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  <Override PartName="/xl/commentsmeta2" ContentType="application/binary"/>
  <Override PartName="/xl/commentsmeta3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uanv\Downloads\"/>
    </mc:Choice>
  </mc:AlternateContent>
  <xr:revisionPtr revIDLastSave="0" documentId="8_{0B5B9165-9228-4C54-8764-ABE93CD2A1D5}" xr6:coauthVersionLast="47" xr6:coauthVersionMax="47" xr10:uidLastSave="{00000000-0000-0000-0000-000000000000}"/>
  <bookViews>
    <workbookView xWindow="-108" yWindow="-108" windowWidth="23256" windowHeight="13896" firstSheet="10" activeTab="10" xr2:uid="{00000000-000D-0000-FFFF-FFFF00000000}"/>
  </bookViews>
  <sheets>
    <sheet name="DASHBOARD" sheetId="2" r:id="rId1"/>
    <sheet name="TIEMPOS DE REPARACION" sheetId="8" state="hidden" r:id="rId2"/>
    <sheet name="Hoja2" sheetId="17" state="hidden" r:id="rId3"/>
    <sheet name="STATUS CILINDROS" sheetId="18" state="hidden" r:id="rId4"/>
    <sheet name="TIPO DE REPARACION" sheetId="19" state="hidden" r:id="rId5"/>
    <sheet name="CILINDROS ENTREGADOS" sheetId="20" state="hidden" r:id="rId6"/>
    <sheet name="ACUMULADO" sheetId="21" state="hidden" r:id="rId7"/>
    <sheet name="INGRESO DE CILINDROS" sheetId="22" state="hidden" r:id="rId8"/>
    <sheet name="TIEMPO DE C. TALLER" sheetId="23" state="hidden" r:id="rId9"/>
    <sheet name="DIAS EVALUACION" sheetId="24" state="hidden" r:id="rId10"/>
    <sheet name="Base de datos" sheetId="10" r:id="rId11"/>
    <sheet name="REP 3RO" sheetId="11" r:id="rId12"/>
    <sheet name="RESUMEN" sheetId="12" r:id="rId13"/>
    <sheet name="CREDITO FESA" sheetId="25" r:id="rId14"/>
    <sheet name="Hoja1" sheetId="13" state="hidden" r:id="rId15"/>
    <sheet name="cilindro con error" sheetId="14" state="hidden" r:id="rId16"/>
    <sheet name="prueba nitrogeno " sheetId="15" state="hidden" r:id="rId17"/>
    <sheet name="BONOS" sheetId="16" state="hidden" r:id="rId18"/>
  </sheets>
  <externalReferences>
    <externalReference r:id="rId19"/>
    <externalReference r:id="rId20"/>
  </externalReferences>
  <definedNames>
    <definedName name="_xlnm._FilterDatabase" localSheetId="17" hidden="1">BONOS!$A$2:$M$30</definedName>
    <definedName name="_xlnm._FilterDatabase" localSheetId="11" hidden="1">'REP 3RO'!$A$1:$X$19</definedName>
    <definedName name="_xlcn.WorksheetConnection_STATUS2025HPK.xlsmBASEHP1">BASEHP</definedName>
    <definedName name="_xleta.MAX">#NAME?</definedName>
    <definedName name="BASE_DATOS">'Base de datos'!$A$3:$BC$1048576</definedName>
    <definedName name="CAUSA">[1]DATA!$S$3:$S$14</definedName>
    <definedName name="CodProducto_Compra">[2]Calculos!$D$4</definedName>
    <definedName name="CodProducto_Venta">[2]Calculos!$D$8</definedName>
    <definedName name="CT">[1]DATA!$B$3:$B$45</definedName>
    <definedName name="CTECNICO">[1]DATA!$B$3:$E$45</definedName>
    <definedName name="DATOS">#REF!</definedName>
    <definedName name="EMPRESA">[1]DATA!$C$7:$E$43</definedName>
    <definedName name="ESTADO">[1]DATA!$Q$3:$Q$7</definedName>
    <definedName name="ESTATUS">[1]DATA!$Y$3:$Y$6</definedName>
    <definedName name="LISTPROD">[2]listProductos!$A$5:$K$154</definedName>
    <definedName name="LISTPRODUCTOS2">[2]listProductos!$A$4:$K$1048576</definedName>
    <definedName name="MATRIZ" localSheetId="10">#REF!</definedName>
    <definedName name="MATRIZ">#REF!</definedName>
    <definedName name="MATRIZ2" localSheetId="10">#REF!</definedName>
    <definedName name="MATRIZ2">#REF!</definedName>
    <definedName name="MATRIZ3" localSheetId="10">#REF!</definedName>
    <definedName name="MATRIZ3">#REF!</definedName>
    <definedName name="NOVEDAD">[1]DATA!$O$3:$O$7</definedName>
    <definedName name="ORDEN" localSheetId="10">#REF!</definedName>
    <definedName name="ORDEN">#REF!</definedName>
    <definedName name="PorcentajeImp">[2]Inicio!#REF!</definedName>
    <definedName name="PRODUCTOS">[2]listProductos!$A$4:$K$145</definedName>
    <definedName name="REPUESTOS" localSheetId="10">#REF!</definedName>
    <definedName name="REPUESTOS">#REF!</definedName>
    <definedName name="SISTEMAS">[1]DATA!$N$3:$N$29</definedName>
    <definedName name="SOLICITUD">[1]DATA!$U$3:$U$12</definedName>
    <definedName name="SREPUESTOS">[1]REPUESTOS!$A$1:$V$5999</definedName>
    <definedName name="TECNICO">[1]DATA!$C$7:$C$45</definedName>
    <definedName name="TRACTO">[1]DATA!$G$3:$G$517</definedName>
    <definedName name="UBIC">[1]DATA!$AA$3:$AA$12</definedName>
    <definedName name="UMEDIDA">[1]DATA!$W$3:$W$14</definedName>
    <definedName name="UNIDADES">[1]DATA!$G$3:$L$517</definedName>
  </definedNames>
  <calcPr calcId="191028"/>
  <pivotCaches>
    <pivotCache cacheId="0" r:id="rId21"/>
    <pivotCache cacheId="1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4" roundtripDataChecksum="igwrHkeC6RkLnqFD6qYZCPFH2E64nln6SolQndgDArY="/>
    </ext>
  </extLst>
</workbook>
</file>

<file path=xl/calcChain.xml><?xml version="1.0" encoding="utf-8"?>
<calcChain xmlns="http://schemas.openxmlformats.org/spreadsheetml/2006/main">
  <c r="AK1194" i="10" l="1"/>
  <c r="AK1191" i="10"/>
  <c r="AK1192" i="10"/>
  <c r="AK1198" i="10"/>
  <c r="M69" i="11"/>
  <c r="AK1220" i="10"/>
  <c r="AK1208" i="10"/>
  <c r="AE1219" i="10" l="1"/>
  <c r="AE1220" i="10"/>
  <c r="AE1221" i="10"/>
  <c r="AE1222" i="10"/>
  <c r="AE1223" i="10"/>
  <c r="AE1224" i="10"/>
  <c r="AE1225" i="10"/>
  <c r="AE1226" i="10"/>
  <c r="AE1227" i="10"/>
  <c r="AE1228" i="10"/>
  <c r="AE1229" i="10"/>
  <c r="AE1230" i="10"/>
  <c r="AE1231" i="10"/>
  <c r="AE1232" i="10"/>
  <c r="AE1233" i="10"/>
  <c r="AE1234" i="10"/>
  <c r="AE1235" i="10"/>
  <c r="AE1236" i="10"/>
  <c r="AE1237" i="10"/>
  <c r="AE1238" i="10"/>
  <c r="AE1186" i="10" l="1"/>
  <c r="AE1183" i="10"/>
  <c r="AE1181" i="10"/>
  <c r="AL1181" i="10"/>
  <c r="AK1181" i="10"/>
  <c r="AE1198" i="10"/>
  <c r="AE1199" i="10"/>
  <c r="AE1188" i="10"/>
  <c r="AE1189" i="10"/>
  <c r="AE1190" i="10"/>
  <c r="AE1191" i="10"/>
  <c r="AE1192" i="10"/>
  <c r="AE1239" i="10"/>
  <c r="AE1240" i="10"/>
  <c r="AE1241" i="10"/>
  <c r="AE1242" i="10"/>
  <c r="AE1215" i="10"/>
  <c r="AE1216" i="10"/>
  <c r="AE1217" i="10"/>
  <c r="AE1218" i="10"/>
  <c r="AE1212" i="10"/>
  <c r="AE1200" i="10"/>
  <c r="AE1201" i="10"/>
  <c r="Y1255" i="10"/>
  <c r="Y1256" i="10"/>
  <c r="Y1257" i="10"/>
  <c r="Y1258" i="10"/>
  <c r="Y1259" i="10"/>
  <c r="Y1260" i="10"/>
  <c r="Y1261" i="10"/>
  <c r="Y1262" i="10"/>
  <c r="AA1255" i="10"/>
  <c r="AA1256" i="10"/>
  <c r="AA1257" i="10"/>
  <c r="AA1258" i="10"/>
  <c r="AA1259" i="10"/>
  <c r="AA1260" i="10"/>
  <c r="AA1261" i="10"/>
  <c r="AA1262" i="10"/>
  <c r="Y1246" i="10" l="1"/>
  <c r="U1246" i="10"/>
  <c r="U1247" i="10"/>
  <c r="U1248" i="10"/>
  <c r="U1249" i="10"/>
  <c r="U1250" i="10"/>
  <c r="U1251" i="10"/>
  <c r="U1252" i="10"/>
  <c r="U1253" i="10"/>
  <c r="U1254" i="10"/>
  <c r="U1255" i="10"/>
  <c r="U1256" i="10"/>
  <c r="U1257" i="10"/>
  <c r="U1258" i="10"/>
  <c r="U1259" i="10"/>
  <c r="U1260" i="10"/>
  <c r="U1261" i="10"/>
  <c r="U1262" i="10"/>
  <c r="AS1245" i="10"/>
  <c r="AS1246" i="10"/>
  <c r="AS1247" i="10"/>
  <c r="AS1248" i="10"/>
  <c r="AS1249" i="10"/>
  <c r="AS1250" i="10"/>
  <c r="AS1251" i="10"/>
  <c r="AS1252" i="10"/>
  <c r="AS1253" i="10"/>
  <c r="AS1254" i="10"/>
  <c r="AS1255" i="10"/>
  <c r="AS1256" i="10"/>
  <c r="AS1257" i="10"/>
  <c r="AS1258" i="10"/>
  <c r="AS1259" i="10"/>
  <c r="AS1260" i="10"/>
  <c r="AS1261" i="10"/>
  <c r="AS1262" i="10"/>
  <c r="AQ1255" i="10"/>
  <c r="AQ1256" i="10"/>
  <c r="AQ1257" i="10"/>
  <c r="AQ1258" i="10"/>
  <c r="AQ1259" i="10"/>
  <c r="AQ1260" i="10"/>
  <c r="AQ1261" i="10"/>
  <c r="AQ1262" i="10"/>
  <c r="F13" i="25"/>
  <c r="G13" i="25"/>
  <c r="H13" i="25"/>
  <c r="F14" i="25"/>
  <c r="G14" i="25"/>
  <c r="H14" i="25"/>
  <c r="F15" i="25"/>
  <c r="G15" i="25"/>
  <c r="H15" i="25"/>
  <c r="F16" i="25"/>
  <c r="G16" i="25"/>
  <c r="H16" i="25"/>
  <c r="F17" i="25"/>
  <c r="G17" i="25"/>
  <c r="H17" i="25"/>
  <c r="F18" i="25"/>
  <c r="G18" i="25"/>
  <c r="H18" i="25"/>
  <c r="F19" i="25"/>
  <c r="G19" i="25"/>
  <c r="H19" i="25"/>
  <c r="F20" i="25"/>
  <c r="G20" i="25"/>
  <c r="H20" i="25"/>
  <c r="F21" i="25"/>
  <c r="G21" i="25"/>
  <c r="H21" i="25"/>
  <c r="F22" i="25"/>
  <c r="G22" i="25"/>
  <c r="H22" i="25"/>
  <c r="Y1223" i="10"/>
  <c r="M65" i="11"/>
  <c r="N65" i="11" s="1"/>
  <c r="Q65" i="11" s="1"/>
  <c r="Q73" i="11"/>
  <c r="Q74" i="11"/>
  <c r="Q75" i="11"/>
  <c r="Q76" i="11"/>
  <c r="Q64" i="11"/>
  <c r="L65" i="11"/>
  <c r="U1201" i="10"/>
  <c r="U1149" i="10"/>
  <c r="U1103" i="10"/>
  <c r="U1063" i="10"/>
  <c r="U1062" i="10"/>
  <c r="U1061" i="10"/>
  <c r="U985" i="10"/>
  <c r="N66" i="11"/>
  <c r="Q66" i="11" s="1"/>
  <c r="N67" i="11"/>
  <c r="Q67" i="11" s="1"/>
  <c r="N68" i="11"/>
  <c r="Q68" i="11" s="1"/>
  <c r="N69" i="11"/>
  <c r="Q69" i="11" s="1"/>
  <c r="N70" i="11"/>
  <c r="Q70" i="11" s="1"/>
  <c r="N71" i="11"/>
  <c r="Q71" i="11" s="1"/>
  <c r="N72" i="11"/>
  <c r="Q72" i="11" s="1"/>
  <c r="N73" i="11"/>
  <c r="N74" i="11"/>
  <c r="N75" i="11"/>
  <c r="N76" i="11"/>
  <c r="L64" i="11"/>
  <c r="N64" i="11"/>
  <c r="M64" i="11"/>
  <c r="Y1247" i="10"/>
  <c r="Y1248" i="10"/>
  <c r="Y1249" i="10"/>
  <c r="Y1250" i="10"/>
  <c r="Y1251" i="10"/>
  <c r="Y1252" i="10"/>
  <c r="Y1253" i="10"/>
  <c r="Y1254" i="10"/>
  <c r="AA1246" i="10"/>
  <c r="AA1247" i="10"/>
  <c r="AA1248" i="10"/>
  <c r="AA1249" i="10"/>
  <c r="AA1250" i="10"/>
  <c r="AA1251" i="10"/>
  <c r="AA1252" i="10"/>
  <c r="AA1253" i="10"/>
  <c r="AA1254" i="10"/>
  <c r="AA1245" i="10"/>
  <c r="Y1245" i="10"/>
  <c r="AQ1246" i="10"/>
  <c r="AQ1247" i="10"/>
  <c r="AQ1248" i="10"/>
  <c r="AQ1249" i="10"/>
  <c r="AQ1250" i="10"/>
  <c r="AQ1251" i="10"/>
  <c r="AQ1252" i="10"/>
  <c r="AQ1253" i="10"/>
  <c r="AQ1254" i="10"/>
  <c r="D3" i="25"/>
  <c r="D4" i="25" s="1"/>
  <c r="D5" i="25" s="1"/>
  <c r="D6" i="25" s="1"/>
  <c r="D7" i="25" s="1"/>
  <c r="D8" i="25" s="1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G12" i="25"/>
  <c r="G11" i="25"/>
  <c r="G10" i="25"/>
  <c r="G9" i="25"/>
  <c r="G8" i="25"/>
  <c r="G7" i="25"/>
  <c r="G6" i="25"/>
  <c r="G5" i="25"/>
  <c r="G4" i="25"/>
  <c r="H12" i="25"/>
  <c r="H11" i="25"/>
  <c r="H10" i="25"/>
  <c r="H9" i="25"/>
  <c r="H8" i="25"/>
  <c r="H7" i="25"/>
  <c r="H6" i="25"/>
  <c r="H5" i="25"/>
  <c r="H4" i="25"/>
  <c r="H3" i="25"/>
  <c r="G3" i="25"/>
  <c r="F4" i="25"/>
  <c r="F5" i="25"/>
  <c r="F6" i="25"/>
  <c r="F7" i="25"/>
  <c r="F8" i="25"/>
  <c r="F9" i="25"/>
  <c r="F10" i="25"/>
  <c r="F11" i="25"/>
  <c r="F12" i="25"/>
  <c r="F3" i="25"/>
  <c r="AK1196" i="10"/>
  <c r="AK1195" i="10"/>
  <c r="AK1209" i="10"/>
  <c r="AL1211" i="10"/>
  <c r="AL1209" i="10"/>
  <c r="AL1197" i="10"/>
  <c r="AL1185" i="10"/>
  <c r="AL1184" i="10"/>
  <c r="AL1178" i="10"/>
  <c r="AL1177" i="10"/>
  <c r="AL1176" i="10"/>
  <c r="AL1175" i="10"/>
  <c r="AL1174" i="10"/>
  <c r="AL1173" i="10"/>
  <c r="AL1170" i="10"/>
  <c r="AL1157" i="10"/>
  <c r="AL1156" i="10"/>
  <c r="AL1143" i="10"/>
  <c r="AL1142" i="10"/>
  <c r="AL1140" i="10"/>
  <c r="AL1134" i="10"/>
  <c r="AL1133" i="10"/>
  <c r="AL1117" i="10"/>
  <c r="AL1116" i="10"/>
  <c r="AL1103" i="10"/>
  <c r="AL1098" i="10"/>
  <c r="AL1093" i="10"/>
  <c r="AL1092" i="10"/>
  <c r="AL1088" i="10"/>
  <c r="AL1073" i="10"/>
  <c r="AL1036" i="10"/>
  <c r="U1245" i="10"/>
  <c r="U1244" i="10"/>
  <c r="U1243" i="10"/>
  <c r="AL1225" i="10" l="1"/>
  <c r="AL1224" i="10"/>
  <c r="AL1223" i="10"/>
  <c r="AL1222" i="10"/>
  <c r="AL1221" i="10"/>
  <c r="AL1220" i="10"/>
  <c r="AL1219" i="10"/>
  <c r="AL1218" i="10"/>
  <c r="AL1217" i="10"/>
  <c r="AL1216" i="10"/>
  <c r="AL1215" i="10"/>
  <c r="AL1214" i="10"/>
  <c r="AL1213" i="10"/>
  <c r="AL1212" i="10"/>
  <c r="AL1210" i="10"/>
  <c r="AL1208" i="10"/>
  <c r="AL1207" i="10"/>
  <c r="AL1206" i="10"/>
  <c r="AL1205" i="10"/>
  <c r="AL1204" i="10"/>
  <c r="AL1203" i="10"/>
  <c r="AL1202" i="10"/>
  <c r="AL1201" i="10"/>
  <c r="AL1200" i="10"/>
  <c r="AL1199" i="10"/>
  <c r="AL1198" i="10"/>
  <c r="AL1196" i="10"/>
  <c r="AL1195" i="10"/>
  <c r="AL1194" i="10"/>
  <c r="AL1192" i="10"/>
  <c r="AL1191" i="10"/>
  <c r="AL1190" i="10"/>
  <c r="AL1189" i="10"/>
  <c r="AL1188" i="10"/>
  <c r="AL1187" i="10"/>
  <c r="AL1186" i="10"/>
  <c r="AK1211" i="10"/>
  <c r="AK1546" i="10"/>
  <c r="AK1210" i="10"/>
  <c r="AK1207" i="10"/>
  <c r="AK1206" i="10"/>
  <c r="AK1205" i="10"/>
  <c r="AK1204" i="10"/>
  <c r="AK1203" i="10"/>
  <c r="AK1202" i="10"/>
  <c r="AK1201" i="10"/>
  <c r="AK1200" i="10"/>
  <c r="AK1199" i="10"/>
  <c r="AK1197" i="10"/>
  <c r="AA1244" i="10"/>
  <c r="AA1243" i="10"/>
  <c r="Y1244" i="10"/>
  <c r="Y1243" i="10"/>
  <c r="AS1243" i="10" l="1"/>
  <c r="AS1244" i="10"/>
  <c r="AQ1243" i="10"/>
  <c r="AQ1244" i="10"/>
  <c r="AQ1245" i="10"/>
  <c r="AS1242" i="10"/>
  <c r="AQ1242" i="10"/>
  <c r="AA1242" i="10"/>
  <c r="Y1242" i="10"/>
  <c r="U1242" i="10"/>
  <c r="AS1241" i="10"/>
  <c r="AQ1241" i="10"/>
  <c r="AS1240" i="10"/>
  <c r="AQ1240" i="10"/>
  <c r="AS1239" i="10"/>
  <c r="AQ1239" i="10"/>
  <c r="AS1238" i="10"/>
  <c r="AQ1238" i="10"/>
  <c r="AS1237" i="10"/>
  <c r="AQ1237" i="10"/>
  <c r="AA1241" i="10"/>
  <c r="AA1240" i="10"/>
  <c r="AA1239" i="10"/>
  <c r="AA1238" i="10"/>
  <c r="AA1237" i="10"/>
  <c r="Y1241" i="10"/>
  <c r="Y1240" i="10"/>
  <c r="Y1239" i="10"/>
  <c r="Y1238" i="10"/>
  <c r="Y1237" i="10"/>
  <c r="U1241" i="10"/>
  <c r="U1240" i="10"/>
  <c r="U1239" i="10"/>
  <c r="U1238" i="10"/>
  <c r="U1237" i="10"/>
  <c r="AA1236" i="10"/>
  <c r="Y1236" i="10"/>
  <c r="U1236" i="10"/>
  <c r="AS1236" i="10"/>
  <c r="AQ1236" i="10"/>
  <c r="AS1235" i="10"/>
  <c r="AQ1235" i="10"/>
  <c r="AS1234" i="10"/>
  <c r="AQ1234" i="10"/>
  <c r="AS1233" i="10"/>
  <c r="AQ1233" i="10"/>
  <c r="AS1232" i="10"/>
  <c r="AQ1232" i="10"/>
  <c r="AS1231" i="10"/>
  <c r="AQ1231" i="10"/>
  <c r="AS1230" i="10"/>
  <c r="AQ1230" i="10"/>
  <c r="AS1229" i="10"/>
  <c r="AQ1229" i="10"/>
  <c r="AS1228" i="10"/>
  <c r="AQ1228" i="10"/>
  <c r="AS1227" i="10"/>
  <c r="AQ1227" i="10"/>
  <c r="AA1235" i="10"/>
  <c r="AA1234" i="10"/>
  <c r="AA1233" i="10"/>
  <c r="AA1232" i="10"/>
  <c r="AA1231" i="10"/>
  <c r="AA1230" i="10"/>
  <c r="AA1229" i="10"/>
  <c r="AA1228" i="10"/>
  <c r="AA1227" i="10"/>
  <c r="Y1235" i="10"/>
  <c r="Y1234" i="10"/>
  <c r="Y1233" i="10"/>
  <c r="Y1232" i="10"/>
  <c r="Y1231" i="10"/>
  <c r="Y1230" i="10"/>
  <c r="Y1229" i="10"/>
  <c r="Y1228" i="10"/>
  <c r="Y1227" i="10"/>
  <c r="U1235" i="10"/>
  <c r="U1234" i="10"/>
  <c r="U1233" i="10"/>
  <c r="U1232" i="10"/>
  <c r="U1231" i="10"/>
  <c r="U1230" i="10"/>
  <c r="U1229" i="10"/>
  <c r="U1228" i="10"/>
  <c r="U1227" i="10"/>
  <c r="U1226" i="10"/>
  <c r="U1225" i="10"/>
  <c r="U1224" i="10"/>
  <c r="U1223" i="10"/>
  <c r="U1222" i="10"/>
  <c r="U1221" i="10"/>
  <c r="U1220" i="10"/>
  <c r="AS1226" i="10"/>
  <c r="AQ1226" i="10"/>
  <c r="AS1225" i="10"/>
  <c r="AQ1225" i="10"/>
  <c r="AS1224" i="10"/>
  <c r="AQ1224" i="10"/>
  <c r="AS1223" i="10"/>
  <c r="AQ1223" i="10"/>
  <c r="AS1222" i="10"/>
  <c r="AQ1222" i="10"/>
  <c r="AS1221" i="10"/>
  <c r="AQ1221" i="10"/>
  <c r="AS1220" i="10"/>
  <c r="AQ1220" i="10"/>
  <c r="AA1226" i="10"/>
  <c r="AA1225" i="10"/>
  <c r="AA1224" i="10"/>
  <c r="AA1223" i="10"/>
  <c r="AA1222" i="10"/>
  <c r="AA1221" i="10"/>
  <c r="AA1220" i="10"/>
  <c r="Y1226" i="10"/>
  <c r="Y1225" i="10"/>
  <c r="Y1224" i="10"/>
  <c r="Y1222" i="10"/>
  <c r="Y1221" i="10"/>
  <c r="Y1220" i="10"/>
  <c r="AS1219" i="10" l="1"/>
  <c r="AQ1219" i="10"/>
  <c r="AS1218" i="10"/>
  <c r="AQ1218" i="10"/>
  <c r="AS1217" i="10"/>
  <c r="AQ1217" i="10"/>
  <c r="AS1216" i="10"/>
  <c r="AQ1216" i="10"/>
  <c r="AS1215" i="10"/>
  <c r="AQ1215" i="10"/>
  <c r="AA1219" i="10"/>
  <c r="AA1218" i="10"/>
  <c r="AA1217" i="10"/>
  <c r="AA1216" i="10"/>
  <c r="AA1215" i="10"/>
  <c r="Y1219" i="10"/>
  <c r="Y1218" i="10"/>
  <c r="Y1217" i="10"/>
  <c r="Y1216" i="10"/>
  <c r="Y1215" i="10"/>
  <c r="U1219" i="10"/>
  <c r="U1218" i="10"/>
  <c r="U1217" i="10"/>
  <c r="U1216" i="10"/>
  <c r="U1215" i="10"/>
  <c r="AS1214" i="10"/>
  <c r="AQ1214" i="10"/>
  <c r="AS1213" i="10"/>
  <c r="AQ1213" i="10"/>
  <c r="AA1214" i="10"/>
  <c r="AA1213" i="10"/>
  <c r="Y1214" i="10"/>
  <c r="Y1213" i="10"/>
  <c r="U1214" i="10"/>
  <c r="U1213" i="10"/>
  <c r="AS1212" i="10"/>
  <c r="AQ1212" i="10"/>
  <c r="AA1212" i="10"/>
  <c r="Y1212" i="10"/>
  <c r="U1212" i="10"/>
  <c r="AL1193" i="10" l="1"/>
  <c r="AK1193" i="10"/>
  <c r="AS1211" i="10" l="1"/>
  <c r="AQ1211" i="10"/>
  <c r="AE1211" i="10"/>
  <c r="AE1210" i="10"/>
  <c r="AE1209" i="10"/>
  <c r="AE1208" i="10"/>
  <c r="AE1207" i="10"/>
  <c r="AE1206" i="10"/>
  <c r="AE1205" i="10"/>
  <c r="AE1204" i="10"/>
  <c r="AE1203" i="10"/>
  <c r="AE1202" i="10"/>
  <c r="AE1197" i="10"/>
  <c r="AE1196" i="10"/>
  <c r="AE1195" i="10"/>
  <c r="AE1194" i="10"/>
  <c r="AA1211" i="10"/>
  <c r="Y1211" i="10"/>
  <c r="U1211" i="10"/>
  <c r="U1210" i="10" l="1"/>
  <c r="AS1210" i="10"/>
  <c r="AQ1210" i="10"/>
  <c r="AA1210" i="10"/>
  <c r="Y1210" i="10"/>
  <c r="AS1209" i="10"/>
  <c r="AQ1209" i="10"/>
  <c r="AA1209" i="10"/>
  <c r="Y1209" i="10"/>
  <c r="U1209" i="10"/>
  <c r="U1208" i="10"/>
  <c r="U1207" i="10"/>
  <c r="U1206" i="10"/>
  <c r="AS1208" i="10"/>
  <c r="AQ1208" i="10"/>
  <c r="AS1207" i="10"/>
  <c r="AQ1207" i="10"/>
  <c r="AS1206" i="10"/>
  <c r="AQ1206" i="10"/>
  <c r="AA1208" i="10"/>
  <c r="AA1207" i="10"/>
  <c r="AA1206" i="10"/>
  <c r="Y1208" i="10"/>
  <c r="Y1207" i="10"/>
  <c r="Y1206" i="10"/>
  <c r="AS1205" i="10" l="1"/>
  <c r="AQ1205" i="10"/>
  <c r="AS1204" i="10"/>
  <c r="AQ1204" i="10"/>
  <c r="AS1203" i="10"/>
  <c r="AQ1203" i="10"/>
  <c r="AS1202" i="10"/>
  <c r="AQ1202" i="10"/>
  <c r="AA1205" i="10"/>
  <c r="AA1204" i="10"/>
  <c r="AA1203" i="10"/>
  <c r="AA1202" i="10"/>
  <c r="Y1205" i="10"/>
  <c r="Y1204" i="10"/>
  <c r="Y1203" i="10"/>
  <c r="Y1202" i="10"/>
  <c r="U1205" i="10"/>
  <c r="U1204" i="10"/>
  <c r="U1203" i="10"/>
  <c r="U1202" i="10"/>
  <c r="AS1201" i="10"/>
  <c r="AQ1201" i="10"/>
  <c r="AA1201" i="10"/>
  <c r="Y1201" i="10"/>
  <c r="AS1200" i="10"/>
  <c r="AQ1200" i="10"/>
  <c r="AA1200" i="10"/>
  <c r="Y1200" i="10"/>
  <c r="U1200" i="10"/>
  <c r="AS1199" i="10"/>
  <c r="AQ1199" i="10"/>
  <c r="AA1199" i="10"/>
  <c r="Y1199" i="10"/>
  <c r="U1199" i="10"/>
  <c r="AS1198" i="10"/>
  <c r="AQ1198" i="10"/>
  <c r="AA1198" i="10"/>
  <c r="Y1198" i="10"/>
  <c r="U1198" i="10"/>
  <c r="AQ1197" i="10"/>
  <c r="AS1197" i="10"/>
  <c r="AA1197" i="10"/>
  <c r="Y1197" i="10"/>
  <c r="U1197" i="10"/>
  <c r="AQ1196" i="10" l="1"/>
  <c r="AS1196" i="10"/>
  <c r="AQ1195" i="10"/>
  <c r="AS1195" i="10"/>
  <c r="AQ1194" i="10"/>
  <c r="AS1194" i="10"/>
  <c r="AA1196" i="10"/>
  <c r="AA1195" i="10"/>
  <c r="AA1194" i="10"/>
  <c r="Y1196" i="10"/>
  <c r="Y1195" i="10"/>
  <c r="Y1194" i="10"/>
  <c r="U1196" i="10"/>
  <c r="U1195" i="10"/>
  <c r="U1194" i="10"/>
  <c r="U1193" i="10"/>
  <c r="T1185" i="10" l="1"/>
  <c r="T1184" i="10"/>
  <c r="AE1193" i="10"/>
  <c r="T1153" i="10"/>
  <c r="AS1193" i="10"/>
  <c r="AS1192" i="10"/>
  <c r="AS1191" i="10"/>
  <c r="AS1190" i="10"/>
  <c r="AS1189" i="10"/>
  <c r="AS1188" i="10"/>
  <c r="AS1187" i="10"/>
  <c r="AS1186" i="10"/>
  <c r="AS1185" i="10"/>
  <c r="AS1184" i="10"/>
  <c r="AS1183" i="10"/>
  <c r="AS1182" i="10"/>
  <c r="AS1181" i="10"/>
  <c r="AS1180" i="10"/>
  <c r="U1179" i="10" l="1"/>
  <c r="AA1193" i="10" l="1"/>
  <c r="Y1193" i="10"/>
  <c r="AQ1193" i="10"/>
  <c r="AQ1192" i="10" l="1"/>
  <c r="AQ1191" i="10"/>
  <c r="AA1192" i="10"/>
  <c r="Y1192" i="10"/>
  <c r="AA1191" i="10"/>
  <c r="Y1191" i="10"/>
  <c r="U1192" i="10"/>
  <c r="U1191" i="10"/>
  <c r="U1190" i="10"/>
  <c r="U1189" i="10"/>
  <c r="U1188" i="10"/>
  <c r="AQ1190" i="10"/>
  <c r="AQ1189" i="10"/>
  <c r="AQ1188" i="10"/>
  <c r="AA1190" i="10"/>
  <c r="AA1189" i="10"/>
  <c r="AA1188" i="10"/>
  <c r="Y1190" i="10"/>
  <c r="Y1189" i="10"/>
  <c r="Y1188" i="10"/>
  <c r="AS1174" i="10" l="1"/>
  <c r="U1187" i="10" l="1"/>
  <c r="U1186" i="10"/>
  <c r="U1185" i="10"/>
  <c r="U1184" i="10"/>
  <c r="U1183" i="10"/>
  <c r="U1182" i="10"/>
  <c r="U1181" i="10"/>
  <c r="U1180" i="10"/>
  <c r="U1178" i="10"/>
  <c r="U1177" i="10"/>
  <c r="U1176" i="10"/>
  <c r="U1175" i="10"/>
  <c r="U1174" i="10"/>
  <c r="U1173" i="10"/>
  <c r="U1172" i="10"/>
  <c r="U1171" i="10"/>
  <c r="U1170" i="10"/>
  <c r="U1169" i="10"/>
  <c r="U1168" i="10"/>
  <c r="U1167" i="10"/>
  <c r="U1166" i="10"/>
  <c r="U1165" i="10"/>
  <c r="U1164" i="10"/>
  <c r="U1163" i="10"/>
  <c r="U1162" i="10"/>
  <c r="U1161" i="10"/>
  <c r="U1160" i="10"/>
  <c r="U1159" i="10"/>
  <c r="U1158" i="10"/>
  <c r="U1157" i="10"/>
  <c r="U1156" i="10"/>
  <c r="U1155" i="10"/>
  <c r="U1154" i="10"/>
  <c r="U1153" i="10"/>
  <c r="U1152" i="10"/>
  <c r="U1151" i="10"/>
  <c r="U1150" i="10"/>
  <c r="U1148" i="10"/>
  <c r="U1147" i="10"/>
  <c r="M54" i="11"/>
  <c r="M55" i="11"/>
  <c r="M56" i="11"/>
  <c r="M57" i="11"/>
  <c r="M58" i="11"/>
  <c r="M53" i="11"/>
  <c r="AE1180" i="10"/>
  <c r="AE1182" i="10"/>
  <c r="AE1184" i="10"/>
  <c r="AE1185" i="10"/>
  <c r="AE1187" i="10"/>
  <c r="AE1141" i="10"/>
  <c r="AE1142" i="10"/>
  <c r="AE1143" i="10"/>
  <c r="AE1144" i="10"/>
  <c r="AE1145" i="10"/>
  <c r="AE1146" i="10"/>
  <c r="AE1147" i="10"/>
  <c r="AE1148" i="10"/>
  <c r="AE1149" i="10"/>
  <c r="AE1150" i="10"/>
  <c r="AE1151" i="10"/>
  <c r="AE1152" i="10"/>
  <c r="AE1153" i="10"/>
  <c r="AE1154" i="10"/>
  <c r="AE1155" i="10"/>
  <c r="AE1156" i="10"/>
  <c r="AE1157" i="10"/>
  <c r="AE1158" i="10"/>
  <c r="AE1159" i="10"/>
  <c r="AE1160" i="10"/>
  <c r="AE1161" i="10"/>
  <c r="AE1162" i="10"/>
  <c r="AE1163" i="10"/>
  <c r="AE1164" i="10"/>
  <c r="AE1165" i="10"/>
  <c r="AE1166" i="10"/>
  <c r="AE1167" i="10"/>
  <c r="AE1168" i="10"/>
  <c r="AE1169" i="10"/>
  <c r="AE1170" i="10"/>
  <c r="AE1171" i="10"/>
  <c r="AE1172" i="10"/>
  <c r="AE1173" i="10"/>
  <c r="AE1174" i="10"/>
  <c r="AE1175" i="10"/>
  <c r="AE1176" i="10"/>
  <c r="AE1177" i="10"/>
  <c r="AE1178" i="10"/>
  <c r="AE1136" i="10"/>
  <c r="AE1137" i="10"/>
  <c r="AE1138" i="10"/>
  <c r="AE1139" i="10"/>
  <c r="AL1141" i="10"/>
  <c r="AL1144" i="10"/>
  <c r="AL1145" i="10"/>
  <c r="AL1146" i="10"/>
  <c r="AL1147" i="10"/>
  <c r="AL1148" i="10"/>
  <c r="AL1149" i="10"/>
  <c r="AL1150" i="10"/>
  <c r="AL1151" i="10"/>
  <c r="AL1152" i="10"/>
  <c r="AL1153" i="10"/>
  <c r="AL1154" i="10"/>
  <c r="AL1155" i="10"/>
  <c r="AL1158" i="10"/>
  <c r="AL1159" i="10"/>
  <c r="AL1160" i="10"/>
  <c r="AL1161" i="10"/>
  <c r="AL1162" i="10"/>
  <c r="AL1163" i="10"/>
  <c r="AL1164" i="10"/>
  <c r="AL1165" i="10"/>
  <c r="AL1166" i="10"/>
  <c r="AL1167" i="10"/>
  <c r="AL1168" i="10"/>
  <c r="AL1169" i="10"/>
  <c r="AL1171" i="10"/>
  <c r="AL1172" i="10"/>
  <c r="AL1179" i="10"/>
  <c r="AL1180" i="10"/>
  <c r="AL1182" i="10"/>
  <c r="AL1183" i="10"/>
  <c r="AL1136" i="10"/>
  <c r="AL1137" i="10"/>
  <c r="AL1138" i="10"/>
  <c r="AL1139" i="10"/>
  <c r="AL1129" i="10"/>
  <c r="AL1130" i="10"/>
  <c r="AL1131" i="10"/>
  <c r="AL1132" i="10"/>
  <c r="AK1141" i="10"/>
  <c r="AK1142" i="10"/>
  <c r="AK1143" i="10"/>
  <c r="AK1144" i="10"/>
  <c r="AK1145" i="10"/>
  <c r="AK1146" i="10"/>
  <c r="AK1147" i="10"/>
  <c r="AK1148" i="10"/>
  <c r="AK1149" i="10"/>
  <c r="AK1150" i="10"/>
  <c r="AK1151" i="10"/>
  <c r="AK1152" i="10"/>
  <c r="AK1153" i="10"/>
  <c r="AK1154" i="10"/>
  <c r="AK1155" i="10"/>
  <c r="AK1156" i="10"/>
  <c r="AK1157" i="10"/>
  <c r="AK1158" i="10"/>
  <c r="AK1159" i="10"/>
  <c r="AK1160" i="10"/>
  <c r="AK1161" i="10"/>
  <c r="AK1162" i="10"/>
  <c r="AK1163" i="10"/>
  <c r="AK1164" i="10"/>
  <c r="AK1165" i="10"/>
  <c r="AK1166" i="10"/>
  <c r="AK1167" i="10"/>
  <c r="AK1168" i="10"/>
  <c r="AK1169" i="10"/>
  <c r="AK1170" i="10"/>
  <c r="AK1171" i="10"/>
  <c r="AK1172" i="10"/>
  <c r="AK1173" i="10"/>
  <c r="AK1174" i="10"/>
  <c r="AK1175" i="10"/>
  <c r="AK1176" i="10"/>
  <c r="AK1177" i="10"/>
  <c r="AK1178" i="10"/>
  <c r="AK1179" i="10"/>
  <c r="AK1180" i="10"/>
  <c r="AK1182" i="10"/>
  <c r="AK1183" i="10"/>
  <c r="AK1184" i="10"/>
  <c r="AK1185" i="10"/>
  <c r="AK1186" i="10"/>
  <c r="AK1187" i="10"/>
  <c r="AK1136" i="10"/>
  <c r="AK1137" i="10"/>
  <c r="AK1138" i="10"/>
  <c r="AK1139" i="10"/>
  <c r="AK1129" i="10"/>
  <c r="AK1130" i="10"/>
  <c r="AK1131" i="10"/>
  <c r="AK1132" i="10"/>
  <c r="AK1133" i="10"/>
  <c r="AK1134" i="10"/>
  <c r="AK1122" i="10"/>
  <c r="AQ1187" i="10"/>
  <c r="AA1187" i="10"/>
  <c r="Y1187" i="10"/>
  <c r="AQ1186" i="10"/>
  <c r="AA1186" i="10"/>
  <c r="Y1186" i="10"/>
  <c r="AQ1185" i="10"/>
  <c r="AA1185" i="10"/>
  <c r="Y1185" i="10"/>
  <c r="AQ1184" i="10" l="1"/>
  <c r="AA1184" i="10"/>
  <c r="Y1184" i="10"/>
  <c r="AQ1183" i="10"/>
  <c r="AA1183" i="10"/>
  <c r="Y1183" i="10"/>
  <c r="AQ1182" i="10"/>
  <c r="AA1182" i="10"/>
  <c r="Y1182" i="10"/>
  <c r="AQ1181" i="10"/>
  <c r="AA1181" i="10"/>
  <c r="Y1181" i="10"/>
  <c r="AQ1180" i="10"/>
  <c r="AA1180" i="10"/>
  <c r="Y1180" i="10"/>
  <c r="T9" i="12" l="1"/>
  <c r="AE1179" i="10"/>
  <c r="AS1179" i="10" l="1"/>
  <c r="AQ1179" i="10"/>
  <c r="AA1179" i="10"/>
  <c r="Y1179" i="10"/>
  <c r="AS1178" i="10"/>
  <c r="AQ1178" i="10"/>
  <c r="AS1177" i="10"/>
  <c r="AQ1177" i="10"/>
  <c r="AS1176" i="10"/>
  <c r="AQ1176" i="10"/>
  <c r="AS1175" i="10"/>
  <c r="AQ1175" i="10"/>
  <c r="AQ1174" i="10"/>
  <c r="AS1173" i="10"/>
  <c r="AQ1173" i="10"/>
  <c r="AS1172" i="10"/>
  <c r="AQ1172" i="10"/>
  <c r="AS1171" i="10"/>
  <c r="AQ1171" i="10"/>
  <c r="AA1178" i="10"/>
  <c r="Y1178" i="10"/>
  <c r="AA1177" i="10"/>
  <c r="Y1177" i="10"/>
  <c r="AA1176" i="10"/>
  <c r="Y1176" i="10"/>
  <c r="AA1175" i="10"/>
  <c r="Y1175" i="10"/>
  <c r="AA1174" i="10"/>
  <c r="Y1174" i="10"/>
  <c r="AA1173" i="10"/>
  <c r="Y1173" i="10"/>
  <c r="AA1172" i="10"/>
  <c r="Y1172" i="10"/>
  <c r="AA1171" i="10"/>
  <c r="Y1171" i="10"/>
  <c r="AS1163" i="10"/>
  <c r="AS1164" i="10"/>
  <c r="AS1165" i="10"/>
  <c r="AS1166" i="10"/>
  <c r="AS1167" i="10"/>
  <c r="AS1168" i="10"/>
  <c r="AS1169" i="10"/>
  <c r="AS1170" i="10"/>
  <c r="AA1170" i="10"/>
  <c r="Y1170" i="10"/>
  <c r="AQ1170" i="10"/>
  <c r="AQ1169" i="10"/>
  <c r="AQ1168" i="10"/>
  <c r="AQ1167" i="10"/>
  <c r="AQ1166" i="10"/>
  <c r="AA1169" i="10"/>
  <c r="Y1169" i="10"/>
  <c r="AA1168" i="10"/>
  <c r="Y1168" i="10"/>
  <c r="AA1167" i="10"/>
  <c r="Y1167" i="10"/>
  <c r="Y1166" i="10"/>
  <c r="AQ1165" i="10"/>
  <c r="AQ1164" i="10"/>
  <c r="AQ1163" i="10"/>
  <c r="Y1165" i="10"/>
  <c r="Y1164" i="10"/>
  <c r="AA1166" i="10"/>
  <c r="AA1165" i="10"/>
  <c r="AA1164" i="10"/>
  <c r="AA1163" i="10"/>
  <c r="Y1163" i="10"/>
  <c r="AE1140" i="10" l="1"/>
  <c r="AS1147" i="10" l="1"/>
  <c r="AS1148" i="10"/>
  <c r="AS1149" i="10"/>
  <c r="AS1150" i="10"/>
  <c r="AS1151" i="10"/>
  <c r="AS1152" i="10"/>
  <c r="AS1153" i="10"/>
  <c r="AS1154" i="10"/>
  <c r="AS1155" i="10"/>
  <c r="AS1156" i="10"/>
  <c r="AS1157" i="10"/>
  <c r="AS1158" i="10"/>
  <c r="AS1159" i="10"/>
  <c r="AS1160" i="10"/>
  <c r="AS1161" i="10"/>
  <c r="AS1162" i="10"/>
  <c r="AQ1156" i="10"/>
  <c r="AQ1157" i="10"/>
  <c r="AQ1158" i="10"/>
  <c r="AQ1159" i="10"/>
  <c r="AQ1160" i="10"/>
  <c r="AQ1161" i="10"/>
  <c r="AQ1162" i="10"/>
  <c r="AA1162" i="10"/>
  <c r="AA1161" i="10"/>
  <c r="AA1160" i="10"/>
  <c r="AA1159" i="10"/>
  <c r="AA1158" i="10"/>
  <c r="AA1157" i="10"/>
  <c r="AA1156" i="10"/>
  <c r="Y1162" i="10"/>
  <c r="Y1161" i="10"/>
  <c r="Y1160" i="10"/>
  <c r="Y1159" i="10"/>
  <c r="Y1158" i="10"/>
  <c r="Y1157" i="10"/>
  <c r="Y1156" i="10"/>
  <c r="AQ1155" i="10"/>
  <c r="AQ1154" i="10"/>
  <c r="AA1155" i="10"/>
  <c r="AA1154" i="10"/>
  <c r="Y1155" i="10"/>
  <c r="Y1154" i="10"/>
  <c r="AQ1153" i="10"/>
  <c r="AA1153" i="10"/>
  <c r="Y1153" i="10"/>
  <c r="AQ1152" i="10"/>
  <c r="AQ1151" i="10"/>
  <c r="AQ1150" i="10"/>
  <c r="AQ1149" i="10"/>
  <c r="AA1152" i="10"/>
  <c r="AA1151" i="10"/>
  <c r="AA1150" i="10"/>
  <c r="AA1149" i="10"/>
  <c r="Y1152" i="10"/>
  <c r="Y1151" i="10"/>
  <c r="Y1150" i="10"/>
  <c r="Y1149" i="10"/>
  <c r="AQ1148" i="10"/>
  <c r="AA1141" i="10"/>
  <c r="AA1142" i="10"/>
  <c r="AA1143" i="10"/>
  <c r="AA1144" i="10"/>
  <c r="AA1145" i="10"/>
  <c r="AA1146" i="10"/>
  <c r="AA1147" i="10"/>
  <c r="AA1148" i="10"/>
  <c r="Y1148" i="10"/>
  <c r="Y1147" i="10"/>
  <c r="AQ1147" i="10"/>
  <c r="AD21" i="12"/>
  <c r="AD39" i="12"/>
  <c r="AD38" i="12"/>
  <c r="AD37" i="12"/>
  <c r="AD36" i="12"/>
  <c r="AD35" i="12"/>
  <c r="AD34" i="12"/>
  <c r="AD33" i="12"/>
  <c r="AD32" i="12"/>
  <c r="AD31" i="12"/>
  <c r="AD30" i="12"/>
  <c r="AD29" i="12"/>
  <c r="AD28" i="12"/>
  <c r="AD27" i="12"/>
  <c r="AD26" i="12"/>
  <c r="AD25" i="12"/>
  <c r="AD23" i="12"/>
  <c r="AD22" i="12"/>
  <c r="AD20" i="12"/>
  <c r="AD19" i="12"/>
  <c r="AD18" i="12"/>
  <c r="AD17" i="12"/>
  <c r="AD16" i="12"/>
  <c r="AD15" i="12"/>
  <c r="AD14" i="12"/>
  <c r="AD13" i="12"/>
  <c r="AD12" i="12"/>
  <c r="AD11" i="12"/>
  <c r="AD10" i="12"/>
  <c r="AD9" i="12"/>
  <c r="AD8" i="12"/>
  <c r="AD7" i="12"/>
  <c r="AD6" i="12"/>
  <c r="AD5" i="12"/>
  <c r="AD4" i="12"/>
  <c r="AS1136" i="10" l="1"/>
  <c r="U1146" i="10" l="1"/>
  <c r="U1120" i="10"/>
  <c r="U1145" i="10"/>
  <c r="U1144" i="10"/>
  <c r="U1143" i="10"/>
  <c r="U1142" i="10"/>
  <c r="U1141" i="10"/>
  <c r="U1140" i="10"/>
  <c r="AS1146" i="10"/>
  <c r="AQ1146" i="10"/>
  <c r="Y1146" i="10"/>
  <c r="AS1145" i="10"/>
  <c r="AQ1145" i="10"/>
  <c r="Y1145" i="10"/>
  <c r="AS1144" i="10"/>
  <c r="AS1143" i="10"/>
  <c r="AS1142" i="10"/>
  <c r="AS1141" i="10"/>
  <c r="AS1140" i="10"/>
  <c r="AK1140" i="10"/>
  <c r="AQ1144" i="10"/>
  <c r="AQ1143" i="10"/>
  <c r="AQ1142" i="10"/>
  <c r="AQ1141" i="10"/>
  <c r="Y1144" i="10"/>
  <c r="Y1143" i="10"/>
  <c r="Y1142" i="10"/>
  <c r="Y1141" i="10"/>
  <c r="AS1137" i="10"/>
  <c r="AS1139" i="10" l="1"/>
  <c r="AS1138" i="10"/>
  <c r="AK1047" i="10"/>
  <c r="U1139" i="10" l="1"/>
  <c r="U1138" i="10"/>
  <c r="U1137" i="10"/>
  <c r="U1136" i="10"/>
  <c r="U1135" i="10"/>
  <c r="U1134" i="10" l="1"/>
  <c r="U1133" i="10"/>
  <c r="U1114" i="10"/>
  <c r="U1113" i="10"/>
  <c r="Y1096" i="10"/>
  <c r="Y1095" i="10"/>
  <c r="Y1094" i="10"/>
  <c r="Y1093" i="10"/>
  <c r="Y1092" i="10"/>
  <c r="AQ1140" i="10" l="1"/>
  <c r="AE1134" i="10"/>
  <c r="AE1135" i="10"/>
  <c r="AA1140" i="10"/>
  <c r="Y1140" i="10"/>
  <c r="U1125" i="10"/>
  <c r="U1101" i="10"/>
  <c r="U1102" i="10"/>
  <c r="U1107" i="10"/>
  <c r="U1106" i="10"/>
  <c r="U1105" i="10"/>
  <c r="U1111" i="10"/>
  <c r="U1110" i="10"/>
  <c r="U1131" i="10"/>
  <c r="U1130" i="10"/>
  <c r="U1118" i="10"/>
  <c r="U1117" i="10"/>
  <c r="U1115" i="10"/>
  <c r="U1112" i="10"/>
  <c r="T1039" i="10" l="1"/>
  <c r="T1040" i="10"/>
  <c r="T1041" i="10"/>
  <c r="T1042" i="10"/>
  <c r="T1043" i="10"/>
  <c r="T1044" i="10"/>
  <c r="T1045" i="10"/>
  <c r="T1046" i="10"/>
  <c r="T1047" i="10"/>
  <c r="T1048" i="10"/>
  <c r="T1049" i="10"/>
  <c r="T1050" i="10"/>
  <c r="T1051" i="10"/>
  <c r="T1052" i="10"/>
  <c r="T1053" i="10"/>
  <c r="T1054" i="10"/>
  <c r="T1055" i="10"/>
  <c r="T1056" i="10"/>
  <c r="T1057" i="10"/>
  <c r="T1058" i="10"/>
  <c r="T1059" i="10"/>
  <c r="T1060" i="10"/>
  <c r="T1061" i="10"/>
  <c r="T1062" i="10"/>
  <c r="T1063" i="10"/>
  <c r="T1064" i="10"/>
  <c r="T1065" i="10"/>
  <c r="T1066" i="10"/>
  <c r="T1067" i="10"/>
  <c r="T1068" i="10"/>
  <c r="T1069" i="10"/>
  <c r="T1070" i="10"/>
  <c r="T1071" i="10"/>
  <c r="T1072" i="10"/>
  <c r="T1073" i="10"/>
  <c r="T1074" i="10"/>
  <c r="T1075" i="10"/>
  <c r="T1076" i="10"/>
  <c r="T1077" i="10"/>
  <c r="T1078" i="10"/>
  <c r="T1079" i="10"/>
  <c r="T1080" i="10"/>
  <c r="T1081" i="10"/>
  <c r="T1082" i="10"/>
  <c r="T1083" i="10"/>
  <c r="T1084" i="10"/>
  <c r="T1085" i="10"/>
  <c r="T1086" i="10"/>
  <c r="T1087" i="10"/>
  <c r="T1088" i="10"/>
  <c r="T1089" i="10"/>
  <c r="T1090" i="10"/>
  <c r="T1091" i="10"/>
  <c r="T1092" i="10"/>
  <c r="T1093" i="10"/>
  <c r="T1094" i="10"/>
  <c r="T1095" i="10"/>
  <c r="T1096" i="10"/>
  <c r="T1097" i="10"/>
  <c r="T1098" i="10"/>
  <c r="T1099" i="10"/>
  <c r="T1100" i="10"/>
  <c r="T1101" i="10"/>
  <c r="T1102" i="10"/>
  <c r="T1103" i="10"/>
  <c r="T1104" i="10"/>
  <c r="T1105" i="10"/>
  <c r="T1106" i="10"/>
  <c r="T1107" i="10"/>
  <c r="T1108" i="10"/>
  <c r="T1109" i="10"/>
  <c r="T1110" i="10"/>
  <c r="T1111" i="10"/>
  <c r="T1112" i="10"/>
  <c r="T1113" i="10"/>
  <c r="T1114" i="10"/>
  <c r="T1115" i="10"/>
  <c r="T1116" i="10"/>
  <c r="T1117" i="10"/>
  <c r="T1118" i="10"/>
  <c r="T1119" i="10"/>
  <c r="T1120" i="10"/>
  <c r="T1121" i="10"/>
  <c r="T1122" i="10"/>
  <c r="T1123" i="10"/>
  <c r="T1124" i="10"/>
  <c r="T1125" i="10"/>
  <c r="T1126" i="10"/>
  <c r="T1127" i="10"/>
  <c r="T1128" i="10"/>
  <c r="T1129" i="10"/>
  <c r="T1130" i="10"/>
  <c r="T1131" i="10"/>
  <c r="T1132" i="10"/>
  <c r="T927" i="10"/>
  <c r="T928" i="10"/>
  <c r="T929" i="10"/>
  <c r="T930" i="10"/>
  <c r="T931" i="10"/>
  <c r="T932" i="10"/>
  <c r="T933" i="10"/>
  <c r="T934" i="10"/>
  <c r="T935" i="10"/>
  <c r="T936" i="10"/>
  <c r="T937" i="10"/>
  <c r="T938" i="10"/>
  <c r="T939" i="10"/>
  <c r="T940" i="10"/>
  <c r="T941" i="10"/>
  <c r="T942" i="10"/>
  <c r="T943" i="10"/>
  <c r="T944" i="10"/>
  <c r="T945" i="10"/>
  <c r="T946" i="10"/>
  <c r="T947" i="10"/>
  <c r="T948" i="10"/>
  <c r="T949" i="10"/>
  <c r="T950" i="10"/>
  <c r="T951" i="10"/>
  <c r="T952" i="10"/>
  <c r="T953" i="10"/>
  <c r="T954" i="10"/>
  <c r="T955" i="10"/>
  <c r="T956" i="10"/>
  <c r="T957" i="10"/>
  <c r="T958" i="10"/>
  <c r="T959" i="10"/>
  <c r="T960" i="10"/>
  <c r="T961" i="10"/>
  <c r="T962" i="10"/>
  <c r="T963" i="10"/>
  <c r="T964" i="10"/>
  <c r="T965" i="10"/>
  <c r="T966" i="10"/>
  <c r="T967" i="10"/>
  <c r="T968" i="10"/>
  <c r="T969" i="10"/>
  <c r="T970" i="10"/>
  <c r="T971" i="10"/>
  <c r="T972" i="10"/>
  <c r="T973" i="10"/>
  <c r="T974" i="10"/>
  <c r="T975" i="10"/>
  <c r="T976" i="10"/>
  <c r="T977" i="10"/>
  <c r="T978" i="10"/>
  <c r="T979" i="10"/>
  <c r="T980" i="10"/>
  <c r="T981" i="10"/>
  <c r="T982" i="10"/>
  <c r="T983" i="10"/>
  <c r="T984" i="10"/>
  <c r="T985" i="10"/>
  <c r="T986" i="10"/>
  <c r="T987" i="10"/>
  <c r="T988" i="10"/>
  <c r="T989" i="10"/>
  <c r="T990" i="10"/>
  <c r="T991" i="10"/>
  <c r="T992" i="10"/>
  <c r="T993" i="10"/>
  <c r="T994" i="10"/>
  <c r="T995" i="10"/>
  <c r="T996" i="10"/>
  <c r="T997" i="10"/>
  <c r="T998" i="10"/>
  <c r="T999" i="10"/>
  <c r="T1000" i="10"/>
  <c r="T1001" i="10"/>
  <c r="T1002" i="10"/>
  <c r="T1003" i="10"/>
  <c r="T1004" i="10"/>
  <c r="T1005" i="10"/>
  <c r="T1006" i="10"/>
  <c r="T1007" i="10"/>
  <c r="T1008" i="10"/>
  <c r="T1009" i="10"/>
  <c r="T1010" i="10"/>
  <c r="T1011" i="10"/>
  <c r="T1012" i="10"/>
  <c r="T1013" i="10"/>
  <c r="T1014" i="10"/>
  <c r="T1015" i="10"/>
  <c r="T1016" i="10"/>
  <c r="T1017" i="10"/>
  <c r="T1018" i="10"/>
  <c r="T1019" i="10"/>
  <c r="T1020" i="10"/>
  <c r="T1021" i="10"/>
  <c r="T1022" i="10"/>
  <c r="T1023" i="10"/>
  <c r="T1024" i="10"/>
  <c r="T1025" i="10"/>
  <c r="T1026" i="10"/>
  <c r="T1027" i="10"/>
  <c r="T1028" i="10"/>
  <c r="T1029" i="10"/>
  <c r="T1030" i="10"/>
  <c r="T1031" i="10"/>
  <c r="T1032" i="10"/>
  <c r="T1033" i="10"/>
  <c r="T1034" i="10"/>
  <c r="T1035" i="10"/>
  <c r="T1036" i="10"/>
  <c r="T1037" i="10"/>
  <c r="T1038" i="10"/>
  <c r="T926" i="10"/>
  <c r="U926" i="10"/>
  <c r="U927" i="10"/>
  <c r="U928" i="10"/>
  <c r="U929" i="10"/>
  <c r="U930" i="10"/>
  <c r="U931" i="10"/>
  <c r="U932" i="10"/>
  <c r="U933" i="10"/>
  <c r="U934" i="10"/>
  <c r="U935" i="10"/>
  <c r="U936" i="10"/>
  <c r="U937" i="10"/>
  <c r="U938" i="10"/>
  <c r="U939" i="10"/>
  <c r="U940" i="10"/>
  <c r="U941" i="10"/>
  <c r="U942" i="10"/>
  <c r="U943" i="10"/>
  <c r="U944" i="10"/>
  <c r="U945" i="10"/>
  <c r="U946" i="10"/>
  <c r="U947" i="10"/>
  <c r="U948" i="10"/>
  <c r="U949" i="10"/>
  <c r="U950" i="10"/>
  <c r="U951" i="10"/>
  <c r="U952" i="10"/>
  <c r="U953" i="10"/>
  <c r="U954" i="10"/>
  <c r="U955" i="10"/>
  <c r="U956" i="10"/>
  <c r="U957" i="10"/>
  <c r="U958" i="10"/>
  <c r="U959" i="10"/>
  <c r="U960" i="10"/>
  <c r="U961" i="10"/>
  <c r="U962" i="10"/>
  <c r="U963" i="10"/>
  <c r="U964" i="10"/>
  <c r="U965" i="10"/>
  <c r="U966" i="10"/>
  <c r="U967" i="10"/>
  <c r="U968" i="10"/>
  <c r="U969" i="10"/>
  <c r="U970" i="10"/>
  <c r="U971" i="10"/>
  <c r="U972" i="10"/>
  <c r="U973" i="10"/>
  <c r="U974" i="10"/>
  <c r="U975" i="10"/>
  <c r="U976" i="10"/>
  <c r="U977" i="10"/>
  <c r="U978" i="10"/>
  <c r="U979" i="10"/>
  <c r="U980" i="10"/>
  <c r="U981" i="10"/>
  <c r="U982" i="10"/>
  <c r="U983" i="10"/>
  <c r="U984" i="10"/>
  <c r="U986" i="10"/>
  <c r="U987" i="10"/>
  <c r="U988" i="10"/>
  <c r="U989" i="10"/>
  <c r="U990" i="10"/>
  <c r="U991" i="10"/>
  <c r="U992" i="10"/>
  <c r="U993" i="10"/>
  <c r="U994" i="10"/>
  <c r="U995" i="10"/>
  <c r="U996" i="10"/>
  <c r="U997" i="10"/>
  <c r="U998" i="10"/>
  <c r="U999" i="10"/>
  <c r="U1000" i="10"/>
  <c r="U1001" i="10"/>
  <c r="U1002" i="10"/>
  <c r="U1003" i="10"/>
  <c r="U1004" i="10"/>
  <c r="U1005" i="10"/>
  <c r="U1006" i="10"/>
  <c r="U1007" i="10"/>
  <c r="U1008" i="10"/>
  <c r="U1009" i="10"/>
  <c r="U1010" i="10"/>
  <c r="U1011" i="10"/>
  <c r="U1012" i="10"/>
  <c r="U1013" i="10"/>
  <c r="U1014" i="10"/>
  <c r="U1015" i="10"/>
  <c r="U1016" i="10"/>
  <c r="U1017" i="10"/>
  <c r="U1018" i="10"/>
  <c r="U1019" i="10"/>
  <c r="U1020" i="10"/>
  <c r="U1021" i="10"/>
  <c r="U1022" i="10"/>
  <c r="U1023" i="10"/>
  <c r="U1024" i="10"/>
  <c r="U1025" i="10"/>
  <c r="U1026" i="10"/>
  <c r="U1027" i="10"/>
  <c r="U1028" i="10"/>
  <c r="U1029" i="10"/>
  <c r="U1030" i="10"/>
  <c r="U1031" i="10"/>
  <c r="U1032" i="10"/>
  <c r="U1033" i="10"/>
  <c r="U1034" i="10"/>
  <c r="U1035" i="10"/>
  <c r="U1036" i="10"/>
  <c r="U1037" i="10"/>
  <c r="U1038" i="10"/>
  <c r="U1039" i="10"/>
  <c r="U1040" i="10"/>
  <c r="U1041" i="10"/>
  <c r="U1042" i="10"/>
  <c r="U1043" i="10"/>
  <c r="U1044" i="10"/>
  <c r="U1045" i="10"/>
  <c r="U1046" i="10"/>
  <c r="U1047" i="10"/>
  <c r="U1048" i="10"/>
  <c r="U1049" i="10"/>
  <c r="U1050" i="10"/>
  <c r="U1051" i="10"/>
  <c r="U1052" i="10"/>
  <c r="U1053" i="10"/>
  <c r="U1054" i="10"/>
  <c r="U1055" i="10"/>
  <c r="U1056" i="10"/>
  <c r="U1057" i="10"/>
  <c r="U1058" i="10"/>
  <c r="U1059" i="10"/>
  <c r="U1060" i="10"/>
  <c r="U1064" i="10"/>
  <c r="U1065" i="10"/>
  <c r="U1066" i="10"/>
  <c r="U1067" i="10"/>
  <c r="U1068" i="10"/>
  <c r="U1069" i="10"/>
  <c r="U1070" i="10"/>
  <c r="U1071" i="10"/>
  <c r="U1072" i="10"/>
  <c r="U1073" i="10"/>
  <c r="U1074" i="10"/>
  <c r="U1075" i="10"/>
  <c r="U1076" i="10"/>
  <c r="U1077" i="10"/>
  <c r="U1078" i="10"/>
  <c r="U1079" i="10"/>
  <c r="U1080" i="10"/>
  <c r="U1081" i="10"/>
  <c r="U1082" i="10"/>
  <c r="U1083" i="10"/>
  <c r="U1084" i="10"/>
  <c r="U1085" i="10"/>
  <c r="U1086" i="10"/>
  <c r="U1087" i="10"/>
  <c r="U1088" i="10"/>
  <c r="U1089" i="10"/>
  <c r="U1090" i="10"/>
  <c r="U1091" i="10"/>
  <c r="U1092" i="10"/>
  <c r="U1093" i="10"/>
  <c r="U1094" i="10"/>
  <c r="U1095" i="10"/>
  <c r="U1096" i="10"/>
  <c r="U1097" i="10"/>
  <c r="U1098" i="10"/>
  <c r="U1099" i="10"/>
  <c r="U1100" i="10"/>
  <c r="U1104" i="10"/>
  <c r="U1108" i="10"/>
  <c r="U1109" i="10"/>
  <c r="U1116" i="10"/>
  <c r="U1119" i="10"/>
  <c r="U1121" i="10"/>
  <c r="U1122" i="10"/>
  <c r="U1123" i="10"/>
  <c r="U1124" i="10"/>
  <c r="U1126" i="10"/>
  <c r="U1127" i="10"/>
  <c r="U1128" i="10"/>
  <c r="U1129" i="10"/>
  <c r="U1132" i="10"/>
  <c r="AL1072" i="10"/>
  <c r="AL1074" i="10"/>
  <c r="AL1075" i="10"/>
  <c r="AL1076" i="10"/>
  <c r="AL1077" i="10"/>
  <c r="AL1078" i="10"/>
  <c r="AL1079" i="10"/>
  <c r="AL1080" i="10"/>
  <c r="AL1081" i="10"/>
  <c r="AL1082" i="10"/>
  <c r="AL1083" i="10"/>
  <c r="AL1084" i="10"/>
  <c r="AL1085" i="10"/>
  <c r="AL1086" i="10"/>
  <c r="AL1087" i="10"/>
  <c r="AL1089" i="10"/>
  <c r="AL1090" i="10"/>
  <c r="AL1091" i="10"/>
  <c r="AL1094" i="10"/>
  <c r="AL1095" i="10"/>
  <c r="AL1096" i="10"/>
  <c r="AL1097" i="10"/>
  <c r="AL1099" i="10"/>
  <c r="AL1100" i="10"/>
  <c r="AL1101" i="10"/>
  <c r="AL1102" i="10"/>
  <c r="AL1104" i="10"/>
  <c r="AL1105" i="10"/>
  <c r="AL1106" i="10"/>
  <c r="AL1107" i="10"/>
  <c r="AL1108" i="10"/>
  <c r="AL1109" i="10"/>
  <c r="AL1110" i="10"/>
  <c r="AL1111" i="10"/>
  <c r="AL1112" i="10"/>
  <c r="AL1113" i="10"/>
  <c r="AL1114" i="10"/>
  <c r="AL1115" i="10"/>
  <c r="AL1118" i="10"/>
  <c r="AL1119" i="10"/>
  <c r="AL1120" i="10"/>
  <c r="AL1121" i="10"/>
  <c r="AL1122" i="10"/>
  <c r="AL1123" i="10"/>
  <c r="AL1124" i="10"/>
  <c r="AL1125" i="10"/>
  <c r="AL1126" i="10"/>
  <c r="AL1127" i="10"/>
  <c r="AL1128" i="10"/>
  <c r="AL1135" i="10"/>
  <c r="AK1073" i="10"/>
  <c r="AK1074" i="10"/>
  <c r="AK1075" i="10"/>
  <c r="AK1076" i="10"/>
  <c r="AK1077" i="10"/>
  <c r="AK1078" i="10"/>
  <c r="AK1079" i="10"/>
  <c r="AK1080" i="10"/>
  <c r="AK1081" i="10"/>
  <c r="AK1082" i="10"/>
  <c r="AK1083" i="10"/>
  <c r="AK1084" i="10"/>
  <c r="AK1085" i="10"/>
  <c r="AK1086" i="10"/>
  <c r="AK1087" i="10"/>
  <c r="AK1088" i="10"/>
  <c r="AK1089" i="10"/>
  <c r="AK1090" i="10"/>
  <c r="AK1091" i="10"/>
  <c r="AK1092" i="10"/>
  <c r="AK1093" i="10"/>
  <c r="AK1094" i="10"/>
  <c r="AK1095" i="10"/>
  <c r="AK1096" i="10"/>
  <c r="AK1097" i="10"/>
  <c r="AK1098" i="10"/>
  <c r="AK1099" i="10"/>
  <c r="AK1100" i="10"/>
  <c r="AK1101" i="10"/>
  <c r="AK1102" i="10"/>
  <c r="AK1103" i="10"/>
  <c r="AK1104" i="10"/>
  <c r="AK1105" i="10"/>
  <c r="AK1106" i="10"/>
  <c r="AK1107" i="10"/>
  <c r="AK1108" i="10"/>
  <c r="AK1109" i="10"/>
  <c r="AK1110" i="10"/>
  <c r="AK1111" i="10"/>
  <c r="AK1112" i="10"/>
  <c r="AK1113" i="10"/>
  <c r="AK1114" i="10"/>
  <c r="AK1115" i="10"/>
  <c r="AK1116" i="10"/>
  <c r="AK1117" i="10"/>
  <c r="AK1118" i="10"/>
  <c r="AK1119" i="10"/>
  <c r="AK1120" i="10"/>
  <c r="AK1121" i="10"/>
  <c r="AK1123" i="10"/>
  <c r="AK1124" i="10"/>
  <c r="AK1125" i="10"/>
  <c r="AK1126" i="10"/>
  <c r="AK1127" i="10"/>
  <c r="AK1128" i="10"/>
  <c r="AK1135" i="10"/>
  <c r="AE1084" i="10" l="1"/>
  <c r="AE1083" i="10"/>
  <c r="C2" i="10"/>
  <c r="AQ1139" i="10"/>
  <c r="AQ1138" i="10"/>
  <c r="AA1139" i="10"/>
  <c r="Y1139" i="10"/>
  <c r="AA1138" i="10"/>
  <c r="Y1138" i="10"/>
  <c r="AQ1137" i="10"/>
  <c r="AA1137" i="10"/>
  <c r="Y1137" i="10"/>
  <c r="AQ1136" i="10"/>
  <c r="AA1136" i="10"/>
  <c r="Y1136" i="10"/>
  <c r="AE1131" i="10"/>
  <c r="AE1130" i="10"/>
  <c r="AE1129" i="10"/>
  <c r="AE1126" i="10"/>
  <c r="AE1125" i="10"/>
  <c r="AE1124" i="10"/>
  <c r="AE1123" i="10"/>
  <c r="AE1122" i="10"/>
  <c r="AE1103" i="10"/>
  <c r="AE1102" i="10"/>
  <c r="AE1101" i="10"/>
  <c r="AE1100" i="10"/>
  <c r="AE1099" i="10"/>
  <c r="AE1098" i="10"/>
  <c r="AE1133" i="10"/>
  <c r="AE1132" i="10"/>
  <c r="AE1128" i="10"/>
  <c r="AE1127" i="10"/>
  <c r="AE1121" i="10"/>
  <c r="AE1120" i="10"/>
  <c r="AE1119" i="10"/>
  <c r="AE1118" i="10"/>
  <c r="AE1117" i="10"/>
  <c r="AE1116" i="10"/>
  <c r="AE1115" i="10"/>
  <c r="AE1114" i="10"/>
  <c r="AE1113" i="10"/>
  <c r="AE1112" i="10"/>
  <c r="AE1111" i="10"/>
  <c r="AE1110" i="10"/>
  <c r="AE1109" i="10"/>
  <c r="AE1108" i="10"/>
  <c r="AE1107" i="10"/>
  <c r="AE1106" i="10"/>
  <c r="AE1105" i="10"/>
  <c r="AE1104" i="10"/>
  <c r="AE1097" i="10"/>
  <c r="AE1096" i="10"/>
  <c r="AE1095" i="10"/>
  <c r="AE1094" i="10"/>
  <c r="AE1093" i="10"/>
  <c r="AE1092" i="10"/>
  <c r="AE1089" i="10"/>
  <c r="AE1088" i="10"/>
  <c r="AE1087" i="10"/>
  <c r="AE1086" i="10"/>
  <c r="AE1085" i="10"/>
  <c r="AE1082" i="10"/>
  <c r="AE1081" i="10"/>
  <c r="AE1080" i="10"/>
  <c r="AL1071" i="10"/>
  <c r="AL1070" i="10"/>
  <c r="AL1069" i="10"/>
  <c r="AL1068" i="10"/>
  <c r="AK1072" i="10"/>
  <c r="AK1071" i="10"/>
  <c r="AK1070" i="10"/>
  <c r="AK1069" i="10"/>
  <c r="AK1068" i="10"/>
  <c r="J45" i="11" l="1"/>
  <c r="AS1135" i="10" l="1"/>
  <c r="AQ1135" i="10"/>
  <c r="AA1135" i="10"/>
  <c r="Y1135" i="10"/>
  <c r="AA1134" i="10"/>
  <c r="Y1134" i="10"/>
  <c r="AA1133" i="10"/>
  <c r="Y1133" i="10"/>
  <c r="AS1134" i="10"/>
  <c r="AQ1134" i="10"/>
  <c r="AS1133" i="10"/>
  <c r="AQ1133" i="10"/>
  <c r="AS1132" i="10"/>
  <c r="AQ1132" i="10"/>
  <c r="AA1132" i="10"/>
  <c r="Y1132" i="10"/>
  <c r="M50" i="11"/>
  <c r="M48" i="11"/>
  <c r="K49" i="11"/>
  <c r="M49" i="11" s="1"/>
  <c r="J47" i="11"/>
  <c r="K47" i="11" s="1"/>
  <c r="M47" i="11" s="1"/>
  <c r="K43" i="11"/>
  <c r="M43" i="11" s="1"/>
  <c r="K44" i="11"/>
  <c r="M44" i="11" s="1"/>
  <c r="K45" i="11"/>
  <c r="M45" i="11" s="1"/>
  <c r="K46" i="11"/>
  <c r="M46" i="11" s="1"/>
  <c r="K48" i="11"/>
  <c r="K50" i="11"/>
  <c r="K51" i="11"/>
  <c r="M51" i="11" s="1"/>
  <c r="K42" i="11"/>
  <c r="M42" i="11" s="1"/>
  <c r="AE996" i="10"/>
  <c r="Y1116" i="10" l="1"/>
  <c r="AS1131" i="10" l="1"/>
  <c r="AQ1131" i="10"/>
  <c r="AS1130" i="10"/>
  <c r="AQ1130" i="10"/>
  <c r="Y1131" i="10"/>
  <c r="AA1131" i="10"/>
  <c r="AA1130" i="10"/>
  <c r="Y1130" i="10"/>
  <c r="AS1129" i="10"/>
  <c r="AQ1129" i="10"/>
  <c r="AA1129" i="10"/>
  <c r="Y1129" i="10"/>
  <c r="AK902" i="10" l="1"/>
  <c r="AK1039" i="10"/>
  <c r="AK1040" i="10"/>
  <c r="AK1041" i="10"/>
  <c r="AK1042" i="10"/>
  <c r="AK1043" i="10"/>
  <c r="AK1044" i="10"/>
  <c r="AK1045" i="10"/>
  <c r="AK1046" i="10"/>
  <c r="AL1051" i="10"/>
  <c r="AL1050" i="10"/>
  <c r="AL1049" i="10"/>
  <c r="AL1048" i="10"/>
  <c r="AL1047" i="10"/>
  <c r="AL1046" i="10"/>
  <c r="AL1045" i="10"/>
  <c r="AL1044" i="10"/>
  <c r="AL1043" i="10"/>
  <c r="AL1042" i="10"/>
  <c r="AL1041" i="10"/>
  <c r="AL1052" i="10"/>
  <c r="AL1053" i="10"/>
  <c r="AL1054" i="10"/>
  <c r="AL1055" i="10"/>
  <c r="AL1056" i="10"/>
  <c r="AL1057" i="10"/>
  <c r="AK1048" i="10"/>
  <c r="AK1049" i="10"/>
  <c r="AK1050" i="10"/>
  <c r="AK1051" i="10"/>
  <c r="AK1052" i="10"/>
  <c r="AK1053" i="10"/>
  <c r="AK1054" i="10"/>
  <c r="AK1055" i="10"/>
  <c r="AK1056" i="10"/>
  <c r="AK1057" i="10"/>
  <c r="Y1128" i="10" l="1"/>
  <c r="Y1127" i="10"/>
  <c r="Y1126" i="10"/>
  <c r="Y1125" i="10"/>
  <c r="Y1124" i="10"/>
  <c r="Y1123" i="10"/>
  <c r="Y1122" i="10"/>
  <c r="Y1121" i="10"/>
  <c r="Y1120" i="10"/>
  <c r="Y1119" i="10"/>
  <c r="Y1118" i="10"/>
  <c r="Y1117" i="10"/>
  <c r="Y1115" i="10"/>
  <c r="Y1114" i="10"/>
  <c r="Y1113" i="10"/>
  <c r="Y1112" i="10"/>
  <c r="Y1111" i="10"/>
  <c r="Y1110" i="10"/>
  <c r="Y1109" i="10"/>
  <c r="Y1108" i="10"/>
  <c r="Y1107" i="10"/>
  <c r="Y1106" i="10"/>
  <c r="Y1105" i="10"/>
  <c r="Y1104" i="10"/>
  <c r="Y1103" i="10"/>
  <c r="Y1102" i="10"/>
  <c r="Y1101" i="10"/>
  <c r="Y1100" i="10"/>
  <c r="Y1099" i="10"/>
  <c r="Y1098" i="10"/>
  <c r="Y1097" i="10"/>
  <c r="Y1091" i="10"/>
  <c r="AS1128" i="10"/>
  <c r="AS1127" i="10"/>
  <c r="AQ1128" i="10"/>
  <c r="AQ1127" i="10"/>
  <c r="AA1128" i="10"/>
  <c r="AA1127" i="10"/>
  <c r="AS1126" i="10"/>
  <c r="AQ1126" i="10"/>
  <c r="AS1125" i="10"/>
  <c r="AQ1125" i="10"/>
  <c r="AS1124" i="10"/>
  <c r="AQ1124" i="10"/>
  <c r="AS1123" i="10"/>
  <c r="AQ1123" i="10"/>
  <c r="AS1122" i="10"/>
  <c r="AQ1122" i="10"/>
  <c r="AA1126" i="10"/>
  <c r="AA1125" i="10"/>
  <c r="AA1124" i="10"/>
  <c r="AA1123" i="10"/>
  <c r="AA1122" i="10"/>
  <c r="AS1121" i="10" l="1"/>
  <c r="AQ1121" i="10"/>
  <c r="AS1120" i="10"/>
  <c r="AQ1120" i="10"/>
  <c r="AS1119" i="10"/>
  <c r="AQ1119" i="10"/>
  <c r="AS1118" i="10"/>
  <c r="AQ1118" i="10"/>
  <c r="AS1117" i="10"/>
  <c r="AQ1117" i="10"/>
  <c r="AS1116" i="10"/>
  <c r="AQ1116" i="10"/>
  <c r="AS1115" i="10"/>
  <c r="AQ1115" i="10"/>
  <c r="AA1121" i="10"/>
  <c r="AA1120" i="10"/>
  <c r="AA1119" i="10"/>
  <c r="AA1118" i="10"/>
  <c r="AA1117" i="10"/>
  <c r="AA1116" i="10"/>
  <c r="AA1115" i="10"/>
  <c r="AS1113" i="10"/>
  <c r="AS1114" i="10"/>
  <c r="AQ1113" i="10"/>
  <c r="AQ1114" i="10"/>
  <c r="AA1113" i="10"/>
  <c r="AA1114" i="10"/>
  <c r="AS1112" i="10"/>
  <c r="AQ1112" i="10"/>
  <c r="AS1111" i="10"/>
  <c r="AQ1111" i="10"/>
  <c r="AS1110" i="10"/>
  <c r="AQ1110" i="10"/>
  <c r="AS1109" i="10"/>
  <c r="AQ1109" i="10"/>
  <c r="AS1108" i="10"/>
  <c r="AQ1108" i="10"/>
  <c r="AS1107" i="10"/>
  <c r="AQ1107" i="10"/>
  <c r="AS1106" i="10"/>
  <c r="AQ1106" i="10"/>
  <c r="AS1105" i="10"/>
  <c r="AQ1105" i="10"/>
  <c r="AS1104" i="10"/>
  <c r="AQ1104" i="10"/>
  <c r="AA1112" i="10"/>
  <c r="AA1111" i="10"/>
  <c r="AA1110" i="10"/>
  <c r="AA1109" i="10"/>
  <c r="AA1108" i="10"/>
  <c r="AA1107" i="10"/>
  <c r="AA1106" i="10"/>
  <c r="AA1105" i="10"/>
  <c r="AA1104" i="10"/>
  <c r="AS1102" i="10"/>
  <c r="AS1103" i="10"/>
  <c r="AQ1102" i="10"/>
  <c r="AQ1103" i="10"/>
  <c r="AA1102" i="10"/>
  <c r="AA1103" i="10"/>
  <c r="AS1079" i="10"/>
  <c r="AS1080" i="10"/>
  <c r="AS1081" i="10"/>
  <c r="AS1082" i="10"/>
  <c r="AS1083" i="10"/>
  <c r="O30" i="2"/>
  <c r="AL918" i="10" l="1"/>
  <c r="AL937" i="10"/>
  <c r="AL940" i="10"/>
  <c r="AE1069" i="10"/>
  <c r="AE1070" i="10"/>
  <c r="AE1071" i="10"/>
  <c r="AE1072" i="10"/>
  <c r="AE1073" i="10"/>
  <c r="AE1074" i="10"/>
  <c r="AE1075" i="10"/>
  <c r="AE1076" i="10"/>
  <c r="AE1077" i="10"/>
  <c r="AE1078" i="10"/>
  <c r="AE1079" i="10"/>
  <c r="AE1090" i="10"/>
  <c r="AE1091" i="10"/>
  <c r="AS1090" i="10"/>
  <c r="AS1091" i="10"/>
  <c r="AS1092" i="10"/>
  <c r="AS1093" i="10"/>
  <c r="AS1094" i="10"/>
  <c r="AS1095" i="10"/>
  <c r="AS1096" i="10"/>
  <c r="AS1097" i="10"/>
  <c r="AS1098" i="10"/>
  <c r="AS1099" i="10"/>
  <c r="AS1100" i="10"/>
  <c r="AS1101" i="10"/>
  <c r="AL1067" i="10"/>
  <c r="AL1066" i="10"/>
  <c r="AL1065" i="10"/>
  <c r="AL1064" i="10"/>
  <c r="AL1063" i="10"/>
  <c r="AL1062" i="10"/>
  <c r="AL1061" i="10"/>
  <c r="AL1060" i="10"/>
  <c r="AL1059" i="10"/>
  <c r="AL1058" i="10"/>
  <c r="AL1040" i="10"/>
  <c r="AK1067" i="10"/>
  <c r="AK1066" i="10"/>
  <c r="AK1065" i="10"/>
  <c r="AK1064" i="10"/>
  <c r="AK1063" i="10"/>
  <c r="AK1062" i="10"/>
  <c r="AK1061" i="10"/>
  <c r="AK1060" i="10"/>
  <c r="AK1059" i="10"/>
  <c r="AK1058" i="10"/>
  <c r="AL1039" i="10"/>
  <c r="AK1036" i="10"/>
  <c r="Y39" i="12"/>
  <c r="Y38" i="12"/>
  <c r="Y37" i="12"/>
  <c r="Y36" i="12"/>
  <c r="Y35" i="12"/>
  <c r="Y34" i="12"/>
  <c r="Y33" i="12"/>
  <c r="Y32" i="12"/>
  <c r="Y31" i="12"/>
  <c r="Y30" i="12"/>
  <c r="Y29" i="12"/>
  <c r="Y28" i="12"/>
  <c r="Y27" i="12"/>
  <c r="Y26" i="12"/>
  <c r="Y25" i="12"/>
  <c r="Y21" i="12"/>
  <c r="Y23" i="12"/>
  <c r="Y22" i="12"/>
  <c r="Y20" i="12"/>
  <c r="Y19" i="12"/>
  <c r="Y18" i="12"/>
  <c r="Y17" i="12"/>
  <c r="Y16" i="12"/>
  <c r="Y15" i="12"/>
  <c r="Y14" i="12"/>
  <c r="Y13" i="12"/>
  <c r="Y12" i="12"/>
  <c r="Y11" i="12"/>
  <c r="Y10" i="12"/>
  <c r="Y9" i="12"/>
  <c r="Y8" i="12"/>
  <c r="Y7" i="12"/>
  <c r="Y6" i="12"/>
  <c r="Y5" i="12"/>
  <c r="Y4" i="12"/>
  <c r="AL882" i="10"/>
  <c r="AQ1090" i="10" l="1"/>
  <c r="AQ1091" i="10"/>
  <c r="AQ1092" i="10"/>
  <c r="AQ1093" i="10"/>
  <c r="AQ1094" i="10"/>
  <c r="AQ1095" i="10"/>
  <c r="AQ1096" i="10"/>
  <c r="AQ1097" i="10"/>
  <c r="AQ1098" i="10"/>
  <c r="AQ1099" i="10"/>
  <c r="AQ1100" i="10"/>
  <c r="AQ1101" i="10"/>
  <c r="AA1101" i="10" l="1"/>
  <c r="AA1100" i="10"/>
  <c r="AA1099" i="10"/>
  <c r="AA1098" i="10"/>
  <c r="AA1097" i="10"/>
  <c r="AA1096" i="10"/>
  <c r="AA1095" i="10"/>
  <c r="AA1094" i="10"/>
  <c r="AA1093" i="10"/>
  <c r="AA1092" i="10"/>
  <c r="AA1091" i="10"/>
  <c r="AA1090" i="10"/>
  <c r="O39" i="12"/>
  <c r="T39" i="12" s="1"/>
  <c r="H39" i="12"/>
  <c r="P38" i="12"/>
  <c r="O38" i="12"/>
  <c r="T38" i="12" s="1"/>
  <c r="H38" i="12"/>
  <c r="H37" i="12"/>
  <c r="O36" i="12"/>
  <c r="T36" i="12" s="1"/>
  <c r="H36" i="12"/>
  <c r="O35" i="12"/>
  <c r="T35" i="12" s="1"/>
  <c r="O34" i="12"/>
  <c r="T34" i="12" s="1"/>
  <c r="O33" i="12"/>
  <c r="T33" i="12" s="1"/>
  <c r="O32" i="12"/>
  <c r="T32" i="12" s="1"/>
  <c r="O31" i="12"/>
  <c r="T31" i="12" s="1"/>
  <c r="H31" i="12"/>
  <c r="P30" i="12"/>
  <c r="O30" i="12"/>
  <c r="E30" i="12"/>
  <c r="H30" i="12" s="1"/>
  <c r="O29" i="12"/>
  <c r="T29" i="12" s="1"/>
  <c r="H29" i="12"/>
  <c r="O28" i="12"/>
  <c r="T28" i="12" s="1"/>
  <c r="H28" i="12"/>
  <c r="O27" i="12"/>
  <c r="T27" i="12" s="1"/>
  <c r="H27" i="12"/>
  <c r="O26" i="12"/>
  <c r="T26" i="12" s="1"/>
  <c r="H26" i="12"/>
  <c r="O25" i="12"/>
  <c r="T25" i="12" s="1"/>
  <c r="H25" i="12"/>
  <c r="O24" i="12"/>
  <c r="T24" i="12" s="1"/>
  <c r="H24" i="12"/>
  <c r="O23" i="12"/>
  <c r="T23" i="12" s="1"/>
  <c r="H23" i="12"/>
  <c r="O22" i="12"/>
  <c r="T22" i="12" s="1"/>
  <c r="H22" i="12"/>
  <c r="O21" i="12"/>
  <c r="T21" i="12" s="1"/>
  <c r="H21" i="12"/>
  <c r="O20" i="12"/>
  <c r="T20" i="12" s="1"/>
  <c r="H20" i="12"/>
  <c r="O19" i="12"/>
  <c r="T19" i="12" s="1"/>
  <c r="H19" i="12"/>
  <c r="O18" i="12"/>
  <c r="T18" i="12" s="1"/>
  <c r="H18" i="12"/>
  <c r="O17" i="12"/>
  <c r="T17" i="12" s="1"/>
  <c r="H17" i="12"/>
  <c r="O16" i="12"/>
  <c r="T16" i="12" s="1"/>
  <c r="H16" i="12"/>
  <c r="O15" i="12"/>
  <c r="T15" i="12" s="1"/>
  <c r="H15" i="12"/>
  <c r="O14" i="12"/>
  <c r="T14" i="12" s="1"/>
  <c r="H14" i="12"/>
  <c r="N13" i="12"/>
  <c r="O13" i="12" s="1"/>
  <c r="T13" i="12" s="1"/>
  <c r="H13" i="12"/>
  <c r="O12" i="12"/>
  <c r="T12" i="12" s="1"/>
  <c r="H12" i="12"/>
  <c r="O11" i="12"/>
  <c r="T11" i="12" s="1"/>
  <c r="H11" i="12"/>
  <c r="O10" i="12"/>
  <c r="T10" i="12" s="1"/>
  <c r="H10" i="12"/>
  <c r="O9" i="12"/>
  <c r="H9" i="12"/>
  <c r="O8" i="12"/>
  <c r="T8" i="12" s="1"/>
  <c r="H8" i="12"/>
  <c r="O7" i="12"/>
  <c r="T7" i="12" s="1"/>
  <c r="H7" i="12"/>
  <c r="O6" i="12"/>
  <c r="T6" i="12" s="1"/>
  <c r="H6" i="12"/>
  <c r="P5" i="12"/>
  <c r="O5" i="12"/>
  <c r="T5" i="12" s="1"/>
  <c r="H5" i="12"/>
  <c r="O4" i="12"/>
  <c r="T4" i="12" s="1"/>
  <c r="H4" i="12"/>
  <c r="T30" i="12" l="1"/>
  <c r="AL881" i="10"/>
  <c r="AK881" i="10"/>
  <c r="AL1035" i="10"/>
  <c r="AK1035" i="10"/>
  <c r="AL1037" i="10"/>
  <c r="AK1037" i="10"/>
  <c r="E7" i="15"/>
  <c r="F7" i="15" s="1"/>
  <c r="F5" i="15"/>
  <c r="G5" i="15" s="1"/>
  <c r="F4" i="15"/>
  <c r="F3" i="15"/>
  <c r="F2" i="15"/>
  <c r="S29" i="11"/>
  <c r="T29" i="11" s="1"/>
  <c r="W19" i="11"/>
  <c r="V19" i="11"/>
  <c r="U19" i="11"/>
  <c r="T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S3" i="11"/>
  <c r="S2" i="11"/>
  <c r="AS1089" i="10"/>
  <c r="AQ1089" i="10"/>
  <c r="AA1089" i="10"/>
  <c r="Y1089" i="10"/>
  <c r="AS1088" i="10"/>
  <c r="AQ1088" i="10"/>
  <c r="AA1088" i="10"/>
  <c r="Y1088" i="10"/>
  <c r="AS1087" i="10"/>
  <c r="AQ1087" i="10"/>
  <c r="AA1087" i="10"/>
  <c r="Y1087" i="10"/>
  <c r="AS1086" i="10"/>
  <c r="AQ1086" i="10"/>
  <c r="AA1086" i="10"/>
  <c r="Y1086" i="10"/>
  <c r="AS1085" i="10"/>
  <c r="AQ1085" i="10"/>
  <c r="AA1085" i="10"/>
  <c r="Y1085" i="10"/>
  <c r="AS1084" i="10"/>
  <c r="AQ1084" i="10"/>
  <c r="AA1084" i="10"/>
  <c r="Y1084" i="10"/>
  <c r="AQ1083" i="10"/>
  <c r="AA1083" i="10"/>
  <c r="Y1083" i="10"/>
  <c r="AQ1082" i="10"/>
  <c r="AA1082" i="10"/>
  <c r="Y1082" i="10"/>
  <c r="AQ1081" i="10"/>
  <c r="AA1081" i="10"/>
  <c r="Y1081" i="10"/>
  <c r="AQ1080" i="10"/>
  <c r="AA1080" i="10"/>
  <c r="Y1080" i="10"/>
  <c r="AQ1079" i="10"/>
  <c r="AA1079" i="10"/>
  <c r="Y1079" i="10"/>
  <c r="AS1078" i="10"/>
  <c r="AQ1078" i="10"/>
  <c r="AA1078" i="10"/>
  <c r="Y1078" i="10"/>
  <c r="AS1077" i="10"/>
  <c r="AQ1077" i="10"/>
  <c r="AA1077" i="10"/>
  <c r="Y1077" i="10"/>
  <c r="AS1076" i="10"/>
  <c r="AQ1076" i="10"/>
  <c r="AA1076" i="10"/>
  <c r="Y1076" i="10"/>
  <c r="AS1075" i="10"/>
  <c r="AQ1075" i="10"/>
  <c r="AA1075" i="10"/>
  <c r="Y1075" i="10"/>
  <c r="AS1074" i="10"/>
  <c r="AQ1074" i="10"/>
  <c r="AA1074" i="10"/>
  <c r="Y1074" i="10"/>
  <c r="AS1073" i="10"/>
  <c r="AQ1073" i="10"/>
  <c r="AA1073" i="10"/>
  <c r="Y1073" i="10"/>
  <c r="AS1072" i="10"/>
  <c r="AQ1072" i="10"/>
  <c r="AA1072" i="10"/>
  <c r="Y1072" i="10"/>
  <c r="AS1071" i="10"/>
  <c r="AQ1071" i="10"/>
  <c r="AA1071" i="10"/>
  <c r="Y1071" i="10"/>
  <c r="AS1070" i="10"/>
  <c r="AQ1070" i="10"/>
  <c r="AA1070" i="10"/>
  <c r="Y1070" i="10"/>
  <c r="AS1069" i="10"/>
  <c r="AQ1069" i="10"/>
  <c r="AA1069" i="10"/>
  <c r="Y1069" i="10"/>
  <c r="AS1068" i="10"/>
  <c r="AQ1068" i="10"/>
  <c r="AE1068" i="10"/>
  <c r="AA1068" i="10"/>
  <c r="Y1068" i="10"/>
  <c r="AS1067" i="10"/>
  <c r="AQ1067" i="10"/>
  <c r="AE1067" i="10"/>
  <c r="AA1067" i="10"/>
  <c r="Y1067" i="10"/>
  <c r="AS1066" i="10"/>
  <c r="AQ1066" i="10"/>
  <c r="AE1066" i="10"/>
  <c r="AA1066" i="10"/>
  <c r="Y1066" i="10"/>
  <c r="AS1065" i="10"/>
  <c r="AQ1065" i="10"/>
  <c r="AE1065" i="10"/>
  <c r="AA1065" i="10"/>
  <c r="Y1065" i="10"/>
  <c r="AS1064" i="10"/>
  <c r="AQ1064" i="10"/>
  <c r="AE1064" i="10"/>
  <c r="AA1064" i="10"/>
  <c r="Y1064" i="10"/>
  <c r="AS1063" i="10"/>
  <c r="AQ1063" i="10"/>
  <c r="AE1063" i="10"/>
  <c r="AA1063" i="10"/>
  <c r="Y1063" i="10"/>
  <c r="AS1062" i="10"/>
  <c r="AQ1062" i="10"/>
  <c r="AE1062" i="10"/>
  <c r="AA1062" i="10"/>
  <c r="Y1062" i="10"/>
  <c r="AS1061" i="10"/>
  <c r="AQ1061" i="10"/>
  <c r="AE1061" i="10"/>
  <c r="AA1061" i="10"/>
  <c r="Y1061" i="10"/>
  <c r="AS1060" i="10"/>
  <c r="AQ1060" i="10"/>
  <c r="AE1060" i="10"/>
  <c r="AA1060" i="10"/>
  <c r="Y1060" i="10"/>
  <c r="AS1059" i="10"/>
  <c r="AQ1059" i="10"/>
  <c r="AE1059" i="10"/>
  <c r="AA1059" i="10"/>
  <c r="Y1059" i="10"/>
  <c r="AS1058" i="10"/>
  <c r="AQ1058" i="10"/>
  <c r="AE1058" i="10"/>
  <c r="AA1058" i="10"/>
  <c r="Y1058" i="10"/>
  <c r="AS1057" i="10"/>
  <c r="AQ1057" i="10"/>
  <c r="AE1057" i="10"/>
  <c r="AA1057" i="10"/>
  <c r="Y1057" i="10"/>
  <c r="AS1056" i="10"/>
  <c r="AQ1056" i="10"/>
  <c r="AE1056" i="10"/>
  <c r="AA1056" i="10"/>
  <c r="Y1056" i="10"/>
  <c r="AS1055" i="10"/>
  <c r="AQ1055" i="10"/>
  <c r="AE1055" i="10"/>
  <c r="AA1055" i="10"/>
  <c r="Y1055" i="10"/>
  <c r="AS1054" i="10"/>
  <c r="AQ1054" i="10"/>
  <c r="AE1054" i="10"/>
  <c r="AA1054" i="10"/>
  <c r="Y1054" i="10"/>
  <c r="AS1053" i="10"/>
  <c r="AQ1053" i="10"/>
  <c r="AE1053" i="10"/>
  <c r="AA1053" i="10"/>
  <c r="Y1053" i="10"/>
  <c r="AS1052" i="10"/>
  <c r="AQ1052" i="10"/>
  <c r="AE1052" i="10"/>
  <c r="AA1052" i="10"/>
  <c r="Y1052" i="10"/>
  <c r="AS1051" i="10"/>
  <c r="AQ1051" i="10"/>
  <c r="AE1051" i="10"/>
  <c r="AA1051" i="10"/>
  <c r="Y1051" i="10"/>
  <c r="AS1050" i="10"/>
  <c r="AQ1050" i="10"/>
  <c r="AE1050" i="10"/>
  <c r="AA1050" i="10"/>
  <c r="Y1050" i="10"/>
  <c r="AS1049" i="10"/>
  <c r="AQ1049" i="10"/>
  <c r="AE1049" i="10"/>
  <c r="AA1049" i="10"/>
  <c r="Y1049" i="10"/>
  <c r="AS1048" i="10"/>
  <c r="AQ1048" i="10"/>
  <c r="AE1048" i="10"/>
  <c r="AA1048" i="10"/>
  <c r="Y1048" i="10"/>
  <c r="AS1047" i="10"/>
  <c r="AQ1047" i="10"/>
  <c r="AE1047" i="10"/>
  <c r="AA1047" i="10"/>
  <c r="Y1047" i="10"/>
  <c r="AS1046" i="10"/>
  <c r="AQ1046" i="10"/>
  <c r="AE1046" i="10"/>
  <c r="AA1046" i="10"/>
  <c r="Y1046" i="10"/>
  <c r="AS1045" i="10"/>
  <c r="AQ1045" i="10"/>
  <c r="AE1045" i="10"/>
  <c r="AA1045" i="10"/>
  <c r="Y1045" i="10"/>
  <c r="AS1044" i="10"/>
  <c r="AQ1044" i="10"/>
  <c r="AE1044" i="10"/>
  <c r="AA1044" i="10"/>
  <c r="Y1044" i="10"/>
  <c r="AS1043" i="10"/>
  <c r="AQ1043" i="10"/>
  <c r="AE1043" i="10"/>
  <c r="AA1043" i="10"/>
  <c r="Y1043" i="10"/>
  <c r="AS1042" i="10"/>
  <c r="AQ1042" i="10"/>
  <c r="AE1042" i="10"/>
  <c r="AA1042" i="10"/>
  <c r="Y1042" i="10"/>
  <c r="AS1041" i="10"/>
  <c r="AQ1041" i="10"/>
  <c r="AE1041" i="10"/>
  <c r="AA1041" i="10"/>
  <c r="Y1041" i="10"/>
  <c r="AS1040" i="10"/>
  <c r="AQ1040" i="10"/>
  <c r="AE1040" i="10"/>
  <c r="AA1040" i="10"/>
  <c r="Y1040" i="10"/>
  <c r="AS1039" i="10"/>
  <c r="AQ1039" i="10"/>
  <c r="AE1039" i="10"/>
  <c r="AA1039" i="10"/>
  <c r="Y1039" i="10"/>
  <c r="AS1038" i="10"/>
  <c r="AQ1038" i="10"/>
  <c r="AL1038" i="10"/>
  <c r="AK1038" i="10"/>
  <c r="AE1038" i="10"/>
  <c r="AA1038" i="10"/>
  <c r="Y1038" i="10"/>
  <c r="AS1037" i="10"/>
  <c r="AQ1037" i="10"/>
  <c r="AE1037" i="10"/>
  <c r="AA1037" i="10"/>
  <c r="Y1037" i="10"/>
  <c r="AS1036" i="10"/>
  <c r="AQ1036" i="10"/>
  <c r="AE1036" i="10"/>
  <c r="AA1036" i="10"/>
  <c r="Y1036" i="10"/>
  <c r="AS1035" i="10"/>
  <c r="AQ1035" i="10"/>
  <c r="AE1035" i="10"/>
  <c r="AA1035" i="10"/>
  <c r="Y1035" i="10"/>
  <c r="AS1034" i="10"/>
  <c r="AQ1034" i="10"/>
  <c r="AL1034" i="10"/>
  <c r="AK1034" i="10"/>
  <c r="AE1034" i="10"/>
  <c r="AA1034" i="10"/>
  <c r="Y1034" i="10"/>
  <c r="AS1033" i="10"/>
  <c r="AQ1033" i="10"/>
  <c r="AL1033" i="10"/>
  <c r="AK1033" i="10"/>
  <c r="AE1033" i="10"/>
  <c r="AA1033" i="10"/>
  <c r="Y1033" i="10"/>
  <c r="AS1032" i="10"/>
  <c r="AQ1032" i="10"/>
  <c r="AL1032" i="10"/>
  <c r="AK1032" i="10"/>
  <c r="AE1032" i="10"/>
  <c r="AA1032" i="10"/>
  <c r="Y1032" i="10"/>
  <c r="AS1031" i="10"/>
  <c r="AQ1031" i="10"/>
  <c r="AL1031" i="10"/>
  <c r="AK1031" i="10"/>
  <c r="AE1031" i="10"/>
  <c r="AA1031" i="10"/>
  <c r="Y1031" i="10"/>
  <c r="AS1030" i="10"/>
  <c r="AQ1030" i="10"/>
  <c r="AL1030" i="10"/>
  <c r="AK1030" i="10"/>
  <c r="AE1030" i="10"/>
  <c r="AA1030" i="10"/>
  <c r="Y1030" i="10"/>
  <c r="AS1029" i="10"/>
  <c r="AQ1029" i="10"/>
  <c r="AL1029" i="10"/>
  <c r="AK1029" i="10"/>
  <c r="AE1029" i="10"/>
  <c r="AA1029" i="10"/>
  <c r="Y1029" i="10"/>
  <c r="AS1028" i="10"/>
  <c r="AQ1028" i="10"/>
  <c r="AL1028" i="10"/>
  <c r="AK1028" i="10"/>
  <c r="AE1028" i="10"/>
  <c r="AA1028" i="10"/>
  <c r="Y1028" i="10"/>
  <c r="AS1027" i="10"/>
  <c r="AQ1027" i="10"/>
  <c r="AL1027" i="10"/>
  <c r="AK1027" i="10"/>
  <c r="AE1027" i="10"/>
  <c r="AA1027" i="10"/>
  <c r="Y1027" i="10"/>
  <c r="AS1026" i="10"/>
  <c r="AQ1026" i="10"/>
  <c r="AL1026" i="10"/>
  <c r="AK1026" i="10"/>
  <c r="AE1026" i="10"/>
  <c r="AA1026" i="10"/>
  <c r="Y1026" i="10"/>
  <c r="AS1025" i="10"/>
  <c r="AQ1025" i="10"/>
  <c r="AL1025" i="10"/>
  <c r="AK1025" i="10"/>
  <c r="AE1025" i="10"/>
  <c r="AA1025" i="10"/>
  <c r="Y1025" i="10"/>
  <c r="AS1024" i="10"/>
  <c r="AQ1024" i="10"/>
  <c r="AL1024" i="10"/>
  <c r="AK1024" i="10"/>
  <c r="AE1024" i="10"/>
  <c r="AA1024" i="10"/>
  <c r="Y1024" i="10"/>
  <c r="AS1023" i="10"/>
  <c r="AQ1023" i="10"/>
  <c r="AL1023" i="10"/>
  <c r="AK1023" i="10"/>
  <c r="AE1023" i="10"/>
  <c r="AA1023" i="10"/>
  <c r="Y1023" i="10"/>
  <c r="AS1022" i="10"/>
  <c r="AQ1022" i="10"/>
  <c r="AL1022" i="10"/>
  <c r="AK1022" i="10"/>
  <c r="AE1022" i="10"/>
  <c r="AA1022" i="10"/>
  <c r="Y1022" i="10"/>
  <c r="AS1021" i="10"/>
  <c r="AQ1021" i="10"/>
  <c r="AL1021" i="10"/>
  <c r="AK1021" i="10"/>
  <c r="AE1021" i="10"/>
  <c r="AA1021" i="10"/>
  <c r="Y1021" i="10"/>
  <c r="AS1020" i="10"/>
  <c r="AQ1020" i="10"/>
  <c r="AL1020" i="10"/>
  <c r="AK1020" i="10"/>
  <c r="AE1020" i="10"/>
  <c r="AA1020" i="10"/>
  <c r="Y1020" i="10"/>
  <c r="AS1019" i="10"/>
  <c r="AQ1019" i="10"/>
  <c r="AL1019" i="10"/>
  <c r="AK1019" i="10"/>
  <c r="AE1019" i="10"/>
  <c r="AA1019" i="10"/>
  <c r="Y1019" i="10"/>
  <c r="AS1018" i="10"/>
  <c r="AQ1018" i="10"/>
  <c r="AL1018" i="10"/>
  <c r="AK1018" i="10"/>
  <c r="AE1018" i="10"/>
  <c r="AA1018" i="10"/>
  <c r="Y1018" i="10"/>
  <c r="AS1017" i="10"/>
  <c r="AQ1017" i="10"/>
  <c r="AL1017" i="10"/>
  <c r="AK1017" i="10"/>
  <c r="AE1017" i="10"/>
  <c r="AA1017" i="10"/>
  <c r="Y1017" i="10"/>
  <c r="AS1016" i="10"/>
  <c r="AQ1016" i="10"/>
  <c r="AL1016" i="10"/>
  <c r="AK1016" i="10"/>
  <c r="AE1016" i="10"/>
  <c r="AA1016" i="10"/>
  <c r="Y1016" i="10"/>
  <c r="AS1015" i="10"/>
  <c r="AQ1015" i="10"/>
  <c r="AL1015" i="10"/>
  <c r="AK1015" i="10"/>
  <c r="AE1015" i="10"/>
  <c r="AA1015" i="10"/>
  <c r="Y1015" i="10"/>
  <c r="AS1014" i="10"/>
  <c r="AQ1014" i="10"/>
  <c r="AL1014" i="10"/>
  <c r="AK1014" i="10"/>
  <c r="AE1014" i="10"/>
  <c r="AA1014" i="10"/>
  <c r="Y1014" i="10"/>
  <c r="AS1013" i="10"/>
  <c r="AQ1013" i="10"/>
  <c r="AL1013" i="10"/>
  <c r="AK1013" i="10"/>
  <c r="AE1013" i="10"/>
  <c r="AA1013" i="10"/>
  <c r="Y1013" i="10"/>
  <c r="AS1012" i="10"/>
  <c r="AQ1012" i="10"/>
  <c r="AL1012" i="10"/>
  <c r="AK1012" i="10"/>
  <c r="AE1012" i="10"/>
  <c r="AA1012" i="10"/>
  <c r="Y1012" i="10"/>
  <c r="AS1011" i="10"/>
  <c r="AQ1011" i="10"/>
  <c r="AL1011" i="10"/>
  <c r="AK1011" i="10"/>
  <c r="AE1011" i="10"/>
  <c r="AA1011" i="10"/>
  <c r="Y1011" i="10"/>
  <c r="AS1010" i="10"/>
  <c r="AQ1010" i="10"/>
  <c r="AL1010" i="10"/>
  <c r="AK1010" i="10"/>
  <c r="AE1010" i="10"/>
  <c r="AA1010" i="10"/>
  <c r="Y1010" i="10"/>
  <c r="AS1009" i="10"/>
  <c r="AQ1009" i="10"/>
  <c r="AL1009" i="10"/>
  <c r="AK1009" i="10"/>
  <c r="AE1009" i="10"/>
  <c r="AA1009" i="10"/>
  <c r="Y1009" i="10"/>
  <c r="AS1008" i="10"/>
  <c r="AQ1008" i="10"/>
  <c r="AL1008" i="10"/>
  <c r="AK1008" i="10"/>
  <c r="AE1008" i="10"/>
  <c r="AA1008" i="10"/>
  <c r="Y1008" i="10"/>
  <c r="AS1007" i="10"/>
  <c r="AQ1007" i="10"/>
  <c r="AL1007" i="10"/>
  <c r="AK1007" i="10"/>
  <c r="AE1007" i="10"/>
  <c r="AA1007" i="10"/>
  <c r="Y1007" i="10"/>
  <c r="AS1006" i="10"/>
  <c r="AQ1006" i="10"/>
  <c r="AL1006" i="10"/>
  <c r="AK1006" i="10"/>
  <c r="AE1006" i="10"/>
  <c r="AA1006" i="10"/>
  <c r="Y1006" i="10"/>
  <c r="AS1005" i="10"/>
  <c r="AQ1005" i="10"/>
  <c r="AL1005" i="10"/>
  <c r="AK1005" i="10"/>
  <c r="AE1005" i="10"/>
  <c r="AA1005" i="10"/>
  <c r="Y1005" i="10"/>
  <c r="AS1004" i="10"/>
  <c r="AQ1004" i="10"/>
  <c r="AL1004" i="10"/>
  <c r="AK1004" i="10"/>
  <c r="AE1004" i="10"/>
  <c r="AA1004" i="10"/>
  <c r="Y1004" i="10"/>
  <c r="AS1003" i="10"/>
  <c r="AQ1003" i="10"/>
  <c r="AL1003" i="10"/>
  <c r="AK1003" i="10"/>
  <c r="AE1003" i="10"/>
  <c r="AA1003" i="10"/>
  <c r="Y1003" i="10"/>
  <c r="AS1002" i="10"/>
  <c r="AQ1002" i="10"/>
  <c r="AL1002" i="10"/>
  <c r="AK1002" i="10"/>
  <c r="AE1002" i="10"/>
  <c r="AA1002" i="10"/>
  <c r="Y1002" i="10"/>
  <c r="AS1001" i="10"/>
  <c r="AQ1001" i="10"/>
  <c r="AL1001" i="10"/>
  <c r="AK1001" i="10"/>
  <c r="AE1001" i="10"/>
  <c r="AA1001" i="10"/>
  <c r="Y1001" i="10"/>
  <c r="AS1000" i="10"/>
  <c r="AQ1000" i="10"/>
  <c r="AL1000" i="10"/>
  <c r="AK1000" i="10"/>
  <c r="AE1000" i="10"/>
  <c r="AA1000" i="10"/>
  <c r="Y1000" i="10"/>
  <c r="AS999" i="10"/>
  <c r="AQ999" i="10"/>
  <c r="AL999" i="10"/>
  <c r="AK999" i="10"/>
  <c r="AE999" i="10"/>
  <c r="AA999" i="10"/>
  <c r="Y999" i="10"/>
  <c r="AS998" i="10"/>
  <c r="AQ998" i="10"/>
  <c r="AL998" i="10"/>
  <c r="AK998" i="10"/>
  <c r="AE998" i="10"/>
  <c r="AA998" i="10"/>
  <c r="Y998" i="10"/>
  <c r="AS997" i="10"/>
  <c r="AQ997" i="10"/>
  <c r="AL997" i="10"/>
  <c r="AK997" i="10"/>
  <c r="AE997" i="10"/>
  <c r="AA997" i="10"/>
  <c r="Y997" i="10"/>
  <c r="AS996" i="10"/>
  <c r="AQ996" i="10"/>
  <c r="AL996" i="10"/>
  <c r="AK996" i="10"/>
  <c r="AA996" i="10"/>
  <c r="Y996" i="10"/>
  <c r="AS995" i="10"/>
  <c r="AQ995" i="10"/>
  <c r="AL995" i="10"/>
  <c r="AK995" i="10"/>
  <c r="AE995" i="10"/>
  <c r="AA995" i="10"/>
  <c r="Y995" i="10"/>
  <c r="AS994" i="10"/>
  <c r="AQ994" i="10"/>
  <c r="AL994" i="10"/>
  <c r="AK994" i="10"/>
  <c r="AE994" i="10"/>
  <c r="AA994" i="10"/>
  <c r="Y994" i="10"/>
  <c r="AS993" i="10"/>
  <c r="AQ993" i="10"/>
  <c r="AL993" i="10"/>
  <c r="AK993" i="10"/>
  <c r="AE993" i="10"/>
  <c r="AA993" i="10"/>
  <c r="Y993" i="10"/>
  <c r="AS992" i="10"/>
  <c r="AQ992" i="10"/>
  <c r="AL992" i="10"/>
  <c r="AK992" i="10"/>
  <c r="AE992" i="10"/>
  <c r="AA992" i="10"/>
  <c r="Y992" i="10"/>
  <c r="AS991" i="10"/>
  <c r="AQ991" i="10"/>
  <c r="AL991" i="10"/>
  <c r="AK991" i="10"/>
  <c r="AE991" i="10"/>
  <c r="AA991" i="10"/>
  <c r="Y991" i="10"/>
  <c r="AS990" i="10"/>
  <c r="AQ990" i="10"/>
  <c r="AL990" i="10"/>
  <c r="AK990" i="10"/>
  <c r="AE990" i="10"/>
  <c r="AA990" i="10"/>
  <c r="Y990" i="10"/>
  <c r="AS989" i="10"/>
  <c r="AQ989" i="10"/>
  <c r="AL989" i="10"/>
  <c r="AK989" i="10"/>
  <c r="AE989" i="10"/>
  <c r="AA989" i="10"/>
  <c r="Y989" i="10"/>
  <c r="AS988" i="10"/>
  <c r="AQ988" i="10"/>
  <c r="AL988" i="10"/>
  <c r="AK988" i="10"/>
  <c r="AE988" i="10"/>
  <c r="AA988" i="10"/>
  <c r="Y988" i="10"/>
  <c r="AS987" i="10"/>
  <c r="AQ987" i="10"/>
  <c r="AL987" i="10"/>
  <c r="AK987" i="10"/>
  <c r="AE987" i="10"/>
  <c r="AA987" i="10"/>
  <c r="Y987" i="10"/>
  <c r="AS986" i="10"/>
  <c r="AQ986" i="10"/>
  <c r="AL986" i="10"/>
  <c r="AK986" i="10"/>
  <c r="AE986" i="10"/>
  <c r="AA986" i="10"/>
  <c r="Y986" i="10"/>
  <c r="AS985" i="10"/>
  <c r="AQ985" i="10"/>
  <c r="AL985" i="10"/>
  <c r="AK985" i="10"/>
  <c r="AE985" i="10"/>
  <c r="AA985" i="10"/>
  <c r="Y985" i="10"/>
  <c r="AS984" i="10"/>
  <c r="AQ984" i="10"/>
  <c r="AL984" i="10"/>
  <c r="AK984" i="10"/>
  <c r="AE984" i="10"/>
  <c r="AA984" i="10"/>
  <c r="Y984" i="10"/>
  <c r="AS983" i="10"/>
  <c r="AQ983" i="10"/>
  <c r="AL983" i="10"/>
  <c r="AK983" i="10"/>
  <c r="AE983" i="10"/>
  <c r="AA983" i="10"/>
  <c r="Y983" i="10"/>
  <c r="AS982" i="10"/>
  <c r="AQ982" i="10"/>
  <c r="AL982" i="10"/>
  <c r="AK982" i="10"/>
  <c r="AE982" i="10"/>
  <c r="AA982" i="10"/>
  <c r="Y982" i="10"/>
  <c r="AS981" i="10"/>
  <c r="AQ981" i="10"/>
  <c r="AL981" i="10"/>
  <c r="AK981" i="10"/>
  <c r="AE981" i="10"/>
  <c r="AA981" i="10"/>
  <c r="Y981" i="10"/>
  <c r="AS980" i="10"/>
  <c r="AQ980" i="10"/>
  <c r="AL980" i="10"/>
  <c r="AK980" i="10"/>
  <c r="AE980" i="10"/>
  <c r="AA980" i="10"/>
  <c r="Y980" i="10"/>
  <c r="AS979" i="10"/>
  <c r="AQ979" i="10"/>
  <c r="AL979" i="10"/>
  <c r="AK979" i="10"/>
  <c r="AE979" i="10"/>
  <c r="AA979" i="10"/>
  <c r="Y979" i="10"/>
  <c r="AS978" i="10"/>
  <c r="AQ978" i="10"/>
  <c r="AL978" i="10"/>
  <c r="AK978" i="10"/>
  <c r="AE978" i="10"/>
  <c r="AA978" i="10"/>
  <c r="Y978" i="10"/>
  <c r="AS977" i="10"/>
  <c r="AQ977" i="10"/>
  <c r="AL977" i="10"/>
  <c r="AK977" i="10"/>
  <c r="AE977" i="10"/>
  <c r="AA977" i="10"/>
  <c r="Y977" i="10"/>
  <c r="AS976" i="10"/>
  <c r="AQ976" i="10"/>
  <c r="AL976" i="10"/>
  <c r="AK976" i="10"/>
  <c r="AE976" i="10"/>
  <c r="AA976" i="10"/>
  <c r="Y976" i="10"/>
  <c r="AS975" i="10"/>
  <c r="AQ975" i="10"/>
  <c r="AL975" i="10"/>
  <c r="AK975" i="10"/>
  <c r="AE975" i="10"/>
  <c r="AA975" i="10"/>
  <c r="Y975" i="10"/>
  <c r="AS974" i="10"/>
  <c r="AQ974" i="10"/>
  <c r="AL974" i="10"/>
  <c r="AK974" i="10"/>
  <c r="AE974" i="10"/>
  <c r="AA974" i="10"/>
  <c r="Y974" i="10"/>
  <c r="AS973" i="10"/>
  <c r="AQ973" i="10"/>
  <c r="AL973" i="10"/>
  <c r="AK973" i="10"/>
  <c r="AE973" i="10"/>
  <c r="AA973" i="10"/>
  <c r="Y973" i="10"/>
  <c r="AS972" i="10"/>
  <c r="AQ972" i="10"/>
  <c r="AL972" i="10"/>
  <c r="AK972" i="10"/>
  <c r="AE972" i="10"/>
  <c r="AA972" i="10"/>
  <c r="Y972" i="10"/>
  <c r="AS971" i="10"/>
  <c r="AQ971" i="10"/>
  <c r="AL971" i="10"/>
  <c r="AK971" i="10"/>
  <c r="AE971" i="10"/>
  <c r="AA971" i="10"/>
  <c r="Y971" i="10"/>
  <c r="AS970" i="10"/>
  <c r="AQ970" i="10"/>
  <c r="AL970" i="10"/>
  <c r="AK970" i="10"/>
  <c r="AE970" i="10"/>
  <c r="AA970" i="10"/>
  <c r="Y970" i="10"/>
  <c r="AS969" i="10"/>
  <c r="AQ969" i="10"/>
  <c r="AL969" i="10"/>
  <c r="AK969" i="10"/>
  <c r="AE969" i="10"/>
  <c r="AA969" i="10"/>
  <c r="Y969" i="10"/>
  <c r="AS968" i="10"/>
  <c r="AQ968" i="10"/>
  <c r="AL968" i="10"/>
  <c r="AK968" i="10"/>
  <c r="AE968" i="10"/>
  <c r="AA968" i="10"/>
  <c r="Y968" i="10"/>
  <c r="AS967" i="10"/>
  <c r="AQ967" i="10"/>
  <c r="AL967" i="10"/>
  <c r="AK967" i="10"/>
  <c r="AE967" i="10"/>
  <c r="AA967" i="10"/>
  <c r="Y967" i="10"/>
  <c r="AS966" i="10"/>
  <c r="AQ966" i="10"/>
  <c r="AL966" i="10"/>
  <c r="AK966" i="10"/>
  <c r="AE966" i="10"/>
  <c r="AA966" i="10"/>
  <c r="Y966" i="10"/>
  <c r="AS965" i="10"/>
  <c r="AQ965" i="10"/>
  <c r="AL965" i="10"/>
  <c r="AK965" i="10"/>
  <c r="AE965" i="10"/>
  <c r="AA965" i="10"/>
  <c r="Y965" i="10"/>
  <c r="AS964" i="10"/>
  <c r="AQ964" i="10"/>
  <c r="AL964" i="10"/>
  <c r="AK964" i="10"/>
  <c r="AE964" i="10"/>
  <c r="AA964" i="10"/>
  <c r="Y964" i="10"/>
  <c r="AS963" i="10"/>
  <c r="AQ963" i="10"/>
  <c r="AL963" i="10"/>
  <c r="AK963" i="10"/>
  <c r="AE963" i="10"/>
  <c r="AA963" i="10"/>
  <c r="Y963" i="10"/>
  <c r="AS962" i="10"/>
  <c r="AQ962" i="10"/>
  <c r="AL962" i="10"/>
  <c r="AK962" i="10"/>
  <c r="AE962" i="10"/>
  <c r="AA962" i="10"/>
  <c r="Y962" i="10"/>
  <c r="AS961" i="10"/>
  <c r="AQ961" i="10"/>
  <c r="AL961" i="10"/>
  <c r="AK961" i="10"/>
  <c r="AE961" i="10"/>
  <c r="AA961" i="10"/>
  <c r="Y961" i="10"/>
  <c r="AS960" i="10"/>
  <c r="AQ960" i="10"/>
  <c r="AL960" i="10"/>
  <c r="AK960" i="10"/>
  <c r="AE960" i="10"/>
  <c r="AA960" i="10"/>
  <c r="Y960" i="10"/>
  <c r="AS959" i="10"/>
  <c r="AQ959" i="10"/>
  <c r="AL959" i="10"/>
  <c r="AK959" i="10"/>
  <c r="AE959" i="10"/>
  <c r="AA959" i="10"/>
  <c r="Y959" i="10"/>
  <c r="AS958" i="10"/>
  <c r="AQ958" i="10"/>
  <c r="AL958" i="10"/>
  <c r="AK958" i="10"/>
  <c r="AE958" i="10"/>
  <c r="AA958" i="10"/>
  <c r="Y958" i="10"/>
  <c r="AS957" i="10"/>
  <c r="AQ957" i="10"/>
  <c r="AL957" i="10"/>
  <c r="AK957" i="10"/>
  <c r="AE957" i="10"/>
  <c r="AA957" i="10"/>
  <c r="Y957" i="10"/>
  <c r="AS956" i="10"/>
  <c r="AQ956" i="10"/>
  <c r="AL956" i="10"/>
  <c r="AK956" i="10"/>
  <c r="AE956" i="10"/>
  <c r="AA956" i="10"/>
  <c r="Y956" i="10"/>
  <c r="AS955" i="10"/>
  <c r="AQ955" i="10"/>
  <c r="AL955" i="10"/>
  <c r="AK955" i="10"/>
  <c r="AE955" i="10"/>
  <c r="AA955" i="10"/>
  <c r="Y955" i="10"/>
  <c r="AS954" i="10"/>
  <c r="AQ954" i="10"/>
  <c r="AL954" i="10"/>
  <c r="AK954" i="10"/>
  <c r="AE954" i="10"/>
  <c r="AA954" i="10"/>
  <c r="Y954" i="10"/>
  <c r="AS953" i="10"/>
  <c r="AQ953" i="10"/>
  <c r="AL953" i="10"/>
  <c r="AK953" i="10"/>
  <c r="AE953" i="10"/>
  <c r="AA953" i="10"/>
  <c r="Y953" i="10"/>
  <c r="AS952" i="10"/>
  <c r="AQ952" i="10"/>
  <c r="AL952" i="10"/>
  <c r="AK952" i="10"/>
  <c r="AE952" i="10"/>
  <c r="AA952" i="10"/>
  <c r="Y952" i="10"/>
  <c r="AS951" i="10"/>
  <c r="AQ951" i="10"/>
  <c r="AL951" i="10"/>
  <c r="AK951" i="10"/>
  <c r="AE951" i="10"/>
  <c r="AA951" i="10"/>
  <c r="Y951" i="10"/>
  <c r="AS950" i="10"/>
  <c r="AQ950" i="10"/>
  <c r="AL950" i="10"/>
  <c r="AK950" i="10"/>
  <c r="AE950" i="10"/>
  <c r="AA950" i="10"/>
  <c r="Y950" i="10"/>
  <c r="AS949" i="10"/>
  <c r="AQ949" i="10"/>
  <c r="K18" i="11" s="1"/>
  <c r="AL949" i="10"/>
  <c r="AK949" i="10"/>
  <c r="AE949" i="10"/>
  <c r="AA949" i="10"/>
  <c r="Y949" i="10"/>
  <c r="AS948" i="10"/>
  <c r="AQ948" i="10"/>
  <c r="K17" i="11" s="1"/>
  <c r="AL948" i="10"/>
  <c r="AK948" i="10"/>
  <c r="AE948" i="10"/>
  <c r="AA948" i="10"/>
  <c r="Y948" i="10"/>
  <c r="AS947" i="10"/>
  <c r="AQ947" i="10"/>
  <c r="K16" i="11" s="1"/>
  <c r="AL947" i="10"/>
  <c r="AK947" i="10"/>
  <c r="AE947" i="10"/>
  <c r="AA947" i="10"/>
  <c r="Y947" i="10"/>
  <c r="AS946" i="10"/>
  <c r="AQ946" i="10"/>
  <c r="AL946" i="10"/>
  <c r="AK946" i="10"/>
  <c r="AE946" i="10"/>
  <c r="AA946" i="10"/>
  <c r="Y946" i="10"/>
  <c r="AS945" i="10"/>
  <c r="AQ945" i="10"/>
  <c r="AL945" i="10"/>
  <c r="AK945" i="10"/>
  <c r="AE945" i="10"/>
  <c r="AA945" i="10"/>
  <c r="Y945" i="10"/>
  <c r="AS944" i="10"/>
  <c r="AQ944" i="10"/>
  <c r="AL944" i="10"/>
  <c r="AK944" i="10"/>
  <c r="AE944" i="10"/>
  <c r="AA944" i="10"/>
  <c r="Y944" i="10"/>
  <c r="AS943" i="10"/>
  <c r="AQ943" i="10"/>
  <c r="K15" i="11" s="1"/>
  <c r="AL943" i="10"/>
  <c r="AK943" i="10"/>
  <c r="AE943" i="10"/>
  <c r="AA943" i="10"/>
  <c r="Y943" i="10"/>
  <c r="AS942" i="10"/>
  <c r="AQ942" i="10"/>
  <c r="AL942" i="10"/>
  <c r="AK942" i="10"/>
  <c r="AE942" i="10"/>
  <c r="AA942" i="10"/>
  <c r="Y942" i="10"/>
  <c r="AS941" i="10"/>
  <c r="AQ941" i="10"/>
  <c r="AL941" i="10"/>
  <c r="AK941" i="10"/>
  <c r="AE941" i="10"/>
  <c r="AA941" i="10"/>
  <c r="Y941" i="10"/>
  <c r="AS940" i="10"/>
  <c r="AQ940" i="10"/>
  <c r="AK940" i="10"/>
  <c r="AE940" i="10"/>
  <c r="AA940" i="10"/>
  <c r="Y940" i="10"/>
  <c r="AS939" i="10"/>
  <c r="AQ939" i="10"/>
  <c r="K14" i="11" s="1"/>
  <c r="AL939" i="10"/>
  <c r="AK939" i="10"/>
  <c r="AE939" i="10"/>
  <c r="AA939" i="10"/>
  <c r="Y939" i="10"/>
  <c r="AS938" i="10"/>
  <c r="AQ938" i="10"/>
  <c r="AL938" i="10"/>
  <c r="AK938" i="10"/>
  <c r="AE938" i="10"/>
  <c r="AA938" i="10"/>
  <c r="Y938" i="10"/>
  <c r="AS937" i="10"/>
  <c r="AQ937" i="10"/>
  <c r="AK937" i="10"/>
  <c r="AE937" i="10"/>
  <c r="AA937" i="10"/>
  <c r="Y937" i="10"/>
  <c r="AS936" i="10"/>
  <c r="AQ936" i="10"/>
  <c r="AL936" i="10"/>
  <c r="AK936" i="10"/>
  <c r="AE936" i="10"/>
  <c r="AA936" i="10"/>
  <c r="Y936" i="10"/>
  <c r="AS935" i="10"/>
  <c r="AQ935" i="10"/>
  <c r="AL935" i="10"/>
  <c r="AK935" i="10"/>
  <c r="AE935" i="10"/>
  <c r="AA935" i="10"/>
  <c r="Y935" i="10"/>
  <c r="AS934" i="10"/>
  <c r="AQ934" i="10"/>
  <c r="AL934" i="10"/>
  <c r="AK934" i="10"/>
  <c r="AE934" i="10"/>
  <c r="AA934" i="10"/>
  <c r="Y934" i="10"/>
  <c r="AS933" i="10"/>
  <c r="AQ933" i="10"/>
  <c r="AL933" i="10"/>
  <c r="AK933" i="10"/>
  <c r="AE933" i="10"/>
  <c r="AA933" i="10"/>
  <c r="Y933" i="10"/>
  <c r="AS932" i="10"/>
  <c r="AQ932" i="10"/>
  <c r="K13" i="11" s="1"/>
  <c r="AL932" i="10"/>
  <c r="AK932" i="10"/>
  <c r="AE932" i="10"/>
  <c r="AA932" i="10"/>
  <c r="Y932" i="10"/>
  <c r="AS931" i="10"/>
  <c r="AQ931" i="10"/>
  <c r="AL931" i="10"/>
  <c r="AK931" i="10"/>
  <c r="AE931" i="10"/>
  <c r="AA931" i="10"/>
  <c r="Y931" i="10"/>
  <c r="AS930" i="10"/>
  <c r="AQ930" i="10"/>
  <c r="K12" i="11" s="1"/>
  <c r="AL930" i="10"/>
  <c r="AK930" i="10"/>
  <c r="AE930" i="10"/>
  <c r="AA930" i="10"/>
  <c r="Y930" i="10"/>
  <c r="AS929" i="10"/>
  <c r="AQ929" i="10"/>
  <c r="AL929" i="10"/>
  <c r="AK929" i="10"/>
  <c r="AE929" i="10"/>
  <c r="AA929" i="10"/>
  <c r="Y929" i="10"/>
  <c r="AS928" i="10"/>
  <c r="AQ928" i="10"/>
  <c r="K11" i="11" s="1"/>
  <c r="AL928" i="10"/>
  <c r="AK928" i="10"/>
  <c r="AE928" i="10"/>
  <c r="AA928" i="10"/>
  <c r="Y928" i="10"/>
  <c r="AS927" i="10"/>
  <c r="AQ927" i="10"/>
  <c r="AL927" i="10"/>
  <c r="AK927" i="10"/>
  <c r="AE927" i="10"/>
  <c r="AA927" i="10"/>
  <c r="Y927" i="10"/>
  <c r="AS926" i="10"/>
  <c r="AQ926" i="10"/>
  <c r="AL926" i="10"/>
  <c r="AK926" i="10"/>
  <c r="AE926" i="10"/>
  <c r="AA926" i="10"/>
  <c r="Y926" i="10"/>
  <c r="AS925" i="10"/>
  <c r="AQ925" i="10"/>
  <c r="AL925" i="10"/>
  <c r="AK925" i="10"/>
  <c r="AE925" i="10"/>
  <c r="AA925" i="10"/>
  <c r="Y925" i="10"/>
  <c r="AS924" i="10"/>
  <c r="AQ924" i="10"/>
  <c r="AL924" i="10"/>
  <c r="AK924" i="10"/>
  <c r="AE924" i="10"/>
  <c r="AA924" i="10"/>
  <c r="Y924" i="10"/>
  <c r="AS923" i="10"/>
  <c r="AQ923" i="10"/>
  <c r="AL923" i="10"/>
  <c r="AK923" i="10"/>
  <c r="AE923" i="10"/>
  <c r="AA923" i="10"/>
  <c r="Y923" i="10"/>
  <c r="AS922" i="10"/>
  <c r="AQ922" i="10"/>
  <c r="AL922" i="10"/>
  <c r="AK922" i="10"/>
  <c r="AE922" i="10"/>
  <c r="AA922" i="10"/>
  <c r="Y922" i="10"/>
  <c r="AS921" i="10"/>
  <c r="AQ921" i="10"/>
  <c r="AL921" i="10"/>
  <c r="AK921" i="10"/>
  <c r="AE921" i="10"/>
  <c r="AA921" i="10"/>
  <c r="Y921" i="10"/>
  <c r="AS920" i="10"/>
  <c r="AQ920" i="10"/>
  <c r="K10" i="11" s="1"/>
  <c r="AL920" i="10"/>
  <c r="AK920" i="10"/>
  <c r="AE920" i="10"/>
  <c r="AA920" i="10"/>
  <c r="Y920" i="10"/>
  <c r="AS919" i="10"/>
  <c r="AQ919" i="10"/>
  <c r="AL919" i="10"/>
  <c r="AK919" i="10"/>
  <c r="AE919" i="10"/>
  <c r="AA919" i="10"/>
  <c r="Y919" i="10"/>
  <c r="AS918" i="10"/>
  <c r="AQ918" i="10"/>
  <c r="AK918" i="10"/>
  <c r="AE918" i="10"/>
  <c r="AA918" i="10"/>
  <c r="Y918" i="10"/>
  <c r="AS917" i="10"/>
  <c r="AQ917" i="10"/>
  <c r="AL917" i="10"/>
  <c r="AK917" i="10"/>
  <c r="AE917" i="10"/>
  <c r="AA917" i="10"/>
  <c r="Y917" i="10"/>
  <c r="AS916" i="10"/>
  <c r="AQ916" i="10"/>
  <c r="AL916" i="10"/>
  <c r="AK916" i="10"/>
  <c r="AE916" i="10"/>
  <c r="AA916" i="10"/>
  <c r="Y916" i="10"/>
  <c r="AS915" i="10"/>
  <c r="AQ915" i="10"/>
  <c r="AL915" i="10"/>
  <c r="AK915" i="10"/>
  <c r="AE915" i="10"/>
  <c r="AA915" i="10"/>
  <c r="Y915" i="10"/>
  <c r="AS914" i="10"/>
  <c r="AQ914" i="10"/>
  <c r="AL914" i="10"/>
  <c r="AK914" i="10"/>
  <c r="AE914" i="10"/>
  <c r="AA914" i="10"/>
  <c r="Y914" i="10"/>
  <c r="AS913" i="10"/>
  <c r="AQ913" i="10"/>
  <c r="K9" i="11" s="1"/>
  <c r="AL913" i="10"/>
  <c r="AK913" i="10"/>
  <c r="AE913" i="10"/>
  <c r="AA913" i="10"/>
  <c r="Y913" i="10"/>
  <c r="AS912" i="10"/>
  <c r="AQ912" i="10"/>
  <c r="AK912" i="10"/>
  <c r="AE912" i="10"/>
  <c r="AA912" i="10"/>
  <c r="Y912" i="10"/>
  <c r="AS911" i="10"/>
  <c r="AQ911" i="10"/>
  <c r="AL911" i="10"/>
  <c r="AK911" i="10"/>
  <c r="AE911" i="10"/>
  <c r="AA911" i="10"/>
  <c r="Y911" i="10"/>
  <c r="AS910" i="10"/>
  <c r="AQ910" i="10"/>
  <c r="AL910" i="10"/>
  <c r="AK910" i="10"/>
  <c r="AE910" i="10"/>
  <c r="AA910" i="10"/>
  <c r="Y910" i="10"/>
  <c r="AS909" i="10"/>
  <c r="AQ909" i="10"/>
  <c r="AL909" i="10"/>
  <c r="AK909" i="10"/>
  <c r="AE909" i="10"/>
  <c r="AA909" i="10"/>
  <c r="Y909" i="10"/>
  <c r="AS908" i="10"/>
  <c r="AQ908" i="10"/>
  <c r="AL908" i="10"/>
  <c r="AK908" i="10"/>
  <c r="AE908" i="10"/>
  <c r="AA908" i="10"/>
  <c r="Y908" i="10"/>
  <c r="AS907" i="10"/>
  <c r="AQ907" i="10"/>
  <c r="AL907" i="10"/>
  <c r="AK907" i="10"/>
  <c r="AE907" i="10"/>
  <c r="AA907" i="10"/>
  <c r="Y907" i="10"/>
  <c r="AS906" i="10"/>
  <c r="AQ906" i="10"/>
  <c r="AL906" i="10"/>
  <c r="AK906" i="10"/>
  <c r="AE906" i="10"/>
  <c r="AA906" i="10"/>
  <c r="Y906" i="10"/>
  <c r="AS905" i="10"/>
  <c r="AQ905" i="10"/>
  <c r="AL905" i="10"/>
  <c r="AK905" i="10"/>
  <c r="AE905" i="10"/>
  <c r="AA905" i="10"/>
  <c r="Y905" i="10"/>
  <c r="AS904" i="10"/>
  <c r="AQ904" i="10"/>
  <c r="AL904" i="10"/>
  <c r="AK904" i="10"/>
  <c r="AE904" i="10"/>
  <c r="AA904" i="10"/>
  <c r="Y904" i="10"/>
  <c r="AS903" i="10"/>
  <c r="AQ903" i="10"/>
  <c r="AL903" i="10"/>
  <c r="AK903" i="10"/>
  <c r="AE903" i="10"/>
  <c r="AA903" i="10"/>
  <c r="Y903" i="10"/>
  <c r="AS902" i="10"/>
  <c r="AQ902" i="10"/>
  <c r="AL902" i="10"/>
  <c r="AE902" i="10"/>
  <c r="AA902" i="10"/>
  <c r="Y902" i="10"/>
  <c r="AS901" i="10"/>
  <c r="AQ901" i="10"/>
  <c r="K8" i="11" s="1"/>
  <c r="AL901" i="10"/>
  <c r="AK901" i="10"/>
  <c r="AE901" i="10"/>
  <c r="AA901" i="10"/>
  <c r="Y901" i="10"/>
  <c r="AS900" i="10"/>
  <c r="AQ900" i="10"/>
  <c r="AL900" i="10"/>
  <c r="AK900" i="10"/>
  <c r="AE900" i="10"/>
  <c r="AA900" i="10"/>
  <c r="Y900" i="10"/>
  <c r="AS899" i="10"/>
  <c r="AQ899" i="10"/>
  <c r="K7" i="11" s="1"/>
  <c r="AL899" i="10"/>
  <c r="AK899" i="10"/>
  <c r="AE899" i="10"/>
  <c r="AA899" i="10"/>
  <c r="Y899" i="10"/>
  <c r="AS898" i="10"/>
  <c r="AQ898" i="10"/>
  <c r="K6" i="11" s="1"/>
  <c r="AL898" i="10"/>
  <c r="AK898" i="10"/>
  <c r="AE898" i="10"/>
  <c r="AA898" i="10"/>
  <c r="Y898" i="10"/>
  <c r="AS897" i="10"/>
  <c r="AQ897" i="10"/>
  <c r="AL897" i="10"/>
  <c r="AK897" i="10"/>
  <c r="AE897" i="10"/>
  <c r="AA897" i="10"/>
  <c r="Y897" i="10"/>
  <c r="AS896" i="10"/>
  <c r="AQ896" i="10"/>
  <c r="AL896" i="10"/>
  <c r="AK896" i="10"/>
  <c r="AE896" i="10"/>
  <c r="AA896" i="10"/>
  <c r="Y896" i="10"/>
  <c r="AS895" i="10"/>
  <c r="AQ895" i="10"/>
  <c r="AL895" i="10"/>
  <c r="AK895" i="10"/>
  <c r="AE895" i="10"/>
  <c r="AA895" i="10"/>
  <c r="Y895" i="10"/>
  <c r="AS894" i="10"/>
  <c r="AQ894" i="10"/>
  <c r="AL894" i="10"/>
  <c r="AK894" i="10"/>
  <c r="AE894" i="10"/>
  <c r="AA894" i="10"/>
  <c r="Y894" i="10"/>
  <c r="AS893" i="10"/>
  <c r="AQ893" i="10"/>
  <c r="AL893" i="10"/>
  <c r="AK893" i="10"/>
  <c r="AE893" i="10"/>
  <c r="AA893" i="10"/>
  <c r="Y893" i="10"/>
  <c r="AS892" i="10"/>
  <c r="AQ892" i="10"/>
  <c r="AL892" i="10"/>
  <c r="AK892" i="10"/>
  <c r="AE892" i="10"/>
  <c r="AA892" i="10"/>
  <c r="Y892" i="10"/>
  <c r="AS891" i="10"/>
  <c r="AQ891" i="10"/>
  <c r="K5" i="11" s="1"/>
  <c r="AL891" i="10"/>
  <c r="AK891" i="10"/>
  <c r="AE891" i="10"/>
  <c r="AA891" i="10"/>
  <c r="Y891" i="10"/>
  <c r="AS890" i="10"/>
  <c r="AQ890" i="10"/>
  <c r="AL890" i="10"/>
  <c r="AK890" i="10"/>
  <c r="AE890" i="10"/>
  <c r="AA890" i="10"/>
  <c r="Y890" i="10"/>
  <c r="AS889" i="10"/>
  <c r="AQ889" i="10"/>
  <c r="K4" i="11" s="1"/>
  <c r="AL889" i="10"/>
  <c r="AK889" i="10"/>
  <c r="AE889" i="10"/>
  <c r="AA889" i="10"/>
  <c r="Y889" i="10"/>
  <c r="AS888" i="10"/>
  <c r="AQ888" i="10"/>
  <c r="K3" i="11" s="1"/>
  <c r="AL888" i="10"/>
  <c r="AK888" i="10"/>
  <c r="AE888" i="10"/>
  <c r="AA888" i="10"/>
  <c r="Y888" i="10"/>
  <c r="AS887" i="10"/>
  <c r="AQ887" i="10"/>
  <c r="AL887" i="10"/>
  <c r="AK887" i="10"/>
  <c r="AE887" i="10"/>
  <c r="AA887" i="10"/>
  <c r="Y887" i="10"/>
  <c r="AS886" i="10"/>
  <c r="AQ886" i="10"/>
  <c r="AL886" i="10"/>
  <c r="AK886" i="10"/>
  <c r="AE886" i="10"/>
  <c r="AA886" i="10"/>
  <c r="Y886" i="10"/>
  <c r="AS885" i="10"/>
  <c r="AQ885" i="10"/>
  <c r="AL885" i="10"/>
  <c r="AK885" i="10"/>
  <c r="AE885" i="10"/>
  <c r="AA885" i="10"/>
  <c r="Y885" i="10"/>
  <c r="AS884" i="10"/>
  <c r="AQ884" i="10"/>
  <c r="AL884" i="10"/>
  <c r="AK884" i="10"/>
  <c r="AE884" i="10"/>
  <c r="AA884" i="10"/>
  <c r="Y884" i="10"/>
  <c r="AS883" i="10"/>
  <c r="AQ883" i="10"/>
  <c r="AL883" i="10"/>
  <c r="AK883" i="10"/>
  <c r="AE883" i="10"/>
  <c r="AA883" i="10"/>
  <c r="Y883" i="10"/>
  <c r="AS882" i="10"/>
  <c r="AQ882" i="10"/>
  <c r="AK882" i="10"/>
  <c r="AE882" i="10"/>
  <c r="AA882" i="10"/>
  <c r="Y882" i="10"/>
  <c r="AS881" i="10"/>
  <c r="AQ881" i="10"/>
  <c r="K2" i="11" s="1"/>
  <c r="AE881" i="10"/>
  <c r="AA881" i="10"/>
  <c r="Y881" i="10"/>
  <c r="AS880" i="10"/>
  <c r="AQ880" i="10"/>
  <c r="AL880" i="10"/>
  <c r="AK880" i="10"/>
  <c r="AE880" i="10"/>
  <c r="AA880" i="10"/>
  <c r="Y880" i="10"/>
  <c r="AS879" i="10"/>
  <c r="AQ879" i="10"/>
  <c r="AL879" i="10"/>
  <c r="AK879" i="10"/>
  <c r="AE879" i="10"/>
  <c r="AA879" i="10"/>
  <c r="Y879" i="10"/>
  <c r="AS878" i="10"/>
  <c r="AQ878" i="10"/>
  <c r="AL878" i="10"/>
  <c r="AK878" i="10"/>
  <c r="AE878" i="10"/>
  <c r="AA878" i="10"/>
  <c r="Y878" i="10"/>
  <c r="AS877" i="10"/>
  <c r="AQ877" i="10"/>
  <c r="AL877" i="10"/>
  <c r="AK877" i="10"/>
  <c r="AE877" i="10"/>
  <c r="AA877" i="10"/>
  <c r="Y877" i="10"/>
  <c r="AS876" i="10"/>
  <c r="AQ876" i="10"/>
  <c r="AL876" i="10"/>
  <c r="AK876" i="10"/>
  <c r="AE876" i="10"/>
  <c r="AA876" i="10"/>
  <c r="Y876" i="10"/>
  <c r="AS875" i="10"/>
  <c r="AQ875" i="10"/>
  <c r="AL875" i="10"/>
  <c r="AK875" i="10"/>
  <c r="AE875" i="10"/>
  <c r="AA875" i="10"/>
  <c r="Y875" i="10"/>
  <c r="AS874" i="10"/>
  <c r="AQ874" i="10"/>
  <c r="AL874" i="10"/>
  <c r="AK874" i="10"/>
  <c r="AE874" i="10"/>
  <c r="AA874" i="10"/>
  <c r="Y874" i="10"/>
  <c r="AS873" i="10"/>
  <c r="AQ873" i="10"/>
  <c r="AL873" i="10"/>
  <c r="AK873" i="10"/>
  <c r="AE873" i="10"/>
  <c r="AA873" i="10"/>
  <c r="Y873" i="10"/>
  <c r="AS872" i="10"/>
  <c r="AQ872" i="10"/>
  <c r="AL872" i="10"/>
  <c r="AK872" i="10"/>
  <c r="AE872" i="10"/>
  <c r="AA872" i="10"/>
  <c r="Y872" i="10"/>
  <c r="AS871" i="10"/>
  <c r="AQ871" i="10"/>
  <c r="AL871" i="10"/>
  <c r="AK871" i="10"/>
  <c r="AE871" i="10"/>
  <c r="AA871" i="10"/>
  <c r="Y871" i="10"/>
  <c r="AS870" i="10"/>
  <c r="AQ870" i="10"/>
  <c r="AL870" i="10"/>
  <c r="AK870" i="10"/>
  <c r="AE870" i="10"/>
  <c r="AA870" i="10"/>
  <c r="Y870" i="10"/>
  <c r="AS869" i="10"/>
  <c r="AQ869" i="10"/>
  <c r="AL869" i="10"/>
  <c r="AK869" i="10"/>
  <c r="AE869" i="10"/>
  <c r="AA869" i="10"/>
  <c r="Y869" i="10"/>
  <c r="AS868" i="10"/>
  <c r="AQ868" i="10"/>
  <c r="AL868" i="10"/>
  <c r="AK868" i="10"/>
  <c r="AE868" i="10"/>
  <c r="AA868" i="10"/>
  <c r="Y868" i="10"/>
  <c r="AS867" i="10"/>
  <c r="AQ867" i="10"/>
  <c r="AL867" i="10"/>
  <c r="AK867" i="10"/>
  <c r="AE867" i="10"/>
  <c r="AA867" i="10"/>
  <c r="Y867" i="10"/>
  <c r="AS866" i="10"/>
  <c r="AQ866" i="10"/>
  <c r="AL866" i="10"/>
  <c r="AK866" i="10"/>
  <c r="AE866" i="10"/>
  <c r="AA866" i="10"/>
  <c r="Y866" i="10"/>
  <c r="AS865" i="10"/>
  <c r="AQ865" i="10"/>
  <c r="AL865" i="10"/>
  <c r="AK865" i="10"/>
  <c r="AA865" i="10"/>
  <c r="Y865" i="10"/>
  <c r="AS864" i="10"/>
  <c r="AQ864" i="10"/>
  <c r="AL864" i="10"/>
  <c r="AK864" i="10"/>
  <c r="AE864" i="10"/>
  <c r="AA864" i="10"/>
  <c r="Y864" i="10"/>
  <c r="AS863" i="10"/>
  <c r="AQ863" i="10"/>
  <c r="AL863" i="10"/>
  <c r="AK863" i="10"/>
  <c r="AE863" i="10"/>
  <c r="AA863" i="10"/>
  <c r="Y863" i="10"/>
  <c r="AS862" i="10"/>
  <c r="AQ862" i="10"/>
  <c r="AL862" i="10"/>
  <c r="AK862" i="10"/>
  <c r="AE862" i="10"/>
  <c r="AA862" i="10"/>
  <c r="Y862" i="10"/>
  <c r="AS861" i="10"/>
  <c r="AQ861" i="10"/>
  <c r="AL861" i="10"/>
  <c r="AK861" i="10"/>
  <c r="AE861" i="10"/>
  <c r="AA861" i="10"/>
  <c r="Y861" i="10"/>
  <c r="AS860" i="10"/>
  <c r="AQ860" i="10"/>
  <c r="AL860" i="10"/>
  <c r="AK860" i="10"/>
  <c r="AE860" i="10"/>
  <c r="AA860" i="10"/>
  <c r="Y860" i="10"/>
  <c r="AS859" i="10"/>
  <c r="AQ859" i="10"/>
  <c r="AL859" i="10"/>
  <c r="AK859" i="10"/>
  <c r="AE859" i="10"/>
  <c r="AA859" i="10"/>
  <c r="Y859" i="10"/>
  <c r="AS858" i="10"/>
  <c r="AQ858" i="10"/>
  <c r="AL858" i="10"/>
  <c r="AK858" i="10"/>
  <c r="AE858" i="10"/>
  <c r="AA858" i="10"/>
  <c r="Y858" i="10"/>
  <c r="AS857" i="10"/>
  <c r="AQ857" i="10"/>
  <c r="AL857" i="10"/>
  <c r="AK857" i="10"/>
  <c r="AE857" i="10"/>
  <c r="AA857" i="10"/>
  <c r="Y857" i="10"/>
  <c r="AS856" i="10"/>
  <c r="AQ856" i="10"/>
  <c r="AL856" i="10"/>
  <c r="AK856" i="10"/>
  <c r="AE856" i="10"/>
  <c r="AA856" i="10"/>
  <c r="Y856" i="10"/>
  <c r="AS855" i="10"/>
  <c r="AQ855" i="10"/>
  <c r="AL855" i="10"/>
  <c r="AK855" i="10"/>
  <c r="AE855" i="10"/>
  <c r="AA855" i="10"/>
  <c r="Y855" i="10"/>
  <c r="AS854" i="10"/>
  <c r="AQ854" i="10"/>
  <c r="AL854" i="10"/>
  <c r="AK854" i="10"/>
  <c r="AE854" i="10"/>
  <c r="AA854" i="10"/>
  <c r="Y854" i="10"/>
  <c r="AS853" i="10"/>
  <c r="AQ853" i="10"/>
  <c r="AL853" i="10"/>
  <c r="AK853" i="10"/>
  <c r="AE853" i="10"/>
  <c r="AA853" i="10"/>
  <c r="Y853" i="10"/>
  <c r="AS852" i="10"/>
  <c r="AQ852" i="10"/>
  <c r="AL852" i="10"/>
  <c r="AK852" i="10"/>
  <c r="AE852" i="10"/>
  <c r="AA852" i="10"/>
  <c r="Y852" i="10"/>
  <c r="AS851" i="10"/>
  <c r="AQ851" i="10"/>
  <c r="AL851" i="10"/>
  <c r="AK851" i="10"/>
  <c r="AE851" i="10"/>
  <c r="AA851" i="10"/>
  <c r="Y851" i="10"/>
  <c r="AS850" i="10"/>
  <c r="AQ850" i="10"/>
  <c r="AL850" i="10"/>
  <c r="AK850" i="10"/>
  <c r="AE850" i="10"/>
  <c r="AA850" i="10"/>
  <c r="Y850" i="10"/>
  <c r="AS849" i="10"/>
  <c r="AQ849" i="10"/>
  <c r="AL849" i="10"/>
  <c r="AK849" i="10"/>
  <c r="AE849" i="10"/>
  <c r="AA849" i="10"/>
  <c r="Y849" i="10"/>
  <c r="AS848" i="10"/>
  <c r="AQ848" i="10"/>
  <c r="AL848" i="10"/>
  <c r="AK848" i="10"/>
  <c r="AE848" i="10"/>
  <c r="AA848" i="10"/>
  <c r="Y848" i="10"/>
  <c r="AS847" i="10"/>
  <c r="AQ847" i="10"/>
  <c r="AL847" i="10"/>
  <c r="AK847" i="10"/>
  <c r="AE847" i="10"/>
  <c r="AA847" i="10"/>
  <c r="Y847" i="10"/>
  <c r="AS846" i="10"/>
  <c r="AQ846" i="10"/>
  <c r="AL846" i="10"/>
  <c r="AK846" i="10"/>
  <c r="AE846" i="10"/>
  <c r="AA846" i="10"/>
  <c r="Y846" i="10"/>
  <c r="AS845" i="10"/>
  <c r="AQ845" i="10"/>
  <c r="AL845" i="10"/>
  <c r="AK845" i="10"/>
  <c r="AE845" i="10"/>
  <c r="AA845" i="10"/>
  <c r="Y845" i="10"/>
  <c r="AS844" i="10"/>
  <c r="AQ844" i="10"/>
  <c r="AL844" i="10"/>
  <c r="AK844" i="10"/>
  <c r="AE844" i="10"/>
  <c r="AA844" i="10"/>
  <c r="Y844" i="10"/>
  <c r="AS843" i="10"/>
  <c r="AQ843" i="10"/>
  <c r="AL843" i="10"/>
  <c r="AK843" i="10"/>
  <c r="AE843" i="10"/>
  <c r="AA843" i="10"/>
  <c r="Y843" i="10"/>
  <c r="AS842" i="10"/>
  <c r="AQ842" i="10"/>
  <c r="AL842" i="10"/>
  <c r="AK842" i="10"/>
  <c r="AE842" i="10"/>
  <c r="AA842" i="10"/>
  <c r="Y842" i="10"/>
  <c r="AS841" i="10"/>
  <c r="AQ841" i="10"/>
  <c r="AL841" i="10"/>
  <c r="AK841" i="10"/>
  <c r="AE841" i="10"/>
  <c r="AA841" i="10"/>
  <c r="Y841" i="10"/>
  <c r="AS840" i="10"/>
  <c r="AQ840" i="10"/>
  <c r="AL840" i="10"/>
  <c r="AK840" i="10"/>
  <c r="AE840" i="10"/>
  <c r="AA840" i="10"/>
  <c r="Y840" i="10"/>
  <c r="AS839" i="10"/>
  <c r="AQ839" i="10"/>
  <c r="AL839" i="10"/>
  <c r="AK839" i="10"/>
  <c r="AE839" i="10"/>
  <c r="AA839" i="10"/>
  <c r="Y839" i="10"/>
  <c r="AS838" i="10"/>
  <c r="AQ838" i="10"/>
  <c r="AL838" i="10"/>
  <c r="AK838" i="10"/>
  <c r="AE838" i="10"/>
  <c r="AA838" i="10"/>
  <c r="Y838" i="10"/>
  <c r="AS837" i="10"/>
  <c r="AQ837" i="10"/>
  <c r="AL837" i="10"/>
  <c r="AK837" i="10"/>
  <c r="AE837" i="10"/>
  <c r="AA837" i="10"/>
  <c r="Y837" i="10"/>
  <c r="AS836" i="10"/>
  <c r="AQ836" i="10"/>
  <c r="AL836" i="10"/>
  <c r="AK836" i="10"/>
  <c r="AE836" i="10"/>
  <c r="AA836" i="10"/>
  <c r="Y836" i="10"/>
  <c r="AS835" i="10"/>
  <c r="AQ835" i="10"/>
  <c r="AL835" i="10"/>
  <c r="AK835" i="10"/>
  <c r="AE835" i="10"/>
  <c r="AA835" i="10"/>
  <c r="Y835" i="10"/>
  <c r="AS834" i="10"/>
  <c r="AQ834" i="10"/>
  <c r="AL834" i="10"/>
  <c r="AK834" i="10"/>
  <c r="AE834" i="10"/>
  <c r="AA834" i="10"/>
  <c r="Y834" i="10"/>
  <c r="AS833" i="10"/>
  <c r="AQ833" i="10"/>
  <c r="AL833" i="10"/>
  <c r="AK833" i="10"/>
  <c r="AE833" i="10"/>
  <c r="AA833" i="10"/>
  <c r="Y833" i="10"/>
  <c r="AS832" i="10"/>
  <c r="AQ832" i="10"/>
  <c r="AL832" i="10"/>
  <c r="AK832" i="10"/>
  <c r="AE832" i="10"/>
  <c r="AA832" i="10"/>
  <c r="Y832" i="10"/>
  <c r="AS831" i="10"/>
  <c r="AQ831" i="10"/>
  <c r="AL831" i="10"/>
  <c r="AK831" i="10"/>
  <c r="AE831" i="10"/>
  <c r="AA831" i="10"/>
  <c r="Y831" i="10"/>
  <c r="AS830" i="10"/>
  <c r="AQ830" i="10"/>
  <c r="AL830" i="10"/>
  <c r="AK830" i="10"/>
  <c r="AE830" i="10"/>
  <c r="AA830" i="10"/>
  <c r="Y830" i="10"/>
  <c r="AS829" i="10"/>
  <c r="AQ829" i="10"/>
  <c r="AL829" i="10"/>
  <c r="AK829" i="10"/>
  <c r="AE829" i="10"/>
  <c r="AA829" i="10"/>
  <c r="Y829" i="10"/>
  <c r="AS828" i="10"/>
  <c r="AQ828" i="10"/>
  <c r="AL828" i="10"/>
  <c r="AK828" i="10"/>
  <c r="AE828" i="10"/>
  <c r="AA828" i="10"/>
  <c r="Y828" i="10"/>
  <c r="AS827" i="10"/>
  <c r="AQ827" i="10"/>
  <c r="AL827" i="10"/>
  <c r="AK827" i="10"/>
  <c r="AE827" i="10"/>
  <c r="AA827" i="10"/>
  <c r="Y827" i="10"/>
  <c r="AS826" i="10"/>
  <c r="AQ826" i="10"/>
  <c r="AL826" i="10"/>
  <c r="AK826" i="10"/>
  <c r="AE826" i="10"/>
  <c r="AA826" i="10"/>
  <c r="Y826" i="10"/>
  <c r="AS825" i="10"/>
  <c r="AQ825" i="10"/>
  <c r="AL825" i="10"/>
  <c r="AK825" i="10"/>
  <c r="AE825" i="10"/>
  <c r="AA825" i="10"/>
  <c r="Y825" i="10"/>
  <c r="AS824" i="10"/>
  <c r="AQ824" i="10"/>
  <c r="AL824" i="10"/>
  <c r="AK824" i="10"/>
  <c r="AE824" i="10"/>
  <c r="AA824" i="10"/>
  <c r="Y824" i="10"/>
  <c r="AS823" i="10"/>
  <c r="AQ823" i="10"/>
  <c r="AL823" i="10"/>
  <c r="AK823" i="10"/>
  <c r="AE823" i="10"/>
  <c r="AA823" i="10"/>
  <c r="Y823" i="10"/>
  <c r="AS822" i="10"/>
  <c r="AQ822" i="10"/>
  <c r="AL822" i="10"/>
  <c r="AK822" i="10"/>
  <c r="AE822" i="10"/>
  <c r="AA822" i="10"/>
  <c r="Y822" i="10"/>
  <c r="AS821" i="10"/>
  <c r="AQ821" i="10"/>
  <c r="AL821" i="10"/>
  <c r="AK821" i="10"/>
  <c r="AE821" i="10"/>
  <c r="AA821" i="10"/>
  <c r="Y821" i="10"/>
  <c r="AS820" i="10"/>
  <c r="AQ820" i="10"/>
  <c r="AL820" i="10"/>
  <c r="AK820" i="10"/>
  <c r="AE820" i="10"/>
  <c r="AA820" i="10"/>
  <c r="Y820" i="10"/>
  <c r="AS819" i="10"/>
  <c r="AQ819" i="10"/>
  <c r="AL819" i="10"/>
  <c r="AK819" i="10"/>
  <c r="AE819" i="10"/>
  <c r="AA819" i="10"/>
  <c r="Y819" i="10"/>
  <c r="AS818" i="10"/>
  <c r="AQ818" i="10"/>
  <c r="AL818" i="10"/>
  <c r="AK818" i="10"/>
  <c r="AE818" i="10"/>
  <c r="AA818" i="10"/>
  <c r="Y818" i="10"/>
  <c r="AS817" i="10"/>
  <c r="AQ817" i="10"/>
  <c r="AL817" i="10"/>
  <c r="AK817" i="10"/>
  <c r="AE817" i="10"/>
  <c r="AA817" i="10"/>
  <c r="Y817" i="10"/>
  <c r="AS816" i="10"/>
  <c r="AQ816" i="10"/>
  <c r="AL816" i="10"/>
  <c r="AK816" i="10"/>
  <c r="AE816" i="10"/>
  <c r="AA816" i="10"/>
  <c r="Y816" i="10"/>
  <c r="AS815" i="10"/>
  <c r="AQ815" i="10"/>
  <c r="AL815" i="10"/>
  <c r="AK815" i="10"/>
  <c r="AE815" i="10"/>
  <c r="AA815" i="10"/>
  <c r="Y815" i="10"/>
  <c r="AS814" i="10"/>
  <c r="AQ814" i="10"/>
  <c r="AL814" i="10"/>
  <c r="AK814" i="10"/>
  <c r="AE814" i="10"/>
  <c r="AA814" i="10"/>
  <c r="Y814" i="10"/>
  <c r="AS813" i="10"/>
  <c r="AQ813" i="10"/>
  <c r="AL813" i="10"/>
  <c r="AK813" i="10"/>
  <c r="AE813" i="10"/>
  <c r="AA813" i="10"/>
  <c r="Y813" i="10"/>
  <c r="AS812" i="10"/>
  <c r="AQ812" i="10"/>
  <c r="AL812" i="10"/>
  <c r="AK812" i="10"/>
  <c r="AE812" i="10"/>
  <c r="AA812" i="10"/>
  <c r="Y812" i="10"/>
  <c r="AS811" i="10"/>
  <c r="AQ811" i="10"/>
  <c r="AL811" i="10"/>
  <c r="AK811" i="10"/>
  <c r="AE811" i="10"/>
  <c r="AA811" i="10"/>
  <c r="Y811" i="10"/>
  <c r="AS810" i="10"/>
  <c r="AQ810" i="10"/>
  <c r="AL810" i="10"/>
  <c r="AK810" i="10"/>
  <c r="AE810" i="10"/>
  <c r="AA810" i="10"/>
  <c r="Y810" i="10"/>
  <c r="AS809" i="10"/>
  <c r="AQ809" i="10"/>
  <c r="AL809" i="10"/>
  <c r="AK809" i="10"/>
  <c r="AE809" i="10"/>
  <c r="AA809" i="10"/>
  <c r="Y809" i="10"/>
  <c r="AS808" i="10"/>
  <c r="AQ808" i="10"/>
  <c r="AL808" i="10"/>
  <c r="AK808" i="10"/>
  <c r="AE808" i="10"/>
  <c r="AA808" i="10"/>
  <c r="Y808" i="10"/>
  <c r="AS807" i="10"/>
  <c r="AQ807" i="10"/>
  <c r="AL807" i="10"/>
  <c r="AK807" i="10"/>
  <c r="AE807" i="10"/>
  <c r="AA807" i="10"/>
  <c r="Y807" i="10"/>
  <c r="AS806" i="10"/>
  <c r="AQ806" i="10"/>
  <c r="AL806" i="10"/>
  <c r="AK806" i="10"/>
  <c r="AE806" i="10"/>
  <c r="AA806" i="10"/>
  <c r="Y806" i="10"/>
  <c r="AS805" i="10"/>
  <c r="AQ805" i="10"/>
  <c r="AL805" i="10"/>
  <c r="AK805" i="10"/>
  <c r="AE805" i="10"/>
  <c r="AA805" i="10"/>
  <c r="Y805" i="10"/>
  <c r="AS804" i="10"/>
  <c r="AQ804" i="10"/>
  <c r="AL804" i="10"/>
  <c r="AK804" i="10"/>
  <c r="AE804" i="10"/>
  <c r="AA804" i="10"/>
  <c r="Y804" i="10"/>
  <c r="AS803" i="10"/>
  <c r="AQ803" i="10"/>
  <c r="AL803" i="10"/>
  <c r="AK803" i="10"/>
  <c r="AE803" i="10"/>
  <c r="AA803" i="10"/>
  <c r="Y803" i="10"/>
  <c r="AS802" i="10"/>
  <c r="AQ802" i="10"/>
  <c r="AL802" i="10"/>
  <c r="AK802" i="10"/>
  <c r="AE802" i="10"/>
  <c r="AA802" i="10"/>
  <c r="Y802" i="10"/>
  <c r="AS801" i="10"/>
  <c r="AQ801" i="10"/>
  <c r="AL801" i="10"/>
  <c r="AK801" i="10"/>
  <c r="AE801" i="10"/>
  <c r="AA801" i="10"/>
  <c r="Y801" i="10"/>
  <c r="AS800" i="10"/>
  <c r="AQ800" i="10"/>
  <c r="AL800" i="10"/>
  <c r="AK800" i="10"/>
  <c r="AE800" i="10"/>
  <c r="AA800" i="10"/>
  <c r="Y800" i="10"/>
  <c r="AS799" i="10"/>
  <c r="AQ799" i="10"/>
  <c r="AL799" i="10"/>
  <c r="AK799" i="10"/>
  <c r="AE799" i="10"/>
  <c r="AA799" i="10"/>
  <c r="Y799" i="10"/>
  <c r="AS798" i="10"/>
  <c r="AQ798" i="10"/>
  <c r="AL798" i="10"/>
  <c r="AK798" i="10"/>
  <c r="AE798" i="10"/>
  <c r="AA798" i="10"/>
  <c r="Y798" i="10"/>
  <c r="AS797" i="10"/>
  <c r="AQ797" i="10"/>
  <c r="AL797" i="10"/>
  <c r="AK797" i="10"/>
  <c r="AE797" i="10"/>
  <c r="AA797" i="10"/>
  <c r="Y797" i="10"/>
  <c r="AS796" i="10"/>
  <c r="AQ796" i="10"/>
  <c r="AL796" i="10"/>
  <c r="AK796" i="10"/>
  <c r="AE796" i="10"/>
  <c r="AA796" i="10"/>
  <c r="Y796" i="10"/>
  <c r="AS795" i="10"/>
  <c r="AQ795" i="10"/>
  <c r="AL795" i="10"/>
  <c r="AK795" i="10"/>
  <c r="AE795" i="10"/>
  <c r="AA795" i="10"/>
  <c r="Y795" i="10"/>
  <c r="AS794" i="10"/>
  <c r="AQ794" i="10"/>
  <c r="AL794" i="10"/>
  <c r="AK794" i="10"/>
  <c r="AE794" i="10"/>
  <c r="AA794" i="10"/>
  <c r="Y794" i="10"/>
  <c r="AS793" i="10"/>
  <c r="AQ793" i="10"/>
  <c r="AL793" i="10"/>
  <c r="AK793" i="10"/>
  <c r="AE793" i="10"/>
  <c r="AA793" i="10"/>
  <c r="Y793" i="10"/>
  <c r="AS792" i="10"/>
  <c r="AQ792" i="10"/>
  <c r="AL792" i="10"/>
  <c r="AK792" i="10"/>
  <c r="AE792" i="10"/>
  <c r="AA792" i="10"/>
  <c r="Y792" i="10"/>
  <c r="AS791" i="10"/>
  <c r="AQ791" i="10"/>
  <c r="AL791" i="10"/>
  <c r="AK791" i="10"/>
  <c r="AE791" i="10"/>
  <c r="AA791" i="10"/>
  <c r="Y791" i="10"/>
  <c r="AS790" i="10"/>
  <c r="AQ790" i="10"/>
  <c r="AL790" i="10"/>
  <c r="AK790" i="10"/>
  <c r="AE790" i="10"/>
  <c r="AA790" i="10"/>
  <c r="Y790" i="10"/>
  <c r="AS789" i="10"/>
  <c r="AQ789" i="10"/>
  <c r="AL789" i="10"/>
  <c r="AK789" i="10"/>
  <c r="AE789" i="10"/>
  <c r="AA789" i="10"/>
  <c r="Y789" i="10"/>
  <c r="AS788" i="10"/>
  <c r="AQ788" i="10"/>
  <c r="AL788" i="10"/>
  <c r="AK788" i="10"/>
  <c r="AE788" i="10"/>
  <c r="AA788" i="10"/>
  <c r="Y788" i="10"/>
  <c r="AS787" i="10"/>
  <c r="AQ787" i="10"/>
  <c r="AL787" i="10"/>
  <c r="AK787" i="10"/>
  <c r="AE787" i="10"/>
  <c r="AA787" i="10"/>
  <c r="Y787" i="10"/>
  <c r="AS786" i="10"/>
  <c r="AQ786" i="10"/>
  <c r="AL786" i="10"/>
  <c r="AK786" i="10"/>
  <c r="AE786" i="10"/>
  <c r="AA786" i="10"/>
  <c r="Y786" i="10"/>
  <c r="AS785" i="10"/>
  <c r="AQ785" i="10"/>
  <c r="AL785" i="10"/>
  <c r="AK785" i="10"/>
  <c r="AE785" i="10"/>
  <c r="AA785" i="10"/>
  <c r="Y785" i="10"/>
  <c r="AS784" i="10"/>
  <c r="AQ784" i="10"/>
  <c r="AL784" i="10"/>
  <c r="AK784" i="10"/>
  <c r="AE784" i="10"/>
  <c r="AA784" i="10"/>
  <c r="Y784" i="10"/>
  <c r="AS783" i="10"/>
  <c r="AQ783" i="10"/>
  <c r="AL783" i="10"/>
  <c r="AK783" i="10"/>
  <c r="AE783" i="10"/>
  <c r="AA783" i="10"/>
  <c r="Y783" i="10"/>
  <c r="AS782" i="10"/>
  <c r="AQ782" i="10"/>
  <c r="AL782" i="10"/>
  <c r="AK782" i="10"/>
  <c r="AE782" i="10"/>
  <c r="AA782" i="10"/>
  <c r="Y782" i="10"/>
  <c r="AS781" i="10"/>
  <c r="AQ781" i="10"/>
  <c r="AL781" i="10"/>
  <c r="AK781" i="10"/>
  <c r="AE781" i="10"/>
  <c r="AA781" i="10"/>
  <c r="Y781" i="10"/>
  <c r="AS780" i="10"/>
  <c r="AQ780" i="10"/>
  <c r="AL780" i="10"/>
  <c r="AK780" i="10"/>
  <c r="AE780" i="10"/>
  <c r="AA780" i="10"/>
  <c r="Y780" i="10"/>
  <c r="AS779" i="10"/>
  <c r="AQ779" i="10"/>
  <c r="AL779" i="10"/>
  <c r="AK779" i="10"/>
  <c r="AE779" i="10"/>
  <c r="AA779" i="10"/>
  <c r="Y779" i="10"/>
  <c r="AS778" i="10"/>
  <c r="AQ778" i="10"/>
  <c r="AL778" i="10"/>
  <c r="AK778" i="10"/>
  <c r="AE778" i="10"/>
  <c r="AA778" i="10"/>
  <c r="Y778" i="10"/>
  <c r="AS777" i="10"/>
  <c r="AQ777" i="10"/>
  <c r="AL777" i="10"/>
  <c r="AK777" i="10"/>
  <c r="AE777" i="10"/>
  <c r="AA777" i="10"/>
  <c r="Y777" i="10"/>
  <c r="AS776" i="10"/>
  <c r="AQ776" i="10"/>
  <c r="AL776" i="10"/>
  <c r="AK776" i="10"/>
  <c r="AE776" i="10"/>
  <c r="AA776" i="10"/>
  <c r="Y776" i="10"/>
  <c r="AS775" i="10"/>
  <c r="AQ775" i="10"/>
  <c r="AL775" i="10"/>
  <c r="AK775" i="10"/>
  <c r="AE775" i="10"/>
  <c r="AA775" i="10"/>
  <c r="Y775" i="10"/>
  <c r="AS774" i="10"/>
  <c r="AQ774" i="10"/>
  <c r="AL774" i="10"/>
  <c r="AK774" i="10"/>
  <c r="AE774" i="10"/>
  <c r="AA774" i="10"/>
  <c r="Y774" i="10"/>
  <c r="AS773" i="10"/>
  <c r="AQ773" i="10"/>
  <c r="AL773" i="10"/>
  <c r="AK773" i="10"/>
  <c r="AE773" i="10"/>
  <c r="AA773" i="10"/>
  <c r="Y773" i="10"/>
  <c r="AS772" i="10"/>
  <c r="AQ772" i="10"/>
  <c r="AL772" i="10"/>
  <c r="AK772" i="10"/>
  <c r="AE772" i="10"/>
  <c r="AA772" i="10"/>
  <c r="Y772" i="10"/>
  <c r="AS771" i="10"/>
  <c r="AQ771" i="10"/>
  <c r="AL771" i="10"/>
  <c r="AK771" i="10"/>
  <c r="AE771" i="10"/>
  <c r="AA771" i="10"/>
  <c r="Y771" i="10"/>
  <c r="AS770" i="10"/>
  <c r="AQ770" i="10"/>
  <c r="AL770" i="10"/>
  <c r="AK770" i="10"/>
  <c r="AE770" i="10"/>
  <c r="AA770" i="10"/>
  <c r="Y770" i="10"/>
  <c r="AS769" i="10"/>
  <c r="AQ769" i="10"/>
  <c r="AL769" i="10"/>
  <c r="AK769" i="10"/>
  <c r="AE769" i="10"/>
  <c r="AA769" i="10"/>
  <c r="Y769" i="10"/>
  <c r="AS768" i="10"/>
  <c r="AQ768" i="10"/>
  <c r="AL768" i="10"/>
  <c r="AK768" i="10"/>
  <c r="AE768" i="10"/>
  <c r="AA768" i="10"/>
  <c r="Y768" i="10"/>
  <c r="AS767" i="10"/>
  <c r="AQ767" i="10"/>
  <c r="AL767" i="10"/>
  <c r="AK767" i="10"/>
  <c r="AE767" i="10"/>
  <c r="AA767" i="10"/>
  <c r="Y767" i="10"/>
  <c r="AS766" i="10"/>
  <c r="AQ766" i="10"/>
  <c r="AL766" i="10"/>
  <c r="AK766" i="10"/>
  <c r="AE766" i="10"/>
  <c r="AA766" i="10"/>
  <c r="Y766" i="10"/>
  <c r="AS765" i="10"/>
  <c r="AQ765" i="10"/>
  <c r="AL765" i="10"/>
  <c r="AK765" i="10"/>
  <c r="AE765" i="10"/>
  <c r="AA765" i="10"/>
  <c r="Y765" i="10"/>
  <c r="AS764" i="10"/>
  <c r="AQ764" i="10"/>
  <c r="AL764" i="10"/>
  <c r="AK764" i="10"/>
  <c r="AE764" i="10"/>
  <c r="AA764" i="10"/>
  <c r="Y764" i="10"/>
  <c r="AS763" i="10"/>
  <c r="AQ763" i="10"/>
  <c r="AL763" i="10"/>
  <c r="AK763" i="10"/>
  <c r="AE763" i="10"/>
  <c r="AA763" i="10"/>
  <c r="Y763" i="10"/>
  <c r="AS762" i="10"/>
  <c r="AQ762" i="10"/>
  <c r="AL762" i="10"/>
  <c r="AK762" i="10"/>
  <c r="AE762" i="10"/>
  <c r="AA762" i="10"/>
  <c r="Y762" i="10"/>
  <c r="AS761" i="10"/>
  <c r="AQ761" i="10"/>
  <c r="AL761" i="10"/>
  <c r="AK761" i="10"/>
  <c r="AE761" i="10"/>
  <c r="AA761" i="10"/>
  <c r="Y761" i="10"/>
  <c r="AS760" i="10"/>
  <c r="AQ760" i="10"/>
  <c r="AL760" i="10"/>
  <c r="AK760" i="10"/>
  <c r="AE760" i="10"/>
  <c r="AA760" i="10"/>
  <c r="Y760" i="10"/>
  <c r="AS759" i="10"/>
  <c r="AQ759" i="10"/>
  <c r="AL759" i="10"/>
  <c r="AK759" i="10"/>
  <c r="AE759" i="10"/>
  <c r="AA759" i="10"/>
  <c r="Y759" i="10"/>
  <c r="AS758" i="10"/>
  <c r="AQ758" i="10"/>
  <c r="AL758" i="10"/>
  <c r="AK758" i="10"/>
  <c r="AE758" i="10"/>
  <c r="AA758" i="10"/>
  <c r="Y758" i="10"/>
  <c r="AS757" i="10"/>
  <c r="AQ757" i="10"/>
  <c r="AL757" i="10"/>
  <c r="AK757" i="10"/>
  <c r="AE757" i="10"/>
  <c r="AA757" i="10"/>
  <c r="Y757" i="10"/>
  <c r="AS756" i="10"/>
  <c r="AQ756" i="10"/>
  <c r="AL756" i="10"/>
  <c r="AK756" i="10"/>
  <c r="AE756" i="10"/>
  <c r="AA756" i="10"/>
  <c r="Y756" i="10"/>
  <c r="AS755" i="10"/>
  <c r="AQ755" i="10"/>
  <c r="AL755" i="10"/>
  <c r="AK755" i="10"/>
  <c r="AE755" i="10"/>
  <c r="AA755" i="10"/>
  <c r="Y755" i="10"/>
  <c r="AS754" i="10"/>
  <c r="AQ754" i="10"/>
  <c r="AL754" i="10"/>
  <c r="AK754" i="10"/>
  <c r="AE754" i="10"/>
  <c r="AA754" i="10"/>
  <c r="Y754" i="10"/>
  <c r="AS753" i="10"/>
  <c r="AQ753" i="10"/>
  <c r="AL753" i="10"/>
  <c r="AK753" i="10"/>
  <c r="AE753" i="10"/>
  <c r="AA753" i="10"/>
  <c r="Y753" i="10"/>
  <c r="AS752" i="10"/>
  <c r="AQ752" i="10"/>
  <c r="AL752" i="10"/>
  <c r="AK752" i="10"/>
  <c r="AE752" i="10"/>
  <c r="AA752" i="10"/>
  <c r="Y752" i="10"/>
  <c r="AS751" i="10"/>
  <c r="AQ751" i="10"/>
  <c r="AL751" i="10"/>
  <c r="AK751" i="10"/>
  <c r="AE751" i="10"/>
  <c r="AA751" i="10"/>
  <c r="Y751" i="10"/>
  <c r="AS750" i="10"/>
  <c r="AQ750" i="10"/>
  <c r="AL750" i="10"/>
  <c r="AK750" i="10"/>
  <c r="AE750" i="10"/>
  <c r="AA750" i="10"/>
  <c r="Y750" i="10"/>
  <c r="AS749" i="10"/>
  <c r="AQ749" i="10"/>
  <c r="AL749" i="10"/>
  <c r="AK749" i="10"/>
  <c r="AE749" i="10"/>
  <c r="AA749" i="10"/>
  <c r="Y749" i="10"/>
  <c r="AS748" i="10"/>
  <c r="AQ748" i="10"/>
  <c r="AL748" i="10"/>
  <c r="AK748" i="10"/>
  <c r="AE748" i="10"/>
  <c r="AA748" i="10"/>
  <c r="Y748" i="10"/>
  <c r="AS747" i="10"/>
  <c r="AQ747" i="10"/>
  <c r="AL747" i="10"/>
  <c r="AK747" i="10"/>
  <c r="AE747" i="10"/>
  <c r="AA747" i="10"/>
  <c r="Y747" i="10"/>
  <c r="AS746" i="10"/>
  <c r="AQ746" i="10"/>
  <c r="AL746" i="10"/>
  <c r="AK746" i="10"/>
  <c r="AE746" i="10"/>
  <c r="AA746" i="10"/>
  <c r="Y746" i="10"/>
  <c r="AS745" i="10"/>
  <c r="AQ745" i="10"/>
  <c r="AL745" i="10"/>
  <c r="AK745" i="10"/>
  <c r="AE745" i="10"/>
  <c r="AA745" i="10"/>
  <c r="Y745" i="10"/>
  <c r="AS744" i="10"/>
  <c r="AQ744" i="10"/>
  <c r="AL744" i="10"/>
  <c r="AK744" i="10"/>
  <c r="AE744" i="10"/>
  <c r="AA744" i="10"/>
  <c r="Y744" i="10"/>
  <c r="AS743" i="10"/>
  <c r="AQ743" i="10"/>
  <c r="AL743" i="10"/>
  <c r="AK743" i="10"/>
  <c r="AE743" i="10"/>
  <c r="AA743" i="10"/>
  <c r="Y743" i="10"/>
  <c r="AS742" i="10"/>
  <c r="AQ742" i="10"/>
  <c r="AL742" i="10"/>
  <c r="AK742" i="10"/>
  <c r="AE742" i="10"/>
  <c r="AA742" i="10"/>
  <c r="Y742" i="10"/>
  <c r="AS741" i="10"/>
  <c r="AQ741" i="10"/>
  <c r="AL741" i="10"/>
  <c r="AK741" i="10"/>
  <c r="AE741" i="10"/>
  <c r="AA741" i="10"/>
  <c r="Y741" i="10"/>
  <c r="AS740" i="10"/>
  <c r="AQ740" i="10"/>
  <c r="AL740" i="10"/>
  <c r="AK740" i="10"/>
  <c r="AE740" i="10"/>
  <c r="AA740" i="10"/>
  <c r="Y740" i="10"/>
  <c r="AS739" i="10"/>
  <c r="AQ739" i="10"/>
  <c r="AL739" i="10"/>
  <c r="AK739" i="10"/>
  <c r="AE739" i="10"/>
  <c r="AA739" i="10"/>
  <c r="Y739" i="10"/>
  <c r="AS738" i="10"/>
  <c r="AQ738" i="10"/>
  <c r="AL738" i="10"/>
  <c r="AK738" i="10"/>
  <c r="AE738" i="10"/>
  <c r="AA738" i="10"/>
  <c r="Y738" i="10"/>
  <c r="AS737" i="10"/>
  <c r="AQ737" i="10"/>
  <c r="AL737" i="10"/>
  <c r="AK737" i="10"/>
  <c r="AE737" i="10"/>
  <c r="AA737" i="10"/>
  <c r="Y737" i="10"/>
  <c r="AS736" i="10"/>
  <c r="AQ736" i="10"/>
  <c r="AL736" i="10"/>
  <c r="AK736" i="10"/>
  <c r="AE736" i="10"/>
  <c r="AA736" i="10"/>
  <c r="Y736" i="10"/>
  <c r="AS735" i="10"/>
  <c r="AQ735" i="10"/>
  <c r="AL735" i="10"/>
  <c r="AK735" i="10"/>
  <c r="AE735" i="10"/>
  <c r="AA735" i="10"/>
  <c r="Y735" i="10"/>
  <c r="AS734" i="10"/>
  <c r="AQ734" i="10"/>
  <c r="AL734" i="10"/>
  <c r="AK734" i="10"/>
  <c r="AE734" i="10"/>
  <c r="AA734" i="10"/>
  <c r="Y734" i="10"/>
  <c r="AS733" i="10"/>
  <c r="AQ733" i="10"/>
  <c r="AL733" i="10"/>
  <c r="AK733" i="10"/>
  <c r="AE733" i="10"/>
  <c r="AA733" i="10"/>
  <c r="Y733" i="10"/>
  <c r="AS732" i="10"/>
  <c r="AQ732" i="10"/>
  <c r="AL732" i="10"/>
  <c r="AK732" i="10"/>
  <c r="AE732" i="10"/>
  <c r="AA732" i="10"/>
  <c r="Y732" i="10"/>
  <c r="AS731" i="10"/>
  <c r="AQ731" i="10"/>
  <c r="AL731" i="10"/>
  <c r="AK731" i="10"/>
  <c r="AA731" i="10"/>
  <c r="Y731" i="10"/>
  <c r="AS730" i="10"/>
  <c r="AQ730" i="10"/>
  <c r="AL730" i="10"/>
  <c r="AK730" i="10"/>
  <c r="AA730" i="10"/>
  <c r="Y730" i="10"/>
  <c r="AS729" i="10"/>
  <c r="AQ729" i="10"/>
  <c r="AL729" i="10"/>
  <c r="AK729" i="10"/>
  <c r="AE729" i="10"/>
  <c r="AA729" i="10"/>
  <c r="Y729" i="10"/>
  <c r="AS728" i="10"/>
  <c r="AQ728" i="10"/>
  <c r="AL728" i="10"/>
  <c r="AK728" i="10"/>
  <c r="AE728" i="10"/>
  <c r="AA728" i="10"/>
  <c r="Y728" i="10"/>
  <c r="AS727" i="10"/>
  <c r="AQ727" i="10"/>
  <c r="AL727" i="10"/>
  <c r="AK727" i="10"/>
  <c r="AE727" i="10"/>
  <c r="AA727" i="10"/>
  <c r="Y727" i="10"/>
  <c r="AS726" i="10"/>
  <c r="AQ726" i="10"/>
  <c r="AL726" i="10"/>
  <c r="AK726" i="10"/>
  <c r="AE726" i="10"/>
  <c r="AA726" i="10"/>
  <c r="Y726" i="10"/>
  <c r="AS725" i="10"/>
  <c r="AQ725" i="10"/>
  <c r="AL725" i="10"/>
  <c r="AK725" i="10"/>
  <c r="AE725" i="10"/>
  <c r="AA725" i="10"/>
  <c r="Y725" i="10"/>
  <c r="AS724" i="10"/>
  <c r="AQ724" i="10"/>
  <c r="AL724" i="10"/>
  <c r="AK724" i="10"/>
  <c r="AE724" i="10"/>
  <c r="AA724" i="10"/>
  <c r="Y724" i="10"/>
  <c r="AS723" i="10"/>
  <c r="AQ723" i="10"/>
  <c r="AL723" i="10"/>
  <c r="AK723" i="10"/>
  <c r="AE723" i="10"/>
  <c r="AA723" i="10"/>
  <c r="Y723" i="10"/>
  <c r="AS722" i="10"/>
  <c r="AQ722" i="10"/>
  <c r="AL722" i="10"/>
  <c r="AK722" i="10"/>
  <c r="AE722" i="10"/>
  <c r="AA722" i="10"/>
  <c r="Y722" i="10"/>
  <c r="AS721" i="10"/>
  <c r="AQ721" i="10"/>
  <c r="AL721" i="10"/>
  <c r="AK721" i="10"/>
  <c r="AE721" i="10"/>
  <c r="AA721" i="10"/>
  <c r="Y721" i="10"/>
  <c r="AS720" i="10"/>
  <c r="AQ720" i="10"/>
  <c r="AL720" i="10"/>
  <c r="AK720" i="10"/>
  <c r="AE720" i="10"/>
  <c r="AA720" i="10"/>
  <c r="Y720" i="10"/>
  <c r="AS719" i="10"/>
  <c r="AQ719" i="10"/>
  <c r="AL719" i="10"/>
  <c r="AK719" i="10"/>
  <c r="AE719" i="10"/>
  <c r="AA719" i="10"/>
  <c r="Y719" i="10"/>
  <c r="AS718" i="10"/>
  <c r="AQ718" i="10"/>
  <c r="AL718" i="10"/>
  <c r="AK718" i="10"/>
  <c r="AE718" i="10"/>
  <c r="AA718" i="10"/>
  <c r="Y718" i="10"/>
  <c r="AS717" i="10"/>
  <c r="AQ717" i="10"/>
  <c r="AL717" i="10"/>
  <c r="AK717" i="10"/>
  <c r="AE717" i="10"/>
  <c r="AA717" i="10"/>
  <c r="Y717" i="10"/>
  <c r="AS716" i="10"/>
  <c r="AQ716" i="10"/>
  <c r="AL716" i="10"/>
  <c r="AK716" i="10"/>
  <c r="AE716" i="10"/>
  <c r="AA716" i="10"/>
  <c r="Y716" i="10"/>
  <c r="AS715" i="10"/>
  <c r="AQ715" i="10"/>
  <c r="AL715" i="10"/>
  <c r="AK715" i="10"/>
  <c r="AE715" i="10"/>
  <c r="AA715" i="10"/>
  <c r="Y715" i="10"/>
  <c r="AS714" i="10"/>
  <c r="AQ714" i="10"/>
  <c r="AL714" i="10"/>
  <c r="AK714" i="10"/>
  <c r="AE714" i="10"/>
  <c r="AA714" i="10"/>
  <c r="Y714" i="10"/>
  <c r="AS713" i="10"/>
  <c r="AQ713" i="10"/>
  <c r="AL713" i="10"/>
  <c r="AK713" i="10"/>
  <c r="AE713" i="10"/>
  <c r="AA713" i="10"/>
  <c r="Y713" i="10"/>
  <c r="AS712" i="10"/>
  <c r="AQ712" i="10"/>
  <c r="AL712" i="10"/>
  <c r="AK712" i="10"/>
  <c r="AE712" i="10"/>
  <c r="AA712" i="10"/>
  <c r="Y712" i="10"/>
  <c r="AS711" i="10"/>
  <c r="AQ711" i="10"/>
  <c r="AL711" i="10"/>
  <c r="AK711" i="10"/>
  <c r="AE711" i="10"/>
  <c r="AA711" i="10"/>
  <c r="Y711" i="10"/>
  <c r="AS710" i="10"/>
  <c r="AQ710" i="10"/>
  <c r="AL710" i="10"/>
  <c r="AK710" i="10"/>
  <c r="AE710" i="10"/>
  <c r="AA710" i="10"/>
  <c r="Y710" i="10"/>
  <c r="AS709" i="10"/>
  <c r="AQ709" i="10"/>
  <c r="AL709" i="10"/>
  <c r="AK709" i="10"/>
  <c r="AE709" i="10"/>
  <c r="AA709" i="10"/>
  <c r="Y709" i="10"/>
  <c r="AS708" i="10"/>
  <c r="AQ708" i="10"/>
  <c r="AL708" i="10"/>
  <c r="AK708" i="10"/>
  <c r="AE708" i="10"/>
  <c r="AA708" i="10"/>
  <c r="Y708" i="10"/>
  <c r="AS707" i="10"/>
  <c r="AQ707" i="10"/>
  <c r="AL707" i="10"/>
  <c r="AK707" i="10"/>
  <c r="AE707" i="10"/>
  <c r="AA707" i="10"/>
  <c r="Y707" i="10"/>
  <c r="AS706" i="10"/>
  <c r="AQ706" i="10"/>
  <c r="AL706" i="10"/>
  <c r="AK706" i="10"/>
  <c r="AE706" i="10"/>
  <c r="AA706" i="10"/>
  <c r="Y706" i="10"/>
  <c r="AS705" i="10"/>
  <c r="AQ705" i="10"/>
  <c r="AL705" i="10"/>
  <c r="AK705" i="10"/>
  <c r="AE705" i="10"/>
  <c r="AA705" i="10"/>
  <c r="Y705" i="10"/>
  <c r="AS704" i="10"/>
  <c r="AQ704" i="10"/>
  <c r="AL704" i="10"/>
  <c r="AK704" i="10"/>
  <c r="AE704" i="10"/>
  <c r="AA704" i="10"/>
  <c r="Y704" i="10"/>
  <c r="AS703" i="10"/>
  <c r="AQ703" i="10"/>
  <c r="AL703" i="10"/>
  <c r="AK703" i="10"/>
  <c r="AE703" i="10"/>
  <c r="AA703" i="10"/>
  <c r="Y703" i="10"/>
  <c r="AS702" i="10"/>
  <c r="AQ702" i="10"/>
  <c r="AL702" i="10"/>
  <c r="AK702" i="10"/>
  <c r="AE702" i="10"/>
  <c r="AA702" i="10"/>
  <c r="Y702" i="10"/>
  <c r="AS701" i="10"/>
  <c r="AQ701" i="10"/>
  <c r="AL701" i="10"/>
  <c r="AK701" i="10"/>
  <c r="AE701" i="10"/>
  <c r="AA701" i="10"/>
  <c r="Y701" i="10"/>
  <c r="AS700" i="10"/>
  <c r="AQ700" i="10"/>
  <c r="AL700" i="10"/>
  <c r="AK700" i="10"/>
  <c r="AE700" i="10"/>
  <c r="AA700" i="10"/>
  <c r="Y700" i="10"/>
  <c r="AS699" i="10"/>
  <c r="AQ699" i="10"/>
  <c r="AL699" i="10"/>
  <c r="AK699" i="10"/>
  <c r="AE699" i="10"/>
  <c r="AA699" i="10"/>
  <c r="Y699" i="10"/>
  <c r="AS698" i="10"/>
  <c r="AQ698" i="10"/>
  <c r="AL698" i="10"/>
  <c r="AK698" i="10"/>
  <c r="AE698" i="10"/>
  <c r="AA698" i="10"/>
  <c r="Y698" i="10"/>
  <c r="AS697" i="10"/>
  <c r="AQ697" i="10"/>
  <c r="AL697" i="10"/>
  <c r="AK697" i="10"/>
  <c r="AE697" i="10"/>
  <c r="AA697" i="10"/>
  <c r="Y697" i="10"/>
  <c r="AS696" i="10"/>
  <c r="AQ696" i="10"/>
  <c r="AL696" i="10"/>
  <c r="AK696" i="10"/>
  <c r="AE696" i="10"/>
  <c r="AA696" i="10"/>
  <c r="Y696" i="10"/>
  <c r="AS695" i="10"/>
  <c r="AQ695" i="10"/>
  <c r="AL695" i="10"/>
  <c r="AK695" i="10"/>
  <c r="AE695" i="10"/>
  <c r="AA695" i="10"/>
  <c r="Y695" i="10"/>
  <c r="AS694" i="10"/>
  <c r="AQ694" i="10"/>
  <c r="AL694" i="10"/>
  <c r="AK694" i="10"/>
  <c r="AE694" i="10"/>
  <c r="AA694" i="10"/>
  <c r="Y694" i="10"/>
  <c r="AS693" i="10"/>
  <c r="AQ693" i="10"/>
  <c r="AL693" i="10"/>
  <c r="AK693" i="10"/>
  <c r="AE693" i="10"/>
  <c r="AA693" i="10"/>
  <c r="Y693" i="10"/>
  <c r="AS692" i="10"/>
  <c r="AQ692" i="10"/>
  <c r="AL692" i="10"/>
  <c r="AK692" i="10"/>
  <c r="AE692" i="10"/>
  <c r="AA692" i="10"/>
  <c r="Y692" i="10"/>
  <c r="AS691" i="10"/>
  <c r="AQ691" i="10"/>
  <c r="AL691" i="10"/>
  <c r="AK691" i="10"/>
  <c r="AE691" i="10"/>
  <c r="AA691" i="10"/>
  <c r="Y691" i="10"/>
  <c r="AS690" i="10"/>
  <c r="AQ690" i="10"/>
  <c r="AL690" i="10"/>
  <c r="AK690" i="10"/>
  <c r="AE690" i="10"/>
  <c r="AA690" i="10"/>
  <c r="Y690" i="10"/>
  <c r="AS689" i="10"/>
  <c r="AQ689" i="10"/>
  <c r="AL689" i="10"/>
  <c r="AK689" i="10"/>
  <c r="AE689" i="10"/>
  <c r="AA689" i="10"/>
  <c r="Y689" i="10"/>
  <c r="AS688" i="10"/>
  <c r="AQ688" i="10"/>
  <c r="AL688" i="10"/>
  <c r="AK688" i="10"/>
  <c r="AE688" i="10"/>
  <c r="AA688" i="10"/>
  <c r="Y688" i="10"/>
  <c r="AS687" i="10"/>
  <c r="AQ687" i="10"/>
  <c r="AL687" i="10"/>
  <c r="AK687" i="10"/>
  <c r="AE687" i="10"/>
  <c r="AA687" i="10"/>
  <c r="Y687" i="10"/>
  <c r="AS686" i="10"/>
  <c r="AQ686" i="10"/>
  <c r="AL686" i="10"/>
  <c r="AK686" i="10"/>
  <c r="AE686" i="10"/>
  <c r="AA686" i="10"/>
  <c r="Y686" i="10"/>
  <c r="AS685" i="10"/>
  <c r="AQ685" i="10"/>
  <c r="AL685" i="10"/>
  <c r="AK685" i="10"/>
  <c r="AE685" i="10"/>
  <c r="AA685" i="10"/>
  <c r="Y685" i="10"/>
  <c r="AS684" i="10"/>
  <c r="AQ684" i="10"/>
  <c r="AL684" i="10"/>
  <c r="AK684" i="10"/>
  <c r="AE684" i="10"/>
  <c r="AA684" i="10"/>
  <c r="Y684" i="10"/>
  <c r="AS683" i="10"/>
  <c r="AQ683" i="10"/>
  <c r="AL683" i="10"/>
  <c r="AK683" i="10"/>
  <c r="AE683" i="10"/>
  <c r="AA683" i="10"/>
  <c r="Y683" i="10"/>
  <c r="AS682" i="10"/>
  <c r="AQ682" i="10"/>
  <c r="AL682" i="10"/>
  <c r="AK682" i="10"/>
  <c r="AE682" i="10"/>
  <c r="AA682" i="10"/>
  <c r="Y682" i="10"/>
  <c r="AS681" i="10"/>
  <c r="AQ681" i="10"/>
  <c r="AL681" i="10"/>
  <c r="AK681" i="10"/>
  <c r="AE681" i="10"/>
  <c r="AA681" i="10"/>
  <c r="Y681" i="10"/>
  <c r="AS680" i="10"/>
  <c r="AQ680" i="10"/>
  <c r="AL680" i="10"/>
  <c r="AK680" i="10"/>
  <c r="AE680" i="10"/>
  <c r="AA680" i="10"/>
  <c r="Y680" i="10"/>
  <c r="AS679" i="10"/>
  <c r="AQ679" i="10"/>
  <c r="AL679" i="10"/>
  <c r="AK679" i="10"/>
  <c r="AE679" i="10"/>
  <c r="AA679" i="10"/>
  <c r="Y679" i="10"/>
  <c r="AS678" i="10"/>
  <c r="AQ678" i="10"/>
  <c r="AL678" i="10"/>
  <c r="AK678" i="10"/>
  <c r="AE678" i="10"/>
  <c r="AA678" i="10"/>
  <c r="Y678" i="10"/>
  <c r="AS677" i="10"/>
  <c r="AQ677" i="10"/>
  <c r="AL677" i="10"/>
  <c r="AK677" i="10"/>
  <c r="AE677" i="10"/>
  <c r="AA677" i="10"/>
  <c r="Y677" i="10"/>
  <c r="AS676" i="10"/>
  <c r="AQ676" i="10"/>
  <c r="AL676" i="10"/>
  <c r="AK676" i="10"/>
  <c r="AE676" i="10"/>
  <c r="AA676" i="10"/>
  <c r="Y676" i="10"/>
  <c r="AS675" i="10"/>
  <c r="AQ675" i="10"/>
  <c r="AL675" i="10"/>
  <c r="AK675" i="10"/>
  <c r="AE675" i="10"/>
  <c r="AA675" i="10"/>
  <c r="Y675" i="10"/>
  <c r="AS674" i="10"/>
  <c r="AQ674" i="10"/>
  <c r="AL674" i="10"/>
  <c r="AK674" i="10"/>
  <c r="AE674" i="10"/>
  <c r="AA674" i="10"/>
  <c r="Y674" i="10"/>
  <c r="AS673" i="10"/>
  <c r="AQ673" i="10"/>
  <c r="AL673" i="10"/>
  <c r="AK673" i="10"/>
  <c r="AE673" i="10"/>
  <c r="AA673" i="10"/>
  <c r="Y673" i="10"/>
  <c r="AS672" i="10"/>
  <c r="AQ672" i="10"/>
  <c r="AL672" i="10"/>
  <c r="AK672" i="10"/>
  <c r="AE672" i="10"/>
  <c r="AA672" i="10"/>
  <c r="Y672" i="10"/>
  <c r="AS671" i="10"/>
  <c r="AQ671" i="10"/>
  <c r="AL671" i="10"/>
  <c r="AK671" i="10"/>
  <c r="AE671" i="10"/>
  <c r="AA671" i="10"/>
  <c r="Y671" i="10"/>
  <c r="AS670" i="10"/>
  <c r="AQ670" i="10"/>
  <c r="AL670" i="10"/>
  <c r="AK670" i="10"/>
  <c r="AE670" i="10"/>
  <c r="AA670" i="10"/>
  <c r="Y670" i="10"/>
  <c r="AS669" i="10"/>
  <c r="AQ669" i="10"/>
  <c r="AL669" i="10"/>
  <c r="AK669" i="10"/>
  <c r="AE669" i="10"/>
  <c r="AA669" i="10"/>
  <c r="Y669" i="10"/>
  <c r="AS668" i="10"/>
  <c r="AQ668" i="10"/>
  <c r="AL668" i="10"/>
  <c r="AK668" i="10"/>
  <c r="AE668" i="10"/>
  <c r="AA668" i="10"/>
  <c r="Y668" i="10"/>
  <c r="AS667" i="10"/>
  <c r="AQ667" i="10"/>
  <c r="AL667" i="10"/>
  <c r="AK667" i="10"/>
  <c r="AE667" i="10"/>
  <c r="AA667" i="10"/>
  <c r="Y667" i="10"/>
  <c r="AS666" i="10"/>
  <c r="AQ666" i="10"/>
  <c r="AL666" i="10"/>
  <c r="AK666" i="10"/>
  <c r="AE666" i="10"/>
  <c r="AA666" i="10"/>
  <c r="Y666" i="10"/>
  <c r="AS665" i="10"/>
  <c r="AQ665" i="10"/>
  <c r="AL665" i="10"/>
  <c r="AK665" i="10"/>
  <c r="AE665" i="10"/>
  <c r="AA665" i="10"/>
  <c r="Y665" i="10"/>
  <c r="AS664" i="10"/>
  <c r="AQ664" i="10"/>
  <c r="AL664" i="10"/>
  <c r="AK664" i="10"/>
  <c r="AE664" i="10"/>
  <c r="AA664" i="10"/>
  <c r="Y664" i="10"/>
  <c r="AS663" i="10"/>
  <c r="AQ663" i="10"/>
  <c r="AL663" i="10"/>
  <c r="AK663" i="10"/>
  <c r="AE663" i="10"/>
  <c r="AA663" i="10"/>
  <c r="Y663" i="10"/>
  <c r="AS662" i="10"/>
  <c r="AQ662" i="10"/>
  <c r="AL662" i="10"/>
  <c r="AK662" i="10"/>
  <c r="AE662" i="10"/>
  <c r="AA662" i="10"/>
  <c r="Y662" i="10"/>
  <c r="AS661" i="10"/>
  <c r="AQ661" i="10"/>
  <c r="AL661" i="10"/>
  <c r="AK661" i="10"/>
  <c r="AE661" i="10"/>
  <c r="AA661" i="10"/>
  <c r="Y661" i="10"/>
  <c r="AS660" i="10"/>
  <c r="AQ660" i="10"/>
  <c r="AL660" i="10"/>
  <c r="AK660" i="10"/>
  <c r="AE660" i="10"/>
  <c r="AA660" i="10"/>
  <c r="Y660" i="10"/>
  <c r="AS659" i="10"/>
  <c r="AQ659" i="10"/>
  <c r="AL659" i="10"/>
  <c r="AK659" i="10"/>
  <c r="AE659" i="10"/>
  <c r="AA659" i="10"/>
  <c r="Y659" i="10"/>
  <c r="AS658" i="10"/>
  <c r="AQ658" i="10"/>
  <c r="AL658" i="10"/>
  <c r="AK658" i="10"/>
  <c r="AE658" i="10"/>
  <c r="AA658" i="10"/>
  <c r="Y658" i="10"/>
  <c r="AS657" i="10"/>
  <c r="AQ657" i="10"/>
  <c r="AL657" i="10"/>
  <c r="AK657" i="10"/>
  <c r="AE657" i="10"/>
  <c r="AA657" i="10"/>
  <c r="Y657" i="10"/>
  <c r="AS656" i="10"/>
  <c r="AQ656" i="10"/>
  <c r="AL656" i="10"/>
  <c r="AK656" i="10"/>
  <c r="AE656" i="10"/>
  <c r="AA656" i="10"/>
  <c r="Y656" i="10"/>
  <c r="AS655" i="10"/>
  <c r="AQ655" i="10"/>
  <c r="AL655" i="10"/>
  <c r="AK655" i="10"/>
  <c r="AE655" i="10"/>
  <c r="AA655" i="10"/>
  <c r="Y655" i="10"/>
  <c r="AS654" i="10"/>
  <c r="AQ654" i="10"/>
  <c r="AL654" i="10"/>
  <c r="AK654" i="10"/>
  <c r="AE654" i="10"/>
  <c r="AA654" i="10"/>
  <c r="Y654" i="10"/>
  <c r="AS653" i="10"/>
  <c r="AQ653" i="10"/>
  <c r="AL653" i="10"/>
  <c r="AK653" i="10"/>
  <c r="AE653" i="10"/>
  <c r="AA653" i="10"/>
  <c r="Y653" i="10"/>
  <c r="AS652" i="10"/>
  <c r="AQ652" i="10"/>
  <c r="AL652" i="10"/>
  <c r="AK652" i="10"/>
  <c r="AE652" i="10"/>
  <c r="AA652" i="10"/>
  <c r="Y652" i="10"/>
  <c r="AS651" i="10"/>
  <c r="AQ651" i="10"/>
  <c r="AL651" i="10"/>
  <c r="AK651" i="10"/>
  <c r="AE651" i="10"/>
  <c r="AA651" i="10"/>
  <c r="Y651" i="10"/>
  <c r="AS650" i="10"/>
  <c r="AQ650" i="10"/>
  <c r="AL650" i="10"/>
  <c r="AK650" i="10"/>
  <c r="AE650" i="10"/>
  <c r="AA650" i="10"/>
  <c r="Y650" i="10"/>
  <c r="AS649" i="10"/>
  <c r="AQ649" i="10"/>
  <c r="AL649" i="10"/>
  <c r="AK649" i="10"/>
  <c r="AE649" i="10"/>
  <c r="AA649" i="10"/>
  <c r="Y649" i="10"/>
  <c r="AS648" i="10"/>
  <c r="AQ648" i="10"/>
  <c r="AL648" i="10"/>
  <c r="AK648" i="10"/>
  <c r="AE648" i="10"/>
  <c r="AA648" i="10"/>
  <c r="Y648" i="10"/>
  <c r="AS647" i="10"/>
  <c r="AQ647" i="10"/>
  <c r="AL647" i="10"/>
  <c r="AK647" i="10"/>
  <c r="AE647" i="10"/>
  <c r="AA647" i="10"/>
  <c r="Y647" i="10"/>
  <c r="AS646" i="10"/>
  <c r="AQ646" i="10"/>
  <c r="AL646" i="10"/>
  <c r="AK646" i="10"/>
  <c r="AE646" i="10"/>
  <c r="AA646" i="10"/>
  <c r="Y646" i="10"/>
  <c r="AS645" i="10"/>
  <c r="AQ645" i="10"/>
  <c r="AL645" i="10"/>
  <c r="AK645" i="10"/>
  <c r="AE645" i="10"/>
  <c r="AA645" i="10"/>
  <c r="Y645" i="10"/>
  <c r="AS644" i="10"/>
  <c r="AQ644" i="10"/>
  <c r="AL644" i="10"/>
  <c r="AK644" i="10"/>
  <c r="AE644" i="10"/>
  <c r="AA644" i="10"/>
  <c r="Y644" i="10"/>
  <c r="AS643" i="10"/>
  <c r="AQ643" i="10"/>
  <c r="AL643" i="10"/>
  <c r="AK643" i="10"/>
  <c r="AE643" i="10"/>
  <c r="AA643" i="10"/>
  <c r="Y643" i="10"/>
  <c r="AS642" i="10"/>
  <c r="AQ642" i="10"/>
  <c r="AL642" i="10"/>
  <c r="AK642" i="10"/>
  <c r="AE642" i="10"/>
  <c r="AA642" i="10"/>
  <c r="Y642" i="10"/>
  <c r="AS641" i="10"/>
  <c r="AQ641" i="10"/>
  <c r="AL641" i="10"/>
  <c r="AK641" i="10"/>
  <c r="AE641" i="10"/>
  <c r="AA641" i="10"/>
  <c r="Y641" i="10"/>
  <c r="AS640" i="10"/>
  <c r="AQ640" i="10"/>
  <c r="AL640" i="10"/>
  <c r="AK640" i="10"/>
  <c r="AE640" i="10"/>
  <c r="AA640" i="10"/>
  <c r="Y640" i="10"/>
  <c r="AS639" i="10"/>
  <c r="AQ639" i="10"/>
  <c r="AL639" i="10"/>
  <c r="AK639" i="10"/>
  <c r="AE639" i="10"/>
  <c r="AA639" i="10"/>
  <c r="Y639" i="10"/>
  <c r="AS638" i="10"/>
  <c r="AQ638" i="10"/>
  <c r="AL638" i="10"/>
  <c r="AK638" i="10"/>
  <c r="AE638" i="10"/>
  <c r="AA638" i="10"/>
  <c r="Y638" i="10"/>
  <c r="AS637" i="10"/>
  <c r="AQ637" i="10"/>
  <c r="AL637" i="10"/>
  <c r="AK637" i="10"/>
  <c r="AE637" i="10"/>
  <c r="AA637" i="10"/>
  <c r="Y637" i="10"/>
  <c r="AS636" i="10"/>
  <c r="AQ636" i="10"/>
  <c r="AL636" i="10"/>
  <c r="AK636" i="10"/>
  <c r="AE636" i="10"/>
  <c r="AA636" i="10"/>
  <c r="Y636" i="10"/>
  <c r="AS635" i="10"/>
  <c r="AQ635" i="10"/>
  <c r="AL635" i="10"/>
  <c r="AK635" i="10"/>
  <c r="AE635" i="10"/>
  <c r="AA635" i="10"/>
  <c r="Y635" i="10"/>
  <c r="AS634" i="10"/>
  <c r="AQ634" i="10"/>
  <c r="AL634" i="10"/>
  <c r="AK634" i="10"/>
  <c r="AE634" i="10"/>
  <c r="AA634" i="10"/>
  <c r="Y634" i="10"/>
  <c r="AS633" i="10"/>
  <c r="AQ633" i="10"/>
  <c r="AL633" i="10"/>
  <c r="AK633" i="10"/>
  <c r="AE633" i="10"/>
  <c r="AA633" i="10"/>
  <c r="Y633" i="10"/>
  <c r="AS632" i="10"/>
  <c r="AQ632" i="10"/>
  <c r="AL632" i="10"/>
  <c r="AK632" i="10"/>
  <c r="AE632" i="10"/>
  <c r="AA632" i="10"/>
  <c r="Y632" i="10"/>
  <c r="AS631" i="10"/>
  <c r="AQ631" i="10"/>
  <c r="AL631" i="10"/>
  <c r="AK631" i="10"/>
  <c r="AE631" i="10"/>
  <c r="AA631" i="10"/>
  <c r="Y631" i="10"/>
  <c r="AS630" i="10"/>
  <c r="AQ630" i="10"/>
  <c r="AL630" i="10"/>
  <c r="AK630" i="10"/>
  <c r="AE630" i="10"/>
  <c r="AA630" i="10"/>
  <c r="Y630" i="10"/>
  <c r="AS629" i="10"/>
  <c r="AQ629" i="10"/>
  <c r="AL629" i="10"/>
  <c r="AK629" i="10"/>
  <c r="AE629" i="10"/>
  <c r="AA629" i="10"/>
  <c r="Y629" i="10"/>
  <c r="AS628" i="10"/>
  <c r="AQ628" i="10"/>
  <c r="AL628" i="10"/>
  <c r="AK628" i="10"/>
  <c r="AE628" i="10"/>
  <c r="AA628" i="10"/>
  <c r="Y628" i="10"/>
  <c r="AS627" i="10"/>
  <c r="AQ627" i="10"/>
  <c r="AL627" i="10"/>
  <c r="AK627" i="10"/>
  <c r="AE627" i="10"/>
  <c r="AA627" i="10"/>
  <c r="Y627" i="10"/>
  <c r="AS626" i="10"/>
  <c r="AQ626" i="10"/>
  <c r="AL626" i="10"/>
  <c r="AK626" i="10"/>
  <c r="AE626" i="10"/>
  <c r="AA626" i="10"/>
  <c r="Y626" i="10"/>
  <c r="AS625" i="10"/>
  <c r="AQ625" i="10"/>
  <c r="AL625" i="10"/>
  <c r="AK625" i="10"/>
  <c r="AE625" i="10"/>
  <c r="AA625" i="10"/>
  <c r="Y625" i="10"/>
  <c r="AS624" i="10"/>
  <c r="AQ624" i="10"/>
  <c r="AL624" i="10"/>
  <c r="AK624" i="10"/>
  <c r="AE624" i="10"/>
  <c r="AA624" i="10"/>
  <c r="Y624" i="10"/>
  <c r="AS623" i="10"/>
  <c r="AQ623" i="10"/>
  <c r="AL623" i="10"/>
  <c r="AK623" i="10"/>
  <c r="AE623" i="10"/>
  <c r="AA623" i="10"/>
  <c r="Y623" i="10"/>
  <c r="AS622" i="10"/>
  <c r="AQ622" i="10"/>
  <c r="AL622" i="10"/>
  <c r="AK622" i="10"/>
  <c r="AE622" i="10"/>
  <c r="AA622" i="10"/>
  <c r="Y622" i="10"/>
  <c r="AS621" i="10"/>
  <c r="AQ621" i="10"/>
  <c r="AL621" i="10"/>
  <c r="AK621" i="10"/>
  <c r="AE621" i="10"/>
  <c r="AA621" i="10"/>
  <c r="Y621" i="10"/>
  <c r="AS620" i="10"/>
  <c r="AQ620" i="10"/>
  <c r="AL620" i="10"/>
  <c r="AK620" i="10"/>
  <c r="AE620" i="10"/>
  <c r="AA620" i="10"/>
  <c r="Y620" i="10"/>
  <c r="AS619" i="10"/>
  <c r="AQ619" i="10"/>
  <c r="AL619" i="10"/>
  <c r="AK619" i="10"/>
  <c r="AE619" i="10"/>
  <c r="AA619" i="10"/>
  <c r="Y619" i="10"/>
  <c r="AS618" i="10"/>
  <c r="AQ618" i="10"/>
  <c r="AL618" i="10"/>
  <c r="AK618" i="10"/>
  <c r="AE618" i="10"/>
  <c r="AA618" i="10"/>
  <c r="Y618" i="10"/>
  <c r="AS617" i="10"/>
  <c r="AQ617" i="10"/>
  <c r="AL617" i="10"/>
  <c r="AK617" i="10"/>
  <c r="AE617" i="10"/>
  <c r="AA617" i="10"/>
  <c r="Y617" i="10"/>
  <c r="AS616" i="10"/>
  <c r="AQ616" i="10"/>
  <c r="AL616" i="10"/>
  <c r="AK616" i="10"/>
  <c r="AE616" i="10"/>
  <c r="AA616" i="10"/>
  <c r="Y616" i="10"/>
  <c r="AS615" i="10"/>
  <c r="AQ615" i="10"/>
  <c r="AL615" i="10"/>
  <c r="AK615" i="10"/>
  <c r="AE615" i="10"/>
  <c r="AA615" i="10"/>
  <c r="Y615" i="10"/>
  <c r="AS614" i="10"/>
  <c r="AQ614" i="10"/>
  <c r="AL614" i="10"/>
  <c r="AK614" i="10"/>
  <c r="AE614" i="10"/>
  <c r="AA614" i="10"/>
  <c r="Y614" i="10"/>
  <c r="AS613" i="10"/>
  <c r="AQ613" i="10"/>
  <c r="AL613" i="10"/>
  <c r="AK613" i="10"/>
  <c r="AE613" i="10"/>
  <c r="AA613" i="10"/>
  <c r="Y613" i="10"/>
  <c r="AS612" i="10"/>
  <c r="AQ612" i="10"/>
  <c r="AL612" i="10"/>
  <c r="AK612" i="10"/>
  <c r="AE612" i="10"/>
  <c r="AA612" i="10"/>
  <c r="Y612" i="10"/>
  <c r="AS611" i="10"/>
  <c r="AQ611" i="10"/>
  <c r="AL611" i="10"/>
  <c r="AK611" i="10"/>
  <c r="AE611" i="10"/>
  <c r="AA611" i="10"/>
  <c r="Y611" i="10"/>
  <c r="AS610" i="10"/>
  <c r="AQ610" i="10"/>
  <c r="AL610" i="10"/>
  <c r="AK610" i="10"/>
  <c r="AE610" i="10"/>
  <c r="AA610" i="10"/>
  <c r="Y610" i="10"/>
  <c r="AS609" i="10"/>
  <c r="AQ609" i="10"/>
  <c r="AL609" i="10"/>
  <c r="AK609" i="10"/>
  <c r="AE609" i="10"/>
  <c r="AA609" i="10"/>
  <c r="Y609" i="10"/>
  <c r="AS608" i="10"/>
  <c r="AQ608" i="10"/>
  <c r="AL608" i="10"/>
  <c r="AK608" i="10"/>
  <c r="AE608" i="10"/>
  <c r="AA608" i="10"/>
  <c r="Y608" i="10"/>
  <c r="AS607" i="10"/>
  <c r="AQ607" i="10"/>
  <c r="AL607" i="10"/>
  <c r="AK607" i="10"/>
  <c r="AE607" i="10"/>
  <c r="AA607" i="10"/>
  <c r="Y607" i="10"/>
  <c r="AS606" i="10"/>
  <c r="AQ606" i="10"/>
  <c r="AL606" i="10"/>
  <c r="AK606" i="10"/>
  <c r="AE606" i="10"/>
  <c r="AA606" i="10"/>
  <c r="Y606" i="10"/>
  <c r="AS605" i="10"/>
  <c r="AQ605" i="10"/>
  <c r="AL605" i="10"/>
  <c r="AK605" i="10"/>
  <c r="AE605" i="10"/>
  <c r="AA605" i="10"/>
  <c r="Y605" i="10"/>
  <c r="AS604" i="10"/>
  <c r="AQ604" i="10"/>
  <c r="AL604" i="10"/>
  <c r="AK604" i="10"/>
  <c r="AE604" i="10"/>
  <c r="AA604" i="10"/>
  <c r="Y604" i="10"/>
  <c r="AS603" i="10"/>
  <c r="AQ603" i="10"/>
  <c r="AL603" i="10"/>
  <c r="AK603" i="10"/>
  <c r="AE603" i="10"/>
  <c r="AA603" i="10"/>
  <c r="Y603" i="10"/>
  <c r="AS602" i="10"/>
  <c r="AQ602" i="10"/>
  <c r="AL602" i="10"/>
  <c r="AK602" i="10"/>
  <c r="AE602" i="10"/>
  <c r="AA602" i="10"/>
  <c r="Y602" i="10"/>
  <c r="AS601" i="10"/>
  <c r="AQ601" i="10"/>
  <c r="AE601" i="10"/>
  <c r="AA601" i="10"/>
  <c r="Y601" i="10"/>
  <c r="AS600" i="10"/>
  <c r="AQ600" i="10"/>
  <c r="AL600" i="10"/>
  <c r="AK600" i="10"/>
  <c r="AE600" i="10"/>
  <c r="AA600" i="10"/>
  <c r="Y600" i="10"/>
  <c r="AS599" i="10"/>
  <c r="AQ599" i="10"/>
  <c r="AL599" i="10"/>
  <c r="AK599" i="10"/>
  <c r="AE599" i="10"/>
  <c r="AA599" i="10"/>
  <c r="Y599" i="10"/>
  <c r="AS598" i="10"/>
  <c r="AQ598" i="10"/>
  <c r="AL598" i="10"/>
  <c r="AK598" i="10"/>
  <c r="AE598" i="10"/>
  <c r="AA598" i="10"/>
  <c r="Y598" i="10"/>
  <c r="AS597" i="10"/>
  <c r="AQ597" i="10"/>
  <c r="AL597" i="10"/>
  <c r="AK597" i="10"/>
  <c r="AE597" i="10"/>
  <c r="AA597" i="10"/>
  <c r="Y597" i="10"/>
  <c r="AS596" i="10"/>
  <c r="AQ596" i="10"/>
  <c r="AL596" i="10"/>
  <c r="AK596" i="10"/>
  <c r="AE596" i="10"/>
  <c r="AA596" i="10"/>
  <c r="Y596" i="10"/>
  <c r="AS595" i="10"/>
  <c r="AQ595" i="10"/>
  <c r="AA595" i="10"/>
  <c r="Y595" i="10"/>
  <c r="AS594" i="10"/>
  <c r="AQ594" i="10"/>
  <c r="AE594" i="10"/>
  <c r="AA594" i="10"/>
  <c r="Y594" i="10"/>
  <c r="AS593" i="10"/>
  <c r="AQ593" i="10"/>
  <c r="AE593" i="10"/>
  <c r="AA593" i="10"/>
  <c r="Y593" i="10"/>
  <c r="AS592" i="10"/>
  <c r="AQ592" i="10"/>
  <c r="AL592" i="10"/>
  <c r="AK592" i="10"/>
  <c r="AE592" i="10"/>
  <c r="AA592" i="10"/>
  <c r="Y592" i="10"/>
  <c r="AS591" i="10"/>
  <c r="AQ591" i="10"/>
  <c r="AL591" i="10"/>
  <c r="AK591" i="10"/>
  <c r="AE591" i="10"/>
  <c r="AA591" i="10"/>
  <c r="Y591" i="10"/>
  <c r="AS590" i="10"/>
  <c r="AQ590" i="10"/>
  <c r="AL590" i="10"/>
  <c r="AK590" i="10"/>
  <c r="AE590" i="10"/>
  <c r="AA590" i="10"/>
  <c r="Y590" i="10"/>
  <c r="AS589" i="10"/>
  <c r="AQ589" i="10"/>
  <c r="AL589" i="10"/>
  <c r="AK589" i="10"/>
  <c r="AE589" i="10"/>
  <c r="AA589" i="10"/>
  <c r="Y589" i="10"/>
  <c r="AS588" i="10"/>
  <c r="AQ588" i="10"/>
  <c r="AL588" i="10"/>
  <c r="AK588" i="10"/>
  <c r="AE588" i="10"/>
  <c r="AA588" i="10"/>
  <c r="Y588" i="10"/>
  <c r="AS587" i="10"/>
  <c r="AQ587" i="10"/>
  <c r="AL587" i="10"/>
  <c r="AK587" i="10"/>
  <c r="AE587" i="10"/>
  <c r="AA587" i="10"/>
  <c r="Y587" i="10"/>
  <c r="AS586" i="10"/>
  <c r="AQ586" i="10"/>
  <c r="AL586" i="10"/>
  <c r="AK586" i="10"/>
  <c r="AE586" i="10"/>
  <c r="AA586" i="10"/>
  <c r="Y586" i="10"/>
  <c r="AS585" i="10"/>
  <c r="AQ585" i="10"/>
  <c r="AL585" i="10"/>
  <c r="AK585" i="10"/>
  <c r="AE585" i="10"/>
  <c r="AA585" i="10"/>
  <c r="Y585" i="10"/>
  <c r="AS584" i="10"/>
  <c r="AQ584" i="10"/>
  <c r="AL584" i="10"/>
  <c r="AK584" i="10"/>
  <c r="AE584" i="10"/>
  <c r="AA584" i="10"/>
  <c r="Y584" i="10"/>
  <c r="AS583" i="10"/>
  <c r="AQ583" i="10"/>
  <c r="AL583" i="10"/>
  <c r="AK583" i="10"/>
  <c r="AE583" i="10"/>
  <c r="AA583" i="10"/>
  <c r="Y583" i="10"/>
  <c r="AS582" i="10"/>
  <c r="AQ582" i="10"/>
  <c r="AL582" i="10"/>
  <c r="AK582" i="10"/>
  <c r="AE582" i="10"/>
  <c r="AA582" i="10"/>
  <c r="Y582" i="10"/>
  <c r="AS581" i="10"/>
  <c r="AQ581" i="10"/>
  <c r="AL581" i="10"/>
  <c r="AK581" i="10"/>
  <c r="AE581" i="10"/>
  <c r="AA581" i="10"/>
  <c r="Y581" i="10"/>
  <c r="AS580" i="10"/>
  <c r="AQ580" i="10"/>
  <c r="AL580" i="10"/>
  <c r="AK580" i="10"/>
  <c r="AE580" i="10"/>
  <c r="AA580" i="10"/>
  <c r="Y580" i="10"/>
  <c r="AS579" i="10"/>
  <c r="AQ579" i="10"/>
  <c r="AL579" i="10"/>
  <c r="AK579" i="10"/>
  <c r="AE579" i="10"/>
  <c r="AA579" i="10"/>
  <c r="Y579" i="10"/>
  <c r="AS578" i="10"/>
  <c r="AQ578" i="10"/>
  <c r="AL578" i="10"/>
  <c r="AK578" i="10"/>
  <c r="AE578" i="10"/>
  <c r="AA578" i="10"/>
  <c r="Y578" i="10"/>
  <c r="AS577" i="10"/>
  <c r="AQ577" i="10"/>
  <c r="AL577" i="10"/>
  <c r="AK577" i="10"/>
  <c r="AE577" i="10"/>
  <c r="AA577" i="10"/>
  <c r="Y577" i="10"/>
  <c r="AS576" i="10"/>
  <c r="AQ576" i="10"/>
  <c r="AL576" i="10"/>
  <c r="AK576" i="10"/>
  <c r="AE576" i="10"/>
  <c r="AA576" i="10"/>
  <c r="Y576" i="10"/>
  <c r="AS575" i="10"/>
  <c r="AQ575" i="10"/>
  <c r="AL575" i="10"/>
  <c r="AK575" i="10"/>
  <c r="AE575" i="10"/>
  <c r="AA575" i="10"/>
  <c r="Y575" i="10"/>
  <c r="AS574" i="10"/>
  <c r="AQ574" i="10"/>
  <c r="AL574" i="10"/>
  <c r="AK574" i="10"/>
  <c r="AE574" i="10"/>
  <c r="AA574" i="10"/>
  <c r="Y574" i="10"/>
  <c r="AS573" i="10"/>
  <c r="AQ573" i="10"/>
  <c r="AL573" i="10"/>
  <c r="AK573" i="10"/>
  <c r="AE573" i="10"/>
  <c r="AA573" i="10"/>
  <c r="Y573" i="10"/>
  <c r="AS572" i="10"/>
  <c r="AQ572" i="10"/>
  <c r="AL572" i="10"/>
  <c r="AK572" i="10"/>
  <c r="AE572" i="10"/>
  <c r="AA572" i="10"/>
  <c r="Y572" i="10"/>
  <c r="AS571" i="10"/>
  <c r="AQ571" i="10"/>
  <c r="AL571" i="10"/>
  <c r="AK571" i="10"/>
  <c r="AE571" i="10"/>
  <c r="AA571" i="10"/>
  <c r="Y571" i="10"/>
  <c r="AS570" i="10"/>
  <c r="AQ570" i="10"/>
  <c r="AL570" i="10"/>
  <c r="AK570" i="10"/>
  <c r="AE570" i="10"/>
  <c r="AA570" i="10"/>
  <c r="Y570" i="10"/>
  <c r="AS569" i="10"/>
  <c r="AQ569" i="10"/>
  <c r="AL569" i="10"/>
  <c r="AK569" i="10"/>
  <c r="AE569" i="10"/>
  <c r="AA569" i="10"/>
  <c r="Y569" i="10"/>
  <c r="AS568" i="10"/>
  <c r="AQ568" i="10"/>
  <c r="AL568" i="10"/>
  <c r="AK568" i="10"/>
  <c r="AE568" i="10"/>
  <c r="AA568" i="10"/>
  <c r="Y568" i="10"/>
  <c r="AS567" i="10"/>
  <c r="AQ567" i="10"/>
  <c r="AL567" i="10"/>
  <c r="AK567" i="10"/>
  <c r="AE567" i="10"/>
  <c r="AA567" i="10"/>
  <c r="Y567" i="10"/>
  <c r="AS566" i="10"/>
  <c r="AQ566" i="10"/>
  <c r="AL566" i="10"/>
  <c r="AK566" i="10"/>
  <c r="AE566" i="10"/>
  <c r="AA566" i="10"/>
  <c r="Y566" i="10"/>
  <c r="AS565" i="10"/>
  <c r="AQ565" i="10"/>
  <c r="AL565" i="10"/>
  <c r="AK565" i="10"/>
  <c r="AE565" i="10"/>
  <c r="AA565" i="10"/>
  <c r="Y565" i="10"/>
  <c r="AS564" i="10"/>
  <c r="AQ564" i="10"/>
  <c r="AL564" i="10"/>
  <c r="AK564" i="10"/>
  <c r="AE564" i="10"/>
  <c r="AA564" i="10"/>
  <c r="Y564" i="10"/>
  <c r="AS563" i="10"/>
  <c r="AQ563" i="10"/>
  <c r="AL563" i="10"/>
  <c r="AK563" i="10"/>
  <c r="AE563" i="10"/>
  <c r="AA563" i="10"/>
  <c r="Y563" i="10"/>
  <c r="AS562" i="10"/>
  <c r="AQ562" i="10"/>
  <c r="AL562" i="10"/>
  <c r="AK562" i="10"/>
  <c r="AE562" i="10"/>
  <c r="AA562" i="10"/>
  <c r="Y562" i="10"/>
  <c r="AS561" i="10"/>
  <c r="AQ561" i="10"/>
  <c r="AL561" i="10"/>
  <c r="AK561" i="10"/>
  <c r="AE561" i="10"/>
  <c r="AA561" i="10"/>
  <c r="Y561" i="10"/>
  <c r="AS560" i="10"/>
  <c r="AQ560" i="10"/>
  <c r="AL560" i="10"/>
  <c r="AK560" i="10"/>
  <c r="AE560" i="10"/>
  <c r="AA560" i="10"/>
  <c r="Y560" i="10"/>
  <c r="AS559" i="10"/>
  <c r="AQ559" i="10"/>
  <c r="AL559" i="10"/>
  <c r="AK559" i="10"/>
  <c r="AE559" i="10"/>
  <c r="AA559" i="10"/>
  <c r="Y559" i="10"/>
  <c r="AS558" i="10"/>
  <c r="AQ558" i="10"/>
  <c r="AL558" i="10"/>
  <c r="AK558" i="10"/>
  <c r="AE558" i="10"/>
  <c r="AA558" i="10"/>
  <c r="Y558" i="10"/>
  <c r="AS557" i="10"/>
  <c r="AQ557" i="10"/>
  <c r="AL557" i="10"/>
  <c r="AK557" i="10"/>
  <c r="AE557" i="10"/>
  <c r="AA557" i="10"/>
  <c r="AS556" i="10"/>
  <c r="AQ556" i="10"/>
  <c r="AL556" i="10"/>
  <c r="AK556" i="10"/>
  <c r="AE556" i="10"/>
  <c r="AA556" i="10"/>
  <c r="Y556" i="10"/>
  <c r="AS555" i="10"/>
  <c r="AQ555" i="10"/>
  <c r="AL555" i="10"/>
  <c r="AK555" i="10"/>
  <c r="AE555" i="10"/>
  <c r="AA555" i="10"/>
  <c r="Y555" i="10"/>
  <c r="AS554" i="10"/>
  <c r="AQ554" i="10"/>
  <c r="AL554" i="10"/>
  <c r="AK554" i="10"/>
  <c r="AE554" i="10"/>
  <c r="AA554" i="10"/>
  <c r="Y554" i="10"/>
  <c r="AS553" i="10"/>
  <c r="AQ553" i="10"/>
  <c r="AL553" i="10"/>
  <c r="AK553" i="10"/>
  <c r="AE553" i="10"/>
  <c r="AA553" i="10"/>
  <c r="Y553" i="10"/>
  <c r="AS552" i="10"/>
  <c r="AQ552" i="10"/>
  <c r="AL552" i="10"/>
  <c r="AK552" i="10"/>
  <c r="AE552" i="10"/>
  <c r="AA552" i="10"/>
  <c r="Y552" i="10"/>
  <c r="AS551" i="10"/>
  <c r="AQ551" i="10"/>
  <c r="AL551" i="10"/>
  <c r="AK551" i="10"/>
  <c r="AE551" i="10"/>
  <c r="AA551" i="10"/>
  <c r="Y551" i="10"/>
  <c r="AS550" i="10"/>
  <c r="AQ550" i="10"/>
  <c r="AL550" i="10"/>
  <c r="AK550" i="10"/>
  <c r="AE550" i="10"/>
  <c r="AA550" i="10"/>
  <c r="Y550" i="10"/>
  <c r="AS549" i="10"/>
  <c r="AQ549" i="10"/>
  <c r="AL549" i="10"/>
  <c r="AK549" i="10"/>
  <c r="AE549" i="10"/>
  <c r="AA549" i="10"/>
  <c r="Y549" i="10"/>
  <c r="AS548" i="10"/>
  <c r="AQ548" i="10"/>
  <c r="AL548" i="10"/>
  <c r="AK548" i="10"/>
  <c r="AE548" i="10"/>
  <c r="AA548" i="10"/>
  <c r="Y548" i="10"/>
  <c r="AS547" i="10"/>
  <c r="AQ547" i="10"/>
  <c r="AL547" i="10"/>
  <c r="AK547" i="10"/>
  <c r="AE547" i="10"/>
  <c r="AA547" i="10"/>
  <c r="Y547" i="10"/>
  <c r="AS546" i="10"/>
  <c r="AQ546" i="10"/>
  <c r="AL546" i="10"/>
  <c r="AK546" i="10"/>
  <c r="AE546" i="10"/>
  <c r="AA546" i="10"/>
  <c r="Y546" i="10"/>
  <c r="AS545" i="10"/>
  <c r="AQ545" i="10"/>
  <c r="AL545" i="10"/>
  <c r="AK545" i="10"/>
  <c r="AE545" i="10"/>
  <c r="AA545" i="10"/>
  <c r="Y545" i="10"/>
  <c r="AS544" i="10"/>
  <c r="AQ544" i="10"/>
  <c r="AL544" i="10"/>
  <c r="AK544" i="10"/>
  <c r="AE544" i="10"/>
  <c r="AA544" i="10"/>
  <c r="Y544" i="10"/>
  <c r="AS543" i="10"/>
  <c r="AQ543" i="10"/>
  <c r="AL543" i="10"/>
  <c r="AK543" i="10"/>
  <c r="AE543" i="10"/>
  <c r="AA543" i="10"/>
  <c r="Y543" i="10"/>
  <c r="AS542" i="10"/>
  <c r="AQ542" i="10"/>
  <c r="AL542" i="10"/>
  <c r="AK542" i="10"/>
  <c r="AE542" i="10"/>
  <c r="AA542" i="10"/>
  <c r="Y542" i="10"/>
  <c r="AS541" i="10"/>
  <c r="AQ541" i="10"/>
  <c r="AL541" i="10"/>
  <c r="AK541" i="10"/>
  <c r="AE541" i="10"/>
  <c r="AA541" i="10"/>
  <c r="Y541" i="10"/>
  <c r="AS540" i="10"/>
  <c r="AQ540" i="10"/>
  <c r="AL540" i="10"/>
  <c r="AK540" i="10"/>
  <c r="AE540" i="10"/>
  <c r="AA540" i="10"/>
  <c r="Y540" i="10"/>
  <c r="AS539" i="10"/>
  <c r="AQ539" i="10"/>
  <c r="AL539" i="10"/>
  <c r="AK539" i="10"/>
  <c r="AE539" i="10"/>
  <c r="AA539" i="10"/>
  <c r="Y539" i="10"/>
  <c r="AS538" i="10"/>
  <c r="AQ538" i="10"/>
  <c r="AL538" i="10"/>
  <c r="AK538" i="10"/>
  <c r="AE538" i="10"/>
  <c r="AA538" i="10"/>
  <c r="Y538" i="10"/>
  <c r="AS537" i="10"/>
  <c r="AQ537" i="10"/>
  <c r="AL537" i="10"/>
  <c r="AK537" i="10"/>
  <c r="AE537" i="10"/>
  <c r="AA537" i="10"/>
  <c r="Y537" i="10"/>
  <c r="AS536" i="10"/>
  <c r="AQ536" i="10"/>
  <c r="AL536" i="10"/>
  <c r="AK536" i="10"/>
  <c r="AE536" i="10"/>
  <c r="AA536" i="10"/>
  <c r="Y536" i="10"/>
  <c r="AS535" i="10"/>
  <c r="AQ535" i="10"/>
  <c r="AL535" i="10"/>
  <c r="AK535" i="10"/>
  <c r="AE535" i="10"/>
  <c r="AA535" i="10"/>
  <c r="Y535" i="10"/>
  <c r="AS534" i="10"/>
  <c r="AQ534" i="10"/>
  <c r="AL534" i="10"/>
  <c r="AK534" i="10"/>
  <c r="AE534" i="10"/>
  <c r="AA534" i="10"/>
  <c r="Y534" i="10"/>
  <c r="AS533" i="10"/>
  <c r="AQ533" i="10"/>
  <c r="AL533" i="10"/>
  <c r="AK533" i="10"/>
  <c r="AE533" i="10"/>
  <c r="AA533" i="10"/>
  <c r="Y533" i="10"/>
  <c r="AS532" i="10"/>
  <c r="AQ532" i="10"/>
  <c r="AL532" i="10"/>
  <c r="AK532" i="10"/>
  <c r="AE532" i="10"/>
  <c r="AA532" i="10"/>
  <c r="Y532" i="10"/>
  <c r="AS531" i="10"/>
  <c r="AQ531" i="10"/>
  <c r="AL531" i="10"/>
  <c r="AK531" i="10"/>
  <c r="AE531" i="10"/>
  <c r="AA531" i="10"/>
  <c r="Y531" i="10"/>
  <c r="AS530" i="10"/>
  <c r="AQ530" i="10"/>
  <c r="AL530" i="10"/>
  <c r="AK530" i="10"/>
  <c r="AE530" i="10"/>
  <c r="AA530" i="10"/>
  <c r="Y530" i="10"/>
  <c r="AS529" i="10"/>
  <c r="AQ529" i="10"/>
  <c r="AL529" i="10"/>
  <c r="AK529" i="10"/>
  <c r="AE529" i="10"/>
  <c r="AA529" i="10"/>
  <c r="Y529" i="10"/>
  <c r="AS528" i="10"/>
  <c r="AQ528" i="10"/>
  <c r="AL528" i="10"/>
  <c r="AK528" i="10"/>
  <c r="AE528" i="10"/>
  <c r="AA528" i="10"/>
  <c r="Y528" i="10"/>
  <c r="AS527" i="10"/>
  <c r="AQ527" i="10"/>
  <c r="AL527" i="10"/>
  <c r="AK527" i="10"/>
  <c r="AE527" i="10"/>
  <c r="AA527" i="10"/>
  <c r="Y527" i="10"/>
  <c r="AS526" i="10"/>
  <c r="AQ526" i="10"/>
  <c r="AL526" i="10"/>
  <c r="AK526" i="10"/>
  <c r="AE526" i="10"/>
  <c r="AA526" i="10"/>
  <c r="Y526" i="10"/>
  <c r="AS525" i="10"/>
  <c r="AQ525" i="10"/>
  <c r="AL525" i="10"/>
  <c r="AK525" i="10"/>
  <c r="AE525" i="10"/>
  <c r="AA525" i="10"/>
  <c r="Y525" i="10"/>
  <c r="AS524" i="10"/>
  <c r="AQ524" i="10"/>
  <c r="AL524" i="10"/>
  <c r="AK524" i="10"/>
  <c r="AE524" i="10"/>
  <c r="AA524" i="10"/>
  <c r="Y524" i="10"/>
  <c r="AS523" i="10"/>
  <c r="AQ523" i="10"/>
  <c r="AL523" i="10"/>
  <c r="AK523" i="10"/>
  <c r="AE523" i="10"/>
  <c r="AA523" i="10"/>
  <c r="Y523" i="10"/>
  <c r="AS522" i="10"/>
  <c r="AQ522" i="10"/>
  <c r="AL522" i="10"/>
  <c r="AK522" i="10"/>
  <c r="AE522" i="10"/>
  <c r="AA522" i="10"/>
  <c r="Y522" i="10"/>
  <c r="AS521" i="10"/>
  <c r="AQ521" i="10"/>
  <c r="AL521" i="10"/>
  <c r="AK521" i="10"/>
  <c r="AE521" i="10"/>
  <c r="AA521" i="10"/>
  <c r="Y521" i="10"/>
  <c r="AS520" i="10"/>
  <c r="AQ520" i="10"/>
  <c r="AL520" i="10"/>
  <c r="AK520" i="10"/>
  <c r="AE520" i="10"/>
  <c r="AA520" i="10"/>
  <c r="Y520" i="10"/>
  <c r="AS519" i="10"/>
  <c r="AQ519" i="10"/>
  <c r="AE519" i="10"/>
  <c r="AA519" i="10"/>
  <c r="Y519" i="10"/>
  <c r="AS518" i="10"/>
  <c r="AQ518" i="10"/>
  <c r="AE518" i="10"/>
  <c r="AA518" i="10"/>
  <c r="Y518" i="10"/>
  <c r="AS517" i="10"/>
  <c r="AQ517" i="10"/>
  <c r="AL517" i="10"/>
  <c r="AK517" i="10"/>
  <c r="AE517" i="10"/>
  <c r="AA517" i="10"/>
  <c r="Y517" i="10"/>
  <c r="AS516" i="10"/>
  <c r="AQ516" i="10"/>
  <c r="AL516" i="10"/>
  <c r="AK516" i="10"/>
  <c r="AE516" i="10"/>
  <c r="AA516" i="10"/>
  <c r="Y516" i="10"/>
  <c r="AS515" i="10"/>
  <c r="AQ515" i="10"/>
  <c r="AL515" i="10"/>
  <c r="AK515" i="10"/>
  <c r="AE515" i="10"/>
  <c r="AA515" i="10"/>
  <c r="Y515" i="10"/>
  <c r="AS514" i="10"/>
  <c r="AQ514" i="10"/>
  <c r="AL514" i="10"/>
  <c r="AK514" i="10"/>
  <c r="AE514" i="10"/>
  <c r="AA514" i="10"/>
  <c r="Y514" i="10"/>
  <c r="AS513" i="10"/>
  <c r="AQ513" i="10"/>
  <c r="AL513" i="10"/>
  <c r="AK513" i="10"/>
  <c r="AE513" i="10"/>
  <c r="AA513" i="10"/>
  <c r="Y513" i="10"/>
  <c r="AS512" i="10"/>
  <c r="AQ512" i="10"/>
  <c r="AL512" i="10"/>
  <c r="AK512" i="10"/>
  <c r="AE512" i="10"/>
  <c r="AA512" i="10"/>
  <c r="Y512" i="10"/>
  <c r="AS511" i="10"/>
  <c r="AQ511" i="10"/>
  <c r="AL511" i="10"/>
  <c r="AK511" i="10"/>
  <c r="AE511" i="10"/>
  <c r="AA511" i="10"/>
  <c r="Y511" i="10"/>
  <c r="AS510" i="10"/>
  <c r="AQ510" i="10"/>
  <c r="AL510" i="10"/>
  <c r="AK510" i="10"/>
  <c r="AE510" i="10"/>
  <c r="AA510" i="10"/>
  <c r="Y510" i="10"/>
  <c r="AS509" i="10"/>
  <c r="AQ509" i="10"/>
  <c r="AL509" i="10"/>
  <c r="AK509" i="10"/>
  <c r="AE509" i="10"/>
  <c r="AA509" i="10"/>
  <c r="Y509" i="10"/>
  <c r="AS508" i="10"/>
  <c r="AQ508" i="10"/>
  <c r="AL508" i="10"/>
  <c r="AK508" i="10"/>
  <c r="AE508" i="10"/>
  <c r="AA508" i="10"/>
  <c r="Y508" i="10"/>
  <c r="AS507" i="10"/>
  <c r="AQ507" i="10"/>
  <c r="AL507" i="10"/>
  <c r="AK507" i="10"/>
  <c r="AE507" i="10"/>
  <c r="AA507" i="10"/>
  <c r="Y507" i="10"/>
  <c r="AS506" i="10"/>
  <c r="AQ506" i="10"/>
  <c r="AL506" i="10"/>
  <c r="AK506" i="10"/>
  <c r="AE506" i="10"/>
  <c r="AA506" i="10"/>
  <c r="Y506" i="10"/>
  <c r="AS505" i="10"/>
  <c r="AQ505" i="10"/>
  <c r="AL505" i="10"/>
  <c r="AK505" i="10"/>
  <c r="AE505" i="10"/>
  <c r="AA505" i="10"/>
  <c r="Y505" i="10"/>
  <c r="AS504" i="10"/>
  <c r="AQ504" i="10"/>
  <c r="AL504" i="10"/>
  <c r="AK504" i="10"/>
  <c r="AE504" i="10"/>
  <c r="AA504" i="10"/>
  <c r="Y504" i="10"/>
  <c r="AS503" i="10"/>
  <c r="AQ503" i="10"/>
  <c r="AL503" i="10"/>
  <c r="AK503" i="10"/>
  <c r="AE503" i="10"/>
  <c r="AA503" i="10"/>
  <c r="Y503" i="10"/>
  <c r="AS502" i="10"/>
  <c r="AQ502" i="10"/>
  <c r="AL502" i="10"/>
  <c r="AK502" i="10"/>
  <c r="AE502" i="10"/>
  <c r="AA502" i="10"/>
  <c r="Y502" i="10"/>
  <c r="AS501" i="10"/>
  <c r="AQ501" i="10"/>
  <c r="AL501" i="10"/>
  <c r="AK501" i="10"/>
  <c r="AE501" i="10"/>
  <c r="AA501" i="10"/>
  <c r="Y501" i="10"/>
  <c r="AS500" i="10"/>
  <c r="AQ500" i="10"/>
  <c r="AL500" i="10"/>
  <c r="AK500" i="10"/>
  <c r="AE500" i="10"/>
  <c r="AA500" i="10"/>
  <c r="Y500" i="10"/>
  <c r="AS499" i="10"/>
  <c r="AQ499" i="10"/>
  <c r="AL499" i="10"/>
  <c r="AK499" i="10"/>
  <c r="AE499" i="10"/>
  <c r="AA499" i="10"/>
  <c r="Y499" i="10"/>
  <c r="AS498" i="10"/>
  <c r="AQ498" i="10"/>
  <c r="AL498" i="10"/>
  <c r="AK498" i="10"/>
  <c r="AE498" i="10"/>
  <c r="AA498" i="10"/>
  <c r="Y498" i="10"/>
  <c r="AS497" i="10"/>
  <c r="AQ497" i="10"/>
  <c r="AL497" i="10"/>
  <c r="AK497" i="10"/>
  <c r="AE497" i="10"/>
  <c r="AA497" i="10"/>
  <c r="Y497" i="10"/>
  <c r="AS496" i="10"/>
  <c r="AQ496" i="10"/>
  <c r="AL496" i="10"/>
  <c r="AK496" i="10"/>
  <c r="AE496" i="10"/>
  <c r="AA496" i="10"/>
  <c r="Y496" i="10"/>
  <c r="AS495" i="10"/>
  <c r="AQ495" i="10"/>
  <c r="AL495" i="10"/>
  <c r="AK495" i="10"/>
  <c r="AE495" i="10"/>
  <c r="AA495" i="10"/>
  <c r="Y495" i="10"/>
  <c r="AS494" i="10"/>
  <c r="AQ494" i="10"/>
  <c r="AL494" i="10"/>
  <c r="AK494" i="10"/>
  <c r="AE494" i="10"/>
  <c r="AA494" i="10"/>
  <c r="Y494" i="10"/>
  <c r="AS493" i="10"/>
  <c r="AQ493" i="10"/>
  <c r="AL493" i="10"/>
  <c r="AK493" i="10"/>
  <c r="AE493" i="10"/>
  <c r="AA493" i="10"/>
  <c r="Y493" i="10"/>
  <c r="AS492" i="10"/>
  <c r="AQ492" i="10"/>
  <c r="AL492" i="10"/>
  <c r="AK492" i="10"/>
  <c r="AE492" i="10"/>
  <c r="AA492" i="10"/>
  <c r="Y492" i="10"/>
  <c r="AS491" i="10"/>
  <c r="AQ491" i="10"/>
  <c r="AL491" i="10"/>
  <c r="AK491" i="10"/>
  <c r="AE491" i="10"/>
  <c r="AA491" i="10"/>
  <c r="Y491" i="10"/>
  <c r="AS490" i="10"/>
  <c r="AQ490" i="10"/>
  <c r="AL490" i="10"/>
  <c r="AK490" i="10"/>
  <c r="AE490" i="10"/>
  <c r="AA490" i="10"/>
  <c r="Y490" i="10"/>
  <c r="AS489" i="10"/>
  <c r="AQ489" i="10"/>
  <c r="AL489" i="10"/>
  <c r="AK489" i="10"/>
  <c r="AE489" i="10"/>
  <c r="AA489" i="10"/>
  <c r="Y489" i="10"/>
  <c r="AS488" i="10"/>
  <c r="AQ488" i="10"/>
  <c r="AL488" i="10"/>
  <c r="AK488" i="10"/>
  <c r="AA488" i="10"/>
  <c r="Y488" i="10"/>
  <c r="AS487" i="10"/>
  <c r="AQ487" i="10"/>
  <c r="AL487" i="10"/>
  <c r="AK487" i="10"/>
  <c r="AE487" i="10"/>
  <c r="AA487" i="10"/>
  <c r="Y487" i="10"/>
  <c r="AS486" i="10"/>
  <c r="AQ486" i="10"/>
  <c r="AL486" i="10"/>
  <c r="AK486" i="10"/>
  <c r="AE486" i="10"/>
  <c r="AA486" i="10"/>
  <c r="Y486" i="10"/>
  <c r="AS485" i="10"/>
  <c r="AQ485" i="10"/>
  <c r="AL485" i="10"/>
  <c r="AK485" i="10"/>
  <c r="AE485" i="10"/>
  <c r="AA485" i="10"/>
  <c r="Y485" i="10"/>
  <c r="AS484" i="10"/>
  <c r="AQ484" i="10"/>
  <c r="AL484" i="10"/>
  <c r="AK484" i="10"/>
  <c r="AE484" i="10"/>
  <c r="AA484" i="10"/>
  <c r="Y484" i="10"/>
  <c r="AS483" i="10"/>
  <c r="AQ483" i="10"/>
  <c r="AL483" i="10"/>
  <c r="AK483" i="10"/>
  <c r="AE483" i="10"/>
  <c r="AA483" i="10"/>
  <c r="Y483" i="10"/>
  <c r="AS482" i="10"/>
  <c r="AQ482" i="10"/>
  <c r="AL482" i="10"/>
  <c r="AK482" i="10"/>
  <c r="AE482" i="10"/>
  <c r="AA482" i="10"/>
  <c r="Y482" i="10"/>
  <c r="AS481" i="10"/>
  <c r="AQ481" i="10"/>
  <c r="AL481" i="10"/>
  <c r="AK481" i="10"/>
  <c r="AE481" i="10"/>
  <c r="AA481" i="10"/>
  <c r="Y481" i="10"/>
  <c r="AS480" i="10"/>
  <c r="AQ480" i="10"/>
  <c r="AL480" i="10"/>
  <c r="AK480" i="10"/>
  <c r="AE480" i="10"/>
  <c r="AA480" i="10"/>
  <c r="Y480" i="10"/>
  <c r="AS479" i="10"/>
  <c r="AQ479" i="10"/>
  <c r="AL479" i="10"/>
  <c r="AK479" i="10"/>
  <c r="AE479" i="10"/>
  <c r="AA479" i="10"/>
  <c r="Y479" i="10"/>
  <c r="AS478" i="10"/>
  <c r="AQ478" i="10"/>
  <c r="AL478" i="10"/>
  <c r="AK478" i="10"/>
  <c r="AE478" i="10"/>
  <c r="AA478" i="10"/>
  <c r="Y478" i="10"/>
  <c r="AS477" i="10"/>
  <c r="AQ477" i="10"/>
  <c r="AL477" i="10"/>
  <c r="AK477" i="10"/>
  <c r="AE477" i="10"/>
  <c r="AA477" i="10"/>
  <c r="Y477" i="10"/>
  <c r="AS476" i="10"/>
  <c r="AQ476" i="10"/>
  <c r="AL476" i="10"/>
  <c r="AK476" i="10"/>
  <c r="AE476" i="10"/>
  <c r="AA476" i="10"/>
  <c r="Y476" i="10"/>
  <c r="AS475" i="10"/>
  <c r="AQ475" i="10"/>
  <c r="AL475" i="10"/>
  <c r="AK475" i="10"/>
  <c r="AE475" i="10"/>
  <c r="AA475" i="10"/>
  <c r="Y475" i="10"/>
  <c r="AS474" i="10"/>
  <c r="AQ474" i="10"/>
  <c r="AL474" i="10"/>
  <c r="AK474" i="10"/>
  <c r="AE474" i="10"/>
  <c r="AA474" i="10"/>
  <c r="Y474" i="10"/>
  <c r="AS473" i="10"/>
  <c r="AQ473" i="10"/>
  <c r="AL473" i="10"/>
  <c r="AK473" i="10"/>
  <c r="AE473" i="10"/>
  <c r="AA473" i="10"/>
  <c r="Y473" i="10"/>
  <c r="AS472" i="10"/>
  <c r="AQ472" i="10"/>
  <c r="AL472" i="10"/>
  <c r="AK472" i="10"/>
  <c r="AE472" i="10"/>
  <c r="AA472" i="10"/>
  <c r="Y472" i="10"/>
  <c r="AS471" i="10"/>
  <c r="AQ471" i="10"/>
  <c r="AL471" i="10"/>
  <c r="AK471" i="10"/>
  <c r="AE471" i="10"/>
  <c r="AA471" i="10"/>
  <c r="Y471" i="10"/>
  <c r="AS470" i="10"/>
  <c r="AQ470" i="10"/>
  <c r="AL470" i="10"/>
  <c r="AK470" i="10"/>
  <c r="AE470" i="10"/>
  <c r="AA470" i="10"/>
  <c r="Y470" i="10"/>
  <c r="AS469" i="10"/>
  <c r="AQ469" i="10"/>
  <c r="AL469" i="10"/>
  <c r="AK469" i="10"/>
  <c r="AE469" i="10"/>
  <c r="AA469" i="10"/>
  <c r="Y469" i="10"/>
  <c r="AS468" i="10"/>
  <c r="AQ468" i="10"/>
  <c r="AL468" i="10"/>
  <c r="AK468" i="10"/>
  <c r="AE468" i="10"/>
  <c r="AA468" i="10"/>
  <c r="Y468" i="10"/>
  <c r="AS467" i="10"/>
  <c r="AQ467" i="10"/>
  <c r="AL467" i="10"/>
  <c r="AK467" i="10"/>
  <c r="AE467" i="10"/>
  <c r="AA467" i="10"/>
  <c r="Y467" i="10"/>
  <c r="AS466" i="10"/>
  <c r="AQ466" i="10"/>
  <c r="AL466" i="10"/>
  <c r="AK466" i="10"/>
  <c r="AE466" i="10"/>
  <c r="AA466" i="10"/>
  <c r="Y466" i="10"/>
  <c r="AS465" i="10"/>
  <c r="AQ465" i="10"/>
  <c r="AL465" i="10"/>
  <c r="AK465" i="10"/>
  <c r="AE465" i="10"/>
  <c r="AA465" i="10"/>
  <c r="Y465" i="10"/>
  <c r="AS464" i="10"/>
  <c r="AQ464" i="10"/>
  <c r="AL464" i="10"/>
  <c r="AK464" i="10"/>
  <c r="AE464" i="10"/>
  <c r="AA464" i="10"/>
  <c r="Y464" i="10"/>
  <c r="AS463" i="10"/>
  <c r="AQ463" i="10"/>
  <c r="AL463" i="10"/>
  <c r="AK463" i="10"/>
  <c r="AE463" i="10"/>
  <c r="AA463" i="10"/>
  <c r="Y463" i="10"/>
  <c r="AS462" i="10"/>
  <c r="AQ462" i="10"/>
  <c r="AL462" i="10"/>
  <c r="AK462" i="10"/>
  <c r="AE462" i="10"/>
  <c r="AA462" i="10"/>
  <c r="Y462" i="10"/>
  <c r="AS461" i="10"/>
  <c r="AQ461" i="10"/>
  <c r="AL461" i="10"/>
  <c r="AK461" i="10"/>
  <c r="AE461" i="10"/>
  <c r="AA461" i="10"/>
  <c r="Y461" i="10"/>
  <c r="AS460" i="10"/>
  <c r="AQ460" i="10"/>
  <c r="AL460" i="10"/>
  <c r="AK460" i="10"/>
  <c r="AE460" i="10"/>
  <c r="AA460" i="10"/>
  <c r="Y460" i="10"/>
  <c r="AS459" i="10"/>
  <c r="AQ459" i="10"/>
  <c r="AL459" i="10"/>
  <c r="AK459" i="10"/>
  <c r="AE459" i="10"/>
  <c r="AA459" i="10"/>
  <c r="Y459" i="10"/>
  <c r="AS458" i="10"/>
  <c r="AQ458" i="10"/>
  <c r="AL458" i="10"/>
  <c r="AK458" i="10"/>
  <c r="AE458" i="10"/>
  <c r="AA458" i="10"/>
  <c r="Y458" i="10"/>
  <c r="AS457" i="10"/>
  <c r="AQ457" i="10"/>
  <c r="AL457" i="10"/>
  <c r="AK457" i="10"/>
  <c r="AE457" i="10"/>
  <c r="AA457" i="10"/>
  <c r="Y457" i="10"/>
  <c r="AS456" i="10"/>
  <c r="AQ456" i="10"/>
  <c r="AL456" i="10"/>
  <c r="AK456" i="10"/>
  <c r="AE456" i="10"/>
  <c r="AA456" i="10"/>
  <c r="Y456" i="10"/>
  <c r="AS455" i="10"/>
  <c r="AQ455" i="10"/>
  <c r="AL455" i="10"/>
  <c r="AK455" i="10"/>
  <c r="AE455" i="10"/>
  <c r="AA455" i="10"/>
  <c r="Y455" i="10"/>
  <c r="AS454" i="10"/>
  <c r="AQ454" i="10"/>
  <c r="AL454" i="10"/>
  <c r="AK454" i="10"/>
  <c r="AE454" i="10"/>
  <c r="AA454" i="10"/>
  <c r="Y454" i="10"/>
  <c r="AS453" i="10"/>
  <c r="AQ453" i="10"/>
  <c r="AL453" i="10"/>
  <c r="AK453" i="10"/>
  <c r="AE453" i="10"/>
  <c r="AA453" i="10"/>
  <c r="Y453" i="10"/>
  <c r="AS452" i="10"/>
  <c r="AQ452" i="10"/>
  <c r="AL452" i="10"/>
  <c r="AK452" i="10"/>
  <c r="AE452" i="10"/>
  <c r="AA452" i="10"/>
  <c r="Y452" i="10"/>
  <c r="AS451" i="10"/>
  <c r="AQ451" i="10"/>
  <c r="AL451" i="10"/>
  <c r="AK451" i="10"/>
  <c r="AE451" i="10"/>
  <c r="AA451" i="10"/>
  <c r="Y451" i="10"/>
  <c r="AS450" i="10"/>
  <c r="AQ450" i="10"/>
  <c r="AL450" i="10"/>
  <c r="AK450" i="10"/>
  <c r="AE450" i="10"/>
  <c r="AA450" i="10"/>
  <c r="Y450" i="10"/>
  <c r="AS449" i="10"/>
  <c r="AQ449" i="10"/>
  <c r="AL449" i="10"/>
  <c r="AK449" i="10"/>
  <c r="AE449" i="10"/>
  <c r="AA449" i="10"/>
  <c r="Y449" i="10"/>
  <c r="AS448" i="10"/>
  <c r="AQ448" i="10"/>
  <c r="AL448" i="10"/>
  <c r="AK448" i="10"/>
  <c r="AE448" i="10"/>
  <c r="AA448" i="10"/>
  <c r="Y448" i="10"/>
  <c r="AS447" i="10"/>
  <c r="AQ447" i="10"/>
  <c r="AL447" i="10"/>
  <c r="AK447" i="10"/>
  <c r="AE447" i="10"/>
  <c r="AA447" i="10"/>
  <c r="Y447" i="10"/>
  <c r="AS446" i="10"/>
  <c r="AQ446" i="10"/>
  <c r="AL446" i="10"/>
  <c r="AK446" i="10"/>
  <c r="AE446" i="10"/>
  <c r="AA446" i="10"/>
  <c r="Y446" i="10"/>
  <c r="AS445" i="10"/>
  <c r="AQ445" i="10"/>
  <c r="AL445" i="10"/>
  <c r="AK445" i="10"/>
  <c r="AE445" i="10"/>
  <c r="AA445" i="10"/>
  <c r="Y445" i="10"/>
  <c r="AS444" i="10"/>
  <c r="AQ444" i="10"/>
  <c r="AL444" i="10"/>
  <c r="AK444" i="10"/>
  <c r="AE444" i="10"/>
  <c r="AA444" i="10"/>
  <c r="Y444" i="10"/>
  <c r="AS443" i="10"/>
  <c r="AQ443" i="10"/>
  <c r="AL443" i="10"/>
  <c r="AK443" i="10"/>
  <c r="AE443" i="10"/>
  <c r="AA443" i="10"/>
  <c r="Y443" i="10"/>
  <c r="AS442" i="10"/>
  <c r="AQ442" i="10"/>
  <c r="AL442" i="10"/>
  <c r="AK442" i="10"/>
  <c r="AE442" i="10"/>
  <c r="AA442" i="10"/>
  <c r="Y442" i="10"/>
  <c r="AS441" i="10"/>
  <c r="AQ441" i="10"/>
  <c r="AL441" i="10"/>
  <c r="AK441" i="10"/>
  <c r="AE441" i="10"/>
  <c r="AA441" i="10"/>
  <c r="Y441" i="10"/>
  <c r="AS440" i="10"/>
  <c r="AQ440" i="10"/>
  <c r="AL440" i="10"/>
  <c r="AK440" i="10"/>
  <c r="AE440" i="10"/>
  <c r="AA440" i="10"/>
  <c r="Y440" i="10"/>
  <c r="AS439" i="10"/>
  <c r="AQ439" i="10"/>
  <c r="AL439" i="10"/>
  <c r="AK439" i="10"/>
  <c r="AE439" i="10"/>
  <c r="AA439" i="10"/>
  <c r="Y439" i="10"/>
  <c r="AS438" i="10"/>
  <c r="AQ438" i="10"/>
  <c r="AL438" i="10"/>
  <c r="AK438" i="10"/>
  <c r="AE438" i="10"/>
  <c r="AA438" i="10"/>
  <c r="Y438" i="10"/>
  <c r="AS437" i="10"/>
  <c r="AQ437" i="10"/>
  <c r="AL437" i="10"/>
  <c r="AK437" i="10"/>
  <c r="AE437" i="10"/>
  <c r="AA437" i="10"/>
  <c r="Y437" i="10"/>
  <c r="AS436" i="10"/>
  <c r="AQ436" i="10"/>
  <c r="AL436" i="10"/>
  <c r="AK436" i="10"/>
  <c r="AE436" i="10"/>
  <c r="AA436" i="10"/>
  <c r="Y436" i="10"/>
  <c r="AS435" i="10"/>
  <c r="AQ435" i="10"/>
  <c r="AL435" i="10"/>
  <c r="AK435" i="10"/>
  <c r="AE435" i="10"/>
  <c r="AA435" i="10"/>
  <c r="Y435" i="10"/>
  <c r="AS434" i="10"/>
  <c r="AQ434" i="10"/>
  <c r="AL434" i="10"/>
  <c r="AK434" i="10"/>
  <c r="AE434" i="10"/>
  <c r="AA434" i="10"/>
  <c r="Y434" i="10"/>
  <c r="AS433" i="10"/>
  <c r="AQ433" i="10"/>
  <c r="AL433" i="10"/>
  <c r="AK433" i="10"/>
  <c r="AE433" i="10"/>
  <c r="AA433" i="10"/>
  <c r="Y433" i="10"/>
  <c r="AS432" i="10"/>
  <c r="AQ432" i="10"/>
  <c r="AL432" i="10"/>
  <c r="AK432" i="10"/>
  <c r="AE432" i="10"/>
  <c r="AA432" i="10"/>
  <c r="Y432" i="10"/>
  <c r="AS431" i="10"/>
  <c r="AQ431" i="10"/>
  <c r="AL431" i="10"/>
  <c r="AK431" i="10"/>
  <c r="AE431" i="10"/>
  <c r="AA431" i="10"/>
  <c r="Y431" i="10"/>
  <c r="AS430" i="10"/>
  <c r="AQ430" i="10"/>
  <c r="AL430" i="10"/>
  <c r="AK430" i="10"/>
  <c r="AE430" i="10"/>
  <c r="AA430" i="10"/>
  <c r="Y430" i="10"/>
  <c r="AS429" i="10"/>
  <c r="AQ429" i="10"/>
  <c r="AL429" i="10"/>
  <c r="AK429" i="10"/>
  <c r="AE429" i="10"/>
  <c r="AA429" i="10"/>
  <c r="Y429" i="10"/>
  <c r="AS428" i="10"/>
  <c r="AQ428" i="10"/>
  <c r="AL428" i="10"/>
  <c r="AK428" i="10"/>
  <c r="AE428" i="10"/>
  <c r="AA428" i="10"/>
  <c r="Y428" i="10"/>
  <c r="AS427" i="10"/>
  <c r="AQ427" i="10"/>
  <c r="AL427" i="10"/>
  <c r="AK427" i="10"/>
  <c r="AE427" i="10"/>
  <c r="AA427" i="10"/>
  <c r="Y427" i="10"/>
  <c r="AS426" i="10"/>
  <c r="AQ426" i="10"/>
  <c r="AL426" i="10"/>
  <c r="AK426" i="10"/>
  <c r="AE426" i="10"/>
  <c r="AA426" i="10"/>
  <c r="Y426" i="10"/>
  <c r="AS425" i="10"/>
  <c r="AQ425" i="10"/>
  <c r="AL425" i="10"/>
  <c r="AK425" i="10"/>
  <c r="AE425" i="10"/>
  <c r="AA425" i="10"/>
  <c r="Y425" i="10"/>
  <c r="AS424" i="10"/>
  <c r="AQ424" i="10"/>
  <c r="AL424" i="10"/>
  <c r="AK424" i="10"/>
  <c r="AE424" i="10"/>
  <c r="AA424" i="10"/>
  <c r="Y424" i="10"/>
  <c r="AS423" i="10"/>
  <c r="AQ423" i="10"/>
  <c r="AL423" i="10"/>
  <c r="AK423" i="10"/>
  <c r="AE423" i="10"/>
  <c r="AA423" i="10"/>
  <c r="Y423" i="10"/>
  <c r="AS422" i="10"/>
  <c r="AQ422" i="10"/>
  <c r="AL422" i="10"/>
  <c r="AK422" i="10"/>
  <c r="AE422" i="10"/>
  <c r="AA422" i="10"/>
  <c r="Y422" i="10"/>
  <c r="AS421" i="10"/>
  <c r="AQ421" i="10"/>
  <c r="AL421" i="10"/>
  <c r="AK421" i="10"/>
  <c r="AE421" i="10"/>
  <c r="AA421" i="10"/>
  <c r="Y421" i="10"/>
  <c r="AS420" i="10"/>
  <c r="AQ420" i="10"/>
  <c r="AL420" i="10"/>
  <c r="AK420" i="10"/>
  <c r="AE420" i="10"/>
  <c r="AA420" i="10"/>
  <c r="Y420" i="10"/>
  <c r="AS419" i="10"/>
  <c r="AQ419" i="10"/>
  <c r="AL419" i="10"/>
  <c r="AK419" i="10"/>
  <c r="AE419" i="10"/>
  <c r="AA419" i="10"/>
  <c r="Y419" i="10"/>
  <c r="AS418" i="10"/>
  <c r="AQ418" i="10"/>
  <c r="AL418" i="10"/>
  <c r="AK418" i="10"/>
  <c r="AE418" i="10"/>
  <c r="AA418" i="10"/>
  <c r="Y418" i="10"/>
  <c r="AS417" i="10"/>
  <c r="AQ417" i="10"/>
  <c r="AL417" i="10"/>
  <c r="AK417" i="10"/>
  <c r="AE417" i="10"/>
  <c r="AA417" i="10"/>
  <c r="Y417" i="10"/>
  <c r="AS416" i="10"/>
  <c r="AQ416" i="10"/>
  <c r="AL416" i="10"/>
  <c r="AK416" i="10"/>
  <c r="AE416" i="10"/>
  <c r="AA416" i="10"/>
  <c r="Y416" i="10"/>
  <c r="AS415" i="10"/>
  <c r="AQ415" i="10"/>
  <c r="AL415" i="10"/>
  <c r="AK415" i="10"/>
  <c r="AE415" i="10"/>
  <c r="AA415" i="10"/>
  <c r="Y415" i="10"/>
  <c r="AS414" i="10"/>
  <c r="AQ414" i="10"/>
  <c r="AL414" i="10"/>
  <c r="AK414" i="10"/>
  <c r="AE414" i="10"/>
  <c r="AA414" i="10"/>
  <c r="Y414" i="10"/>
  <c r="AS413" i="10"/>
  <c r="AQ413" i="10"/>
  <c r="AL413" i="10"/>
  <c r="AK413" i="10"/>
  <c r="AE413" i="10"/>
  <c r="AA413" i="10"/>
  <c r="Y413" i="10"/>
  <c r="AS412" i="10"/>
  <c r="AQ412" i="10"/>
  <c r="AL412" i="10"/>
  <c r="AK412" i="10"/>
  <c r="AE412" i="10"/>
  <c r="AA412" i="10"/>
  <c r="Y412" i="10"/>
  <c r="AS411" i="10"/>
  <c r="AQ411" i="10"/>
  <c r="AL411" i="10"/>
  <c r="AK411" i="10"/>
  <c r="AE411" i="10"/>
  <c r="AA411" i="10"/>
  <c r="Y411" i="10"/>
  <c r="AS410" i="10"/>
  <c r="AQ410" i="10"/>
  <c r="AL410" i="10"/>
  <c r="AK410" i="10"/>
  <c r="AE410" i="10"/>
  <c r="AA410" i="10"/>
  <c r="Y410" i="10"/>
  <c r="AS409" i="10"/>
  <c r="AQ409" i="10"/>
  <c r="AL409" i="10"/>
  <c r="AK409" i="10"/>
  <c r="AE409" i="10"/>
  <c r="AA409" i="10"/>
  <c r="Y409" i="10"/>
  <c r="AS408" i="10"/>
  <c r="AQ408" i="10"/>
  <c r="AL408" i="10"/>
  <c r="AK408" i="10"/>
  <c r="AE408" i="10"/>
  <c r="AA408" i="10"/>
  <c r="Y408" i="10"/>
  <c r="AS407" i="10"/>
  <c r="AQ407" i="10"/>
  <c r="AL407" i="10"/>
  <c r="AK407" i="10"/>
  <c r="AE407" i="10"/>
  <c r="AA407" i="10"/>
  <c r="Y407" i="10"/>
  <c r="AS406" i="10"/>
  <c r="AQ406" i="10"/>
  <c r="AL406" i="10"/>
  <c r="AK406" i="10"/>
  <c r="AE406" i="10"/>
  <c r="AA406" i="10"/>
  <c r="Y406" i="10"/>
  <c r="AS405" i="10"/>
  <c r="AQ405" i="10"/>
  <c r="AL405" i="10"/>
  <c r="AK405" i="10"/>
  <c r="AE405" i="10"/>
  <c r="AA405" i="10"/>
  <c r="Y405" i="10"/>
  <c r="AS404" i="10"/>
  <c r="AQ404" i="10"/>
  <c r="AL404" i="10"/>
  <c r="AK404" i="10"/>
  <c r="AE404" i="10"/>
  <c r="AA404" i="10"/>
  <c r="Y404" i="10"/>
  <c r="AS403" i="10"/>
  <c r="AQ403" i="10"/>
  <c r="AL403" i="10"/>
  <c r="AK403" i="10"/>
  <c r="AE403" i="10"/>
  <c r="AA403" i="10"/>
  <c r="Y403" i="10"/>
  <c r="AS402" i="10"/>
  <c r="AQ402" i="10"/>
  <c r="AL402" i="10"/>
  <c r="AK402" i="10"/>
  <c r="AE402" i="10"/>
  <c r="AA402" i="10"/>
  <c r="Y402" i="10"/>
  <c r="AS401" i="10"/>
  <c r="AQ401" i="10"/>
  <c r="AL401" i="10"/>
  <c r="AK401" i="10"/>
  <c r="AE401" i="10"/>
  <c r="AA401" i="10"/>
  <c r="Y401" i="10"/>
  <c r="AS400" i="10"/>
  <c r="AQ400" i="10"/>
  <c r="AL400" i="10"/>
  <c r="AK400" i="10"/>
  <c r="AE400" i="10"/>
  <c r="AA400" i="10"/>
  <c r="Y400" i="10"/>
  <c r="AS399" i="10"/>
  <c r="AQ399" i="10"/>
  <c r="AL399" i="10"/>
  <c r="AK399" i="10"/>
  <c r="AE399" i="10"/>
  <c r="AA399" i="10"/>
  <c r="Y399" i="10"/>
  <c r="AS398" i="10"/>
  <c r="AQ398" i="10"/>
  <c r="AL398" i="10"/>
  <c r="AK398" i="10"/>
  <c r="AE398" i="10"/>
  <c r="AA398" i="10"/>
  <c r="Y398" i="10"/>
  <c r="AS397" i="10"/>
  <c r="AQ397" i="10"/>
  <c r="AL397" i="10"/>
  <c r="AK397" i="10"/>
  <c r="AE397" i="10"/>
  <c r="AA397" i="10"/>
  <c r="Y397" i="10"/>
  <c r="AS396" i="10"/>
  <c r="AQ396" i="10"/>
  <c r="AL396" i="10"/>
  <c r="AK396" i="10"/>
  <c r="AE396" i="10"/>
  <c r="AA396" i="10"/>
  <c r="Y396" i="10"/>
  <c r="AS395" i="10"/>
  <c r="AQ395" i="10"/>
  <c r="AL395" i="10"/>
  <c r="AK395" i="10"/>
  <c r="AE395" i="10"/>
  <c r="AA395" i="10"/>
  <c r="Y395" i="10"/>
  <c r="AS394" i="10"/>
  <c r="AQ394" i="10"/>
  <c r="AL394" i="10"/>
  <c r="AK394" i="10"/>
  <c r="AE394" i="10"/>
  <c r="AA394" i="10"/>
  <c r="Y394" i="10"/>
  <c r="AS393" i="10"/>
  <c r="AQ393" i="10"/>
  <c r="AL393" i="10"/>
  <c r="AK393" i="10"/>
  <c r="AE393" i="10"/>
  <c r="AA393" i="10"/>
  <c r="Y393" i="10"/>
  <c r="AS392" i="10"/>
  <c r="AQ392" i="10"/>
  <c r="AL392" i="10"/>
  <c r="AK392" i="10"/>
  <c r="AE392" i="10"/>
  <c r="AA392" i="10"/>
  <c r="Y392" i="10"/>
  <c r="AS391" i="10"/>
  <c r="AQ391" i="10"/>
  <c r="AL391" i="10"/>
  <c r="AK391" i="10"/>
  <c r="AE391" i="10"/>
  <c r="AA391" i="10"/>
  <c r="Y391" i="10"/>
  <c r="AS390" i="10"/>
  <c r="AQ390" i="10"/>
  <c r="AL390" i="10"/>
  <c r="AK390" i="10"/>
  <c r="AE390" i="10"/>
  <c r="AA390" i="10"/>
  <c r="Y390" i="10"/>
  <c r="AS389" i="10"/>
  <c r="AQ389" i="10"/>
  <c r="AL389" i="10"/>
  <c r="AK389" i="10"/>
  <c r="AE389" i="10"/>
  <c r="AA389" i="10"/>
  <c r="Y389" i="10"/>
  <c r="AS388" i="10"/>
  <c r="AQ388" i="10"/>
  <c r="AL388" i="10"/>
  <c r="AK388" i="10"/>
  <c r="AE388" i="10"/>
  <c r="AA388" i="10"/>
  <c r="Y388" i="10"/>
  <c r="AS387" i="10"/>
  <c r="AQ387" i="10"/>
  <c r="AL387" i="10"/>
  <c r="AK387" i="10"/>
  <c r="AE387" i="10"/>
  <c r="AA387" i="10"/>
  <c r="Y387" i="10"/>
  <c r="AS386" i="10"/>
  <c r="AQ386" i="10"/>
  <c r="AL386" i="10"/>
  <c r="AK386" i="10"/>
  <c r="AE386" i="10"/>
  <c r="AA386" i="10"/>
  <c r="Y386" i="10"/>
  <c r="AS385" i="10"/>
  <c r="AQ385" i="10"/>
  <c r="AL385" i="10"/>
  <c r="AK385" i="10"/>
  <c r="AE385" i="10"/>
  <c r="AA385" i="10"/>
  <c r="Y385" i="10"/>
  <c r="AS384" i="10"/>
  <c r="AQ384" i="10"/>
  <c r="AL384" i="10"/>
  <c r="AK384" i="10"/>
  <c r="AE384" i="10"/>
  <c r="AA384" i="10"/>
  <c r="Y384" i="10"/>
  <c r="AS383" i="10"/>
  <c r="AQ383" i="10"/>
  <c r="AL383" i="10"/>
  <c r="AK383" i="10"/>
  <c r="AE383" i="10"/>
  <c r="AA383" i="10"/>
  <c r="Y383" i="10"/>
  <c r="AS382" i="10"/>
  <c r="AQ382" i="10"/>
  <c r="AL382" i="10"/>
  <c r="AK382" i="10"/>
  <c r="AE382" i="10"/>
  <c r="AA382" i="10"/>
  <c r="Y382" i="10"/>
  <c r="AS381" i="10"/>
  <c r="AQ381" i="10"/>
  <c r="AL381" i="10"/>
  <c r="AK381" i="10"/>
  <c r="AE381" i="10"/>
  <c r="AA381" i="10"/>
  <c r="Y381" i="10"/>
  <c r="AS380" i="10"/>
  <c r="AQ380" i="10"/>
  <c r="AL380" i="10"/>
  <c r="AK380" i="10"/>
  <c r="AE380" i="10"/>
  <c r="AA380" i="10"/>
  <c r="Y380" i="10"/>
  <c r="AS379" i="10"/>
  <c r="AQ379" i="10"/>
  <c r="AL379" i="10"/>
  <c r="AK379" i="10"/>
  <c r="AE379" i="10"/>
  <c r="AA379" i="10"/>
  <c r="Y379" i="10"/>
  <c r="AS378" i="10"/>
  <c r="AQ378" i="10"/>
  <c r="AL378" i="10"/>
  <c r="AK378" i="10"/>
  <c r="AE378" i="10"/>
  <c r="AA378" i="10"/>
  <c r="Y378" i="10"/>
  <c r="AS377" i="10"/>
  <c r="AQ377" i="10"/>
  <c r="AL377" i="10"/>
  <c r="AK377" i="10"/>
  <c r="AE377" i="10"/>
  <c r="AA377" i="10"/>
  <c r="Y377" i="10"/>
  <c r="AS376" i="10"/>
  <c r="AQ376" i="10"/>
  <c r="AL376" i="10"/>
  <c r="AK376" i="10"/>
  <c r="AE376" i="10"/>
  <c r="AA376" i="10"/>
  <c r="Y376" i="10"/>
  <c r="AS375" i="10"/>
  <c r="AQ375" i="10"/>
  <c r="AL375" i="10"/>
  <c r="AK375" i="10"/>
  <c r="AE375" i="10"/>
  <c r="AA375" i="10"/>
  <c r="Y375" i="10"/>
  <c r="AS374" i="10"/>
  <c r="AQ374" i="10"/>
  <c r="AL374" i="10"/>
  <c r="AK374" i="10"/>
  <c r="AE374" i="10"/>
  <c r="AA374" i="10"/>
  <c r="Y374" i="10"/>
  <c r="AS373" i="10"/>
  <c r="AQ373" i="10"/>
  <c r="AL373" i="10"/>
  <c r="AK373" i="10"/>
  <c r="AE373" i="10"/>
  <c r="AA373" i="10"/>
  <c r="Y373" i="10"/>
  <c r="AS372" i="10"/>
  <c r="AQ372" i="10"/>
  <c r="AL372" i="10"/>
  <c r="AK372" i="10"/>
  <c r="AE372" i="10"/>
  <c r="AA372" i="10"/>
  <c r="Y372" i="10"/>
  <c r="AS371" i="10"/>
  <c r="AQ371" i="10"/>
  <c r="AL371" i="10"/>
  <c r="AK371" i="10"/>
  <c r="AE371" i="10"/>
  <c r="AA371" i="10"/>
  <c r="Y371" i="10"/>
  <c r="AS370" i="10"/>
  <c r="AQ370" i="10"/>
  <c r="AL370" i="10"/>
  <c r="AK370" i="10"/>
  <c r="AE370" i="10"/>
  <c r="AA370" i="10"/>
  <c r="Y370" i="10"/>
  <c r="AS369" i="10"/>
  <c r="AQ369" i="10"/>
  <c r="AL369" i="10"/>
  <c r="AK369" i="10"/>
  <c r="AE369" i="10"/>
  <c r="AA369" i="10"/>
  <c r="Y369" i="10"/>
  <c r="AS368" i="10"/>
  <c r="AQ368" i="10"/>
  <c r="AL368" i="10"/>
  <c r="AK368" i="10"/>
  <c r="AE368" i="10"/>
  <c r="AA368" i="10"/>
  <c r="Y368" i="10"/>
  <c r="AS367" i="10"/>
  <c r="AQ367" i="10"/>
  <c r="AL367" i="10"/>
  <c r="AK367" i="10"/>
  <c r="AE367" i="10"/>
  <c r="AA367" i="10"/>
  <c r="Y367" i="10"/>
  <c r="AS366" i="10"/>
  <c r="AQ366" i="10"/>
  <c r="AL366" i="10"/>
  <c r="AK366" i="10"/>
  <c r="AE366" i="10"/>
  <c r="AA366" i="10"/>
  <c r="Y366" i="10"/>
  <c r="AS365" i="10"/>
  <c r="AQ365" i="10"/>
  <c r="AL365" i="10"/>
  <c r="AK365" i="10"/>
  <c r="AE365" i="10"/>
  <c r="AA365" i="10"/>
  <c r="Y365" i="10"/>
  <c r="AS364" i="10"/>
  <c r="AQ364" i="10"/>
  <c r="AL364" i="10"/>
  <c r="AK364" i="10"/>
  <c r="AE364" i="10"/>
  <c r="AA364" i="10"/>
  <c r="Y364" i="10"/>
  <c r="AS363" i="10"/>
  <c r="AQ363" i="10"/>
  <c r="AL363" i="10"/>
  <c r="AK363" i="10"/>
  <c r="AE363" i="10"/>
  <c r="AA363" i="10"/>
  <c r="Y363" i="10"/>
  <c r="AS362" i="10"/>
  <c r="AQ362" i="10"/>
  <c r="AL362" i="10"/>
  <c r="AK362" i="10"/>
  <c r="AE362" i="10"/>
  <c r="AA362" i="10"/>
  <c r="Y362" i="10"/>
  <c r="AS361" i="10"/>
  <c r="AQ361" i="10"/>
  <c r="AL361" i="10"/>
  <c r="AK361" i="10"/>
  <c r="AE361" i="10"/>
  <c r="AA361" i="10"/>
  <c r="Y361" i="10"/>
  <c r="AS360" i="10"/>
  <c r="AQ360" i="10"/>
  <c r="AL360" i="10"/>
  <c r="AK360" i="10"/>
  <c r="AE360" i="10"/>
  <c r="AA360" i="10"/>
  <c r="Y360" i="10"/>
  <c r="AS359" i="10"/>
  <c r="AQ359" i="10"/>
  <c r="AL359" i="10"/>
  <c r="AK359" i="10"/>
  <c r="AE359" i="10"/>
  <c r="AA359" i="10"/>
  <c r="Y359" i="10"/>
  <c r="AS358" i="10"/>
  <c r="AQ358" i="10"/>
  <c r="AL358" i="10"/>
  <c r="AK358" i="10"/>
  <c r="AE358" i="10"/>
  <c r="AA358" i="10"/>
  <c r="Y358" i="10"/>
  <c r="AS357" i="10"/>
  <c r="AQ357" i="10"/>
  <c r="AL357" i="10"/>
  <c r="AK357" i="10"/>
  <c r="AE357" i="10"/>
  <c r="AA357" i="10"/>
  <c r="Y357" i="10"/>
  <c r="AS356" i="10"/>
  <c r="AQ356" i="10"/>
  <c r="AL356" i="10"/>
  <c r="AK356" i="10"/>
  <c r="AE356" i="10"/>
  <c r="AA356" i="10"/>
  <c r="Y356" i="10"/>
  <c r="AS355" i="10"/>
  <c r="AQ355" i="10"/>
  <c r="AL355" i="10"/>
  <c r="AK355" i="10"/>
  <c r="AE355" i="10"/>
  <c r="AA355" i="10"/>
  <c r="Y355" i="10"/>
  <c r="AS354" i="10"/>
  <c r="AQ354" i="10"/>
  <c r="AL354" i="10"/>
  <c r="AK354" i="10"/>
  <c r="AE354" i="10"/>
  <c r="AA354" i="10"/>
  <c r="Y354" i="10"/>
  <c r="AS353" i="10"/>
  <c r="AQ353" i="10"/>
  <c r="AL353" i="10"/>
  <c r="AK353" i="10"/>
  <c r="AE353" i="10"/>
  <c r="AA353" i="10"/>
  <c r="Y353" i="10"/>
  <c r="AS352" i="10"/>
  <c r="AQ352" i="10"/>
  <c r="AL352" i="10"/>
  <c r="AK352" i="10"/>
  <c r="AE352" i="10"/>
  <c r="AA352" i="10"/>
  <c r="Y352" i="10"/>
  <c r="AS351" i="10"/>
  <c r="AQ351" i="10"/>
  <c r="AL351" i="10"/>
  <c r="AK351" i="10"/>
  <c r="AE351" i="10"/>
  <c r="AA351" i="10"/>
  <c r="Y351" i="10"/>
  <c r="AS350" i="10"/>
  <c r="AQ350" i="10"/>
  <c r="AL350" i="10"/>
  <c r="AK350" i="10"/>
  <c r="AE350" i="10"/>
  <c r="AA350" i="10"/>
  <c r="Y350" i="10"/>
  <c r="AS349" i="10"/>
  <c r="AQ349" i="10"/>
  <c r="AL349" i="10"/>
  <c r="AK349" i="10"/>
  <c r="AE349" i="10"/>
  <c r="AA349" i="10"/>
  <c r="Y349" i="10"/>
  <c r="AS348" i="10"/>
  <c r="AQ348" i="10"/>
  <c r="AL348" i="10"/>
  <c r="AK348" i="10"/>
  <c r="AE348" i="10"/>
  <c r="AA348" i="10"/>
  <c r="Y348" i="10"/>
  <c r="AS347" i="10"/>
  <c r="AQ347" i="10"/>
  <c r="AL347" i="10"/>
  <c r="AK347" i="10"/>
  <c r="AE347" i="10"/>
  <c r="AA347" i="10"/>
  <c r="Y347" i="10"/>
  <c r="AS346" i="10"/>
  <c r="AQ346" i="10"/>
  <c r="AL346" i="10"/>
  <c r="AK346" i="10"/>
  <c r="AE346" i="10"/>
  <c r="AA346" i="10"/>
  <c r="Y346" i="10"/>
  <c r="AS345" i="10"/>
  <c r="AQ345" i="10"/>
  <c r="AL345" i="10"/>
  <c r="AK345" i="10"/>
  <c r="AE345" i="10"/>
  <c r="AA345" i="10"/>
  <c r="Y345" i="10"/>
  <c r="AS344" i="10"/>
  <c r="AQ344" i="10"/>
  <c r="AL344" i="10"/>
  <c r="AK344" i="10"/>
  <c r="AE344" i="10"/>
  <c r="AA344" i="10"/>
  <c r="Y344" i="10"/>
  <c r="AS343" i="10"/>
  <c r="AQ343" i="10"/>
  <c r="AL343" i="10"/>
  <c r="AK343" i="10"/>
  <c r="AE343" i="10"/>
  <c r="AA343" i="10"/>
  <c r="Y343" i="10"/>
  <c r="AS342" i="10"/>
  <c r="AQ342" i="10"/>
  <c r="AL342" i="10"/>
  <c r="AK342" i="10"/>
  <c r="AE342" i="10"/>
  <c r="AA342" i="10"/>
  <c r="Y342" i="10"/>
  <c r="AS341" i="10"/>
  <c r="AQ341" i="10"/>
  <c r="AL341" i="10"/>
  <c r="AK341" i="10"/>
  <c r="AE341" i="10"/>
  <c r="AA341" i="10"/>
  <c r="Y341" i="10"/>
  <c r="AS340" i="10"/>
  <c r="AQ340" i="10"/>
  <c r="AL340" i="10"/>
  <c r="AK340" i="10"/>
  <c r="AE340" i="10"/>
  <c r="AA340" i="10"/>
  <c r="Y340" i="10"/>
  <c r="AS339" i="10"/>
  <c r="AQ339" i="10"/>
  <c r="AL339" i="10"/>
  <c r="AK339" i="10"/>
  <c r="AE339" i="10"/>
  <c r="AA339" i="10"/>
  <c r="Y339" i="10"/>
  <c r="AS338" i="10"/>
  <c r="AQ338" i="10"/>
  <c r="AL338" i="10"/>
  <c r="AK338" i="10"/>
  <c r="AE338" i="10"/>
  <c r="AA338" i="10"/>
  <c r="Y338" i="10"/>
  <c r="AS337" i="10"/>
  <c r="AQ337" i="10"/>
  <c r="AL337" i="10"/>
  <c r="AK337" i="10"/>
  <c r="AE337" i="10"/>
  <c r="AA337" i="10"/>
  <c r="Y337" i="10"/>
  <c r="AS336" i="10"/>
  <c r="AQ336" i="10"/>
  <c r="AL336" i="10"/>
  <c r="AK336" i="10"/>
  <c r="AE336" i="10"/>
  <c r="AA336" i="10"/>
  <c r="Y336" i="10"/>
  <c r="AS335" i="10"/>
  <c r="AQ335" i="10"/>
  <c r="AL335" i="10"/>
  <c r="AK335" i="10"/>
  <c r="AE335" i="10"/>
  <c r="AA335" i="10"/>
  <c r="Y335" i="10"/>
  <c r="AS334" i="10"/>
  <c r="AQ334" i="10"/>
  <c r="AL334" i="10"/>
  <c r="AK334" i="10"/>
  <c r="AE334" i="10"/>
  <c r="AA334" i="10"/>
  <c r="Y334" i="10"/>
  <c r="AS333" i="10"/>
  <c r="AQ333" i="10"/>
  <c r="AL333" i="10"/>
  <c r="AK333" i="10"/>
  <c r="AE333" i="10"/>
  <c r="AA333" i="10"/>
  <c r="Y333" i="10"/>
  <c r="AS332" i="10"/>
  <c r="AQ332" i="10"/>
  <c r="AL332" i="10"/>
  <c r="AK332" i="10"/>
  <c r="AE332" i="10"/>
  <c r="AA332" i="10"/>
  <c r="Y332" i="10"/>
  <c r="AS331" i="10"/>
  <c r="AQ331" i="10"/>
  <c r="AL331" i="10"/>
  <c r="AK331" i="10"/>
  <c r="AE331" i="10"/>
  <c r="AA331" i="10"/>
  <c r="Y331" i="10"/>
  <c r="AS330" i="10"/>
  <c r="AQ330" i="10"/>
  <c r="AL330" i="10"/>
  <c r="AK330" i="10"/>
  <c r="AE330" i="10"/>
  <c r="AA330" i="10"/>
  <c r="Y330" i="10"/>
  <c r="AS329" i="10"/>
  <c r="AQ329" i="10"/>
  <c r="AL329" i="10"/>
  <c r="AK329" i="10"/>
  <c r="AE329" i="10"/>
  <c r="AA329" i="10"/>
  <c r="Y329" i="10"/>
  <c r="AS328" i="10"/>
  <c r="AQ328" i="10"/>
  <c r="AL328" i="10"/>
  <c r="AK328" i="10"/>
  <c r="AE328" i="10"/>
  <c r="AA328" i="10"/>
  <c r="Y328" i="10"/>
  <c r="AS327" i="10"/>
  <c r="AQ327" i="10"/>
  <c r="AL327" i="10"/>
  <c r="AK327" i="10"/>
  <c r="AE327" i="10"/>
  <c r="AA327" i="10"/>
  <c r="Y327" i="10"/>
  <c r="AS326" i="10"/>
  <c r="AQ326" i="10"/>
  <c r="AL326" i="10"/>
  <c r="AK326" i="10"/>
  <c r="AE326" i="10"/>
  <c r="AA326" i="10"/>
  <c r="Y326" i="10"/>
  <c r="AS325" i="10"/>
  <c r="AQ325" i="10"/>
  <c r="AL325" i="10"/>
  <c r="AK325" i="10"/>
  <c r="AE325" i="10"/>
  <c r="AA325" i="10"/>
  <c r="Y325" i="10"/>
  <c r="AS324" i="10"/>
  <c r="AQ324" i="10"/>
  <c r="AL324" i="10"/>
  <c r="AK324" i="10"/>
  <c r="AE324" i="10"/>
  <c r="AA324" i="10"/>
  <c r="Y324" i="10"/>
  <c r="AS323" i="10"/>
  <c r="AQ323" i="10"/>
  <c r="AL323" i="10"/>
  <c r="AK323" i="10"/>
  <c r="AE323" i="10"/>
  <c r="AA323" i="10"/>
  <c r="Y323" i="10"/>
  <c r="AS322" i="10"/>
  <c r="AQ322" i="10"/>
  <c r="AL322" i="10"/>
  <c r="AK322" i="10"/>
  <c r="AE322" i="10"/>
  <c r="AA322" i="10"/>
  <c r="Y322" i="10"/>
  <c r="AS321" i="10"/>
  <c r="AQ321" i="10"/>
  <c r="AL321" i="10"/>
  <c r="AK321" i="10"/>
  <c r="AE321" i="10"/>
  <c r="AA321" i="10"/>
  <c r="Y321" i="10"/>
  <c r="AS320" i="10"/>
  <c r="AQ320" i="10"/>
  <c r="AL320" i="10"/>
  <c r="AK320" i="10"/>
  <c r="AE320" i="10"/>
  <c r="AA320" i="10"/>
  <c r="Y320" i="10"/>
  <c r="AS319" i="10"/>
  <c r="AQ319" i="10"/>
  <c r="AL319" i="10"/>
  <c r="AK319" i="10"/>
  <c r="AE319" i="10"/>
  <c r="AA319" i="10"/>
  <c r="Y319" i="10"/>
  <c r="AS318" i="10"/>
  <c r="AQ318" i="10"/>
  <c r="AL318" i="10"/>
  <c r="AK318" i="10"/>
  <c r="AE318" i="10"/>
  <c r="AA318" i="10"/>
  <c r="Y318" i="10"/>
  <c r="AS317" i="10"/>
  <c r="AQ317" i="10"/>
  <c r="AL317" i="10"/>
  <c r="AK317" i="10"/>
  <c r="AE317" i="10"/>
  <c r="AA317" i="10"/>
  <c r="Y317" i="10"/>
  <c r="AS316" i="10"/>
  <c r="AQ316" i="10"/>
  <c r="AL316" i="10"/>
  <c r="AK316" i="10"/>
  <c r="AE316" i="10"/>
  <c r="AA316" i="10"/>
  <c r="Y316" i="10"/>
  <c r="AS315" i="10"/>
  <c r="AQ315" i="10"/>
  <c r="AL315" i="10"/>
  <c r="AK315" i="10"/>
  <c r="AE315" i="10"/>
  <c r="AA315" i="10"/>
  <c r="Y315" i="10"/>
  <c r="AS314" i="10"/>
  <c r="AQ314" i="10"/>
  <c r="AL314" i="10"/>
  <c r="AK314" i="10"/>
  <c r="AE314" i="10"/>
  <c r="AA314" i="10"/>
  <c r="Y314" i="10"/>
  <c r="AS313" i="10"/>
  <c r="AQ313" i="10"/>
  <c r="AL313" i="10"/>
  <c r="AK313" i="10"/>
  <c r="AE313" i="10"/>
  <c r="AA313" i="10"/>
  <c r="Y313" i="10"/>
  <c r="AS312" i="10"/>
  <c r="AQ312" i="10"/>
  <c r="AL312" i="10"/>
  <c r="AK312" i="10"/>
  <c r="AE312" i="10"/>
  <c r="AA312" i="10"/>
  <c r="Y312" i="10"/>
  <c r="AS311" i="10"/>
  <c r="AQ311" i="10"/>
  <c r="AL311" i="10"/>
  <c r="AK311" i="10"/>
  <c r="AE311" i="10"/>
  <c r="AA311" i="10"/>
  <c r="Y311" i="10"/>
  <c r="AS310" i="10"/>
  <c r="AQ310" i="10"/>
  <c r="AL310" i="10"/>
  <c r="AK310" i="10"/>
  <c r="AE310" i="10"/>
  <c r="AA310" i="10"/>
  <c r="Y310" i="10"/>
  <c r="AS309" i="10"/>
  <c r="AQ309" i="10"/>
  <c r="AL309" i="10"/>
  <c r="AK309" i="10"/>
  <c r="AE309" i="10"/>
  <c r="AA309" i="10"/>
  <c r="Y309" i="10"/>
  <c r="AS308" i="10"/>
  <c r="AQ308" i="10"/>
  <c r="AL308" i="10"/>
  <c r="AK308" i="10"/>
  <c r="AE308" i="10"/>
  <c r="AA308" i="10"/>
  <c r="Y308" i="10"/>
  <c r="AS307" i="10"/>
  <c r="AQ307" i="10"/>
  <c r="AL307" i="10"/>
  <c r="AK307" i="10"/>
  <c r="AE307" i="10"/>
  <c r="AA307" i="10"/>
  <c r="Y307" i="10"/>
  <c r="AS306" i="10"/>
  <c r="AQ306" i="10"/>
  <c r="AL306" i="10"/>
  <c r="AK306" i="10"/>
  <c r="AE306" i="10"/>
  <c r="AA306" i="10"/>
  <c r="Y306" i="10"/>
  <c r="AS305" i="10"/>
  <c r="AQ305" i="10"/>
  <c r="AL305" i="10"/>
  <c r="AK305" i="10"/>
  <c r="AE305" i="10"/>
  <c r="AA305" i="10"/>
  <c r="Y305" i="10"/>
  <c r="AS304" i="10"/>
  <c r="AQ304" i="10"/>
  <c r="AL304" i="10"/>
  <c r="AK304" i="10"/>
  <c r="AE304" i="10"/>
  <c r="AA304" i="10"/>
  <c r="Y304" i="10"/>
  <c r="AS303" i="10"/>
  <c r="AQ303" i="10"/>
  <c r="AL303" i="10"/>
  <c r="AK303" i="10"/>
  <c r="AE303" i="10"/>
  <c r="AA303" i="10"/>
  <c r="Y303" i="10"/>
  <c r="AS302" i="10"/>
  <c r="AQ302" i="10"/>
  <c r="AL302" i="10"/>
  <c r="AK302" i="10"/>
  <c r="AE302" i="10"/>
  <c r="AA302" i="10"/>
  <c r="Y302" i="10"/>
  <c r="AS301" i="10"/>
  <c r="AQ301" i="10"/>
  <c r="AL301" i="10"/>
  <c r="AK301" i="10"/>
  <c r="AE301" i="10"/>
  <c r="AA301" i="10"/>
  <c r="Y301" i="10"/>
  <c r="AS300" i="10"/>
  <c r="AQ300" i="10"/>
  <c r="AL300" i="10"/>
  <c r="AK300" i="10"/>
  <c r="AE300" i="10"/>
  <c r="AA300" i="10"/>
  <c r="Y300" i="10"/>
  <c r="AS299" i="10"/>
  <c r="AQ299" i="10"/>
  <c r="AL299" i="10"/>
  <c r="AK299" i="10"/>
  <c r="AE299" i="10"/>
  <c r="AA299" i="10"/>
  <c r="Y299" i="10"/>
  <c r="AS298" i="10"/>
  <c r="AQ298" i="10"/>
  <c r="AL298" i="10"/>
  <c r="AK298" i="10"/>
  <c r="AE298" i="10"/>
  <c r="AA298" i="10"/>
  <c r="Y298" i="10"/>
  <c r="AS297" i="10"/>
  <c r="AQ297" i="10"/>
  <c r="AL297" i="10"/>
  <c r="AK297" i="10"/>
  <c r="AE297" i="10"/>
  <c r="AA297" i="10"/>
  <c r="Y297" i="10"/>
  <c r="AS296" i="10"/>
  <c r="AQ296" i="10"/>
  <c r="AL296" i="10"/>
  <c r="AK296" i="10"/>
  <c r="AE296" i="10"/>
  <c r="AA296" i="10"/>
  <c r="Y296" i="10"/>
  <c r="AS295" i="10"/>
  <c r="AQ295" i="10"/>
  <c r="AL295" i="10"/>
  <c r="AK295" i="10"/>
  <c r="AE295" i="10"/>
  <c r="AA295" i="10"/>
  <c r="Y295" i="10"/>
  <c r="AS294" i="10"/>
  <c r="AQ294" i="10"/>
  <c r="AL294" i="10"/>
  <c r="AK294" i="10"/>
  <c r="AE294" i="10"/>
  <c r="AA294" i="10"/>
  <c r="Y294" i="10"/>
  <c r="AS293" i="10"/>
  <c r="AQ293" i="10"/>
  <c r="AL293" i="10"/>
  <c r="AK293" i="10"/>
  <c r="AE293" i="10"/>
  <c r="AA293" i="10"/>
  <c r="Y293" i="10"/>
  <c r="AS292" i="10"/>
  <c r="AQ292" i="10"/>
  <c r="AL292" i="10"/>
  <c r="AK292" i="10"/>
  <c r="AE292" i="10"/>
  <c r="AA292" i="10"/>
  <c r="Y292" i="10"/>
  <c r="AS291" i="10"/>
  <c r="AQ291" i="10"/>
  <c r="AL291" i="10"/>
  <c r="AK291" i="10"/>
  <c r="AE291" i="10"/>
  <c r="AA291" i="10"/>
  <c r="Y291" i="10"/>
  <c r="AS290" i="10"/>
  <c r="AQ290" i="10"/>
  <c r="AL290" i="10"/>
  <c r="AK290" i="10"/>
  <c r="AE290" i="10"/>
  <c r="AA290" i="10"/>
  <c r="Y290" i="10"/>
  <c r="AS289" i="10"/>
  <c r="AQ289" i="10"/>
  <c r="AL289" i="10"/>
  <c r="AK289" i="10"/>
  <c r="AE289" i="10"/>
  <c r="AA289" i="10"/>
  <c r="Y289" i="10"/>
  <c r="AS288" i="10"/>
  <c r="AQ288" i="10"/>
  <c r="AL288" i="10"/>
  <c r="AK288" i="10"/>
  <c r="AE288" i="10"/>
  <c r="AA288" i="10"/>
  <c r="Y288" i="10"/>
  <c r="AS287" i="10"/>
  <c r="AQ287" i="10"/>
  <c r="AL287" i="10"/>
  <c r="AK287" i="10"/>
  <c r="AE287" i="10"/>
  <c r="AA287" i="10"/>
  <c r="Y287" i="10"/>
  <c r="AS286" i="10"/>
  <c r="AQ286" i="10"/>
  <c r="AL286" i="10"/>
  <c r="AK286" i="10"/>
  <c r="AE286" i="10"/>
  <c r="AA286" i="10"/>
  <c r="Y286" i="10"/>
  <c r="AS285" i="10"/>
  <c r="AQ285" i="10"/>
  <c r="AL285" i="10"/>
  <c r="AK285" i="10"/>
  <c r="AE285" i="10"/>
  <c r="AA285" i="10"/>
  <c r="Y285" i="10"/>
  <c r="AS284" i="10"/>
  <c r="AQ284" i="10"/>
  <c r="AL284" i="10"/>
  <c r="AK284" i="10"/>
  <c r="AE284" i="10"/>
  <c r="AA284" i="10"/>
  <c r="Y284" i="10"/>
  <c r="AS283" i="10"/>
  <c r="AQ283" i="10"/>
  <c r="AL283" i="10"/>
  <c r="AK283" i="10"/>
  <c r="AE283" i="10"/>
  <c r="AA283" i="10"/>
  <c r="Y283" i="10"/>
  <c r="AS282" i="10"/>
  <c r="AQ282" i="10"/>
  <c r="AL282" i="10"/>
  <c r="AK282" i="10"/>
  <c r="AE282" i="10"/>
  <c r="AA282" i="10"/>
  <c r="Y282" i="10"/>
  <c r="AS281" i="10"/>
  <c r="AQ281" i="10"/>
  <c r="AL281" i="10"/>
  <c r="AK281" i="10"/>
  <c r="AE281" i="10"/>
  <c r="AA281" i="10"/>
  <c r="Y281" i="10"/>
  <c r="AS280" i="10"/>
  <c r="AQ280" i="10"/>
  <c r="AL280" i="10"/>
  <c r="AK280" i="10"/>
  <c r="AE280" i="10"/>
  <c r="AA280" i="10"/>
  <c r="Y280" i="10"/>
  <c r="AS279" i="10"/>
  <c r="AQ279" i="10"/>
  <c r="AL279" i="10"/>
  <c r="AK279" i="10"/>
  <c r="AE279" i="10"/>
  <c r="AA279" i="10"/>
  <c r="Y279" i="10"/>
  <c r="AS278" i="10"/>
  <c r="AQ278" i="10"/>
  <c r="AL278" i="10"/>
  <c r="AK278" i="10"/>
  <c r="AE278" i="10"/>
  <c r="AA278" i="10"/>
  <c r="Y278" i="10"/>
  <c r="AS277" i="10"/>
  <c r="AQ277" i="10"/>
  <c r="AL277" i="10"/>
  <c r="AK277" i="10"/>
  <c r="AE277" i="10"/>
  <c r="AA277" i="10"/>
  <c r="Y277" i="10"/>
  <c r="AS276" i="10"/>
  <c r="AQ276" i="10"/>
  <c r="AL276" i="10"/>
  <c r="AK276" i="10"/>
  <c r="AE276" i="10"/>
  <c r="AA276" i="10"/>
  <c r="Y276" i="10"/>
  <c r="AS275" i="10"/>
  <c r="AQ275" i="10"/>
  <c r="AL275" i="10"/>
  <c r="AK275" i="10"/>
  <c r="AE275" i="10"/>
  <c r="AA275" i="10"/>
  <c r="Y275" i="10"/>
  <c r="AS274" i="10"/>
  <c r="AQ274" i="10"/>
  <c r="AL274" i="10"/>
  <c r="AK274" i="10"/>
  <c r="AE274" i="10"/>
  <c r="AA274" i="10"/>
  <c r="Y274" i="10"/>
  <c r="AS273" i="10"/>
  <c r="AQ273" i="10"/>
  <c r="AL273" i="10"/>
  <c r="AK273" i="10"/>
  <c r="AE273" i="10"/>
  <c r="AA273" i="10"/>
  <c r="Y273" i="10"/>
  <c r="AS272" i="10"/>
  <c r="AQ272" i="10"/>
  <c r="AL272" i="10"/>
  <c r="AK272" i="10"/>
  <c r="AE272" i="10"/>
  <c r="AA272" i="10"/>
  <c r="Y272" i="10"/>
  <c r="AS271" i="10"/>
  <c r="AQ271" i="10"/>
  <c r="AL271" i="10"/>
  <c r="AK271" i="10"/>
  <c r="AE271" i="10"/>
  <c r="AA271" i="10"/>
  <c r="Y271" i="10"/>
  <c r="AS270" i="10"/>
  <c r="AQ270" i="10"/>
  <c r="AL270" i="10"/>
  <c r="AK270" i="10"/>
  <c r="AE270" i="10"/>
  <c r="AA270" i="10"/>
  <c r="Y270" i="10"/>
  <c r="AS269" i="10"/>
  <c r="AQ269" i="10"/>
  <c r="AL269" i="10"/>
  <c r="AK269" i="10"/>
  <c r="AE269" i="10"/>
  <c r="AA269" i="10"/>
  <c r="Y269" i="10"/>
  <c r="AS268" i="10"/>
  <c r="AQ268" i="10"/>
  <c r="AL268" i="10"/>
  <c r="AK268" i="10"/>
  <c r="AE268" i="10"/>
  <c r="AA268" i="10"/>
  <c r="Y268" i="10"/>
  <c r="AS267" i="10"/>
  <c r="AQ267" i="10"/>
  <c r="AL267" i="10"/>
  <c r="AK267" i="10"/>
  <c r="AE267" i="10"/>
  <c r="AA267" i="10"/>
  <c r="Y267" i="10"/>
  <c r="AS266" i="10"/>
  <c r="AQ266" i="10"/>
  <c r="AL266" i="10"/>
  <c r="AK266" i="10"/>
  <c r="AE266" i="10"/>
  <c r="AA266" i="10"/>
  <c r="Y266" i="10"/>
  <c r="AS265" i="10"/>
  <c r="AQ265" i="10"/>
  <c r="AE265" i="10"/>
  <c r="AA265" i="10"/>
  <c r="Y265" i="10"/>
  <c r="AS264" i="10"/>
  <c r="AQ264" i="10"/>
  <c r="AL264" i="10"/>
  <c r="AK264" i="10"/>
  <c r="AE264" i="10"/>
  <c r="AA264" i="10"/>
  <c r="Y264" i="10"/>
  <c r="AS263" i="10"/>
  <c r="AQ263" i="10"/>
  <c r="AL263" i="10"/>
  <c r="AK263" i="10"/>
  <c r="AE263" i="10"/>
  <c r="AA263" i="10"/>
  <c r="Y263" i="10"/>
  <c r="AS262" i="10"/>
  <c r="AQ262" i="10"/>
  <c r="AL262" i="10"/>
  <c r="AK262" i="10"/>
  <c r="AE262" i="10"/>
  <c r="AA262" i="10"/>
  <c r="Y262" i="10"/>
  <c r="AS261" i="10"/>
  <c r="AQ261" i="10"/>
  <c r="AL261" i="10"/>
  <c r="AK261" i="10"/>
  <c r="AE261" i="10"/>
  <c r="AA261" i="10"/>
  <c r="Y261" i="10"/>
  <c r="AS260" i="10"/>
  <c r="AQ260" i="10"/>
  <c r="AL260" i="10"/>
  <c r="AK260" i="10"/>
  <c r="AE260" i="10"/>
  <c r="AA260" i="10"/>
  <c r="Y260" i="10"/>
  <c r="AS259" i="10"/>
  <c r="AQ259" i="10"/>
  <c r="AL259" i="10"/>
  <c r="AK259" i="10"/>
  <c r="AE259" i="10"/>
  <c r="AA259" i="10"/>
  <c r="Y259" i="10"/>
  <c r="AS258" i="10"/>
  <c r="AQ258" i="10"/>
  <c r="AL258" i="10"/>
  <c r="AK258" i="10"/>
  <c r="AE258" i="10"/>
  <c r="AA258" i="10"/>
  <c r="Y258" i="10"/>
  <c r="AS257" i="10"/>
  <c r="AQ257" i="10"/>
  <c r="AL257" i="10"/>
  <c r="AK257" i="10"/>
  <c r="AE257" i="10"/>
  <c r="AA257" i="10"/>
  <c r="Y257" i="10"/>
  <c r="AS256" i="10"/>
  <c r="AQ256" i="10"/>
  <c r="AL256" i="10"/>
  <c r="AK256" i="10"/>
  <c r="AE256" i="10"/>
  <c r="AA256" i="10"/>
  <c r="Y256" i="10"/>
  <c r="AS255" i="10"/>
  <c r="AQ255" i="10"/>
  <c r="AL255" i="10"/>
  <c r="AK255" i="10"/>
  <c r="AE255" i="10"/>
  <c r="AA255" i="10"/>
  <c r="Y255" i="10"/>
  <c r="AS254" i="10"/>
  <c r="AQ254" i="10"/>
  <c r="AL254" i="10"/>
  <c r="AK254" i="10"/>
  <c r="AE254" i="10"/>
  <c r="AA254" i="10"/>
  <c r="Y254" i="10"/>
  <c r="AS253" i="10"/>
  <c r="AQ253" i="10"/>
  <c r="AL253" i="10"/>
  <c r="AK253" i="10"/>
  <c r="AE253" i="10"/>
  <c r="AA253" i="10"/>
  <c r="Y253" i="10"/>
  <c r="AS252" i="10"/>
  <c r="AQ252" i="10"/>
  <c r="AL252" i="10"/>
  <c r="AK252" i="10"/>
  <c r="AE252" i="10"/>
  <c r="AA252" i="10"/>
  <c r="Y252" i="10"/>
  <c r="AS251" i="10"/>
  <c r="AQ251" i="10"/>
  <c r="AL251" i="10"/>
  <c r="AK251" i="10"/>
  <c r="AE251" i="10"/>
  <c r="AA251" i="10"/>
  <c r="Y251" i="10"/>
  <c r="AS250" i="10"/>
  <c r="AQ250" i="10"/>
  <c r="AL250" i="10"/>
  <c r="AK250" i="10"/>
  <c r="AE250" i="10"/>
  <c r="AA250" i="10"/>
  <c r="Y250" i="10"/>
  <c r="AS249" i="10"/>
  <c r="AQ249" i="10"/>
  <c r="AL249" i="10"/>
  <c r="AK249" i="10"/>
  <c r="AE249" i="10"/>
  <c r="AA249" i="10"/>
  <c r="Y249" i="10"/>
  <c r="AS248" i="10"/>
  <c r="AQ248" i="10"/>
  <c r="AL248" i="10"/>
  <c r="AK248" i="10"/>
  <c r="AE248" i="10"/>
  <c r="AA248" i="10"/>
  <c r="Y248" i="10"/>
  <c r="AS247" i="10"/>
  <c r="AQ247" i="10"/>
  <c r="AL247" i="10"/>
  <c r="AK247" i="10"/>
  <c r="AE247" i="10"/>
  <c r="AA247" i="10"/>
  <c r="Y247" i="10"/>
  <c r="AS246" i="10"/>
  <c r="AQ246" i="10"/>
  <c r="AL246" i="10"/>
  <c r="AK246" i="10"/>
  <c r="AE246" i="10"/>
  <c r="AA246" i="10"/>
  <c r="Y246" i="10"/>
  <c r="AS245" i="10"/>
  <c r="AQ245" i="10"/>
  <c r="AL245" i="10"/>
  <c r="AK245" i="10"/>
  <c r="AE245" i="10"/>
  <c r="AA245" i="10"/>
  <c r="Y245" i="10"/>
  <c r="AS244" i="10"/>
  <c r="AQ244" i="10"/>
  <c r="AL244" i="10"/>
  <c r="AK244" i="10"/>
  <c r="AE244" i="10"/>
  <c r="AA244" i="10"/>
  <c r="Y244" i="10"/>
  <c r="AS243" i="10"/>
  <c r="AQ243" i="10"/>
  <c r="AL243" i="10"/>
  <c r="AK243" i="10"/>
  <c r="AE243" i="10"/>
  <c r="AA243" i="10"/>
  <c r="Y243" i="10"/>
  <c r="AS242" i="10"/>
  <c r="AQ242" i="10"/>
  <c r="AL242" i="10"/>
  <c r="AK242" i="10"/>
  <c r="AE242" i="10"/>
  <c r="AA242" i="10"/>
  <c r="Y242" i="10"/>
  <c r="AS241" i="10"/>
  <c r="AQ241" i="10"/>
  <c r="AL241" i="10"/>
  <c r="AK241" i="10"/>
  <c r="AE241" i="10"/>
  <c r="AA241" i="10"/>
  <c r="Y241" i="10"/>
  <c r="AS240" i="10"/>
  <c r="AQ240" i="10"/>
  <c r="AL240" i="10"/>
  <c r="AK240" i="10"/>
  <c r="AE240" i="10"/>
  <c r="AA240" i="10"/>
  <c r="Y240" i="10"/>
  <c r="AS239" i="10"/>
  <c r="AQ239" i="10"/>
  <c r="AL239" i="10"/>
  <c r="AK239" i="10"/>
  <c r="AE239" i="10"/>
  <c r="AA239" i="10"/>
  <c r="Y239" i="10"/>
  <c r="AS238" i="10"/>
  <c r="AQ238" i="10"/>
  <c r="AL238" i="10"/>
  <c r="AK238" i="10"/>
  <c r="AE238" i="10"/>
  <c r="AA238" i="10"/>
  <c r="Y238" i="10"/>
  <c r="AS237" i="10"/>
  <c r="AQ237" i="10"/>
  <c r="AL237" i="10"/>
  <c r="AK237" i="10"/>
  <c r="AE237" i="10"/>
  <c r="AA237" i="10"/>
  <c r="Y237" i="10"/>
  <c r="AS236" i="10"/>
  <c r="AQ236" i="10"/>
  <c r="AL236" i="10"/>
  <c r="AK236" i="10"/>
  <c r="AE236" i="10"/>
  <c r="AA236" i="10"/>
  <c r="Y236" i="10"/>
  <c r="AS235" i="10"/>
  <c r="AQ235" i="10"/>
  <c r="AL235" i="10"/>
  <c r="AK235" i="10"/>
  <c r="AE235" i="10"/>
  <c r="AA235" i="10"/>
  <c r="Y235" i="10"/>
  <c r="AS234" i="10"/>
  <c r="AQ234" i="10"/>
  <c r="AL234" i="10"/>
  <c r="AK234" i="10"/>
  <c r="AE234" i="10"/>
  <c r="AA234" i="10"/>
  <c r="Y234" i="10"/>
  <c r="AS233" i="10"/>
  <c r="AQ233" i="10"/>
  <c r="AL233" i="10"/>
  <c r="AK233" i="10"/>
  <c r="AE233" i="10"/>
  <c r="AA233" i="10"/>
  <c r="Y233" i="10"/>
  <c r="AS232" i="10"/>
  <c r="AQ232" i="10"/>
  <c r="AL232" i="10"/>
  <c r="AK232" i="10"/>
  <c r="AE232" i="10"/>
  <c r="AA232" i="10"/>
  <c r="Y232" i="10"/>
  <c r="AS231" i="10"/>
  <c r="AQ231" i="10"/>
  <c r="AL231" i="10"/>
  <c r="AK231" i="10"/>
  <c r="AE231" i="10"/>
  <c r="AA231" i="10"/>
  <c r="Y231" i="10"/>
  <c r="AS230" i="10"/>
  <c r="AQ230" i="10"/>
  <c r="AL230" i="10"/>
  <c r="AK230" i="10"/>
  <c r="AE230" i="10"/>
  <c r="AA230" i="10"/>
  <c r="Y230" i="10"/>
  <c r="AS229" i="10"/>
  <c r="AQ229" i="10"/>
  <c r="AL229" i="10"/>
  <c r="AK229" i="10"/>
  <c r="AE229" i="10"/>
  <c r="AA229" i="10"/>
  <c r="Y229" i="10"/>
  <c r="AS228" i="10"/>
  <c r="AQ228" i="10"/>
  <c r="AL228" i="10"/>
  <c r="AK228" i="10"/>
  <c r="AE228" i="10"/>
  <c r="AA228" i="10"/>
  <c r="Y228" i="10"/>
  <c r="AS227" i="10"/>
  <c r="AQ227" i="10"/>
  <c r="AL227" i="10"/>
  <c r="AK227" i="10"/>
  <c r="AE227" i="10"/>
  <c r="AA227" i="10"/>
  <c r="Y227" i="10"/>
  <c r="AS226" i="10"/>
  <c r="AQ226" i="10"/>
  <c r="AL226" i="10"/>
  <c r="AK226" i="10"/>
  <c r="AE226" i="10"/>
  <c r="AA226" i="10"/>
  <c r="Y226" i="10"/>
  <c r="AS225" i="10"/>
  <c r="AQ225" i="10"/>
  <c r="AL225" i="10"/>
  <c r="AK225" i="10"/>
  <c r="AE225" i="10"/>
  <c r="AA225" i="10"/>
  <c r="Y225" i="10"/>
  <c r="AS224" i="10"/>
  <c r="AQ224" i="10"/>
  <c r="AL224" i="10"/>
  <c r="AK224" i="10"/>
  <c r="AE224" i="10"/>
  <c r="AA224" i="10"/>
  <c r="Y224" i="10"/>
  <c r="AS223" i="10"/>
  <c r="AQ223" i="10"/>
  <c r="AL223" i="10"/>
  <c r="AK223" i="10"/>
  <c r="AE223" i="10"/>
  <c r="AA223" i="10"/>
  <c r="Y223" i="10"/>
  <c r="AS222" i="10"/>
  <c r="AQ222" i="10"/>
  <c r="AL222" i="10"/>
  <c r="AK222" i="10"/>
  <c r="AE222" i="10"/>
  <c r="AA222" i="10"/>
  <c r="Y222" i="10"/>
  <c r="AS221" i="10"/>
  <c r="AQ221" i="10"/>
  <c r="AL221" i="10"/>
  <c r="AK221" i="10"/>
  <c r="AE221" i="10"/>
  <c r="AA221" i="10"/>
  <c r="Y221" i="10"/>
  <c r="AS220" i="10"/>
  <c r="AQ220" i="10"/>
  <c r="AL220" i="10"/>
  <c r="AK220" i="10"/>
  <c r="AE220" i="10"/>
  <c r="AA220" i="10"/>
  <c r="Y220" i="10"/>
  <c r="AS219" i="10"/>
  <c r="AQ219" i="10"/>
  <c r="AL219" i="10"/>
  <c r="AK219" i="10"/>
  <c r="AE219" i="10"/>
  <c r="AA219" i="10"/>
  <c r="Y219" i="10"/>
  <c r="AS218" i="10"/>
  <c r="AQ218" i="10"/>
  <c r="AL218" i="10"/>
  <c r="AK218" i="10"/>
  <c r="AE218" i="10"/>
  <c r="AA218" i="10"/>
  <c r="Y218" i="10"/>
  <c r="AS217" i="10"/>
  <c r="AQ217" i="10"/>
  <c r="AL217" i="10"/>
  <c r="AK217" i="10"/>
  <c r="AE217" i="10"/>
  <c r="AA217" i="10"/>
  <c r="Y217" i="10"/>
  <c r="AS216" i="10"/>
  <c r="AQ216" i="10"/>
  <c r="AL216" i="10"/>
  <c r="AK216" i="10"/>
  <c r="AE216" i="10"/>
  <c r="AA216" i="10"/>
  <c r="Y216" i="10"/>
  <c r="AS215" i="10"/>
  <c r="AQ215" i="10"/>
  <c r="AL215" i="10"/>
  <c r="AK215" i="10"/>
  <c r="AE215" i="10"/>
  <c r="AA215" i="10"/>
  <c r="Y215" i="10"/>
  <c r="AS214" i="10"/>
  <c r="AQ214" i="10"/>
  <c r="AL214" i="10"/>
  <c r="AK214" i="10"/>
  <c r="AE214" i="10"/>
  <c r="AA214" i="10"/>
  <c r="Y214" i="10"/>
  <c r="AS213" i="10"/>
  <c r="AQ213" i="10"/>
  <c r="AL213" i="10"/>
  <c r="AK213" i="10"/>
  <c r="AE213" i="10"/>
  <c r="AA213" i="10"/>
  <c r="Y213" i="10"/>
  <c r="AS212" i="10"/>
  <c r="AQ212" i="10"/>
  <c r="AL212" i="10"/>
  <c r="AK212" i="10"/>
  <c r="AE212" i="10"/>
  <c r="AA212" i="10"/>
  <c r="Y212" i="10"/>
  <c r="AS211" i="10"/>
  <c r="AQ211" i="10"/>
  <c r="AL211" i="10"/>
  <c r="AK211" i="10"/>
  <c r="AE211" i="10"/>
  <c r="AA211" i="10"/>
  <c r="Y211" i="10"/>
  <c r="AS210" i="10"/>
  <c r="AQ210" i="10"/>
  <c r="AL210" i="10"/>
  <c r="AK210" i="10"/>
  <c r="AE210" i="10"/>
  <c r="AA210" i="10"/>
  <c r="Y210" i="10"/>
  <c r="AS209" i="10"/>
  <c r="AQ209" i="10"/>
  <c r="AL209" i="10"/>
  <c r="AK209" i="10"/>
  <c r="AE209" i="10"/>
  <c r="AA209" i="10"/>
  <c r="Y209" i="10"/>
  <c r="AS208" i="10"/>
  <c r="AQ208" i="10"/>
  <c r="AL208" i="10"/>
  <c r="AK208" i="10"/>
  <c r="AE208" i="10"/>
  <c r="AA208" i="10"/>
  <c r="Y208" i="10"/>
  <c r="AS207" i="10"/>
  <c r="AQ207" i="10"/>
  <c r="AL207" i="10"/>
  <c r="AK207" i="10"/>
  <c r="AE207" i="10"/>
  <c r="AA207" i="10"/>
  <c r="Y207" i="10"/>
  <c r="AS206" i="10"/>
  <c r="AQ206" i="10"/>
  <c r="AL206" i="10"/>
  <c r="AK206" i="10"/>
  <c r="AE206" i="10"/>
  <c r="AA206" i="10"/>
  <c r="Y206" i="10"/>
  <c r="AS205" i="10"/>
  <c r="AQ205" i="10"/>
  <c r="AL205" i="10"/>
  <c r="AK205" i="10"/>
  <c r="AE205" i="10"/>
  <c r="AA205" i="10"/>
  <c r="Y205" i="10"/>
  <c r="AS204" i="10"/>
  <c r="AQ204" i="10"/>
  <c r="AL204" i="10"/>
  <c r="AK204" i="10"/>
  <c r="AE204" i="10"/>
  <c r="AA204" i="10"/>
  <c r="Y204" i="10"/>
  <c r="AS203" i="10"/>
  <c r="AQ203" i="10"/>
  <c r="AL203" i="10"/>
  <c r="AK203" i="10"/>
  <c r="AE203" i="10"/>
  <c r="AA203" i="10"/>
  <c r="Y203" i="10"/>
  <c r="AS202" i="10"/>
  <c r="AQ202" i="10"/>
  <c r="AL202" i="10"/>
  <c r="AK202" i="10"/>
  <c r="AE202" i="10"/>
  <c r="AA202" i="10"/>
  <c r="Y202" i="10"/>
  <c r="AS201" i="10"/>
  <c r="AQ201" i="10"/>
  <c r="AL201" i="10"/>
  <c r="AK201" i="10"/>
  <c r="AE201" i="10"/>
  <c r="AA201" i="10"/>
  <c r="Y201" i="10"/>
  <c r="AS200" i="10"/>
  <c r="AQ200" i="10"/>
  <c r="AL200" i="10"/>
  <c r="AK200" i="10"/>
  <c r="AE200" i="10"/>
  <c r="AA200" i="10"/>
  <c r="Y200" i="10"/>
  <c r="AS199" i="10"/>
  <c r="AQ199" i="10"/>
  <c r="AL199" i="10"/>
  <c r="AK199" i="10"/>
  <c r="AE199" i="10"/>
  <c r="AA199" i="10"/>
  <c r="Y199" i="10"/>
  <c r="AS198" i="10"/>
  <c r="AQ198" i="10"/>
  <c r="AL198" i="10"/>
  <c r="AK198" i="10"/>
  <c r="AE198" i="10"/>
  <c r="AA198" i="10"/>
  <c r="Y198" i="10"/>
  <c r="AS197" i="10"/>
  <c r="AQ197" i="10"/>
  <c r="AL197" i="10"/>
  <c r="AK197" i="10"/>
  <c r="AE197" i="10"/>
  <c r="AA197" i="10"/>
  <c r="Y197" i="10"/>
  <c r="AS196" i="10"/>
  <c r="AQ196" i="10"/>
  <c r="AL196" i="10"/>
  <c r="AK196" i="10"/>
  <c r="AE196" i="10"/>
  <c r="AA196" i="10"/>
  <c r="Y196" i="10"/>
  <c r="AS195" i="10"/>
  <c r="AQ195" i="10"/>
  <c r="AL195" i="10"/>
  <c r="AK195" i="10"/>
  <c r="AE195" i="10"/>
  <c r="AA195" i="10"/>
  <c r="Y195" i="10"/>
  <c r="AS194" i="10"/>
  <c r="AQ194" i="10"/>
  <c r="AL194" i="10"/>
  <c r="AK194" i="10"/>
  <c r="AE194" i="10"/>
  <c r="AA194" i="10"/>
  <c r="Y194" i="10"/>
  <c r="AS193" i="10"/>
  <c r="AQ193" i="10"/>
  <c r="AL193" i="10"/>
  <c r="AK193" i="10"/>
  <c r="AE193" i="10"/>
  <c r="AA193" i="10"/>
  <c r="Y193" i="10"/>
  <c r="AS192" i="10"/>
  <c r="AQ192" i="10"/>
  <c r="AL192" i="10"/>
  <c r="AK192" i="10"/>
  <c r="AE192" i="10"/>
  <c r="AA192" i="10"/>
  <c r="Y192" i="10"/>
  <c r="AS191" i="10"/>
  <c r="AQ191" i="10"/>
  <c r="AL191" i="10"/>
  <c r="AK191" i="10"/>
  <c r="AE191" i="10"/>
  <c r="AA191" i="10"/>
  <c r="Y191" i="10"/>
  <c r="AS190" i="10"/>
  <c r="AQ190" i="10"/>
  <c r="AL190" i="10"/>
  <c r="AK190" i="10"/>
  <c r="AE190" i="10"/>
  <c r="AA190" i="10"/>
  <c r="Y190" i="10"/>
  <c r="AS189" i="10"/>
  <c r="AQ189" i="10"/>
  <c r="AL189" i="10"/>
  <c r="AK189" i="10"/>
  <c r="AE189" i="10"/>
  <c r="AA189" i="10"/>
  <c r="Y189" i="10"/>
  <c r="AS188" i="10"/>
  <c r="AQ188" i="10"/>
  <c r="AL188" i="10"/>
  <c r="AK188" i="10"/>
  <c r="AE188" i="10"/>
  <c r="AA188" i="10"/>
  <c r="Y188" i="10"/>
  <c r="AS187" i="10"/>
  <c r="AQ187" i="10"/>
  <c r="AL187" i="10"/>
  <c r="AK187" i="10"/>
  <c r="AE187" i="10"/>
  <c r="AA187" i="10"/>
  <c r="Y187" i="10"/>
  <c r="AS186" i="10"/>
  <c r="AQ186" i="10"/>
  <c r="AL186" i="10"/>
  <c r="AK186" i="10"/>
  <c r="AE186" i="10"/>
  <c r="AA186" i="10"/>
  <c r="Y186" i="10"/>
  <c r="AS185" i="10"/>
  <c r="AQ185" i="10"/>
  <c r="AL185" i="10"/>
  <c r="AK185" i="10"/>
  <c r="AE185" i="10"/>
  <c r="AA185" i="10"/>
  <c r="Y185" i="10"/>
  <c r="AS184" i="10"/>
  <c r="AQ184" i="10"/>
  <c r="AL184" i="10"/>
  <c r="AK184" i="10"/>
  <c r="AE184" i="10"/>
  <c r="AA184" i="10"/>
  <c r="Y184" i="10"/>
  <c r="AS183" i="10"/>
  <c r="AQ183" i="10"/>
  <c r="AL183" i="10"/>
  <c r="AK183" i="10"/>
  <c r="AE183" i="10"/>
  <c r="AA183" i="10"/>
  <c r="Y183" i="10"/>
  <c r="AS182" i="10"/>
  <c r="AQ182" i="10"/>
  <c r="AL182" i="10"/>
  <c r="AK182" i="10"/>
  <c r="AE182" i="10"/>
  <c r="AA182" i="10"/>
  <c r="Y182" i="10"/>
  <c r="AS181" i="10"/>
  <c r="AQ181" i="10"/>
  <c r="AL181" i="10"/>
  <c r="AK181" i="10"/>
  <c r="AE181" i="10"/>
  <c r="AA181" i="10"/>
  <c r="Y181" i="10"/>
  <c r="AS180" i="10"/>
  <c r="AQ180" i="10"/>
  <c r="AL180" i="10"/>
  <c r="AK180" i="10"/>
  <c r="AE180" i="10"/>
  <c r="AA180" i="10"/>
  <c r="Y180" i="10"/>
  <c r="AS179" i="10"/>
  <c r="AQ179" i="10"/>
  <c r="AL179" i="10"/>
  <c r="AK179" i="10"/>
  <c r="AE179" i="10"/>
  <c r="AA179" i="10"/>
  <c r="Y179" i="10"/>
  <c r="AS178" i="10"/>
  <c r="AQ178" i="10"/>
  <c r="AL178" i="10"/>
  <c r="AK178" i="10"/>
  <c r="AE178" i="10"/>
  <c r="AA178" i="10"/>
  <c r="Y178" i="10"/>
  <c r="AS177" i="10"/>
  <c r="AQ177" i="10"/>
  <c r="AL177" i="10"/>
  <c r="AK177" i="10"/>
  <c r="AE177" i="10"/>
  <c r="AA177" i="10"/>
  <c r="Y177" i="10"/>
  <c r="AS176" i="10"/>
  <c r="AQ176" i="10"/>
  <c r="AL176" i="10"/>
  <c r="AK176" i="10"/>
  <c r="AE176" i="10"/>
  <c r="AA176" i="10"/>
  <c r="Y176" i="10"/>
  <c r="AS175" i="10"/>
  <c r="AQ175" i="10"/>
  <c r="AL175" i="10"/>
  <c r="AK175" i="10"/>
  <c r="AE175" i="10"/>
  <c r="AA175" i="10"/>
  <c r="Y175" i="10"/>
  <c r="AS174" i="10"/>
  <c r="AQ174" i="10"/>
  <c r="AL174" i="10"/>
  <c r="AK174" i="10"/>
  <c r="AE174" i="10"/>
  <c r="AA174" i="10"/>
  <c r="Y174" i="10"/>
  <c r="AS173" i="10"/>
  <c r="AQ173" i="10"/>
  <c r="AL173" i="10"/>
  <c r="AK173" i="10"/>
  <c r="AE173" i="10"/>
  <c r="AA173" i="10"/>
  <c r="Y173" i="10"/>
  <c r="AS172" i="10"/>
  <c r="AQ172" i="10"/>
  <c r="AL172" i="10"/>
  <c r="AK172" i="10"/>
  <c r="AE172" i="10"/>
  <c r="AA172" i="10"/>
  <c r="Y172" i="10"/>
  <c r="AS171" i="10"/>
  <c r="AQ171" i="10"/>
  <c r="AL171" i="10"/>
  <c r="AK171" i="10"/>
  <c r="AE171" i="10"/>
  <c r="AA171" i="10"/>
  <c r="Y171" i="10"/>
  <c r="AS170" i="10"/>
  <c r="AQ170" i="10"/>
  <c r="AL170" i="10"/>
  <c r="AK170" i="10"/>
  <c r="AE170" i="10"/>
  <c r="AA170" i="10"/>
  <c r="Y170" i="10"/>
  <c r="AS169" i="10"/>
  <c r="AQ169" i="10"/>
  <c r="AL169" i="10"/>
  <c r="AK169" i="10"/>
  <c r="AE169" i="10"/>
  <c r="AA169" i="10"/>
  <c r="Y169" i="10"/>
  <c r="AS168" i="10"/>
  <c r="AQ168" i="10"/>
  <c r="AL168" i="10"/>
  <c r="AK168" i="10"/>
  <c r="AE168" i="10"/>
  <c r="AA168" i="10"/>
  <c r="Y168" i="10"/>
  <c r="AS167" i="10"/>
  <c r="AQ167" i="10"/>
  <c r="AL167" i="10"/>
  <c r="AK167" i="10"/>
  <c r="AE167" i="10"/>
  <c r="AA167" i="10"/>
  <c r="Y167" i="10"/>
  <c r="AS166" i="10"/>
  <c r="AQ166" i="10"/>
  <c r="AL166" i="10"/>
  <c r="AK166" i="10"/>
  <c r="AE166" i="10"/>
  <c r="AA166" i="10"/>
  <c r="Y166" i="10"/>
  <c r="AS165" i="10"/>
  <c r="AQ165" i="10"/>
  <c r="AL165" i="10"/>
  <c r="AK165" i="10"/>
  <c r="AE165" i="10"/>
  <c r="AA165" i="10"/>
  <c r="Y165" i="10"/>
  <c r="AS164" i="10"/>
  <c r="AQ164" i="10"/>
  <c r="AL164" i="10"/>
  <c r="AK164" i="10"/>
  <c r="AE164" i="10"/>
  <c r="AA164" i="10"/>
  <c r="Y164" i="10"/>
  <c r="AS163" i="10"/>
  <c r="AQ163" i="10"/>
  <c r="AL163" i="10"/>
  <c r="AK163" i="10"/>
  <c r="AE163" i="10"/>
  <c r="AA163" i="10"/>
  <c r="Y163" i="10"/>
  <c r="AS162" i="10"/>
  <c r="AQ162" i="10"/>
  <c r="AL162" i="10"/>
  <c r="AK162" i="10"/>
  <c r="AE162" i="10"/>
  <c r="AA162" i="10"/>
  <c r="Y162" i="10"/>
  <c r="AS161" i="10"/>
  <c r="AQ161" i="10"/>
  <c r="AL161" i="10"/>
  <c r="AK161" i="10"/>
  <c r="AE161" i="10"/>
  <c r="AA161" i="10"/>
  <c r="Y161" i="10"/>
  <c r="AS160" i="10"/>
  <c r="AQ160" i="10"/>
  <c r="AL160" i="10"/>
  <c r="AK160" i="10"/>
  <c r="AE160" i="10"/>
  <c r="AA160" i="10"/>
  <c r="Y160" i="10"/>
  <c r="AS159" i="10"/>
  <c r="AQ159" i="10"/>
  <c r="AL159" i="10"/>
  <c r="AK159" i="10"/>
  <c r="AE159" i="10"/>
  <c r="AA159" i="10"/>
  <c r="Y159" i="10"/>
  <c r="AS158" i="10"/>
  <c r="AQ158" i="10"/>
  <c r="AL158" i="10"/>
  <c r="AK158" i="10"/>
  <c r="AE158" i="10"/>
  <c r="AA158" i="10"/>
  <c r="Y158" i="10"/>
  <c r="AS157" i="10"/>
  <c r="AQ157" i="10"/>
  <c r="AL157" i="10"/>
  <c r="AK157" i="10"/>
  <c r="AE157" i="10"/>
  <c r="AA157" i="10"/>
  <c r="Y157" i="10"/>
  <c r="AS156" i="10"/>
  <c r="AQ156" i="10"/>
  <c r="AL156" i="10"/>
  <c r="AK156" i="10"/>
  <c r="AE156" i="10"/>
  <c r="AA156" i="10"/>
  <c r="Y156" i="10"/>
  <c r="AS155" i="10"/>
  <c r="AQ155" i="10"/>
  <c r="AL155" i="10"/>
  <c r="AK155" i="10"/>
  <c r="AE155" i="10"/>
  <c r="AA155" i="10"/>
  <c r="Y155" i="10"/>
  <c r="AS154" i="10"/>
  <c r="AQ154" i="10"/>
  <c r="AL154" i="10"/>
  <c r="AK154" i="10"/>
  <c r="AE154" i="10"/>
  <c r="AA154" i="10"/>
  <c r="Y154" i="10"/>
  <c r="AS153" i="10"/>
  <c r="AQ153" i="10"/>
  <c r="AL153" i="10"/>
  <c r="AK153" i="10"/>
  <c r="AE153" i="10"/>
  <c r="AA153" i="10"/>
  <c r="Y153" i="10"/>
  <c r="AS152" i="10"/>
  <c r="AQ152" i="10"/>
  <c r="AL152" i="10"/>
  <c r="AK152" i="10"/>
  <c r="AE152" i="10"/>
  <c r="AA152" i="10"/>
  <c r="Y152" i="10"/>
  <c r="AS151" i="10"/>
  <c r="AQ151" i="10"/>
  <c r="AL151" i="10"/>
  <c r="AK151" i="10"/>
  <c r="AE151" i="10"/>
  <c r="AA151" i="10"/>
  <c r="Y151" i="10"/>
  <c r="AS150" i="10"/>
  <c r="AQ150" i="10"/>
  <c r="AL150" i="10"/>
  <c r="AK150" i="10"/>
  <c r="AE150" i="10"/>
  <c r="AA150" i="10"/>
  <c r="Y150" i="10"/>
  <c r="AS149" i="10"/>
  <c r="AQ149" i="10"/>
  <c r="AL149" i="10"/>
  <c r="AK149" i="10"/>
  <c r="AE149" i="10"/>
  <c r="AA149" i="10"/>
  <c r="Y149" i="10"/>
  <c r="AS148" i="10"/>
  <c r="AQ148" i="10"/>
  <c r="AL148" i="10"/>
  <c r="AK148" i="10"/>
  <c r="AE148" i="10"/>
  <c r="AA148" i="10"/>
  <c r="Y148" i="10"/>
  <c r="AS147" i="10"/>
  <c r="AQ147" i="10"/>
  <c r="AL147" i="10"/>
  <c r="AK147" i="10"/>
  <c r="AE147" i="10"/>
  <c r="AA147" i="10"/>
  <c r="Y147" i="10"/>
  <c r="AS146" i="10"/>
  <c r="AQ146" i="10"/>
  <c r="AL146" i="10"/>
  <c r="AK146" i="10"/>
  <c r="AE146" i="10"/>
  <c r="AA146" i="10"/>
  <c r="Y146" i="10"/>
  <c r="AS145" i="10"/>
  <c r="AQ145" i="10"/>
  <c r="AL145" i="10"/>
  <c r="AE145" i="10"/>
  <c r="AA145" i="10"/>
  <c r="Y145" i="10"/>
  <c r="AS144" i="10"/>
  <c r="AQ144" i="10"/>
  <c r="AL144" i="10"/>
  <c r="AK144" i="10"/>
  <c r="AE144" i="10"/>
  <c r="AA144" i="10"/>
  <c r="Y144" i="10"/>
  <c r="AS143" i="10"/>
  <c r="AQ143" i="10"/>
  <c r="AL143" i="10"/>
  <c r="AK143" i="10"/>
  <c r="AE143" i="10"/>
  <c r="AA143" i="10"/>
  <c r="Y143" i="10"/>
  <c r="AS142" i="10"/>
  <c r="AQ142" i="10"/>
  <c r="AL142" i="10"/>
  <c r="AK142" i="10"/>
  <c r="AE142" i="10"/>
  <c r="AA142" i="10"/>
  <c r="Y142" i="10"/>
  <c r="AS141" i="10"/>
  <c r="AQ141" i="10"/>
  <c r="AL141" i="10"/>
  <c r="AK141" i="10"/>
  <c r="AE141" i="10"/>
  <c r="AA141" i="10"/>
  <c r="Y141" i="10"/>
  <c r="AS140" i="10"/>
  <c r="AQ140" i="10"/>
  <c r="AL140" i="10"/>
  <c r="AK140" i="10"/>
  <c r="AE140" i="10"/>
  <c r="AA140" i="10"/>
  <c r="Y140" i="10"/>
  <c r="AS139" i="10"/>
  <c r="AQ139" i="10"/>
  <c r="AL139" i="10"/>
  <c r="AK139" i="10"/>
  <c r="AE139" i="10"/>
  <c r="AA139" i="10"/>
  <c r="Y139" i="10"/>
  <c r="AS138" i="10"/>
  <c r="AQ138" i="10"/>
  <c r="AL138" i="10"/>
  <c r="AK138" i="10"/>
  <c r="AE138" i="10"/>
  <c r="AA138" i="10"/>
  <c r="Y138" i="10"/>
  <c r="AS137" i="10"/>
  <c r="AQ137" i="10"/>
  <c r="AL137" i="10"/>
  <c r="AK137" i="10"/>
  <c r="AE137" i="10"/>
  <c r="AA137" i="10"/>
  <c r="Y137" i="10"/>
  <c r="AS136" i="10"/>
  <c r="AQ136" i="10"/>
  <c r="AL136" i="10"/>
  <c r="AK136" i="10"/>
  <c r="AE136" i="10"/>
  <c r="AA136" i="10"/>
  <c r="Y136" i="10"/>
  <c r="AS135" i="10"/>
  <c r="AQ135" i="10"/>
  <c r="AL135" i="10"/>
  <c r="AK135" i="10"/>
  <c r="AE135" i="10"/>
  <c r="AA135" i="10"/>
  <c r="Y135" i="10"/>
  <c r="AS134" i="10"/>
  <c r="AQ134" i="10"/>
  <c r="AL134" i="10"/>
  <c r="AK134" i="10"/>
  <c r="AE134" i="10"/>
  <c r="AA134" i="10"/>
  <c r="Y134" i="10"/>
  <c r="AS133" i="10"/>
  <c r="AQ133" i="10"/>
  <c r="AL133" i="10"/>
  <c r="AK133" i="10"/>
  <c r="AE133" i="10"/>
  <c r="AA133" i="10"/>
  <c r="Y133" i="10"/>
  <c r="AS132" i="10"/>
  <c r="AQ132" i="10"/>
  <c r="AL132" i="10"/>
  <c r="AK132" i="10"/>
  <c r="AE132" i="10"/>
  <c r="AA132" i="10"/>
  <c r="Y132" i="10"/>
  <c r="AS131" i="10"/>
  <c r="AQ131" i="10"/>
  <c r="AL131" i="10"/>
  <c r="AK131" i="10"/>
  <c r="AE131" i="10"/>
  <c r="AA131" i="10"/>
  <c r="Y131" i="10"/>
  <c r="AS130" i="10"/>
  <c r="AQ130" i="10"/>
  <c r="AL130" i="10"/>
  <c r="AK130" i="10"/>
  <c r="AE130" i="10"/>
  <c r="AA130" i="10"/>
  <c r="Y130" i="10"/>
  <c r="AS129" i="10"/>
  <c r="AQ129" i="10"/>
  <c r="AL129" i="10"/>
  <c r="AK129" i="10"/>
  <c r="AE129" i="10"/>
  <c r="AA129" i="10"/>
  <c r="Y129" i="10"/>
  <c r="AS128" i="10"/>
  <c r="AQ128" i="10"/>
  <c r="AL128" i="10"/>
  <c r="AK128" i="10"/>
  <c r="AE128" i="10"/>
  <c r="AA128" i="10"/>
  <c r="Y128" i="10"/>
  <c r="AS127" i="10"/>
  <c r="AQ127" i="10"/>
  <c r="AL127" i="10"/>
  <c r="AK127" i="10"/>
  <c r="AE127" i="10"/>
  <c r="AA127" i="10"/>
  <c r="Y127" i="10"/>
  <c r="AS126" i="10"/>
  <c r="AQ126" i="10"/>
  <c r="AL126" i="10"/>
  <c r="AK126" i="10"/>
  <c r="AE126" i="10"/>
  <c r="AA126" i="10"/>
  <c r="Y126" i="10"/>
  <c r="AS125" i="10"/>
  <c r="AQ125" i="10"/>
  <c r="AL125" i="10"/>
  <c r="AK125" i="10"/>
  <c r="AE125" i="10"/>
  <c r="AA125" i="10"/>
  <c r="Y125" i="10"/>
  <c r="AS124" i="10"/>
  <c r="AQ124" i="10"/>
  <c r="AL124" i="10"/>
  <c r="AK124" i="10"/>
  <c r="AE124" i="10"/>
  <c r="AA124" i="10"/>
  <c r="Y124" i="10"/>
  <c r="AS123" i="10"/>
  <c r="AQ123" i="10"/>
  <c r="AL123" i="10"/>
  <c r="AK123" i="10"/>
  <c r="AE123" i="10"/>
  <c r="AA123" i="10"/>
  <c r="Y123" i="10"/>
  <c r="AS122" i="10"/>
  <c r="AQ122" i="10"/>
  <c r="AL122" i="10"/>
  <c r="AK122" i="10"/>
  <c r="AE122" i="10"/>
  <c r="AA122" i="10"/>
  <c r="Y122" i="10"/>
  <c r="AS121" i="10"/>
  <c r="AQ121" i="10"/>
  <c r="AL121" i="10"/>
  <c r="AK121" i="10"/>
  <c r="AE121" i="10"/>
  <c r="AA121" i="10"/>
  <c r="Y121" i="10"/>
  <c r="AS120" i="10"/>
  <c r="AQ120" i="10"/>
  <c r="AL120" i="10"/>
  <c r="AK120" i="10"/>
  <c r="AE120" i="10"/>
  <c r="AA120" i="10"/>
  <c r="Y120" i="10"/>
  <c r="AS119" i="10"/>
  <c r="AQ119" i="10"/>
  <c r="AL119" i="10"/>
  <c r="AK119" i="10"/>
  <c r="AE119" i="10"/>
  <c r="AA119" i="10"/>
  <c r="Y119" i="10"/>
  <c r="AS118" i="10"/>
  <c r="AQ118" i="10"/>
  <c r="AL118" i="10"/>
  <c r="AK118" i="10"/>
  <c r="AE118" i="10"/>
  <c r="AA118" i="10"/>
  <c r="Y118" i="10"/>
  <c r="AS117" i="10"/>
  <c r="AQ117" i="10"/>
  <c r="AL117" i="10"/>
  <c r="AK117" i="10"/>
  <c r="AE117" i="10"/>
  <c r="AA117" i="10"/>
  <c r="Y117" i="10"/>
  <c r="AS116" i="10"/>
  <c r="AQ116" i="10"/>
  <c r="AL116" i="10"/>
  <c r="AK116" i="10"/>
  <c r="AE116" i="10"/>
  <c r="AA116" i="10"/>
  <c r="Y116" i="10"/>
  <c r="AS115" i="10"/>
  <c r="AQ115" i="10"/>
  <c r="AL115" i="10"/>
  <c r="AK115" i="10"/>
  <c r="AE115" i="10"/>
  <c r="AA115" i="10"/>
  <c r="Y115" i="10"/>
  <c r="AS114" i="10"/>
  <c r="AQ114" i="10"/>
  <c r="AL114" i="10"/>
  <c r="AK114" i="10"/>
  <c r="AE114" i="10"/>
  <c r="AA114" i="10"/>
  <c r="Y114" i="10"/>
  <c r="AS113" i="10"/>
  <c r="AQ113" i="10"/>
  <c r="AL113" i="10"/>
  <c r="AK113" i="10"/>
  <c r="AE113" i="10"/>
  <c r="AA113" i="10"/>
  <c r="Y113" i="10"/>
  <c r="AS112" i="10"/>
  <c r="AQ112" i="10"/>
  <c r="AL112" i="10"/>
  <c r="AK112" i="10"/>
  <c r="AE112" i="10"/>
  <c r="AA112" i="10"/>
  <c r="Y112" i="10"/>
  <c r="AS111" i="10"/>
  <c r="AQ111" i="10"/>
  <c r="AL111" i="10"/>
  <c r="AK111" i="10"/>
  <c r="AE111" i="10"/>
  <c r="AA111" i="10"/>
  <c r="Y111" i="10"/>
  <c r="AS110" i="10"/>
  <c r="AQ110" i="10"/>
  <c r="AL110" i="10"/>
  <c r="AK110" i="10"/>
  <c r="AE110" i="10"/>
  <c r="AA110" i="10"/>
  <c r="Y110" i="10"/>
  <c r="AS109" i="10"/>
  <c r="AQ109" i="10"/>
  <c r="AL109" i="10"/>
  <c r="AK109" i="10"/>
  <c r="AE109" i="10"/>
  <c r="AA109" i="10"/>
  <c r="Y109" i="10"/>
  <c r="AS108" i="10"/>
  <c r="AQ108" i="10"/>
  <c r="AL108" i="10"/>
  <c r="AK108" i="10"/>
  <c r="AE108" i="10"/>
  <c r="AA108" i="10"/>
  <c r="Y108" i="10"/>
  <c r="AS107" i="10"/>
  <c r="AQ107" i="10"/>
  <c r="AL107" i="10"/>
  <c r="AK107" i="10"/>
  <c r="AE107" i="10"/>
  <c r="AA107" i="10"/>
  <c r="Y107" i="10"/>
  <c r="AS106" i="10"/>
  <c r="AQ106" i="10"/>
  <c r="AL106" i="10"/>
  <c r="AK106" i="10"/>
  <c r="AE106" i="10"/>
  <c r="AA106" i="10"/>
  <c r="Y106" i="10"/>
  <c r="AS105" i="10"/>
  <c r="AQ105" i="10"/>
  <c r="AL105" i="10"/>
  <c r="AK105" i="10"/>
  <c r="AE105" i="10"/>
  <c r="AA105" i="10"/>
  <c r="Y105" i="10"/>
  <c r="AS104" i="10"/>
  <c r="AQ104" i="10"/>
  <c r="AL104" i="10"/>
  <c r="AK104" i="10"/>
  <c r="AE104" i="10"/>
  <c r="AA104" i="10"/>
  <c r="Y104" i="10"/>
  <c r="AS103" i="10"/>
  <c r="AQ103" i="10"/>
  <c r="AL103" i="10"/>
  <c r="AK103" i="10"/>
  <c r="AE103" i="10"/>
  <c r="AA103" i="10"/>
  <c r="Y103" i="10"/>
  <c r="AS102" i="10"/>
  <c r="AQ102" i="10"/>
  <c r="AL102" i="10"/>
  <c r="AK102" i="10"/>
  <c r="AE102" i="10"/>
  <c r="AA102" i="10"/>
  <c r="Y102" i="10"/>
  <c r="AS101" i="10"/>
  <c r="AQ101" i="10"/>
  <c r="AL101" i="10"/>
  <c r="AK101" i="10"/>
  <c r="AE101" i="10"/>
  <c r="AA101" i="10"/>
  <c r="Y101" i="10"/>
  <c r="AS100" i="10"/>
  <c r="AQ100" i="10"/>
  <c r="AL100" i="10"/>
  <c r="AK100" i="10"/>
  <c r="AE100" i="10"/>
  <c r="AA100" i="10"/>
  <c r="Y100" i="10"/>
  <c r="AS99" i="10"/>
  <c r="AQ99" i="10"/>
  <c r="AL99" i="10"/>
  <c r="AK99" i="10"/>
  <c r="AE99" i="10"/>
  <c r="AA99" i="10"/>
  <c r="Y99" i="10"/>
  <c r="AS98" i="10"/>
  <c r="AQ98" i="10"/>
  <c r="AL98" i="10"/>
  <c r="AK98" i="10"/>
  <c r="AE98" i="10"/>
  <c r="AA98" i="10"/>
  <c r="Y98" i="10"/>
  <c r="AS97" i="10"/>
  <c r="AQ97" i="10"/>
  <c r="AL97" i="10"/>
  <c r="AK97" i="10"/>
  <c r="AE97" i="10"/>
  <c r="AA97" i="10"/>
  <c r="Y97" i="10"/>
  <c r="AS96" i="10"/>
  <c r="AQ96" i="10"/>
  <c r="AL96" i="10"/>
  <c r="AK96" i="10"/>
  <c r="AE96" i="10"/>
  <c r="AA96" i="10"/>
  <c r="Y96" i="10"/>
  <c r="AS95" i="10"/>
  <c r="AQ95" i="10"/>
  <c r="AL95" i="10"/>
  <c r="AK95" i="10"/>
  <c r="AE95" i="10"/>
  <c r="AA95" i="10"/>
  <c r="Y95" i="10"/>
  <c r="AS94" i="10"/>
  <c r="AQ94" i="10"/>
  <c r="AL94" i="10"/>
  <c r="AK94" i="10"/>
  <c r="AE94" i="10"/>
  <c r="AA94" i="10"/>
  <c r="Y94" i="10"/>
  <c r="AS93" i="10"/>
  <c r="AQ93" i="10"/>
  <c r="AL93" i="10"/>
  <c r="AK93" i="10"/>
  <c r="AE93" i="10"/>
  <c r="AA93" i="10"/>
  <c r="Y93" i="10"/>
  <c r="AS92" i="10"/>
  <c r="AQ92" i="10"/>
  <c r="AL92" i="10"/>
  <c r="AK92" i="10"/>
  <c r="AE92" i="10"/>
  <c r="AA92" i="10"/>
  <c r="Y92" i="10"/>
  <c r="AS91" i="10"/>
  <c r="AQ91" i="10"/>
  <c r="AL91" i="10"/>
  <c r="AK91" i="10"/>
  <c r="AE91" i="10"/>
  <c r="AA91" i="10"/>
  <c r="Y91" i="10"/>
  <c r="AS90" i="10"/>
  <c r="AQ90" i="10"/>
  <c r="AL90" i="10"/>
  <c r="AK90" i="10"/>
  <c r="AE90" i="10"/>
  <c r="AA90" i="10"/>
  <c r="Y90" i="10"/>
  <c r="AS89" i="10"/>
  <c r="AQ89" i="10"/>
  <c r="AL89" i="10"/>
  <c r="AK89" i="10"/>
  <c r="AE89" i="10"/>
  <c r="AA89" i="10"/>
  <c r="Y89" i="10"/>
  <c r="AS88" i="10"/>
  <c r="AQ88" i="10"/>
  <c r="AL88" i="10"/>
  <c r="AK88" i="10"/>
  <c r="AE88" i="10"/>
  <c r="AA88" i="10"/>
  <c r="Y88" i="10"/>
  <c r="AS87" i="10"/>
  <c r="AQ87" i="10"/>
  <c r="AL87" i="10"/>
  <c r="AK87" i="10"/>
  <c r="AE87" i="10"/>
  <c r="AA87" i="10"/>
  <c r="Y87" i="10"/>
  <c r="AS86" i="10"/>
  <c r="AQ86" i="10"/>
  <c r="AL86" i="10"/>
  <c r="AK86" i="10"/>
  <c r="AE86" i="10"/>
  <c r="AA86" i="10"/>
  <c r="Y86" i="10"/>
  <c r="AS85" i="10"/>
  <c r="AQ85" i="10"/>
  <c r="AL85" i="10"/>
  <c r="AK85" i="10"/>
  <c r="AE85" i="10"/>
  <c r="AA85" i="10"/>
  <c r="Y85" i="10"/>
  <c r="AS84" i="10"/>
  <c r="AQ84" i="10"/>
  <c r="AL84" i="10"/>
  <c r="AK84" i="10"/>
  <c r="AE84" i="10"/>
  <c r="AA84" i="10"/>
  <c r="Y84" i="10"/>
  <c r="AS83" i="10"/>
  <c r="AQ83" i="10"/>
  <c r="AL83" i="10"/>
  <c r="AK83" i="10"/>
  <c r="AE83" i="10"/>
  <c r="AA83" i="10"/>
  <c r="Y83" i="10"/>
  <c r="AS82" i="10"/>
  <c r="AQ82" i="10"/>
  <c r="AL82" i="10"/>
  <c r="AK82" i="10"/>
  <c r="AE82" i="10"/>
  <c r="AA82" i="10"/>
  <c r="Y82" i="10"/>
  <c r="AS81" i="10"/>
  <c r="AQ81" i="10"/>
  <c r="AL81" i="10"/>
  <c r="AK81" i="10"/>
  <c r="AE81" i="10"/>
  <c r="AA81" i="10"/>
  <c r="Y81" i="10"/>
  <c r="AS80" i="10"/>
  <c r="AQ80" i="10"/>
  <c r="AL80" i="10"/>
  <c r="AK80" i="10"/>
  <c r="AE80" i="10"/>
  <c r="AA80" i="10"/>
  <c r="Y80" i="10"/>
  <c r="AS79" i="10"/>
  <c r="AQ79" i="10"/>
  <c r="AL79" i="10"/>
  <c r="AK79" i="10"/>
  <c r="AE79" i="10"/>
  <c r="AA79" i="10"/>
  <c r="Y79" i="10"/>
  <c r="AS78" i="10"/>
  <c r="AQ78" i="10"/>
  <c r="AL78" i="10"/>
  <c r="AK78" i="10"/>
  <c r="AE78" i="10"/>
  <c r="AA78" i="10"/>
  <c r="Y78" i="10"/>
  <c r="AS77" i="10"/>
  <c r="AQ77" i="10"/>
  <c r="AL77" i="10"/>
  <c r="AK77" i="10"/>
  <c r="AE77" i="10"/>
  <c r="AA77" i="10"/>
  <c r="Y77" i="10"/>
  <c r="AS76" i="10"/>
  <c r="AQ76" i="10"/>
  <c r="AL76" i="10"/>
  <c r="AK76" i="10"/>
  <c r="AE76" i="10"/>
  <c r="AA76" i="10"/>
  <c r="Y76" i="10"/>
  <c r="AS75" i="10"/>
  <c r="AQ75" i="10"/>
  <c r="AL75" i="10"/>
  <c r="AK75" i="10"/>
  <c r="AE75" i="10"/>
  <c r="AA75" i="10"/>
  <c r="Y75" i="10"/>
  <c r="AS74" i="10"/>
  <c r="AQ74" i="10"/>
  <c r="AL74" i="10"/>
  <c r="AK74" i="10"/>
  <c r="AE74" i="10"/>
  <c r="AA74" i="10"/>
  <c r="Y74" i="10"/>
  <c r="AS73" i="10"/>
  <c r="AQ73" i="10"/>
  <c r="AL73" i="10"/>
  <c r="AK73" i="10"/>
  <c r="AE73" i="10"/>
  <c r="AA73" i="10"/>
  <c r="Y73" i="10"/>
  <c r="AS72" i="10"/>
  <c r="AQ72" i="10"/>
  <c r="AL72" i="10"/>
  <c r="AK72" i="10"/>
  <c r="AE72" i="10"/>
  <c r="AA72" i="10"/>
  <c r="Y72" i="10"/>
  <c r="AS71" i="10"/>
  <c r="AQ71" i="10"/>
  <c r="AL71" i="10"/>
  <c r="AK71" i="10"/>
  <c r="AE71" i="10"/>
  <c r="AA71" i="10"/>
  <c r="Y71" i="10"/>
  <c r="AS70" i="10"/>
  <c r="AQ70" i="10"/>
  <c r="AL70" i="10"/>
  <c r="AK70" i="10"/>
  <c r="AE70" i="10"/>
  <c r="AA70" i="10"/>
  <c r="Y70" i="10"/>
  <c r="AS69" i="10"/>
  <c r="AQ69" i="10"/>
  <c r="AL69" i="10"/>
  <c r="AK69" i="10"/>
  <c r="AE69" i="10"/>
  <c r="AA69" i="10"/>
  <c r="Y69" i="10"/>
  <c r="AS68" i="10"/>
  <c r="AQ68" i="10"/>
  <c r="AL68" i="10"/>
  <c r="AK68" i="10"/>
  <c r="AE68" i="10"/>
  <c r="AA68" i="10"/>
  <c r="Y68" i="10"/>
  <c r="AS67" i="10"/>
  <c r="AQ67" i="10"/>
  <c r="AL67" i="10"/>
  <c r="AK67" i="10"/>
  <c r="AE67" i="10"/>
  <c r="AA67" i="10"/>
  <c r="Y67" i="10"/>
  <c r="AS66" i="10"/>
  <c r="AQ66" i="10"/>
  <c r="AL66" i="10"/>
  <c r="AK66" i="10"/>
  <c r="AE66" i="10"/>
  <c r="AA66" i="10"/>
  <c r="Y66" i="10"/>
  <c r="AS65" i="10"/>
  <c r="AQ65" i="10"/>
  <c r="AL65" i="10"/>
  <c r="AK65" i="10"/>
  <c r="AE65" i="10"/>
  <c r="AA65" i="10"/>
  <c r="Y65" i="10"/>
  <c r="AS64" i="10"/>
  <c r="AQ64" i="10"/>
  <c r="AL64" i="10"/>
  <c r="AK64" i="10"/>
  <c r="AE64" i="10"/>
  <c r="AA64" i="10"/>
  <c r="Y64" i="10"/>
  <c r="AS63" i="10"/>
  <c r="AQ63" i="10"/>
  <c r="AL63" i="10"/>
  <c r="AK63" i="10"/>
  <c r="AE63" i="10"/>
  <c r="AA63" i="10"/>
  <c r="Y63" i="10"/>
  <c r="AS62" i="10"/>
  <c r="AQ62" i="10"/>
  <c r="AL62" i="10"/>
  <c r="AK62" i="10"/>
  <c r="AE62" i="10"/>
  <c r="AA62" i="10"/>
  <c r="Y62" i="10"/>
  <c r="AS61" i="10"/>
  <c r="AQ61" i="10"/>
  <c r="AL61" i="10"/>
  <c r="AK61" i="10"/>
  <c r="AE61" i="10"/>
  <c r="AA61" i="10"/>
  <c r="Y61" i="10"/>
  <c r="AS60" i="10"/>
  <c r="AQ60" i="10"/>
  <c r="AL60" i="10"/>
  <c r="AK60" i="10"/>
  <c r="AE60" i="10"/>
  <c r="AA60" i="10"/>
  <c r="Y60" i="10"/>
  <c r="AS59" i="10"/>
  <c r="AQ59" i="10"/>
  <c r="AL59" i="10"/>
  <c r="AK59" i="10"/>
  <c r="AE59" i="10"/>
  <c r="AA59" i="10"/>
  <c r="Y59" i="10"/>
  <c r="AS58" i="10"/>
  <c r="AQ58" i="10"/>
  <c r="AL58" i="10"/>
  <c r="AK58" i="10"/>
  <c r="AE58" i="10"/>
  <c r="AA58" i="10"/>
  <c r="Y58" i="10"/>
  <c r="AS57" i="10"/>
  <c r="AQ57" i="10"/>
  <c r="AL57" i="10"/>
  <c r="AK57" i="10"/>
  <c r="AE57" i="10"/>
  <c r="AA57" i="10"/>
  <c r="Y57" i="10"/>
  <c r="AS56" i="10"/>
  <c r="AQ56" i="10"/>
  <c r="AL56" i="10"/>
  <c r="AK56" i="10"/>
  <c r="AE56" i="10"/>
  <c r="AA56" i="10"/>
  <c r="Y56" i="10"/>
  <c r="AS55" i="10"/>
  <c r="AQ55" i="10"/>
  <c r="AL55" i="10"/>
  <c r="AK55" i="10"/>
  <c r="AE55" i="10"/>
  <c r="AA55" i="10"/>
  <c r="Y55" i="10"/>
  <c r="AS54" i="10"/>
  <c r="AQ54" i="10"/>
  <c r="AL54" i="10"/>
  <c r="AK54" i="10"/>
  <c r="AE54" i="10"/>
  <c r="AA54" i="10"/>
  <c r="Y54" i="10"/>
  <c r="AS53" i="10"/>
  <c r="AQ53" i="10"/>
  <c r="AL53" i="10"/>
  <c r="AK53" i="10"/>
  <c r="AE53" i="10"/>
  <c r="AA53" i="10"/>
  <c r="Y53" i="10"/>
  <c r="AS52" i="10"/>
  <c r="AQ52" i="10"/>
  <c r="AL52" i="10"/>
  <c r="AK52" i="10"/>
  <c r="AE52" i="10"/>
  <c r="AA52" i="10"/>
  <c r="Y52" i="10"/>
  <c r="AS51" i="10"/>
  <c r="AQ51" i="10"/>
  <c r="AL51" i="10"/>
  <c r="AK51" i="10"/>
  <c r="AE51" i="10"/>
  <c r="AA51" i="10"/>
  <c r="Y51" i="10"/>
  <c r="AS50" i="10"/>
  <c r="AQ50" i="10"/>
  <c r="AL50" i="10"/>
  <c r="AK50" i="10"/>
  <c r="AE50" i="10"/>
  <c r="AA50" i="10"/>
  <c r="Y50" i="10"/>
  <c r="AS49" i="10"/>
  <c r="AQ49" i="10"/>
  <c r="AL49" i="10"/>
  <c r="AK49" i="10"/>
  <c r="AE49" i="10"/>
  <c r="AA49" i="10"/>
  <c r="Y49" i="10"/>
  <c r="AS48" i="10"/>
  <c r="AQ48" i="10"/>
  <c r="AL48" i="10"/>
  <c r="AK48" i="10"/>
  <c r="AE48" i="10"/>
  <c r="AA48" i="10"/>
  <c r="Y48" i="10"/>
  <c r="AS47" i="10"/>
  <c r="AQ47" i="10"/>
  <c r="AL47" i="10"/>
  <c r="AK47" i="10"/>
  <c r="AE47" i="10"/>
  <c r="AA47" i="10"/>
  <c r="Y47" i="10"/>
  <c r="AS46" i="10"/>
  <c r="AQ46" i="10"/>
  <c r="AL46" i="10"/>
  <c r="AK46" i="10"/>
  <c r="AE46" i="10"/>
  <c r="AA46" i="10"/>
  <c r="Y46" i="10"/>
  <c r="AS45" i="10"/>
  <c r="AQ45" i="10"/>
  <c r="AL45" i="10"/>
  <c r="AK45" i="10"/>
  <c r="AE45" i="10"/>
  <c r="AA45" i="10"/>
  <c r="Y45" i="10"/>
  <c r="AS44" i="10"/>
  <c r="AQ44" i="10"/>
  <c r="AL44" i="10"/>
  <c r="AK44" i="10"/>
  <c r="AE44" i="10"/>
  <c r="AA44" i="10"/>
  <c r="Y44" i="10"/>
  <c r="AS43" i="10"/>
  <c r="AQ43" i="10"/>
  <c r="AL43" i="10"/>
  <c r="AK43" i="10"/>
  <c r="AE43" i="10"/>
  <c r="AA43" i="10"/>
  <c r="Y43" i="10"/>
  <c r="AS42" i="10"/>
  <c r="AQ42" i="10"/>
  <c r="AL42" i="10"/>
  <c r="AK42" i="10"/>
  <c r="AE42" i="10"/>
  <c r="AA42" i="10"/>
  <c r="Y42" i="10"/>
  <c r="AS41" i="10"/>
  <c r="AQ41" i="10"/>
  <c r="AL41" i="10"/>
  <c r="AK41" i="10"/>
  <c r="AE41" i="10"/>
  <c r="AA41" i="10"/>
  <c r="Y41" i="10"/>
  <c r="AS40" i="10"/>
  <c r="AQ40" i="10"/>
  <c r="AL40" i="10"/>
  <c r="AK40" i="10"/>
  <c r="AE40" i="10"/>
  <c r="AA40" i="10"/>
  <c r="Y40" i="10"/>
  <c r="AS39" i="10"/>
  <c r="AQ39" i="10"/>
  <c r="AL39" i="10"/>
  <c r="AK39" i="10"/>
  <c r="AE39" i="10"/>
  <c r="AA39" i="10"/>
  <c r="Y39" i="10"/>
  <c r="AS38" i="10"/>
  <c r="AQ38" i="10"/>
  <c r="AL38" i="10"/>
  <c r="AK38" i="10"/>
  <c r="AE38" i="10"/>
  <c r="AA38" i="10"/>
  <c r="Y38" i="10"/>
  <c r="AS37" i="10"/>
  <c r="AQ37" i="10"/>
  <c r="AL37" i="10"/>
  <c r="AK37" i="10"/>
  <c r="AE37" i="10"/>
  <c r="AA37" i="10"/>
  <c r="Y37" i="10"/>
  <c r="AS36" i="10"/>
  <c r="AQ36" i="10"/>
  <c r="AL36" i="10"/>
  <c r="AK36" i="10"/>
  <c r="AE36" i="10"/>
  <c r="AA36" i="10"/>
  <c r="Y36" i="10"/>
  <c r="AS35" i="10"/>
  <c r="AQ35" i="10"/>
  <c r="AL35" i="10"/>
  <c r="AK35" i="10"/>
  <c r="AE35" i="10"/>
  <c r="AA35" i="10"/>
  <c r="Y35" i="10"/>
  <c r="AS34" i="10"/>
  <c r="AQ34" i="10"/>
  <c r="AL34" i="10"/>
  <c r="AK34" i="10"/>
  <c r="AE34" i="10"/>
  <c r="AA34" i="10"/>
  <c r="Y34" i="10"/>
  <c r="AS33" i="10"/>
  <c r="AQ33" i="10"/>
  <c r="AL33" i="10"/>
  <c r="AK33" i="10"/>
  <c r="AE33" i="10"/>
  <c r="AA33" i="10"/>
  <c r="Y33" i="10"/>
  <c r="AS32" i="10"/>
  <c r="AQ32" i="10"/>
  <c r="AL32" i="10"/>
  <c r="AK32" i="10"/>
  <c r="AE32" i="10"/>
  <c r="AA32" i="10"/>
  <c r="Y32" i="10"/>
  <c r="AS31" i="10"/>
  <c r="AQ31" i="10"/>
  <c r="AL31" i="10"/>
  <c r="AK31" i="10"/>
  <c r="AE31" i="10"/>
  <c r="AA31" i="10"/>
  <c r="Y31" i="10"/>
  <c r="AS30" i="10"/>
  <c r="AQ30" i="10"/>
  <c r="AL30" i="10"/>
  <c r="AK30" i="10"/>
  <c r="AE30" i="10"/>
  <c r="AA30" i="10"/>
  <c r="Y30" i="10"/>
  <c r="AS29" i="10"/>
  <c r="AQ29" i="10"/>
  <c r="AL29" i="10"/>
  <c r="AK29" i="10"/>
  <c r="AE29" i="10"/>
  <c r="AA29" i="10"/>
  <c r="Y29" i="10"/>
  <c r="AS28" i="10"/>
  <c r="AQ28" i="10"/>
  <c r="AL28" i="10"/>
  <c r="AK28" i="10"/>
  <c r="AE28" i="10"/>
  <c r="AA28" i="10"/>
  <c r="Y28" i="10"/>
  <c r="AS27" i="10"/>
  <c r="AQ27" i="10"/>
  <c r="AL27" i="10"/>
  <c r="AK27" i="10"/>
  <c r="AE27" i="10"/>
  <c r="AA27" i="10"/>
  <c r="Y27" i="10"/>
  <c r="AS26" i="10"/>
  <c r="AQ26" i="10"/>
  <c r="AL26" i="10"/>
  <c r="AK26" i="10"/>
  <c r="AE26" i="10"/>
  <c r="AA26" i="10"/>
  <c r="Y26" i="10"/>
  <c r="AS25" i="10"/>
  <c r="AQ25" i="10"/>
  <c r="AL25" i="10"/>
  <c r="AK25" i="10"/>
  <c r="AE25" i="10"/>
  <c r="AA25" i="10"/>
  <c r="Y25" i="10"/>
  <c r="AS24" i="10"/>
  <c r="AQ24" i="10"/>
  <c r="AL24" i="10"/>
  <c r="AK24" i="10"/>
  <c r="AE24" i="10"/>
  <c r="AA24" i="10"/>
  <c r="Y24" i="10"/>
  <c r="AS23" i="10"/>
  <c r="AQ23" i="10"/>
  <c r="AL23" i="10"/>
  <c r="AK23" i="10"/>
  <c r="AE23" i="10"/>
  <c r="AA23" i="10"/>
  <c r="Y23" i="10"/>
  <c r="AS22" i="10"/>
  <c r="AQ22" i="10"/>
  <c r="AE22" i="10"/>
  <c r="AA22" i="10"/>
  <c r="Y22" i="10"/>
  <c r="AS21" i="10"/>
  <c r="AQ21" i="10"/>
  <c r="AE21" i="10"/>
  <c r="AA21" i="10"/>
  <c r="Y21" i="10"/>
  <c r="AS20" i="10"/>
  <c r="AQ20" i="10"/>
  <c r="AL20" i="10"/>
  <c r="AK20" i="10"/>
  <c r="AE20" i="10"/>
  <c r="AA20" i="10"/>
  <c r="Y20" i="10"/>
  <c r="AS19" i="10"/>
  <c r="AQ19" i="10"/>
  <c r="AL19" i="10"/>
  <c r="AK19" i="10"/>
  <c r="AE19" i="10"/>
  <c r="AA19" i="10"/>
  <c r="Y19" i="10"/>
  <c r="AS18" i="10"/>
  <c r="AQ18" i="10"/>
  <c r="AL18" i="10"/>
  <c r="AK18" i="10"/>
  <c r="AE18" i="10"/>
  <c r="AA18" i="10"/>
  <c r="Y18" i="10"/>
  <c r="AS17" i="10"/>
  <c r="AQ17" i="10"/>
  <c r="AL17" i="10"/>
  <c r="AK17" i="10"/>
  <c r="AE17" i="10"/>
  <c r="AA17" i="10"/>
  <c r="Y17" i="10"/>
  <c r="AS16" i="10"/>
  <c r="AQ16" i="10"/>
  <c r="AL16" i="10"/>
  <c r="AK16" i="10"/>
  <c r="AE16" i="10"/>
  <c r="AA16" i="10"/>
  <c r="Y16" i="10"/>
  <c r="AS15" i="10"/>
  <c r="AQ15" i="10"/>
  <c r="AL15" i="10"/>
  <c r="AK15" i="10"/>
  <c r="AE15" i="10"/>
  <c r="AA15" i="10"/>
  <c r="Y15" i="10"/>
  <c r="AS14" i="10"/>
  <c r="AQ14" i="10"/>
  <c r="AL14" i="10"/>
  <c r="AK14" i="10"/>
  <c r="AE14" i="10"/>
  <c r="AA14" i="10"/>
  <c r="Y14" i="10"/>
  <c r="AS13" i="10"/>
  <c r="AQ13" i="10"/>
  <c r="AL13" i="10"/>
  <c r="AK13" i="10"/>
  <c r="AE13" i="10"/>
  <c r="AA13" i="10"/>
  <c r="Y13" i="10"/>
  <c r="AS12" i="10"/>
  <c r="AQ12" i="10"/>
  <c r="AL12" i="10"/>
  <c r="AK12" i="10"/>
  <c r="AE12" i="10"/>
  <c r="AA12" i="10"/>
  <c r="Y12" i="10"/>
  <c r="AS11" i="10"/>
  <c r="AQ11" i="10"/>
  <c r="AL11" i="10"/>
  <c r="AK11" i="10"/>
  <c r="AE11" i="10"/>
  <c r="AA11" i="10"/>
  <c r="Y11" i="10"/>
  <c r="AS10" i="10"/>
  <c r="AQ10" i="10"/>
  <c r="AL10" i="10"/>
  <c r="AK10" i="10"/>
  <c r="AE10" i="10"/>
  <c r="AA10" i="10"/>
  <c r="Y10" i="10"/>
  <c r="AS9" i="10"/>
  <c r="AQ9" i="10"/>
  <c r="AL9" i="10"/>
  <c r="AK9" i="10"/>
  <c r="AE9" i="10"/>
  <c r="AA9" i="10"/>
  <c r="AS8" i="10"/>
  <c r="AQ8" i="10"/>
  <c r="AL8" i="10"/>
  <c r="AK8" i="10"/>
  <c r="AE8" i="10"/>
  <c r="AA8" i="10"/>
  <c r="Y8" i="10"/>
  <c r="AS7" i="10"/>
  <c r="AQ7" i="10"/>
  <c r="AL7" i="10"/>
  <c r="AK7" i="10"/>
  <c r="AE7" i="10"/>
  <c r="AA7" i="10"/>
  <c r="Y7" i="10"/>
  <c r="AS6" i="10"/>
  <c r="AQ6" i="10"/>
  <c r="AL6" i="10"/>
  <c r="AK6" i="10"/>
  <c r="AE6" i="10"/>
  <c r="AA6" i="10"/>
  <c r="Y6" i="10"/>
  <c r="AS5" i="10"/>
  <c r="AQ5" i="10"/>
  <c r="AL5" i="10"/>
  <c r="AK5" i="10"/>
  <c r="AE5" i="10"/>
  <c r="AA5" i="10"/>
  <c r="Y5" i="10"/>
  <c r="AS4" i="10"/>
  <c r="AQ4" i="10"/>
  <c r="AL4" i="10"/>
  <c r="AK4" i="10"/>
  <c r="AE4" i="10"/>
  <c r="AA4" i="10"/>
  <c r="Y4" i="10"/>
  <c r="H3" i="15" l="1"/>
  <c r="V20" i="11"/>
  <c r="G3" i="15"/>
  <c r="G2" i="15"/>
  <c r="H2" i="15" s="1"/>
  <c r="G4" i="15"/>
  <c r="H4" i="15" s="1"/>
  <c r="H5" i="15"/>
  <c r="U20" i="11"/>
  <c r="T21" i="11"/>
  <c r="K19" i="11"/>
  <c r="H7" i="1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tc={A4B34D17-BEDF-4ADF-8D28-D3EDC8168943}</author>
    <author>PC</author>
    <author>tc={169FFE84-CD35-44B2-AA77-2AC73184EDF4}</author>
    <author>tc={F9630D12-ACF4-4B99-AFD2-B5394754882E}</author>
    <author>tc={8A2729C3-9D7B-4D48-B9D8-61DBF2C87BD0}</author>
    <author>tc={793FF88E-B381-4E59-A307-369698FEF6C7}</author>
    <author>tc={CF5B69C5-93A1-4E65-BBA3-10A72BF891FD}</author>
    <author>tc={26822630-FE72-439E-ABE2-7FBE6BD3B3AC}</author>
    <author>tc={20F6D8C2-FF7B-4127-82C9-8368819CBFA0}</author>
    <author>Juan Fernando Vera Canales</author>
  </authors>
  <commentList>
    <comment ref="A4" authorId="0" shapeId="0" xr:uid="{00000000-0006-0000-0900-0000B0000000}">
      <text>
        <r>
          <rPr>
            <sz val="11"/>
            <color theme="1"/>
            <rFont val="Calibri"/>
            <family val="2"/>
            <scheme val="minor"/>
          </rPr>
          <t>======
ID#AAABqpGb5uo
Juan Diego Muñoz    (2025-09-05 20:28:28)
LLEGO COMO CILINDRO DE BLADETIP, 143-5988</t>
        </r>
      </text>
    </comment>
    <comment ref="AG5" authorId="0" shapeId="0" xr:uid="{00000000-0006-0000-0900-000044000000}">
      <text>
        <r>
          <rPr>
            <sz val="11"/>
            <color theme="1"/>
            <rFont val="Calibri"/>
            <family val="2"/>
            <scheme val="minor"/>
          </rPr>
          <t>======
ID#AAABqpGb52Q
Juan Diego Muñoz    (2025-09-05 20:28:28)
OC DE LLEGADA</t>
        </r>
      </text>
    </comment>
    <comment ref="AR17" authorId="0" shapeId="0" xr:uid="{00000000-0006-0000-0900-0000A0000000}">
      <text>
        <r>
          <rPr>
            <sz val="11"/>
            <color theme="1"/>
            <rFont val="Calibri"/>
            <family val="2"/>
            <scheme val="minor"/>
          </rPr>
          <t>======
ID#AAABqpGb5wA
Juan Diego Muñoz    (2025-09-05 20:28:28)
MCCH</t>
        </r>
      </text>
    </comment>
    <comment ref="A23" authorId="0" shapeId="0" xr:uid="{00000000-0006-0000-0900-0000B4000000}">
      <text>
        <r>
          <rPr>
            <sz val="11"/>
            <color theme="1"/>
            <rFont val="Calibri"/>
            <family val="2"/>
            <scheme val="minor"/>
          </rPr>
          <t>======
ID#AAABqpGb5ug
Juan Diego Muñoz    (2025-09-05 20:28:28)
SE FABRICO TUBO XQ SE CAMBIO POR LA OT 240723</t>
        </r>
      </text>
    </comment>
    <comment ref="AG28" authorId="0" shapeId="0" xr:uid="{00000000-0006-0000-0900-000091000000}">
      <text>
        <r>
          <rPr>
            <sz val="11"/>
            <color theme="1"/>
            <rFont val="Calibri"/>
            <family val="2"/>
            <scheme val="minor"/>
          </rPr>
          <t>======
ID#AAABqpGb5xA
Juan Diego Muñoz    (2025-09-05 20:28:28)
modificar presupuesto</t>
        </r>
      </text>
    </comment>
    <comment ref="A40" authorId="0" shapeId="0" xr:uid="{00000000-0006-0000-0900-00001C000000}">
      <text>
        <r>
          <rPr>
            <sz val="11"/>
            <color theme="1"/>
            <rFont val="Calibri"/>
            <family val="2"/>
            <scheme val="minor"/>
          </rPr>
          <t>======
ID#AAABqpGb55A
Juan Diego Muñoz    (2025-09-05 20:28:28)
GARANTIA DE FESA, OSCAR INDICA QUE SE REPARA NORMAL</t>
        </r>
      </text>
    </comment>
    <comment ref="A41" authorId="0" shapeId="0" xr:uid="{00000000-0006-0000-0900-0000BF000000}">
      <text>
        <r>
          <rPr>
            <sz val="11"/>
            <color theme="1"/>
            <rFont val="Calibri"/>
            <family val="2"/>
            <scheme val="minor"/>
          </rPr>
          <t>======
ID#AAABqpGb5tg
Juan Diego Muñoz    (2025-09-05 20:28:28)
GARANTIA DE TEMAQ OSCAR INDCA QUE SE REPARA NORMAL</t>
        </r>
      </text>
    </comment>
    <comment ref="A44" authorId="0" shapeId="0" xr:uid="{00000000-0006-0000-0900-00009C000000}">
      <text>
        <r>
          <rPr>
            <sz val="11"/>
            <color theme="1"/>
            <rFont val="Calibri"/>
            <family val="2"/>
            <scheme val="minor"/>
          </rPr>
          <t>======
ID#AAABqpGb5wM
Juan Diego Muñoz    (2025-09-05 20:28:28)
SOLICTAR PERNOS Y ARANDELAS</t>
        </r>
      </text>
    </comment>
    <comment ref="A53" authorId="0" shapeId="0" xr:uid="{00000000-0006-0000-0900-000038000000}">
      <text>
        <r>
          <rPr>
            <sz val="11"/>
            <color theme="1"/>
            <rFont val="Calibri"/>
            <family val="2"/>
            <scheme val="minor"/>
          </rPr>
          <t>======
ID#AAABqpGb53I
Juan Diego Muñoz    (2025-09-05 20:28:28)
REQUERIMIENTO</t>
        </r>
      </text>
    </comment>
    <comment ref="A55" authorId="0" shapeId="0" xr:uid="{00000000-0006-0000-0900-000095000000}">
      <text>
        <r>
          <rPr>
            <sz val="11"/>
            <color theme="1"/>
            <rFont val="Calibri"/>
            <family val="2"/>
            <scheme val="minor"/>
          </rPr>
          <t>======
ID#AAABqpGb5w4
Juan Diego Muñoz    (2025-09-05 20:28:28)
REALIZAR REQUERIMIENTO DE CILINDRO</t>
        </r>
      </text>
    </comment>
    <comment ref="D60" authorId="0" shapeId="0" xr:uid="{00000000-0006-0000-0900-000042000000}">
      <text>
        <r>
          <rPr>
            <sz val="11"/>
            <color theme="1"/>
            <rFont val="Calibri"/>
            <family val="2"/>
            <scheme val="minor"/>
          </rPr>
          <t>======
ID#AAABqpGb52g
Juan Diego Muñoz    (2025-09-05 20:28:28)
LLEGO EN BASE PEQUEÑA COTIZAR BASE</t>
        </r>
      </text>
    </comment>
    <comment ref="A61" authorId="0" shapeId="0" xr:uid="{00000000-0006-0000-0900-0000BD000000}">
      <text>
        <r>
          <rPr>
            <sz val="11"/>
            <color theme="1"/>
            <rFont val="Calibri"/>
            <family val="2"/>
            <scheme val="minor"/>
          </rPr>
          <t>======
ID#AAABqpGb5ts
Juan Diego Muñoz    (2025-09-05 20:28:28)
COMPONENTE OBSERVADO SE ENVIO CORREO A VIÑA</t>
        </r>
      </text>
    </comment>
    <comment ref="F61" authorId="0" shapeId="0" xr:uid="{00000000-0006-0000-0900-00001A000000}">
      <text>
        <r>
          <rPr>
            <sz val="11"/>
            <color theme="1"/>
            <rFont val="Calibri"/>
            <family val="2"/>
            <scheme val="minor"/>
          </rPr>
          <t>======
ID#AAABqpGb55Q
Juan Diego Muñoz    (2025-09-05 20:28:28)
336dl para hp&amp;k</t>
        </r>
      </text>
    </comment>
    <comment ref="A62" authorId="0" shapeId="0" xr:uid="{00000000-0006-0000-0900-000077000000}">
      <text>
        <r>
          <rPr>
            <sz val="11"/>
            <color theme="1"/>
            <rFont val="Calibri"/>
            <family val="2"/>
            <scheme val="minor"/>
          </rPr>
          <t>======
ID#AAABqpGb5zE
Juan Diego Muñoz    (2025-09-05 20:28:28)
DETERMINAR CORDON DE SOLDADURA</t>
        </r>
      </text>
    </comment>
    <comment ref="A69" authorId="0" shapeId="0" xr:uid="{00000000-0006-0000-0900-000023000000}">
      <text>
        <r>
          <rPr>
            <sz val="11"/>
            <color theme="1"/>
            <rFont val="Calibri"/>
            <family val="2"/>
            <scheme val="minor"/>
          </rPr>
          <t>======
ID#AAABqpGb54o
Juan Diego Muñoz    (2025-09-05 20:28:28)
proceso de cromado</t>
        </r>
      </text>
    </comment>
    <comment ref="A74" authorId="0" shapeId="0" xr:uid="{00000000-0006-0000-0900-000045000000}">
      <text>
        <r>
          <rPr>
            <sz val="11"/>
            <color theme="1"/>
            <rFont val="Calibri"/>
            <family val="2"/>
            <scheme val="minor"/>
          </rPr>
          <t>======
ID#AAABqpGb52U
Juan Diego Muñoz    (2025-09-05 20:28:28)
ING BONIFACIO FALTA QUE NOS ENVIE LA GUIA SELLADA</t>
        </r>
      </text>
    </comment>
    <comment ref="A78" authorId="0" shapeId="0" xr:uid="{00000000-0006-0000-0900-000076000000}">
      <text>
        <r>
          <rPr>
            <sz val="11"/>
            <color theme="1"/>
            <rFont val="Calibri"/>
            <family val="2"/>
            <scheme val="minor"/>
          </rPr>
          <t>======
ID#AAABqpGb5zA
Juan Diego Muñoz    (2025-09-05 20:28:28)
proceso de cromado</t>
        </r>
      </text>
    </comment>
    <comment ref="A92" authorId="0" shapeId="0" xr:uid="{00000000-0006-0000-0900-000009000000}">
      <text>
        <r>
          <rPr>
            <sz val="11"/>
            <color theme="1"/>
            <rFont val="Calibri"/>
            <family val="2"/>
            <scheme val="minor"/>
          </rPr>
          <t>======
ID#AAABqpGb56U
Juan Diego Muñoz    (2025-09-05 20:28:28)
proceso de cromado</t>
        </r>
      </text>
    </comment>
    <comment ref="A99" authorId="0" shapeId="0" xr:uid="{00000000-0006-0000-0900-000032000000}">
      <text>
        <r>
          <rPr>
            <sz val="11"/>
            <color theme="1"/>
            <rFont val="Calibri"/>
            <family val="2"/>
            <scheme val="minor"/>
          </rPr>
          <t>======
ID#AAABqpGb53o
Juan Diego Muñoz    (2025-09-05 20:28:28)
proceso de cromado</t>
        </r>
      </text>
    </comment>
    <comment ref="A100" authorId="0" shapeId="0" xr:uid="{00000000-0006-0000-0900-000050000000}">
      <text>
        <r>
          <rPr>
            <sz val="11"/>
            <color theme="1"/>
            <rFont val="Calibri"/>
            <family val="2"/>
            <scheme val="minor"/>
          </rPr>
          <t>======
ID#AAABqpGb51k
Juan Diego Muñoz    (2025-09-05 20:28:28)
se armo con el cilindro del la ot 254324</t>
        </r>
      </text>
    </comment>
    <comment ref="AR104" authorId="0" shapeId="0" xr:uid="{00000000-0006-0000-0900-00000A000000}">
      <text>
        <r>
          <rPr>
            <sz val="11"/>
            <color theme="1"/>
            <rFont val="Calibri"/>
            <family val="2"/>
            <scheme val="minor"/>
          </rPr>
          <t>======
ID#AAABqpGb56Y
PC    (2025-09-05 20:28:28)
SOLO FALTA PINTAR</t>
        </r>
      </text>
    </comment>
    <comment ref="AR105" authorId="0" shapeId="0" xr:uid="{00000000-0006-0000-0900-00008C000000}">
      <text>
        <r>
          <rPr>
            <sz val="11"/>
            <color theme="1"/>
            <rFont val="Calibri"/>
            <family val="2"/>
            <scheme val="minor"/>
          </rPr>
          <t>======
ID#AAABqpGb5xU
PC    (2025-09-05 20:28:28)
SOLO FALTA PINTAR</t>
        </r>
      </text>
    </comment>
    <comment ref="AR107" authorId="0" shapeId="0" xr:uid="{00000000-0006-0000-0900-000068000000}">
      <text>
        <r>
          <rPr>
            <sz val="11"/>
            <color theme="1"/>
            <rFont val="Calibri"/>
            <family val="2"/>
            <scheme val="minor"/>
          </rPr>
          <t>======
ID#AAABqpGb5zs
PC    (2025-09-05 20:28:28)
SOLO FALTA PINTAR</t>
        </r>
      </text>
    </comment>
    <comment ref="A110" authorId="0" shapeId="0" xr:uid="{00000000-0006-0000-0900-00004A000000}">
      <text>
        <r>
          <rPr>
            <sz val="11"/>
            <color theme="1"/>
            <rFont val="Calibri"/>
            <family val="2"/>
            <scheme val="minor"/>
          </rPr>
          <t>======
ID#AAABqpGb510
Juan Diego Muñoz    (2025-09-05 20:28:28)
falta enviar a cromado</t>
        </r>
      </text>
    </comment>
    <comment ref="A111" authorId="0" shapeId="0" xr:uid="{00000000-0006-0000-0900-0000A8000000}">
      <text>
        <r>
          <rPr>
            <sz val="11"/>
            <color theme="1"/>
            <rFont val="Calibri"/>
            <family val="2"/>
            <scheme val="minor"/>
          </rPr>
          <t>======
ID#AAABqpGb5vY
Juan Diego Muñoz    (2025-09-05 20:28:28)
enviar a cromado</t>
        </r>
      </text>
    </comment>
    <comment ref="A112" authorId="0" shapeId="0" xr:uid="{00000000-0006-0000-0900-000024000000}">
      <text>
        <r>
          <rPr>
            <sz val="11"/>
            <color theme="1"/>
            <rFont val="Calibri"/>
            <family val="2"/>
            <scheme val="minor"/>
          </rPr>
          <t>======
ID#AAABqpGb54c
Juan Diego Muñoz    (2025-09-05 20:28:28)
enviar a cromado</t>
        </r>
      </text>
    </comment>
    <comment ref="A118" authorId="0" shapeId="0" xr:uid="{00000000-0006-0000-0900-000027000000}">
      <text>
        <r>
          <rPr>
            <sz val="11"/>
            <color theme="1"/>
            <rFont val="Calibri"/>
            <family val="2"/>
            <scheme val="minor"/>
          </rPr>
          <t>======
ID#AAABqpGb54M
Juan Diego Muñoz    (2025-09-05 20:28:28)
enviar a cromado</t>
        </r>
      </text>
    </comment>
    <comment ref="I122" authorId="0" shapeId="0" xr:uid="{00000000-0006-0000-0900-000018000000}">
      <text>
        <r>
          <rPr>
            <sz val="11"/>
            <color theme="1"/>
            <rFont val="Calibri"/>
            <family val="2"/>
            <scheme val="minor"/>
          </rPr>
          <t>======
ID#AAABqpGb55U
PC    (2025-09-05 20:28:28)
NP ANTERIOR PC2432</t>
        </r>
      </text>
    </comment>
    <comment ref="A131" authorId="0" shapeId="0" xr:uid="{00000000-0006-0000-0900-00005B000000}">
      <text>
        <r>
          <rPr>
            <sz val="11"/>
            <color theme="1"/>
            <rFont val="Calibri"/>
            <family val="2"/>
            <scheme val="minor"/>
          </rPr>
          <t>======
ID#AAABqpGb504
Juan Diego Muñoz    (2025-09-05 20:28:28)
vastago fisurado cambio</t>
        </r>
      </text>
    </comment>
    <comment ref="A141" authorId="0" shapeId="0" xr:uid="{00000000-0006-0000-0900-000083000000}">
      <text>
        <r>
          <rPr>
            <sz val="11"/>
            <color theme="1"/>
            <rFont val="Calibri"/>
            <family val="2"/>
            <scheme val="minor"/>
          </rPr>
          <t>======
ID#AAABqpGb5x8
PC    (2025-09-05 20:28:28)
SE REALIZA EL CAMBIO POR UN CILINDRO ARMADO EN STOCK DE MMG</t>
        </r>
      </text>
    </comment>
    <comment ref="A146" authorId="0" shapeId="0" xr:uid="{00000000-0006-0000-0900-00004D000000}">
      <text>
        <r>
          <rPr>
            <sz val="11"/>
            <color theme="1"/>
            <rFont val="Calibri"/>
            <family val="2"/>
            <scheme val="minor"/>
          </rPr>
          <t>======
ID#AAABqpGb51o
PC    (2025-09-05 20:28:28)
SE CARGO 2200 POR LA BASE DE ABB FAB. DE PISTON</t>
        </r>
      </text>
    </comment>
    <comment ref="A160" authorId="0" shapeId="0" xr:uid="{00000000-0006-0000-0900-00007E000000}">
      <text>
        <r>
          <rPr>
            <sz val="11"/>
            <color theme="1"/>
            <rFont val="Calibri"/>
            <family val="2"/>
            <scheme val="minor"/>
          </rPr>
          <t>======
ID#AAABqpGb5yI
PC    (2025-09-05 20:28:28)
ingreso de guias con grover</t>
        </r>
      </text>
    </comment>
    <comment ref="A164" authorId="0" shapeId="0" xr:uid="{00000000-0006-0000-0900-00009B000000}">
      <text>
        <r>
          <rPr>
            <sz val="11"/>
            <color theme="1"/>
            <rFont val="Calibri"/>
            <family val="2"/>
            <scheme val="minor"/>
          </rPr>
          <t>======
ID#AAABqpGb5wY
PC    (2025-09-05 20:28:28)
pendiente de ingreso de guias con jose rojas</t>
        </r>
      </text>
    </comment>
    <comment ref="A245" authorId="0" shapeId="0" xr:uid="{00000000-0006-0000-0900-00006E000000}">
      <text>
        <r>
          <rPr>
            <sz val="11"/>
            <color theme="1"/>
            <rFont val="Calibri"/>
            <family val="2"/>
            <scheme val="minor"/>
          </rPr>
          <t>======
ID#AAABqpGb5zY
PC    (2025-09-05 20:28:28)
ENTREGADO CON MCCH</t>
        </r>
      </text>
    </comment>
    <comment ref="A255" authorId="0" shapeId="0" xr:uid="{00000000-0006-0000-0900-000047000000}">
      <text>
        <r>
          <rPr>
            <sz val="11"/>
            <color theme="1"/>
            <rFont val="Calibri"/>
            <family val="2"/>
            <scheme val="minor"/>
          </rPr>
          <t>======
ID#AAABqpGb52M
PC    (2025-09-05 20:28:28)
afa 230423</t>
        </r>
      </text>
    </comment>
    <comment ref="AG255" authorId="0" shapeId="0" xr:uid="{00000000-0006-0000-0900-000043000000}">
      <text>
        <r>
          <rPr>
            <sz val="11"/>
            <color theme="1"/>
            <rFont val="Calibri"/>
            <family val="2"/>
            <scheme val="minor"/>
          </rPr>
          <t>======
ID#AAABqpGb52Y
PC    (2025-09-05 20:28:28)
tubo modificado mayor diametro exterior</t>
        </r>
      </text>
    </comment>
    <comment ref="A258" authorId="0" shapeId="0" xr:uid="{00000000-0006-0000-0900-000060000000}">
      <text>
        <r>
          <rPr>
            <sz val="11"/>
            <color theme="1"/>
            <rFont val="Calibri"/>
            <family val="2"/>
            <scheme val="minor"/>
          </rPr>
          <t>======
ID#AAABqpGb50U
PC    (2025-09-05 20:28:28)
afa 193022</t>
        </r>
      </text>
    </comment>
    <comment ref="AG258" authorId="0" shapeId="0" xr:uid="{00000000-0006-0000-0900-000041000000}">
      <text>
        <r>
          <rPr>
            <sz val="11"/>
            <color theme="1"/>
            <rFont val="Calibri"/>
            <family val="2"/>
            <scheme val="minor"/>
          </rPr>
          <t>======
ID#AAABqpGb52c
PC    (2025-09-05 20:28:28)
cilindro modificado diametro exterior</t>
        </r>
      </text>
    </comment>
    <comment ref="A273" authorId="0" shapeId="0" xr:uid="{00000000-0006-0000-0900-000070000000}">
      <text>
        <r>
          <rPr>
            <sz val="11"/>
            <color theme="1"/>
            <rFont val="Calibri"/>
            <family val="2"/>
            <scheme val="minor"/>
          </rPr>
          <t>======
ID#AAABqpGb5zU
PC    (2025-09-05 20:28:28)
afa 248424</t>
        </r>
      </text>
    </comment>
    <comment ref="AR279" authorId="0" shapeId="0" xr:uid="{00000000-0006-0000-0900-000048000000}">
      <text>
        <r>
          <rPr>
            <sz val="11"/>
            <color theme="1"/>
            <rFont val="Calibri"/>
            <family val="2"/>
            <scheme val="minor"/>
          </rPr>
          <t>======
ID#AAABqpGb52A
PC    (2025-09-05 20:28:28)
MCCH</t>
        </r>
      </text>
    </comment>
    <comment ref="AR280" authorId="0" shapeId="0" xr:uid="{00000000-0006-0000-0900-00003B000000}">
      <text>
        <r>
          <rPr>
            <sz val="11"/>
            <color theme="1"/>
            <rFont val="Calibri"/>
            <family val="2"/>
            <scheme val="minor"/>
          </rPr>
          <t>======
ID#AAABqpGb52s
PC    (2025-09-05 20:28:28)
MCCH</t>
        </r>
      </text>
    </comment>
    <comment ref="A286" authorId="0" shapeId="0" xr:uid="{00000000-0006-0000-0900-0000C1000000}">
      <text>
        <r>
          <rPr>
            <sz val="11"/>
            <color theme="1"/>
            <rFont val="Calibri"/>
            <family val="2"/>
            <scheme val="minor"/>
          </rPr>
          <t>======
ID#AAABqpGb5tY
PC    (2025-09-05 20:28:28)
MCCH</t>
        </r>
      </text>
    </comment>
    <comment ref="AR287" authorId="0" shapeId="0" xr:uid="{00000000-0006-0000-0900-0000D0000000}">
      <text>
        <r>
          <rPr>
            <sz val="11"/>
            <color theme="1"/>
            <rFont val="Calibri"/>
            <family val="2"/>
            <scheme val="minor"/>
          </rPr>
          <t>======
ID#AAABqpGb5sM
PC    (2025-09-05 20:28:28)
ENTREGADO EN MINA MCCH</t>
        </r>
      </text>
    </comment>
    <comment ref="A292" authorId="0" shapeId="0" xr:uid="{00000000-0006-0000-0900-000030000000}">
      <text>
        <r>
          <rPr>
            <sz val="11"/>
            <color theme="1"/>
            <rFont val="Calibri"/>
            <family val="2"/>
            <scheme val="minor"/>
          </rPr>
          <t>======
ID#AAABqpGb53s
PC    (2025-09-05 20:28:28)
MINA ANTAPACCAY</t>
        </r>
      </text>
    </comment>
    <comment ref="F292" authorId="0" shapeId="0" xr:uid="{00000000-0006-0000-0900-000015000000}">
      <text>
        <r>
          <rPr>
            <sz val="11"/>
            <color theme="1"/>
            <rFont val="Calibri"/>
            <family val="2"/>
            <scheme val="minor"/>
          </rPr>
          <t>======
ID#AAABqpGb55c
PC    (2025-09-05 20:28:28)
336dl</t>
        </r>
      </text>
    </comment>
    <comment ref="I292" authorId="0" shapeId="0" xr:uid="{00000000-0006-0000-0900-0000B2000000}">
      <text>
        <r>
          <rPr>
            <sz val="11"/>
            <color theme="1"/>
            <rFont val="Calibri"/>
            <family val="2"/>
            <scheme val="minor"/>
          </rPr>
          <t>======
ID#AAABqpGb5u0
PC    (2025-09-05 20:28:28)
225-4529</t>
        </r>
      </text>
    </comment>
    <comment ref="A295" authorId="0" shapeId="0" xr:uid="{00000000-0006-0000-0900-000011000000}">
      <text>
        <r>
          <rPr>
            <sz val="11"/>
            <color theme="1"/>
            <rFont val="Calibri"/>
            <family val="2"/>
            <scheme val="minor"/>
          </rPr>
          <t>======
ID#AAABqpGb55w
PC    (2025-09-05 20:28:28)
ot anterior 203223</t>
        </r>
      </text>
    </comment>
    <comment ref="A300" authorId="0" shapeId="0" xr:uid="{00000000-0006-0000-0900-000014000000}">
      <text>
        <r>
          <rPr>
            <sz val="11"/>
            <color theme="1"/>
            <rFont val="Calibri"/>
            <family val="2"/>
            <scheme val="minor"/>
          </rPr>
          <t>======
ID#AAABqpGb55o
PC    (2025-09-05 20:28:28)
CILINDRO FISURADO</t>
        </r>
      </text>
    </comment>
    <comment ref="AR304" authorId="0" shapeId="0" xr:uid="{00000000-0006-0000-0900-0000C5000000}">
      <text>
        <r>
          <rPr>
            <sz val="11"/>
            <color theme="1"/>
            <rFont val="Calibri"/>
            <family val="2"/>
            <scheme val="minor"/>
          </rPr>
          <t>======
ID#AAABqpGb5tI
PC    (2025-09-05 20:28:28)
MCCH</t>
        </r>
      </text>
    </comment>
    <comment ref="A309" authorId="0" shapeId="0" xr:uid="{00000000-0006-0000-0900-0000A6000000}">
      <text>
        <r>
          <rPr>
            <sz val="11"/>
            <color theme="1"/>
            <rFont val="Calibri"/>
            <family val="2"/>
            <scheme val="minor"/>
          </rPr>
          <t>======
ID#AAABqpGb5vc
PC    (2025-09-05 20:28:28)
MCCH</t>
        </r>
      </text>
    </comment>
    <comment ref="A311" authorId="0" shapeId="0" xr:uid="{00000000-0006-0000-0900-000063000000}">
      <text>
        <r>
          <rPr>
            <sz val="11"/>
            <color theme="1"/>
            <rFont val="Calibri"/>
            <family val="2"/>
            <scheme val="minor"/>
          </rPr>
          <t>======
ID#AAABqpGb5z8
PC    (2025-09-05 20:28:28)
MCCH</t>
        </r>
      </text>
    </comment>
    <comment ref="A320" authorId="0" shapeId="0" xr:uid="{00000000-0006-0000-0900-0000CD000000}">
      <text>
        <r>
          <rPr>
            <sz val="11"/>
            <color theme="1"/>
            <rFont val="Calibri"/>
            <family val="2"/>
            <scheme val="minor"/>
          </rPr>
          <t>======
ID#AAABqpGb5sY
PC    (2025-09-05 20:28:28)
VERIFICAR PO PARA COLOCAR</t>
        </r>
      </text>
    </comment>
    <comment ref="A333" authorId="0" shapeId="0" xr:uid="{00000000-0006-0000-0900-000087000000}">
      <text>
        <r>
          <rPr>
            <sz val="11"/>
            <color theme="1"/>
            <rFont val="Calibri"/>
            <family val="2"/>
            <scheme val="minor"/>
          </rPr>
          <t>======
ID#AAABqpGb5xg
PC    (2025-09-05 20:28:28)
REVISAR EL NUMERO DE PARTE ES DE UN D11</t>
        </r>
      </text>
    </comment>
    <comment ref="A338" authorId="0" shapeId="0" xr:uid="{00000000-0006-0000-0900-000088000000}">
      <text>
        <r>
          <rPr>
            <sz val="11"/>
            <color theme="1"/>
            <rFont val="Calibri"/>
            <family val="2"/>
            <scheme val="minor"/>
          </rPr>
          <t>======
ID#AAABqpGb5xk
PC    (2025-09-05 20:28:28)
REVISAR SI EL CILINDRO ES GARANTIA</t>
        </r>
      </text>
    </comment>
    <comment ref="AR341" authorId="0" shapeId="0" xr:uid="{00000000-0006-0000-0900-00009E000000}">
      <text>
        <r>
          <rPr>
            <sz val="11"/>
            <color theme="1"/>
            <rFont val="Calibri"/>
            <family val="2"/>
            <scheme val="minor"/>
          </rPr>
          <t>======
ID#AAABqpGb5wE
PC    (2025-09-05 20:28:28)
MCCH</t>
        </r>
      </text>
    </comment>
    <comment ref="AR342" authorId="0" shapeId="0" xr:uid="{00000000-0006-0000-0900-000017000000}">
      <text>
        <r>
          <rPr>
            <sz val="11"/>
            <color theme="1"/>
            <rFont val="Calibri"/>
            <family val="2"/>
            <scheme val="minor"/>
          </rPr>
          <t>======
ID#AAABqpGb55Y
PC    (2025-09-05 20:28:28)
MCCH</t>
        </r>
      </text>
    </comment>
    <comment ref="AG359" authorId="0" shapeId="0" xr:uid="{00000000-0006-0000-0900-000025000000}">
      <text>
        <r>
          <rPr>
            <sz val="11"/>
            <color theme="1"/>
            <rFont val="Calibri"/>
            <family val="2"/>
            <scheme val="minor"/>
          </rPr>
          <t>======
ID#AAABqpGb54g
PC    (2025-09-05 20:28:28)
pdf llego sin precio</t>
        </r>
      </text>
    </comment>
    <comment ref="N425" authorId="0" shapeId="0" xr:uid="{00000000-0006-0000-0900-000033000000}">
      <text>
        <r>
          <rPr>
            <sz val="11"/>
            <color theme="1"/>
            <rFont val="Calibri"/>
            <family val="2"/>
            <scheme val="minor"/>
          </rPr>
          <t>======
ID#AAABqpGb53c
PC    (2025-09-05 20:28:28)
GARANTIA DE FESA</t>
        </r>
      </text>
    </comment>
    <comment ref="AR436" authorId="0" shapeId="0" xr:uid="{00000000-0006-0000-0900-000084000000}">
      <text>
        <r>
          <rPr>
            <sz val="11"/>
            <color theme="1"/>
            <rFont val="Calibri"/>
            <family val="2"/>
            <scheme val="minor"/>
          </rPr>
          <t>======
ID#AAABqpGb5x0
PC    (2025-09-05 20:28:28)
SOLO FALTA DESPACHAR</t>
        </r>
      </text>
    </comment>
    <comment ref="AR446" authorId="0" shapeId="0" xr:uid="{00000000-0006-0000-0900-0000CE000000}">
      <text>
        <r>
          <rPr>
            <sz val="11"/>
            <color theme="1"/>
            <rFont val="Calibri"/>
            <family val="2"/>
            <scheme val="minor"/>
          </rPr>
          <t>======
ID#AAABqpGb5sQ
PC    (2025-09-05 20:28:28)
falta guia de parte de alexis</t>
        </r>
      </text>
    </comment>
    <comment ref="A454" authorId="0" shapeId="0" xr:uid="{00000000-0006-0000-0900-00002E000000}">
      <text>
        <r>
          <rPr>
            <sz val="11"/>
            <color theme="1"/>
            <rFont val="Calibri"/>
            <family val="2"/>
            <scheme val="minor"/>
          </rPr>
          <t>======
ID#AAABqpGb534
PC    (2025-09-05 20:28:28)
EMERGENCIA DE JOSE ROJAS</t>
        </r>
      </text>
    </comment>
    <comment ref="A455" authorId="0" shapeId="0" xr:uid="{00000000-0006-0000-0900-0000A1000000}">
      <text>
        <r>
          <rPr>
            <sz val="11"/>
            <color theme="1"/>
            <rFont val="Calibri"/>
            <family val="2"/>
            <scheme val="minor"/>
          </rPr>
          <t>======
ID#AAABqpGb5vs
PC    (2025-09-05 20:28:28)
EMERGENCIA DE JOSE ROJAS</t>
        </r>
      </text>
    </comment>
    <comment ref="A456" authorId="0" shapeId="0" xr:uid="{00000000-0006-0000-0900-000085000000}">
      <text>
        <r>
          <rPr>
            <sz val="11"/>
            <color theme="1"/>
            <rFont val="Calibri"/>
            <family val="2"/>
            <scheme val="minor"/>
          </rPr>
          <t>======
ID#AAABqpGb5x4
PC    (2025-09-05 20:28:28)
EMERGENCIA DE JOSE ROJAS</t>
        </r>
      </text>
    </comment>
    <comment ref="A457" authorId="0" shapeId="0" xr:uid="{00000000-0006-0000-0900-000098000000}">
      <text>
        <r>
          <rPr>
            <sz val="11"/>
            <color theme="1"/>
            <rFont val="Calibri"/>
            <family val="2"/>
            <scheme val="minor"/>
          </rPr>
          <t>======
ID#AAABqpGb5wk
PC    (2025-09-05 20:28:28)
EMERGENCIA DE JOSE ROJAS</t>
        </r>
      </text>
    </comment>
    <comment ref="A458" authorId="0" shapeId="0" xr:uid="{00000000-0006-0000-0900-00003E000000}">
      <text>
        <r>
          <rPr>
            <sz val="11"/>
            <color theme="1"/>
            <rFont val="Calibri"/>
            <family val="2"/>
            <scheme val="minor"/>
          </rPr>
          <t>======
ID#AAABqpGb528
PC    (2025-09-05 20:28:28)
EMERGENCIA DE JOSE ROJAS</t>
        </r>
      </text>
    </comment>
    <comment ref="A459" authorId="0" shapeId="0" xr:uid="{00000000-0006-0000-0900-00002F000000}">
      <text>
        <r>
          <rPr>
            <sz val="11"/>
            <color theme="1"/>
            <rFont val="Calibri"/>
            <family val="2"/>
            <scheme val="minor"/>
          </rPr>
          <t>======
ID#AAABqpGb530
PC    (2025-09-05 20:28:28)
EMERGENCIA DE JOSE ROJAS</t>
        </r>
      </text>
    </comment>
    <comment ref="A460" authorId="0" shapeId="0" xr:uid="{00000000-0006-0000-0900-000066000000}">
      <text>
        <r>
          <rPr>
            <sz val="11"/>
            <color theme="1"/>
            <rFont val="Calibri"/>
            <family val="2"/>
            <scheme val="minor"/>
          </rPr>
          <t>======
ID#AAABqpGb50A
PC    (2025-09-05 20:28:28)
EMERGENCIA DE JOSE ROJAS</t>
        </r>
      </text>
    </comment>
    <comment ref="A461" authorId="0" shapeId="0" xr:uid="{00000000-0006-0000-0900-00000D000000}">
      <text>
        <r>
          <rPr>
            <sz val="11"/>
            <color theme="1"/>
            <rFont val="Calibri"/>
            <family val="2"/>
            <scheme val="minor"/>
          </rPr>
          <t>======
ID#AAABqpGb56I
PC    (2025-09-05 20:28:28)
EMERGENCIA DE JOSE ROJAS</t>
        </r>
      </text>
    </comment>
    <comment ref="A470" authorId="0" shapeId="0" xr:uid="{00000000-0006-0000-0900-00005E000000}">
      <text>
        <r>
          <rPr>
            <sz val="11"/>
            <color theme="1"/>
            <rFont val="Calibri"/>
            <family val="2"/>
            <scheme val="minor"/>
          </rPr>
          <t>======
ID#AAABqpGb50Y
PC    (2025-09-05 20:28:28)
emergencia grover</t>
        </r>
      </text>
    </comment>
    <comment ref="A471" authorId="0" shapeId="0" xr:uid="{00000000-0006-0000-0900-00008D000000}">
      <text>
        <r>
          <rPr>
            <sz val="11"/>
            <color theme="1"/>
            <rFont val="Calibri"/>
            <family val="2"/>
            <scheme val="minor"/>
          </rPr>
          <t>======
ID#AAABqpGb5xI
PC    (2025-09-05 20:28:28)
PENDIENTE DE REGISTRO POR PARTE DE GROVER</t>
        </r>
      </text>
    </comment>
    <comment ref="A472" authorId="0" shapeId="0" xr:uid="{00000000-0006-0000-0900-00007C000000}">
      <text>
        <r>
          <rPr>
            <sz val="11"/>
            <color theme="1"/>
            <rFont val="Calibri"/>
            <family val="2"/>
            <scheme val="minor"/>
          </rPr>
          <t>======
ID#AAABqpGb5yQ
PC    (2025-09-05 20:28:28)
PENDIENTE DE REGISTRO POR PARTE DE GROVER</t>
        </r>
      </text>
    </comment>
    <comment ref="A496" authorId="0" shapeId="0" xr:uid="{00000000-0006-0000-0900-000022000000}">
      <text>
        <r>
          <rPr>
            <sz val="11"/>
            <color theme="1"/>
            <rFont val="Calibri"/>
            <family val="2"/>
            <scheme val="minor"/>
          </rPr>
          <t>======
ID#AAABqpGb54k
PC    (2025-09-05 20:28:28)
baja de componente</t>
        </r>
      </text>
    </comment>
    <comment ref="AR496" authorId="0" shapeId="0" xr:uid="{00000000-0006-0000-0900-000020000000}">
      <text>
        <r>
          <rPr>
            <sz val="11"/>
            <color theme="1"/>
            <rFont val="Calibri"/>
            <family val="2"/>
            <scheme val="minor"/>
          </rPr>
          <t>======
ID#AAABqpGb548
PC    (2025-09-05 20:28:28)
BAJA DE COMPONENTE</t>
        </r>
      </text>
    </comment>
    <comment ref="AR508" authorId="0" shapeId="0" xr:uid="{00000000-0006-0000-0900-00000C000000}">
      <text>
        <r>
          <rPr>
            <sz val="11"/>
            <color theme="1"/>
            <rFont val="Calibri"/>
            <family val="2"/>
            <scheme val="minor"/>
          </rPr>
          <t>======
ID#AAABqpGb56E
PC    (2025-09-05 20:28:28)
falta sellos y tuerca</t>
        </r>
      </text>
    </comment>
    <comment ref="A512" authorId="0" shapeId="0" xr:uid="{00000000-0006-0000-0900-000096000000}">
      <text>
        <r>
          <rPr>
            <sz val="11"/>
            <color theme="1"/>
            <rFont val="Calibri"/>
            <family val="2"/>
            <scheme val="minor"/>
          </rPr>
          <t>======
ID#AAABqpGb5wo
PC    (2025-09-05 20:28:28)
UNIMAC</t>
        </r>
      </text>
    </comment>
    <comment ref="A513" authorId="0" shapeId="0" xr:uid="{00000000-0006-0000-0900-0000CB000000}">
      <text>
        <r>
          <rPr>
            <sz val="11"/>
            <color theme="1"/>
            <rFont val="Calibri"/>
            <family val="2"/>
            <scheme val="minor"/>
          </rPr>
          <t>======
ID#AAABqpGb5sc
PC    (2025-09-05 20:28:28)
UNIMAC</t>
        </r>
      </text>
    </comment>
    <comment ref="A514" authorId="0" shapeId="0" xr:uid="{00000000-0006-0000-0900-00006F000000}">
      <text>
        <r>
          <rPr>
            <sz val="11"/>
            <color theme="1"/>
            <rFont val="Calibri"/>
            <family val="2"/>
            <scheme val="minor"/>
          </rPr>
          <t>======
ID#AAABqpGb5zQ
PC    (2025-09-05 20:28:28)
UNIMAC</t>
        </r>
      </text>
    </comment>
    <comment ref="A515" authorId="0" shapeId="0" xr:uid="{00000000-0006-0000-0900-0000A9000000}">
      <text>
        <r>
          <rPr>
            <sz val="11"/>
            <color theme="1"/>
            <rFont val="Calibri"/>
            <family val="2"/>
            <scheme val="minor"/>
          </rPr>
          <t>======
ID#AAABqpGb5vQ
PC    (2025-09-05 20:28:28)
UNIMAC</t>
        </r>
      </text>
    </comment>
    <comment ref="A520" authorId="0" shapeId="0" xr:uid="{00000000-0006-0000-0900-000079000000}">
      <text>
        <r>
          <rPr>
            <sz val="11"/>
            <color theme="1"/>
            <rFont val="Calibri"/>
            <family val="2"/>
            <scheme val="minor"/>
          </rPr>
          <t>======
ID#AAABqpGb5yo
PC    (2025-09-05 20:28:28)
se enviara 25/10 a talleres lucas aqp</t>
        </r>
      </text>
    </comment>
    <comment ref="A526" authorId="0" shapeId="0" xr:uid="{00000000-0006-0000-0900-00000F000000}">
      <text>
        <r>
          <rPr>
            <sz val="11"/>
            <color theme="1"/>
            <rFont val="Calibri"/>
            <family val="2"/>
            <scheme val="minor"/>
          </rPr>
          <t>======
ID#AAABqpGb558
PC    (2025-09-05 20:28:28)
COMPONENTE SERA ENTREGADO EN PARIHUELA</t>
        </r>
      </text>
    </comment>
    <comment ref="AR526" authorId="0" shapeId="0" xr:uid="{00000000-0006-0000-0900-000054000000}">
      <text>
        <r>
          <rPr>
            <sz val="11"/>
            <color theme="1"/>
            <rFont val="Calibri"/>
            <family val="2"/>
            <scheme val="minor"/>
          </rPr>
          <t>======
ID#AAABqpGb51I
PC    (2025-09-05 20:28:28)
espera de informe de garantia</t>
        </r>
      </text>
    </comment>
    <comment ref="A531" authorId="0" shapeId="0" xr:uid="{00000000-0006-0000-0900-000058000000}">
      <text>
        <r>
          <rPr>
            <sz val="11"/>
            <color theme="1"/>
            <rFont val="Calibri"/>
            <family val="2"/>
            <scheme val="minor"/>
          </rPr>
          <t>======
ID#AAABqpGb50s
PC    (2025-09-05 20:28:28)
FISICO DE COMPONENTE NO CORRESPONDO AL NP DE LA PO</t>
        </r>
      </text>
    </comment>
    <comment ref="I531" authorId="0" shapeId="0" xr:uid="{00000000-0006-0000-0900-0000C7000000}">
      <text>
        <r>
          <rPr>
            <sz val="11"/>
            <color theme="1"/>
            <rFont val="Calibri"/>
            <family val="2"/>
            <scheme val="minor"/>
          </rPr>
          <t>======
ID#AAABqpGb5sw
PC    (2025-09-05 20:28:28)
NP ANTERIOR PC2432</t>
        </r>
      </text>
    </comment>
    <comment ref="AR547" authorId="0" shapeId="0" xr:uid="{00000000-0006-0000-0900-000008000000}">
      <text>
        <r>
          <rPr>
            <sz val="11"/>
            <color theme="1"/>
            <rFont val="Calibri"/>
            <family val="2"/>
            <scheme val="minor"/>
          </rPr>
          <t>======
ID#AAABqpGb56c
PC    (2025-09-05 20:28:28)
tapon llega el 04/11</t>
        </r>
      </text>
    </comment>
    <comment ref="A556" authorId="0" shapeId="0" xr:uid="{00000000-0006-0000-0900-000080000000}">
      <text>
        <r>
          <rPr>
            <sz val="11"/>
            <color theme="1"/>
            <rFont val="Calibri"/>
            <family val="2"/>
            <scheme val="minor"/>
          </rPr>
          <t>======
ID#AAABqpGb5yA
PC    (2025-09-05 20:28:28)
trabajo con andres rojas</t>
        </r>
      </text>
    </comment>
    <comment ref="AR556" authorId="0" shapeId="0" xr:uid="{00000000-0006-0000-0900-0000B5000000}">
      <text>
        <r>
          <rPr>
            <sz val="11"/>
            <color theme="1"/>
            <rFont val="Calibri"/>
            <family val="2"/>
            <scheme val="minor"/>
          </rPr>
          <t>======
ID#AAABqpGb5uU
PC    (2025-09-05 20:28:28)
reparacion lima</t>
        </r>
      </text>
    </comment>
    <comment ref="A557" authorId="0" shapeId="0" xr:uid="{00000000-0006-0000-0900-000053000000}">
      <text>
        <r>
          <rPr>
            <sz val="11"/>
            <color theme="1"/>
            <rFont val="Calibri"/>
            <family val="2"/>
            <scheme val="minor"/>
          </rPr>
          <t>======
ID#AAABqpGb51U
PC    (2025-09-05 20:28:28)
NO LLEGA EL FISICO ACUMULADOR 930</t>
        </r>
      </text>
    </comment>
    <comment ref="C557" authorId="0" shapeId="0" xr:uid="{00000000-0006-0000-0900-00007D000000}">
      <text>
        <r>
          <rPr>
            <sz val="11"/>
            <color theme="1"/>
            <rFont val="Calibri"/>
            <family val="2"/>
            <scheme val="minor"/>
          </rPr>
          <t>======
ID#AAABqpGb5yU
PC    (2025-09-05 20:28:28)
ACUMULADOR DE FRENO 930E ANTERIOR COMPONENTE</t>
        </r>
      </text>
    </comment>
    <comment ref="I557" authorId="0" shapeId="0" xr:uid="{00000000-0006-0000-0900-000065000000}">
      <text>
        <r>
          <rPr>
            <sz val="11"/>
            <color theme="1"/>
            <rFont val="Calibri"/>
            <family val="2"/>
            <scheme val="minor"/>
          </rPr>
          <t>======
ID#AAABqpGb5z4
PC    (2025-09-05 20:28:28)
PC1116 ANTERIOR</t>
        </r>
      </text>
    </comment>
    <comment ref="J557" authorId="0" shapeId="0" xr:uid="{00000000-0006-0000-0900-000081000000}">
      <text>
        <r>
          <rPr>
            <sz val="11"/>
            <color theme="1"/>
            <rFont val="Calibri"/>
            <family val="2"/>
            <scheme val="minor"/>
          </rPr>
          <t>======
ID#AAABqpGb5yE
PC    (2025-09-05 20:28:28)
TRENV00007842</t>
        </r>
      </text>
    </comment>
    <comment ref="M557" authorId="0" shapeId="0" xr:uid="{00000000-0006-0000-0900-00000E000000}">
      <text>
        <r>
          <rPr>
            <sz val="11"/>
            <color theme="1"/>
            <rFont val="Calibri"/>
            <family val="2"/>
            <scheme val="minor"/>
          </rPr>
          <t>======
ID#AAABqpGb554
PC    (2025-09-05 20:28:28)
101212204</t>
        </r>
      </text>
    </comment>
    <comment ref="AG557" authorId="0" shapeId="0" xr:uid="{00000000-0006-0000-0900-0000AD000000}">
      <text>
        <r>
          <rPr>
            <sz val="11"/>
            <color theme="1"/>
            <rFont val="Calibri"/>
            <family val="2"/>
            <scheme val="minor"/>
          </rPr>
          <t>======
ID#AAABqpGb5vA
PC    (2025-09-05 20:28:28)
4400594038</t>
        </r>
      </text>
    </comment>
    <comment ref="A558" authorId="0" shapeId="0" xr:uid="{00000000-0006-0000-0900-000010000000}">
      <text>
        <r>
          <rPr>
            <sz val="11"/>
            <color theme="1"/>
            <rFont val="Calibri"/>
            <family val="2"/>
            <scheme val="minor"/>
          </rPr>
          <t>======
ID#AAABqpGb55s
PC    (2025-09-05 20:28:28)
trabajo con andres rojas</t>
        </r>
      </text>
    </comment>
    <comment ref="AR558" authorId="0" shapeId="0" xr:uid="{00000000-0006-0000-0900-000031000000}">
      <text>
        <r>
          <rPr>
            <sz val="11"/>
            <color theme="1"/>
            <rFont val="Calibri"/>
            <family val="2"/>
            <scheme val="minor"/>
          </rPr>
          <t>======
ID#AAABqpGb53k
PC    (2025-09-05 20:28:28)
reparacion lima</t>
        </r>
      </text>
    </comment>
    <comment ref="A559" authorId="0" shapeId="0" xr:uid="{00000000-0006-0000-0900-0000B1000000}">
      <text>
        <r>
          <rPr>
            <sz val="11"/>
            <color theme="1"/>
            <rFont val="Calibri"/>
            <family val="2"/>
            <scheme val="minor"/>
          </rPr>
          <t>======
ID#AAABqpGb5u4
PC    (2025-09-05 20:28:28)
trabajo con andres rojas</t>
        </r>
      </text>
    </comment>
    <comment ref="AR559" authorId="0" shapeId="0" xr:uid="{00000000-0006-0000-0900-000061000000}">
      <text>
        <r>
          <rPr>
            <sz val="11"/>
            <color theme="1"/>
            <rFont val="Calibri"/>
            <family val="2"/>
            <scheme val="minor"/>
          </rPr>
          <t>======
ID#AAABqpGb50I
PC    (2025-09-05 20:28:28)
reparacion lima</t>
        </r>
      </text>
    </comment>
    <comment ref="A560" authorId="0" shapeId="0" xr:uid="{00000000-0006-0000-0900-00003A000000}">
      <text>
        <r>
          <rPr>
            <sz val="11"/>
            <color theme="1"/>
            <rFont val="Calibri"/>
            <family val="2"/>
            <scheme val="minor"/>
          </rPr>
          <t>======
ID#AAABqpGb53E
PC    (2025-09-05 20:28:28)
trabajo con andres rojas</t>
        </r>
      </text>
    </comment>
    <comment ref="AR560" authorId="0" shapeId="0" xr:uid="{00000000-0006-0000-0900-0000AB000000}">
      <text>
        <r>
          <rPr>
            <sz val="11"/>
            <color theme="1"/>
            <rFont val="Calibri"/>
            <family val="2"/>
            <scheme val="minor"/>
          </rPr>
          <t>======
ID#AAABqpGb5vE
PC    (2025-09-05 20:28:28)
reparacion lima</t>
        </r>
      </text>
    </comment>
    <comment ref="A563" authorId="0" shapeId="0" xr:uid="{00000000-0006-0000-0900-000064000000}">
      <text>
        <r>
          <rPr>
            <sz val="11"/>
            <color theme="1"/>
            <rFont val="Calibri"/>
            <family val="2"/>
            <scheme val="minor"/>
          </rPr>
          <t>======
ID#AAABqpGb5z0
PC    (2025-09-05 20:28:28)
trabajo con andres rojas</t>
        </r>
      </text>
    </comment>
    <comment ref="AR563" authorId="0" shapeId="0" xr:uid="{00000000-0006-0000-0900-00009F000000}">
      <text>
        <r>
          <rPr>
            <sz val="11"/>
            <color theme="1"/>
            <rFont val="Calibri"/>
            <family val="2"/>
            <scheme val="minor"/>
          </rPr>
          <t>======
ID#AAABqpGb5wI
PC    (2025-09-05 20:28:28)
reparacion lima</t>
        </r>
      </text>
    </comment>
    <comment ref="AR565" authorId="0" shapeId="0" xr:uid="{00000000-0006-0000-0900-000071000000}">
      <text>
        <r>
          <rPr>
            <sz val="11"/>
            <color theme="1"/>
            <rFont val="Calibri"/>
            <family val="2"/>
            <scheme val="minor"/>
          </rPr>
          <t>======
ID#AAABqpGb5y8
PC    (2025-09-05 20:28:28)
sellos 15/12</t>
        </r>
      </text>
    </comment>
    <comment ref="A567" authorId="0" shapeId="0" xr:uid="{00000000-0006-0000-0900-000012000000}">
      <text>
        <r>
          <rPr>
            <sz val="11"/>
            <color theme="1"/>
            <rFont val="Calibri"/>
            <family val="2"/>
            <scheme val="minor"/>
          </rPr>
          <t>======
ID#AAABqpGb550
PC    (2025-09-05 20:28:28)
SE ENVIO CON 10 PERNOS ROBADOS EN EL STRIADO, SE ACORDO CON LUCHO Y ANTONIO ENVIARLO CON LOCTITE GRUESO</t>
        </r>
      </text>
    </comment>
    <comment ref="AR567" authorId="0" shapeId="0" xr:uid="{00000000-0006-0000-0900-00005F000000}">
      <text>
        <r>
          <rPr>
            <sz val="11"/>
            <color theme="1"/>
            <rFont val="Calibri"/>
            <family val="2"/>
            <scheme val="minor"/>
          </rPr>
          <t>======
ID#AAABqpGb50Q
PC    (2025-09-05 20:28:28)
kit de sellos 05/12</t>
        </r>
      </text>
    </comment>
    <comment ref="AR568" authorId="0" shapeId="0" xr:uid="{00000000-0006-0000-0900-000055000000}">
      <text>
        <r>
          <rPr>
            <sz val="11"/>
            <color theme="1"/>
            <rFont val="Calibri"/>
            <family val="2"/>
            <scheme val="minor"/>
          </rPr>
          <t>======
ID#AAABqpGb51M
PC    (2025-09-05 20:28:28)
kit de sellos 05/12</t>
        </r>
      </text>
    </comment>
    <comment ref="AR569" authorId="0" shapeId="0" xr:uid="{00000000-0006-0000-0900-000075000000}">
      <text>
        <r>
          <rPr>
            <sz val="11"/>
            <color theme="1"/>
            <rFont val="Calibri"/>
            <family val="2"/>
            <scheme val="minor"/>
          </rPr>
          <t>======
ID#AAABqpGb5zM
PC    (2025-09-05 20:28:28)
kit de sellos 05/12</t>
        </r>
      </text>
    </comment>
    <comment ref="AR570" authorId="0" shapeId="0" xr:uid="{00000000-0006-0000-0900-000062000000}">
      <text>
        <r>
          <rPr>
            <sz val="11"/>
            <color theme="1"/>
            <rFont val="Calibri"/>
            <family val="2"/>
            <scheme val="minor"/>
          </rPr>
          <t>======
ID#AAABqpGb50M
PC    (2025-09-05 20:28:28)
tapon 05/12</t>
        </r>
      </text>
    </comment>
    <comment ref="A572" authorId="0" shapeId="0" xr:uid="{00000000-0006-0000-0900-000078000000}">
      <text>
        <r>
          <rPr>
            <sz val="11"/>
            <color theme="1"/>
            <rFont val="Calibri"/>
            <family val="2"/>
            <scheme val="minor"/>
          </rPr>
          <t>======
ID#AAABqpGb5yw
PC    (2025-09-05 20:28:28)
baja de componente</t>
        </r>
      </text>
    </comment>
    <comment ref="AR574" authorId="0" shapeId="0" xr:uid="{00000000-0006-0000-0900-00002A000000}">
      <text>
        <r>
          <rPr>
            <sz val="11"/>
            <color theme="1"/>
            <rFont val="Calibri"/>
            <family val="2"/>
            <scheme val="minor"/>
          </rPr>
          <t>======
ID#AAABqpGb54I
PC    (2025-09-05 20:28:28)
proceso de traslado de repuestos</t>
        </r>
      </text>
    </comment>
    <comment ref="AR575" authorId="0" shapeId="0" xr:uid="{00000000-0006-0000-0900-00001D000000}">
      <text>
        <r>
          <rPr>
            <sz val="11"/>
            <color theme="1"/>
            <rFont val="Calibri"/>
            <family val="2"/>
            <scheme val="minor"/>
          </rPr>
          <t>======
ID#AAABqpGb54s
PC    (2025-09-05 20:28:28)
proceso de traslado de repuestos</t>
        </r>
      </text>
    </comment>
    <comment ref="AR578" authorId="0" shapeId="0" xr:uid="{00000000-0006-0000-0900-000051000000}">
      <text>
        <r>
          <rPr>
            <sz val="11"/>
            <color theme="1"/>
            <rFont val="Calibri"/>
            <family val="2"/>
            <scheme val="minor"/>
          </rPr>
          <t>======
ID#AAABqpGb51Y
PC    (2025-09-05 20:28:28)
tapon 05/12</t>
        </r>
      </text>
    </comment>
    <comment ref="AR579" authorId="0" shapeId="0" xr:uid="{00000000-0006-0000-0900-0000B9000000}">
      <text>
        <r>
          <rPr>
            <sz val="11"/>
            <color theme="1"/>
            <rFont val="Calibri"/>
            <family val="2"/>
            <scheme val="minor"/>
          </rPr>
          <t>======
ID#AAABqpGb5tw
PC    (2025-09-05 20:28:28)
tapon 05/12</t>
        </r>
      </text>
    </comment>
    <comment ref="AR580" authorId="0" shapeId="0" xr:uid="{00000000-0006-0000-0900-0000AC000000}">
      <text>
        <r>
          <rPr>
            <sz val="11"/>
            <color theme="1"/>
            <rFont val="Calibri"/>
            <family val="2"/>
            <scheme val="minor"/>
          </rPr>
          <t>======
ID#AAABqpGb5vI
PC    (2025-09-05 20:28:28)
tuerca 05/12</t>
        </r>
      </text>
    </comment>
    <comment ref="AR581" authorId="0" shapeId="0" xr:uid="{00000000-0006-0000-0900-000006000000}">
      <text>
        <r>
          <rPr>
            <sz val="11"/>
            <color theme="1"/>
            <rFont val="Calibri"/>
            <family val="2"/>
            <scheme val="minor"/>
          </rPr>
          <t>======
ID#AAABqpGb56k
PC    (2025-09-05 20:28:28)
espera de informe de mina</t>
        </r>
      </text>
    </comment>
    <comment ref="AR584" authorId="0" shapeId="0" xr:uid="{00000000-0006-0000-0900-000028000000}">
      <text>
        <r>
          <rPr>
            <sz val="11"/>
            <color theme="1"/>
            <rFont val="Calibri"/>
            <family val="2"/>
            <scheme val="minor"/>
          </rPr>
          <t>======
ID#AAABqpGb54Q
PC    (2025-09-05 20:28:28)
tapon 05/12</t>
        </r>
      </text>
    </comment>
    <comment ref="AR585" authorId="0" shapeId="0" xr:uid="{00000000-0006-0000-0900-0000C4000000}">
      <text>
        <r>
          <rPr>
            <sz val="11"/>
            <color theme="1"/>
            <rFont val="Calibri"/>
            <family val="2"/>
            <scheme val="minor"/>
          </rPr>
          <t>======
ID#AAABqpGb5tE
PC    (2025-09-05 20:28:28)
kit de sellos 06/12</t>
        </r>
      </text>
    </comment>
    <comment ref="AR588" authorId="0" shapeId="0" xr:uid="{00000000-0006-0000-0900-00008B000000}">
      <text>
        <r>
          <rPr>
            <sz val="11"/>
            <color theme="1"/>
            <rFont val="Calibri"/>
            <family val="2"/>
            <scheme val="minor"/>
          </rPr>
          <t>======
ID#AAABqpGb5xQ
PC    (2025-09-05 20:28:28)
kit de sellos 06/12</t>
        </r>
      </text>
    </comment>
    <comment ref="AR589" authorId="0" shapeId="0" xr:uid="{00000000-0006-0000-0900-0000BE000000}">
      <text>
        <r>
          <rPr>
            <sz val="11"/>
            <color theme="1"/>
            <rFont val="Calibri"/>
            <family val="2"/>
            <scheme val="minor"/>
          </rPr>
          <t>======
ID#AAABqpGb5tk
PC    (2025-09-05 20:28:28)
kit de sellos 06/12</t>
        </r>
      </text>
    </comment>
    <comment ref="AR590" authorId="0" shapeId="0" xr:uid="{00000000-0006-0000-0900-00007B000000}">
      <text>
        <r>
          <rPr>
            <sz val="11"/>
            <color theme="1"/>
            <rFont val="Calibri"/>
            <family val="2"/>
            <scheme val="minor"/>
          </rPr>
          <t>======
ID#AAABqpGb5yk
PC    (2025-09-05 20:28:28)
kit de sellos 06/12</t>
        </r>
      </text>
    </comment>
    <comment ref="AR591" authorId="0" shapeId="0" xr:uid="{00000000-0006-0000-0900-000092000000}">
      <text>
        <r>
          <rPr>
            <sz val="11"/>
            <color theme="1"/>
            <rFont val="Calibri"/>
            <family val="2"/>
            <scheme val="minor"/>
          </rPr>
          <t>======
ID#AAABqpGb5xE
PC    (2025-09-05 20:28:28)
kit de sellos 06/12</t>
        </r>
      </text>
    </comment>
    <comment ref="A592" authorId="0" shapeId="0" xr:uid="{00000000-0006-0000-0900-00001F000000}">
      <text>
        <r>
          <rPr>
            <sz val="11"/>
            <color theme="1"/>
            <rFont val="Calibri"/>
            <family val="2"/>
            <scheme val="minor"/>
          </rPr>
          <t>======
ID#AAABqpGb544
PC    (2025-09-05 20:28:28)
OT ANTERIOR 249924 OC 4500465231</t>
        </r>
      </text>
    </comment>
    <comment ref="AR592" authorId="0" shapeId="0" xr:uid="{00000000-0006-0000-0900-000093000000}">
      <text>
        <r>
          <rPr>
            <sz val="11"/>
            <color theme="1"/>
            <rFont val="Calibri"/>
            <family val="2"/>
            <scheme val="minor"/>
          </rPr>
          <t>======
ID#AAABqpGb5w8
PC    (2025-09-05 20:28:28)
afa</t>
        </r>
      </text>
    </comment>
    <comment ref="AR593" authorId="0" shapeId="0" xr:uid="{00000000-0006-0000-0900-0000AF000000}">
      <text>
        <r>
          <rPr>
            <sz val="11"/>
            <color theme="1"/>
            <rFont val="Calibri"/>
            <family val="2"/>
            <scheme val="minor"/>
          </rPr>
          <t>======
ID#AAABqpGb5us
PC    (2025-09-05 20:28:28)
entregado para reparacion a lima 25/11</t>
        </r>
      </text>
    </comment>
    <comment ref="AR594" authorId="0" shapeId="0" xr:uid="{00000000-0006-0000-0900-000005000000}">
      <text>
        <r>
          <rPr>
            <sz val="11"/>
            <color theme="1"/>
            <rFont val="Calibri"/>
            <family val="2"/>
            <scheme val="minor"/>
          </rPr>
          <t>======
ID#AAABqpGb56o
PC    (2025-09-05 20:28:28)
entregado para reparacion a lima 25/11</t>
        </r>
      </text>
    </comment>
    <comment ref="A595" authorId="0" shapeId="0" xr:uid="{00000000-0006-0000-0900-0000C2000000}">
      <text>
        <r>
          <rPr>
            <sz val="11"/>
            <color theme="1"/>
            <rFont val="Calibri"/>
            <family val="2"/>
            <scheme val="minor"/>
          </rPr>
          <t>======
ID#AAABqpGb5tM
PC    (2025-09-05 20:28:28)
SOLO SE REALIZO PRUEBA, FALTA COTIZAR REPARACION DE COMPONENTE</t>
        </r>
      </text>
    </comment>
    <comment ref="AR596" authorId="0" shapeId="0" xr:uid="{00000000-0006-0000-0900-000013000000}">
      <text>
        <r>
          <rPr>
            <sz val="11"/>
            <color theme="1"/>
            <rFont val="Calibri"/>
            <family val="2"/>
            <scheme val="minor"/>
          </rPr>
          <t>======
ID#AAABqpGb55k
PC    (2025-09-05 20:28:28)
afa</t>
        </r>
      </text>
    </comment>
    <comment ref="AR597" authorId="0" shapeId="0" xr:uid="{00000000-0006-0000-0900-000040000000}">
      <text>
        <r>
          <rPr>
            <sz val="11"/>
            <color theme="1"/>
            <rFont val="Calibri"/>
            <family val="2"/>
            <scheme val="minor"/>
          </rPr>
          <t>======
ID#AAABqpGb52k
PC    (2025-09-05 20:28:28)
afa</t>
        </r>
      </text>
    </comment>
    <comment ref="A601" authorId="0" shapeId="0" xr:uid="{00000000-0006-0000-0900-0000BC000000}">
      <text>
        <r>
          <rPr>
            <sz val="11"/>
            <color theme="1"/>
            <rFont val="Calibri"/>
            <family val="2"/>
            <scheme val="minor"/>
          </rPr>
          <t>======
ID#AAABqpGb5t8
PC    (2025-09-05 20:28:28)
ROTULA LLEGO FUERA DE MEDIDA</t>
        </r>
      </text>
    </comment>
    <comment ref="A603" authorId="0" shapeId="0" xr:uid="{00000000-0006-0000-0900-00003F000000}">
      <text>
        <r>
          <rPr>
            <sz val="11"/>
            <color theme="1"/>
            <rFont val="Calibri"/>
            <family val="2"/>
            <scheme val="minor"/>
          </rPr>
          <t>======
ID#AAABqpGb520
PC    (2025-09-05 20:28:28)
VERIFICAR TAPA  A QUIEN SE ENVIARA</t>
        </r>
      </text>
    </comment>
    <comment ref="A604" authorId="0" shapeId="0" xr:uid="{00000000-0006-0000-0900-000090000000}">
      <text>
        <r>
          <rPr>
            <sz val="11"/>
            <color theme="1"/>
            <rFont val="Calibri"/>
            <family val="2"/>
            <scheme val="minor"/>
          </rPr>
          <t>======
ID#AAABqpGb5ws
PC    (2025-09-05 20:28:28)
se realiza cambio de tapa por la 304724</t>
        </r>
      </text>
    </comment>
    <comment ref="AR604" authorId="0" shapeId="0" xr:uid="{00000000-0006-0000-0900-0000B7000000}">
      <text>
        <r>
          <rPr>
            <sz val="11"/>
            <color theme="1"/>
            <rFont val="Calibri"/>
            <family val="2"/>
            <scheme val="minor"/>
          </rPr>
          <t>======
ID#AAABqpGb5uM
PC    (2025-09-05 20:28:28)
ESPERA DE TAPA</t>
        </r>
      </text>
    </comment>
    <comment ref="A615" authorId="0" shapeId="0" xr:uid="{00000000-0006-0000-0900-00005D000000}">
      <text>
        <r>
          <rPr>
            <sz val="11"/>
            <color theme="1"/>
            <rFont val="Calibri"/>
            <family val="2"/>
            <scheme val="minor"/>
          </rPr>
          <t>======
ID#AAABqpGb50c
PC    (2025-09-05 20:28:28)
LLEGO COMO UN D11T EN FISICO Y EN LA PO D11</t>
        </r>
      </text>
    </comment>
    <comment ref="A616" authorId="0" shapeId="0" xr:uid="{00000000-0006-0000-0900-0000C8000000}">
      <text>
        <r>
          <rPr>
            <sz val="11"/>
            <color theme="1"/>
            <rFont val="Calibri"/>
            <family val="2"/>
            <scheme val="minor"/>
          </rPr>
          <t>======
ID#AAABqpGb5s4
PC    (2025-09-05 20:28:28)
LLEGO EN CAJAN DE MADERA</t>
        </r>
      </text>
    </comment>
    <comment ref="AR616" authorId="0" shapeId="0" xr:uid="{00000000-0006-0000-0900-000034000000}">
      <text>
        <r>
          <rPr>
            <sz val="11"/>
            <color theme="1"/>
            <rFont val="Calibri"/>
            <family val="2"/>
            <scheme val="minor"/>
          </rPr>
          <t>======
ID#AAABqpGb53g
PC    (2025-09-05 20:28:28)
ENTREGADO EN MCCH</t>
        </r>
      </text>
    </comment>
    <comment ref="AN623" authorId="0" shapeId="0" xr:uid="{00000000-0006-0000-0900-00003D000000}">
      <text>
        <r>
          <rPr>
            <sz val="11"/>
            <color theme="1"/>
            <rFont val="Calibri"/>
            <family val="2"/>
            <scheme val="minor"/>
          </rPr>
          <t>======
ID#AAABqpGb52o
PC    (2025-09-05 20:28:28)
pendiente de sello de guia</t>
        </r>
      </text>
    </comment>
    <comment ref="AR623" authorId="0" shapeId="0" xr:uid="{00000000-0006-0000-0900-0000A5000000}">
      <text>
        <r>
          <rPr>
            <sz val="11"/>
            <color theme="1"/>
            <rFont val="Calibri"/>
            <family val="2"/>
            <scheme val="minor"/>
          </rPr>
          <t>======
ID#AAABqpGb5vg
PC    (2025-09-05 20:28:28)
INICIAMOS ARMADO DE ENROLLADOR CULMINANDO EL ARMADO DE LA RUEDA 325125</t>
        </r>
      </text>
    </comment>
    <comment ref="AN624" authorId="0" shapeId="0" xr:uid="{00000000-0006-0000-0900-00004C000000}">
      <text>
        <r>
          <rPr>
            <sz val="11"/>
            <color theme="1"/>
            <rFont val="Calibri"/>
            <family val="2"/>
            <scheme val="minor"/>
          </rPr>
          <t>======
ID#AAABqpGb51w
PC    (2025-09-05 20:28:28)
pendiente de sello de guias</t>
        </r>
      </text>
    </comment>
    <comment ref="AN625" authorId="0" shapeId="0" xr:uid="{00000000-0006-0000-0900-00002C000000}">
      <text>
        <r>
          <rPr>
            <sz val="11"/>
            <color theme="1"/>
            <rFont val="Calibri"/>
            <family val="2"/>
            <scheme val="minor"/>
          </rPr>
          <t>======
ID#AAABqpGb538
PC    (2025-09-05 20:28:28)
pendiente de sello de guias</t>
        </r>
      </text>
    </comment>
    <comment ref="A626" authorId="0" shapeId="0" xr:uid="{00000000-0006-0000-0900-0000A2000000}">
      <text>
        <r>
          <rPr>
            <sz val="11"/>
            <color theme="1"/>
            <rFont val="Calibri"/>
            <family val="2"/>
            <scheme val="minor"/>
          </rPr>
          <t>======
ID#AAABqpGb5vk
PC    (2025-09-05 20:28:28)
PENDIENTE DE MODIFICAICON DE ORDEN DE COMPRA EL MONTO ESTA MAL</t>
        </r>
      </text>
    </comment>
    <comment ref="AR626" authorId="0" shapeId="0" xr:uid="{00000000-0006-0000-0900-0000CC000000}">
      <text>
        <r>
          <rPr>
            <sz val="11"/>
            <color theme="1"/>
            <rFont val="Calibri"/>
            <family val="2"/>
            <scheme val="minor"/>
          </rPr>
          <t>======
ID#AAABqpGb5sg
PC    (2025-09-05 20:28:28)
PROCESO DE</t>
        </r>
      </text>
    </comment>
    <comment ref="AR627" authorId="0" shapeId="0" xr:uid="{00000000-0006-0000-0900-0000BB000000}">
      <text>
        <r>
          <rPr>
            <sz val="11"/>
            <color theme="1"/>
            <rFont val="Calibri"/>
            <family val="2"/>
            <scheme val="minor"/>
          </rPr>
          <t>======
ID#AAABqpGb5t4
PC    (2025-09-05 20:28:28)
PROCESO DE</t>
        </r>
      </text>
    </comment>
    <comment ref="A639" authorId="0" shapeId="0" xr:uid="{00000000-0006-0000-0900-000082000000}">
      <text>
        <r>
          <rPr>
            <sz val="11"/>
            <color theme="1"/>
            <rFont val="Calibri"/>
            <family val="2"/>
            <scheme val="minor"/>
          </rPr>
          <t>======
ID#AAABqpGb5xw
PC    (2025-09-05 20:28:28)
FISICO LLEGO UN CILINDRO DE DIRECCION 930E</t>
        </r>
      </text>
    </comment>
    <comment ref="A646" authorId="0" shapeId="0" xr:uid="{00000000-0006-0000-0900-000016000000}">
      <text>
        <r>
          <rPr>
            <sz val="11"/>
            <color theme="1"/>
            <rFont val="Calibri"/>
            <family val="2"/>
            <scheme val="minor"/>
          </rPr>
          <t>======
ID#AAABqpGb55g
PC    (2025-09-05 20:28:28)
EN FISICO LLEGO UN CILINDRO DE DIRECCION 980E</t>
        </r>
      </text>
    </comment>
    <comment ref="A651" authorId="0" shapeId="0" xr:uid="{00000000-0006-0000-0900-00002B000000}">
      <text>
        <r>
          <rPr>
            <sz val="11"/>
            <color theme="1"/>
            <rFont val="Calibri"/>
            <family val="2"/>
            <scheme val="minor"/>
          </rPr>
          <t>======
ID#AAABqpGb54A
PC    (2025-09-05 20:28:28)
sacar plano de componente</t>
        </r>
      </text>
    </comment>
    <comment ref="A665" authorId="0" shapeId="0" xr:uid="{00000000-0006-0000-0900-0000CF000000}">
      <text>
        <r>
          <rPr>
            <sz val="11"/>
            <color theme="1"/>
            <rFont val="Calibri"/>
            <family val="2"/>
            <scheme val="minor"/>
          </rPr>
          <t>======
ID#AAABqpGb5sU
PC    (2025-09-05 20:28:28)
ATENDIDO POR EMERGENCIA SOLICITADO POR RICARDO GONZALES</t>
        </r>
      </text>
    </comment>
    <comment ref="AR665" authorId="0" shapeId="0" xr:uid="{00000000-0006-0000-0900-000007000000}">
      <text>
        <r>
          <rPr>
            <sz val="11"/>
            <color theme="1"/>
            <rFont val="Calibri"/>
            <family val="2"/>
            <scheme val="minor"/>
          </rPr>
          <t>======
ID#AAABqpGb59I
PC    (2025-09-05 20:28:28)
ENTREGADO CON ALEXIS VELARDE</t>
        </r>
      </text>
    </comment>
    <comment ref="AV685" authorId="0" shapeId="0" xr:uid="{00000000-0006-0000-0900-000073000000}">
      <text>
        <r>
          <rPr>
            <sz val="11"/>
            <color theme="1"/>
            <rFont val="Calibri"/>
            <family val="2"/>
            <scheme val="minor"/>
          </rPr>
          <t>======
ID#AAABqpGb5y4
PC    (2025-09-05 20:28:28)
presento fatiga en material base</t>
        </r>
      </text>
    </comment>
    <comment ref="AG687" authorId="0" shapeId="0" xr:uid="{00000000-0006-0000-0900-0000AE000000}">
      <text>
        <r>
          <rPr>
            <sz val="11"/>
            <color theme="1"/>
            <rFont val="Calibri"/>
            <family val="2"/>
            <scheme val="minor"/>
          </rPr>
          <t>======
ID#AAABqpGb5u8
PC    (2025-09-05 20:28:28)
pendiente de pdf con oc actualizada</t>
        </r>
      </text>
    </comment>
    <comment ref="AN687" authorId="0" shapeId="0" xr:uid="{00000000-0006-0000-0900-0000B6000000}">
      <text>
        <r>
          <rPr>
            <sz val="11"/>
            <color theme="1"/>
            <rFont val="Calibri"/>
            <family val="2"/>
            <scheme val="minor"/>
          </rPr>
          <t>======
ID#AAABqpGb5uY
PC    (2025-09-05 20:28:28)
COMPONENTE ENTREGADO CON ALEXIS</t>
        </r>
      </text>
    </comment>
    <comment ref="A690" authorId="0" shapeId="0" xr:uid="{00000000-0006-0000-0900-0000C3000000}">
      <text>
        <r>
          <rPr>
            <sz val="11"/>
            <color theme="1"/>
            <rFont val="Calibri"/>
            <family val="2"/>
            <scheme val="minor"/>
          </rPr>
          <t>======
ID#AAABqpGb5tQ
PC    (2025-09-05 20:28:28)
TUBO ORIGINAL</t>
        </r>
      </text>
    </comment>
    <comment ref="A713" authorId="0" shapeId="0" xr:uid="{00000000-0006-0000-0900-000057000000}">
      <text>
        <r>
          <rPr>
            <sz val="11"/>
            <color theme="1"/>
            <rFont val="Calibri"/>
            <family val="2"/>
            <scheme val="minor"/>
          </rPr>
          <t>======
ID#AAABqpGb50w
PC    (2025-09-05 20:28:28)
TUBO MEJORADO</t>
        </r>
      </text>
    </comment>
    <comment ref="A717" authorId="0" shapeId="0" xr:uid="{00000000-0006-0000-0900-000059000000}">
      <text>
        <r>
          <rPr>
            <sz val="11"/>
            <color theme="1"/>
            <rFont val="Calibri"/>
            <family val="2"/>
            <scheme val="minor"/>
          </rPr>
          <t>======
ID#AAABqpGb50k
PC    (2025-09-05 20:28:28)
TUBO ORIGINAL</t>
        </r>
      </text>
    </comment>
    <comment ref="A718" authorId="0" shapeId="0" xr:uid="{00000000-0006-0000-0900-000094000000}">
      <text>
        <r>
          <rPr>
            <sz val="11"/>
            <color theme="1"/>
            <rFont val="Calibri"/>
            <family val="2"/>
            <scheme val="minor"/>
          </rPr>
          <t>======
ID#AAABqpGb5w0
PC    (2025-09-05 20:28:28)
solucionar baldder</t>
        </r>
      </text>
    </comment>
    <comment ref="A723" authorId="0" shapeId="0" xr:uid="{00000000-0006-0000-0900-000074000000}">
      <text>
        <r>
          <rPr>
            <sz val="11"/>
            <color theme="1"/>
            <rFont val="Calibri"/>
            <family val="2"/>
            <scheme val="minor"/>
          </rPr>
          <t>======
ID#AAABqpGb5zI
PC    (2025-09-05 20:28:28)
CILINDRO LLEGO EN FISICO 930E</t>
        </r>
      </text>
    </comment>
    <comment ref="A734" authorId="0" shapeId="0" xr:uid="{00000000-0006-0000-0900-00006A000000}">
      <text>
        <r>
          <rPr>
            <sz val="11"/>
            <color theme="1"/>
            <rFont val="Calibri"/>
            <family val="2"/>
            <scheme val="minor"/>
          </rPr>
          <t>======
ID#AAABqpGb5zk
PC    (2025-09-05 20:28:28)
fisico llego como inclinacion</t>
        </r>
      </text>
    </comment>
    <comment ref="A751" authorId="0" shapeId="0" xr:uid="{00000000-0006-0000-0900-00006C000000}">
      <text>
        <r>
          <rPr>
            <sz val="11"/>
            <color theme="1"/>
            <rFont val="Calibri"/>
            <family val="2"/>
            <scheme val="minor"/>
          </rPr>
          <t>======
ID#AAABqpGb5zc
PC    (2025-09-05 20:28:28)
Mina suministro cilindro y tapa el dia 04/06/2025</t>
        </r>
      </text>
    </comment>
    <comment ref="A763" authorId="0" shapeId="0" xr:uid="{00000000-0006-0000-0900-000067000000}">
      <text>
        <r>
          <rPr>
            <sz val="11"/>
            <color theme="1"/>
            <rFont val="Calibri"/>
            <family val="2"/>
            <scheme val="minor"/>
          </rPr>
          <t>======
ID#AAABqpGb50E
PC    (2025-09-05 20:28:28)
salio de emergencia</t>
        </r>
      </text>
    </comment>
    <comment ref="A768" authorId="0" shapeId="0" xr:uid="{00000000-0006-0000-0900-00003C000000}">
      <text>
        <r>
          <rPr>
            <sz val="11"/>
            <color theme="1"/>
            <rFont val="Calibri"/>
            <family val="2"/>
            <scheme val="minor"/>
          </rPr>
          <t>======
ID#AAABqpGb52w
PC    (2025-09-05 20:28:28)
PENDIENTE DE INFORME AFA</t>
        </r>
      </text>
    </comment>
    <comment ref="A787" authorId="0" shapeId="0" xr:uid="{00000000-0006-0000-0900-00008A000000}">
      <text>
        <r>
          <rPr>
            <sz val="11"/>
            <color theme="1"/>
            <rFont val="Calibri"/>
            <family val="2"/>
            <scheme val="minor"/>
          </rPr>
          <t>======
ID#AAABqpGb5xY
PC    (2025-09-05 20:28:28)
se realizara el cambio por 325625 de bambas emergencia</t>
        </r>
      </text>
    </comment>
    <comment ref="A796" authorId="0" shapeId="0" xr:uid="{00000000-0006-0000-0900-0000A3000000}">
      <text>
        <r>
          <rPr>
            <sz val="11"/>
            <color theme="1"/>
            <rFont val="Calibri"/>
            <family val="2"/>
            <scheme val="minor"/>
          </rPr>
          <t>======
ID#AAABqpGb5v4
PC    (2025-09-05 20:28:28)
cilindro llego como 830 y es un 797f</t>
        </r>
      </text>
    </comment>
    <comment ref="A801" authorId="0" shapeId="0" xr:uid="{00000000-0006-0000-0900-0000C9000000}">
      <text>
        <r>
          <rPr>
            <sz val="11"/>
            <color theme="1"/>
            <rFont val="Calibri"/>
            <family val="2"/>
            <scheme val="minor"/>
          </rPr>
          <t>======
ID#AAABqpGb5s8
PC    (2025-09-05 20:28:28)
MINA ENVIARA SUS REPUESTOS INDICO OSCAR</t>
        </r>
      </text>
    </comment>
    <comment ref="A808" authorId="0" shapeId="0" xr:uid="{00000000-0006-0000-0900-0000B8000000}">
      <text>
        <r>
          <rPr>
            <sz val="11"/>
            <color theme="1"/>
            <rFont val="Calibri"/>
            <family val="2"/>
            <scheme val="minor"/>
          </rPr>
          <t>======
ID#AAABqpGb5uQ
PC    (2025-09-05 20:28:28)
$1250 por los viajes realizados a las bambas</t>
        </r>
      </text>
    </comment>
    <comment ref="AG809" authorId="0" shapeId="0" xr:uid="{00000000-0006-0000-0900-00004B000000}">
      <text>
        <r>
          <rPr>
            <sz val="11"/>
            <color theme="1"/>
            <rFont val="Calibri"/>
            <family val="2"/>
            <scheme val="minor"/>
          </rPr>
          <t>======
ID#AAABqpGb514
PC    (2025-09-05 20:28:28)
realizar afa</t>
        </r>
      </text>
    </comment>
    <comment ref="A829" authorId="0" shapeId="0" xr:uid="{00000000-0006-0000-0900-00009A000000}">
      <text>
        <r>
          <rPr>
            <sz val="11"/>
            <color theme="1"/>
            <rFont val="Calibri"/>
            <family val="2"/>
            <scheme val="minor"/>
          </rPr>
          <t>======
ID#AAABqpGb5wU
PC    (2025-09-05 20:28:28)
SE COTIZAO CON REPUESTOS DE MINA</t>
        </r>
      </text>
    </comment>
    <comment ref="A832" authorId="0" shapeId="0" xr:uid="{00000000-0006-0000-0900-000036000000}">
      <text>
        <r>
          <rPr>
            <sz val="11"/>
            <color theme="1"/>
            <rFont val="Calibri"/>
            <family val="2"/>
            <scheme val="minor"/>
          </rPr>
          <t>======
ID#AAABqpGb53Q
PC    (2025-09-05 20:28:28)
repuestos suministrados por mina</t>
        </r>
      </text>
    </comment>
    <comment ref="A834" authorId="0" shapeId="0" xr:uid="{00000000-0006-0000-0900-00001B000000}">
      <text>
        <r>
          <rPr>
            <sz val="11"/>
            <color theme="1"/>
            <rFont val="Calibri"/>
            <family val="2"/>
            <scheme val="minor"/>
          </rPr>
          <t>======
ID#AAABqpGb55E
PC    (2025-09-05 20:28:28)
mins suministro cilindro y tapa</t>
        </r>
      </text>
    </comment>
    <comment ref="AG853" authorId="0" shapeId="0" xr:uid="{00000000-0006-0000-0900-0000CA000000}">
      <text>
        <r>
          <rPr>
            <sz val="11"/>
            <color theme="1"/>
            <rFont val="Calibri"/>
            <family val="2"/>
            <scheme val="minor"/>
          </rPr>
          <t>======
ID#AAABqpGb5sk
PC    (2025-09-05 20:28:28)
componente de baja</t>
        </r>
      </text>
    </comment>
    <comment ref="A865" authorId="0" shapeId="0" xr:uid="{00000000-0006-0000-0900-0000C6000000}">
      <text>
        <r>
          <rPr>
            <sz val="11"/>
            <color theme="1"/>
            <rFont val="Calibri"/>
            <family val="2"/>
            <scheme val="minor"/>
          </rPr>
          <t>======
ID#AAABqpGb5ss
PC    (2025-09-05 20:28:28)
ing grover enviara el motor para ensamble</t>
        </r>
      </text>
    </comment>
    <comment ref="A867" authorId="0" shapeId="0" xr:uid="{00000000-0006-0000-0900-000039000000}">
      <text>
        <r>
          <rPr>
            <sz val="11"/>
            <color theme="1"/>
            <rFont val="Calibri"/>
            <family val="2"/>
            <scheme val="minor"/>
          </rPr>
          <t>======
ID#AAABqpGb53M
PC    (2025-09-05 20:28:28)
cilindro dar de baja se cotizo costo fesa</t>
        </r>
      </text>
    </comment>
    <comment ref="A869" authorId="0" shapeId="0" xr:uid="{00000000-0006-0000-0900-0000B3000000}">
      <text>
        <r>
          <rPr>
            <sz val="11"/>
            <color theme="1"/>
            <rFont val="Calibri"/>
            <family val="2"/>
            <scheme val="minor"/>
          </rPr>
          <t>======
ID#AAABqpGb5uc
PC    (2025-09-05 20:28:28)
sale a challhua 10/07</t>
        </r>
      </text>
    </comment>
    <comment ref="A870" authorId="0" shapeId="0" xr:uid="{00000000-0006-0000-0900-00007F000000}">
      <text>
        <r>
          <rPr>
            <sz val="11"/>
            <color theme="1"/>
            <rFont val="Calibri"/>
            <family val="2"/>
            <scheme val="minor"/>
          </rPr>
          <t>======
ID#AAABqpGb5yM
PC    (2025-09-05 20:28:28)
sale a challhua 10/07</t>
        </r>
      </text>
    </comment>
    <comment ref="AR870" authorId="0" shapeId="0" xr:uid="{00000000-0006-0000-0900-00006B000000}">
      <text>
        <r>
          <rPr>
            <sz val="11"/>
            <color theme="1"/>
            <rFont val="Calibri"/>
            <family val="2"/>
            <scheme val="minor"/>
          </rPr>
          <t>======
ID#AAABqpGb5zo
PC    (2025-09-05 20:28:28)
PC:</t>
        </r>
      </text>
    </comment>
    <comment ref="A883" authorId="0" shapeId="0" xr:uid="{00000000-0006-0000-0900-000099000000}">
      <text>
        <r>
          <rPr>
            <sz val="11"/>
            <color theme="1"/>
            <rFont val="Calibri"/>
            <family val="2"/>
            <scheme val="minor"/>
          </rPr>
          <t>======
ID#AAABqpGb5wc
PC    (2025-09-05 20:28:28)
ENVIAR A LIMA</t>
        </r>
      </text>
    </comment>
    <comment ref="A890" authorId="0" shapeId="0" xr:uid="{00000000-0006-0000-0900-000086000000}">
      <text>
        <r>
          <rPr>
            <sz val="11"/>
            <color theme="1"/>
            <rFont val="Calibri"/>
            <family val="2"/>
            <scheme val="minor"/>
          </rPr>
          <t>======
ID#AAABqpGb5xs
PC    (2025-09-05 20:28:28)
ENVIAR A LIMA</t>
        </r>
      </text>
    </comment>
    <comment ref="B891" authorId="0" shapeId="0" xr:uid="{00000000-0006-0000-0900-00004F000000}">
      <text>
        <r>
          <rPr>
            <sz val="11"/>
            <color theme="1"/>
            <rFont val="Calibri"/>
            <family val="2"/>
            <scheme val="minor"/>
          </rPr>
          <t>======
ID#AAABqpGb51g
PC    (2025-09-05 20:28:28)
ENVIAR A ANDRES</t>
        </r>
      </text>
    </comment>
    <comment ref="AG891" authorId="0" shapeId="0" xr:uid="{00000000-0006-0000-0900-00000B000000}">
      <text>
        <r>
          <rPr>
            <sz val="11"/>
            <color theme="1"/>
            <rFont val="Calibri"/>
            <family val="2"/>
            <scheme val="minor"/>
          </rPr>
          <t>======
ID#AAABqpGb56M
PC    (2025-09-05 20:28:28)
MODIFICAR YSMELY OC</t>
        </r>
      </text>
    </comment>
    <comment ref="B893" authorId="0" shapeId="0" xr:uid="{00000000-0006-0000-0900-000097000000}">
      <text>
        <r>
          <rPr>
            <sz val="11"/>
            <color theme="1"/>
            <rFont val="Calibri"/>
            <family val="2"/>
            <scheme val="minor"/>
          </rPr>
          <t>======
ID#AAABqpGb5wg
PC    (2025-09-05 20:28:28)
ENVIAR A ANDRES</t>
        </r>
      </text>
    </comment>
    <comment ref="B898" authorId="0" shapeId="0" xr:uid="{00000000-0006-0000-0900-000026000000}">
      <text>
        <r>
          <rPr>
            <sz val="11"/>
            <color theme="1"/>
            <rFont val="Calibri"/>
            <family val="2"/>
            <scheme val="minor"/>
          </rPr>
          <t>======
ID#AAABqpGb54U
PC    (2025-09-05 20:28:28)
ENVIAR A ANDRES</t>
        </r>
      </text>
    </comment>
    <comment ref="B899" authorId="0" shapeId="0" xr:uid="{00000000-0006-0000-0900-000046000000}">
      <text>
        <r>
          <rPr>
            <sz val="11"/>
            <color theme="1"/>
            <rFont val="Calibri"/>
            <family val="2"/>
            <scheme val="minor"/>
          </rPr>
          <t>======
ID#AAABqpGb52I
PC    (2025-09-05 20:28:28)
ENVIAR A ANDRES</t>
        </r>
      </text>
    </comment>
    <comment ref="B901" authorId="0" shapeId="0" xr:uid="{00000000-0006-0000-0900-000069000000}">
      <text>
        <r>
          <rPr>
            <sz val="11"/>
            <color theme="1"/>
            <rFont val="Calibri"/>
            <family val="2"/>
            <scheme val="minor"/>
          </rPr>
          <t>======
ID#AAABqpGb5zw
PC    (2025-09-05 20:28:28)
ENVIAR A ANDRES</t>
        </r>
      </text>
    </comment>
    <comment ref="A913" authorId="0" shapeId="0" xr:uid="{00000000-0006-0000-0900-00009D000000}">
      <text>
        <r>
          <rPr>
            <sz val="11"/>
            <color theme="1"/>
            <rFont val="Calibri"/>
            <family val="2"/>
            <scheme val="minor"/>
          </rPr>
          <t>======
ID#AAABqpGb5wQ
PC    (2025-09-05 20:28:28)
ENVIAR A ANDRES</t>
        </r>
      </text>
    </comment>
    <comment ref="A920" authorId="0" shapeId="0" xr:uid="{00000000-0006-0000-0900-000049000000}">
      <text>
        <r>
          <rPr>
            <sz val="11"/>
            <color theme="1"/>
            <rFont val="Calibri"/>
            <family val="2"/>
            <scheme val="minor"/>
          </rPr>
          <t>======
ID#AAABqpGb52E
PC    (2025-09-05 20:28:28)
ENVIAR A ANDRES</t>
        </r>
      </text>
    </comment>
    <comment ref="A928" authorId="0" shapeId="0" xr:uid="{00000000-0006-0000-0900-00004E000000}">
      <text>
        <r>
          <rPr>
            <sz val="11"/>
            <color theme="1"/>
            <rFont val="Calibri"/>
            <family val="2"/>
            <scheme val="minor"/>
          </rPr>
          <t>======
ID#AAABqpGb51s
PC    (2025-09-05 20:28:28)
ENVIAR A ANDRES</t>
        </r>
      </text>
    </comment>
    <comment ref="A930" authorId="0" shapeId="0" xr:uid="{00000000-0006-0000-0900-00006D000000}">
      <text>
        <r>
          <rPr>
            <sz val="11"/>
            <color theme="1"/>
            <rFont val="Calibri"/>
            <family val="2"/>
            <scheme val="minor"/>
          </rPr>
          <t>======
ID#AAABqpGb5zg
PC    (2025-09-05 20:28:28)
ENVIAR A ANDRES</t>
        </r>
      </text>
    </comment>
    <comment ref="A932" authorId="0" shapeId="0" xr:uid="{00000000-0006-0000-0900-000052000000}">
      <text>
        <r>
          <rPr>
            <sz val="11"/>
            <color theme="1"/>
            <rFont val="Calibri"/>
            <family val="2"/>
            <scheme val="minor"/>
          </rPr>
          <t>======
ID#AAABqpGb51Q
PC    (2025-09-05 20:28:28)
ENVIAR A ANDRES</t>
        </r>
      </text>
    </comment>
    <comment ref="AD936" authorId="0" shapeId="0" xr:uid="{00000000-0006-0000-0900-00002D000000}">
      <text>
        <r>
          <rPr>
            <sz val="11"/>
            <color theme="1"/>
            <rFont val="Calibri"/>
            <family val="2"/>
            <scheme val="minor"/>
          </rPr>
          <t>======
ID#AAABqpGb53w
PC    (2025-09-05 20:28:28)
CORREO ENVIADO A NOSOTROS 24/7
FECHA DE DOCUMENTO 21/07</t>
        </r>
      </text>
    </comment>
    <comment ref="P937" authorId="0" shapeId="0" xr:uid="{00000000-0006-0000-0900-0000BA000000}">
      <text>
        <r>
          <rPr>
            <sz val="11"/>
            <color theme="1"/>
            <rFont val="Calibri"/>
            <family val="2"/>
            <scheme val="minor"/>
          </rPr>
          <t>======
ID#AAABqpGb5uE
PC    (2025-09-05 20:28:28)
DEMORA POR EXTRACCION DE TAPA POSTERIOR</t>
        </r>
      </text>
    </comment>
    <comment ref="P938" authorId="0" shapeId="0" xr:uid="{00000000-0006-0000-0900-00008E000000}">
      <text>
        <r>
          <rPr>
            <sz val="11"/>
            <color theme="1"/>
            <rFont val="Calibri"/>
            <family val="2"/>
            <scheme val="minor"/>
          </rPr>
          <t>======
ID#AAABqpGb5xM
PC    (2025-09-05 20:28:28)
DEMORA POR EXTRACCION DE TAPA POSTERIOR</t>
        </r>
      </text>
    </comment>
    <comment ref="AR942" authorId="0" shapeId="0" xr:uid="{00000000-0006-0000-0900-0000A7000000}">
      <text>
        <r>
          <rPr>
            <sz val="11"/>
            <color theme="1"/>
            <rFont val="Calibri"/>
            <family val="2"/>
            <scheme val="minor"/>
          </rPr>
          <t>======
ID#AAABqpGb5vU
PC    (2025-09-05 20:28:28)
aprobacion tapa</t>
        </r>
      </text>
    </comment>
    <comment ref="A943" authorId="0" shapeId="0" xr:uid="{00000000-0006-0000-0900-00008F000000}">
      <text>
        <r>
          <rPr>
            <sz val="11"/>
            <color theme="1"/>
            <rFont val="Calibri"/>
            <family val="2"/>
            <scheme val="minor"/>
          </rPr>
          <t>======
ID#AAABqpGb5ww
PC    (2025-09-05 20:28:28)
ENVIAR A ANDRES</t>
        </r>
      </text>
    </comment>
    <comment ref="A947" authorId="0" shapeId="0" xr:uid="{00000000-0006-0000-0900-00005A000000}">
      <text>
        <r>
          <rPr>
            <sz val="11"/>
            <color theme="1"/>
            <rFont val="Calibri"/>
            <family val="2"/>
            <scheme val="minor"/>
          </rPr>
          <t>======
ID#AAABqpGb500
PC    (2025-09-05 20:28:28)
ENVIAR A ANDRES</t>
        </r>
      </text>
    </comment>
    <comment ref="A948" authorId="0" shapeId="0" xr:uid="{00000000-0006-0000-0900-000035000000}">
      <text>
        <r>
          <rPr>
            <sz val="11"/>
            <color theme="1"/>
            <rFont val="Calibri"/>
            <family val="2"/>
            <scheme val="minor"/>
          </rPr>
          <t>======
ID#AAABqpGb53Y
PC    (2025-09-05 20:28:28)
ENVIAR A ANDRES</t>
        </r>
      </text>
    </comment>
    <comment ref="A949" authorId="0" shapeId="0" xr:uid="{00000000-0006-0000-0900-000021000000}">
      <text>
        <r>
          <rPr>
            <sz val="11"/>
            <color theme="1"/>
            <rFont val="Calibri"/>
            <family val="2"/>
            <scheme val="minor"/>
          </rPr>
          <t>======
ID#AAABqpGb540
PC    (2025-09-05 20:28:28)
ENVIAR A ANDRES</t>
        </r>
      </text>
    </comment>
    <comment ref="A952" authorId="0" shapeId="0" xr:uid="{00000000-0006-0000-0900-00001E000000}">
      <text>
        <r>
          <rPr>
            <sz val="11"/>
            <color theme="1"/>
            <rFont val="Calibri"/>
            <family val="2"/>
            <scheme val="minor"/>
          </rPr>
          <t>======
ID#AAABqpGb54w
PC    (2025-09-05 20:28:28)
se cambia por 340025</t>
        </r>
      </text>
    </comment>
    <comment ref="A956" authorId="0" shapeId="0" xr:uid="{00000000-0006-0000-0900-000056000000}">
      <text>
        <r>
          <rPr>
            <sz val="11"/>
            <color theme="1"/>
            <rFont val="Calibri"/>
            <family val="2"/>
            <scheme val="minor"/>
          </rPr>
          <t>======
ID#AAABqpGb51E
PC    (2025-09-05 20:28:28)
dado de baja por vastago fisurado</t>
        </r>
      </text>
    </comment>
    <comment ref="A959" authorId="0" shapeId="0" xr:uid="{00000000-0006-0000-0900-0000A4000000}">
      <text>
        <r>
          <rPr>
            <sz val="11"/>
            <color theme="1"/>
            <rFont val="Calibri"/>
            <family val="2"/>
            <scheme val="minor"/>
          </rPr>
          <t>======
ID#AAABqpGb5v0
PC    (2025-09-05 20:28:28)
salio por 343725 con oc c003342662, 340325 proceso de reproceso de vastago</t>
        </r>
      </text>
    </comment>
    <comment ref="A968" authorId="0" shapeId="0" xr:uid="{00000000-0006-0000-0900-000029000000}">
      <text>
        <r>
          <rPr>
            <sz val="11"/>
            <color theme="1"/>
            <rFont val="Calibri"/>
            <family val="2"/>
            <scheme val="minor"/>
          </rPr>
          <t>======
ID#AAABqpGb54E
PC    (2025-09-05 20:28:28)
dado de baja por vastago fisurado</t>
        </r>
      </text>
    </comment>
    <comment ref="A987" authorId="0" shapeId="0" xr:uid="{00000000-0006-0000-0900-000019000000}">
      <text>
        <r>
          <rPr>
            <sz val="11"/>
            <color theme="1"/>
            <rFont val="Calibri"/>
            <family val="2"/>
            <scheme val="minor"/>
          </rPr>
          <t>======
ID#AAABqpGb55M
PC    (2025-09-05 20:28:28)
se cambia por 341225</t>
        </r>
      </text>
    </comment>
    <comment ref="AR989" authorId="0" shapeId="0" xr:uid="{00000000-0006-0000-0900-000037000000}">
      <text>
        <r>
          <rPr>
            <sz val="11"/>
            <color theme="1"/>
            <rFont val="Calibri"/>
            <family val="2"/>
            <scheme val="minor"/>
          </rPr>
          <t>======
ID#AAABqpGb53U
PC    (2025-09-05 20:28:28)
FALTA COOPA</t>
        </r>
      </text>
    </comment>
    <comment ref="AR990" authorId="0" shapeId="0" xr:uid="{00000000-0006-0000-0900-00005C000000}">
      <text>
        <r>
          <rPr>
            <sz val="11"/>
            <color theme="1"/>
            <rFont val="Calibri"/>
            <family val="2"/>
            <scheme val="minor"/>
          </rPr>
          <t>======
ID#AAABqpGb50g
PC    (2025-09-05 20:28:28)
FALTA COOPA</t>
        </r>
      </text>
    </comment>
    <comment ref="A993" authorId="0" shapeId="0" xr:uid="{00000000-0006-0000-0900-000072000000}">
      <text>
        <r>
          <rPr>
            <sz val="11"/>
            <color theme="1"/>
            <rFont val="Calibri"/>
            <family val="2"/>
            <scheme val="minor"/>
          </rPr>
          <t>======
ID#AAABqpGb5y0
PC    (2025-09-05 20:28:28)
sale por 340325 que ya estaba listo</t>
        </r>
      </text>
    </comment>
    <comment ref="AG1004" authorId="0" shapeId="0" xr:uid="{00000000-0006-0000-0900-0000C0000000}">
      <text>
        <r>
          <rPr>
            <sz val="11"/>
            <color theme="1"/>
            <rFont val="Calibri"/>
            <family val="2"/>
            <scheme val="minor"/>
          </rPr>
          <t>======
ID#AAABqpGb5tc
Usuario    (2025-09-05 20:28:28)
6000031856</t>
        </r>
      </text>
    </comment>
    <comment ref="AC1023" authorId="0" shapeId="0" xr:uid="{00000000-0006-0000-0900-0000AA000000}">
      <text>
        <r>
          <rPr>
            <sz val="11"/>
            <color theme="1"/>
            <rFont val="Calibri"/>
            <family val="2"/>
            <scheme val="minor"/>
          </rPr>
          <t>======
ID#AAABqpGb5vM
PC    (2025-09-05 20:28:28)
REALIZAR AFA SELLO CABITADO</t>
        </r>
      </text>
    </comment>
    <comment ref="A1040" authorId="0" shapeId="0" xr:uid="{00000000-0006-0000-0900-00007A000000}">
      <text>
        <r>
          <rPr>
            <sz val="11"/>
            <color theme="1"/>
            <rFont val="Calibri"/>
            <family val="2"/>
            <scheme val="minor"/>
          </rPr>
          <t>======
ID#AAABqpGb5ys
PC    (2025-09-05 20:28:28)
falta subir al sistema</t>
        </r>
      </text>
    </comment>
    <comment ref="A1041" authorId="0" shapeId="0" xr:uid="{00000000-0006-0000-0900-000089000000}">
      <text>
        <r>
          <rPr>
            <sz val="11"/>
            <color theme="1"/>
            <rFont val="Calibri"/>
            <family val="2"/>
            <scheme val="minor"/>
          </rPr>
          <t>======
ID#AAABqpGb5xc
PC    (2025-09-05 20:28:28)
falta subir al sistema</t>
        </r>
      </text>
    </comment>
    <comment ref="A1043" authorId="1" shapeId="0" xr:uid="{A4B34D17-BEDF-4ADF-8D28-D3EDC816894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realizo una mejora en la barra cromada se compro en vcl</t>
      </text>
    </comment>
    <comment ref="AR1045" authorId="0" shapeId="0" xr:uid="{00000000-0006-0000-0900-000003000000}">
      <text>
        <r>
          <rPr>
            <sz val="11"/>
            <color theme="1"/>
            <rFont val="Calibri"/>
            <family val="2"/>
            <scheme val="minor"/>
          </rPr>
          <t>======
ID#AAABpF6ebwA
PC    (2025-09-16 17:06:52)
METALIZAR</t>
        </r>
      </text>
    </comment>
    <comment ref="AR1046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======
ID#AAABpF6ebwI
PC    (2025-09-16 17:06:52)
METALIZAR</t>
        </r>
      </text>
    </comment>
    <comment ref="AR1047" authorId="0" shapeId="0" xr:uid="{00000000-0006-0000-0900-000004000000}">
      <text>
        <r>
          <rPr>
            <sz val="11"/>
            <color theme="1"/>
            <rFont val="Calibri"/>
            <family val="2"/>
            <scheme val="minor"/>
          </rPr>
          <t>======
ID#AAABpF6ebv8
PC    (2025-09-16 17:06:52)
METALIZAR</t>
        </r>
      </text>
    </comment>
    <comment ref="AR1048" authorId="0" shapeId="0" xr:uid="{00000000-0006-0000-0900-000002000000}">
      <text>
        <r>
          <rPr>
            <sz val="11"/>
            <color theme="1"/>
            <rFont val="Calibri"/>
            <family val="2"/>
            <scheme val="minor"/>
          </rPr>
          <t>======
ID#AAABpF6ebwE
PC    (2025-09-16 17:06:52)
METALIZAR</t>
        </r>
      </text>
    </comment>
    <comment ref="AG1049" authorId="2" shapeId="0" xr:uid="{2FF90640-D985-42B0-947F-D83C032A996E}">
      <text>
        <r>
          <rPr>
            <b/>
            <sz val="9"/>
            <color indexed="81"/>
            <rFont val="Tahoma"/>
            <family val="2"/>
          </rPr>
          <t>PC:</t>
        </r>
        <r>
          <rPr>
            <sz val="9"/>
            <color indexed="81"/>
            <rFont val="Tahoma"/>
            <family val="2"/>
          </rPr>
          <t xml:space="preserve">
oc falta precio se envio un correo a anitta 29 09</t>
        </r>
      </text>
    </comment>
    <comment ref="AG1065" authorId="3" shapeId="0" xr:uid="{169FFE84-CD35-44B2-AA77-2AC73184EDF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REVISAR ORDEN EL MONTO</t>
      </text>
    </comment>
    <comment ref="A1088" authorId="2" shapeId="0" xr:uid="{B767D0FA-7D5A-4530-8FED-D0CF607D24C2}">
      <text>
        <r>
          <rPr>
            <b/>
            <sz val="9"/>
            <color indexed="81"/>
            <rFont val="Tahoma"/>
            <family val="2"/>
          </rPr>
          <t>PC:</t>
        </r>
        <r>
          <rPr>
            <sz val="9"/>
            <color indexed="81"/>
            <rFont val="Tahoma"/>
            <family val="2"/>
          </rPr>
          <t xml:space="preserve">
se esta armando con sellos de valer alt. Revisar seguimiento</t>
        </r>
      </text>
    </comment>
    <comment ref="A1103" authorId="2" shapeId="0" xr:uid="{9627CF8A-781E-440A-BB6B-49E792A59808}">
      <text>
        <r>
          <rPr>
            <b/>
            <sz val="9"/>
            <color indexed="81"/>
            <rFont val="Tahoma"/>
            <family val="2"/>
          </rPr>
          <t>PC:</t>
        </r>
        <r>
          <rPr>
            <sz val="9"/>
            <color indexed="81"/>
            <rFont val="Tahoma"/>
            <family val="2"/>
          </rPr>
          <t xml:space="preserve">
realizar afa</t>
        </r>
      </text>
    </comment>
    <comment ref="A1107" authorId="4" shapeId="0" xr:uid="{F9630D12-ACF4-4B99-AFD2-B5394754882E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Realizar pedido de sellos machen </t>
      </text>
    </comment>
    <comment ref="A1140" authorId="5" shapeId="0" xr:uid="{8A2729C3-9D7B-4D48-B9D8-61DBF2C87BD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PENDIENTE DE GENERACION DE SES</t>
      </text>
    </comment>
    <comment ref="A1169" authorId="6" shapeId="0" xr:uid="{793FF88E-B381-4E59-A307-369698FEF6C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Procedió sin base metálica</t>
      </text>
    </comment>
    <comment ref="A1179" authorId="2" shapeId="0" xr:uid="{D6E148C5-2828-4163-86D0-7718FC57E743}">
      <text>
        <r>
          <rPr>
            <b/>
            <sz val="9"/>
            <color indexed="81"/>
            <rFont val="Tahoma"/>
            <family val="2"/>
          </rPr>
          <t>PC:</t>
        </r>
        <r>
          <rPr>
            <sz val="9"/>
            <color indexed="81"/>
            <rFont val="Tahoma"/>
            <family val="2"/>
          </rPr>
          <t xml:space="preserve">
entregado en mina traslado alexis </t>
        </r>
      </text>
    </comment>
    <comment ref="A1181" authorId="2" shapeId="0" xr:uid="{496004F6-45F5-4BBD-8394-83BD397CFF52}">
      <text>
        <r>
          <rPr>
            <b/>
            <sz val="9"/>
            <color indexed="81"/>
            <rFont val="Tahoma"/>
            <family val="2"/>
          </rPr>
          <t>PC:</t>
        </r>
        <r>
          <rPr>
            <sz val="9"/>
            <color indexed="81"/>
            <rFont val="Tahoma"/>
            <family val="2"/>
          </rPr>
          <t xml:space="preserve">
pendiente informe afa de mina</t>
        </r>
      </text>
    </comment>
    <comment ref="A1198" authorId="7" shapeId="0" xr:uid="{CF5B69C5-93A1-4E65-BBA3-10A72BF891F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Afa pendiente de envio por parte de mina</t>
      </text>
    </comment>
    <comment ref="AR1207" authorId="8" shapeId="0" xr:uid="{26822630-FE72-439E-ABE2-7FBE6BD3B3A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Falta kit, proceso de fabr de tapa</t>
      </text>
    </comment>
    <comment ref="A1226" authorId="9" shapeId="0" xr:uid="{20F6D8C2-FF7B-4127-82C9-8368819CBFA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Fisico de cilindro es inclinacion, se envio un correo a mina 31/12</t>
      </text>
    </comment>
    <comment ref="AT1226" authorId="10" shapeId="0" xr:uid="{E40CD554-64DB-4E68-A45C-DE8DDBE8A290}">
      <text>
        <r>
          <rPr>
            <b/>
            <sz val="9"/>
            <color indexed="81"/>
            <rFont val="Tahoma"/>
            <family val="2"/>
          </rPr>
          <t>Juan Fernando Vera Canales:</t>
        </r>
        <r>
          <rPr>
            <sz val="9"/>
            <color indexed="81"/>
            <rFont val="Tahoma"/>
            <family val="2"/>
          </rPr>
          <t xml:space="preserve">
REQ PENDIENTE DE APROBACIO
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ajDV+2kTYygb5d1xSQzqj/2RPkQ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tc={21DDAE70-53E0-4C81-A612-02E7E868114C}</author>
    <author>tc={7681818D-9B6F-42CE-AD49-BD973D7C8226}</author>
  </authors>
  <commentList>
    <comment ref="A2" authorId="0" shapeId="0" xr:uid="{00000000-0006-0000-0A00-000002000000}">
      <text>
        <r>
          <rPr>
            <sz val="11"/>
            <color theme="1"/>
            <rFont val="Calibri"/>
            <family val="2"/>
            <scheme val="minor"/>
          </rPr>
          <t>======
ID#AAABqpGb55I
PC    (2025-09-05 20:28:28)
ENVIAR A LIMA</t>
        </r>
      </text>
    </comment>
    <comment ref="A3" authorId="0" shapeId="0" xr:uid="{00000000-0006-0000-0A00-000003000000}">
      <text>
        <r>
          <rPr>
            <sz val="11"/>
            <color theme="1"/>
            <rFont val="Calibri"/>
            <family val="2"/>
            <scheme val="minor"/>
          </rPr>
          <t>======
ID#AAABqpGb54Y
PC    (2025-09-05 20:28:28)
ENVIAR A LIMA</t>
        </r>
      </text>
    </comment>
    <comment ref="B4" authorId="0" shapeId="0" xr:uid="{00000000-0006-0000-0A00-000005000000}">
      <text>
        <r>
          <rPr>
            <sz val="11"/>
            <color theme="1"/>
            <rFont val="Calibri"/>
            <family val="2"/>
            <scheme val="minor"/>
          </rPr>
          <t>======
ID#AAABqpGb524
PC    (2025-09-05 20:28:28)
ENVIAR A ANDRES</t>
        </r>
      </text>
    </comment>
    <comment ref="B5" authorId="0" shapeId="0" xr:uid="{00000000-0006-0000-0A00-000004000000}">
      <text>
        <r>
          <rPr>
            <sz val="11"/>
            <color theme="1"/>
            <rFont val="Calibri"/>
            <family val="2"/>
            <scheme val="minor"/>
          </rPr>
          <t>======
ID#AAABqpGb53A
PC    (2025-09-05 20:28:28)
ENVIAR A ANDRES</t>
        </r>
      </text>
    </comment>
    <comment ref="B6" authorId="0" shapeId="0" xr:uid="{00000000-0006-0000-0A00-00000B000000}">
      <text>
        <r>
          <rPr>
            <sz val="11"/>
            <color theme="1"/>
            <rFont val="Calibri"/>
            <family val="2"/>
            <scheme val="minor"/>
          </rPr>
          <t>======
ID#AAABqpGb5v8
PC    (2025-09-05 20:28:28)
ENVIAR A ANDRES</t>
        </r>
      </text>
    </comment>
    <comment ref="B7" authorId="0" shapeId="0" xr:uid="{00000000-0006-0000-0A00-000009000000}">
      <text>
        <r>
          <rPr>
            <sz val="11"/>
            <color theme="1"/>
            <rFont val="Calibri"/>
            <family val="2"/>
            <scheme val="minor"/>
          </rPr>
          <t>======
ID#AAABqpGb5yc
PC    (2025-09-05 20:28:28)
ENVIAR A ANDRES</t>
        </r>
      </text>
    </comment>
    <comment ref="B8" authorId="0" shapeId="0" xr:uid="{00000000-0006-0000-0A00-000008000000}">
      <text>
        <r>
          <rPr>
            <sz val="11"/>
            <color theme="1"/>
            <rFont val="Calibri"/>
            <family val="2"/>
            <scheme val="minor"/>
          </rPr>
          <t>======
ID#AAABqpGb5yg
PC    (2025-09-05 20:28:28)
ENVIAR A ANDRES</t>
        </r>
      </text>
    </comment>
    <comment ref="A9" authorId="0" shapeId="0" xr:uid="{00000000-0006-0000-0A00-000011000000}">
      <text>
        <r>
          <rPr>
            <sz val="11"/>
            <color theme="1"/>
            <rFont val="Calibri"/>
            <family val="2"/>
            <scheme val="minor"/>
          </rPr>
          <t>======
ID#AAABqpGb5to
PC    (2025-09-05 20:28:28)
ENVIAR A ANDRES</t>
        </r>
      </text>
    </comment>
    <comment ref="A10" authorId="0" shapeId="0" xr:uid="{00000000-0006-0000-0A00-000012000000}">
      <text>
        <r>
          <rPr>
            <sz val="11"/>
            <color theme="1"/>
            <rFont val="Calibri"/>
            <family val="2"/>
            <scheme val="minor"/>
          </rPr>
          <t>======
ID#AAABqpGb5so
PC    (2025-09-05 20:28:28)
ENVIAR A ANDRES</t>
        </r>
      </text>
    </comment>
    <comment ref="A11" authorId="0" shapeId="0" xr:uid="{00000000-0006-0000-0A00-00000E000000}">
      <text>
        <r>
          <rPr>
            <sz val="11"/>
            <color theme="1"/>
            <rFont val="Calibri"/>
            <family val="2"/>
            <scheme val="minor"/>
          </rPr>
          <t>======
ID#AAABqpGb5uk
PC    (2025-09-05 20:28:28)
ENVIAR A ANDRES</t>
        </r>
      </text>
    </comment>
    <comment ref="A12" authorId="0" shapeId="0" xr:uid="{00000000-0006-0000-0A00-00000D000000}">
      <text>
        <r>
          <rPr>
            <sz val="11"/>
            <color theme="1"/>
            <rFont val="Calibri"/>
            <family val="2"/>
            <scheme val="minor"/>
          </rPr>
          <t>======
ID#AAABqpGb5uw
PC    (2025-09-05 20:28:28)
ENVIAR A ANDRES</t>
        </r>
      </text>
    </comment>
    <comment ref="A13" authorId="0" shapeId="0" xr:uid="{00000000-0006-0000-0A00-00000F000000}">
      <text>
        <r>
          <rPr>
            <sz val="11"/>
            <color theme="1"/>
            <rFont val="Calibri"/>
            <family val="2"/>
            <scheme val="minor"/>
          </rPr>
          <t>======
ID#AAABqpGb5uA
PC    (2025-09-05 20:28:28)
ENVIAR A ANDRES</t>
        </r>
      </text>
    </comment>
    <comment ref="V13" authorId="0" shapeId="0" xr:uid="{00000000-0006-0000-0A00-000007000000}">
      <text>
        <r>
          <rPr>
            <sz val="11"/>
            <color theme="1"/>
            <rFont val="Calibri"/>
            <family val="2"/>
            <scheme val="minor"/>
          </rPr>
          <t>======
ID#AAABqpGb50o
PC    (2025-09-05 20:28:28)
COMPRA DE BARRA</t>
        </r>
      </text>
    </comment>
    <comment ref="A14" authorId="0" shapeId="0" xr:uid="{00000000-0006-0000-0A00-00000C000000}">
      <text>
        <r>
          <rPr>
            <sz val="11"/>
            <color theme="1"/>
            <rFont val="Calibri"/>
            <family val="2"/>
            <scheme val="minor"/>
          </rPr>
          <t>======
ID#AAABqpGb5vo
PC    (2025-09-05 20:28:28)
PC:</t>
        </r>
      </text>
    </comment>
    <comment ref="A15" authorId="0" shapeId="0" xr:uid="{00000000-0006-0000-0A00-000010000000}">
      <text>
        <r>
          <rPr>
            <sz val="11"/>
            <color theme="1"/>
            <rFont val="Calibri"/>
            <family val="2"/>
            <scheme val="minor"/>
          </rPr>
          <t>======
ID#AAABqpGb5t0
PC    (2025-09-05 20:28:28)
ENVIAR A ANDRES</t>
        </r>
      </text>
    </comment>
    <comment ref="A16" authorId="0" shapeId="0" xr:uid="{00000000-0006-0000-0A00-00000A000000}">
      <text>
        <r>
          <rPr>
            <sz val="11"/>
            <color theme="1"/>
            <rFont val="Calibri"/>
            <family val="2"/>
            <scheme val="minor"/>
          </rPr>
          <t>======
ID#AAABqpGb5yY
PC    (2025-09-05 20:28:28)
ENVIAR A ANDRES</t>
        </r>
      </text>
    </comment>
    <comment ref="A17" authorId="0" shapeId="0" xr:uid="{00000000-0006-0000-0A00-000006000000}">
      <text>
        <r>
          <rPr>
            <sz val="11"/>
            <color theme="1"/>
            <rFont val="Calibri"/>
            <family val="2"/>
            <scheme val="minor"/>
          </rPr>
          <t>======
ID#AAABqpGb51c
PC    (2025-09-05 20:28:28)
ENVIAR A ANDRES</t>
        </r>
      </text>
    </comment>
    <comment ref="A18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======
ID#AAABqpGb56Q
PC    (2025-09-05 20:28:28)
ENVIAR A ANDRES</t>
        </r>
      </text>
    </comment>
    <comment ref="L65" authorId="1" shapeId="0" xr:uid="{21DDAE70-53E0-4C81-A612-02E7E868114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FABRICAR VASTAGO</t>
      </text>
    </comment>
    <comment ref="A71" authorId="2" shapeId="0" xr:uid="{7681818D-9B6F-42CE-AD49-BD973D7C822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Fisico de cilindro es inclinacion, se envio un correo a mina 31/12</t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I/MKORGGJOVLoQ2ljecmtWft+Ig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Vera</author>
    <author>PC</author>
  </authors>
  <commentList>
    <comment ref="E10" authorId="0" shapeId="0" xr:uid="{C83F7DC0-9194-422E-8194-363DE54DFDD9}">
      <text>
        <r>
          <rPr>
            <b/>
            <sz val="9"/>
            <color indexed="81"/>
            <rFont val="Tahoma"/>
            <family val="2"/>
          </rPr>
          <t>Juan Vera:</t>
        </r>
        <r>
          <rPr>
            <sz val="9"/>
            <color indexed="81"/>
            <rFont val="Tahoma"/>
            <family val="2"/>
          </rPr>
          <t xml:space="preserve">
ruedas y frenos</t>
        </r>
      </text>
    </comment>
    <comment ref="M10" authorId="1" shapeId="0" xr:uid="{50F627B4-5D70-4DEA-8003-C23D557564E9}">
      <text>
        <r>
          <rPr>
            <b/>
            <sz val="9"/>
            <color indexed="81"/>
            <rFont val="Tahoma"/>
            <family val="2"/>
          </rPr>
          <t>PC:</t>
        </r>
        <r>
          <rPr>
            <sz val="9"/>
            <color indexed="81"/>
            <rFont val="Tahoma"/>
            <family val="2"/>
          </rPr>
          <t xml:space="preserve">
INGRESO A TALLER VIERNES EN LA TARDE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6e+hPjxxk5tUJqIxHa2R7vx33RA=="/>
    </ext>
  </extL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2" authorId="0" shapeId="0" xr:uid="{00000000-0006-0000-0D00-000005000000}">
      <text>
        <r>
          <rPr>
            <sz val="11"/>
            <color theme="1"/>
            <rFont val="Calibri"/>
            <family val="2"/>
            <scheme val="minor"/>
          </rPr>
          <t>======
ID#AAABqpGb5vw
PC    (2025-09-05 20:28:28)
FISICO DE COMPONENTE NO CORRESPONDO AL NP DE LA PO</t>
        </r>
      </text>
    </comment>
    <comment ref="H2" authorId="0" shapeId="0" xr:uid="{00000000-0006-0000-0D00-000009000000}">
      <text>
        <r>
          <rPr>
            <sz val="11"/>
            <color theme="1"/>
            <rFont val="Calibri"/>
            <family val="2"/>
            <scheme val="minor"/>
          </rPr>
          <t>======
ID#AAABqpGb5s0
PC    (2025-09-05 20:28:28)
NP ANTERIOR PC2432</t>
        </r>
      </text>
    </comment>
    <comment ref="A3" authorId="0" shapeId="0" xr:uid="{00000000-0006-0000-0D00-000008000000}">
      <text>
        <r>
          <rPr>
            <sz val="11"/>
            <color theme="1"/>
            <rFont val="Calibri"/>
            <family val="2"/>
            <scheme val="minor"/>
          </rPr>
          <t>======
ID#AAABqpGb5tA
PC    (2025-09-05 20:28:28)
NO LLEGA EL FISICO ACUMULADOR 930</t>
        </r>
      </text>
    </comment>
    <comment ref="A4" authorId="0" shapeId="0" xr:uid="{00000000-0006-0000-0D00-000006000000}">
      <text>
        <r>
          <rPr>
            <sz val="11"/>
            <color theme="1"/>
            <rFont val="Calibri"/>
            <family val="2"/>
            <scheme val="minor"/>
          </rPr>
          <t>======
ID#AAABqpGb5uI
PC    (2025-09-05 20:28:28)
baja de componente</t>
        </r>
      </text>
    </comment>
    <comment ref="A5" authorId="0" shapeId="0" xr:uid="{00000000-0006-0000-0D00-000003000000}">
      <text>
        <r>
          <rPr>
            <sz val="11"/>
            <color theme="1"/>
            <rFont val="Calibri"/>
            <family val="2"/>
            <scheme val="minor"/>
          </rPr>
          <t>======
ID#AAABqpGb508
PC    (2025-09-05 20:28:28)
LLEGO COMO UN D11T EN FISICO Y EN LA PO D11</t>
        </r>
      </text>
    </comment>
    <comment ref="K5" authorId="0" shapeId="0" xr:uid="{00000000-0006-0000-0D00-000002000000}">
      <text>
        <r>
          <rPr>
            <sz val="11"/>
            <color theme="1"/>
            <rFont val="Calibri"/>
            <family val="2"/>
            <scheme val="minor"/>
          </rPr>
          <t>======
ID#AAABqpGb56A
PC    (2025-09-05 20:28:28)
reenviar informe</t>
        </r>
      </text>
    </comment>
    <comment ref="A6" authorId="0" shapeId="0" xr:uid="{00000000-0006-0000-0D00-000001000000}">
      <text>
        <r>
          <rPr>
            <sz val="11"/>
            <color theme="1"/>
            <rFont val="Calibri"/>
            <family val="2"/>
            <scheme val="minor"/>
          </rPr>
          <t>======
ID#AAABqpGb56g
PC    (2025-09-05 20:28:28)
FISICO LLEGO UN CILINDRO DE DIRECCION 930E</t>
        </r>
      </text>
    </comment>
    <comment ref="A7" authorId="0" shapeId="0" xr:uid="{00000000-0006-0000-0D00-000007000000}">
      <text>
        <r>
          <rPr>
            <sz val="11"/>
            <color theme="1"/>
            <rFont val="Calibri"/>
            <family val="2"/>
            <scheme val="minor"/>
          </rPr>
          <t>======
ID#AAABqpGb5tU
PC    (2025-09-05 20:28:28)
EN FISICO LLEGO UN CILINDRO DE DIRECCION 980E</t>
        </r>
      </text>
    </comment>
    <comment ref="A8" authorId="0" shapeId="0" xr:uid="{00000000-0006-0000-0D00-000004000000}">
      <text>
        <r>
          <rPr>
            <sz val="11"/>
            <color theme="1"/>
            <rFont val="Calibri"/>
            <family val="2"/>
            <scheme val="minor"/>
          </rPr>
          <t>======
ID#AAABqpGb5xo
PC    (2025-09-05 20:28:28)
CILINDRO LLEGO EN FISICO 930E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jvAPW6vG+nZ2I1rOgppHkNslvLPw=="/>
    </ext>
  </extLst>
</comments>
</file>

<file path=xl/sharedStrings.xml><?xml version="1.0" encoding="utf-8"?>
<sst xmlns="http://schemas.openxmlformats.org/spreadsheetml/2006/main" count="26372" uniqueCount="8834">
  <si>
    <t xml:space="preserve"> MODELO</t>
  </si>
  <si>
    <t>930E-4SE</t>
  </si>
  <si>
    <t>HP&amp;K</t>
  </si>
  <si>
    <t>(Todas)</t>
  </si>
  <si>
    <t>Etiquetas de fila</t>
  </si>
  <si>
    <t>Cuenta de DESCRIPCION</t>
  </si>
  <si>
    <t>CILINDRO DE DIRECCION</t>
  </si>
  <si>
    <t>CILINDRO DE SUSPENSION DELANTERA</t>
  </si>
  <si>
    <t>CILINDRO DE SUSPENSION POSTERIOR</t>
  </si>
  <si>
    <t>RUEDA DELANTERA</t>
  </si>
  <si>
    <t>Total general</t>
  </si>
  <si>
    <t>Cuenta de HP&amp;K</t>
  </si>
  <si>
    <t>ARMADO</t>
  </si>
  <si>
    <t>EVALUACION</t>
  </si>
  <si>
    <t>LISTO PARA DESPACHO</t>
  </si>
  <si>
    <t>PROCESO</t>
  </si>
  <si>
    <t>PROGRAMADO</t>
  </si>
  <si>
    <t>STATUS FINAL</t>
  </si>
  <si>
    <t>(Varios elementos)</t>
  </si>
  <si>
    <t>ESTANDAR</t>
  </si>
  <si>
    <t>NO ESTANDAR</t>
  </si>
  <si>
    <t>2025</t>
  </si>
  <si>
    <t>Ene</t>
  </si>
  <si>
    <t>Feb</t>
  </si>
  <si>
    <t>Mar</t>
  </si>
  <si>
    <t>Abr</t>
  </si>
  <si>
    <t>May</t>
  </si>
  <si>
    <t>Jun</t>
  </si>
  <si>
    <t>Jul</t>
  </si>
  <si>
    <t>Ago</t>
  </si>
  <si>
    <t>Set</t>
  </si>
  <si>
    <t>Oct</t>
  </si>
  <si>
    <t>Nov</t>
  </si>
  <si>
    <t>Dic</t>
  </si>
  <si>
    <t>2026</t>
  </si>
  <si>
    <t>16M</t>
  </si>
  <si>
    <t>24M</t>
  </si>
  <si>
    <t>336DL</t>
  </si>
  <si>
    <t>390DL</t>
  </si>
  <si>
    <t>793D</t>
  </si>
  <si>
    <t>797F</t>
  </si>
  <si>
    <t>834H</t>
  </si>
  <si>
    <t>844H</t>
  </si>
  <si>
    <t>844K</t>
  </si>
  <si>
    <t>980E-4SE</t>
  </si>
  <si>
    <t>988K</t>
  </si>
  <si>
    <t>994F</t>
  </si>
  <si>
    <t>D11</t>
  </si>
  <si>
    <t>D11T</t>
  </si>
  <si>
    <t>D475</t>
  </si>
  <si>
    <t>D475A</t>
  </si>
  <si>
    <t>GENERICO</t>
  </si>
  <si>
    <t>HD1500</t>
  </si>
  <si>
    <t>LT2350</t>
  </si>
  <si>
    <t>MD6540</t>
  </si>
  <si>
    <t>PC1250</t>
  </si>
  <si>
    <t>PITVIPER 351</t>
  </si>
  <si>
    <t>6608 </t>
  </si>
  <si>
    <t>Promedio de DIAS EN TALLER</t>
  </si>
  <si>
    <t>ANTAPACCAY</t>
  </si>
  <si>
    <t>BAMBAS</t>
  </si>
  <si>
    <t>PERU RAIL</t>
  </si>
  <si>
    <t>UNIMAQ</t>
  </si>
  <si>
    <t>Promedio de DIAS DE EVALUACIÓN</t>
  </si>
  <si>
    <t xml:space="preserve"> VCS6</t>
  </si>
  <si>
    <t>INFORMACIÓN DEL EQUIPO</t>
  </si>
  <si>
    <t>FACTURACIÓN</t>
  </si>
  <si>
    <t>BRUÑIDO</t>
  </si>
  <si>
    <t>FECHA</t>
  </si>
  <si>
    <t>CLIENTE</t>
  </si>
  <si>
    <t>DESCRIPCION</t>
  </si>
  <si>
    <t>BASE METALICA</t>
  </si>
  <si>
    <t>EQUIPO</t>
  </si>
  <si>
    <t>POS</t>
  </si>
  <si>
    <t>PLAQUETEO</t>
  </si>
  <si>
    <t>Nº PARTE</t>
  </si>
  <si>
    <t>CODIGO/
SERIE</t>
  </si>
  <si>
    <t xml:space="preserve">HORAS </t>
  </si>
  <si>
    <t>PCR</t>
  </si>
  <si>
    <t>ID</t>
  </si>
  <si>
    <t>GARANTÍA</t>
  </si>
  <si>
    <t>Nº GUIA REMISION (LLEGADA)</t>
  </si>
  <si>
    <t>FECHA EVALUACION</t>
  </si>
  <si>
    <t>EVALUADOR</t>
  </si>
  <si>
    <t>FECHA REQ 1</t>
  </si>
  <si>
    <t>FECHA REQ 2</t>
  </si>
  <si>
    <t>DIAS PARA 2DO REQ</t>
  </si>
  <si>
    <t>DIAS DE REQUERIMIENTO</t>
  </si>
  <si>
    <t>NRO INFORME EVALUACION</t>
  </si>
  <si>
    <t>FECHA DE ENTREGA DE INFORME</t>
  </si>
  <si>
    <t>FECHA INGRESO</t>
  </si>
  <si>
    <t>DIAS DE EVALUACIÓN</t>
  </si>
  <si>
    <t>FECHA COTIZACION</t>
  </si>
  <si>
    <t>DIAS 
COTIZACION</t>
  </si>
  <si>
    <t>NRO 
COTIZACION</t>
  </si>
  <si>
    <t>MONTO $</t>
  </si>
  <si>
    <t>FECHA
APROBACION</t>
  </si>
  <si>
    <t>DIAS DE APROBACION</t>
  </si>
  <si>
    <t>FECHA DE LLEGA DE REPUESTOS</t>
  </si>
  <si>
    <t>NRO OC</t>
  </si>
  <si>
    <t>CRITICIDAD</t>
  </si>
  <si>
    <t>FECHA EST
ENTREGA</t>
  </si>
  <si>
    <t>FECHA ENTREGA</t>
  </si>
  <si>
    <t>CUMPLIMIENTO</t>
  </si>
  <si>
    <t>DIAS 
PROCESO</t>
  </si>
  <si>
    <t>NRO DE INFORME DE ENTREGA</t>
  </si>
  <si>
    <t>Nº GUIA DE ENTREGA (SALIDA)</t>
  </si>
  <si>
    <t>NRO FACTURA</t>
  </si>
  <si>
    <t>FECHA FACTURACIÓN</t>
  </si>
  <si>
    <t>DIAS EN TALLER</t>
  </si>
  <si>
    <t>DIAS DESDE LLEGADA DE REPUESTO</t>
  </si>
  <si>
    <t>TIPO DE REPARACION</t>
  </si>
  <si>
    <t>CILINDRO</t>
  </si>
  <si>
    <t>VASTAGO</t>
  </si>
  <si>
    <t>TAPA</t>
  </si>
  <si>
    <t>5</t>
  </si>
  <si>
    <t>C. INT 1</t>
  </si>
  <si>
    <t>C. INT 2</t>
  </si>
  <si>
    <t>OTROS</t>
  </si>
  <si>
    <t>REPUESTOS</t>
  </si>
  <si>
    <t>RESUMEN</t>
  </si>
  <si>
    <t>220023-E</t>
  </si>
  <si>
    <t>CILINDRO DE DESPLAZAMIENTO DE VERTEDERA</t>
  </si>
  <si>
    <t>SI</t>
  </si>
  <si>
    <t>CATERPILLAR</t>
  </si>
  <si>
    <t>-</t>
  </si>
  <si>
    <t>141-2914</t>
  </si>
  <si>
    <t>NO</t>
  </si>
  <si>
    <t>TL04-00031</t>
  </si>
  <si>
    <t>STOCK</t>
  </si>
  <si>
    <t>220523-E</t>
  </si>
  <si>
    <t xml:space="preserve">CILINDRO DE ARTICULACION </t>
  </si>
  <si>
    <t>468-0220</t>
  </si>
  <si>
    <t>EG07-00094</t>
  </si>
  <si>
    <t>CILINDRO DE STICK</t>
  </si>
  <si>
    <t>WBM</t>
  </si>
  <si>
    <t>CR012</t>
  </si>
  <si>
    <t>LUIS HUERTA</t>
  </si>
  <si>
    <t>245024-E</t>
  </si>
  <si>
    <t>245024-C</t>
  </si>
  <si>
    <t>245024-IF</t>
  </si>
  <si>
    <t>EG07-00815</t>
  </si>
  <si>
    <t>F001-001681</t>
  </si>
  <si>
    <t>COBRANZA</t>
  </si>
  <si>
    <t>ACUMULADOR DE DIRECCION</t>
  </si>
  <si>
    <t>6220960R</t>
  </si>
  <si>
    <t>245124-E</t>
  </si>
  <si>
    <t>245124-C</t>
  </si>
  <si>
    <t>245124-IF</t>
  </si>
  <si>
    <t>EG07-00882</t>
  </si>
  <si>
    <t>F001-001707</t>
  </si>
  <si>
    <t>245224-E</t>
  </si>
  <si>
    <t>245224-C</t>
  </si>
  <si>
    <t>245224-IF</t>
  </si>
  <si>
    <t>245324-E</t>
  </si>
  <si>
    <t xml:space="preserve">|   </t>
  </si>
  <si>
    <t>245324-C</t>
  </si>
  <si>
    <t>245324-IF</t>
  </si>
  <si>
    <t>245424-E</t>
  </si>
  <si>
    <t>245424-C</t>
  </si>
  <si>
    <t>245424-IF</t>
  </si>
  <si>
    <t>436-8631</t>
  </si>
  <si>
    <t>245524-E</t>
  </si>
  <si>
    <t>245524-C</t>
  </si>
  <si>
    <t>245524-IF</t>
  </si>
  <si>
    <t>EG07-00896</t>
  </si>
  <si>
    <t>F001-001697</t>
  </si>
  <si>
    <t>245624-E</t>
  </si>
  <si>
    <t>245624-C</t>
  </si>
  <si>
    <t>245624-IF</t>
  </si>
  <si>
    <t>EG07-00895</t>
  </si>
  <si>
    <t>F001-001698</t>
  </si>
  <si>
    <t>ACUMULADOR DE FRENO</t>
  </si>
  <si>
    <t>451-1067</t>
  </si>
  <si>
    <t>245724-E</t>
  </si>
  <si>
    <t>245724-C</t>
  </si>
  <si>
    <t>245724-IF</t>
  </si>
  <si>
    <t>EG07-00910</t>
  </si>
  <si>
    <t>F001-001728</t>
  </si>
  <si>
    <t>245824-E</t>
  </si>
  <si>
    <t>245824-C</t>
  </si>
  <si>
    <t>245824-IF</t>
  </si>
  <si>
    <t>EG07-00907</t>
  </si>
  <si>
    <t>F001-001696</t>
  </si>
  <si>
    <t>245924-E</t>
  </si>
  <si>
    <t>245924-C</t>
  </si>
  <si>
    <t>245924-IF</t>
  </si>
  <si>
    <t>EG07-00908</t>
  </si>
  <si>
    <t>F001-001695</t>
  </si>
  <si>
    <t>KOMATSU</t>
  </si>
  <si>
    <t>PC2732</t>
  </si>
  <si>
    <t>246024-E</t>
  </si>
  <si>
    <t>246024-C</t>
  </si>
  <si>
    <t>246024-IF</t>
  </si>
  <si>
    <t>EG07-00911</t>
  </si>
  <si>
    <t>F001-001729</t>
  </si>
  <si>
    <t>246124-E</t>
  </si>
  <si>
    <t>246124-C</t>
  </si>
  <si>
    <t>246124-IF</t>
  </si>
  <si>
    <t>EG07-00912</t>
  </si>
  <si>
    <t>F001-001730</t>
  </si>
  <si>
    <t>HT105</t>
  </si>
  <si>
    <t>58B-50-10100</t>
  </si>
  <si>
    <t>TA197699</t>
  </si>
  <si>
    <t>246224-E</t>
  </si>
  <si>
    <t>246224-C</t>
  </si>
  <si>
    <t>246224-IF</t>
  </si>
  <si>
    <t>EG07-00852</t>
  </si>
  <si>
    <t>F001-001676</t>
  </si>
  <si>
    <t>MCCH</t>
  </si>
  <si>
    <t>RH</t>
  </si>
  <si>
    <t>HT002</t>
  </si>
  <si>
    <t>EM8844</t>
  </si>
  <si>
    <t>TA197935</t>
  </si>
  <si>
    <t>TL04-001049</t>
  </si>
  <si>
    <t>246324-E</t>
  </si>
  <si>
    <t>246324-C</t>
  </si>
  <si>
    <t>246324-IF</t>
  </si>
  <si>
    <t>EG07-00932</t>
  </si>
  <si>
    <t>F001-001715</t>
  </si>
  <si>
    <t>CILINDRO DE LEVANTE DE RIPPER</t>
  </si>
  <si>
    <t>DZ012</t>
  </si>
  <si>
    <t>521-8423</t>
  </si>
  <si>
    <t>TA197923</t>
  </si>
  <si>
    <t>246424-E</t>
  </si>
  <si>
    <t>246424-C</t>
  </si>
  <si>
    <t>246424-IF</t>
  </si>
  <si>
    <t>EG07-001017</t>
  </si>
  <si>
    <t>F001-001779</t>
  </si>
  <si>
    <t xml:space="preserve">BOMBA DE FRENO </t>
  </si>
  <si>
    <t>EQ3134</t>
  </si>
  <si>
    <t>314-9248</t>
  </si>
  <si>
    <t>246524-E</t>
  </si>
  <si>
    <t>246524-C</t>
  </si>
  <si>
    <t>246624-E</t>
  </si>
  <si>
    <t>246624-C</t>
  </si>
  <si>
    <t>CILINDRO DE INCLINACION DE BULLDOZER</t>
  </si>
  <si>
    <t>RT007</t>
  </si>
  <si>
    <t>516-8026</t>
  </si>
  <si>
    <t>TA197928</t>
  </si>
  <si>
    <t>TL04-001088</t>
  </si>
  <si>
    <t>246724-E</t>
  </si>
  <si>
    <t>246724-C</t>
  </si>
  <si>
    <t>246724-IF</t>
  </si>
  <si>
    <t>EG07-001085</t>
  </si>
  <si>
    <t>F001-001813</t>
  </si>
  <si>
    <t>LH</t>
  </si>
  <si>
    <t>516-8027</t>
  </si>
  <si>
    <t>TA197927</t>
  </si>
  <si>
    <t>246824-E</t>
  </si>
  <si>
    <t>246824-C</t>
  </si>
  <si>
    <t>246824-IF</t>
  </si>
  <si>
    <t>EG07-001080</t>
  </si>
  <si>
    <t>F001-001814</t>
  </si>
  <si>
    <t>CILINDRO DE BLADE TIP</t>
  </si>
  <si>
    <t>GR003</t>
  </si>
  <si>
    <t>605-8794</t>
  </si>
  <si>
    <t>TA197948</t>
  </si>
  <si>
    <t>246924-E</t>
  </si>
  <si>
    <t>246924-C</t>
  </si>
  <si>
    <t>246924-IF</t>
  </si>
  <si>
    <t>EG07-001071</t>
  </si>
  <si>
    <t>F001-001810</t>
  </si>
  <si>
    <t xml:space="preserve">CILINDRO DE DIRECCION </t>
  </si>
  <si>
    <t>EQ3138</t>
  </si>
  <si>
    <t>SAP3200925</t>
  </si>
  <si>
    <t>ID S231809-2</t>
  </si>
  <si>
    <t>EG07-00832</t>
  </si>
  <si>
    <t>247024-E</t>
  </si>
  <si>
    <t>247024-C</t>
  </si>
  <si>
    <t>247024-IF</t>
  </si>
  <si>
    <t>EG07-00955</t>
  </si>
  <si>
    <t>F001-001738</t>
  </si>
  <si>
    <t>CILINDRO DE LEVANTE DE TOLVA</t>
  </si>
  <si>
    <t>EQ3090</t>
  </si>
  <si>
    <t>121-2071</t>
  </si>
  <si>
    <t>SAP3230079</t>
  </si>
  <si>
    <t>ID S231809-1</t>
  </si>
  <si>
    <t>247124-E</t>
  </si>
  <si>
    <t>247124-C</t>
  </si>
  <si>
    <t>247124-IF</t>
  </si>
  <si>
    <t>EG07-00980</t>
  </si>
  <si>
    <t>F001-001749</t>
  </si>
  <si>
    <t>EQ6111</t>
  </si>
  <si>
    <t>561-7470</t>
  </si>
  <si>
    <t>SAP3217965</t>
  </si>
  <si>
    <t>ID S231769-1</t>
  </si>
  <si>
    <t>EG07-05487</t>
  </si>
  <si>
    <t>247224-E</t>
  </si>
  <si>
    <t>247224-C</t>
  </si>
  <si>
    <t>247224-IF</t>
  </si>
  <si>
    <t>EG07-00983</t>
  </si>
  <si>
    <t>F001-001764</t>
  </si>
  <si>
    <t>EQ3114</t>
  </si>
  <si>
    <t>EM8355</t>
  </si>
  <si>
    <t>SAP3236762</t>
  </si>
  <si>
    <t>ID S240005-1</t>
  </si>
  <si>
    <t>247324-E</t>
  </si>
  <si>
    <t>247324-C</t>
  </si>
  <si>
    <t>247324-IF</t>
  </si>
  <si>
    <t>EG07-001023</t>
  </si>
  <si>
    <t>F001-01772</t>
  </si>
  <si>
    <t>HT027</t>
  </si>
  <si>
    <t>TA197959</t>
  </si>
  <si>
    <t>TL04-001150</t>
  </si>
  <si>
    <t>247424-E</t>
  </si>
  <si>
    <t>247424-C</t>
  </si>
  <si>
    <t>247724-IF</t>
  </si>
  <si>
    <t>EG07-00988</t>
  </si>
  <si>
    <t>F001-001762</t>
  </si>
  <si>
    <t>HT025</t>
  </si>
  <si>
    <t>EM0241</t>
  </si>
  <si>
    <t>TA197970</t>
  </si>
  <si>
    <t>247524-E</t>
  </si>
  <si>
    <t>247524-C</t>
  </si>
  <si>
    <t>247524-IF</t>
  </si>
  <si>
    <t>EG07-00930</t>
  </si>
  <si>
    <t>F001-001714</t>
  </si>
  <si>
    <t>CILINDRO DE GRAPPLE</t>
  </si>
  <si>
    <t>CWS</t>
  </si>
  <si>
    <t>CR001</t>
  </si>
  <si>
    <t>TA197981</t>
  </si>
  <si>
    <t>247624-E</t>
  </si>
  <si>
    <t>247624-C</t>
  </si>
  <si>
    <t>247624-IF</t>
  </si>
  <si>
    <t>EG07-001072</t>
  </si>
  <si>
    <t>F001-001808</t>
  </si>
  <si>
    <t>CILINDRO DE BLADELIFT</t>
  </si>
  <si>
    <t>553-0359</t>
  </si>
  <si>
    <t>TA197982</t>
  </si>
  <si>
    <t>247724-E</t>
  </si>
  <si>
    <t>247724-C</t>
  </si>
  <si>
    <t>EG07-00943</t>
  </si>
  <si>
    <t>F001-001750</t>
  </si>
  <si>
    <t>TA197983</t>
  </si>
  <si>
    <t>247824-E</t>
  </si>
  <si>
    <t>247824-C</t>
  </si>
  <si>
    <t>247824-IF</t>
  </si>
  <si>
    <t>EG07-001073</t>
  </si>
  <si>
    <t>F001-001809</t>
  </si>
  <si>
    <t>CILINDRO DE LEVANTE DE BULLDOZER</t>
  </si>
  <si>
    <t>RT003</t>
  </si>
  <si>
    <t>502-5819</t>
  </si>
  <si>
    <t>TA197984</t>
  </si>
  <si>
    <t>247924-E</t>
  </si>
  <si>
    <t>247924-C</t>
  </si>
  <si>
    <t>247924-IF</t>
  </si>
  <si>
    <t>EG07-00987</t>
  </si>
  <si>
    <t>F001-001753</t>
  </si>
  <si>
    <t>RT006</t>
  </si>
  <si>
    <t>6E-1244</t>
  </si>
  <si>
    <t>TA197985</t>
  </si>
  <si>
    <t>248024-E</t>
  </si>
  <si>
    <t>248024-C</t>
  </si>
  <si>
    <t>248024-IF</t>
  </si>
  <si>
    <t>EG07-00964</t>
  </si>
  <si>
    <t>F001-001758</t>
  </si>
  <si>
    <t>DZ003</t>
  </si>
  <si>
    <t>707-0300-153</t>
  </si>
  <si>
    <t>TA197993</t>
  </si>
  <si>
    <t>248124-E</t>
  </si>
  <si>
    <t>248124-C</t>
  </si>
  <si>
    <t>248124-IF</t>
  </si>
  <si>
    <t>EG07-01000</t>
  </si>
  <si>
    <t>F001-001761</t>
  </si>
  <si>
    <t>TA197966</t>
  </si>
  <si>
    <t>248224-E</t>
  </si>
  <si>
    <t>248224-C</t>
  </si>
  <si>
    <t>248224-IF</t>
  </si>
  <si>
    <t>EG07-01001</t>
  </si>
  <si>
    <t>F001-001760</t>
  </si>
  <si>
    <t>TA197969</t>
  </si>
  <si>
    <t>248324-E</t>
  </si>
  <si>
    <t>248324-C</t>
  </si>
  <si>
    <t>248324-IF</t>
  </si>
  <si>
    <t>EG07-00996</t>
  </si>
  <si>
    <t>F001-001759</t>
  </si>
  <si>
    <t>EQ7109</t>
  </si>
  <si>
    <t>SAP3256180</t>
  </si>
  <si>
    <t>ID S240068-7</t>
  </si>
  <si>
    <t>EG07-05667</t>
  </si>
  <si>
    <t>248424-E</t>
  </si>
  <si>
    <t>248424-C</t>
  </si>
  <si>
    <t>248424-IF</t>
  </si>
  <si>
    <t>EG07-001088</t>
  </si>
  <si>
    <t>F001-001816</t>
  </si>
  <si>
    <t>P2</t>
  </si>
  <si>
    <t>EQ3137</t>
  </si>
  <si>
    <t>SAP3258225</t>
  </si>
  <si>
    <t>ID S240068-3</t>
  </si>
  <si>
    <t>248524-E</t>
  </si>
  <si>
    <t>248524-C</t>
  </si>
  <si>
    <t>248524-IF</t>
  </si>
  <si>
    <t>EG07-00989</t>
  </si>
  <si>
    <t>F001-001765</t>
  </si>
  <si>
    <t>994K</t>
  </si>
  <si>
    <t>EQ5120</t>
  </si>
  <si>
    <t>SAP2759693</t>
  </si>
  <si>
    <t>ID S275969-3</t>
  </si>
  <si>
    <t>248624-E</t>
  </si>
  <si>
    <t>248624-C</t>
  </si>
  <si>
    <t>248624-IF</t>
  </si>
  <si>
    <t>EG07-001067</t>
  </si>
  <si>
    <t>F001-001805</t>
  </si>
  <si>
    <t>EQ6134</t>
  </si>
  <si>
    <t>SAP2370938</t>
  </si>
  <si>
    <t>ID S240041-1</t>
  </si>
  <si>
    <t>248724-E</t>
  </si>
  <si>
    <t>248724-C</t>
  </si>
  <si>
    <t>248724-IF</t>
  </si>
  <si>
    <t>EG07-000982</t>
  </si>
  <si>
    <t>F001-01773</t>
  </si>
  <si>
    <t>CILINDRO DE LEVANTE DE GANSO</t>
  </si>
  <si>
    <t>EQ3075</t>
  </si>
  <si>
    <t>SAP3231623</t>
  </si>
  <si>
    <t>ID S240050-2</t>
  </si>
  <si>
    <t>248824-E</t>
  </si>
  <si>
    <t>248824-C</t>
  </si>
  <si>
    <t>248824-IF</t>
  </si>
  <si>
    <t>EG07-001049</t>
  </si>
  <si>
    <t>F001-001793</t>
  </si>
  <si>
    <t>EQ6108</t>
  </si>
  <si>
    <t>SAP3258743</t>
  </si>
  <si>
    <t>ID S240050-1</t>
  </si>
  <si>
    <t>248924-E</t>
  </si>
  <si>
    <t>248924-C</t>
  </si>
  <si>
    <t>248924-IF</t>
  </si>
  <si>
    <t>EG07-001094</t>
  </si>
  <si>
    <t>F001-001817</t>
  </si>
  <si>
    <t>EQ3111</t>
  </si>
  <si>
    <t>PC1116</t>
  </si>
  <si>
    <t>SAP3233884</t>
  </si>
  <si>
    <t>ID S240058-1</t>
  </si>
  <si>
    <t>249024-E</t>
  </si>
  <si>
    <t>249024-C</t>
  </si>
  <si>
    <t>249024-IF</t>
  </si>
  <si>
    <t>EG07-00926</t>
  </si>
  <si>
    <t>F001-001725</t>
  </si>
  <si>
    <t>P1</t>
  </si>
  <si>
    <t>SAP3233904</t>
  </si>
  <si>
    <t>ID S240005-2</t>
  </si>
  <si>
    <t>249124-E</t>
  </si>
  <si>
    <t>249124-C</t>
  </si>
  <si>
    <t>249124-IF</t>
  </si>
  <si>
    <t>EG07-00954</t>
  </si>
  <si>
    <t>F001-001739</t>
  </si>
  <si>
    <t>SAP3253302</t>
  </si>
  <si>
    <t>ID S240068-5</t>
  </si>
  <si>
    <t>249224-E</t>
  </si>
  <si>
    <t>249224-C</t>
  </si>
  <si>
    <t>249224-IF</t>
  </si>
  <si>
    <t>EG07-001036</t>
  </si>
  <si>
    <t>F001-001789</t>
  </si>
  <si>
    <t>EQ3121</t>
  </si>
  <si>
    <t>SAP3256337</t>
  </si>
  <si>
    <t>ID S240068-1</t>
  </si>
  <si>
    <t>249324-E</t>
  </si>
  <si>
    <t>249324-C</t>
  </si>
  <si>
    <t>249324-IF</t>
  </si>
  <si>
    <t>EG07-001095</t>
  </si>
  <si>
    <t>F001-001818</t>
  </si>
  <si>
    <t>SAP3256338</t>
  </si>
  <si>
    <t>ID S240068-4</t>
  </si>
  <si>
    <t>249424-E</t>
  </si>
  <si>
    <t>249424-C</t>
  </si>
  <si>
    <t>EG07-001037</t>
  </si>
  <si>
    <t>F001-001790</t>
  </si>
  <si>
    <t>SAP3258436</t>
  </si>
  <si>
    <t>ID S240068-2</t>
  </si>
  <si>
    <t>249524-E</t>
  </si>
  <si>
    <t>249524-C</t>
  </si>
  <si>
    <t>249524-IF</t>
  </si>
  <si>
    <t>EG07-00990</t>
  </si>
  <si>
    <t>F001-001766</t>
  </si>
  <si>
    <t>ID S240050-3</t>
  </si>
  <si>
    <t>249624-E</t>
  </si>
  <si>
    <t>249624-C</t>
  </si>
  <si>
    <t>249624-IF</t>
  </si>
  <si>
    <t>EG07-001068</t>
  </si>
  <si>
    <t>F001-001806</t>
  </si>
  <si>
    <t>CILINDRO DE LEVANTE DE MASTIL</t>
  </si>
  <si>
    <t>MD6640</t>
  </si>
  <si>
    <t>EQ4101</t>
  </si>
  <si>
    <t>SAP3257435</t>
  </si>
  <si>
    <t>ID S240050-4</t>
  </si>
  <si>
    <t>249724-E</t>
  </si>
  <si>
    <t>249724-C</t>
  </si>
  <si>
    <t>249724-IF</t>
  </si>
  <si>
    <t>EG07-001106</t>
  </si>
  <si>
    <t>F001-001825</t>
  </si>
  <si>
    <t>EQ3122</t>
  </si>
  <si>
    <t>SAP3245151</t>
  </si>
  <si>
    <t>ID S240027-1</t>
  </si>
  <si>
    <t>EG07-05706</t>
  </si>
  <si>
    <t>249824-E</t>
  </si>
  <si>
    <t>249824-C</t>
  </si>
  <si>
    <t>249824-IF</t>
  </si>
  <si>
    <t>EG07-00991</t>
  </si>
  <si>
    <t>F001-001767</t>
  </si>
  <si>
    <t>390FL</t>
  </si>
  <si>
    <t>EQ8110</t>
  </si>
  <si>
    <t>SAP3229442</t>
  </si>
  <si>
    <t>ID S240027-3</t>
  </si>
  <si>
    <t>249924-E</t>
  </si>
  <si>
    <t>249924-C</t>
  </si>
  <si>
    <t>249424-IF</t>
  </si>
  <si>
    <t>EG07-001105</t>
  </si>
  <si>
    <t>F001-001826</t>
  </si>
  <si>
    <t>EQ3125</t>
  </si>
  <si>
    <t>SAP3093232</t>
  </si>
  <si>
    <t>ID S240027-2</t>
  </si>
  <si>
    <t>250024-E</t>
  </si>
  <si>
    <t>250024-C</t>
  </si>
  <si>
    <t>250024-IF</t>
  </si>
  <si>
    <t>EG07-001061</t>
  </si>
  <si>
    <t>F001-001795</t>
  </si>
  <si>
    <t xml:space="preserve">CILINDRO DE LEVANTE </t>
  </si>
  <si>
    <t>GR021</t>
  </si>
  <si>
    <t>389-9512</t>
  </si>
  <si>
    <t>TA198010</t>
  </si>
  <si>
    <t>TL04-001220</t>
  </si>
  <si>
    <t>250124-E</t>
  </si>
  <si>
    <t>250124-C</t>
  </si>
  <si>
    <t>250124-IF</t>
  </si>
  <si>
    <t>EG07-001079</t>
  </si>
  <si>
    <t>F001-001812</t>
  </si>
  <si>
    <t>GR002</t>
  </si>
  <si>
    <t>507-2438</t>
  </si>
  <si>
    <t>TA198009</t>
  </si>
  <si>
    <t>250224-E</t>
  </si>
  <si>
    <t>250224-C</t>
  </si>
  <si>
    <t>250224-IF</t>
  </si>
  <si>
    <t>EG07-001107</t>
  </si>
  <si>
    <t>F001-001828</t>
  </si>
  <si>
    <t>HT006</t>
  </si>
  <si>
    <t>TA198014</t>
  </si>
  <si>
    <t>250324-E</t>
  </si>
  <si>
    <t>250324-C</t>
  </si>
  <si>
    <t>250324-IF</t>
  </si>
  <si>
    <t>EG07-00965</t>
  </si>
  <si>
    <t>F001-001775</t>
  </si>
  <si>
    <t>CILINDRO DE SIDESHIFT</t>
  </si>
  <si>
    <t>509-6996</t>
  </si>
  <si>
    <t>TA198011</t>
  </si>
  <si>
    <t>250424-E</t>
  </si>
  <si>
    <t>250424-C</t>
  </si>
  <si>
    <t>250424-IF</t>
  </si>
  <si>
    <t>EG07-001046</t>
  </si>
  <si>
    <t>F001-001831</t>
  </si>
  <si>
    <t>CILINDRO DE BUCKET</t>
  </si>
  <si>
    <t>EX004</t>
  </si>
  <si>
    <t>522-3895</t>
  </si>
  <si>
    <t>TA197952</t>
  </si>
  <si>
    <t>250524-E</t>
  </si>
  <si>
    <t>250524-C</t>
  </si>
  <si>
    <t>05/03/202</t>
  </si>
  <si>
    <t>250524-IF</t>
  </si>
  <si>
    <t>EG07-001116</t>
  </si>
  <si>
    <t>F001-001836</t>
  </si>
  <si>
    <t>RT001</t>
  </si>
  <si>
    <t>TA198012</t>
  </si>
  <si>
    <t>250624-E</t>
  </si>
  <si>
    <t>250624-C</t>
  </si>
  <si>
    <t>250624-IF</t>
  </si>
  <si>
    <t>EG07-001108</t>
  </si>
  <si>
    <t>F001-001827</t>
  </si>
  <si>
    <t xml:space="preserve">CILINDRO DE INCLINACION </t>
  </si>
  <si>
    <t>CR011</t>
  </si>
  <si>
    <t>354-0798</t>
  </si>
  <si>
    <t>TA197996</t>
  </si>
  <si>
    <t>250724-E</t>
  </si>
  <si>
    <t>250724-C</t>
  </si>
  <si>
    <t>250724-IF</t>
  </si>
  <si>
    <t>EG07-001026</t>
  </si>
  <si>
    <t>F001-001787</t>
  </si>
  <si>
    <t>TA198008</t>
  </si>
  <si>
    <t>250824-E</t>
  </si>
  <si>
    <t>250824-C</t>
  </si>
  <si>
    <t>250824-IF</t>
  </si>
  <si>
    <t>EG07-00997</t>
  </si>
  <si>
    <t>F001-001786</t>
  </si>
  <si>
    <t>POS1</t>
  </si>
  <si>
    <t>EQ3118</t>
  </si>
  <si>
    <t>SAP3275777</t>
  </si>
  <si>
    <t>ID S240087-2</t>
  </si>
  <si>
    <t>EG07-005832</t>
  </si>
  <si>
    <t>250924-E</t>
  </si>
  <si>
    <t>250924-C</t>
  </si>
  <si>
    <t>250924-IF</t>
  </si>
  <si>
    <t>EG07-001039</t>
  </si>
  <si>
    <t>F001-001791</t>
  </si>
  <si>
    <t>EQ3130</t>
  </si>
  <si>
    <t>194-6171</t>
  </si>
  <si>
    <t>SAP3054732</t>
  </si>
  <si>
    <t>ID S240087-3</t>
  </si>
  <si>
    <t>251024-E</t>
  </si>
  <si>
    <t>251024-C</t>
  </si>
  <si>
    <t>251024-IF</t>
  </si>
  <si>
    <t>EG07-001060</t>
  </si>
  <si>
    <t>F001-001796</t>
  </si>
  <si>
    <t>EQ3082</t>
  </si>
  <si>
    <t>9T-8912</t>
  </si>
  <si>
    <t>SAP3273799</t>
  </si>
  <si>
    <t>ID S240087-1</t>
  </si>
  <si>
    <t>251124-E</t>
  </si>
  <si>
    <t>251124-C</t>
  </si>
  <si>
    <t>251124-IF</t>
  </si>
  <si>
    <t>EG07-00981</t>
  </si>
  <si>
    <t>F001-001768</t>
  </si>
  <si>
    <t>CILINDRO DE JACK HYD</t>
  </si>
  <si>
    <t>EPIROC</t>
  </si>
  <si>
    <t>TD010</t>
  </si>
  <si>
    <t>26544-72188</t>
  </si>
  <si>
    <t>TA198027</t>
  </si>
  <si>
    <t>TL04-001290</t>
  </si>
  <si>
    <t>251224-E</t>
  </si>
  <si>
    <t>251224-C</t>
  </si>
  <si>
    <t>251224-IF</t>
  </si>
  <si>
    <t>EG07-00959</t>
  </si>
  <si>
    <t>F001-001741</t>
  </si>
  <si>
    <t>HT023</t>
  </si>
  <si>
    <t>TA198025</t>
  </si>
  <si>
    <t>251324-E</t>
  </si>
  <si>
    <t>251324-C</t>
  </si>
  <si>
    <t>251324-IF</t>
  </si>
  <si>
    <t>EG07-001027</t>
  </si>
  <si>
    <t>F001-001784</t>
  </si>
  <si>
    <t>TA198026</t>
  </si>
  <si>
    <t>251424-E</t>
  </si>
  <si>
    <t>251424-C</t>
  </si>
  <si>
    <t>251424-IF</t>
  </si>
  <si>
    <t>EG07-00960</t>
  </si>
  <si>
    <t>F001-001740</t>
  </si>
  <si>
    <t>HT030</t>
  </si>
  <si>
    <t>TA198066</t>
  </si>
  <si>
    <t>EG07-00893</t>
  </si>
  <si>
    <t>251524-E</t>
  </si>
  <si>
    <t>251524-C</t>
  </si>
  <si>
    <t>251524-IF</t>
  </si>
  <si>
    <t>EG07-00947</t>
  </si>
  <si>
    <t>F001-001746</t>
  </si>
  <si>
    <t>HT012</t>
  </si>
  <si>
    <t>TA198065</t>
  </si>
  <si>
    <t>251624-E</t>
  </si>
  <si>
    <t>251624-C</t>
  </si>
  <si>
    <t>251624-IF</t>
  </si>
  <si>
    <t>EG07-00948</t>
  </si>
  <si>
    <t>F001-001747</t>
  </si>
  <si>
    <t>HT074</t>
  </si>
  <si>
    <t>251724-E</t>
  </si>
  <si>
    <t>251724-C</t>
  </si>
  <si>
    <t>251724-IF</t>
  </si>
  <si>
    <t>EG07-00966</t>
  </si>
  <si>
    <t>F001-001757</t>
  </si>
  <si>
    <t>251824-E</t>
  </si>
  <si>
    <t>251824-C</t>
  </si>
  <si>
    <t>251824-IF</t>
  </si>
  <si>
    <t>EG07-00949</t>
  </si>
  <si>
    <t>F001-001774</t>
  </si>
  <si>
    <t>251924-E</t>
  </si>
  <si>
    <t>251924-C</t>
  </si>
  <si>
    <t>251924-IF</t>
  </si>
  <si>
    <t>EG07-00950</t>
  </si>
  <si>
    <t>F001-001748</t>
  </si>
  <si>
    <t>HT080</t>
  </si>
  <si>
    <t>252024-E</t>
  </si>
  <si>
    <t>252024-C</t>
  </si>
  <si>
    <t>252024-IF</t>
  </si>
  <si>
    <t>EG07-00967</t>
  </si>
  <si>
    <t>F001-001763</t>
  </si>
  <si>
    <t>HT076</t>
  </si>
  <si>
    <t>252124-E</t>
  </si>
  <si>
    <t>252124-C</t>
  </si>
  <si>
    <t>252124-IF</t>
  </si>
  <si>
    <t>EG07-00968</t>
  </si>
  <si>
    <t>F001-001744</t>
  </si>
  <si>
    <t>EQ3112</t>
  </si>
  <si>
    <t>SAP3283767</t>
  </si>
  <si>
    <t>ID S240108-1</t>
  </si>
  <si>
    <t>EG07-06056</t>
  </si>
  <si>
    <t>252224-E</t>
  </si>
  <si>
    <t>252224-C</t>
  </si>
  <si>
    <t>252224-IF</t>
  </si>
  <si>
    <t>EG07-001022</t>
  </si>
  <si>
    <t>F001-001781</t>
  </si>
  <si>
    <t>SAP3281098</t>
  </si>
  <si>
    <t>ID S240141-2</t>
  </si>
  <si>
    <t>EG07-00901</t>
  </si>
  <si>
    <t>252324-E</t>
  </si>
  <si>
    <t>252324-C</t>
  </si>
  <si>
    <t>252324-IF</t>
  </si>
  <si>
    <t>EG07-00992</t>
  </si>
  <si>
    <t>F001-001769</t>
  </si>
  <si>
    <t>830E</t>
  </si>
  <si>
    <t>EQ3154</t>
  </si>
  <si>
    <t>EL-7952</t>
  </si>
  <si>
    <t>SAP3292583</t>
  </si>
  <si>
    <t>ID S240141-1</t>
  </si>
  <si>
    <t>252424-E</t>
  </si>
  <si>
    <t>252424-C</t>
  </si>
  <si>
    <t>252424-IF</t>
  </si>
  <si>
    <t>EG07-001062</t>
  </si>
  <si>
    <t>F001-001797</t>
  </si>
  <si>
    <t>PC1811</t>
  </si>
  <si>
    <t>SAP3223513</t>
  </si>
  <si>
    <t>ID S240149-1</t>
  </si>
  <si>
    <t>252524-E</t>
  </si>
  <si>
    <t>252524-C</t>
  </si>
  <si>
    <t>252524-IF</t>
  </si>
  <si>
    <t>EG07-001160</t>
  </si>
  <si>
    <t>F001-001852</t>
  </si>
  <si>
    <t>LINK INFERIOR</t>
  </si>
  <si>
    <t>252624-E</t>
  </si>
  <si>
    <t>252624-C</t>
  </si>
  <si>
    <t>LINK SUPERIOR</t>
  </si>
  <si>
    <t>252724-E</t>
  </si>
  <si>
    <t>252724-C</t>
  </si>
  <si>
    <t>252824-E</t>
  </si>
  <si>
    <t>252824-C</t>
  </si>
  <si>
    <t>252924-E</t>
  </si>
  <si>
    <t>252924-C</t>
  </si>
  <si>
    <t>253024-E</t>
  </si>
  <si>
    <t>253024-C</t>
  </si>
  <si>
    <t>253124-E</t>
  </si>
  <si>
    <t>253124-C</t>
  </si>
  <si>
    <t>POS3</t>
  </si>
  <si>
    <t>HT071</t>
  </si>
  <si>
    <t>TA198046</t>
  </si>
  <si>
    <t>TL04-001336</t>
  </si>
  <si>
    <t>HT073</t>
  </si>
  <si>
    <t>TA198063</t>
  </si>
  <si>
    <t>253324-E</t>
  </si>
  <si>
    <t>253324-C</t>
  </si>
  <si>
    <t>253324-IF</t>
  </si>
  <si>
    <t>EG07-00969</t>
  </si>
  <si>
    <t>F001-001743</t>
  </si>
  <si>
    <t>TA198068</t>
  </si>
  <si>
    <t>253424-E</t>
  </si>
  <si>
    <t>253424-C</t>
  </si>
  <si>
    <t>253424-IF</t>
  </si>
  <si>
    <t>EG07-00970</t>
  </si>
  <si>
    <t>F001-001756</t>
  </si>
  <si>
    <t>TA198067</t>
  </si>
  <si>
    <t>253524-C</t>
  </si>
  <si>
    <t>253524-IF</t>
  </si>
  <si>
    <t>EG07-00971</t>
  </si>
  <si>
    <t>F001-001755</t>
  </si>
  <si>
    <t>HT016</t>
  </si>
  <si>
    <t>TA198054</t>
  </si>
  <si>
    <t>253624-E</t>
  </si>
  <si>
    <t>253624-C</t>
  </si>
  <si>
    <t>253624-IF</t>
  </si>
  <si>
    <t>EG07-01009</t>
  </si>
  <si>
    <t>F001-001778</t>
  </si>
  <si>
    <t>253724-E</t>
  </si>
  <si>
    <t>253724-C</t>
  </si>
  <si>
    <t>253724-IF</t>
  </si>
  <si>
    <t>EG07-001010</t>
  </si>
  <si>
    <t>F001-001777</t>
  </si>
  <si>
    <t>POS2</t>
  </si>
  <si>
    <t>253824-E</t>
  </si>
  <si>
    <t>253824-C</t>
  </si>
  <si>
    <t>253824-IF</t>
  </si>
  <si>
    <t>EG07-00972</t>
  </si>
  <si>
    <t>F001-001754</t>
  </si>
  <si>
    <t>HT078</t>
  </si>
  <si>
    <t>TA198064</t>
  </si>
  <si>
    <t>253924-E</t>
  </si>
  <si>
    <t>253924-C</t>
  </si>
  <si>
    <t>253934-IF</t>
  </si>
  <si>
    <t>EG07-01002</t>
  </si>
  <si>
    <t>F001-001782</t>
  </si>
  <si>
    <t>TA198047</t>
  </si>
  <si>
    <t>5701-981</t>
  </si>
  <si>
    <t>TA198125</t>
  </si>
  <si>
    <t>TL04-001337</t>
  </si>
  <si>
    <t>254124-E</t>
  </si>
  <si>
    <t>254124-C</t>
  </si>
  <si>
    <t>254124-IF</t>
  </si>
  <si>
    <t>EG07-001192</t>
  </si>
  <si>
    <t>F001-001887</t>
  </si>
  <si>
    <t>HT108</t>
  </si>
  <si>
    <t>58B-5010-100</t>
  </si>
  <si>
    <t>TA198087</t>
  </si>
  <si>
    <t>254224-E</t>
  </si>
  <si>
    <t>254224-C</t>
  </si>
  <si>
    <t>254224-IF</t>
  </si>
  <si>
    <t>EG07-001059</t>
  </si>
  <si>
    <t>F001-001802</t>
  </si>
  <si>
    <t>HT011</t>
  </si>
  <si>
    <t>TA198084</t>
  </si>
  <si>
    <t>254324-E</t>
  </si>
  <si>
    <t>254324-C</t>
  </si>
  <si>
    <t>254324-IF</t>
  </si>
  <si>
    <t>EG07-001028</t>
  </si>
  <si>
    <t>F001-001783</t>
  </si>
  <si>
    <t>HT034</t>
  </si>
  <si>
    <t>TA198085</t>
  </si>
  <si>
    <t>254424-E</t>
  </si>
  <si>
    <t>254424-C</t>
  </si>
  <si>
    <t>254424-IF</t>
  </si>
  <si>
    <t>EG07-001008</t>
  </si>
  <si>
    <t>F001-001776</t>
  </si>
  <si>
    <t>517-3767</t>
  </si>
  <si>
    <t>TA198112</t>
  </si>
  <si>
    <t>254524-E</t>
  </si>
  <si>
    <t>254524-C</t>
  </si>
  <si>
    <t>254524-IF</t>
  </si>
  <si>
    <t>EG07-001103</t>
  </si>
  <si>
    <t>F001-001829</t>
  </si>
  <si>
    <t>605-8796</t>
  </si>
  <si>
    <t>TA198113</t>
  </si>
  <si>
    <t>254624-E</t>
  </si>
  <si>
    <t>254624-C</t>
  </si>
  <si>
    <t>254624-IF</t>
  </si>
  <si>
    <t>EG07-001109</t>
  </si>
  <si>
    <t>F001-001830</t>
  </si>
  <si>
    <t>HT103</t>
  </si>
  <si>
    <t>TA198086</t>
  </si>
  <si>
    <t>254724-E</t>
  </si>
  <si>
    <t>254724-C</t>
  </si>
  <si>
    <t>254724-IF</t>
  </si>
  <si>
    <t>EG07-001182</t>
  </si>
  <si>
    <t>F001-001892</t>
  </si>
  <si>
    <t>F</t>
  </si>
  <si>
    <t>CILINDRO DE GATA ESTABILIZADORA</t>
  </si>
  <si>
    <t>254824-E</t>
  </si>
  <si>
    <t>254824-C</t>
  </si>
  <si>
    <t>BAJA</t>
  </si>
  <si>
    <t>254924-E</t>
  </si>
  <si>
    <t>254924-C</t>
  </si>
  <si>
    <t>255024-E</t>
  </si>
  <si>
    <t>255024-C</t>
  </si>
  <si>
    <t>ALTA</t>
  </si>
  <si>
    <t>EG07-001787</t>
  </si>
  <si>
    <t>F001-002240</t>
  </si>
  <si>
    <t>255124-E</t>
  </si>
  <si>
    <t>255124-C</t>
  </si>
  <si>
    <t>255224-E</t>
  </si>
  <si>
    <t>255224-C</t>
  </si>
  <si>
    <t>255224-IF</t>
  </si>
  <si>
    <t>EG07-001087</t>
  </si>
  <si>
    <t>F001-001824</t>
  </si>
  <si>
    <t>CONJUNTO DE SISTEMA DE GARRA</t>
  </si>
  <si>
    <t>EQ6140</t>
  </si>
  <si>
    <t>SAP3055805</t>
  </si>
  <si>
    <t>ID S231347-2</t>
  </si>
  <si>
    <t>EG07-006121</t>
  </si>
  <si>
    <t>IVAN LINGAN</t>
  </si>
  <si>
    <t>255324-E</t>
  </si>
  <si>
    <t>255324-C</t>
  </si>
  <si>
    <t>255324-IF</t>
  </si>
  <si>
    <t>EG07-001196</t>
  </si>
  <si>
    <t>F001-001879</t>
  </si>
  <si>
    <t>HT036</t>
  </si>
  <si>
    <t>TA198139</t>
  </si>
  <si>
    <t>TL04-001389</t>
  </si>
  <si>
    <t>255424-E</t>
  </si>
  <si>
    <t>255424-C</t>
  </si>
  <si>
    <t>255424-IF</t>
  </si>
  <si>
    <t>EG07-001057</t>
  </si>
  <si>
    <t>F001-001801</t>
  </si>
  <si>
    <t>HT035</t>
  </si>
  <si>
    <t>TA198159</t>
  </si>
  <si>
    <t>255524-E</t>
  </si>
  <si>
    <t>255524-C</t>
  </si>
  <si>
    <t>255524-IF</t>
  </si>
  <si>
    <t>EG07-001058</t>
  </si>
  <si>
    <t>F001-001800</t>
  </si>
  <si>
    <t>HT008</t>
  </si>
  <si>
    <t>TA198157</t>
  </si>
  <si>
    <t>255624-E</t>
  </si>
  <si>
    <t>255624-C</t>
  </si>
  <si>
    <t>255624-IF</t>
  </si>
  <si>
    <t>EG07-001016</t>
  </si>
  <si>
    <t>F001-001803</t>
  </si>
  <si>
    <t>966H</t>
  </si>
  <si>
    <t>LD004</t>
  </si>
  <si>
    <t>314-9226</t>
  </si>
  <si>
    <t>TA198102</t>
  </si>
  <si>
    <t>255724-E</t>
  </si>
  <si>
    <t>255724-C</t>
  </si>
  <si>
    <t>255724-IF</t>
  </si>
  <si>
    <t>EG07-001086</t>
  </si>
  <si>
    <t>F001-001821</t>
  </si>
  <si>
    <t>CIGÜEÑAL DE LOCOMOTARA</t>
  </si>
  <si>
    <t>ALCO</t>
  </si>
  <si>
    <t>DL-535</t>
  </si>
  <si>
    <t>255824-E</t>
  </si>
  <si>
    <t>255824-C</t>
  </si>
  <si>
    <t>255824-IF</t>
  </si>
  <si>
    <t>T001-00562</t>
  </si>
  <si>
    <t>DEVOLUCIÓN</t>
  </si>
  <si>
    <t>CILINDRO DE BOOM</t>
  </si>
  <si>
    <t>100-3777</t>
  </si>
  <si>
    <t>RT002</t>
  </si>
  <si>
    <t>TA198183</t>
  </si>
  <si>
    <t>TL04-001416</t>
  </si>
  <si>
    <t>256024-E</t>
  </si>
  <si>
    <t>256024-C</t>
  </si>
  <si>
    <t>256024-IF</t>
  </si>
  <si>
    <t>EG07-001135</t>
  </si>
  <si>
    <t>F001-001851</t>
  </si>
  <si>
    <t>TA198182</t>
  </si>
  <si>
    <t>256124-E</t>
  </si>
  <si>
    <t>256124-C</t>
  </si>
  <si>
    <t>256124-IF</t>
  </si>
  <si>
    <t>EG07-001136</t>
  </si>
  <si>
    <t>F001-001850</t>
  </si>
  <si>
    <t>HT045</t>
  </si>
  <si>
    <t>TA198172</t>
  </si>
  <si>
    <t>256224-E</t>
  </si>
  <si>
    <t>256224-C</t>
  </si>
  <si>
    <t>256224-IF</t>
  </si>
  <si>
    <t>EG07-001056</t>
  </si>
  <si>
    <t>F001-001799</t>
  </si>
  <si>
    <t>GR007</t>
  </si>
  <si>
    <t>TA198184</t>
  </si>
  <si>
    <t>256324-E</t>
  </si>
  <si>
    <t>256324-C</t>
  </si>
  <si>
    <t>256324-IF</t>
  </si>
  <si>
    <t>EG07-001132</t>
  </si>
  <si>
    <t>F001-001839</t>
  </si>
  <si>
    <t>HT037</t>
  </si>
  <si>
    <t>TA198170</t>
  </si>
  <si>
    <t>256424-E</t>
  </si>
  <si>
    <t>256424-C</t>
  </si>
  <si>
    <t>CILINDRO DE INCLINACION DE RIPPER</t>
  </si>
  <si>
    <t>521-8420</t>
  </si>
  <si>
    <t>TA198181</t>
  </si>
  <si>
    <t>256524-E</t>
  </si>
  <si>
    <t>256524-C</t>
  </si>
  <si>
    <t>EG07-001101</t>
  </si>
  <si>
    <t>F001-001820</t>
  </si>
  <si>
    <t>TRENV00007205</t>
  </si>
  <si>
    <t>TL04-003223</t>
  </si>
  <si>
    <t>256624-E</t>
  </si>
  <si>
    <t>256624-C</t>
  </si>
  <si>
    <t>256624-IF</t>
  </si>
  <si>
    <t>EG07-001891</t>
  </si>
  <si>
    <t>F001-002318</t>
  </si>
  <si>
    <t>BLADDER FECHA DE LLEGADA 30/12</t>
  </si>
  <si>
    <t>106-3722</t>
  </si>
  <si>
    <t>SAP3220112</t>
  </si>
  <si>
    <t>ID S240191-1</t>
  </si>
  <si>
    <t>EG07-00958</t>
  </si>
  <si>
    <t>256724-E</t>
  </si>
  <si>
    <t>256724-C</t>
  </si>
  <si>
    <t>256724-IF</t>
  </si>
  <si>
    <t>EG07-001081</t>
  </si>
  <si>
    <t>F001-001807</t>
  </si>
  <si>
    <t>EQ6107</t>
  </si>
  <si>
    <t>252-0471</t>
  </si>
  <si>
    <t>SAP3310865</t>
  </si>
  <si>
    <t>ID S240208-1</t>
  </si>
  <si>
    <t>256824-E</t>
  </si>
  <si>
    <t>256824-C</t>
  </si>
  <si>
    <t>256824-IF</t>
  </si>
  <si>
    <t>EG07-001148</t>
  </si>
  <si>
    <t>F001-001853</t>
  </si>
  <si>
    <t>GR004</t>
  </si>
  <si>
    <t>TA198164</t>
  </si>
  <si>
    <t>256924-E</t>
  </si>
  <si>
    <t>256924-C</t>
  </si>
  <si>
    <t>256924-IF</t>
  </si>
  <si>
    <t>EG07-001202</t>
  </si>
  <si>
    <t>F001-001908</t>
  </si>
  <si>
    <t>TA198180</t>
  </si>
  <si>
    <t>257024-E</t>
  </si>
  <si>
    <t>257024-C</t>
  </si>
  <si>
    <t>EG07-001100</t>
  </si>
  <si>
    <t>F001-001819</t>
  </si>
  <si>
    <t>SAP2511034</t>
  </si>
  <si>
    <t>ID S240237-1</t>
  </si>
  <si>
    <t>EG07-000976</t>
  </si>
  <si>
    <t>257124-E</t>
  </si>
  <si>
    <t>257124-C</t>
  </si>
  <si>
    <t>257124-IF</t>
  </si>
  <si>
    <t>EG07-001134</t>
  </si>
  <si>
    <t>F001-001844</t>
  </si>
  <si>
    <t>EQ8104</t>
  </si>
  <si>
    <t>3624589B</t>
  </si>
  <si>
    <t>SAP3329029</t>
  </si>
  <si>
    <t>ID S240237-2</t>
  </si>
  <si>
    <t>257224-E</t>
  </si>
  <si>
    <t>257224-C</t>
  </si>
  <si>
    <t>257224-IF</t>
  </si>
  <si>
    <t>EG07-001123</t>
  </si>
  <si>
    <t>F001-001843</t>
  </si>
  <si>
    <t>HT005</t>
  </si>
  <si>
    <t>TA198200</t>
  </si>
  <si>
    <t>TL04-001466</t>
  </si>
  <si>
    <t>257324-E</t>
  </si>
  <si>
    <t>257324-C</t>
  </si>
  <si>
    <t>257324-IF</t>
  </si>
  <si>
    <t>EG07-001074</t>
  </si>
  <si>
    <t>F001-001833</t>
  </si>
  <si>
    <t>DZ007</t>
  </si>
  <si>
    <t>707-010-F560</t>
  </si>
  <si>
    <t>TA198258</t>
  </si>
  <si>
    <t>TL04-001496</t>
  </si>
  <si>
    <t>257424-E</t>
  </si>
  <si>
    <t>257424-C</t>
  </si>
  <si>
    <t>257424-IF</t>
  </si>
  <si>
    <t>EG07-001207</t>
  </si>
  <si>
    <t>F001-001944</t>
  </si>
  <si>
    <t>TA198216</t>
  </si>
  <si>
    <t>257524-E</t>
  </si>
  <si>
    <t>257524-C</t>
  </si>
  <si>
    <t>257524-IF</t>
  </si>
  <si>
    <t>EG07-001131</t>
  </si>
  <si>
    <t>F001-001876</t>
  </si>
  <si>
    <t>DZ009</t>
  </si>
  <si>
    <t>TA198175</t>
  </si>
  <si>
    <t>257624-E</t>
  </si>
  <si>
    <t>257624-C</t>
  </si>
  <si>
    <t>257624-IF</t>
  </si>
  <si>
    <t>EG07-001142</t>
  </si>
  <si>
    <t>F001-001873</t>
  </si>
  <si>
    <t>DZ004</t>
  </si>
  <si>
    <t>TA198212</t>
  </si>
  <si>
    <t>257724-E</t>
  </si>
  <si>
    <t>257724-C</t>
  </si>
  <si>
    <t>257724-IF</t>
  </si>
  <si>
    <t>EG07-001244</t>
  </si>
  <si>
    <t>F001-001919</t>
  </si>
  <si>
    <t>SAP2782767</t>
  </si>
  <si>
    <t>ID S240242-1</t>
  </si>
  <si>
    <t>EG07-00984</t>
  </si>
  <si>
    <t>257824-E</t>
  </si>
  <si>
    <t>257824-C</t>
  </si>
  <si>
    <t>257824-IF</t>
  </si>
  <si>
    <t>EG07-001149</t>
  </si>
  <si>
    <t>F001-001854</t>
  </si>
  <si>
    <t>EQ3117</t>
  </si>
  <si>
    <t>SAP3292536</t>
  </si>
  <si>
    <t>ID S240225-1</t>
  </si>
  <si>
    <t>GABRIEL GALLEGOS</t>
  </si>
  <si>
    <t>257924-E</t>
  </si>
  <si>
    <t>257924-C</t>
  </si>
  <si>
    <t>257924-IF</t>
  </si>
  <si>
    <t>EG07-001150</t>
  </si>
  <si>
    <t>F001-001855</t>
  </si>
  <si>
    <t>EQ6135</t>
  </si>
  <si>
    <t>SAP3343687</t>
  </si>
  <si>
    <t>ID S240251-1</t>
  </si>
  <si>
    <t>258024-E</t>
  </si>
  <si>
    <t>258024-C</t>
  </si>
  <si>
    <t>258024-IF</t>
  </si>
  <si>
    <t>EG07-001151</t>
  </si>
  <si>
    <t>F001-001857</t>
  </si>
  <si>
    <t>SAP3330484</t>
  </si>
  <si>
    <t>ID S240251-2</t>
  </si>
  <si>
    <t>258124-E</t>
  </si>
  <si>
    <t>258124-C</t>
  </si>
  <si>
    <t>258124-IF</t>
  </si>
  <si>
    <t>EG07-001187</t>
  </si>
  <si>
    <t>F001-001880</t>
  </si>
  <si>
    <t>CILINDRO DE VOLTEO DE RIPPER</t>
  </si>
  <si>
    <t>DZ001</t>
  </si>
  <si>
    <t>TA198213</t>
  </si>
  <si>
    <t>TL04-001531</t>
  </si>
  <si>
    <t>258224-E</t>
  </si>
  <si>
    <t>258224-C</t>
  </si>
  <si>
    <t>258224-IF</t>
  </si>
  <si>
    <t>EG07-001159</t>
  </si>
  <si>
    <t>F001-001872</t>
  </si>
  <si>
    <t>CILINDRO DE WHEEL LEAN</t>
  </si>
  <si>
    <t>605-8793</t>
  </si>
  <si>
    <t>TA198265</t>
  </si>
  <si>
    <t>258324-E</t>
  </si>
  <si>
    <t>258324-C</t>
  </si>
  <si>
    <t>258324-IF</t>
  </si>
  <si>
    <t>EG07-001229</t>
  </si>
  <si>
    <t>F001-001935</t>
  </si>
  <si>
    <t>980H</t>
  </si>
  <si>
    <t>LD006</t>
  </si>
  <si>
    <t>112-5004</t>
  </si>
  <si>
    <t>TA198263</t>
  </si>
  <si>
    <t>258424-E</t>
  </si>
  <si>
    <t>258424-C</t>
  </si>
  <si>
    <t>258424-IF</t>
  </si>
  <si>
    <t>EG07-001130</t>
  </si>
  <si>
    <t>F001-001840</t>
  </si>
  <si>
    <t>HT009</t>
  </si>
  <si>
    <t>TA198214</t>
  </si>
  <si>
    <t>258524-E</t>
  </si>
  <si>
    <t>258524-C</t>
  </si>
  <si>
    <t>258524-IF</t>
  </si>
  <si>
    <t>EG07-001078</t>
  </si>
  <si>
    <t>F001-001834</t>
  </si>
  <si>
    <t>GR001</t>
  </si>
  <si>
    <t>113-7754</t>
  </si>
  <si>
    <t>TA198264</t>
  </si>
  <si>
    <t>258624-E</t>
  </si>
  <si>
    <t>258624-C</t>
  </si>
  <si>
    <t>258624-IF</t>
  </si>
  <si>
    <t>EG07-001216</t>
  </si>
  <si>
    <t>F001-001907</t>
  </si>
  <si>
    <t>605-8769</t>
  </si>
  <si>
    <t>TA198266</t>
  </si>
  <si>
    <t>258724-E</t>
  </si>
  <si>
    <t>258724-C</t>
  </si>
  <si>
    <t>258724-IF</t>
  </si>
  <si>
    <t>EG07-001145</t>
  </si>
  <si>
    <t>F001-001846</t>
  </si>
  <si>
    <t>DZ002</t>
  </si>
  <si>
    <t>7070-10F-521</t>
  </si>
  <si>
    <t>TA198281</t>
  </si>
  <si>
    <t>TL04-001562</t>
  </si>
  <si>
    <t>258824-E</t>
  </si>
  <si>
    <t>258824-C</t>
  </si>
  <si>
    <t>258824-IF</t>
  </si>
  <si>
    <t>EG07-001226</t>
  </si>
  <si>
    <t>F001-001945</t>
  </si>
  <si>
    <t>CILINDRO DE ARTICULACION</t>
  </si>
  <si>
    <t>273-1733</t>
  </si>
  <si>
    <t>TA198297</t>
  </si>
  <si>
    <t>258924-E</t>
  </si>
  <si>
    <t>258924-C</t>
  </si>
  <si>
    <t>EG07-001120</t>
  </si>
  <si>
    <t>258924-IF</t>
  </si>
  <si>
    <t>F001-001838</t>
  </si>
  <si>
    <t>HT021</t>
  </si>
  <si>
    <t>TA198259</t>
  </si>
  <si>
    <t>259024-E</t>
  </si>
  <si>
    <t>259024-C</t>
  </si>
  <si>
    <t>259024-IF</t>
  </si>
  <si>
    <t>EG07-001129</t>
  </si>
  <si>
    <t>F001-001875</t>
  </si>
  <si>
    <t>7070-10F-560</t>
  </si>
  <si>
    <t>TA198282</t>
  </si>
  <si>
    <t>259124-E</t>
  </si>
  <si>
    <t>259124-C</t>
  </si>
  <si>
    <t>259124-IF</t>
  </si>
  <si>
    <t>EG07-001128</t>
  </si>
  <si>
    <t>F001-001874</t>
  </si>
  <si>
    <t>TA198298</t>
  </si>
  <si>
    <t>259224-E</t>
  </si>
  <si>
    <t>259224-C</t>
  </si>
  <si>
    <t>259224-IF</t>
  </si>
  <si>
    <t>EG07-001119</t>
  </si>
  <si>
    <t>F001-001837</t>
  </si>
  <si>
    <t>HUDBAY</t>
  </si>
  <si>
    <t>CAÑERIA DE BOMBA HIDRAULICA</t>
  </si>
  <si>
    <t>T004-000592</t>
  </si>
  <si>
    <t>259324-E</t>
  </si>
  <si>
    <t>259324-C</t>
  </si>
  <si>
    <t>259324-IF</t>
  </si>
  <si>
    <t>EG07-001125</t>
  </si>
  <si>
    <t>F001-001878</t>
  </si>
  <si>
    <t>EQ7108</t>
  </si>
  <si>
    <t>SAP3368140</t>
  </si>
  <si>
    <t>ID S240297-1</t>
  </si>
  <si>
    <t>EG07-006790</t>
  </si>
  <si>
    <t>259424-E</t>
  </si>
  <si>
    <t>259424-C</t>
  </si>
  <si>
    <t>259424-IF</t>
  </si>
  <si>
    <t>EG07-001211</t>
  </si>
  <si>
    <t>F001-001895</t>
  </si>
  <si>
    <t>CILINDRO DE LEVANTE</t>
  </si>
  <si>
    <t>EQ5029</t>
  </si>
  <si>
    <t>SAP3260843</t>
  </si>
  <si>
    <t>ID S240297-2</t>
  </si>
  <si>
    <t>259524-E</t>
  </si>
  <si>
    <t>259524-C</t>
  </si>
  <si>
    <t>259524-IF</t>
  </si>
  <si>
    <t>EG07-001279</t>
  </si>
  <si>
    <t>F001-001936</t>
  </si>
  <si>
    <t>EQ3116</t>
  </si>
  <si>
    <t>ID S240271-1</t>
  </si>
  <si>
    <t>EG07-001025</t>
  </si>
  <si>
    <t>259624-E</t>
  </si>
  <si>
    <t>259624-C</t>
  </si>
  <si>
    <t>259624-IF</t>
  </si>
  <si>
    <t>EG07-001168</t>
  </si>
  <si>
    <t>F001-001856</t>
  </si>
  <si>
    <t>219-2540</t>
  </si>
  <si>
    <t>SAP3358369</t>
  </si>
  <si>
    <t>ID S240282-2</t>
  </si>
  <si>
    <t>259724-E</t>
  </si>
  <si>
    <t>259724-C</t>
  </si>
  <si>
    <t>259724-IF</t>
  </si>
  <si>
    <t>EG07-001291</t>
  </si>
  <si>
    <t>F001-001946</t>
  </si>
  <si>
    <t>EQ3115</t>
  </si>
  <si>
    <t>SAP3364347</t>
  </si>
  <si>
    <t>ID S240282-1</t>
  </si>
  <si>
    <t>259824-E</t>
  </si>
  <si>
    <t>259824-C</t>
  </si>
  <si>
    <t>269824-IF</t>
  </si>
  <si>
    <t>EG07-001183</t>
  </si>
  <si>
    <t>F001-001881</t>
  </si>
  <si>
    <t>EQ6114</t>
  </si>
  <si>
    <t>707G106470SG</t>
  </si>
  <si>
    <t>SAP3365240</t>
  </si>
  <si>
    <t>ID S240297-3</t>
  </si>
  <si>
    <t>EG07-006823</t>
  </si>
  <si>
    <t>259924-E</t>
  </si>
  <si>
    <t>259924-C</t>
  </si>
  <si>
    <t>259924-IF</t>
  </si>
  <si>
    <t>EG07-001231</t>
  </si>
  <si>
    <t>F001-001912</t>
  </si>
  <si>
    <t>CR002</t>
  </si>
  <si>
    <t>EG07-000268</t>
  </si>
  <si>
    <t>260024-E</t>
  </si>
  <si>
    <t>260024-C</t>
  </si>
  <si>
    <t>260024-IF</t>
  </si>
  <si>
    <t>EG07-001003</t>
  </si>
  <si>
    <t>F001-002178</t>
  </si>
  <si>
    <t>HT010</t>
  </si>
  <si>
    <t>TA198120</t>
  </si>
  <si>
    <t>T088-0010940</t>
  </si>
  <si>
    <t>260124-E</t>
  </si>
  <si>
    <t>260124-C</t>
  </si>
  <si>
    <t>EG07-001208</t>
  </si>
  <si>
    <t>F001-001911</t>
  </si>
  <si>
    <t>SOUTHER</t>
  </si>
  <si>
    <t>FABRICACION DE 04 CILINDRO DE GATA</t>
  </si>
  <si>
    <t>DANITZA C.</t>
  </si>
  <si>
    <t>260224-E</t>
  </si>
  <si>
    <t>260224-C</t>
  </si>
  <si>
    <t>260224-IF</t>
  </si>
  <si>
    <t>EG07-001173</t>
  </si>
  <si>
    <t>F001-001869</t>
  </si>
  <si>
    <t>CILINDRO DE SUSPENSION</t>
  </si>
  <si>
    <t>D9R</t>
  </si>
  <si>
    <t>165-8633</t>
  </si>
  <si>
    <t>LUIS CH.</t>
  </si>
  <si>
    <t>260424-C</t>
  </si>
  <si>
    <t>260424-IF</t>
  </si>
  <si>
    <t>EG07-001035</t>
  </si>
  <si>
    <t>F001-001835</t>
  </si>
  <si>
    <t>HT001</t>
  </si>
  <si>
    <t>TA198283</t>
  </si>
  <si>
    <t>TL04-001583</t>
  </si>
  <si>
    <t>260524-E</t>
  </si>
  <si>
    <t>260524-C</t>
  </si>
  <si>
    <t>EG07-001217</t>
  </si>
  <si>
    <t>F001-001906</t>
  </si>
  <si>
    <t>TA198319</t>
  </si>
  <si>
    <t>260624-E</t>
  </si>
  <si>
    <t>260624-C</t>
  </si>
  <si>
    <t>260624-IF</t>
  </si>
  <si>
    <t>EG07-001294</t>
  </si>
  <si>
    <t>F001-001943</t>
  </si>
  <si>
    <t>TA198284</t>
  </si>
  <si>
    <t>260724-E</t>
  </si>
  <si>
    <t>260724-C</t>
  </si>
  <si>
    <t>260724-IF</t>
  </si>
  <si>
    <t>EG07-001248</t>
  </si>
  <si>
    <t>F001-001920</t>
  </si>
  <si>
    <t>TA198321</t>
  </si>
  <si>
    <t>260824-E</t>
  </si>
  <si>
    <t>260824-C</t>
  </si>
  <si>
    <t>260824-IF</t>
  </si>
  <si>
    <t>EG07-001047</t>
  </si>
  <si>
    <t>F001-001832</t>
  </si>
  <si>
    <t>TA198320</t>
  </si>
  <si>
    <t>260924-E</t>
  </si>
  <si>
    <t>260924-C</t>
  </si>
  <si>
    <t>260924-IF</t>
  </si>
  <si>
    <t>EG07-001177</t>
  </si>
  <si>
    <t>F001-001888</t>
  </si>
  <si>
    <t>EQ6132</t>
  </si>
  <si>
    <t>109-8833</t>
  </si>
  <si>
    <t>SAP3350162</t>
  </si>
  <si>
    <t>ID S240328-1</t>
  </si>
  <si>
    <t>EG07-006870</t>
  </si>
  <si>
    <t>261024-E</t>
  </si>
  <si>
    <t>261024-C</t>
  </si>
  <si>
    <t>261024-IF</t>
  </si>
  <si>
    <t>EG07-001241</t>
  </si>
  <si>
    <t>F001-001916</t>
  </si>
  <si>
    <t>CILINDRO DE VOLTEO DE BUCKET</t>
  </si>
  <si>
    <t>EQ8109</t>
  </si>
  <si>
    <t>707G105230</t>
  </si>
  <si>
    <t>SAP3366771</t>
  </si>
  <si>
    <t>ID S240328-2</t>
  </si>
  <si>
    <t>261124-E</t>
  </si>
  <si>
    <t>261124-C</t>
  </si>
  <si>
    <t>261124-IF</t>
  </si>
  <si>
    <t>EG07-001242</t>
  </si>
  <si>
    <t>F001-001917</t>
  </si>
  <si>
    <t>CILINDRO DE HYD</t>
  </si>
  <si>
    <t>TEREX</t>
  </si>
  <si>
    <t>DZ60/25250</t>
  </si>
  <si>
    <t>EG07-001034</t>
  </si>
  <si>
    <t>261224-E</t>
  </si>
  <si>
    <t>261224-C</t>
  </si>
  <si>
    <t>EG07-002011</t>
  </si>
  <si>
    <t>261324-E</t>
  </si>
  <si>
    <t>261324-C</t>
  </si>
  <si>
    <t>261424-E</t>
  </si>
  <si>
    <t>261424-C</t>
  </si>
  <si>
    <t>901-4014</t>
  </si>
  <si>
    <t>ID S231814-2</t>
  </si>
  <si>
    <t>EG07-006906</t>
  </si>
  <si>
    <t>261524-E</t>
  </si>
  <si>
    <t>261524-C</t>
  </si>
  <si>
    <t>261524-IF</t>
  </si>
  <si>
    <t>EG07-001210</t>
  </si>
  <si>
    <t>F001-001896</t>
  </si>
  <si>
    <t>HT070</t>
  </si>
  <si>
    <t>622-0960</t>
  </si>
  <si>
    <t>TA198285</t>
  </si>
  <si>
    <t>TL04-001638</t>
  </si>
  <si>
    <t>261624-E</t>
  </si>
  <si>
    <t>261624-C</t>
  </si>
  <si>
    <t>261624-IF</t>
  </si>
  <si>
    <t>EG07-001098</t>
  </si>
  <si>
    <t>F001-001823</t>
  </si>
  <si>
    <t>TA198226</t>
  </si>
  <si>
    <t>261724-E</t>
  </si>
  <si>
    <t>261724-C</t>
  </si>
  <si>
    <t>261724-IF</t>
  </si>
  <si>
    <t>EG07-001099</t>
  </si>
  <si>
    <t>F001-001822</t>
  </si>
  <si>
    <t>TA198188</t>
  </si>
  <si>
    <t>261824-E</t>
  </si>
  <si>
    <t>261824-C</t>
  </si>
  <si>
    <t>261824-IF</t>
  </si>
  <si>
    <t>EG07-001113</t>
  </si>
  <si>
    <t>F001-001848</t>
  </si>
  <si>
    <t>TA198286</t>
  </si>
  <si>
    <t>261924-E</t>
  </si>
  <si>
    <t>261924-C</t>
  </si>
  <si>
    <t>261924-IF</t>
  </si>
  <si>
    <t>EG07-001112</t>
  </si>
  <si>
    <t>F001-001847</t>
  </si>
  <si>
    <t>HT072</t>
  </si>
  <si>
    <t>TA198225</t>
  </si>
  <si>
    <t>262024-E</t>
  </si>
  <si>
    <t>262024-C</t>
  </si>
  <si>
    <t>262024-IF</t>
  </si>
  <si>
    <t>EG07-001115</t>
  </si>
  <si>
    <t>F001-001849</t>
  </si>
  <si>
    <t>EQ7106</t>
  </si>
  <si>
    <t>SAP4003926</t>
  </si>
  <si>
    <t>ID S240375-2</t>
  </si>
  <si>
    <t>EG07-007048</t>
  </si>
  <si>
    <t>262124-E</t>
  </si>
  <si>
    <t>262424-C</t>
  </si>
  <si>
    <t>262124-IF</t>
  </si>
  <si>
    <t>EG07-001184</t>
  </si>
  <si>
    <t>F001-001882</t>
  </si>
  <si>
    <t>SAP3372975</t>
  </si>
  <si>
    <t>ID S240381-1</t>
  </si>
  <si>
    <t>262224-E</t>
  </si>
  <si>
    <t>262224-C</t>
  </si>
  <si>
    <t>262224-IF</t>
  </si>
  <si>
    <t>EG07-001171</t>
  </si>
  <si>
    <t>F001-001858</t>
  </si>
  <si>
    <t>EQ7112</t>
  </si>
  <si>
    <t>SAP3341041</t>
  </si>
  <si>
    <t>ID S240381-2</t>
  </si>
  <si>
    <t>262324-E</t>
  </si>
  <si>
    <t>262324-C</t>
  </si>
  <si>
    <t>262324-IF</t>
  </si>
  <si>
    <t>EG07-001169</t>
  </si>
  <si>
    <t>F001-001859</t>
  </si>
  <si>
    <t>SAP4003793</t>
  </si>
  <si>
    <t>ID S240375-1</t>
  </si>
  <si>
    <t>262424-E</t>
  </si>
  <si>
    <t>262424-IF</t>
  </si>
  <si>
    <t>EG07-001261</t>
  </si>
  <si>
    <t>F001-001926</t>
  </si>
  <si>
    <t>SAP3393374</t>
  </si>
  <si>
    <t>ID S240397-1</t>
  </si>
  <si>
    <t>EG07-001064</t>
  </si>
  <si>
    <t>262524-E</t>
  </si>
  <si>
    <t>262524-C</t>
  </si>
  <si>
    <t>262524-IF</t>
  </si>
  <si>
    <t>EG07-001203</t>
  </si>
  <si>
    <t>F001-001897</t>
  </si>
  <si>
    <t>EQ3135</t>
  </si>
  <si>
    <t>SAP2986729</t>
  </si>
  <si>
    <t>ID S240383-2</t>
  </si>
  <si>
    <t>262624-E</t>
  </si>
  <si>
    <t>262624-C</t>
  </si>
  <si>
    <t>262624-IF</t>
  </si>
  <si>
    <t>EG07-001220</t>
  </si>
  <si>
    <t>F001-001898</t>
  </si>
  <si>
    <t>EQ3120</t>
  </si>
  <si>
    <t>SAP3254344</t>
  </si>
  <si>
    <t>ID S240383-1</t>
  </si>
  <si>
    <t>262724-E</t>
  </si>
  <si>
    <t>262724-C</t>
  </si>
  <si>
    <t>262724-IF</t>
  </si>
  <si>
    <t>EG07-001195</t>
  </si>
  <si>
    <t>F001-001883</t>
  </si>
  <si>
    <t>TA198343</t>
  </si>
  <si>
    <t>TL04-001674</t>
  </si>
  <si>
    <t>262824-E</t>
  </si>
  <si>
    <t>262824-C</t>
  </si>
  <si>
    <t>262824-IF</t>
  </si>
  <si>
    <t>EG07-001157</t>
  </si>
  <si>
    <t>F001-001864</t>
  </si>
  <si>
    <t>HT032</t>
  </si>
  <si>
    <t>TA198360</t>
  </si>
  <si>
    <t>262924-E</t>
  </si>
  <si>
    <t>262924-C</t>
  </si>
  <si>
    <t>262924-IF</t>
  </si>
  <si>
    <t>EG07-001156</t>
  </si>
  <si>
    <t>F001-001871</t>
  </si>
  <si>
    <t>HT018</t>
  </si>
  <si>
    <t>TA198361</t>
  </si>
  <si>
    <t>263024-E</t>
  </si>
  <si>
    <t>263024-C</t>
  </si>
  <si>
    <t>263024-IF</t>
  </si>
  <si>
    <t>EG07-001158</t>
  </si>
  <si>
    <t>F001-001870</t>
  </si>
  <si>
    <t>TA198407</t>
  </si>
  <si>
    <t>263124-E</t>
  </si>
  <si>
    <t>263124-C</t>
  </si>
  <si>
    <t>263124-IF</t>
  </si>
  <si>
    <t>EG07-001089</t>
  </si>
  <si>
    <t>DZ016</t>
  </si>
  <si>
    <t>TA198384</t>
  </si>
  <si>
    <t>263224-E</t>
  </si>
  <si>
    <t>263224-C</t>
  </si>
  <si>
    <t>263224-IF</t>
  </si>
  <si>
    <t>EG07-001243</t>
  </si>
  <si>
    <t>F001-001921</t>
  </si>
  <si>
    <t>TA198408</t>
  </si>
  <si>
    <t>263324-E</t>
  </si>
  <si>
    <t>263324-C</t>
  </si>
  <si>
    <t>263324-IF</t>
  </si>
  <si>
    <t>EG07-001090</t>
  </si>
  <si>
    <t>SAP3408538</t>
  </si>
  <si>
    <t>ID S240428-1</t>
  </si>
  <si>
    <t>EG07-007167</t>
  </si>
  <si>
    <t>263424-E</t>
  </si>
  <si>
    <t>263424-C</t>
  </si>
  <si>
    <t>263424-IF</t>
  </si>
  <si>
    <t>EG07-001299</t>
  </si>
  <si>
    <t>F001-001947</t>
  </si>
  <si>
    <t>WA900</t>
  </si>
  <si>
    <t>EQ5103</t>
  </si>
  <si>
    <t>SAP3177081</t>
  </si>
  <si>
    <t>ID S240401-1</t>
  </si>
  <si>
    <t>263524-E</t>
  </si>
  <si>
    <t>263524-C</t>
  </si>
  <si>
    <t>263524-IF</t>
  </si>
  <si>
    <t>EG07-001185</t>
  </si>
  <si>
    <t>F001-001884</t>
  </si>
  <si>
    <t>EQ6109</t>
  </si>
  <si>
    <t>ID S240420-1</t>
  </si>
  <si>
    <t>263624-E</t>
  </si>
  <si>
    <t>263624-C</t>
  </si>
  <si>
    <t>263624-IF</t>
  </si>
  <si>
    <t>EG07-001283</t>
  </si>
  <si>
    <t>F001-001948</t>
  </si>
  <si>
    <t>ID S240420-2</t>
  </si>
  <si>
    <t>263724-E</t>
  </si>
  <si>
    <t>263724-C</t>
  </si>
  <si>
    <t>263724-IF</t>
  </si>
  <si>
    <t>EG07-001235</t>
  </si>
  <si>
    <t>F001-001913</t>
  </si>
  <si>
    <t>EQ3101</t>
  </si>
  <si>
    <t>SAP4003699</t>
  </si>
  <si>
    <t>ID S240430-1</t>
  </si>
  <si>
    <t>263824-E</t>
  </si>
  <si>
    <t>263824-C</t>
  </si>
  <si>
    <t>263824-IF</t>
  </si>
  <si>
    <t>EG07-001292</t>
  </si>
  <si>
    <t>F001-001949</t>
  </si>
  <si>
    <t>SAP3403190</t>
  </si>
  <si>
    <t>ID S240422-1</t>
  </si>
  <si>
    <t>EG07-001077</t>
  </si>
  <si>
    <t>263924-E</t>
  </si>
  <si>
    <t>263924-C</t>
  </si>
  <si>
    <t>263924-IF</t>
  </si>
  <si>
    <t>EG07-001222</t>
  </si>
  <si>
    <t>F001-001901</t>
  </si>
  <si>
    <t>SAP3404370</t>
  </si>
  <si>
    <t>ID S240430-2</t>
  </si>
  <si>
    <t>264024-E</t>
  </si>
  <si>
    <t>264024-C</t>
  </si>
  <si>
    <t>264024-IF</t>
  </si>
  <si>
    <t>EG07-001251</t>
  </si>
  <si>
    <t>F001-001918</t>
  </si>
  <si>
    <t>HT004</t>
  </si>
  <si>
    <t>TA198326</t>
  </si>
  <si>
    <t>TL04-001723</t>
  </si>
  <si>
    <t>264124-E</t>
  </si>
  <si>
    <t>264124-C</t>
  </si>
  <si>
    <t>264124-IF</t>
  </si>
  <si>
    <t>EG07-001191</t>
  </si>
  <si>
    <t>F001-001891</t>
  </si>
  <si>
    <t>HT083</t>
  </si>
  <si>
    <t>TA198331</t>
  </si>
  <si>
    <t>264224-E</t>
  </si>
  <si>
    <t>264224-C</t>
  </si>
  <si>
    <t>264224-IF</t>
  </si>
  <si>
    <t>EG07-001178</t>
  </si>
  <si>
    <t>F001-001886</t>
  </si>
  <si>
    <t>DZ024</t>
  </si>
  <si>
    <t>7070/10F/560</t>
  </si>
  <si>
    <t>TA198325</t>
  </si>
  <si>
    <t>264324-E</t>
  </si>
  <si>
    <t>264324-C</t>
  </si>
  <si>
    <t>264324-IF</t>
  </si>
  <si>
    <t>EG07-001314</t>
  </si>
  <si>
    <t>F001-001965</t>
  </si>
  <si>
    <t>TA198415</t>
  </si>
  <si>
    <t>264424-E</t>
  </si>
  <si>
    <t>264424-C</t>
  </si>
  <si>
    <t>264424-IF</t>
  </si>
  <si>
    <t>EG07-001204</t>
  </si>
  <si>
    <t>F001-001909</t>
  </si>
  <si>
    <t>CR010</t>
  </si>
  <si>
    <t>TA198414</t>
  </si>
  <si>
    <t>264524-E</t>
  </si>
  <si>
    <t>264524-C</t>
  </si>
  <si>
    <t>264524-IF</t>
  </si>
  <si>
    <t>EG07-001228</t>
  </si>
  <si>
    <t>F001-001934</t>
  </si>
  <si>
    <t>980E</t>
  </si>
  <si>
    <t>58B41-00010</t>
  </si>
  <si>
    <t>TA198453</t>
  </si>
  <si>
    <t>TL04-001770</t>
  </si>
  <si>
    <t>264624-E</t>
  </si>
  <si>
    <t>264624-C</t>
  </si>
  <si>
    <t>264624-IF</t>
  </si>
  <si>
    <t>EG07-001218</t>
  </si>
  <si>
    <t>F001-001905</t>
  </si>
  <si>
    <t>TA198454</t>
  </si>
  <si>
    <t>264724-E</t>
  </si>
  <si>
    <t>264724-C</t>
  </si>
  <si>
    <t>264724-IF</t>
  </si>
  <si>
    <t>EG07-001219</t>
  </si>
  <si>
    <t>F001-001904</t>
  </si>
  <si>
    <t>TA198386</t>
  </si>
  <si>
    <t>264824-E</t>
  </si>
  <si>
    <t>264824-C</t>
  </si>
  <si>
    <t>264824-IF</t>
  </si>
  <si>
    <t>EG07-001313</t>
  </si>
  <si>
    <t>F001-001966</t>
  </si>
  <si>
    <t>LINCK UPPER SUPERIOR</t>
  </si>
  <si>
    <t>HT079</t>
  </si>
  <si>
    <t>TA198420</t>
  </si>
  <si>
    <t>264924-E</t>
  </si>
  <si>
    <t>264924-C</t>
  </si>
  <si>
    <t>264924-IF</t>
  </si>
  <si>
    <t>EG07-001164</t>
  </si>
  <si>
    <t>F001-001863</t>
  </si>
  <si>
    <t>TA198385</t>
  </si>
  <si>
    <t>265024-E</t>
  </si>
  <si>
    <t>265024-C</t>
  </si>
  <si>
    <t>265024-IF</t>
  </si>
  <si>
    <t>EG07-001227</t>
  </si>
  <si>
    <t>F001-001933</t>
  </si>
  <si>
    <t>LINCK LOWER INFERIOR</t>
  </si>
  <si>
    <t>TA198419</t>
  </si>
  <si>
    <t>265124-E</t>
  </si>
  <si>
    <t>265124-C</t>
  </si>
  <si>
    <t>265124-IF</t>
  </si>
  <si>
    <t>EG07-001165</t>
  </si>
  <si>
    <t>F001-001868</t>
  </si>
  <si>
    <t>POS02</t>
  </si>
  <si>
    <t>TA198418</t>
  </si>
  <si>
    <t>265224-E</t>
  </si>
  <si>
    <t>265224-C</t>
  </si>
  <si>
    <t>265224-IF</t>
  </si>
  <si>
    <t>EG07-001200</t>
  </si>
  <si>
    <t>F001-001903</t>
  </si>
  <si>
    <t>TA198417</t>
  </si>
  <si>
    <t>265324-E</t>
  </si>
  <si>
    <t>265324-C</t>
  </si>
  <si>
    <t>265324-IF</t>
  </si>
  <si>
    <t>EG07-001201</t>
  </si>
  <si>
    <t>F001-001902</t>
  </si>
  <si>
    <t>TA198439</t>
  </si>
  <si>
    <t>265424-E</t>
  </si>
  <si>
    <t>265424-C</t>
  </si>
  <si>
    <t>265424-IF</t>
  </si>
  <si>
    <t>EG07-001309</t>
  </si>
  <si>
    <t>F001-001967</t>
  </si>
  <si>
    <t>DZ010</t>
  </si>
  <si>
    <t>TA198437</t>
  </si>
  <si>
    <t>265524-E</t>
  </si>
  <si>
    <t>265524-C</t>
  </si>
  <si>
    <t>265524-IF</t>
  </si>
  <si>
    <t>EG07-001230</t>
  </si>
  <si>
    <t>F001-001932</t>
  </si>
  <si>
    <t>EL7952</t>
  </si>
  <si>
    <t>ID S240474-1</t>
  </si>
  <si>
    <t>EG07-001097</t>
  </si>
  <si>
    <t>265624-E</t>
  </si>
  <si>
    <t>265624-C</t>
  </si>
  <si>
    <t>265624-IF</t>
  </si>
  <si>
    <t>EG07-001267</t>
  </si>
  <si>
    <t>F001-001927</t>
  </si>
  <si>
    <t>EQ3123</t>
  </si>
  <si>
    <t>289-8616</t>
  </si>
  <si>
    <t>SAP3084097</t>
  </si>
  <si>
    <t>ID S240474-2</t>
  </si>
  <si>
    <t>265724-E</t>
  </si>
  <si>
    <t>265724-C</t>
  </si>
  <si>
    <t>265724-IF</t>
  </si>
  <si>
    <t>EG07-001308</t>
  </si>
  <si>
    <t>F001-001961</t>
  </si>
  <si>
    <t>SAP3407947</t>
  </si>
  <si>
    <t>ID S240450-1</t>
  </si>
  <si>
    <t>265824-E</t>
  </si>
  <si>
    <t>265824-C</t>
  </si>
  <si>
    <t>265824-IF</t>
  </si>
  <si>
    <t>EG07-001234</t>
  </si>
  <si>
    <t>F001-001914</t>
  </si>
  <si>
    <t>CILINDRO DE DIRECCION DE IMPLEMENTO</t>
  </si>
  <si>
    <t>FMA</t>
  </si>
  <si>
    <t>CAT 988K</t>
  </si>
  <si>
    <t>265924-IF</t>
  </si>
  <si>
    <t>EG07-001153</t>
  </si>
  <si>
    <t>F001-002191</t>
  </si>
  <si>
    <t>TA198440</t>
  </si>
  <si>
    <t>TL04-001809</t>
  </si>
  <si>
    <t>266024-E</t>
  </si>
  <si>
    <t>266024-C</t>
  </si>
  <si>
    <t>266024-IF</t>
  </si>
  <si>
    <t>EG07-001209</t>
  </si>
  <si>
    <t>F001-001910</t>
  </si>
  <si>
    <t>PO3</t>
  </si>
  <si>
    <t>TA198435</t>
  </si>
  <si>
    <t>266124-E</t>
  </si>
  <si>
    <t>266124-C</t>
  </si>
  <si>
    <t>266124-IF</t>
  </si>
  <si>
    <t>EG07-001179</t>
  </si>
  <si>
    <t>F001-001885</t>
  </si>
  <si>
    <t>TA198482</t>
  </si>
  <si>
    <t>266224-E</t>
  </si>
  <si>
    <t>266224-C</t>
  </si>
  <si>
    <t>266224-IF</t>
  </si>
  <si>
    <t>EG07-001180</t>
  </si>
  <si>
    <t>F001-001890</t>
  </si>
  <si>
    <t>CILINDRO DE TOWHAUL</t>
  </si>
  <si>
    <t>LB099</t>
  </si>
  <si>
    <t>SM222156CPB</t>
  </si>
  <si>
    <t>TA198472</t>
  </si>
  <si>
    <t>266324-E</t>
  </si>
  <si>
    <t>266324-C</t>
  </si>
  <si>
    <t>266324-IF</t>
  </si>
  <si>
    <t>EG07-001354</t>
  </si>
  <si>
    <t>F001-001986</t>
  </si>
  <si>
    <t>MAQUINAR TAPA POSTERIOR, F, CANCAMO, BARRENAR</t>
  </si>
  <si>
    <t>FABRICAR BOCINA, CROMAR</t>
  </si>
  <si>
    <t>RECTIFICAR CANAL DE SELLO</t>
  </si>
  <si>
    <t>PULIR</t>
  </si>
  <si>
    <t>F.E KIT DE SELLOS: ALMACEN              F.E. REPUESTOS: ALMACEN          F.E CROMADO O BARRA CROMADA: ALMACEN</t>
  </si>
  <si>
    <t>COMPLETO</t>
  </si>
  <si>
    <t>HT077</t>
  </si>
  <si>
    <t>358-1398</t>
  </si>
  <si>
    <t>TA198372</t>
  </si>
  <si>
    <t>266424-E</t>
  </si>
  <si>
    <t>266424-C</t>
  </si>
  <si>
    <t>266424-IF</t>
  </si>
  <si>
    <t>EG07-001166</t>
  </si>
  <si>
    <t>F001-001862</t>
  </si>
  <si>
    <t>TA198496</t>
  </si>
  <si>
    <t>266524-E</t>
  </si>
  <si>
    <t>266524-IF</t>
  </si>
  <si>
    <t>EG07-001167</t>
  </si>
  <si>
    <t>F001-001861</t>
  </si>
  <si>
    <t>SAP3295817</t>
  </si>
  <si>
    <t>ID S240129-1</t>
  </si>
  <si>
    <t>EG07-007435</t>
  </si>
  <si>
    <t>266624-E</t>
  </si>
  <si>
    <t>266624-C</t>
  </si>
  <si>
    <t>266624-IF</t>
  </si>
  <si>
    <t>EG07-001316</t>
  </si>
  <si>
    <t>F001-001962</t>
  </si>
  <si>
    <t>SAP3295818</t>
  </si>
  <si>
    <t>ID S240129-2</t>
  </si>
  <si>
    <t>266724-E</t>
  </si>
  <si>
    <t>266724-C</t>
  </si>
  <si>
    <t>266724-IF</t>
  </si>
  <si>
    <t>EG07-001315</t>
  </si>
  <si>
    <t>F001-001963</t>
  </si>
  <si>
    <t>266824-E</t>
  </si>
  <si>
    <t>266824-C</t>
  </si>
  <si>
    <t>CILINDRO DE INCLINACION DE MONTACARGA</t>
  </si>
  <si>
    <t>266924-E</t>
  </si>
  <si>
    <t>266924-C</t>
  </si>
  <si>
    <t>266924-IF</t>
  </si>
  <si>
    <t>EG07-001138</t>
  </si>
  <si>
    <t>F001-001894</t>
  </si>
  <si>
    <t>SAP2706657</t>
  </si>
  <si>
    <t>ID S240495-1</t>
  </si>
  <si>
    <t>EG07-001114</t>
  </si>
  <si>
    <t>267024-E</t>
  </si>
  <si>
    <t>267024-C</t>
  </si>
  <si>
    <t>267024-IF</t>
  </si>
  <si>
    <t>EG07-001268</t>
  </si>
  <si>
    <t>F001-001928</t>
  </si>
  <si>
    <t>EQ8103</t>
  </si>
  <si>
    <t>SAP3425006</t>
  </si>
  <si>
    <t>ID S240480-1</t>
  </si>
  <si>
    <t>EG07-007521</t>
  </si>
  <si>
    <t>267124-E</t>
  </si>
  <si>
    <t>267124-C</t>
  </si>
  <si>
    <t>267124-IF</t>
  </si>
  <si>
    <t>EG07-001254</t>
  </si>
  <si>
    <t>F001-001929</t>
  </si>
  <si>
    <t>SAP3430194</t>
  </si>
  <si>
    <t>ID S240490-1</t>
  </si>
  <si>
    <t>267224-E</t>
  </si>
  <si>
    <t>267224-C</t>
  </si>
  <si>
    <t>267224-IF</t>
  </si>
  <si>
    <t>EG07-001280</t>
  </si>
  <si>
    <t>F001-001931</t>
  </si>
  <si>
    <t>SAP3430169</t>
  </si>
  <si>
    <t>267324-E</t>
  </si>
  <si>
    <t>267324-C</t>
  </si>
  <si>
    <t>267324-IF</t>
  </si>
  <si>
    <t>EG07-001369</t>
  </si>
  <si>
    <t>F001-001998</t>
  </si>
  <si>
    <t>F. DADOS, F. CILINDRO, RELLENADO DE OREJAS, BARRENADO</t>
  </si>
  <si>
    <t>F. VASTAGO, RELLENADO, BARRENADO</t>
  </si>
  <si>
    <t>TA198519</t>
  </si>
  <si>
    <t>TL04-001852</t>
  </si>
  <si>
    <t>267424-E</t>
  </si>
  <si>
    <t>267424-C</t>
  </si>
  <si>
    <t>267424-IF</t>
  </si>
  <si>
    <t>EG07-001249</t>
  </si>
  <si>
    <t>F001-001922</t>
  </si>
  <si>
    <t>TA198546</t>
  </si>
  <si>
    <t>267524-E</t>
  </si>
  <si>
    <t>267524-C</t>
  </si>
  <si>
    <t>267524-IF</t>
  </si>
  <si>
    <t>EG07-001333</t>
  </si>
  <si>
    <t>F001-001982</t>
  </si>
  <si>
    <t>992K</t>
  </si>
  <si>
    <t>LD005</t>
  </si>
  <si>
    <t>157-1352</t>
  </si>
  <si>
    <t>TA198500</t>
  </si>
  <si>
    <t>267624-E</t>
  </si>
  <si>
    <t>267624-C</t>
  </si>
  <si>
    <t>267624-IF</t>
  </si>
  <si>
    <t>EG07-001252</t>
  </si>
  <si>
    <t>F001-001938</t>
  </si>
  <si>
    <t>GR005</t>
  </si>
  <si>
    <t>TA198504</t>
  </si>
  <si>
    <t>267724-E</t>
  </si>
  <si>
    <t>267724-C</t>
  </si>
  <si>
    <t>267724-IF</t>
  </si>
  <si>
    <t>EG07-001312</t>
  </si>
  <si>
    <t>F001-001968</t>
  </si>
  <si>
    <t>TA198543</t>
  </si>
  <si>
    <t>267824-E</t>
  </si>
  <si>
    <t>267824-C</t>
  </si>
  <si>
    <t>267824-IF</t>
  </si>
  <si>
    <t>EG07-001269</t>
  </si>
  <si>
    <t>F001-001939</t>
  </si>
  <si>
    <t>TA198547</t>
  </si>
  <si>
    <t>267924-E</t>
  </si>
  <si>
    <t>267924-C</t>
  </si>
  <si>
    <t>267924-IF</t>
  </si>
  <si>
    <t>EG07-001311</t>
  </si>
  <si>
    <t>F001-001969</t>
  </si>
  <si>
    <t>374DL</t>
  </si>
  <si>
    <t>EX002</t>
  </si>
  <si>
    <t>570-1986</t>
  </si>
  <si>
    <t>TA198501</t>
  </si>
  <si>
    <t>268024-E</t>
  </si>
  <si>
    <t>268024-C</t>
  </si>
  <si>
    <t>268024-IF</t>
  </si>
  <si>
    <t>EG07-001352</t>
  </si>
  <si>
    <t>F001-001992</t>
  </si>
  <si>
    <t>RELLENADO, BARRENADO, BRUÑIDO</t>
  </si>
  <si>
    <t>FABRICAR, RELLENADO, BARRENADO</t>
  </si>
  <si>
    <t>RECTIFICAR CARAS LATERALES</t>
  </si>
  <si>
    <t>TD009</t>
  </si>
  <si>
    <t>265-4472188</t>
  </si>
  <si>
    <t>TA198427</t>
  </si>
  <si>
    <t>268124-E</t>
  </si>
  <si>
    <t>268124-C</t>
  </si>
  <si>
    <t>268124-IF</t>
  </si>
  <si>
    <t>EG07-001266</t>
  </si>
  <si>
    <t>F001-001956</t>
  </si>
  <si>
    <t>TA198428</t>
  </si>
  <si>
    <t>268224-E</t>
  </si>
  <si>
    <t>268224-C</t>
  </si>
  <si>
    <t>268224-IF</t>
  </si>
  <si>
    <t>EG07-001264</t>
  </si>
  <si>
    <t>F001-001957</t>
  </si>
  <si>
    <t>TA198502</t>
  </si>
  <si>
    <t>268324-E</t>
  </si>
  <si>
    <t>268324-C</t>
  </si>
  <si>
    <t>268324-IF</t>
  </si>
  <si>
    <t>EG07-001253</t>
  </si>
  <si>
    <t>F001-001942</t>
  </si>
  <si>
    <t>EQ8113</t>
  </si>
  <si>
    <t>SAP3446819</t>
  </si>
  <si>
    <t>ID S240550-2</t>
  </si>
  <si>
    <t>EG07-007589</t>
  </si>
  <si>
    <t>268424-E</t>
  </si>
  <si>
    <t>268424-C</t>
  </si>
  <si>
    <t>EG07-001388</t>
  </si>
  <si>
    <t>F001-002007</t>
  </si>
  <si>
    <t>FABRICAR, PULIDO DE BOCINAS</t>
  </si>
  <si>
    <t>FABRICAR, RELLENAR, BARRENAR</t>
  </si>
  <si>
    <t>SAP3435466</t>
  </si>
  <si>
    <t>ID S240531-2</t>
  </si>
  <si>
    <t>268524-E</t>
  </si>
  <si>
    <t>268524-C</t>
  </si>
  <si>
    <t>EG07-001397</t>
  </si>
  <si>
    <t>F001-002008</t>
  </si>
  <si>
    <t>SAP4003676</t>
  </si>
  <si>
    <t>ID S240531-1</t>
  </si>
  <si>
    <t>268624-E</t>
  </si>
  <si>
    <t>268624-C</t>
  </si>
  <si>
    <t>268624-IF</t>
  </si>
  <si>
    <t>EG07-001281</t>
  </si>
  <si>
    <t>F001-001950</t>
  </si>
  <si>
    <t>SAP3430170</t>
  </si>
  <si>
    <t>ID S240550-1</t>
  </si>
  <si>
    <t>268724-E</t>
  </si>
  <si>
    <t>268724-C</t>
  </si>
  <si>
    <t>268724-IF</t>
  </si>
  <si>
    <t>EG07-001273</t>
  </si>
  <si>
    <t>F001-001930</t>
  </si>
  <si>
    <t>EQ3133</t>
  </si>
  <si>
    <t>SAP3434511</t>
  </si>
  <si>
    <t>ID S240537-1</t>
  </si>
  <si>
    <t>EG07-001124</t>
  </si>
  <si>
    <t>268824-E</t>
  </si>
  <si>
    <t>268824-C</t>
  </si>
  <si>
    <t>268824-IF</t>
  </si>
  <si>
    <t>CILIDNRO DE DIRECCION DE GIRO</t>
  </si>
  <si>
    <t>HT026</t>
  </si>
  <si>
    <t>TA198522</t>
  </si>
  <si>
    <t>TL04-001930</t>
  </si>
  <si>
    <t>269024-E</t>
  </si>
  <si>
    <t>269024-C</t>
  </si>
  <si>
    <t>269024-IF</t>
  </si>
  <si>
    <t>EG07-001250</t>
  </si>
  <si>
    <t>F001-001923</t>
  </si>
  <si>
    <t>HT013</t>
  </si>
  <si>
    <t>TA198580</t>
  </si>
  <si>
    <t>269124-E</t>
  </si>
  <si>
    <t>269124-C</t>
  </si>
  <si>
    <t>269124-IF</t>
  </si>
  <si>
    <t>EG07-001270</t>
  </si>
  <si>
    <t>F001-001941</t>
  </si>
  <si>
    <t>DZ013</t>
  </si>
  <si>
    <t>TA198571</t>
  </si>
  <si>
    <t>269224-E</t>
  </si>
  <si>
    <t>269224-C</t>
  </si>
  <si>
    <t>269224-IF</t>
  </si>
  <si>
    <t>EG07-001255</t>
  </si>
  <si>
    <t>F001-001958</t>
  </si>
  <si>
    <t>TA198523</t>
  </si>
  <si>
    <t>269324-E</t>
  </si>
  <si>
    <t>269324-C</t>
  </si>
  <si>
    <t>269324-IF</t>
  </si>
  <si>
    <t>EG07-001348</t>
  </si>
  <si>
    <t>F001-001991</t>
  </si>
  <si>
    <t>BRUÑIDO, RELLENADO, BARRENADO</t>
  </si>
  <si>
    <t>CROMAR, RELLENADO, BARRENADO</t>
  </si>
  <si>
    <t>CROMAR</t>
  </si>
  <si>
    <t>TA198524</t>
  </si>
  <si>
    <t>269424-E</t>
  </si>
  <si>
    <t>269424-C</t>
  </si>
  <si>
    <t>269424-IF</t>
  </si>
  <si>
    <t>EG07-001349</t>
  </si>
  <si>
    <t>F001-001990</t>
  </si>
  <si>
    <t>561-7981</t>
  </si>
  <si>
    <t>TA198542</t>
  </si>
  <si>
    <t>269524-E</t>
  </si>
  <si>
    <t>269524-C</t>
  </si>
  <si>
    <t>269524-IF</t>
  </si>
  <si>
    <t>EG07-001271</t>
  </si>
  <si>
    <t>F001-002430</t>
  </si>
  <si>
    <t>TA198541</t>
  </si>
  <si>
    <t>269624-E</t>
  </si>
  <si>
    <t>269624-C</t>
  </si>
  <si>
    <t>269624-IF</t>
  </si>
  <si>
    <t>EG07-001272</t>
  </si>
  <si>
    <t>F001-001940</t>
  </si>
  <si>
    <t>SAP3433028</t>
  </si>
  <si>
    <t>ID S240579-1</t>
  </si>
  <si>
    <t>EG07-007816</t>
  </si>
  <si>
    <t>269724-E</t>
  </si>
  <si>
    <t>269724-C</t>
  </si>
  <si>
    <t>269724-IF</t>
  </si>
  <si>
    <t>EG07-001285</t>
  </si>
  <si>
    <t>F001-001951</t>
  </si>
  <si>
    <t>EQ7010</t>
  </si>
  <si>
    <t>SAP3383484</t>
  </si>
  <si>
    <t>ID S240480-2</t>
  </si>
  <si>
    <t>269824-E</t>
  </si>
  <si>
    <t>269824-C</t>
  </si>
  <si>
    <t>EG07-001236</t>
  </si>
  <si>
    <t>F001-001915</t>
  </si>
  <si>
    <t>EQ3140</t>
  </si>
  <si>
    <t>SAP4003705</t>
  </si>
  <si>
    <t>ID S240574-2</t>
  </si>
  <si>
    <t>VA05-2197</t>
  </si>
  <si>
    <t>269924-E</t>
  </si>
  <si>
    <t>269924-C</t>
  </si>
  <si>
    <t>269924-IF</t>
  </si>
  <si>
    <t>EG07-001418</t>
  </si>
  <si>
    <t>F001-002017</t>
  </si>
  <si>
    <t>FABRICAR, RELLENAR &amp; BARRENADO</t>
  </si>
  <si>
    <t>CROMADO, RELLENAR, BARRENAR</t>
  </si>
  <si>
    <t>F.E KIT DE SELLOS: COMPLETO   F.E. REPUESTOS: COMPLETO    F.E  BARRA CROMADA: A PARTIR DE LA 2 PM TALLER</t>
  </si>
  <si>
    <t>PENDIENTE</t>
  </si>
  <si>
    <t>SAP3450928</t>
  </si>
  <si>
    <t>ID S240574-1</t>
  </si>
  <si>
    <t>270024-E</t>
  </si>
  <si>
    <t>270024-C</t>
  </si>
  <si>
    <t>270024-IF</t>
  </si>
  <si>
    <t>EG07-001282</t>
  </si>
  <si>
    <t>F001-001952</t>
  </si>
  <si>
    <t>SAP3415193</t>
  </si>
  <si>
    <t>ID S240495-2</t>
  </si>
  <si>
    <t>EG07-001170</t>
  </si>
  <si>
    <t>270124-E</t>
  </si>
  <si>
    <t>270124-C</t>
  </si>
  <si>
    <t>270124-IF</t>
  </si>
  <si>
    <t>EG07-001323</t>
  </si>
  <si>
    <t>F001-001977</t>
  </si>
  <si>
    <t>SAP3454319</t>
  </si>
  <si>
    <t>ID S240641-2</t>
  </si>
  <si>
    <t>EG07-001189</t>
  </si>
  <si>
    <t>270224-E</t>
  </si>
  <si>
    <t>270224-C</t>
  </si>
  <si>
    <t>270224-IF</t>
  </si>
  <si>
    <t>EG07-001422</t>
  </si>
  <si>
    <t>F001-002028</t>
  </si>
  <si>
    <t>FABRICAR</t>
  </si>
  <si>
    <t>F.E KIT DE SELLOS: COMPLETO   F.E. REPUESTOS: COMPLETO    F.E  BARRA CROMADA: COMPLETO</t>
  </si>
  <si>
    <t>EQ3113</t>
  </si>
  <si>
    <t>SAP3476738</t>
  </si>
  <si>
    <t>ID S240632-1</t>
  </si>
  <si>
    <t>270324-E</t>
  </si>
  <si>
    <t>270324-C</t>
  </si>
  <si>
    <t>270324-IF</t>
  </si>
  <si>
    <t>EG07-001322</t>
  </si>
  <si>
    <t>EQ6105</t>
  </si>
  <si>
    <t>SAP3462980</t>
  </si>
  <si>
    <t>ID S240638-1</t>
  </si>
  <si>
    <t>EG07-007975</t>
  </si>
  <si>
    <t>JIMMY CUBA</t>
  </si>
  <si>
    <t>270424-E</t>
  </si>
  <si>
    <t>270424-C</t>
  </si>
  <si>
    <t>270424-IF</t>
  </si>
  <si>
    <t>EG07-001306</t>
  </si>
  <si>
    <t>F001-001964</t>
  </si>
  <si>
    <t>CILINDRO DE EXTENSION MANUPULADOR</t>
  </si>
  <si>
    <t>EQ6142</t>
  </si>
  <si>
    <t>SAP3470450</t>
  </si>
  <si>
    <t>ID S240638-3</t>
  </si>
  <si>
    <t>270524-E</t>
  </si>
  <si>
    <t>270524-C</t>
  </si>
  <si>
    <t>EG07-001389</t>
  </si>
  <si>
    <t>FABRICAR CAÑERIA, RELLENAR, BARRENAR, F. COJINETE</t>
  </si>
  <si>
    <t>FABRICAR, RELLENADO, BARRENADO, FABRICAR COJINETE</t>
  </si>
  <si>
    <t>6E1244</t>
  </si>
  <si>
    <t>SAP2367490</t>
  </si>
  <si>
    <t>ID S240638-2</t>
  </si>
  <si>
    <t>270624-E</t>
  </si>
  <si>
    <t>270624-C</t>
  </si>
  <si>
    <t>270624-IF</t>
  </si>
  <si>
    <t>EG07-001296</t>
  </si>
  <si>
    <t>F001-001953</t>
  </si>
  <si>
    <t>SAP2367491</t>
  </si>
  <si>
    <t>ID S240638-4</t>
  </si>
  <si>
    <t>270724-E</t>
  </si>
  <si>
    <t>270724-C</t>
  </si>
  <si>
    <t>270724-IF</t>
  </si>
  <si>
    <t>EG07-001298</t>
  </si>
  <si>
    <t>F001-001954</t>
  </si>
  <si>
    <t>707010F521</t>
  </si>
  <si>
    <t>TA198631</t>
  </si>
  <si>
    <t>TL04-002013</t>
  </si>
  <si>
    <t>270824-E</t>
  </si>
  <si>
    <t>270824-C</t>
  </si>
  <si>
    <t>270824-IF</t>
  </si>
  <si>
    <t>EG07-001372</t>
  </si>
  <si>
    <t>F001-002001</t>
  </si>
  <si>
    <t>TA198629</t>
  </si>
  <si>
    <t>270924-E</t>
  </si>
  <si>
    <t>270924-C</t>
  </si>
  <si>
    <t>TA198611</t>
  </si>
  <si>
    <t>271024-E</t>
  </si>
  <si>
    <t>271024-C</t>
  </si>
  <si>
    <t>271024-IF</t>
  </si>
  <si>
    <t>EG07-001355</t>
  </si>
  <si>
    <t>F001-001987</t>
  </si>
  <si>
    <t>FRENO DE SERVICIO Y PARQUEO</t>
  </si>
  <si>
    <t>TA198544</t>
  </si>
  <si>
    <t>TL02-000752</t>
  </si>
  <si>
    <t>271124-E</t>
  </si>
  <si>
    <t>271124-C</t>
  </si>
  <si>
    <t>271124-IF</t>
  </si>
  <si>
    <t>EG07-001373</t>
  </si>
  <si>
    <t>F001-001996</t>
  </si>
  <si>
    <t>PULIR ALOJAMIENTOS</t>
  </si>
  <si>
    <t>REPUESTOS COMPLETOS</t>
  </si>
  <si>
    <t>TA198545</t>
  </si>
  <si>
    <t>271224-E</t>
  </si>
  <si>
    <t>271224-C</t>
  </si>
  <si>
    <t>271224-IF</t>
  </si>
  <si>
    <t>EG07-001374</t>
  </si>
  <si>
    <t>F001-001997</t>
  </si>
  <si>
    <t>ESPERA DE PISTON FECHA DE ENTREGA 16/07</t>
  </si>
  <si>
    <t>EQ3152</t>
  </si>
  <si>
    <t>EJ2176</t>
  </si>
  <si>
    <t>SAP3423290</t>
  </si>
  <si>
    <t>ID S240641-1</t>
  </si>
  <si>
    <t>271324-E</t>
  </si>
  <si>
    <t>271324-C</t>
  </si>
  <si>
    <t>271324-IF</t>
  </si>
  <si>
    <t>EG07-001286</t>
  </si>
  <si>
    <t>F001-001955</t>
  </si>
  <si>
    <t>GR006</t>
  </si>
  <si>
    <t>TA198671</t>
  </si>
  <si>
    <t>TL02-000769</t>
  </si>
  <si>
    <t>271424-E</t>
  </si>
  <si>
    <t>271424-C</t>
  </si>
  <si>
    <t>271424-IF</t>
  </si>
  <si>
    <t>EG07-001318</t>
  </si>
  <si>
    <t xml:space="preserve">F001-001975 </t>
  </si>
  <si>
    <t>271524-E</t>
  </si>
  <si>
    <t>271524-C</t>
  </si>
  <si>
    <t>271524-IF</t>
  </si>
  <si>
    <t>EG07-001317</t>
  </si>
  <si>
    <t>F001-001976</t>
  </si>
  <si>
    <t>CILINDRO DE HERRAMIENTA DE GARFIO</t>
  </si>
  <si>
    <t>317-002-1072</t>
  </si>
  <si>
    <t>TA198670</t>
  </si>
  <si>
    <t>271624-E</t>
  </si>
  <si>
    <t>271624-C</t>
  </si>
  <si>
    <t>271624-IF</t>
  </si>
  <si>
    <t>EG07-001276</t>
  </si>
  <si>
    <t>F001-001983</t>
  </si>
  <si>
    <t>SAP3467986</t>
  </si>
  <si>
    <t>ID S240657-3</t>
  </si>
  <si>
    <t>EG07-008009</t>
  </si>
  <si>
    <t>271724-E</t>
  </si>
  <si>
    <t>271724-C</t>
  </si>
  <si>
    <t>EG07-001390</t>
  </si>
  <si>
    <t>F001-002010</t>
  </si>
  <si>
    <t>SAP3480239</t>
  </si>
  <si>
    <t>ID S240657-2</t>
  </si>
  <si>
    <t>271824-E</t>
  </si>
  <si>
    <t>271824-C</t>
  </si>
  <si>
    <t>271824-IF</t>
  </si>
  <si>
    <t>EG07-001328</t>
  </si>
  <si>
    <t>F001-001979</t>
  </si>
  <si>
    <t>SAP3481359</t>
  </si>
  <si>
    <t>ID S240657-1</t>
  </si>
  <si>
    <t>271924-E</t>
  </si>
  <si>
    <t>271924-C</t>
  </si>
  <si>
    <t>271924-IF</t>
  </si>
  <si>
    <t>EG07-001321</t>
  </si>
  <si>
    <t>F001-001980</t>
  </si>
  <si>
    <t>EQ6106</t>
  </si>
  <si>
    <t>SAP3492467</t>
  </si>
  <si>
    <t>ID S240689-2</t>
  </si>
  <si>
    <t>272024-E</t>
  </si>
  <si>
    <t>272024-C</t>
  </si>
  <si>
    <t>272024-IF</t>
  </si>
  <si>
    <t>EG07-001324</t>
  </si>
  <si>
    <t>F001-001981</t>
  </si>
  <si>
    <t>SAP3467985</t>
  </si>
  <si>
    <t>ID S240689-1</t>
  </si>
  <si>
    <t>EG07-008244</t>
  </si>
  <si>
    <t>272124-E</t>
  </si>
  <si>
    <t>272124-C</t>
  </si>
  <si>
    <t>EG07-001391</t>
  </si>
  <si>
    <t>F001-002011</t>
  </si>
  <si>
    <t>830DC</t>
  </si>
  <si>
    <t>SAP3496609</t>
  </si>
  <si>
    <t>ID S240713-1</t>
  </si>
  <si>
    <t>EG07-001223</t>
  </si>
  <si>
    <t>272224-E</t>
  </si>
  <si>
    <t>272224-C</t>
  </si>
  <si>
    <t>272224-IF</t>
  </si>
  <si>
    <t>EG07-001368</t>
  </si>
  <si>
    <t>F001-001999</t>
  </si>
  <si>
    <t>EG07-000314</t>
  </si>
  <si>
    <t>272324-E</t>
  </si>
  <si>
    <t>272324-C</t>
  </si>
  <si>
    <t>272324-IF</t>
  </si>
  <si>
    <t>EG07-001339</t>
  </si>
  <si>
    <t>F001-001994</t>
  </si>
  <si>
    <t>272424-E</t>
  </si>
  <si>
    <t>272424-C</t>
  </si>
  <si>
    <t>272424-IF</t>
  </si>
  <si>
    <t>EG07-001340</t>
  </si>
  <si>
    <t>F001-001993</t>
  </si>
  <si>
    <t>TA198703</t>
  </si>
  <si>
    <t>TL04-002200</t>
  </si>
  <si>
    <t>272524-E</t>
  </si>
  <si>
    <t>272524-C</t>
  </si>
  <si>
    <t>272524-IF</t>
  </si>
  <si>
    <t>EG07-001410</t>
  </si>
  <si>
    <t>F001-002023</t>
  </si>
  <si>
    <t>TA198698</t>
  </si>
  <si>
    <t>272624-E</t>
  </si>
  <si>
    <t>272624-C</t>
  </si>
  <si>
    <t>EG07-001411</t>
  </si>
  <si>
    <t>F001-002022</t>
  </si>
  <si>
    <t>TA198694</t>
  </si>
  <si>
    <t>272724-E</t>
  </si>
  <si>
    <t>272724-C</t>
  </si>
  <si>
    <t>272724-IF</t>
  </si>
  <si>
    <t>EG07-001420</t>
  </si>
  <si>
    <t>F001-002019</t>
  </si>
  <si>
    <t>FABRICAR CILINDRO, DADOS DE ANCLAJE, RELLENAR, BARRENAR OREJAS</t>
  </si>
  <si>
    <t>RELLENAR Ø EXTERIOR</t>
  </si>
  <si>
    <t>7070-300-153</t>
  </si>
  <si>
    <t>TA198211</t>
  </si>
  <si>
    <t>272824-E</t>
  </si>
  <si>
    <t>272824-C</t>
  </si>
  <si>
    <t>272824-IF</t>
  </si>
  <si>
    <t>EG07-001403</t>
  </si>
  <si>
    <t>F001-002025</t>
  </si>
  <si>
    <t xml:space="preserve">BRUÑIDO, FABRICAR BOCINAS </t>
  </si>
  <si>
    <t>CROMAR, RELLENADO, BARRENADO, FABRICAR BOCINA</t>
  </si>
  <si>
    <t>TA198798</t>
  </si>
  <si>
    <t>272924-E</t>
  </si>
  <si>
    <t>272924-C</t>
  </si>
  <si>
    <t>272924-IF</t>
  </si>
  <si>
    <t>EG07-001402</t>
  </si>
  <si>
    <t>F001-002024</t>
  </si>
  <si>
    <t>HT111</t>
  </si>
  <si>
    <t>TA198679</t>
  </si>
  <si>
    <t>273024-E</t>
  </si>
  <si>
    <t>273024-C</t>
  </si>
  <si>
    <t>273024-IF</t>
  </si>
  <si>
    <t>EG07-001399</t>
  </si>
  <si>
    <t>F001-002029</t>
  </si>
  <si>
    <t>BRUÑIR, RELLENAR Y BARRENAR</t>
  </si>
  <si>
    <t>517-3766</t>
  </si>
  <si>
    <t>TA198693</t>
  </si>
  <si>
    <t>273124-E</t>
  </si>
  <si>
    <t>273124-C</t>
  </si>
  <si>
    <t>273124-IF</t>
  </si>
  <si>
    <t>EG07-001256</t>
  </si>
  <si>
    <t>F001-001984</t>
  </si>
  <si>
    <t>CILINDRO DE ROCK BREAKER</t>
  </si>
  <si>
    <t>R600066</t>
  </si>
  <si>
    <t>BK001</t>
  </si>
  <si>
    <t>EG07-001245</t>
  </si>
  <si>
    <t>273224-E</t>
  </si>
  <si>
    <t>273224-C</t>
  </si>
  <si>
    <t>273224-IF</t>
  </si>
  <si>
    <t>EG07-001385</t>
  </si>
  <si>
    <t>F001-002005</t>
  </si>
  <si>
    <t>CROMADO</t>
  </si>
  <si>
    <t>R600077</t>
  </si>
  <si>
    <t>273324-E</t>
  </si>
  <si>
    <t>273324-C</t>
  </si>
  <si>
    <t>4600036911 / 4500049414</t>
  </si>
  <si>
    <t>273324-IF</t>
  </si>
  <si>
    <t>R600600</t>
  </si>
  <si>
    <t>273424-E</t>
  </si>
  <si>
    <t>273424-C</t>
  </si>
  <si>
    <t>273424-IF</t>
  </si>
  <si>
    <t>D8T</t>
  </si>
  <si>
    <t>EQ6101</t>
  </si>
  <si>
    <t>SAP2983692</t>
  </si>
  <si>
    <t>ID S240752-1</t>
  </si>
  <si>
    <t>EG07-008529</t>
  </si>
  <si>
    <t>273524-E</t>
  </si>
  <si>
    <t>273524-C</t>
  </si>
  <si>
    <t>273524-IF</t>
  </si>
  <si>
    <t>EG07-001367</t>
  </si>
  <si>
    <t>F001-002000</t>
  </si>
  <si>
    <t>SAP3508656</t>
  </si>
  <si>
    <t>ID S240752-3</t>
  </si>
  <si>
    <t>273624-E</t>
  </si>
  <si>
    <t>273624-C</t>
  </si>
  <si>
    <t>273624-IF</t>
  </si>
  <si>
    <t>EG07-001408</t>
  </si>
  <si>
    <t>F001-002044</t>
  </si>
  <si>
    <t>BRUÑIDO, PULIDO DE ALOJAMIENTO</t>
  </si>
  <si>
    <t>F.E KIT DE SELLOS:COMPLETO   F.E. REPUESTOS: COMPLETO       F.E  BARRA CROMADA: COMPLETO</t>
  </si>
  <si>
    <t>SAP3490844</t>
  </si>
  <si>
    <t>ID S240734-1</t>
  </si>
  <si>
    <t>273724-C</t>
  </si>
  <si>
    <t>273724-IF</t>
  </si>
  <si>
    <t>EG07-001419</t>
  </si>
  <si>
    <t>F001-002042</t>
  </si>
  <si>
    <t>CROMADO, RELLENADO, BARRENADO</t>
  </si>
  <si>
    <t>SAP3181884</t>
  </si>
  <si>
    <t>ID S240752-2</t>
  </si>
  <si>
    <t>273824-E</t>
  </si>
  <si>
    <t>273824-C</t>
  </si>
  <si>
    <t>273824-IF</t>
  </si>
  <si>
    <t>EG07-001379</t>
  </si>
  <si>
    <t>F001-002043</t>
  </si>
  <si>
    <t>SAP3513388</t>
  </si>
  <si>
    <t>ID S250751-1</t>
  </si>
  <si>
    <t>273924-E</t>
  </si>
  <si>
    <t>273924-C</t>
  </si>
  <si>
    <t>273924-IF</t>
  </si>
  <si>
    <t>EG07-001617</t>
  </si>
  <si>
    <t>F001-002145</t>
  </si>
  <si>
    <t>FABRICAR CILINDRO, RELLENADO, BARRENADO</t>
  </si>
  <si>
    <t>LD007</t>
  </si>
  <si>
    <t>112-5003</t>
  </si>
  <si>
    <t>TA198728</t>
  </si>
  <si>
    <t>TL04-002299</t>
  </si>
  <si>
    <t>274024-E</t>
  </si>
  <si>
    <t>274024-C</t>
  </si>
  <si>
    <t>274024-IF</t>
  </si>
  <si>
    <t>EG07-001432</t>
  </si>
  <si>
    <t>F001-002030</t>
  </si>
  <si>
    <t>264-3233</t>
  </si>
  <si>
    <t>TA197922</t>
  </si>
  <si>
    <t>274124-E</t>
  </si>
  <si>
    <t>274124-C</t>
  </si>
  <si>
    <t>274124-IF</t>
  </si>
  <si>
    <t>EG07-001433</t>
  </si>
  <si>
    <t>F001-002031</t>
  </si>
  <si>
    <t>TA198395</t>
  </si>
  <si>
    <t>274224-E</t>
  </si>
  <si>
    <t>274224-C</t>
  </si>
  <si>
    <t>274224-IF</t>
  </si>
  <si>
    <t>EG07-001344</t>
  </si>
  <si>
    <t>F001-001988</t>
  </si>
  <si>
    <t>F.E KIT DE SELLOS: 19/07     F.E. REPUESTOS:19/07       F.E CROMADO O BARRA CROMADA: 19/07/2024</t>
  </si>
  <si>
    <t>HT017</t>
  </si>
  <si>
    <t>TA198215</t>
  </si>
  <si>
    <t>274324-E</t>
  </si>
  <si>
    <t>274324-C</t>
  </si>
  <si>
    <t>274324-IF</t>
  </si>
  <si>
    <t>EG07-001345</t>
  </si>
  <si>
    <t>F001-001989</t>
  </si>
  <si>
    <t>TA198735</t>
  </si>
  <si>
    <t>274424-E</t>
  </si>
  <si>
    <t>274424-C</t>
  </si>
  <si>
    <t>CROMADO, RELLNADO, BARRENADO, FABRICACION DE BOCINA</t>
  </si>
  <si>
    <t>F.E KIT DE SELLOS02/07      F.E. REPUESTOS: 02/07       F.E CROMADO O BARRA CROMADA: 02/07/2024</t>
  </si>
  <si>
    <t>561-6909</t>
  </si>
  <si>
    <t>TA198815</t>
  </si>
  <si>
    <t>274524-E</t>
  </si>
  <si>
    <t>274524-C</t>
  </si>
  <si>
    <t>274524-IF</t>
  </si>
  <si>
    <t>EG07-001426</t>
  </si>
  <si>
    <t>F001-002032</t>
  </si>
  <si>
    <t>RELLENADO, BARRENADO, BRUÑIDO, RELLENADO DE BRIDA, MAQUINADO DE BRIDA</t>
  </si>
  <si>
    <t>RELLENADO, BARRENADO, CROMADO</t>
  </si>
  <si>
    <t>RELLENADO, MAQUINADO DE Ø ESTERIOR, PULIR</t>
  </si>
  <si>
    <t>TA198715</t>
  </si>
  <si>
    <t>274624-E</t>
  </si>
  <si>
    <t>274624-C</t>
  </si>
  <si>
    <t>274624-IF</t>
  </si>
  <si>
    <t>EG07-001431</t>
  </si>
  <si>
    <t>F001-002033</t>
  </si>
  <si>
    <t>FABRICAR CILINDRO, SOLDAR, RECTIFICAR</t>
  </si>
  <si>
    <t>TA198714</t>
  </si>
  <si>
    <t>274724-E</t>
  </si>
  <si>
    <t>274724-C</t>
  </si>
  <si>
    <t>274724-IF</t>
  </si>
  <si>
    <t>EG07-001430</t>
  </si>
  <si>
    <t>F001-002034</t>
  </si>
  <si>
    <t>CILINDRO HYD TELESCOPICO</t>
  </si>
  <si>
    <t>80117C0</t>
  </si>
  <si>
    <t>TA198726</t>
  </si>
  <si>
    <t>274824-E</t>
  </si>
  <si>
    <t>274824-C</t>
  </si>
  <si>
    <t>274824-IF</t>
  </si>
  <si>
    <t>EG07-001341</t>
  </si>
  <si>
    <t>F001-002297</t>
  </si>
  <si>
    <t>SAP3501911</t>
  </si>
  <si>
    <t>ID S240774-1</t>
  </si>
  <si>
    <t>EG07-008584</t>
  </si>
  <si>
    <t>274924-C</t>
  </si>
  <si>
    <t>274924-IF</t>
  </si>
  <si>
    <t>EG07-001404</t>
  </si>
  <si>
    <t>RELLENADO, BARRENADO, F. DADOS DE ANCLAJE, BRUÑIDO</t>
  </si>
  <si>
    <t>FABRICAR VASTAGO, RELLENADO, BARRENADO</t>
  </si>
  <si>
    <t>CILINDRO DE VOLTEO</t>
  </si>
  <si>
    <t>SAP3174361</t>
  </si>
  <si>
    <t>ID S240774-2</t>
  </si>
  <si>
    <t>275024-E</t>
  </si>
  <si>
    <t>275024-C</t>
  </si>
  <si>
    <t>275024-IF</t>
  </si>
  <si>
    <t>EG07-001405</t>
  </si>
  <si>
    <t>F.E KIT DE SELLOS:completo     F.E. REPUESTOS: 25/07       F.E CROMADO : COMPLETO</t>
  </si>
  <si>
    <t>58F3240013</t>
  </si>
  <si>
    <t>TA198680</t>
  </si>
  <si>
    <t>TL04-002368</t>
  </si>
  <si>
    <t>275124-E</t>
  </si>
  <si>
    <t>275124-C</t>
  </si>
  <si>
    <t>275124-IF</t>
  </si>
  <si>
    <t>EG07-001415</t>
  </si>
  <si>
    <t>F001-002026</t>
  </si>
  <si>
    <t>PULIR ALOJAMIENTOS, ESMERIALDO DE SPLINDER</t>
  </si>
  <si>
    <t>F.E KIT DE SELLOS 23/7</t>
  </si>
  <si>
    <t>XB3916</t>
  </si>
  <si>
    <t>275224-E</t>
  </si>
  <si>
    <t>275224-C</t>
  </si>
  <si>
    <t>275224-IF</t>
  </si>
  <si>
    <t>EG07-001416</t>
  </si>
  <si>
    <t>F001-002027</t>
  </si>
  <si>
    <t>CROMADO DE BALA</t>
  </si>
  <si>
    <t>HT104</t>
  </si>
  <si>
    <t>58B5010100</t>
  </si>
  <si>
    <t>TA198758</t>
  </si>
  <si>
    <t>275324-E</t>
  </si>
  <si>
    <t>275324-C</t>
  </si>
  <si>
    <t>275324-IF</t>
  </si>
  <si>
    <t>EG07-001400</t>
  </si>
  <si>
    <t>F001-002035</t>
  </si>
  <si>
    <t>F.E KIT DE SELLOS 02/08   F.E. REPUESTOS:COMPLETO      F.E CROMADO: COMPLETO</t>
  </si>
  <si>
    <t>TA198759</t>
  </si>
  <si>
    <t>275424-E</t>
  </si>
  <si>
    <t>275424-C</t>
  </si>
  <si>
    <t>275424-IF</t>
  </si>
  <si>
    <t>EG07-001571</t>
  </si>
  <si>
    <t>F001-002128</t>
  </si>
  <si>
    <t>TA198761</t>
  </si>
  <si>
    <t>TL02-000852</t>
  </si>
  <si>
    <t>275524-E</t>
  </si>
  <si>
    <t>275524-C</t>
  </si>
  <si>
    <t>275524-IF</t>
  </si>
  <si>
    <t>EG07-001414</t>
  </si>
  <si>
    <t>F001-002036</t>
  </si>
  <si>
    <t>TA198762</t>
  </si>
  <si>
    <t>275624-E</t>
  </si>
  <si>
    <t>275624-C</t>
  </si>
  <si>
    <t>275624-IF</t>
  </si>
  <si>
    <t>EG07-001437</t>
  </si>
  <si>
    <t>F001-002049</t>
  </si>
  <si>
    <t>RELLENADO, BARRENADO, FABRICAR VASTAGO</t>
  </si>
  <si>
    <t>TA198763</t>
  </si>
  <si>
    <t>275724-E</t>
  </si>
  <si>
    <t>275724-C</t>
  </si>
  <si>
    <t>275724-IF</t>
  </si>
  <si>
    <t>EG07-001436</t>
  </si>
  <si>
    <t>F001-002037</t>
  </si>
  <si>
    <t>TA198765</t>
  </si>
  <si>
    <t>275824-E</t>
  </si>
  <si>
    <t>275824-C</t>
  </si>
  <si>
    <t>275824-IF</t>
  </si>
  <si>
    <t>EG07-001421</t>
  </si>
  <si>
    <t>F001-002020</t>
  </si>
  <si>
    <t>HT014</t>
  </si>
  <si>
    <t>TA198769</t>
  </si>
  <si>
    <t>275924-E</t>
  </si>
  <si>
    <t>275924-C</t>
  </si>
  <si>
    <t>275924-IF</t>
  </si>
  <si>
    <t>EG07-001429</t>
  </si>
  <si>
    <t>F001-002038</t>
  </si>
  <si>
    <t>CILINDRO DE NIVELACION POSTERIOR</t>
  </si>
  <si>
    <t>EQ4132</t>
  </si>
  <si>
    <t>SAP3530780</t>
  </si>
  <si>
    <t>ID S240804-1</t>
  </si>
  <si>
    <t>276024-E</t>
  </si>
  <si>
    <t>276024-C</t>
  </si>
  <si>
    <t>276024-IF</t>
  </si>
  <si>
    <t>EG07-001478</t>
  </si>
  <si>
    <t>F001-002062</t>
  </si>
  <si>
    <t>BRUÑIDO MINIMO</t>
  </si>
  <si>
    <t>CROMADO, FABRICAR BRIDA DE CAÑERIA</t>
  </si>
  <si>
    <t>SE REUTILIZARA REPUESTOS</t>
  </si>
  <si>
    <t>EQ6133</t>
  </si>
  <si>
    <t>SAP3542214</t>
  </si>
  <si>
    <t>ID S240826-1</t>
  </si>
  <si>
    <t>EG07-008745</t>
  </si>
  <si>
    <t>276124-E</t>
  </si>
  <si>
    <t>276124-C</t>
  </si>
  <si>
    <t>276124-IF</t>
  </si>
  <si>
    <t>EG07-001461</t>
  </si>
  <si>
    <t>F001-002063</t>
  </si>
  <si>
    <t>RELLENADO, BARRENADO, BRUÑIDO,  FABRICAR DADOS DE ANCLAJE</t>
  </si>
  <si>
    <t>RELLENAR, BARRENAR, FABRICAR VASTAGO</t>
  </si>
  <si>
    <t>FABRICAR ANILLO ROSCADO</t>
  </si>
  <si>
    <t>F.E KIT DE SELLOS 05/08 F.E. REPUESTOS:05/08  F.E  BARRA CROMADA: COMPLETO</t>
  </si>
  <si>
    <t>SAP3532820</t>
  </si>
  <si>
    <t>ID S240806-3</t>
  </si>
  <si>
    <t>276224-E</t>
  </si>
  <si>
    <t>276224-C</t>
  </si>
  <si>
    <t>276224-IF</t>
  </si>
  <si>
    <t>EG07-001462</t>
  </si>
  <si>
    <t>F001-002064</t>
  </si>
  <si>
    <t>REMOVER SOLDADURA, BISELAR, RECUPERAR CON SOLDADURA Ø DE BRIDA, RELLENADO, BARRENADO</t>
  </si>
  <si>
    <t>SAP3513982</t>
  </si>
  <si>
    <t>ID S240806-2</t>
  </si>
  <si>
    <t>276324-E</t>
  </si>
  <si>
    <t>276324-C</t>
  </si>
  <si>
    <t>276324-IF</t>
  </si>
  <si>
    <t>EG07-001444</t>
  </si>
  <si>
    <t>F001-002045</t>
  </si>
  <si>
    <t>RELLENADO, CROMADO, BARRENADO</t>
  </si>
  <si>
    <t>F.E KIT DE SELLOS COMPLETO   F.E. REPUESTOS:COMPLETO   F.E  BARRA CROMADA: COMPLETO</t>
  </si>
  <si>
    <t>TL04-002429</t>
  </si>
  <si>
    <t>F.E KIT DE SELLOS 15/07      F.E. REPUESTOS: 11/07       F.E CROMADO : 12/07</t>
  </si>
  <si>
    <t>PC2000</t>
  </si>
  <si>
    <t>EX020</t>
  </si>
  <si>
    <t>707-H10-5800</t>
  </si>
  <si>
    <t>TA198795</t>
  </si>
  <si>
    <t>276524-E</t>
  </si>
  <si>
    <t>276524-C</t>
  </si>
  <si>
    <t>276524-IF</t>
  </si>
  <si>
    <t>EG07-001495</t>
  </si>
  <si>
    <t>F001-002095</t>
  </si>
  <si>
    <t>TA198797</t>
  </si>
  <si>
    <t>276624-E</t>
  </si>
  <si>
    <t>276624-C</t>
  </si>
  <si>
    <t>276624-IF</t>
  </si>
  <si>
    <t>EG07-001519</t>
  </si>
  <si>
    <t>F001-002096</t>
  </si>
  <si>
    <t>R-LC</t>
  </si>
  <si>
    <t>TD014</t>
  </si>
  <si>
    <t>265-4472-188</t>
  </si>
  <si>
    <t>TA198755</t>
  </si>
  <si>
    <t>276724-E</t>
  </si>
  <si>
    <t>276724-C</t>
  </si>
  <si>
    <t>276724-IF</t>
  </si>
  <si>
    <t>EG07-001363</t>
  </si>
  <si>
    <t>F001-002003</t>
  </si>
  <si>
    <t>RECTIFICADO DE ROSCA, CROMADO</t>
  </si>
  <si>
    <t>FABRICAR TUERCA, PULIDO</t>
  </si>
  <si>
    <t>NO HAY REQUERIMIENTO SOLO VALVULAS COMPLETO       F.E CROMADO : 12/07</t>
  </si>
  <si>
    <t>R-LNC</t>
  </si>
  <si>
    <t>TA198754</t>
  </si>
  <si>
    <t>276824-E</t>
  </si>
  <si>
    <t>276824-C</t>
  </si>
  <si>
    <t>276824-IF</t>
  </si>
  <si>
    <t>EG07-001364</t>
  </si>
  <si>
    <t>F001-002002</t>
  </si>
  <si>
    <t>58B-41000-10</t>
  </si>
  <si>
    <t>TA198791</t>
  </si>
  <si>
    <t>276924-E</t>
  </si>
  <si>
    <t>276924-C</t>
  </si>
  <si>
    <t>276924-IF</t>
  </si>
  <si>
    <t>EG07-001451</t>
  </si>
  <si>
    <t>F001-002050</t>
  </si>
  <si>
    <t>F.E KIT DE SELLOS: COMPLETO      F.E. REPUESTOS: COMPLETO       F.E CROMADO : COMPLETO</t>
  </si>
  <si>
    <t>TA198792</t>
  </si>
  <si>
    <t>277024-E</t>
  </si>
  <si>
    <t>277024-C</t>
  </si>
  <si>
    <t>277024-IF</t>
  </si>
  <si>
    <t>EG07-001452</t>
  </si>
  <si>
    <t>F001-002051</t>
  </si>
  <si>
    <t>F.E KIT DE SELLOS: COMPLETO      F.E. REPUESTOS: COMPLETO      F.E CROMADO O BARRA CROMADA: COMPLETO</t>
  </si>
  <si>
    <t>SAP3480569</t>
  </si>
  <si>
    <t>ID S240841-1</t>
  </si>
  <si>
    <t>EG07-008913</t>
  </si>
  <si>
    <t>277124-E</t>
  </si>
  <si>
    <t>277124-C</t>
  </si>
  <si>
    <t>EG07-001392</t>
  </si>
  <si>
    <t>GARANTIA ACEPTADA</t>
  </si>
  <si>
    <t>RELLENADO DE ALOJAMIENTO, BARRENADO</t>
  </si>
  <si>
    <t>SAP3545722</t>
  </si>
  <si>
    <t>ID S240825-2</t>
  </si>
  <si>
    <t>EG07-001310</t>
  </si>
  <si>
    <t>277224-E</t>
  </si>
  <si>
    <t>277224-C</t>
  </si>
  <si>
    <t>277224-IF</t>
  </si>
  <si>
    <t>EG07-001441</t>
  </si>
  <si>
    <t>F001-002046</t>
  </si>
  <si>
    <t>F.E KIT DE SELLOS COMPLETO   F.E. REPUESTOS: COMPLETO   F.E CROMADO: COMPLETO</t>
  </si>
  <si>
    <t>SAP3562298</t>
  </si>
  <si>
    <t>ID S240850-1</t>
  </si>
  <si>
    <t>277324-E</t>
  </si>
  <si>
    <t>277324-C</t>
  </si>
  <si>
    <t>EG07-001398</t>
  </si>
  <si>
    <t>BLADDER</t>
  </si>
  <si>
    <t>F.E KIT DE SELLOS COMPLETO   F.E. REPUESTOS:COMPLETO   F.E  CROMADO: COMPLETO</t>
  </si>
  <si>
    <t>SAP3254359</t>
  </si>
  <si>
    <t>ID S240825-1</t>
  </si>
  <si>
    <t>277424-E</t>
  </si>
  <si>
    <t>277424-C</t>
  </si>
  <si>
    <t>277424-IF</t>
  </si>
  <si>
    <t>EG07-001442</t>
  </si>
  <si>
    <t>F001-002047</t>
  </si>
  <si>
    <t>AT04</t>
  </si>
  <si>
    <t>BRUÑIR</t>
  </si>
  <si>
    <t>PROCESO DE COTIZACION</t>
  </si>
  <si>
    <t xml:space="preserve">CILINDRO DE PALA </t>
  </si>
  <si>
    <t>P&amp;H 4100</t>
  </si>
  <si>
    <t>277624-E</t>
  </si>
  <si>
    <t>277624-C</t>
  </si>
  <si>
    <t>277624-IF</t>
  </si>
  <si>
    <t>EG07-001406</t>
  </si>
  <si>
    <t>F.E KIT DE SELLOS PENDIENTE   F.E. REPUESTOS: PENDIENTE   F.E  BARRA CROMADA: PROCESO DE CROMADO</t>
  </si>
  <si>
    <t>TA198727</t>
  </si>
  <si>
    <t>TL04-002495</t>
  </si>
  <si>
    <t>277724-E</t>
  </si>
  <si>
    <t>277724-C</t>
  </si>
  <si>
    <t>277724-IF</t>
  </si>
  <si>
    <t>EG07-001454</t>
  </si>
  <si>
    <t>F001-002069</t>
  </si>
  <si>
    <t>TA198816</t>
  </si>
  <si>
    <t>277824-E</t>
  </si>
  <si>
    <t>277824-C</t>
  </si>
  <si>
    <t>277824-IF</t>
  </si>
  <si>
    <t>EG07-001466</t>
  </si>
  <si>
    <t>F001-002070</t>
  </si>
  <si>
    <t>F. CILINDRO</t>
  </si>
  <si>
    <t>F. VASTAGO</t>
  </si>
  <si>
    <t>F.E KIT DE SELLOS 02/08  F.E. REPUESTOS: COMPLETO   F.E  BARRA CROMADA: COMPLETO</t>
  </si>
  <si>
    <t>TA198817</t>
  </si>
  <si>
    <t>LUIS CHOQUE</t>
  </si>
  <si>
    <t>277924-E</t>
  </si>
  <si>
    <t>277924-C</t>
  </si>
  <si>
    <t>277924-IF</t>
  </si>
  <si>
    <t>EG07-001467</t>
  </si>
  <si>
    <t>F001-002071</t>
  </si>
  <si>
    <t>RELLENAR, BRUÑIR, BARRENAR</t>
  </si>
  <si>
    <t>RELLENAR, CROMAR, BARRENAR</t>
  </si>
  <si>
    <t>F.E KIT DE SELLOS 02/08   F.E. REPUESTOS: COMPLETO   F.E  BARRA CROMADA: COMPLETO</t>
  </si>
  <si>
    <t>TA198818</t>
  </si>
  <si>
    <t>278024-E</t>
  </si>
  <si>
    <t>278024-C</t>
  </si>
  <si>
    <t>278024-IF</t>
  </si>
  <si>
    <t>EG07-001481</t>
  </si>
  <si>
    <t>F001-002073</t>
  </si>
  <si>
    <t>F. TUBO, RELLENAR, BARRENAR</t>
  </si>
  <si>
    <t>F, CANCAMO, F. VASTAGO, RELLENAR, BARRENAR</t>
  </si>
  <si>
    <t>RECTIFICAR</t>
  </si>
  <si>
    <t>F.E KIT DE SELLOS COMPLETO   F.E. REPUESTOS: 05/08   F.E  BARRA CROMADA:08/08</t>
  </si>
  <si>
    <t>SAP3536334</t>
  </si>
  <si>
    <t>ID S240866-1</t>
  </si>
  <si>
    <t>EG07-001319</t>
  </si>
  <si>
    <t>278124-E</t>
  </si>
  <si>
    <t>278124-C</t>
  </si>
  <si>
    <t>278124-IF</t>
  </si>
  <si>
    <t>EG07-001463</t>
  </si>
  <si>
    <t>F001-2085</t>
  </si>
  <si>
    <t>F.E KIT DE SELLOS 02/08   F.E. REPUESTOS: 02/08   F.E  BARRA CROMADA: 05/08</t>
  </si>
  <si>
    <t>SAP3569273</t>
  </si>
  <si>
    <t>ID S240866-2</t>
  </si>
  <si>
    <t>278224-E</t>
  </si>
  <si>
    <t>278224-C</t>
  </si>
  <si>
    <t>278224-IF</t>
  </si>
  <si>
    <t>EG07-001465</t>
  </si>
  <si>
    <t>RELLENADO, BRUÑIDO. BARERNADO</t>
  </si>
  <si>
    <t>PULIDO DE VASTAGO</t>
  </si>
  <si>
    <t xml:space="preserve">CIL ESTABILIZADOR 1 GRUA </t>
  </si>
  <si>
    <t>HC004</t>
  </si>
  <si>
    <t>278324-E</t>
  </si>
  <si>
    <t>278324-C</t>
  </si>
  <si>
    <t>278324-IF</t>
  </si>
  <si>
    <t>EG07-001329</t>
  </si>
  <si>
    <t>F001-002195</t>
  </si>
  <si>
    <t>278424-E</t>
  </si>
  <si>
    <t>278424-C</t>
  </si>
  <si>
    <t>278424-IF</t>
  </si>
  <si>
    <t>EG07-001330</t>
  </si>
  <si>
    <t>278524-E</t>
  </si>
  <si>
    <t>278524-C</t>
  </si>
  <si>
    <t>278524-IF</t>
  </si>
  <si>
    <t>EG07-001342</t>
  </si>
  <si>
    <t>F001-002194</t>
  </si>
  <si>
    <t>278624-E</t>
  </si>
  <si>
    <t>278624-C</t>
  </si>
  <si>
    <t>278624-IF</t>
  </si>
  <si>
    <t>EG07-001343</t>
  </si>
  <si>
    <t>TA198830</t>
  </si>
  <si>
    <t>TL02-000891</t>
  </si>
  <si>
    <t>278724-E</t>
  </si>
  <si>
    <t>278724-C</t>
  </si>
  <si>
    <t>278724-IF</t>
  </si>
  <si>
    <t>EG07-001455</t>
  </si>
  <si>
    <t>F001-002075</t>
  </si>
  <si>
    <t>RELLENADO, BRUÑIDO, BARRENADO</t>
  </si>
  <si>
    <t>TA198831</t>
  </si>
  <si>
    <t>278824-E</t>
  </si>
  <si>
    <t>278824-C</t>
  </si>
  <si>
    <t>278824-IF</t>
  </si>
  <si>
    <t>EG07-001445</t>
  </si>
  <si>
    <t>F001-002076</t>
  </si>
  <si>
    <t>TA198854</t>
  </si>
  <si>
    <t>278924-E</t>
  </si>
  <si>
    <t>278924-C</t>
  </si>
  <si>
    <t>278924-IF</t>
  </si>
  <si>
    <t>EG07-001443</t>
  </si>
  <si>
    <t>F001-002077</t>
  </si>
  <si>
    <t>F.E KIT DE SELLOS 03/08   F.E. REPUESTOS: 03/08  F.E  BARRA CROMADA: COMPLETO</t>
  </si>
  <si>
    <t>HT019</t>
  </si>
  <si>
    <t>TA198838</t>
  </si>
  <si>
    <t>TL02-000885</t>
  </si>
  <si>
    <t>279024-E</t>
  </si>
  <si>
    <t>279024-C</t>
  </si>
  <si>
    <t>279024-IF</t>
  </si>
  <si>
    <t>EG07-001427</t>
  </si>
  <si>
    <t>F001-002039</t>
  </si>
  <si>
    <t>F.E KIT DE SELLOS COMPLETO   F.E. REPUESTOS: COMPLETO   F.E  BARRA CROMADA: COMPLETO</t>
  </si>
  <si>
    <t>TA198839</t>
  </si>
  <si>
    <t>279124-E</t>
  </si>
  <si>
    <t>279124-C</t>
  </si>
  <si>
    <t>279124-IF</t>
  </si>
  <si>
    <t>EG07-001428</t>
  </si>
  <si>
    <t>F001-002040</t>
  </si>
  <si>
    <t>CILINDRO HIDRAULICO</t>
  </si>
  <si>
    <t>EG07-001327</t>
  </si>
  <si>
    <t>279224-E</t>
  </si>
  <si>
    <t>279224-C</t>
  </si>
  <si>
    <t>279224-IF</t>
  </si>
  <si>
    <t>EQ3141</t>
  </si>
  <si>
    <t>SAP3528118</t>
  </si>
  <si>
    <t>ID S240886-2</t>
  </si>
  <si>
    <t>EG07-001338</t>
  </si>
  <si>
    <t>279324-E</t>
  </si>
  <si>
    <t>279324-C</t>
  </si>
  <si>
    <t>279324-IF</t>
  </si>
  <si>
    <t>EG07-001474</t>
  </si>
  <si>
    <t>F001-002048</t>
  </si>
  <si>
    <t>KIT DE SELLOS: PENDIENTE REPUESTOS PENDIENTE, CROMADO: EN PROCESO DE CROMADO</t>
  </si>
  <si>
    <t>EQ7107</t>
  </si>
  <si>
    <t>2767646A</t>
  </si>
  <si>
    <t>SAP3568763</t>
  </si>
  <si>
    <t>ID S240881-1</t>
  </si>
  <si>
    <t>EG07-009053</t>
  </si>
  <si>
    <t>279424-E</t>
  </si>
  <si>
    <t>279424-C</t>
  </si>
  <si>
    <t>279424-IF</t>
  </si>
  <si>
    <t>EG07-001464</t>
  </si>
  <si>
    <t>F001-002065</t>
  </si>
  <si>
    <t>REDUCTOR DE GIRO</t>
  </si>
  <si>
    <t>279524-E</t>
  </si>
  <si>
    <t>279524-C</t>
  </si>
  <si>
    <t>279524-IF</t>
  </si>
  <si>
    <t>EG07-001359</t>
  </si>
  <si>
    <t>F001-002190</t>
  </si>
  <si>
    <t>SAP3576942</t>
  </si>
  <si>
    <t>ID S240886-1</t>
  </si>
  <si>
    <t>EG07-001353</t>
  </si>
  <si>
    <t>279624-E</t>
  </si>
  <si>
    <t>279624-C</t>
  </si>
  <si>
    <t>279624-IF</t>
  </si>
  <si>
    <t>EG07-001618</t>
  </si>
  <si>
    <t>F001-002146</t>
  </si>
  <si>
    <t>707-010-F521</t>
  </si>
  <si>
    <t>TA198799</t>
  </si>
  <si>
    <t>TL04-002624</t>
  </si>
  <si>
    <t>279724-E</t>
  </si>
  <si>
    <t>279724-C</t>
  </si>
  <si>
    <t>279724-IF</t>
  </si>
  <si>
    <t>EG07-001458</t>
  </si>
  <si>
    <t>F001-002079</t>
  </si>
  <si>
    <t>HT107</t>
  </si>
  <si>
    <t>TA198870</t>
  </si>
  <si>
    <t>279824-E</t>
  </si>
  <si>
    <t>279824-C</t>
  </si>
  <si>
    <t>279824-IF</t>
  </si>
  <si>
    <t>EG07-001459</t>
  </si>
  <si>
    <t>F001-002052</t>
  </si>
  <si>
    <t>F.E KIT DE SELLOS COMPLETO  F.E. REPUESTOS: COMPLETO   F.E  BARRA CROMADA: COMPLETO</t>
  </si>
  <si>
    <t>TA198871</t>
  </si>
  <si>
    <t>279924-E</t>
  </si>
  <si>
    <t>279924-C</t>
  </si>
  <si>
    <t>279924-IF</t>
  </si>
  <si>
    <t>EG07-001453</t>
  </si>
  <si>
    <t>F001-002053</t>
  </si>
  <si>
    <t>F.E KIT DE SELLOS COMPLETO   F.E. REPUESTOS: 05/08   F.E  BARRA CROMADA: COMPLETO</t>
  </si>
  <si>
    <t>CILINDRO DE HYDO DE BOOM</t>
  </si>
  <si>
    <t>80114C0-01</t>
  </si>
  <si>
    <t>TA198910</t>
  </si>
  <si>
    <t>280024-E</t>
  </si>
  <si>
    <t>280024-C</t>
  </si>
  <si>
    <t>280024-IF</t>
  </si>
  <si>
    <t>EG07-001482</t>
  </si>
  <si>
    <t>F001-002080</t>
  </si>
  <si>
    <t>FABRICAR CIL., RELLENADO Y BARRENADO</t>
  </si>
  <si>
    <t>RELLENADO , CROMADO, BARRENADO</t>
  </si>
  <si>
    <t>F.E KIT DE SELLOS FALTA REQUERIMIENTO   F.E. REPUESTOS: 05/08   F.E  BARRA CROMADA: PROCESO DE CROMADO</t>
  </si>
  <si>
    <t>TA198909</t>
  </si>
  <si>
    <t>280124-E</t>
  </si>
  <si>
    <t>280124-C</t>
  </si>
  <si>
    <t>280124-IF</t>
  </si>
  <si>
    <t>EG07-001450</t>
  </si>
  <si>
    <t>F001-002081</t>
  </si>
  <si>
    <t>F.E KIT DE SELLOS COMPLETO  F.E. REPUESTOS: COMPLETO F.E  BARRA CROMADA: COMPLETO</t>
  </si>
  <si>
    <t>TA198908</t>
  </si>
  <si>
    <t>280224-E</t>
  </si>
  <si>
    <t>280224-C</t>
  </si>
  <si>
    <t>280224-IF</t>
  </si>
  <si>
    <t>EG07-001435</t>
  </si>
  <si>
    <t>F001-002041</t>
  </si>
  <si>
    <t>FABRICAR VAST., RELLENADO, BARRENADO</t>
  </si>
  <si>
    <t>F.E KIT DE SELLOS 05/08   F.E. REPUESTOS: 05/08  F.E  BARRA CROMADA:COMPLETO</t>
  </si>
  <si>
    <t>TA198896</t>
  </si>
  <si>
    <t>280324-E</t>
  </si>
  <si>
    <t>280324-C</t>
  </si>
  <si>
    <t>280324-IF</t>
  </si>
  <si>
    <t>EG07-001480</t>
  </si>
  <si>
    <t>F001-002137</t>
  </si>
  <si>
    <t>RECTIFICAR CANAL U SEAL</t>
  </si>
  <si>
    <t>TA198895</t>
  </si>
  <si>
    <t>280424-E</t>
  </si>
  <si>
    <t>280424-C</t>
  </si>
  <si>
    <t>280424-IF</t>
  </si>
  <si>
    <t>EG07-001479</t>
  </si>
  <si>
    <t>F001-002084</t>
  </si>
  <si>
    <t>DZ014</t>
  </si>
  <si>
    <t>TA198876</t>
  </si>
  <si>
    <t>280524-E</t>
  </si>
  <si>
    <t>280524-C</t>
  </si>
  <si>
    <t>280524-IF</t>
  </si>
  <si>
    <t>EG07-001457</t>
  </si>
  <si>
    <t>F001-002083</t>
  </si>
  <si>
    <t>RESOLDAR PIVOTANTES, PULIR BRIDA, F. DADOS DE ANCLAJE, BRUÑIDO</t>
  </si>
  <si>
    <t>AMPLIAR CANAL DE BUFFER 2.5MM</t>
  </si>
  <si>
    <t>SAP3608807</t>
  </si>
  <si>
    <t>ID S240949-3</t>
  </si>
  <si>
    <t>EG07-001371</t>
  </si>
  <si>
    <t>280624-E</t>
  </si>
  <si>
    <t>280624-C</t>
  </si>
  <si>
    <t>280624-IF</t>
  </si>
  <si>
    <t>EG07-001514</t>
  </si>
  <si>
    <t>BRUÑIDO, CAMBIO DE ROTULAS</t>
  </si>
  <si>
    <t>RECTIFICADO DE ALOJAMIENTO</t>
  </si>
  <si>
    <t>SAP3612663</t>
  </si>
  <si>
    <t>ID S240949-1</t>
  </si>
  <si>
    <t>280724-E</t>
  </si>
  <si>
    <t>280724-C</t>
  </si>
  <si>
    <t>280724-IF</t>
  </si>
  <si>
    <t>EG07-001503</t>
  </si>
  <si>
    <t>F001-002104</t>
  </si>
  <si>
    <t>SAP3607042</t>
  </si>
  <si>
    <t>ID S240949-4</t>
  </si>
  <si>
    <t>280824-E</t>
  </si>
  <si>
    <t>280824-C</t>
  </si>
  <si>
    <t>280824-IF</t>
  </si>
  <si>
    <t>EG07-001513</t>
  </si>
  <si>
    <t>F001-002105</t>
  </si>
  <si>
    <t>PULIDO DE ALOJAMIENTO DE BLADDER</t>
  </si>
  <si>
    <t>SAP2646614</t>
  </si>
  <si>
    <t>ID S240949-2</t>
  </si>
  <si>
    <t>280924-E</t>
  </si>
  <si>
    <t>280924-C</t>
  </si>
  <si>
    <t>280924-IF</t>
  </si>
  <si>
    <t>EG07-001502</t>
  </si>
  <si>
    <t>F001-002106</t>
  </si>
  <si>
    <t>BRUÑIDO, CAMBIO DE DADOS DE ANCLAJE</t>
  </si>
  <si>
    <t>CILINDRO HIDRAULICO DE CLAM</t>
  </si>
  <si>
    <t>6060FS</t>
  </si>
  <si>
    <t>EQ2170</t>
  </si>
  <si>
    <t>SAP3581666</t>
  </si>
  <si>
    <t>ID S240937-1</t>
  </si>
  <si>
    <t>281024-E</t>
  </si>
  <si>
    <t>281024-C</t>
  </si>
  <si>
    <t>281024-IF</t>
  </si>
  <si>
    <t>EG07-001695</t>
  </si>
  <si>
    <t>F001-002183</t>
  </si>
  <si>
    <t>SAP3583664</t>
  </si>
  <si>
    <t>ID S240921-1</t>
  </si>
  <si>
    <t>281124-E</t>
  </si>
  <si>
    <t>281124-C</t>
  </si>
  <si>
    <t>281124-IF</t>
  </si>
  <si>
    <t>EG07-001473</t>
  </si>
  <si>
    <t>F001-002086</t>
  </si>
  <si>
    <t>SAP3614771</t>
  </si>
  <si>
    <t>ID S240965-1</t>
  </si>
  <si>
    <t>281224-E</t>
  </si>
  <si>
    <t>281224-C</t>
  </si>
  <si>
    <t>281224-IF</t>
  </si>
  <si>
    <t>EG07-001575</t>
  </si>
  <si>
    <t>F001-002125</t>
  </si>
  <si>
    <t>CILINDRO DE LEVANTE DE GRUA</t>
  </si>
  <si>
    <t>CT005</t>
  </si>
  <si>
    <t>EG07-001366</t>
  </si>
  <si>
    <t>281324-E</t>
  </si>
  <si>
    <t>281324-C</t>
  </si>
  <si>
    <t>281324-IF</t>
  </si>
  <si>
    <t>EG07-001383</t>
  </si>
  <si>
    <t>F001-002192</t>
  </si>
  <si>
    <t>ESPERA DE SELLOS CASDELL, VASTAGO COMPLETO</t>
  </si>
  <si>
    <t>281424-E</t>
  </si>
  <si>
    <t>281424-C</t>
  </si>
  <si>
    <t>281424-IF</t>
  </si>
  <si>
    <t>EG07-001384</t>
  </si>
  <si>
    <t>EX007</t>
  </si>
  <si>
    <t>599-6994</t>
  </si>
  <si>
    <t>TA198944</t>
  </si>
  <si>
    <t>TL04-002712</t>
  </si>
  <si>
    <t>281524-E</t>
  </si>
  <si>
    <t>281524-C</t>
  </si>
  <si>
    <t>281524-IF</t>
  </si>
  <si>
    <t>EG07-001507</t>
  </si>
  <si>
    <t>F001-002097</t>
  </si>
  <si>
    <t>HT040</t>
  </si>
  <si>
    <t>TA198793</t>
  </si>
  <si>
    <t>281624-E</t>
  </si>
  <si>
    <t>281624-C</t>
  </si>
  <si>
    <t>281624-IF</t>
  </si>
  <si>
    <t>EG07-001456</t>
  </si>
  <si>
    <t>F001-002054</t>
  </si>
  <si>
    <t>TA198930</t>
  </si>
  <si>
    <t>281724-E</t>
  </si>
  <si>
    <t>281724-C</t>
  </si>
  <si>
    <t>281724-IF</t>
  </si>
  <si>
    <t>EG07-001446</t>
  </si>
  <si>
    <t>F001-002055</t>
  </si>
  <si>
    <t>HT024</t>
  </si>
  <si>
    <t>TA198966</t>
  </si>
  <si>
    <t>281824-E</t>
  </si>
  <si>
    <t>281824-C</t>
  </si>
  <si>
    <t>281824-IF</t>
  </si>
  <si>
    <t>EG07-001498</t>
  </si>
  <si>
    <t>F001-002087</t>
  </si>
  <si>
    <t>TA198967</t>
  </si>
  <si>
    <t>281924-E</t>
  </si>
  <si>
    <t>281924-C</t>
  </si>
  <si>
    <t>281924-IF</t>
  </si>
  <si>
    <t>EG07-001447</t>
  </si>
  <si>
    <t>F001-002056</t>
  </si>
  <si>
    <t>TA198968</t>
  </si>
  <si>
    <t>282024-E</t>
  </si>
  <si>
    <t>282024-C</t>
  </si>
  <si>
    <t>282024-IF</t>
  </si>
  <si>
    <t>EG07-001448</t>
  </si>
  <si>
    <t>F001-002057</t>
  </si>
  <si>
    <t>TA198969</t>
  </si>
  <si>
    <t>282124-E</t>
  </si>
  <si>
    <t>282124-C</t>
  </si>
  <si>
    <t>282124-IF</t>
  </si>
  <si>
    <t>EG07-001449</t>
  </si>
  <si>
    <t>F001-002058</t>
  </si>
  <si>
    <t>TA198880</t>
  </si>
  <si>
    <t>282224-E</t>
  </si>
  <si>
    <t>282224-C</t>
  </si>
  <si>
    <t>282224-IF</t>
  </si>
  <si>
    <t>EG07-001483</t>
  </si>
  <si>
    <t>F001-002072</t>
  </si>
  <si>
    <t>TA198882</t>
  </si>
  <si>
    <t>282324-E</t>
  </si>
  <si>
    <t>282324-C</t>
  </si>
  <si>
    <t>04/09/0224</t>
  </si>
  <si>
    <t>282324-IF</t>
  </si>
  <si>
    <t>EG07-001484</t>
  </si>
  <si>
    <t>F001-002074</t>
  </si>
  <si>
    <t>SAP3642880</t>
  </si>
  <si>
    <t>ID S240977-1</t>
  </si>
  <si>
    <t>EG07-009445</t>
  </si>
  <si>
    <t>282424-E</t>
  </si>
  <si>
    <t>282424-C</t>
  </si>
  <si>
    <t>282424-IF</t>
  </si>
  <si>
    <t>EG07-001536</t>
  </si>
  <si>
    <t>F001-002111</t>
  </si>
  <si>
    <t>F. BARRA, RELLENADO, BARERNADO</t>
  </si>
  <si>
    <t>HT029</t>
  </si>
  <si>
    <t>TA198989</t>
  </si>
  <si>
    <t>TL04-0002781</t>
  </si>
  <si>
    <t>282524-E</t>
  </si>
  <si>
    <t>282524-C</t>
  </si>
  <si>
    <t>282524-IF</t>
  </si>
  <si>
    <t>EG07-001471</t>
  </si>
  <si>
    <t>F001-002066</t>
  </si>
  <si>
    <t>DESARMADO - PROCESO DE EVALUACION</t>
  </si>
  <si>
    <t>TA199031</t>
  </si>
  <si>
    <t>282624-E</t>
  </si>
  <si>
    <t>282624-C</t>
  </si>
  <si>
    <t>282624-IF</t>
  </si>
  <si>
    <t>EG07-001477</t>
  </si>
  <si>
    <t>F001-002067</t>
  </si>
  <si>
    <t>TA199032</t>
  </si>
  <si>
    <t>282724-E</t>
  </si>
  <si>
    <t>282724-C</t>
  </si>
  <si>
    <t>282724-IF</t>
  </si>
  <si>
    <t>EG07-001472</t>
  </si>
  <si>
    <t>F001-002068</t>
  </si>
  <si>
    <t>GR008</t>
  </si>
  <si>
    <t>TA199043</t>
  </si>
  <si>
    <t>282824-E</t>
  </si>
  <si>
    <t>282824-C</t>
  </si>
  <si>
    <t>282824-IF</t>
  </si>
  <si>
    <t>EG07-001572</t>
  </si>
  <si>
    <t>F001-002129</t>
  </si>
  <si>
    <t>TA199044</t>
  </si>
  <si>
    <t>282924-E</t>
  </si>
  <si>
    <t>282924-C</t>
  </si>
  <si>
    <t>282924-IF</t>
  </si>
  <si>
    <t>EG07-001573</t>
  </si>
  <si>
    <t>F001-002130</t>
  </si>
  <si>
    <t>RT004</t>
  </si>
  <si>
    <t>TA199041</t>
  </si>
  <si>
    <t>283024-E</t>
  </si>
  <si>
    <t>283024-C</t>
  </si>
  <si>
    <t>283024-IF</t>
  </si>
  <si>
    <t>EG07-001508</t>
  </si>
  <si>
    <t>F001-002098</t>
  </si>
  <si>
    <t>TA199042</t>
  </si>
  <si>
    <t>283124-E</t>
  </si>
  <si>
    <t>283124-C</t>
  </si>
  <si>
    <t>283124-IF</t>
  </si>
  <si>
    <t>EG07-001538</t>
  </si>
  <si>
    <t>F001-002115</t>
  </si>
  <si>
    <t>BRUÑIDO, F. BOCINAS</t>
  </si>
  <si>
    <t>F. CANCAMO, F. BARRA, F. BOCINAS</t>
  </si>
  <si>
    <t>TA199034</t>
  </si>
  <si>
    <t>283224-E</t>
  </si>
  <si>
    <t>283224-C</t>
  </si>
  <si>
    <t>283224-IF</t>
  </si>
  <si>
    <t>EG07-001499</t>
  </si>
  <si>
    <t>F001-002093</t>
  </si>
  <si>
    <t>HT110</t>
  </si>
  <si>
    <t>58B-4150-120</t>
  </si>
  <si>
    <t>TA198990</t>
  </si>
  <si>
    <t>283324-E</t>
  </si>
  <si>
    <t>283324-C</t>
  </si>
  <si>
    <t>283324-IF</t>
  </si>
  <si>
    <t>EG07-001492</t>
  </si>
  <si>
    <t>F001-002088</t>
  </si>
  <si>
    <t>TA198991</t>
  </si>
  <si>
    <t>283424-E</t>
  </si>
  <si>
    <t>283424-C</t>
  </si>
  <si>
    <t>283424-IF</t>
  </si>
  <si>
    <t>EG07-001494</t>
  </si>
  <si>
    <t>F001-002089</t>
  </si>
  <si>
    <t>707-H1-06360</t>
  </si>
  <si>
    <t>TA199030</t>
  </si>
  <si>
    <t>283524-E</t>
  </si>
  <si>
    <t>283524-C</t>
  </si>
  <si>
    <t>283524-IF</t>
  </si>
  <si>
    <t>EG07-001497</t>
  </si>
  <si>
    <t>F001-002090</t>
  </si>
  <si>
    <t>TA199029</t>
  </si>
  <si>
    <t>283624-E</t>
  </si>
  <si>
    <t>283624-C</t>
  </si>
  <si>
    <t>283624-IF</t>
  </si>
  <si>
    <t>EG07-001509</t>
  </si>
  <si>
    <t>F001-002099</t>
  </si>
  <si>
    <t>EQ3109</t>
  </si>
  <si>
    <t>SAP3652630</t>
  </si>
  <si>
    <t>ID S241007-1</t>
  </si>
  <si>
    <t>283724-E</t>
  </si>
  <si>
    <t>283724-C</t>
  </si>
  <si>
    <t>283724-IF</t>
  </si>
  <si>
    <t>EG07-001591</t>
  </si>
  <si>
    <t>F001-002134</t>
  </si>
  <si>
    <t>RECTIFICAR ALOJAMIENTO</t>
  </si>
  <si>
    <t>TA199033</t>
  </si>
  <si>
    <t>283824-E</t>
  </si>
  <si>
    <t>283824-C</t>
  </si>
  <si>
    <t>283824-IF</t>
  </si>
  <si>
    <t>EG07-001493</t>
  </si>
  <si>
    <t>F001-002091</t>
  </si>
  <si>
    <t>TA198853</t>
  </si>
  <si>
    <t>283924-E</t>
  </si>
  <si>
    <t>283924-C</t>
  </si>
  <si>
    <t>283924-IF</t>
  </si>
  <si>
    <t>EG07-001534</t>
  </si>
  <si>
    <t>F001-002116</t>
  </si>
  <si>
    <t>RELLENADO, BRUÑIDO, BARERNADO, F. DADOS DE ANCLAJE</t>
  </si>
  <si>
    <t>F. VASTAGO, RELLENADO , BARRENADO</t>
  </si>
  <si>
    <t>EX003</t>
  </si>
  <si>
    <t>363-1685</t>
  </si>
  <si>
    <t>TA198954</t>
  </si>
  <si>
    <t>284024-E</t>
  </si>
  <si>
    <t>284024-C</t>
  </si>
  <si>
    <t>284024-IF</t>
  </si>
  <si>
    <t>EG07-001574</t>
  </si>
  <si>
    <t>F001-002131</t>
  </si>
  <si>
    <t>F. BARRA, RELLENADO, BARRENADO</t>
  </si>
  <si>
    <t>7070-10-F521</t>
  </si>
  <si>
    <t>TA199054</t>
  </si>
  <si>
    <t>284124-E</t>
  </si>
  <si>
    <t>284124-C</t>
  </si>
  <si>
    <t>284124-IF</t>
  </si>
  <si>
    <t>EG07-001555</t>
  </si>
  <si>
    <t>F001-002118</t>
  </si>
  <si>
    <t>TA199055</t>
  </si>
  <si>
    <t>284224-E</t>
  </si>
  <si>
    <t>284224-C</t>
  </si>
  <si>
    <t>284224-IF</t>
  </si>
  <si>
    <t>EG07-001556</t>
  </si>
  <si>
    <t>F001-002119</t>
  </si>
  <si>
    <t>TA199071</t>
  </si>
  <si>
    <t>TL04-002826</t>
  </si>
  <si>
    <t>284324-E</t>
  </si>
  <si>
    <t>284324-C</t>
  </si>
  <si>
    <t>284324-IF</t>
  </si>
  <si>
    <t>EG07-001522</t>
  </si>
  <si>
    <t>F001-002101</t>
  </si>
  <si>
    <t>RT005</t>
  </si>
  <si>
    <t>TA199072</t>
  </si>
  <si>
    <t>284424-E</t>
  </si>
  <si>
    <t>284424-C</t>
  </si>
  <si>
    <t>284424-IF</t>
  </si>
  <si>
    <t>EG07-001520</t>
  </si>
  <si>
    <t>F001-002102</t>
  </si>
  <si>
    <t>TA199073</t>
  </si>
  <si>
    <t>284524-E</t>
  </si>
  <si>
    <t>284524-C</t>
  </si>
  <si>
    <t>284524-IF</t>
  </si>
  <si>
    <t>EG07-001585</t>
  </si>
  <si>
    <t>F001-002138</t>
  </si>
  <si>
    <t>RELLENADO, BRUÑIDO, F. DADOS, BARRENADO</t>
  </si>
  <si>
    <t>DZ005</t>
  </si>
  <si>
    <t>707-G300-180SG</t>
  </si>
  <si>
    <t>TA199084</t>
  </si>
  <si>
    <t>284624-E</t>
  </si>
  <si>
    <t>284624-C</t>
  </si>
  <si>
    <t>284624-IF</t>
  </si>
  <si>
    <t>EG07-001557</t>
  </si>
  <si>
    <t>F001-002120</t>
  </si>
  <si>
    <t>RECTIFICADO</t>
  </si>
  <si>
    <t>TA199085</t>
  </si>
  <si>
    <t>284724-E</t>
  </si>
  <si>
    <t>284724-C</t>
  </si>
  <si>
    <t>284724-IF</t>
  </si>
  <si>
    <t>EG07-001587</t>
  </si>
  <si>
    <t>F001-002139</t>
  </si>
  <si>
    <t>F. TUBO</t>
  </si>
  <si>
    <t>R</t>
  </si>
  <si>
    <t>TA199086</t>
  </si>
  <si>
    <t>284824-E</t>
  </si>
  <si>
    <t>284824-C</t>
  </si>
  <si>
    <t>284824-IF</t>
  </si>
  <si>
    <t>EG07-001510</t>
  </si>
  <si>
    <t>F001-002103</t>
  </si>
  <si>
    <t>470-7141</t>
  </si>
  <si>
    <t>TA199070</t>
  </si>
  <si>
    <t>284924-E</t>
  </si>
  <si>
    <t>284924-C</t>
  </si>
  <si>
    <t>284924-IF</t>
  </si>
  <si>
    <t>EG07-001521</t>
  </si>
  <si>
    <t>F001-002108</t>
  </si>
  <si>
    <t>SAP3680881</t>
  </si>
  <si>
    <t>ID S241063-2</t>
  </si>
  <si>
    <t>EG07-009766</t>
  </si>
  <si>
    <t>285024-E</t>
  </si>
  <si>
    <t>285024-C</t>
  </si>
  <si>
    <t>285024-IF</t>
  </si>
  <si>
    <t>EG07-001539</t>
  </si>
  <si>
    <t>F001-002112</t>
  </si>
  <si>
    <t>RELLENADO, BRUÑIDO, BARRENADO, F. PLANCHAS</t>
  </si>
  <si>
    <t>RELLENADO, F. BARRA. BARRENADO</t>
  </si>
  <si>
    <t>SAP3194711</t>
  </si>
  <si>
    <t>ID S241047-3</t>
  </si>
  <si>
    <t>285124-E</t>
  </si>
  <si>
    <t>285124-C</t>
  </si>
  <si>
    <t>285124-IF</t>
  </si>
  <si>
    <t>EG07-001558</t>
  </si>
  <si>
    <t>F001-002109</t>
  </si>
  <si>
    <t>RELLENADO, CROMADO , BARRENADO</t>
  </si>
  <si>
    <t>SAP2816494</t>
  </si>
  <si>
    <t>ID S241047-1</t>
  </si>
  <si>
    <t>285224-E</t>
  </si>
  <si>
    <t>285224-C</t>
  </si>
  <si>
    <t>285224-IF</t>
  </si>
  <si>
    <t>EG07-001621</t>
  </si>
  <si>
    <t>F001-002147</t>
  </si>
  <si>
    <t>F. TUBO, RELLENADO, BARRENADO</t>
  </si>
  <si>
    <t>EQ7110</t>
  </si>
  <si>
    <t>SAP3661936</t>
  </si>
  <si>
    <t>ID S241047-2</t>
  </si>
  <si>
    <t>285324-E</t>
  </si>
  <si>
    <t>285324-C</t>
  </si>
  <si>
    <t>285324-IF</t>
  </si>
  <si>
    <t>EG07-001620</t>
  </si>
  <si>
    <t>F001-002152</t>
  </si>
  <si>
    <t>ENDEREZAR, RELLENADO, BARRENADO</t>
  </si>
  <si>
    <t>9T8912</t>
  </si>
  <si>
    <t>SAP2609952</t>
  </si>
  <si>
    <t>ID S241069-1</t>
  </si>
  <si>
    <t>EG07-001407</t>
  </si>
  <si>
    <t>285424-E</t>
  </si>
  <si>
    <t>285424-C</t>
  </si>
  <si>
    <t>285424-IF</t>
  </si>
  <si>
    <t>EG07-001540</t>
  </si>
  <si>
    <t>F001-002113</t>
  </si>
  <si>
    <t>EQ3104</t>
  </si>
  <si>
    <t>707010F500</t>
  </si>
  <si>
    <t>SAP3681297</t>
  </si>
  <si>
    <t>ID S241069-2</t>
  </si>
  <si>
    <t>285524-E</t>
  </si>
  <si>
    <t>285524-C</t>
  </si>
  <si>
    <t>285524-IF</t>
  </si>
  <si>
    <t>EG07-001622</t>
  </si>
  <si>
    <t>F001-002148</t>
  </si>
  <si>
    <t>F. CILINDRO, RELLENADO, BARRENADO</t>
  </si>
  <si>
    <t>SAP3658197</t>
  </si>
  <si>
    <t>ID S241042-1</t>
  </si>
  <si>
    <t>EG07-009760</t>
  </si>
  <si>
    <t>285624-E</t>
  </si>
  <si>
    <t>285624-C</t>
  </si>
  <si>
    <t>285624-IF</t>
  </si>
  <si>
    <t>EG07-001506</t>
  </si>
  <si>
    <t>F001-002107</t>
  </si>
  <si>
    <t>SAP3354358</t>
  </si>
  <si>
    <t>ID S241063-1</t>
  </si>
  <si>
    <t>285724-E</t>
  </si>
  <si>
    <t>285724-C</t>
  </si>
  <si>
    <t>285724-IF</t>
  </si>
  <si>
    <t>EG07-001767</t>
  </si>
  <si>
    <t>F001-002228</t>
  </si>
  <si>
    <t>CAMBIO DE TAPA POSTERIOR, BRUÑIDO</t>
  </si>
  <si>
    <t>SAP3407080</t>
  </si>
  <si>
    <t>ID S241063-3</t>
  </si>
  <si>
    <t>285824-E</t>
  </si>
  <si>
    <t>285824-C</t>
  </si>
  <si>
    <t>285824-IF</t>
  </si>
  <si>
    <t>EG07-001541</t>
  </si>
  <si>
    <t>F001-002114</t>
  </si>
  <si>
    <t>GATA HIDRONEUMATICA</t>
  </si>
  <si>
    <t>UKUMARI</t>
  </si>
  <si>
    <t>250700N</t>
  </si>
  <si>
    <t>285924-E</t>
  </si>
  <si>
    <t>285924-C</t>
  </si>
  <si>
    <t>MEDIA</t>
  </si>
  <si>
    <t>EG07-001488</t>
  </si>
  <si>
    <t>F001-002289</t>
  </si>
  <si>
    <t>SAP3702840</t>
  </si>
  <si>
    <t>ID S241093-1</t>
  </si>
  <si>
    <t>EG07-001423</t>
  </si>
  <si>
    <t>286024-E</t>
  </si>
  <si>
    <t>286024-C</t>
  </si>
  <si>
    <t>286024-IF</t>
  </si>
  <si>
    <t>EG07-001623</t>
  </si>
  <si>
    <t>F001-002153</t>
  </si>
  <si>
    <t>F. BARRA, F. CANCAMO</t>
  </si>
  <si>
    <t>CILINDRO PRINCIPAL DE CAMION</t>
  </si>
  <si>
    <t>ID S241049-1</t>
  </si>
  <si>
    <t>EG07-001424</t>
  </si>
  <si>
    <t>EG07-001434</t>
  </si>
  <si>
    <t>HT044</t>
  </si>
  <si>
    <t>TA199108</t>
  </si>
  <si>
    <t>TL04-002911</t>
  </si>
  <si>
    <t>286324-E</t>
  </si>
  <si>
    <t>286324-C</t>
  </si>
  <si>
    <t>286324-IF</t>
  </si>
  <si>
    <t>EG07-001491</t>
  </si>
  <si>
    <t>F001-002092</t>
  </si>
  <si>
    <t>TA199101</t>
  </si>
  <si>
    <t>286424-E</t>
  </si>
  <si>
    <t>286424-C</t>
  </si>
  <si>
    <t>286424-IF</t>
  </si>
  <si>
    <t>EG07-001523</t>
  </si>
  <si>
    <t>F001-002100</t>
  </si>
  <si>
    <t>PILIR</t>
  </si>
  <si>
    <t>TA199115</t>
  </si>
  <si>
    <t>286524-E</t>
  </si>
  <si>
    <t>286524-C</t>
  </si>
  <si>
    <t>286524-IF</t>
  </si>
  <si>
    <t>EG07-001476</t>
  </si>
  <si>
    <t>F001-002078</t>
  </si>
  <si>
    <t>RELLENADO, BRUÑIDO, BARENADO</t>
  </si>
  <si>
    <t>DZ011</t>
  </si>
  <si>
    <t>TA199122</t>
  </si>
  <si>
    <t>TL04-002934</t>
  </si>
  <si>
    <t>286624-E</t>
  </si>
  <si>
    <t>286624-C</t>
  </si>
  <si>
    <t>286624-IF</t>
  </si>
  <si>
    <t>EG07-001597</t>
  </si>
  <si>
    <t>F. TUBO, RELLENADO, BARRENADO (OVER0.30)</t>
  </si>
  <si>
    <t>F. BARRA, RELLENADO , BARRENADO</t>
  </si>
  <si>
    <t>SAP3752746</t>
  </si>
  <si>
    <t>ID S241162-1</t>
  </si>
  <si>
    <t>EG07-001468</t>
  </si>
  <si>
    <t>286724-E</t>
  </si>
  <si>
    <t>286724-C</t>
  </si>
  <si>
    <t>286724-IF</t>
  </si>
  <si>
    <t>EG07-001592</t>
  </si>
  <si>
    <t>F001-002135</t>
  </si>
  <si>
    <t>P3</t>
  </si>
  <si>
    <t>SAP3723391</t>
  </si>
  <si>
    <t>ID S241146-1</t>
  </si>
  <si>
    <t>286824-E</t>
  </si>
  <si>
    <t>286824-C</t>
  </si>
  <si>
    <t>286824-IF</t>
  </si>
  <si>
    <t>EG07-001559</t>
  </si>
  <si>
    <t>F001-002110</t>
  </si>
  <si>
    <t>EQ3124</t>
  </si>
  <si>
    <t>SAP4003603</t>
  </si>
  <si>
    <t>ID S241146-2</t>
  </si>
  <si>
    <t>286924-E</t>
  </si>
  <si>
    <t>286924-C</t>
  </si>
  <si>
    <t>286924-IF</t>
  </si>
  <si>
    <t>EG07-001593</t>
  </si>
  <si>
    <t>F001-002136</t>
  </si>
  <si>
    <t>EQ6115</t>
  </si>
  <si>
    <t>SAP4051673</t>
  </si>
  <si>
    <t>ID S241158-1</t>
  </si>
  <si>
    <t>287024-E</t>
  </si>
  <si>
    <t>287024-C</t>
  </si>
  <si>
    <t>287024-IF</t>
  </si>
  <si>
    <t>EG07-001624</t>
  </si>
  <si>
    <t>F001-002149</t>
  </si>
  <si>
    <t>SAP4003794</t>
  </si>
  <si>
    <t>ID S241183-1</t>
  </si>
  <si>
    <t>287124-E</t>
  </si>
  <si>
    <t>287124-C</t>
  </si>
  <si>
    <t>287124-IF</t>
  </si>
  <si>
    <t>EG07-001576</t>
  </si>
  <si>
    <t>F001-002126</t>
  </si>
  <si>
    <t>SAP4003795</t>
  </si>
  <si>
    <t>ID S241183-2</t>
  </si>
  <si>
    <t>287224-E</t>
  </si>
  <si>
    <t>287224-C</t>
  </si>
  <si>
    <t>287224-IF</t>
  </si>
  <si>
    <t>EG07-001577</t>
  </si>
  <si>
    <t>F001-002127</t>
  </si>
  <si>
    <t>SAP3756150</t>
  </si>
  <si>
    <t>ID S241183-4</t>
  </si>
  <si>
    <t>287324-E</t>
  </si>
  <si>
    <t>287324-C</t>
  </si>
  <si>
    <t>287324-IF</t>
  </si>
  <si>
    <t>EG07-001626</t>
  </si>
  <si>
    <t>F001-002154</t>
  </si>
  <si>
    <t>ENEDERZADO, RELLENADO, CROMADO, BARRENADO</t>
  </si>
  <si>
    <t>HT020</t>
  </si>
  <si>
    <t>TA199136</t>
  </si>
  <si>
    <t>TL04-002996</t>
  </si>
  <si>
    <t>287424-E</t>
  </si>
  <si>
    <t>287424-C</t>
  </si>
  <si>
    <t>287424-IF</t>
  </si>
  <si>
    <t>EG07-001586</t>
  </si>
  <si>
    <t>F001-002140</t>
  </si>
  <si>
    <t>RECONSTRUIR ALOJAMIENTOS ROSCADOS, RELLENADO, BARRENADO, BRUÑIDO</t>
  </si>
  <si>
    <t>RELLENADO, BARERNADO, CROMADO</t>
  </si>
  <si>
    <t>80109C0-04</t>
  </si>
  <si>
    <t>TA199155</t>
  </si>
  <si>
    <t>TL04-002994</t>
  </si>
  <si>
    <t>287524-E</t>
  </si>
  <si>
    <t>287524-C</t>
  </si>
  <si>
    <t>287524-IF</t>
  </si>
  <si>
    <t>EG07-001604</t>
  </si>
  <si>
    <t>F001-002174</t>
  </si>
  <si>
    <t>TA199180</t>
  </si>
  <si>
    <t>287624-E</t>
  </si>
  <si>
    <t>287624-C</t>
  </si>
  <si>
    <t>287624-IF</t>
  </si>
  <si>
    <t>EG07-001603</t>
  </si>
  <si>
    <t>F001-002175</t>
  </si>
  <si>
    <t xml:space="preserve">F. TUBO, </t>
  </si>
  <si>
    <t>LC</t>
  </si>
  <si>
    <t>TA199109</t>
  </si>
  <si>
    <t>287724-E</t>
  </si>
  <si>
    <t>287724-C</t>
  </si>
  <si>
    <t>287724-IF</t>
  </si>
  <si>
    <t>EG07-001602</t>
  </si>
  <si>
    <t>F001-002167</t>
  </si>
  <si>
    <t>BRUÑIDO, RESOLDADO DE CORDON DE SOLDADURA TAPA POST</t>
  </si>
  <si>
    <t>FC</t>
  </si>
  <si>
    <t>TA199110</t>
  </si>
  <si>
    <t>287824-E</t>
  </si>
  <si>
    <t>287924-C</t>
  </si>
  <si>
    <t>287824-IF</t>
  </si>
  <si>
    <t>EG07-001601</t>
  </si>
  <si>
    <t>F001-002168</t>
  </si>
  <si>
    <t>TA199179</t>
  </si>
  <si>
    <t>287924-E</t>
  </si>
  <si>
    <t>287924-IF</t>
  </si>
  <si>
    <t>EG07-001636</t>
  </si>
  <si>
    <t>F001-002155</t>
  </si>
  <si>
    <t>EXTRAER TAPA POSTERIOR, BRUÑIDO, RELLENADO, BARRENADO</t>
  </si>
  <si>
    <t xml:space="preserve">CILINDRO HIDRAULICO DE MANIPULADOR </t>
  </si>
  <si>
    <t>ID S240941-1</t>
  </si>
  <si>
    <t>EG07-001475</t>
  </si>
  <si>
    <t>288024-E</t>
  </si>
  <si>
    <t>288024-C</t>
  </si>
  <si>
    <t>C003568991 </t>
  </si>
  <si>
    <t>288024-IF</t>
  </si>
  <si>
    <t>EG07-002091</t>
  </si>
  <si>
    <t>FALTA ORDEN</t>
  </si>
  <si>
    <t>ENTREGADO</t>
  </si>
  <si>
    <t>EQ1324</t>
  </si>
  <si>
    <t>288124-E</t>
  </si>
  <si>
    <t>288124-C</t>
  </si>
  <si>
    <t>288124-IF</t>
  </si>
  <si>
    <t>EG07-001596</t>
  </si>
  <si>
    <t>288224-E</t>
  </si>
  <si>
    <t>288224-C</t>
  </si>
  <si>
    <t>C003568973 </t>
  </si>
  <si>
    <t>288224-IF</t>
  </si>
  <si>
    <t>CROMADO, ENDEREZADO</t>
  </si>
  <si>
    <t>SAP3756109</t>
  </si>
  <si>
    <t>ID S241183-3</t>
  </si>
  <si>
    <t>288324-E</t>
  </si>
  <si>
    <t>288324-C</t>
  </si>
  <si>
    <t>288324-IF</t>
  </si>
  <si>
    <t>EG07-001715</t>
  </si>
  <si>
    <t>F001-002204</t>
  </si>
  <si>
    <t>SAP3581855</t>
  </si>
  <si>
    <t>ID S241255-1</t>
  </si>
  <si>
    <t>EG07-010514</t>
  </si>
  <si>
    <t>288424-E</t>
  </si>
  <si>
    <t>288424-C</t>
  </si>
  <si>
    <t>288424-IF</t>
  </si>
  <si>
    <t>EG07-001699</t>
  </si>
  <si>
    <t>F001-002184</t>
  </si>
  <si>
    <t>RELLENADO, CAMBIO DE BARRA, BARRENADO</t>
  </si>
  <si>
    <t>EQ3128</t>
  </si>
  <si>
    <t>SAP3380707</t>
  </si>
  <si>
    <t>ID S241257-1</t>
  </si>
  <si>
    <t>EG07-001517</t>
  </si>
  <si>
    <t>288524-E</t>
  </si>
  <si>
    <t>288524-C</t>
  </si>
  <si>
    <t>288524-IF</t>
  </si>
  <si>
    <t>EG07-001663</t>
  </si>
  <si>
    <t>F001-002172</t>
  </si>
  <si>
    <t>EX001</t>
  </si>
  <si>
    <t>353-9648</t>
  </si>
  <si>
    <t>TA199177</t>
  </si>
  <si>
    <t>TL04-003075</t>
  </si>
  <si>
    <t>288624-E</t>
  </si>
  <si>
    <t>288624-C</t>
  </si>
  <si>
    <t>288624-IF</t>
  </si>
  <si>
    <t>EG07-001614</t>
  </si>
  <si>
    <t>F001-002169</t>
  </si>
  <si>
    <t>TA199178</t>
  </si>
  <si>
    <t>288724-E</t>
  </si>
  <si>
    <t>288724-C</t>
  </si>
  <si>
    <t>288724-IF</t>
  </si>
  <si>
    <t>EG07-001690</t>
  </si>
  <si>
    <t>F001-002185</t>
  </si>
  <si>
    <t>271-9321</t>
  </si>
  <si>
    <t>TA199199</t>
  </si>
  <si>
    <t>TL04-003077</t>
  </si>
  <si>
    <t>288824-E</t>
  </si>
  <si>
    <t>288824-C</t>
  </si>
  <si>
    <t>288824-IF</t>
  </si>
  <si>
    <t>EG07-001660</t>
  </si>
  <si>
    <t>F001-02170</t>
  </si>
  <si>
    <t>TA199202</t>
  </si>
  <si>
    <t>288924-E</t>
  </si>
  <si>
    <t>288924-C</t>
  </si>
  <si>
    <t>288924-IF</t>
  </si>
  <si>
    <t>EG07-001658</t>
  </si>
  <si>
    <t>F001-002171</t>
  </si>
  <si>
    <t>TA199181</t>
  </si>
  <si>
    <t>289024-E</t>
  </si>
  <si>
    <t>289024-C</t>
  </si>
  <si>
    <t>289024-IF</t>
  </si>
  <si>
    <t>EG07-001532</t>
  </si>
  <si>
    <t>F001-002387</t>
  </si>
  <si>
    <t>RELLENADO, BARERNADO DE PIVOTANTES</t>
  </si>
  <si>
    <t>TA199206</t>
  </si>
  <si>
    <t>289124-E</t>
  </si>
  <si>
    <t>289124-C</t>
  </si>
  <si>
    <t>289124-IF</t>
  </si>
  <si>
    <t>EG07-001594</t>
  </si>
  <si>
    <t>F001-002141</t>
  </si>
  <si>
    <t>HT033</t>
  </si>
  <si>
    <t>TRENV00005414</t>
  </si>
  <si>
    <t>TL04-003085</t>
  </si>
  <si>
    <t>289224-E</t>
  </si>
  <si>
    <t>289224-C</t>
  </si>
  <si>
    <t>289224-IF</t>
  </si>
  <si>
    <t>EG07-001615</t>
  </si>
  <si>
    <t>F001-002156</t>
  </si>
  <si>
    <t>HT007</t>
  </si>
  <si>
    <t>TRENV00005410</t>
  </si>
  <si>
    <t>289324-E</t>
  </si>
  <si>
    <t>289324-C</t>
  </si>
  <si>
    <t>289324-IF</t>
  </si>
  <si>
    <t>EG07-001612</t>
  </si>
  <si>
    <t>F001-002157</t>
  </si>
  <si>
    <t>GATA HIDRONEUMATICA + PLATO ESTABILIZADOR</t>
  </si>
  <si>
    <t>04-00000061</t>
  </si>
  <si>
    <t>289424-E</t>
  </si>
  <si>
    <t>289424-C</t>
  </si>
  <si>
    <t>289424-IF</t>
  </si>
  <si>
    <t>EG07-001631</t>
  </si>
  <si>
    <t>EQ6136</t>
  </si>
  <si>
    <t>SAP3677368</t>
  </si>
  <si>
    <t>ID S241320-1</t>
  </si>
  <si>
    <t>EG07-0010710</t>
  </si>
  <si>
    <t>289524-E</t>
  </si>
  <si>
    <t>289524-C</t>
  </si>
  <si>
    <t>289524-IF</t>
  </si>
  <si>
    <t>EG07-001639</t>
  </si>
  <si>
    <t>F001-002163</t>
  </si>
  <si>
    <t>SAP3677369</t>
  </si>
  <si>
    <t>ID S241320-3</t>
  </si>
  <si>
    <t>289624-E</t>
  </si>
  <si>
    <t>289624-C</t>
  </si>
  <si>
    <t>289624-IF</t>
  </si>
  <si>
    <t>EG07-001716</t>
  </si>
  <si>
    <t>F001-002196</t>
  </si>
  <si>
    <t>CAMBIO DE TUBO, RELLENADO, BARRENADO</t>
  </si>
  <si>
    <t>SAP3796137</t>
  </si>
  <si>
    <t>ID S241320-4</t>
  </si>
  <si>
    <t>289724-E</t>
  </si>
  <si>
    <t>289724-C</t>
  </si>
  <si>
    <t>289724-IF</t>
  </si>
  <si>
    <t>EG07-001777</t>
  </si>
  <si>
    <t>F001-002233</t>
  </si>
  <si>
    <t>EG07-001530</t>
  </si>
  <si>
    <t>289824-E</t>
  </si>
  <si>
    <t>289824-C</t>
  </si>
  <si>
    <t>298924-IF</t>
  </si>
  <si>
    <t>EG07-001543</t>
  </si>
  <si>
    <t>F001-002165</t>
  </si>
  <si>
    <t>CILINDRO DE GARRA</t>
  </si>
  <si>
    <t>289924-E</t>
  </si>
  <si>
    <t>289924-C</t>
  </si>
  <si>
    <t>EG07-001554</t>
  </si>
  <si>
    <t>CILINDRO DE BRAZO PLUMA</t>
  </si>
  <si>
    <t>290024-E</t>
  </si>
  <si>
    <t>290024-C</t>
  </si>
  <si>
    <t>290024-IF</t>
  </si>
  <si>
    <t>EG07-001544</t>
  </si>
  <si>
    <t>290124-E</t>
  </si>
  <si>
    <t>290124-C</t>
  </si>
  <si>
    <t>290124-IF</t>
  </si>
  <si>
    <t>EG07-001545</t>
  </si>
  <si>
    <t>CILINDRO DE DIRECCION DE GIRO</t>
  </si>
  <si>
    <t>290224-E</t>
  </si>
  <si>
    <t>290224-C</t>
  </si>
  <si>
    <t>290224-IF</t>
  </si>
  <si>
    <t>EG07-001546</t>
  </si>
  <si>
    <t>MOTOR DE GIRO DE TORNAMESA</t>
  </si>
  <si>
    <t>EMERGENCIA</t>
  </si>
  <si>
    <t>BOMA HIDRAULICA DE ENROLLADOR</t>
  </si>
  <si>
    <t>PIÑON CEMENTADO</t>
  </si>
  <si>
    <t>TRENV00005420</t>
  </si>
  <si>
    <t>TL04-003111</t>
  </si>
  <si>
    <t>290624-E</t>
  </si>
  <si>
    <t>290624-C</t>
  </si>
  <si>
    <t>290624-IF</t>
  </si>
  <si>
    <t>EG07-001689</t>
  </si>
  <si>
    <t>F001-002186</t>
  </si>
  <si>
    <t>F. BARRA, F. CANCAMO, BARRENAR</t>
  </si>
  <si>
    <t>834K</t>
  </si>
  <si>
    <t>175-5521</t>
  </si>
  <si>
    <t>TRENV00005336</t>
  </si>
  <si>
    <t>290724-E</t>
  </si>
  <si>
    <t>290724-C</t>
  </si>
  <si>
    <t>290724-IF</t>
  </si>
  <si>
    <t>EG07-001647</t>
  </si>
  <si>
    <t>F001-002176</t>
  </si>
  <si>
    <t>TRENV00005339</t>
  </si>
  <si>
    <t>290824-E</t>
  </si>
  <si>
    <t>290824-C</t>
  </si>
  <si>
    <t>290824-IF</t>
  </si>
  <si>
    <t>EG07-001634</t>
  </si>
  <si>
    <t>F001-002158</t>
  </si>
  <si>
    <t>TA199176</t>
  </si>
  <si>
    <t>290924-E</t>
  </si>
  <si>
    <t>290924-C</t>
  </si>
  <si>
    <t>290924-IF</t>
  </si>
  <si>
    <t>EG07-001648</t>
  </si>
  <si>
    <t>F001-002177</t>
  </si>
  <si>
    <t>TRENV00005608</t>
  </si>
  <si>
    <t>291024-E</t>
  </si>
  <si>
    <t>291024-C</t>
  </si>
  <si>
    <t>291024-IF</t>
  </si>
  <si>
    <t>EG07-001691</t>
  </si>
  <si>
    <t>F001-002187</t>
  </si>
  <si>
    <t>TRENV00005614</t>
  </si>
  <si>
    <t>291124-E</t>
  </si>
  <si>
    <t>291124-C</t>
  </si>
  <si>
    <t>291124-IF</t>
  </si>
  <si>
    <t>EG07-001661</t>
  </si>
  <si>
    <t>F001-002173</t>
  </si>
  <si>
    <t>TRENV00005601</t>
  </si>
  <si>
    <t>291224-E</t>
  </si>
  <si>
    <t>291224-C</t>
  </si>
  <si>
    <t>291224-IF</t>
  </si>
  <si>
    <t>EG07-001692</t>
  </si>
  <si>
    <t>F001-002201</t>
  </si>
  <si>
    <t>RELLENADO, CROMADO, BARRENADO, RECTIFICADO DE ROSCA</t>
  </si>
  <si>
    <t>TRENV00005611</t>
  </si>
  <si>
    <t>291324-E</t>
  </si>
  <si>
    <t>291324-C</t>
  </si>
  <si>
    <t>291324-IF</t>
  </si>
  <si>
    <t>EG07-001704</t>
  </si>
  <si>
    <t>F001-002213</t>
  </si>
  <si>
    <t>CAMBIO</t>
  </si>
  <si>
    <t>EG07-001548</t>
  </si>
  <si>
    <t>291424-E</t>
  </si>
  <si>
    <t>291424-C</t>
  </si>
  <si>
    <t>291424-IF</t>
  </si>
  <si>
    <t>EG07-001563</t>
  </si>
  <si>
    <t>F001-002287</t>
  </si>
  <si>
    <t>TA199207</t>
  </si>
  <si>
    <t>TL04-003121</t>
  </si>
  <si>
    <t>291724-E</t>
  </si>
  <si>
    <t>291724-C</t>
  </si>
  <si>
    <t>EG07-001719</t>
  </si>
  <si>
    <t>F001-002199</t>
  </si>
  <si>
    <t>TA199208</t>
  </si>
  <si>
    <t>291824-E</t>
  </si>
  <si>
    <t>291824-C</t>
  </si>
  <si>
    <t>291824-IF</t>
  </si>
  <si>
    <t>EG07-001720</t>
  </si>
  <si>
    <t>F001-002200</t>
  </si>
  <si>
    <t>CILINDRO DE INCLINACION</t>
  </si>
  <si>
    <t>980G</t>
  </si>
  <si>
    <t>TRENV00005617</t>
  </si>
  <si>
    <t>291924-E</t>
  </si>
  <si>
    <t>291924-C</t>
  </si>
  <si>
    <t>291924-IF</t>
  </si>
  <si>
    <t>EG07-001694</t>
  </si>
  <si>
    <t>F001-002188</t>
  </si>
  <si>
    <t>292024-E</t>
  </si>
  <si>
    <t>292024-C</t>
  </si>
  <si>
    <t>292024-IF</t>
  </si>
  <si>
    <t>EG07-001643</t>
  </si>
  <si>
    <t>F001-002243</t>
  </si>
  <si>
    <t>RELLENADO, BRUÑIDO, BARRENADO(CAMBIO DE DADOS)</t>
  </si>
  <si>
    <t>F. BARRA, F.CANCAMO, RELLENADO, BARRENADO</t>
  </si>
  <si>
    <t>292124-E</t>
  </si>
  <si>
    <t>292124-C</t>
  </si>
  <si>
    <t>EG07-001788</t>
  </si>
  <si>
    <t>F001-002241</t>
  </si>
  <si>
    <t>CAMBIO DE TUBO, F. TRUNNION, RELLENADO Y BARRENADO</t>
  </si>
  <si>
    <t>F. VASATGO, RELLENADO Y BARRENADO</t>
  </si>
  <si>
    <t>TRENV00006059</t>
  </si>
  <si>
    <t>292224-E</t>
  </si>
  <si>
    <t>292224-C</t>
  </si>
  <si>
    <t>292224-IF</t>
  </si>
  <si>
    <t>EG07-001635</t>
  </si>
  <si>
    <t>F001-002159</t>
  </si>
  <si>
    <t>TRENV00006062</t>
  </si>
  <si>
    <t>292324-E</t>
  </si>
  <si>
    <t>292324-C</t>
  </si>
  <si>
    <t>292324-IF</t>
  </si>
  <si>
    <t>EG07-001709</t>
  </si>
  <si>
    <t>F001-002214</t>
  </si>
  <si>
    <t>TRENV00005586</t>
  </si>
  <si>
    <t>292424-E</t>
  </si>
  <si>
    <t>292424-C</t>
  </si>
  <si>
    <t>292424-IF</t>
  </si>
  <si>
    <t>EG07-001819</t>
  </si>
  <si>
    <t>F001-002267</t>
  </si>
  <si>
    <t>HT043</t>
  </si>
  <si>
    <t>TRENV-6053</t>
  </si>
  <si>
    <t>292524-E</t>
  </si>
  <si>
    <t>292524-C</t>
  </si>
  <si>
    <t>292524-IF</t>
  </si>
  <si>
    <t>EG07-001610</t>
  </si>
  <si>
    <t>F001-002160</t>
  </si>
  <si>
    <t>TRENV-6046</t>
  </si>
  <si>
    <t>292624-E</t>
  </si>
  <si>
    <t>292624-C</t>
  </si>
  <si>
    <t>292624-IF</t>
  </si>
  <si>
    <t>EG07-001609</t>
  </si>
  <si>
    <t>F001-002161</t>
  </si>
  <si>
    <t>TRENV-6049</t>
  </si>
  <si>
    <t>292724-E</t>
  </si>
  <si>
    <t>292724-C</t>
  </si>
  <si>
    <t>292724-IF</t>
  </si>
  <si>
    <t>EG07-001611</t>
  </si>
  <si>
    <t>F001-002162</t>
  </si>
  <si>
    <t>ID S241320-2</t>
  </si>
  <si>
    <t>EG07-010813</t>
  </si>
  <si>
    <t>292824-E</t>
  </si>
  <si>
    <t>292824-C</t>
  </si>
  <si>
    <t>292824-IF</t>
  </si>
  <si>
    <t>EG07-001739</t>
  </si>
  <si>
    <t>F001-002205</t>
  </si>
  <si>
    <t>C. DE TUBO, F DE DADOS, RELLENADO Y BARRENADO</t>
  </si>
  <si>
    <t>C. BARRA, RELLENADO Y BARRENADO</t>
  </si>
  <si>
    <t>ID S241335-1</t>
  </si>
  <si>
    <t>292924-E</t>
  </si>
  <si>
    <t>292924-C</t>
  </si>
  <si>
    <t>292924-IF</t>
  </si>
  <si>
    <t>EG07-001830</t>
  </si>
  <si>
    <t>F001-002263</t>
  </si>
  <si>
    <t>EQ3126</t>
  </si>
  <si>
    <t>ID S241332-2</t>
  </si>
  <si>
    <t>293024-E</t>
  </si>
  <si>
    <t>293024-C</t>
  </si>
  <si>
    <t>293024-IF</t>
  </si>
  <si>
    <t>EG07-001710</t>
  </si>
  <si>
    <t>F001-002197</t>
  </si>
  <si>
    <t>ID S241336-1</t>
  </si>
  <si>
    <t>293124-E</t>
  </si>
  <si>
    <t>293124-C</t>
  </si>
  <si>
    <t>293124-IF</t>
  </si>
  <si>
    <t>EG07-001717</t>
  </si>
  <si>
    <t>F001-002206</t>
  </si>
  <si>
    <t>ID S241332-1</t>
  </si>
  <si>
    <t>EG07-001551</t>
  </si>
  <si>
    <t>293224-E</t>
  </si>
  <si>
    <t>293224-C</t>
  </si>
  <si>
    <t>293224-IF</t>
  </si>
  <si>
    <t>EG07-001718</t>
  </si>
  <si>
    <t>F001-002198</t>
  </si>
  <si>
    <t>SAP3516656</t>
  </si>
  <si>
    <t>ID S241393-1</t>
  </si>
  <si>
    <t>EG07-001578</t>
  </si>
  <si>
    <t>293324-E</t>
  </si>
  <si>
    <t>293324-C</t>
  </si>
  <si>
    <t>293324-IF</t>
  </si>
  <si>
    <t>EG07-001687</t>
  </si>
  <si>
    <t>F001-002202</t>
  </si>
  <si>
    <t>SAP3846925</t>
  </si>
  <si>
    <t>ID S241393-2</t>
  </si>
  <si>
    <t>293424-E</t>
  </si>
  <si>
    <t>293424-C</t>
  </si>
  <si>
    <t>293424-IF</t>
  </si>
  <si>
    <t>EG07-001640</t>
  </si>
  <si>
    <t>TRENV00006667</t>
  </si>
  <si>
    <t>TL02-001126</t>
  </si>
  <si>
    <t>293524-E</t>
  </si>
  <si>
    <t>293524-C</t>
  </si>
  <si>
    <t>293524-IF</t>
  </si>
  <si>
    <t>EG07-001807</t>
  </si>
  <si>
    <t>F001-002268</t>
  </si>
  <si>
    <t>F. CANCAMO, RELLENADO, BARRENADO, BRUÑIDO</t>
  </si>
  <si>
    <t>TRENV00006661</t>
  </si>
  <si>
    <t>293624-E</t>
  </si>
  <si>
    <t>293624-C</t>
  </si>
  <si>
    <t>293624-IF</t>
  </si>
  <si>
    <t>EG07-001818</t>
  </si>
  <si>
    <t>F001-002269</t>
  </si>
  <si>
    <t>RELLENADO, BARRENADO, F. DADOS DE ANCLAJE, C. CILINDRO</t>
  </si>
  <si>
    <t>58B4150120</t>
  </si>
  <si>
    <t>TRENV00006649</t>
  </si>
  <si>
    <t>293724-E</t>
  </si>
  <si>
    <t>293724-C</t>
  </si>
  <si>
    <t>293724-IF</t>
  </si>
  <si>
    <t>EG07-001705</t>
  </si>
  <si>
    <t>F001-002215</t>
  </si>
  <si>
    <t>SAP3820602</t>
  </si>
  <si>
    <t>ID S241389-1</t>
  </si>
  <si>
    <t>EG07-0010938</t>
  </si>
  <si>
    <t>293824-E</t>
  </si>
  <si>
    <t>293824-C</t>
  </si>
  <si>
    <t>293824-IF</t>
  </si>
  <si>
    <t>EG07-001733</t>
  </si>
  <si>
    <t>F001-002207</t>
  </si>
  <si>
    <t>SAP3842703</t>
  </si>
  <si>
    <t>ID S241379-1</t>
  </si>
  <si>
    <t>293924-E</t>
  </si>
  <si>
    <t>293924-C</t>
  </si>
  <si>
    <t>293924-IF</t>
  </si>
  <si>
    <t>EG07-001814</t>
  </si>
  <si>
    <t>F001-002258</t>
  </si>
  <si>
    <t xml:space="preserve">CAMBIO DE VASTAGO </t>
  </si>
  <si>
    <t>SAP3842711</t>
  </si>
  <si>
    <t>ID S241379-2</t>
  </si>
  <si>
    <t>294024-E</t>
  </si>
  <si>
    <t>294024-C</t>
  </si>
  <si>
    <t>294024-IF</t>
  </si>
  <si>
    <t>EG07-002036</t>
  </si>
  <si>
    <t>F001-002395</t>
  </si>
  <si>
    <t>C. BARRA</t>
  </si>
  <si>
    <t>CONFIRMAR REP. FESA</t>
  </si>
  <si>
    <t>SAP3842641</t>
  </si>
  <si>
    <t>ID S241379-3</t>
  </si>
  <si>
    <t>294124-E</t>
  </si>
  <si>
    <t>294124-C</t>
  </si>
  <si>
    <t>EG07-001789</t>
  </si>
  <si>
    <t>F001-002244</t>
  </si>
  <si>
    <t>SAP3821204</t>
  </si>
  <si>
    <t>ID S241379-4</t>
  </si>
  <si>
    <t>294224-E</t>
  </si>
  <si>
    <t>294224-C</t>
  </si>
  <si>
    <t>294224-IF</t>
  </si>
  <si>
    <t>EG07-001735</t>
  </si>
  <si>
    <t>F001-002208</t>
  </si>
  <si>
    <t xml:space="preserve"> EQ3122</t>
  </si>
  <si>
    <t>SAP3842627</t>
  </si>
  <si>
    <t>ID S241379-5</t>
  </si>
  <si>
    <t>294324-E</t>
  </si>
  <si>
    <t>294324-C</t>
  </si>
  <si>
    <t>294324-IF</t>
  </si>
  <si>
    <t>EG07-001854</t>
  </si>
  <si>
    <t>F001-002290</t>
  </si>
  <si>
    <t>RECONSTRUIR ALOJAMIENTOS ROSCADOS, RELLENADO, BARRENADO, CAMBIO DE CILINDRO</t>
  </si>
  <si>
    <t>PULIDO</t>
  </si>
  <si>
    <t>ID S241189-1</t>
  </si>
  <si>
    <t>EG07-001581</t>
  </si>
  <si>
    <t>294424-E</t>
  </si>
  <si>
    <t>294424-C</t>
  </si>
  <si>
    <t>C003568988</t>
  </si>
  <si>
    <t>294424-IF</t>
  </si>
  <si>
    <t>EG07-002483</t>
  </si>
  <si>
    <t>TRENV00006652</t>
  </si>
  <si>
    <t>TL04-003182</t>
  </si>
  <si>
    <t>294524-E</t>
  </si>
  <si>
    <t>294524-C</t>
  </si>
  <si>
    <t>294524-IF</t>
  </si>
  <si>
    <t>EG07-001706</t>
  </si>
  <si>
    <t>F001-002216</t>
  </si>
  <si>
    <t>TRENV00006658</t>
  </si>
  <si>
    <t>294624-E</t>
  </si>
  <si>
    <t>294624-C</t>
  </si>
  <si>
    <t>294624-IF</t>
  </si>
  <si>
    <t>EG07-001696</t>
  </si>
  <si>
    <t>F001-002189</t>
  </si>
  <si>
    <t>TRENV00006056</t>
  </si>
  <si>
    <t>294724-E</t>
  </si>
  <si>
    <t>294724-C</t>
  </si>
  <si>
    <t>294724-IF</t>
  </si>
  <si>
    <t>EG07-001707</t>
  </si>
  <si>
    <t>F001-002217</t>
  </si>
  <si>
    <t>TRENV00006664</t>
  </si>
  <si>
    <t>294824-E</t>
  </si>
  <si>
    <t>194824-C</t>
  </si>
  <si>
    <t>294824-IF</t>
  </si>
  <si>
    <t>EG07-001697</t>
  </si>
  <si>
    <t>F001-002203</t>
  </si>
  <si>
    <t>SAP3867124</t>
  </si>
  <si>
    <t>ID S241408-1</t>
  </si>
  <si>
    <t>EG07-011049</t>
  </si>
  <si>
    <t>294924-E</t>
  </si>
  <si>
    <t>294924-C</t>
  </si>
  <si>
    <t>294924-IF</t>
  </si>
  <si>
    <t>EG07-001754</t>
  </si>
  <si>
    <t>F001-002234</t>
  </si>
  <si>
    <t>RELLENADO, BARRENADO, BRUÑIDO REGULAR</t>
  </si>
  <si>
    <t>SAP3842051</t>
  </si>
  <si>
    <t>ID S241408-3</t>
  </si>
  <si>
    <t>295024-E</t>
  </si>
  <si>
    <t>295024-C</t>
  </si>
  <si>
    <t>295024-IF</t>
  </si>
  <si>
    <t>EG07-001736</t>
  </si>
  <si>
    <t>F001-002209</t>
  </si>
  <si>
    <t>SAP3860932</t>
  </si>
  <si>
    <t>ID S241408-7</t>
  </si>
  <si>
    <t>295124-E</t>
  </si>
  <si>
    <t>295124-C</t>
  </si>
  <si>
    <t>295124-IF</t>
  </si>
  <si>
    <t>EG07-001825</t>
  </si>
  <si>
    <t>F001-002262</t>
  </si>
  <si>
    <t>RELLENADO, BRUÑIDO, BARENADO, CAMBIO DE BARRAS ESCALONADAS</t>
  </si>
  <si>
    <t>F. CANCAMO, F. VASTAGO, RELLENADO, BARRENADO</t>
  </si>
  <si>
    <t>RELLENADOY ESMERILADO DE CARAS LATERALES</t>
  </si>
  <si>
    <t>EQ6141</t>
  </si>
  <si>
    <t>SAP3842182</t>
  </si>
  <si>
    <t>ID S241408-2</t>
  </si>
  <si>
    <t>295224-E</t>
  </si>
  <si>
    <t>295224-C</t>
  </si>
  <si>
    <t>295224-IF</t>
  </si>
  <si>
    <t>EG07-001813</t>
  </si>
  <si>
    <t>F001-002245</t>
  </si>
  <si>
    <t>BRUÑIR, FABRICAR CANCAMO</t>
  </si>
  <si>
    <t xml:space="preserve">FABRICAR VASTAGO, CANCAMO </t>
  </si>
  <si>
    <t>PULIR, SUMINISTRAR TUERCA</t>
  </si>
  <si>
    <t>EQ7111</t>
  </si>
  <si>
    <t>SAP3859356</t>
  </si>
  <si>
    <t>ID S241408-8</t>
  </si>
  <si>
    <t>295324-E</t>
  </si>
  <si>
    <t>295324-C</t>
  </si>
  <si>
    <t>295324-IF</t>
  </si>
  <si>
    <t>F001-002246</t>
  </si>
  <si>
    <t>SAP3842133</t>
  </si>
  <si>
    <t>ID S241408-4</t>
  </si>
  <si>
    <t>295424-E</t>
  </si>
  <si>
    <t>295424-C</t>
  </si>
  <si>
    <t>295424-IF</t>
  </si>
  <si>
    <t>EG07-001738</t>
  </si>
  <si>
    <t>F001-002210</t>
  </si>
  <si>
    <t>RELLENADO, CRMADO, BARRENADO</t>
  </si>
  <si>
    <t>EQ8102</t>
  </si>
  <si>
    <t>SAP3862349</t>
  </si>
  <si>
    <t>ID S241408-6</t>
  </si>
  <si>
    <t>295524-E</t>
  </si>
  <si>
    <t>295524-C</t>
  </si>
  <si>
    <t>295524-IF</t>
  </si>
  <si>
    <t>EG07-001740</t>
  </si>
  <si>
    <t>F001-002211</t>
  </si>
  <si>
    <t>ID S241400-2</t>
  </si>
  <si>
    <t>295624-E</t>
  </si>
  <si>
    <t>295624-C</t>
  </si>
  <si>
    <t>C003483910</t>
  </si>
  <si>
    <t>295624-IF</t>
  </si>
  <si>
    <t>EG07-001653</t>
  </si>
  <si>
    <t>FALTA GUIA</t>
  </si>
  <si>
    <t>295724-E</t>
  </si>
  <si>
    <t>295724-C</t>
  </si>
  <si>
    <t>295724-IF</t>
  </si>
  <si>
    <t>CILINDRO DE INCLINACION DE MASTIL</t>
  </si>
  <si>
    <t>295824-E</t>
  </si>
  <si>
    <t>295824-C</t>
  </si>
  <si>
    <t>295824-IF</t>
  </si>
  <si>
    <t>295924-E</t>
  </si>
  <si>
    <t>295924-C</t>
  </si>
  <si>
    <t>295924-IF</t>
  </si>
  <si>
    <t>SAP3639622</t>
  </si>
  <si>
    <t>ID S241414-1</t>
  </si>
  <si>
    <t>296024-E</t>
  </si>
  <si>
    <t>296024-C</t>
  </si>
  <si>
    <t>296024-IF</t>
  </si>
  <si>
    <t>EG07-001737</t>
  </si>
  <si>
    <t>F001-002212</t>
  </si>
  <si>
    <t>TRENV007503</t>
  </si>
  <si>
    <t>TL04-003225</t>
  </si>
  <si>
    <t>296124-E</t>
  </si>
  <si>
    <t>296124-C</t>
  </si>
  <si>
    <t>296124-IF</t>
  </si>
  <si>
    <t>EG07-001760</t>
  </si>
  <si>
    <t>F001-002229</t>
  </si>
  <si>
    <t>EG07-00319</t>
  </si>
  <si>
    <t>296224-E</t>
  </si>
  <si>
    <t>296224-C</t>
  </si>
  <si>
    <t>296324-E</t>
  </si>
  <si>
    <t>296324-C</t>
  </si>
  <si>
    <t>BOMBA DE LUBRICACION DE AIRE</t>
  </si>
  <si>
    <t>37Z216D15</t>
  </si>
  <si>
    <t>TRENV007236</t>
  </si>
  <si>
    <t>TL04-003204</t>
  </si>
  <si>
    <t>296424-E</t>
  </si>
  <si>
    <t>296424-C</t>
  </si>
  <si>
    <t>80114C001</t>
  </si>
  <si>
    <t>TRENV007142</t>
  </si>
  <si>
    <t>296524-E</t>
  </si>
  <si>
    <t>296524-C</t>
  </si>
  <si>
    <t>296524-IF</t>
  </si>
  <si>
    <t>EG07-001770</t>
  </si>
  <si>
    <t>F001-002248</t>
  </si>
  <si>
    <t>F. TUBO, RELLENADO , BARRENADO</t>
  </si>
  <si>
    <t>80109C001</t>
  </si>
  <si>
    <t>TRENV006670</t>
  </si>
  <si>
    <t>296624-E</t>
  </si>
  <si>
    <t>296624-C</t>
  </si>
  <si>
    <t>296624-IF</t>
  </si>
  <si>
    <t>EG07-001761</t>
  </si>
  <si>
    <t>F001-002251</t>
  </si>
  <si>
    <t>582-7096</t>
  </si>
  <si>
    <t>TRENV007135</t>
  </si>
  <si>
    <t>296724-E</t>
  </si>
  <si>
    <t>296724-C</t>
  </si>
  <si>
    <t>296724-IF</t>
  </si>
  <si>
    <t>EG07-001843</t>
  </si>
  <si>
    <t>F001-002298</t>
  </si>
  <si>
    <t>F. CANCAMO, F. BARRA, BARRENADO</t>
  </si>
  <si>
    <t>TRENV005580</t>
  </si>
  <si>
    <t>296824-E</t>
  </si>
  <si>
    <t>296824-C</t>
  </si>
  <si>
    <t>296824-IF</t>
  </si>
  <si>
    <t>EG07-001741</t>
  </si>
  <si>
    <t>F001-002227</t>
  </si>
  <si>
    <t>HT115</t>
  </si>
  <si>
    <t>58B5000400</t>
  </si>
  <si>
    <t>TRENV005417</t>
  </si>
  <si>
    <t>296924-E</t>
  </si>
  <si>
    <t>296924-C</t>
  </si>
  <si>
    <t>296924-IF</t>
  </si>
  <si>
    <t>EG07-001742</t>
  </si>
  <si>
    <t>F001-002219</t>
  </si>
  <si>
    <t>SAP3884184</t>
  </si>
  <si>
    <t>ID S241458-1</t>
  </si>
  <si>
    <t>EG07-0011158</t>
  </si>
  <si>
    <t>297024-E</t>
  </si>
  <si>
    <t>297024-C</t>
  </si>
  <si>
    <t>307024-IF</t>
  </si>
  <si>
    <t>EG07-001935</t>
  </si>
  <si>
    <t>F001-002326</t>
  </si>
  <si>
    <t>BRUÑIDO, RECTIFICAR ROSCA</t>
  </si>
  <si>
    <t>COMPLETO PARA ARMADO</t>
  </si>
  <si>
    <t>SAP3820620</t>
  </si>
  <si>
    <t>ID S241445-1</t>
  </si>
  <si>
    <t>297124-E</t>
  </si>
  <si>
    <t>297124-C</t>
  </si>
  <si>
    <t>EG07-001790</t>
  </si>
  <si>
    <t>F001-002247</t>
  </si>
  <si>
    <t>RELLENADO Y BARRENADO DE PIVOTANTES, CAMBIO DE TUBO</t>
  </si>
  <si>
    <t>RELLENADO Y BARRENADO DE VASTAGO, CAMBIO DE VASTAGO</t>
  </si>
  <si>
    <t>TRENV00007131</t>
  </si>
  <si>
    <t>297224-E</t>
  </si>
  <si>
    <t>297224-C</t>
  </si>
  <si>
    <t>297224-IF</t>
  </si>
  <si>
    <t>EG07-001817</t>
  </si>
  <si>
    <t>F001-002270</t>
  </si>
  <si>
    <t>C. TUBO</t>
  </si>
  <si>
    <t>TRENV00007470</t>
  </si>
  <si>
    <t>297324-E</t>
  </si>
  <si>
    <t>297324-C</t>
  </si>
  <si>
    <t>297324-IF</t>
  </si>
  <si>
    <t>EG07-001778</t>
  </si>
  <si>
    <t>F001-002254</t>
  </si>
  <si>
    <t>TRENV00007464</t>
  </si>
  <si>
    <t>297424-E</t>
  </si>
  <si>
    <t>297424-C</t>
  </si>
  <si>
    <t>297424-IF</t>
  </si>
  <si>
    <t>EG07-001743</t>
  </si>
  <si>
    <t>F001-002220</t>
  </si>
  <si>
    <t>TA198171</t>
  </si>
  <si>
    <t>707G300180SG</t>
  </si>
  <si>
    <t>TRENV00007490</t>
  </si>
  <si>
    <t>297624-E</t>
  </si>
  <si>
    <t>297624-C</t>
  </si>
  <si>
    <t>297624-IF</t>
  </si>
  <si>
    <t>EG07-001771</t>
  </si>
  <si>
    <t>TRENV00007500</t>
  </si>
  <si>
    <t>297724-E</t>
  </si>
  <si>
    <t>297724-C</t>
  </si>
  <si>
    <t>297724-IF</t>
  </si>
  <si>
    <t>EG07-001724</t>
  </si>
  <si>
    <t>F001-002221</t>
  </si>
  <si>
    <t>RELLENADO, CROMADO. BARRENADO</t>
  </si>
  <si>
    <t>TRENV00007497</t>
  </si>
  <si>
    <t>297824-E</t>
  </si>
  <si>
    <t>297824-C</t>
  </si>
  <si>
    <t>297824-IF</t>
  </si>
  <si>
    <t>EG07-001744</t>
  </si>
  <si>
    <t>F001-002222</t>
  </si>
  <si>
    <t>TRENV00007494</t>
  </si>
  <si>
    <t>297924-E</t>
  </si>
  <si>
    <t>297924-C</t>
  </si>
  <si>
    <t>297924-IF</t>
  </si>
  <si>
    <t>EG07-001708</t>
  </si>
  <si>
    <t>F001-002218</t>
  </si>
  <si>
    <t>HT102</t>
  </si>
  <si>
    <t>58B500400</t>
  </si>
  <si>
    <t>298024-E</t>
  </si>
  <si>
    <t>298024-C</t>
  </si>
  <si>
    <t>298024-IF</t>
  </si>
  <si>
    <t>EG07-001762</t>
  </si>
  <si>
    <t>F001-002230</t>
  </si>
  <si>
    <t>EQ3083</t>
  </si>
  <si>
    <t>SAP3897581</t>
  </si>
  <si>
    <t>ID S241460-1</t>
  </si>
  <si>
    <t>EG07-001627</t>
  </si>
  <si>
    <t>298124-E</t>
  </si>
  <si>
    <t>298124-C</t>
  </si>
  <si>
    <t>298124-IF</t>
  </si>
  <si>
    <t>EG07-001755</t>
  </si>
  <si>
    <t>F001-002235</t>
  </si>
  <si>
    <t>TRENV00007864</t>
  </si>
  <si>
    <t>TL04-003253</t>
  </si>
  <si>
    <t>298224-E</t>
  </si>
  <si>
    <t>298224-C</t>
  </si>
  <si>
    <t>298224-IF</t>
  </si>
  <si>
    <t>EG07-001763</t>
  </si>
  <si>
    <t>F001-002231</t>
  </si>
  <si>
    <t>TRENV00007858</t>
  </si>
  <si>
    <t>298324-E</t>
  </si>
  <si>
    <t>298324-C</t>
  </si>
  <si>
    <t>298324-IF</t>
  </si>
  <si>
    <t>EG07-001772</t>
  </si>
  <si>
    <t>F001-002232</t>
  </si>
  <si>
    <t>HT041</t>
  </si>
  <si>
    <t>TRENV00007839</t>
  </si>
  <si>
    <t>298424-E</t>
  </si>
  <si>
    <t>298424-C</t>
  </si>
  <si>
    <t>298424-IF</t>
  </si>
  <si>
    <t>EG07-001745</t>
  </si>
  <si>
    <t>F001-002223</t>
  </si>
  <si>
    <t>HT028</t>
  </si>
  <si>
    <t>TRENV00007845</t>
  </si>
  <si>
    <t>298524-E</t>
  </si>
  <si>
    <t>298524-C</t>
  </si>
  <si>
    <t>298524-IF</t>
  </si>
  <si>
    <t>EG07-001725</t>
  </si>
  <si>
    <t>F001-002224</t>
  </si>
  <si>
    <t>TRENV00007861</t>
  </si>
  <si>
    <t>298624-E</t>
  </si>
  <si>
    <t>298624-C</t>
  </si>
  <si>
    <t>298624-IF</t>
  </si>
  <si>
    <t>EG07-001861</t>
  </si>
  <si>
    <t>F001-002299</t>
  </si>
  <si>
    <t>RELLENADO, BRULIDO, BARRENADO</t>
  </si>
  <si>
    <t>F. CANCAMO, FABRICAR VASTAGO</t>
  </si>
  <si>
    <t>TRENV00007867</t>
  </si>
  <si>
    <t>298724-E</t>
  </si>
  <si>
    <t>298724-C</t>
  </si>
  <si>
    <t>298724-IF</t>
  </si>
  <si>
    <t>EG07-001816</t>
  </si>
  <si>
    <t>F001-002283</t>
  </si>
  <si>
    <t>TRENV00007881</t>
  </si>
  <si>
    <t>298824-E</t>
  </si>
  <si>
    <t>298824-C</t>
  </si>
  <si>
    <t>298824-IF</t>
  </si>
  <si>
    <t>EG07-001821</t>
  </si>
  <si>
    <t>F001-002284</t>
  </si>
  <si>
    <t>RELLENADO, BARRENADO DE PIVOTANTES, BRUÑIDO</t>
  </si>
  <si>
    <t>RELLENADO, C. BARRA, BARRENADO</t>
  </si>
  <si>
    <t>58F3240013SERV</t>
  </si>
  <si>
    <t>TRENV00007922</t>
  </si>
  <si>
    <t>TL04-003252</t>
  </si>
  <si>
    <t>298924-E</t>
  </si>
  <si>
    <t>298924-C</t>
  </si>
  <si>
    <t>EG07-001793</t>
  </si>
  <si>
    <t>F001-002256</t>
  </si>
  <si>
    <t>299024-E</t>
  </si>
  <si>
    <t>299024-C</t>
  </si>
  <si>
    <t>EG07-001794</t>
  </si>
  <si>
    <t>F001-002257</t>
  </si>
  <si>
    <t>TRENV00008063</t>
  </si>
  <si>
    <t>TL04-003294</t>
  </si>
  <si>
    <t>299124-E</t>
  </si>
  <si>
    <t>299124-C</t>
  </si>
  <si>
    <t>299124-IF</t>
  </si>
  <si>
    <t>EG07-001820</t>
  </si>
  <si>
    <t>F001-002278</t>
  </si>
  <si>
    <t>SAP3909967</t>
  </si>
  <si>
    <t>ID S241483-1</t>
  </si>
  <si>
    <t>EG07-001641</t>
  </si>
  <si>
    <t>299224-E</t>
  </si>
  <si>
    <t>299224-C</t>
  </si>
  <si>
    <t>299224-IF</t>
  </si>
  <si>
    <t>EG07-001805</t>
  </si>
  <si>
    <t>F001-002249</t>
  </si>
  <si>
    <t>RELLENADO , BRUÑIDO, BARRENADO</t>
  </si>
  <si>
    <t>F. CANCAMO, F. VASATGO</t>
  </si>
  <si>
    <t>SAP3750996</t>
  </si>
  <si>
    <t>ID S241493-1</t>
  </si>
  <si>
    <t>EG07-011334</t>
  </si>
  <si>
    <t>299324-E</t>
  </si>
  <si>
    <t>299324-C</t>
  </si>
  <si>
    <t>299324-IF</t>
  </si>
  <si>
    <t>EG07-001773</t>
  </si>
  <si>
    <t>F001-002236</t>
  </si>
  <si>
    <t>SAP3750997</t>
  </si>
  <si>
    <t>ID S241493-2</t>
  </si>
  <si>
    <t>299424-E</t>
  </si>
  <si>
    <t>299424-C</t>
  </si>
  <si>
    <t>299424-IF</t>
  </si>
  <si>
    <t>EG07-001756</t>
  </si>
  <si>
    <t>F001-002237</t>
  </si>
  <si>
    <t>CILINDRO DE EXTENSION DE BRAZO</t>
  </si>
  <si>
    <t>CT006</t>
  </si>
  <si>
    <t>TT01-221</t>
  </si>
  <si>
    <t>299524-E</t>
  </si>
  <si>
    <t>299524-C</t>
  </si>
  <si>
    <t>299524-IF</t>
  </si>
  <si>
    <t>EG07-001677</t>
  </si>
  <si>
    <t>F001-002288</t>
  </si>
  <si>
    <t>299624-E</t>
  </si>
  <si>
    <t>299624-C</t>
  </si>
  <si>
    <t>299624-IF</t>
  </si>
  <si>
    <t>EG07-001679</t>
  </si>
  <si>
    <t>COSAPI</t>
  </si>
  <si>
    <t>EXCAVADORA SOBRE ORUGAS BOOM</t>
  </si>
  <si>
    <t>VOLVO</t>
  </si>
  <si>
    <t>EC220DL</t>
  </si>
  <si>
    <t>DEH0245040</t>
  </si>
  <si>
    <t>EXC-040</t>
  </si>
  <si>
    <t>VCEC220DEH0245040</t>
  </si>
  <si>
    <t>EG07-002763</t>
  </si>
  <si>
    <t>299724-E</t>
  </si>
  <si>
    <t>299724-C</t>
  </si>
  <si>
    <t>312800-4300005463</t>
  </si>
  <si>
    <t>299724-IF</t>
  </si>
  <si>
    <t>EG07-001684</t>
  </si>
  <si>
    <t>F001-002182</t>
  </si>
  <si>
    <t>299824-E</t>
  </si>
  <si>
    <t>299824-C</t>
  </si>
  <si>
    <t>299824-IF</t>
  </si>
  <si>
    <t>EG07-001683</t>
  </si>
  <si>
    <t>TRENV00007537</t>
  </si>
  <si>
    <t>299924-E</t>
  </si>
  <si>
    <t>299924-C</t>
  </si>
  <si>
    <t>299924-IF</t>
  </si>
  <si>
    <t>EG07-001779</t>
  </si>
  <si>
    <t>F001-002259</t>
  </si>
  <si>
    <t>TRENV00007617</t>
  </si>
  <si>
    <t>ANDRES ROJAS</t>
  </si>
  <si>
    <t>300024-E</t>
  </si>
  <si>
    <t>300024-C</t>
  </si>
  <si>
    <t>300024-IF</t>
  </si>
  <si>
    <t>EG07-001833</t>
  </si>
  <si>
    <t>F001-002275</t>
  </si>
  <si>
    <t>300124-E</t>
  </si>
  <si>
    <t>300124-C</t>
  </si>
  <si>
    <t>300124-IF</t>
  </si>
  <si>
    <t>EG07-002416</t>
  </si>
  <si>
    <t>F001-002738</t>
  </si>
  <si>
    <t>ESPERA QUE LLEGO UN ACUMULADOR DE FRENO PARA REALIZAR EL CAMBIO</t>
  </si>
  <si>
    <t>TRENV00007852</t>
  </si>
  <si>
    <t>300224-E</t>
  </si>
  <si>
    <t>300224-C</t>
  </si>
  <si>
    <t>300224-IF</t>
  </si>
  <si>
    <t>EG07-001838</t>
  </si>
  <si>
    <t>F001-002274</t>
  </si>
  <si>
    <t>TRENV00007855</t>
  </si>
  <si>
    <t>300324-E</t>
  </si>
  <si>
    <t>300324-C</t>
  </si>
  <si>
    <t>300324-IF</t>
  </si>
  <si>
    <t>EG07-001832</t>
  </si>
  <si>
    <t>F001-002272</t>
  </si>
  <si>
    <t>TRENV00007919</t>
  </si>
  <si>
    <t>300424-E</t>
  </si>
  <si>
    <t>300424-C</t>
  </si>
  <si>
    <t>300424-IF</t>
  </si>
  <si>
    <t>EG07-001835</t>
  </si>
  <si>
    <t>F001-002273</t>
  </si>
  <si>
    <t>TRENV00008054</t>
  </si>
  <si>
    <t>300524-E</t>
  </si>
  <si>
    <t>300524-C</t>
  </si>
  <si>
    <t>300524-IF</t>
  </si>
  <si>
    <t>EG07-001746</t>
  </si>
  <si>
    <t>F001-002225</t>
  </si>
  <si>
    <t>TRENV00008059</t>
  </si>
  <si>
    <t>300624-E</t>
  </si>
  <si>
    <t>300624-C</t>
  </si>
  <si>
    <t>300624-IF</t>
  </si>
  <si>
    <t>EG07-001747</t>
  </si>
  <si>
    <t>F001-002226</t>
  </si>
  <si>
    <t>SAP3262074</t>
  </si>
  <si>
    <t>ID S241513-1</t>
  </si>
  <si>
    <t>EG07-001668</t>
  </si>
  <si>
    <t>RODRIGO ALVAREZ</t>
  </si>
  <si>
    <t>300724-E</t>
  </si>
  <si>
    <t>300724-C</t>
  </si>
  <si>
    <t>300724-IF</t>
  </si>
  <si>
    <t>EG07-001856</t>
  </si>
  <si>
    <t>F001-002291</t>
  </si>
  <si>
    <t>SAP3913545</t>
  </si>
  <si>
    <t>ID S241515-1</t>
  </si>
  <si>
    <t>300824-E</t>
  </si>
  <si>
    <t>300824-C</t>
  </si>
  <si>
    <t>300824-IF</t>
  </si>
  <si>
    <t>EG07-001840</t>
  </si>
  <si>
    <t>F001-002285</t>
  </si>
  <si>
    <t>RELLENADO, F. VASTAGO, BARRENADO</t>
  </si>
  <si>
    <t>SAP3382086</t>
  </si>
  <si>
    <t>ID S241515-2</t>
  </si>
  <si>
    <t>300924-E</t>
  </si>
  <si>
    <t>300924-C</t>
  </si>
  <si>
    <t>300924-IF</t>
  </si>
  <si>
    <t>EG07-001933</t>
  </si>
  <si>
    <t>F001-002327</t>
  </si>
  <si>
    <t>RELLENADO, F. CILINDRO, BARRENADO</t>
  </si>
  <si>
    <t>SAP3913778</t>
  </si>
  <si>
    <t>ID S241515-3</t>
  </si>
  <si>
    <t>301024-E</t>
  </si>
  <si>
    <t>301024-C</t>
  </si>
  <si>
    <t>301024-IF</t>
  </si>
  <si>
    <t>EG07-001804</t>
  </si>
  <si>
    <t>F001-002250</t>
  </si>
  <si>
    <t>RECUPERAR CON SOLDADURA</t>
  </si>
  <si>
    <t>TRENV00007836</t>
  </si>
  <si>
    <t>TL02-001202</t>
  </si>
  <si>
    <t>301124-E</t>
  </si>
  <si>
    <t>301124-C</t>
  </si>
  <si>
    <t>301124-IF</t>
  </si>
  <si>
    <t>EG07-001842</t>
  </si>
  <si>
    <t>F001-002277</t>
  </si>
  <si>
    <t>301224-E</t>
  </si>
  <si>
    <t>301224-C</t>
  </si>
  <si>
    <t>301224-IF</t>
  </si>
  <si>
    <t>EG07-001841</t>
  </si>
  <si>
    <t>F001-002271</t>
  </si>
  <si>
    <t>TRENV00008159</t>
  </si>
  <si>
    <t>TL04-003307</t>
  </si>
  <si>
    <t>301324-E</t>
  </si>
  <si>
    <t>301324-C</t>
  </si>
  <si>
    <t>301324-IF</t>
  </si>
  <si>
    <t>EG07-001878</t>
  </si>
  <si>
    <t>F001-002300</t>
  </si>
  <si>
    <t>SELLOS EN ADUANDAS 30/12</t>
  </si>
  <si>
    <t>301424-E</t>
  </si>
  <si>
    <t>301424-C</t>
  </si>
  <si>
    <t>301424-IF</t>
  </si>
  <si>
    <t>EG07-001879</t>
  </si>
  <si>
    <t>F001-002301</t>
  </si>
  <si>
    <t>TRENV00008164</t>
  </si>
  <si>
    <t>301524-E</t>
  </si>
  <si>
    <t>301524-C</t>
  </si>
  <si>
    <t>301524-IF</t>
  </si>
  <si>
    <t>EG07-001780</t>
  </si>
  <si>
    <t>F001-002260</t>
  </si>
  <si>
    <t>TRENV00008529</t>
  </si>
  <si>
    <t>301624-E</t>
  </si>
  <si>
    <t>301624-C</t>
  </si>
  <si>
    <t>TRENV00008167</t>
  </si>
  <si>
    <t>301724-E</t>
  </si>
  <si>
    <t>301724-C</t>
  </si>
  <si>
    <t>301724-IF</t>
  </si>
  <si>
    <t>EG07-001887</t>
  </si>
  <si>
    <t>F001-002317</t>
  </si>
  <si>
    <t>24000H C/O Saddle Block Assy RH</t>
  </si>
  <si>
    <t>P&amp;H 4100XPC - AC</t>
  </si>
  <si>
    <t>SH005</t>
  </si>
  <si>
    <t>R63364F</t>
  </si>
  <si>
    <t>TA198557</t>
  </si>
  <si>
    <t>T100-00000153</t>
  </si>
  <si>
    <t>301824-E</t>
  </si>
  <si>
    <t>301824-C</t>
  </si>
  <si>
    <t>301824-IF</t>
  </si>
  <si>
    <t>EG07-002110</t>
  </si>
  <si>
    <t>F001-002436</t>
  </si>
  <si>
    <t>TRABAJANDO UN 3RO</t>
  </si>
  <si>
    <t>24000H C/O Saddle Block Assy LH</t>
  </si>
  <si>
    <t>R63364F2</t>
  </si>
  <si>
    <t>TA198471</t>
  </si>
  <si>
    <t xml:space="preserve"> T100-00000152</t>
  </si>
  <si>
    <t>301924-E</t>
  </si>
  <si>
    <t>301924-C</t>
  </si>
  <si>
    <t>301924-IF</t>
  </si>
  <si>
    <t>EG07-002109</t>
  </si>
  <si>
    <t>F001-002437</t>
  </si>
  <si>
    <t>BOCINA SALE DE MINA 20/02 CON ALEXIS</t>
  </si>
  <si>
    <t>TRENV00008067</t>
  </si>
  <si>
    <t>TL04-003318</t>
  </si>
  <si>
    <t>302024-E</t>
  </si>
  <si>
    <t>302024-C</t>
  </si>
  <si>
    <t>302024-IF</t>
  </si>
  <si>
    <t>EG07-001902</t>
  </si>
  <si>
    <t>F001-002316</t>
  </si>
  <si>
    <t>TRENV00008522</t>
  </si>
  <si>
    <t>302124-E</t>
  </si>
  <si>
    <t>302124-C</t>
  </si>
  <si>
    <t>302124-IF</t>
  </si>
  <si>
    <t>EG07-001852</t>
  </si>
  <si>
    <t>F001-002302</t>
  </si>
  <si>
    <t>RELLENADO, CROMADO, MAQUINAR ESPIGA, BARRENADO</t>
  </si>
  <si>
    <t>TRENV00008480</t>
  </si>
  <si>
    <t>302224-E</t>
  </si>
  <si>
    <t>302224-C</t>
  </si>
  <si>
    <t>302224-IF</t>
  </si>
  <si>
    <t>EG07-001925</t>
  </si>
  <si>
    <t>F001-002323</t>
  </si>
  <si>
    <t>302324-E</t>
  </si>
  <si>
    <t>302324-C</t>
  </si>
  <si>
    <t>302324-IF</t>
  </si>
  <si>
    <t>EG07-001926</t>
  </si>
  <si>
    <t>F001-002324</t>
  </si>
  <si>
    <t>SAP3471597</t>
  </si>
  <si>
    <t>ID S241536-1</t>
  </si>
  <si>
    <t>EG07-001688</t>
  </si>
  <si>
    <t>302424-E</t>
  </si>
  <si>
    <t>302424-C</t>
  </si>
  <si>
    <t>302424-IF</t>
  </si>
  <si>
    <t>EG07-001839</t>
  </si>
  <si>
    <t>F001-002286</t>
  </si>
  <si>
    <t>RELLENADO, C. DE CILINDRO, BARRENADO</t>
  </si>
  <si>
    <t>SAP3896763</t>
  </si>
  <si>
    <t>ID S241536-2</t>
  </si>
  <si>
    <t>302524-E</t>
  </si>
  <si>
    <t>302524-C</t>
  </si>
  <si>
    <t>302524-IF</t>
  </si>
  <si>
    <t>EG07-002079</t>
  </si>
  <si>
    <t>F001-002426</t>
  </si>
  <si>
    <t>CAMBIO DE CANCAMO, FABRICAR VASTAGO</t>
  </si>
  <si>
    <t>SAP3952129</t>
  </si>
  <si>
    <t>ID S241549-1</t>
  </si>
  <si>
    <t>302624-E</t>
  </si>
  <si>
    <t>302624-C</t>
  </si>
  <si>
    <t>302624-IF</t>
  </si>
  <si>
    <t>EG07-001826</t>
  </si>
  <si>
    <t>TRENV00008500</t>
  </si>
  <si>
    <t>TL04-003344</t>
  </si>
  <si>
    <t>302724-E</t>
  </si>
  <si>
    <t>302724-C</t>
  </si>
  <si>
    <t>302724-IF</t>
  </si>
  <si>
    <t>EG07-001853</t>
  </si>
  <si>
    <t>F001-002303</t>
  </si>
  <si>
    <t>PULIR BOCINAS, BRUÑIDO</t>
  </si>
  <si>
    <t>PULIR BOCINAS, CROMADO</t>
  </si>
  <si>
    <t>TRENV00008492</t>
  </si>
  <si>
    <t>302824-E</t>
  </si>
  <si>
    <t>302824-C</t>
  </si>
  <si>
    <t>302824-IF</t>
  </si>
  <si>
    <t>EG07-001927</t>
  </si>
  <si>
    <t>F001-002325</t>
  </si>
  <si>
    <t>RELLENADO, BAFFEAR BRIDA, BRUÑIDO, BARRENADO</t>
  </si>
  <si>
    <t>TRENV00008689</t>
  </si>
  <si>
    <t>TL04-003372</t>
  </si>
  <si>
    <t>302924-E</t>
  </si>
  <si>
    <t>302924-C</t>
  </si>
  <si>
    <t>302924-IF</t>
  </si>
  <si>
    <t>EG07-001889</t>
  </si>
  <si>
    <t>F001-002315</t>
  </si>
  <si>
    <t>SAP3709633</t>
  </si>
  <si>
    <t>ID S241523-2</t>
  </si>
  <si>
    <t>EG07-011583</t>
  </si>
  <si>
    <t>303024-E</t>
  </si>
  <si>
    <t>303024-C</t>
  </si>
  <si>
    <t>303024-IF</t>
  </si>
  <si>
    <t>EG07-001812</t>
  </si>
  <si>
    <t>F001-002252</t>
  </si>
  <si>
    <t>SAP3638780</t>
  </si>
  <si>
    <t>ID S241523-1</t>
  </si>
  <si>
    <t>303124-E</t>
  </si>
  <si>
    <t>303124-C</t>
  </si>
  <si>
    <t>303124-IF</t>
  </si>
  <si>
    <t>EG07-001803</t>
  </si>
  <si>
    <t>F001-002253</t>
  </si>
  <si>
    <t>SAP3959496</t>
  </si>
  <si>
    <t>ID S241556-1</t>
  </si>
  <si>
    <t>303224-E</t>
  </si>
  <si>
    <t>303224-C</t>
  </si>
  <si>
    <t>303224-IF</t>
  </si>
  <si>
    <t>EG07-001888</t>
  </si>
  <si>
    <t>F001-002308</t>
  </si>
  <si>
    <t>RELLENADO , BARRENADO, FABRICAR VASTAGO</t>
  </si>
  <si>
    <t>ESPERA DE PISTON PARA CAMBIO DE PISTON</t>
  </si>
  <si>
    <t>SAP3960697</t>
  </si>
  <si>
    <t>ID S241556-2</t>
  </si>
  <si>
    <t>303324-E</t>
  </si>
  <si>
    <t>303324-C</t>
  </si>
  <si>
    <t>303324-IF</t>
  </si>
  <si>
    <t>EG07-001901</t>
  </si>
  <si>
    <t>F001-002309</t>
  </si>
  <si>
    <t>RELLENADO, BARRENADO, BRUÑIR, CAMBIO DE PLANCHAS ESCALONADAS</t>
  </si>
  <si>
    <t>SAP3959584</t>
  </si>
  <si>
    <t>ID S241558-3</t>
  </si>
  <si>
    <t>303424-E</t>
  </si>
  <si>
    <t>303424-C</t>
  </si>
  <si>
    <t>303424-IF</t>
  </si>
  <si>
    <t>EG07-001855</t>
  </si>
  <si>
    <t>F001-002292</t>
  </si>
  <si>
    <t>RELLENADO, BRUÑID, BARRENADO</t>
  </si>
  <si>
    <t>F.VASTAGO, RELLENADO, BARRENADO</t>
  </si>
  <si>
    <t>SAP3021171</t>
  </si>
  <si>
    <t>ID S241551-1</t>
  </si>
  <si>
    <t>303524-E</t>
  </si>
  <si>
    <t>303524-C</t>
  </si>
  <si>
    <t>303524-IF</t>
  </si>
  <si>
    <t>EG07-001829</t>
  </si>
  <si>
    <t>F001-002264</t>
  </si>
  <si>
    <t>SAP3942529</t>
  </si>
  <si>
    <t>ID S241551-2</t>
  </si>
  <si>
    <t>303624-E</t>
  </si>
  <si>
    <t>303624-C</t>
  </si>
  <si>
    <t>303624-IF</t>
  </si>
  <si>
    <t>EG07-001900</t>
  </si>
  <si>
    <t>F001-002310</t>
  </si>
  <si>
    <t>EG07-001711</t>
  </si>
  <si>
    <t>INKABOR</t>
  </si>
  <si>
    <t>CILINDRO DE LEVANTE DE LAMPON</t>
  </si>
  <si>
    <t>950H</t>
  </si>
  <si>
    <t>303924-E</t>
  </si>
  <si>
    <t>355-7378</t>
  </si>
  <si>
    <t>TRENV00008719</t>
  </si>
  <si>
    <t>304024-E</t>
  </si>
  <si>
    <t>304024-C</t>
  </si>
  <si>
    <t>304024-IF</t>
  </si>
  <si>
    <t>EG07-001881</t>
  </si>
  <si>
    <t>F001-002314</t>
  </si>
  <si>
    <t>355-7377</t>
  </si>
  <si>
    <t>TRENV00008712</t>
  </si>
  <si>
    <t>304124-E</t>
  </si>
  <si>
    <t>304124-C</t>
  </si>
  <si>
    <t>304124-IF</t>
  </si>
  <si>
    <t>EG07-001916</t>
  </si>
  <si>
    <t>F001-002330</t>
  </si>
  <si>
    <t>TRENV00008890</t>
  </si>
  <si>
    <t>TL04-003424</t>
  </si>
  <si>
    <t>304224-E</t>
  </si>
  <si>
    <t>304224-C</t>
  </si>
  <si>
    <t>304224-IF</t>
  </si>
  <si>
    <t>EG07-001885</t>
  </si>
  <si>
    <t>F001-002313</t>
  </si>
  <si>
    <t>TRENV00008868</t>
  </si>
  <si>
    <t>304324-E</t>
  </si>
  <si>
    <t>304324-C</t>
  </si>
  <si>
    <t>304324-IF</t>
  </si>
  <si>
    <t>EG07-001834</t>
  </si>
  <si>
    <t>F001-002276</t>
  </si>
  <si>
    <t>SAP3919980</t>
  </si>
  <si>
    <t>ID S241567-1</t>
  </si>
  <si>
    <t>EG07-001723</t>
  </si>
  <si>
    <t>304424-E</t>
  </si>
  <si>
    <t>304424-C</t>
  </si>
  <si>
    <t>304424-IF</t>
  </si>
  <si>
    <t>EG07-001941</t>
  </si>
  <si>
    <t>F001-002340</t>
  </si>
  <si>
    <t>F. CONTRATAPA, PULIR</t>
  </si>
  <si>
    <t>SAP4003680</t>
  </si>
  <si>
    <t>ID S241607-1</t>
  </si>
  <si>
    <t>304524-E</t>
  </si>
  <si>
    <t>304524-C</t>
  </si>
  <si>
    <t>EG07-001757</t>
  </si>
  <si>
    <t>SAP3976469</t>
  </si>
  <si>
    <t>ID S241588-1</t>
  </si>
  <si>
    <t>EG07-011763</t>
  </si>
  <si>
    <t>304624-E</t>
  </si>
  <si>
    <t>304624-C</t>
  </si>
  <si>
    <t>304624-IF</t>
  </si>
  <si>
    <t>EG07-001936</t>
  </si>
  <si>
    <t>F001-002328</t>
  </si>
  <si>
    <t>RELLENADO, BARRENADO, F. VASATGO</t>
  </si>
  <si>
    <t>TRENV00008887</t>
  </si>
  <si>
    <t>304724-E</t>
  </si>
  <si>
    <t>304724-C</t>
  </si>
  <si>
    <t>304724-IF</t>
  </si>
  <si>
    <t>EG07-001897</t>
  </si>
  <si>
    <t>F001-002388</t>
  </si>
  <si>
    <t>TRENV00009126</t>
  </si>
  <si>
    <t>304824-E</t>
  </si>
  <si>
    <t>304824-C</t>
  </si>
  <si>
    <t>304824-IF</t>
  </si>
  <si>
    <t>EG07-002014</t>
  </si>
  <si>
    <t>F001-002380</t>
  </si>
  <si>
    <t>EQ3153</t>
  </si>
  <si>
    <t>SAP3998991</t>
  </si>
  <si>
    <t>ID S241631-1</t>
  </si>
  <si>
    <t>EG07-001758</t>
  </si>
  <si>
    <t>304924-E</t>
  </si>
  <si>
    <t>304924-C</t>
  </si>
  <si>
    <t>304924-IF</t>
  </si>
  <si>
    <t>EG07-001886</t>
  </si>
  <si>
    <t>F001-002311</t>
  </si>
  <si>
    <t>SAP3643216</t>
  </si>
  <si>
    <t>ID S241633-1</t>
  </si>
  <si>
    <t>EG07-011912</t>
  </si>
  <si>
    <t>305024-E</t>
  </si>
  <si>
    <t>305024-C</t>
  </si>
  <si>
    <t>305024-IF</t>
  </si>
  <si>
    <t>EG07-001942</t>
  </si>
  <si>
    <t>F001-002341</t>
  </si>
  <si>
    <t>SAP3194710</t>
  </si>
  <si>
    <t>ID S241620-1</t>
  </si>
  <si>
    <t>305124-E</t>
  </si>
  <si>
    <t>305124-C</t>
  </si>
  <si>
    <t>305124-IF</t>
  </si>
  <si>
    <t>EG07-001934</t>
  </si>
  <si>
    <t>F001-002329</t>
  </si>
  <si>
    <t>TRENV00008875</t>
  </si>
  <si>
    <t>305224-E</t>
  </si>
  <si>
    <t>305224-C</t>
  </si>
  <si>
    <t>305224-IF</t>
  </si>
  <si>
    <t>EG07-001914</t>
  </si>
  <si>
    <t>F001-002331</t>
  </si>
  <si>
    <t>TRENV00008684</t>
  </si>
  <si>
    <t>305324-E</t>
  </si>
  <si>
    <t>305324-C</t>
  </si>
  <si>
    <t>305324-IF</t>
  </si>
  <si>
    <t>TL04-003495</t>
  </si>
  <si>
    <t>TRENV00008879</t>
  </si>
  <si>
    <t>305424-E</t>
  </si>
  <si>
    <t>305424-C</t>
  </si>
  <si>
    <t>305424-IF</t>
  </si>
  <si>
    <t>EG07-001859</t>
  </si>
  <si>
    <t>F001-002304</t>
  </si>
  <si>
    <t>TRENV00008883</t>
  </si>
  <si>
    <t>305524-E</t>
  </si>
  <si>
    <t>305524-C</t>
  </si>
  <si>
    <t>305524-IF</t>
  </si>
  <si>
    <t>EG07-001860</t>
  </si>
  <si>
    <t>F001-002305</t>
  </si>
  <si>
    <t>TRENV00008872</t>
  </si>
  <si>
    <t>305624-E</t>
  </si>
  <si>
    <t>305624-C</t>
  </si>
  <si>
    <t>305624-IF</t>
  </si>
  <si>
    <t>EG07-001851</t>
  </si>
  <si>
    <t>F001-002306</t>
  </si>
  <si>
    <t>TRENV00009133</t>
  </si>
  <si>
    <t>305724-E</t>
  </si>
  <si>
    <t>305724-C</t>
  </si>
  <si>
    <t>305724-IF</t>
  </si>
  <si>
    <t>EG07-001913</t>
  </si>
  <si>
    <t>F001-002332</t>
  </si>
  <si>
    <t>58B4100010</t>
  </si>
  <si>
    <t>TRENV00009112</t>
  </si>
  <si>
    <t>305824-E</t>
  </si>
  <si>
    <t>305824-C</t>
  </si>
  <si>
    <t>305824-IF</t>
  </si>
  <si>
    <t>EG07-001862</t>
  </si>
  <si>
    <t>F001-002307</t>
  </si>
  <si>
    <t>FALTA SEGUER ENVIAR A LIMA JUAN, PENDIENTE DE ROTULAS</t>
  </si>
  <si>
    <t>TRENV00009129</t>
  </si>
  <si>
    <t>ESPERA HASTA QUE LLEGUE UN D11 INCLINACION</t>
  </si>
  <si>
    <t>80111C0</t>
  </si>
  <si>
    <t>TRENV00008704</t>
  </si>
  <si>
    <t>TL02-001278</t>
  </si>
  <si>
    <t>306024-E</t>
  </si>
  <si>
    <t>306024-C</t>
  </si>
  <si>
    <t>306024-IF</t>
  </si>
  <si>
    <t>EG07-001870</t>
  </si>
  <si>
    <t>F001-002394</t>
  </si>
  <si>
    <t>SELLOS MACHEN 27/12</t>
  </si>
  <si>
    <t>HT003</t>
  </si>
  <si>
    <t>TRENV00009302</t>
  </si>
  <si>
    <t>TL02-001281</t>
  </si>
  <si>
    <t>306124-E</t>
  </si>
  <si>
    <t>306124-C</t>
  </si>
  <si>
    <t>306124-IF</t>
  </si>
  <si>
    <t>EG07-001947</t>
  </si>
  <si>
    <t>F001-002333</t>
  </si>
  <si>
    <t>306224-E</t>
  </si>
  <si>
    <t>306224-C</t>
  </si>
  <si>
    <t>306224-IF</t>
  </si>
  <si>
    <t>EG07-001948</t>
  </si>
  <si>
    <t>F001-002344</t>
  </si>
  <si>
    <t>TRENV00009299</t>
  </si>
  <si>
    <t>306324-E</t>
  </si>
  <si>
    <t>306324-C</t>
  </si>
  <si>
    <t>306324-IF</t>
  </si>
  <si>
    <t>EG07-001990</t>
  </si>
  <si>
    <t>F001-002365</t>
  </si>
  <si>
    <t>306424-E</t>
  </si>
  <si>
    <t>306424-C</t>
  </si>
  <si>
    <t>306424-IF</t>
  </si>
  <si>
    <t>EG07-001991</t>
  </si>
  <si>
    <t>F001-002366</t>
  </si>
  <si>
    <t>KIT COMPLETO Y REPUESTOS, PENDIENTE ACEITE</t>
  </si>
  <si>
    <t>OWMPERU</t>
  </si>
  <si>
    <t>CILINDRO HIDRAULICO DE MORDAZA</t>
  </si>
  <si>
    <t>DR560</t>
  </si>
  <si>
    <t>CX002549</t>
  </si>
  <si>
    <t>EG07-001749</t>
  </si>
  <si>
    <t>306524-E</t>
  </si>
  <si>
    <t>306524-C</t>
  </si>
  <si>
    <t>P10574</t>
  </si>
  <si>
    <t>EG07-001810</t>
  </si>
  <si>
    <t>F001-002265</t>
  </si>
  <si>
    <t>306624-E</t>
  </si>
  <si>
    <t>306624-C</t>
  </si>
  <si>
    <t>306624-IF</t>
  </si>
  <si>
    <t>ENROLLADOR DE CABLES</t>
  </si>
  <si>
    <t>1368500B</t>
  </si>
  <si>
    <t>EG07-001750</t>
  </si>
  <si>
    <t>306724-E</t>
  </si>
  <si>
    <t>306724-C</t>
  </si>
  <si>
    <t>306724-IF</t>
  </si>
  <si>
    <t>EG07-002488</t>
  </si>
  <si>
    <t>F001-002683</t>
  </si>
  <si>
    <t>FABRICAR ESTRUCTURA</t>
  </si>
  <si>
    <t>BRAZOS DE EMPUJE</t>
  </si>
  <si>
    <t>306824-E</t>
  </si>
  <si>
    <t>306824-C</t>
  </si>
  <si>
    <t>3068254-IF</t>
  </si>
  <si>
    <t>EG07-002490</t>
  </si>
  <si>
    <t>F001-002682</t>
  </si>
  <si>
    <t>RELLENADO Y BARRENADO</t>
  </si>
  <si>
    <t>306924-E</t>
  </si>
  <si>
    <t>306924-C</t>
  </si>
  <si>
    <t>306924-IF</t>
  </si>
  <si>
    <t>EG07-002491</t>
  </si>
  <si>
    <t>F001-002681</t>
  </si>
  <si>
    <t>271-9322</t>
  </si>
  <si>
    <t>TRENV00009305</t>
  </si>
  <si>
    <t>TL02-001284</t>
  </si>
  <si>
    <t>307024-E</t>
  </si>
  <si>
    <t>307024-C</t>
  </si>
  <si>
    <t>EG07-001969</t>
  </si>
  <si>
    <t>F001-002371</t>
  </si>
  <si>
    <t>LISTO PARA ARMADO</t>
  </si>
  <si>
    <t>307124-E</t>
  </si>
  <si>
    <t>307124-C</t>
  </si>
  <si>
    <t>307124-IF</t>
  </si>
  <si>
    <t>EG07-001970</t>
  </si>
  <si>
    <t>F001-002354</t>
  </si>
  <si>
    <t>EQ3132</t>
  </si>
  <si>
    <t>SAP4018783</t>
  </si>
  <si>
    <t>ID S241646-1</t>
  </si>
  <si>
    <t>EG07-001781</t>
  </si>
  <si>
    <t>307224-E</t>
  </si>
  <si>
    <t>307224-C</t>
  </si>
  <si>
    <t>307224-IF</t>
  </si>
  <si>
    <t>EG07-001865</t>
  </si>
  <si>
    <t>F001-002293</t>
  </si>
  <si>
    <t>SAP4018663</t>
  </si>
  <si>
    <t>ID S241646-2</t>
  </si>
  <si>
    <t>307324-E</t>
  </si>
  <si>
    <t>307324-C</t>
  </si>
  <si>
    <t>307324-IF</t>
  </si>
  <si>
    <t>EG07-001866</t>
  </si>
  <si>
    <t>F001-002294</t>
  </si>
  <si>
    <t>EQ8108</t>
  </si>
  <si>
    <t>707G105220</t>
  </si>
  <si>
    <t>SAP4052204</t>
  </si>
  <si>
    <t>ID S241675-1</t>
  </si>
  <si>
    <t>307424-E</t>
  </si>
  <si>
    <t>307424-C</t>
  </si>
  <si>
    <t>307424-IF</t>
  </si>
  <si>
    <t>EG07-001954</t>
  </si>
  <si>
    <t>F001-002342</t>
  </si>
  <si>
    <t>COMPLETO PARA ARMDO</t>
  </si>
  <si>
    <t>EG07-00729</t>
  </si>
  <si>
    <t>307524-E</t>
  </si>
  <si>
    <t>307524-C</t>
  </si>
  <si>
    <t>P10710</t>
  </si>
  <si>
    <t>307524-IF</t>
  </si>
  <si>
    <t>EG07-001896</t>
  </si>
  <si>
    <t>F001-002312</t>
  </si>
  <si>
    <t>307624-E</t>
  </si>
  <si>
    <t>307624-C</t>
  </si>
  <si>
    <t>307624-IF</t>
  </si>
  <si>
    <t>307724-E</t>
  </si>
  <si>
    <t>307724-C</t>
  </si>
  <si>
    <t>307724-IF</t>
  </si>
  <si>
    <t>TRENV00010038</t>
  </si>
  <si>
    <t>TL02-001315</t>
  </si>
  <si>
    <t>307824-E</t>
  </si>
  <si>
    <t>307824-C</t>
  </si>
  <si>
    <t>307825-IF</t>
  </si>
  <si>
    <t>EG07-002045</t>
  </si>
  <si>
    <t>F001-002399</t>
  </si>
  <si>
    <t>TRENV00010036</t>
  </si>
  <si>
    <t>307924-E</t>
  </si>
  <si>
    <t>307924-C</t>
  </si>
  <si>
    <t>307925-IF</t>
  </si>
  <si>
    <t>EG07-002046</t>
  </si>
  <si>
    <t>F001-002400</t>
  </si>
  <si>
    <t>TRENV00009780</t>
  </si>
  <si>
    <t>TL04-003494</t>
  </si>
  <si>
    <t>308024-E</t>
  </si>
  <si>
    <t>308024-C</t>
  </si>
  <si>
    <t>308024-IF</t>
  </si>
  <si>
    <t>EG07-001937</t>
  </si>
  <si>
    <t>F001-002345</t>
  </si>
  <si>
    <t>RELLENADO, CROMADO., BARRENADO</t>
  </si>
  <si>
    <t>317-002-1071</t>
  </si>
  <si>
    <t>TRENV00009787</t>
  </si>
  <si>
    <t>308124-E</t>
  </si>
  <si>
    <t>308124-C</t>
  </si>
  <si>
    <t>308124-IF</t>
  </si>
  <si>
    <t>EG07-001952</t>
  </si>
  <si>
    <t>F001-002346</t>
  </si>
  <si>
    <t>FABRICAR CANCAMO, RELLENADO, BRUÑIDO, BARRENADO</t>
  </si>
  <si>
    <t>TRENV00009784</t>
  </si>
  <si>
    <t>308224-E</t>
  </si>
  <si>
    <t>308224-C</t>
  </si>
  <si>
    <t>308224-IF</t>
  </si>
  <si>
    <t>EG07-001943</t>
  </si>
  <si>
    <t>F001-002347</t>
  </si>
  <si>
    <t>TRENV00009540</t>
  </si>
  <si>
    <t>LLEGO EN FISICO UN CILINDRO DE 930E KOM</t>
  </si>
  <si>
    <t>TRENV00009543</t>
  </si>
  <si>
    <t>308424-E</t>
  </si>
  <si>
    <t>308424-C</t>
  </si>
  <si>
    <t>308424-IF</t>
  </si>
  <si>
    <t>EG07-001929</t>
  </si>
  <si>
    <t>F001-002334</t>
  </si>
  <si>
    <t>TRENV00009533</t>
  </si>
  <si>
    <t>308524-E</t>
  </si>
  <si>
    <t>308524-C</t>
  </si>
  <si>
    <t>308524-IF</t>
  </si>
  <si>
    <t>EG07-001938</t>
  </si>
  <si>
    <t>F001-002348</t>
  </si>
  <si>
    <t>WT001</t>
  </si>
  <si>
    <t>707010F502</t>
  </si>
  <si>
    <t>TRENV00009115</t>
  </si>
  <si>
    <t>308624-E</t>
  </si>
  <si>
    <t>308624-C</t>
  </si>
  <si>
    <t>308624-IF</t>
  </si>
  <si>
    <t>EG07-002000</t>
  </si>
  <si>
    <t>F001-002368</t>
  </si>
  <si>
    <r>
      <rPr>
        <sz val="11"/>
        <color theme="1"/>
        <rFont val="Calibri"/>
        <family val="2"/>
      </rPr>
      <t xml:space="preserve">KIT EN ALMACEN, PENDIENTE UNA ROTULA 12/02, </t>
    </r>
    <r>
      <rPr>
        <sz val="11"/>
        <color rgb="FFFF0000"/>
        <rFont val="Calibri"/>
        <family val="2"/>
      </rPr>
      <t>CONFIRMAR</t>
    </r>
  </si>
  <si>
    <t>TRENV00009313</t>
  </si>
  <si>
    <t>308724-E</t>
  </si>
  <si>
    <t>308724-C</t>
  </si>
  <si>
    <t>308724-IF</t>
  </si>
  <si>
    <t>EG07-001890</t>
  </si>
  <si>
    <t>F001-002322</t>
  </si>
  <si>
    <t>TRENV00009118</t>
  </si>
  <si>
    <t>308824-E</t>
  </si>
  <si>
    <t>308824-C</t>
  </si>
  <si>
    <t>308824-IF</t>
  </si>
  <si>
    <t>EG07-001928</t>
  </si>
  <si>
    <t>F001-002335</t>
  </si>
  <si>
    <t>TRENV00009319</t>
  </si>
  <si>
    <t>308924-E</t>
  </si>
  <si>
    <t>308924-C</t>
  </si>
  <si>
    <t>308924-IF</t>
  </si>
  <si>
    <t>EG07-001915</t>
  </si>
  <si>
    <t>F001-002336</t>
  </si>
  <si>
    <t>TRENV00011156</t>
  </si>
  <si>
    <t>TL02-001441</t>
  </si>
  <si>
    <t>LLEGO EN FISICO UN CILINDRO DE 980E KOM</t>
  </si>
  <si>
    <t>TRENV00009316</t>
  </si>
  <si>
    <t>309124-E</t>
  </si>
  <si>
    <t>309124-C</t>
  </si>
  <si>
    <t>309124-IF</t>
  </si>
  <si>
    <t>EG07-001981</t>
  </si>
  <si>
    <t>F001-002356</t>
  </si>
  <si>
    <t>SAP3373599</t>
  </si>
  <si>
    <t>ID S241709-2</t>
  </si>
  <si>
    <t>EG07-012324</t>
  </si>
  <si>
    <t>309224-E</t>
  </si>
  <si>
    <t>309224-C</t>
  </si>
  <si>
    <t>309224-IF</t>
  </si>
  <si>
    <t>EG07-001955</t>
  </si>
  <si>
    <t>F001-002343</t>
  </si>
  <si>
    <t>SAP3724924</t>
  </si>
  <si>
    <t>ID S241709-5</t>
  </si>
  <si>
    <t>309324-E</t>
  </si>
  <si>
    <t>309324-C</t>
  </si>
  <si>
    <t>309324-IF</t>
  </si>
  <si>
    <t>EG07-002015</t>
  </si>
  <si>
    <t>F001-002381</t>
  </si>
  <si>
    <t>SAP3373600</t>
  </si>
  <si>
    <t>ID S241709-3</t>
  </si>
  <si>
    <t>309424-E</t>
  </si>
  <si>
    <t>309424-C</t>
  </si>
  <si>
    <t>309424-IF</t>
  </si>
  <si>
    <t>EG07-001994</t>
  </si>
  <si>
    <t>F001-002361</t>
  </si>
  <si>
    <t>SAP3806513</t>
  </si>
  <si>
    <t>ID S241709-4</t>
  </si>
  <si>
    <t>309524-E</t>
  </si>
  <si>
    <t>309524-C</t>
  </si>
  <si>
    <t>309524-IF</t>
  </si>
  <si>
    <t>EG07-001995</t>
  </si>
  <si>
    <t>F001-002362</t>
  </si>
  <si>
    <t>REALIZAR CAMBIO DE TUBO, COMPONENTE LLEGO FLEXIONADO</t>
  </si>
  <si>
    <t>REALIZAR CAMBIO DE VATASGO</t>
  </si>
  <si>
    <t xml:space="preserve">RECTIFICAR TAPA </t>
  </si>
  <si>
    <t>SAP3364854</t>
  </si>
  <si>
    <t>ID S241707-1</t>
  </si>
  <si>
    <t>309624-E</t>
  </si>
  <si>
    <t>309624-C</t>
  </si>
  <si>
    <t>309624-IF</t>
  </si>
  <si>
    <t>EG07-002006</t>
  </si>
  <si>
    <t>F001-002374</t>
  </si>
  <si>
    <t>EQ5101</t>
  </si>
  <si>
    <t>SAP4049780</t>
  </si>
  <si>
    <t>ID S241709-1</t>
  </si>
  <si>
    <t>309724-E</t>
  </si>
  <si>
    <t>309724-C</t>
  </si>
  <si>
    <t>309724-IF</t>
  </si>
  <si>
    <t>EG07-001986</t>
  </si>
  <si>
    <t>F001-002363</t>
  </si>
  <si>
    <t>SAP4016618</t>
  </si>
  <si>
    <t>ID S241709-6</t>
  </si>
  <si>
    <t>EG07-001811</t>
  </si>
  <si>
    <t>309824-E</t>
  </si>
  <si>
    <t>309824-C</t>
  </si>
  <si>
    <t>309824-IF</t>
  </si>
  <si>
    <t>EG07-001996</t>
  </si>
  <si>
    <t>F001-002364</t>
  </si>
  <si>
    <t>CAMBIO DE TUBO, RELLENADO Y BARRENADO, F. BOCINAS</t>
  </si>
  <si>
    <t>TRENV00010144</t>
  </si>
  <si>
    <t>TL04-003540</t>
  </si>
  <si>
    <t>309924-E</t>
  </si>
  <si>
    <t>309924-C</t>
  </si>
  <si>
    <t>309924-IF</t>
  </si>
  <si>
    <t>EG07-001944</t>
  </si>
  <si>
    <t>F001-002337</t>
  </si>
  <si>
    <t>TRENV00009607</t>
  </si>
  <si>
    <t>310024-E</t>
  </si>
  <si>
    <t>310024-C</t>
  </si>
  <si>
    <t>310024-IF</t>
  </si>
  <si>
    <t>EG07-002024</t>
  </si>
  <si>
    <t>F001-002389</t>
  </si>
  <si>
    <t>TRENV00009777</t>
  </si>
  <si>
    <t>310124-E</t>
  </si>
  <si>
    <t>310124-C</t>
  </si>
  <si>
    <t>310124-IF</t>
  </si>
  <si>
    <t>EG07-002031</t>
  </si>
  <si>
    <t>F001-002401</t>
  </si>
  <si>
    <t>TRENV00009773</t>
  </si>
  <si>
    <t>310224-E</t>
  </si>
  <si>
    <t>310224-C</t>
  </si>
  <si>
    <t>310224-IF</t>
  </si>
  <si>
    <t>EG07-001980</t>
  </si>
  <si>
    <t>F001-002357</t>
  </si>
  <si>
    <t>TRENV00010049</t>
  </si>
  <si>
    <t>310324-E</t>
  </si>
  <si>
    <t>310324-C</t>
  </si>
  <si>
    <t>310324-IF</t>
  </si>
  <si>
    <t>EG07-001982</t>
  </si>
  <si>
    <t>F001-002358</t>
  </si>
  <si>
    <t>707010F540</t>
  </si>
  <si>
    <t>TRENV00010136</t>
  </si>
  <si>
    <t>310424-E</t>
  </si>
  <si>
    <t>310424-C</t>
  </si>
  <si>
    <t>310424-IF</t>
  </si>
  <si>
    <t>EG07-002123</t>
  </si>
  <si>
    <t>F001-002448</t>
  </si>
  <si>
    <t>RELLENADO, CROMADO, BARRENADO, F. BOCINAS</t>
  </si>
  <si>
    <t>TRENV00010031</t>
  </si>
  <si>
    <t>310524-E</t>
  </si>
  <si>
    <t>310524-C</t>
  </si>
  <si>
    <t>310524-IF</t>
  </si>
  <si>
    <t>EG07-001971</t>
  </si>
  <si>
    <t>F001-002355</t>
  </si>
  <si>
    <t>FABRICACION DE BARRA, RELLENADO Y BARRENADO</t>
  </si>
  <si>
    <t>PENDIENTE DE VALVULAS 24/01</t>
  </si>
  <si>
    <t>TRENV00010139</t>
  </si>
  <si>
    <t>TL04-003546</t>
  </si>
  <si>
    <t>310624-E</t>
  </si>
  <si>
    <t>310624-C</t>
  </si>
  <si>
    <t>310624-IF</t>
  </si>
  <si>
    <t>EG07-002093</t>
  </si>
  <si>
    <t>F001-002428</t>
  </si>
  <si>
    <t xml:space="preserve">PULIR </t>
  </si>
  <si>
    <t>310724-E</t>
  </si>
  <si>
    <t>310724-C</t>
  </si>
  <si>
    <t>310724-IF</t>
  </si>
  <si>
    <t>EG07-002094</t>
  </si>
  <si>
    <t>F001-002429</t>
  </si>
  <si>
    <t>TRENV00010147</t>
  </si>
  <si>
    <t>TL04-003567</t>
  </si>
  <si>
    <t>310824-E</t>
  </si>
  <si>
    <t>310824-C</t>
  </si>
  <si>
    <t>310824-IF</t>
  </si>
  <si>
    <t>EG07-002005</t>
  </si>
  <si>
    <t>F001-002378</t>
  </si>
  <si>
    <t>TRENV00010198</t>
  </si>
  <si>
    <t>310924-E</t>
  </si>
  <si>
    <t>310924-C</t>
  </si>
  <si>
    <t>310924-IF</t>
  </si>
  <si>
    <t>EG07-001988</t>
  </si>
  <si>
    <t>F001-002367</t>
  </si>
  <si>
    <t>CAMBIO DE TUBO, RELLENADO Y BARRENADO</t>
  </si>
  <si>
    <t>TRENV00010205</t>
  </si>
  <si>
    <t>311024-E</t>
  </si>
  <si>
    <t>311024-C</t>
  </si>
  <si>
    <t>311024-IF</t>
  </si>
  <si>
    <t>EG07-001950</t>
  </si>
  <si>
    <t>F001-002349</t>
  </si>
  <si>
    <t>ENVIAR A METALIZADO</t>
  </si>
  <si>
    <t>TRENV00010208</t>
  </si>
  <si>
    <t>311124-E</t>
  </si>
  <si>
    <t>311124-C</t>
  </si>
  <si>
    <t>311124-IF</t>
  </si>
  <si>
    <t>EG07-001951</t>
  </si>
  <si>
    <t>F001-002350</t>
  </si>
  <si>
    <t>TRENV00010257</t>
  </si>
  <si>
    <t>TL04-001340</t>
  </si>
  <si>
    <t>311224-E</t>
  </si>
  <si>
    <t>311224-C</t>
  </si>
  <si>
    <t>311224-IF</t>
  </si>
  <si>
    <t>EG07-002135</t>
  </si>
  <si>
    <t>F001-002449</t>
  </si>
  <si>
    <t>URGENTE</t>
  </si>
  <si>
    <t>311324-E</t>
  </si>
  <si>
    <t>311324-C</t>
  </si>
  <si>
    <t>321324-IF</t>
  </si>
  <si>
    <t>EG07-002136</t>
  </si>
  <si>
    <t>F001-002450</t>
  </si>
  <si>
    <t>CILINDRO HIDRAULICO DE CAMPANA</t>
  </si>
  <si>
    <t>CM78810</t>
  </si>
  <si>
    <t>EG07-00788</t>
  </si>
  <si>
    <t>311424-E</t>
  </si>
  <si>
    <t>311424-C</t>
  </si>
  <si>
    <t>311424-IF</t>
  </si>
  <si>
    <t>EG07-001966</t>
  </si>
  <si>
    <t>PENDIENTE TAPA, REPROCESO, ESPERA DE CONFIRMAR, FECHA DE ENVIO 17/02</t>
  </si>
  <si>
    <t>311524-E</t>
  </si>
  <si>
    <t>311524-C</t>
  </si>
  <si>
    <t>311524-IF</t>
  </si>
  <si>
    <t>CILINDRO HIDRAULICO DE ENSAMBLE</t>
  </si>
  <si>
    <t>CX001596</t>
  </si>
  <si>
    <t>311624-E</t>
  </si>
  <si>
    <t>311624-C</t>
  </si>
  <si>
    <t>311624-IF</t>
  </si>
  <si>
    <t>311724-E</t>
  </si>
  <si>
    <t>311724-C</t>
  </si>
  <si>
    <t>311724-IF</t>
  </si>
  <si>
    <t xml:space="preserve">PROCESO DE REPARACION TRACTO </t>
  </si>
  <si>
    <t>CILINDRO HIDRAULICO CENTRALIZADOR</t>
  </si>
  <si>
    <t>CX072450</t>
  </si>
  <si>
    <t>311824-E</t>
  </si>
  <si>
    <t>311824-C</t>
  </si>
  <si>
    <t>311824-IF</t>
  </si>
  <si>
    <t>311924-E</t>
  </si>
  <si>
    <t>311924-C</t>
  </si>
  <si>
    <t>PC11567</t>
  </si>
  <si>
    <t>311924-IF</t>
  </si>
  <si>
    <t>EG07-001973</t>
  </si>
  <si>
    <t>F001-002360</t>
  </si>
  <si>
    <t>312024-E</t>
  </si>
  <si>
    <t>312024-C</t>
  </si>
  <si>
    <t>312024-IF</t>
  </si>
  <si>
    <t>CILINDRO DE BRAZO LATERAL</t>
  </si>
  <si>
    <t>BH00012552</t>
  </si>
  <si>
    <t>312124-E</t>
  </si>
  <si>
    <t>312124-C</t>
  </si>
  <si>
    <t>312124-IF</t>
  </si>
  <si>
    <t>EG07-001975</t>
  </si>
  <si>
    <t>CM47050</t>
  </si>
  <si>
    <t>312224-E</t>
  </si>
  <si>
    <t>312224-C</t>
  </si>
  <si>
    <t>312224-IF</t>
  </si>
  <si>
    <t>TRENV00010384</t>
  </si>
  <si>
    <t>TL04-003608</t>
  </si>
  <si>
    <t>312325-E</t>
  </si>
  <si>
    <t>312325-C</t>
  </si>
  <si>
    <t>312325-IF</t>
  </si>
  <si>
    <t>EG07-002225</t>
  </si>
  <si>
    <t>F001-002506</t>
  </si>
  <si>
    <t>CAMBIO DE VASTAGO SEGÚN NP 390-0187</t>
  </si>
  <si>
    <t>ESPERA DE CANCAMO, TRABAJADO POR LINGAN</t>
  </si>
  <si>
    <t>TRENV00010396</t>
  </si>
  <si>
    <t>312425-E</t>
  </si>
  <si>
    <t>312425-C</t>
  </si>
  <si>
    <t>312425-IF</t>
  </si>
  <si>
    <t>EG07-002002</t>
  </si>
  <si>
    <t>F001-002370</t>
  </si>
  <si>
    <t>80109C0-01</t>
  </si>
  <si>
    <t>TRENV00010547</t>
  </si>
  <si>
    <t>312525-E</t>
  </si>
  <si>
    <t>312525-C</t>
  </si>
  <si>
    <t>312525-IF</t>
  </si>
  <si>
    <t>EG07-002003</t>
  </si>
  <si>
    <t>F001-002383</t>
  </si>
  <si>
    <t>HT113</t>
  </si>
  <si>
    <t>TRENV00010408</t>
  </si>
  <si>
    <t>312625-E</t>
  </si>
  <si>
    <t>312625-C</t>
  </si>
  <si>
    <t>312625-IF</t>
  </si>
  <si>
    <t>F001-002404</t>
  </si>
  <si>
    <t>RELLENADO, BARRENADO, CAMBIO DE TUBO</t>
  </si>
  <si>
    <t>TRENV00010393</t>
  </si>
  <si>
    <t>312725-E</t>
  </si>
  <si>
    <t>312725-C</t>
  </si>
  <si>
    <t>312725-IF</t>
  </si>
  <si>
    <t>EG07-002004</t>
  </si>
  <si>
    <t>F001-002369</t>
  </si>
  <si>
    <t>RELLENADO, BRUÑIDO, BARERNADO</t>
  </si>
  <si>
    <t>TRENV00010387</t>
  </si>
  <si>
    <t>312825-E</t>
  </si>
  <si>
    <t>312825-C</t>
  </si>
  <si>
    <t>312825-IF</t>
  </si>
  <si>
    <t>EG07-002013</t>
  </si>
  <si>
    <t>F001-002379</t>
  </si>
  <si>
    <t>TRENV00010542</t>
  </si>
  <si>
    <t>312925-E</t>
  </si>
  <si>
    <t>312925-C</t>
  </si>
  <si>
    <t>312925-IF</t>
  </si>
  <si>
    <t>EG07-002065</t>
  </si>
  <si>
    <t>F001-002418</t>
  </si>
  <si>
    <t>CAMBIO DE TRUNNION, CAMBIO DE CILINDRO</t>
  </si>
  <si>
    <t>TRENV00010405</t>
  </si>
  <si>
    <t>313025-E</t>
  </si>
  <si>
    <t>313025-C</t>
  </si>
  <si>
    <t>313025-IF</t>
  </si>
  <si>
    <t>EG07-001958</t>
  </si>
  <si>
    <t>F001-002351</t>
  </si>
  <si>
    <t>KIT LLEGA 06/02</t>
  </si>
  <si>
    <t>TRENV00010390</t>
  </si>
  <si>
    <t>313125-E</t>
  </si>
  <si>
    <t>313125-C</t>
  </si>
  <si>
    <t>313125-IF</t>
  </si>
  <si>
    <t>EG07-002012</t>
  </si>
  <si>
    <t>F001-002382</t>
  </si>
  <si>
    <t>SOLO HACER PRUEBA HIDRAULICA PARA VERIFICAR ESTADO DE SELLLOS</t>
  </si>
  <si>
    <t>TRENV00010550</t>
  </si>
  <si>
    <t>313225-E</t>
  </si>
  <si>
    <t>313225-C</t>
  </si>
  <si>
    <t>313225-IF</t>
  </si>
  <si>
    <t>EG07-002044</t>
  </si>
  <si>
    <t>F001-002403</t>
  </si>
  <si>
    <t>SM2221253CPB</t>
  </si>
  <si>
    <t>TRENV00010399</t>
  </si>
  <si>
    <t>313325-E</t>
  </si>
  <si>
    <t>313325-C</t>
  </si>
  <si>
    <t>313325-IF</t>
  </si>
  <si>
    <t>EG07-002083</t>
  </si>
  <si>
    <t>F001-002433</t>
  </si>
  <si>
    <t>SOLICITAR SELLOS JUAN TERMINANDO EL MAQUINADO</t>
  </si>
  <si>
    <t>EQ3127</t>
  </si>
  <si>
    <t>SAP4069094</t>
  </si>
  <si>
    <t>ID S241795-1</t>
  </si>
  <si>
    <t>EG07-001858</t>
  </si>
  <si>
    <t>313425-E</t>
  </si>
  <si>
    <t>313425-C</t>
  </si>
  <si>
    <t>313425-IF</t>
  </si>
  <si>
    <t>EG07-002033</t>
  </si>
  <si>
    <t>F001-002391</t>
  </si>
  <si>
    <t>SAP4003692</t>
  </si>
  <si>
    <t>ID S241751-1</t>
  </si>
  <si>
    <t>313525-E</t>
  </si>
  <si>
    <t>313525-C</t>
  </si>
  <si>
    <t>313525-IF</t>
  </si>
  <si>
    <t>EG07-002034</t>
  </si>
  <si>
    <t>SAP4122496</t>
  </si>
  <si>
    <t>ID S241823-1</t>
  </si>
  <si>
    <t>313625-E</t>
  </si>
  <si>
    <t>313625-C</t>
  </si>
  <si>
    <t>313625-IF</t>
  </si>
  <si>
    <t>EG07-002020</t>
  </si>
  <si>
    <t>F001-002384</t>
  </si>
  <si>
    <t>BLADDER LLEGA EL MIERCOLES 04/03</t>
  </si>
  <si>
    <t>9T9568</t>
  </si>
  <si>
    <t>SAP3465750</t>
  </si>
  <si>
    <t>ID S241815-2</t>
  </si>
  <si>
    <t>EG07-0012896</t>
  </si>
  <si>
    <t>313725-E</t>
  </si>
  <si>
    <t>313725-C</t>
  </si>
  <si>
    <t>313725-IF</t>
  </si>
  <si>
    <t>EG07-002041</t>
  </si>
  <si>
    <t>F001-002396</t>
  </si>
  <si>
    <t>ID S241815-4</t>
  </si>
  <si>
    <t>313825-E</t>
  </si>
  <si>
    <t>313825-C</t>
  </si>
  <si>
    <t>313825-IF</t>
  </si>
  <si>
    <t>EG07-002042</t>
  </si>
  <si>
    <t>F001-002397</t>
  </si>
  <si>
    <t>BRUÑIDO, RELLENADO Y PLANEADO DE PIVOTS</t>
  </si>
  <si>
    <t>SAP4052303</t>
  </si>
  <si>
    <t>ID S241767-1</t>
  </si>
  <si>
    <t>313925-E</t>
  </si>
  <si>
    <t>313925-C</t>
  </si>
  <si>
    <t>313925-IF</t>
  </si>
  <si>
    <t xml:space="preserve">CAMBIO DE CILINDRO </t>
  </si>
  <si>
    <t>CAMBIO DE VASTAGO - MODIFICAR MEDIDA</t>
  </si>
  <si>
    <t>REUTILIZAR SELLOS</t>
  </si>
  <si>
    <t>SAP4149929</t>
  </si>
  <si>
    <t>ID S250026-1</t>
  </si>
  <si>
    <t>314025-E</t>
  </si>
  <si>
    <t>314025-C</t>
  </si>
  <si>
    <t>314025-IF</t>
  </si>
  <si>
    <t>EG07-001985</t>
  </si>
  <si>
    <t>F001-002385</t>
  </si>
  <si>
    <t>PENDIENTE DE REQUERIMIENTOS</t>
  </si>
  <si>
    <t>SAP4003675</t>
  </si>
  <si>
    <t>ID S250017-1</t>
  </si>
  <si>
    <t>314125-E</t>
  </si>
  <si>
    <t>314125-C</t>
  </si>
  <si>
    <t>314125-IF</t>
  </si>
  <si>
    <t>EG07-002364</t>
  </si>
  <si>
    <t>F001-002589</t>
  </si>
  <si>
    <t>SAP3021172</t>
  </si>
  <si>
    <t>ID S250011-1</t>
  </si>
  <si>
    <t>314225-E</t>
  </si>
  <si>
    <t>314225-C</t>
  </si>
  <si>
    <t>314225-IF</t>
  </si>
  <si>
    <t>EG07-002032</t>
  </si>
  <si>
    <t>F001-002392</t>
  </si>
  <si>
    <t>ID S250005-1</t>
  </si>
  <si>
    <t>314325-E</t>
  </si>
  <si>
    <t>314325-C</t>
  </si>
  <si>
    <t>314325-IF</t>
  </si>
  <si>
    <t>EG07-002063</t>
  </si>
  <si>
    <t>F001-002409</t>
  </si>
  <si>
    <t>CAMBIO DE VASTAGO</t>
  </si>
  <si>
    <t>SAP4071593</t>
  </si>
  <si>
    <t>ID S250011-2</t>
  </si>
  <si>
    <t>314425-E</t>
  </si>
  <si>
    <t>314425-C</t>
  </si>
  <si>
    <t>314425-IF</t>
  </si>
  <si>
    <t>EG07-002054</t>
  </si>
  <si>
    <t>F001-002405</t>
  </si>
  <si>
    <t>SAP4005046</t>
  </si>
  <si>
    <t>ID S250011-3</t>
  </si>
  <si>
    <t>314525-E</t>
  </si>
  <si>
    <t>314525-C</t>
  </si>
  <si>
    <t>314525-IF</t>
  </si>
  <si>
    <t>EG07-002007</t>
  </si>
  <si>
    <t>F001-002375</t>
  </si>
  <si>
    <t>FALTA DE REQUERIMIENTO</t>
  </si>
  <si>
    <t>SAP4003935</t>
  </si>
  <si>
    <t>ID S241815-1</t>
  </si>
  <si>
    <t>EG07-0012891</t>
  </si>
  <si>
    <t>314625-E</t>
  </si>
  <si>
    <t>314625-C</t>
  </si>
  <si>
    <t>EG07-002069</t>
  </si>
  <si>
    <t>F001-002413</t>
  </si>
  <si>
    <t>SAP4003822</t>
  </si>
  <si>
    <t>ID S241815-3</t>
  </si>
  <si>
    <t>314725-E</t>
  </si>
  <si>
    <t>314725-C</t>
  </si>
  <si>
    <t>314725-IF</t>
  </si>
  <si>
    <t>EG07-002051</t>
  </si>
  <si>
    <t>F001-002406</t>
  </si>
  <si>
    <t>SAP4003792</t>
  </si>
  <si>
    <t>ID S241776-1</t>
  </si>
  <si>
    <t>314825-E</t>
  </si>
  <si>
    <t>314825-C</t>
  </si>
  <si>
    <t>314825-IF</t>
  </si>
  <si>
    <t>EG07-002052</t>
  </si>
  <si>
    <t>F001-002407</t>
  </si>
  <si>
    <t>374FL</t>
  </si>
  <si>
    <t>EQ8120</t>
  </si>
  <si>
    <t>SAP3563812</t>
  </si>
  <si>
    <t>ID S241776-2</t>
  </si>
  <si>
    <t>314925-E</t>
  </si>
  <si>
    <t>314925-C</t>
  </si>
  <si>
    <t>314925-IF</t>
  </si>
  <si>
    <t>EG07-002035</t>
  </si>
  <si>
    <t>F001-002393</t>
  </si>
  <si>
    <t>SAP4120913</t>
  </si>
  <si>
    <t>ID S241821-1</t>
  </si>
  <si>
    <t>315025-E</t>
  </si>
  <si>
    <t>315025-C</t>
  </si>
  <si>
    <t>315025-IF</t>
  </si>
  <si>
    <t>EG07-002118</t>
  </si>
  <si>
    <t>F001-002439</t>
  </si>
  <si>
    <t>MODIFICAR LA UÑA DE ARADO CON LINGAN</t>
  </si>
  <si>
    <t>ENVIADO A LINGAN 05/02, SOLICITAR MATERIAL PARA CILINDRO DE GARRA</t>
  </si>
  <si>
    <t>ID S241790-1</t>
  </si>
  <si>
    <t>315125-E</t>
  </si>
  <si>
    <t>315125-C</t>
  </si>
  <si>
    <t>315125-IF</t>
  </si>
  <si>
    <t>EG07-002043</t>
  </si>
  <si>
    <t>F001-002398</t>
  </si>
  <si>
    <t>SAP4134024</t>
  </si>
  <si>
    <t>ID S241836-1</t>
  </si>
  <si>
    <t>EG07-001873</t>
  </si>
  <si>
    <t>315225-E</t>
  </si>
  <si>
    <t>315225-C</t>
  </si>
  <si>
    <t>315224-IF</t>
  </si>
  <si>
    <t>EG07-002080</t>
  </si>
  <si>
    <t>F001-002427</t>
  </si>
  <si>
    <t>CAMBIO DE TUBO</t>
  </si>
  <si>
    <t>LLEGA DE TUBO 15/03</t>
  </si>
  <si>
    <t>EG07-0009</t>
  </si>
  <si>
    <t>315324-IF</t>
  </si>
  <si>
    <t>PIEZA METALICA PIÑON CON RODAMIENTO</t>
  </si>
  <si>
    <t>EG07-0012</t>
  </si>
  <si>
    <t>SAP4158373</t>
  </si>
  <si>
    <t>ID S250052-2</t>
  </si>
  <si>
    <t>EG07-001892</t>
  </si>
  <si>
    <t>315525-E</t>
  </si>
  <si>
    <t>315525-C</t>
  </si>
  <si>
    <t>315525-IF</t>
  </si>
  <si>
    <t>EG07-002067</t>
  </si>
  <si>
    <t>F001-002414</t>
  </si>
  <si>
    <t>SAP4140501</t>
  </si>
  <si>
    <t>ID S250035-1</t>
  </si>
  <si>
    <t>315625-E</t>
  </si>
  <si>
    <t>315625-C</t>
  </si>
  <si>
    <t>315624-IF</t>
  </si>
  <si>
    <t>EG07-002124</t>
  </si>
  <si>
    <t>F001-002440</t>
  </si>
  <si>
    <t>PROCESO DE MAQUINADO DE TUBO ISERCOM 15/03</t>
  </si>
  <si>
    <t>EQ3102</t>
  </si>
  <si>
    <t>SAP4126524</t>
  </si>
  <si>
    <t>ID S241836-2</t>
  </si>
  <si>
    <t>315725-E</t>
  </si>
  <si>
    <t>315725-C</t>
  </si>
  <si>
    <t>315725-IF</t>
  </si>
  <si>
    <t>EG07-002139</t>
  </si>
  <si>
    <t>F001-002441</t>
  </si>
  <si>
    <t>SAP3333248</t>
  </si>
  <si>
    <t>ID S250052-1</t>
  </si>
  <si>
    <t>EG07-001904</t>
  </si>
  <si>
    <t>315825-E</t>
  </si>
  <si>
    <t>315825-C</t>
  </si>
  <si>
    <t>315825-IF</t>
  </si>
  <si>
    <t>EG07-002138</t>
  </si>
  <si>
    <t>F001-002442</t>
  </si>
  <si>
    <t>EQ3150</t>
  </si>
  <si>
    <t>TY5936</t>
  </si>
  <si>
    <t>SAP4035454</t>
  </si>
  <si>
    <t>ID S250081-4</t>
  </si>
  <si>
    <t>315925-E</t>
  </si>
  <si>
    <t>315925-C</t>
  </si>
  <si>
    <t>315925-IF</t>
  </si>
  <si>
    <t>EG07-002150</t>
  </si>
  <si>
    <t>F001-002458</t>
  </si>
  <si>
    <t>SAP4150640</t>
  </si>
  <si>
    <t>ID S250081-5</t>
  </si>
  <si>
    <t>316025-E</t>
  </si>
  <si>
    <t>316025-C</t>
  </si>
  <si>
    <t>316025-IF</t>
  </si>
  <si>
    <t>EG07-002066</t>
  </si>
  <si>
    <t>F001-002415</t>
  </si>
  <si>
    <t>SAP2652345</t>
  </si>
  <si>
    <t>ID S250081-3</t>
  </si>
  <si>
    <t>316125-E</t>
  </si>
  <si>
    <t>316125-C</t>
  </si>
  <si>
    <t>316125-IF</t>
  </si>
  <si>
    <t>EG07-002058</t>
  </si>
  <si>
    <t>F001-002412</t>
  </si>
  <si>
    <t>EQ3158</t>
  </si>
  <si>
    <t>SAP4173968</t>
  </si>
  <si>
    <t>ID S250063-2</t>
  </si>
  <si>
    <t>316225-E</t>
  </si>
  <si>
    <t>316225-C</t>
  </si>
  <si>
    <t>316225-IF</t>
  </si>
  <si>
    <t>EG07-002112</t>
  </si>
  <si>
    <t>F001-002443</t>
  </si>
  <si>
    <t>16 DE ABRIL DEL 2025</t>
  </si>
  <si>
    <t>CILINDRO DE TENSOR DE ORUGA</t>
  </si>
  <si>
    <t>SAP4048746</t>
  </si>
  <si>
    <t>ID S250081-1</t>
  </si>
  <si>
    <t>316325-E</t>
  </si>
  <si>
    <t>316325-C</t>
  </si>
  <si>
    <t>EG07-002070</t>
  </si>
  <si>
    <t>F001-002416</t>
  </si>
  <si>
    <t>SAP4048747</t>
  </si>
  <si>
    <t>ID S250081-2</t>
  </si>
  <si>
    <t>316425-E</t>
  </si>
  <si>
    <t>316425-C</t>
  </si>
  <si>
    <t>EG07-002071</t>
  </si>
  <si>
    <t>F001-002417</t>
  </si>
  <si>
    <t>TRENV00010855</t>
  </si>
  <si>
    <t>TL02-001428</t>
  </si>
  <si>
    <t>316525-E</t>
  </si>
  <si>
    <t>316525-C</t>
  </si>
  <si>
    <t>316525-IF</t>
  </si>
  <si>
    <t>EG07-002239</t>
  </si>
  <si>
    <t>F001-002517</t>
  </si>
  <si>
    <t>RECTIFIAR</t>
  </si>
  <si>
    <t>TRENV00010852</t>
  </si>
  <si>
    <t>316625-E</t>
  </si>
  <si>
    <t>316625-C</t>
  </si>
  <si>
    <t>316625-IF</t>
  </si>
  <si>
    <t>EG07-002077</t>
  </si>
  <si>
    <t>F001-002423</t>
  </si>
  <si>
    <t>CAMBIO DE VASTAGO COMPLETO</t>
  </si>
  <si>
    <t xml:space="preserve">PENDIENTE DE LIBERACION DE FESA </t>
  </si>
  <si>
    <t>58B-5000-400</t>
  </si>
  <si>
    <t>TRENV00010861</t>
  </si>
  <si>
    <t>316725-E</t>
  </si>
  <si>
    <t>316725-C</t>
  </si>
  <si>
    <t>TRENV00010402</t>
  </si>
  <si>
    <t>316825-E</t>
  </si>
  <si>
    <t>316825-C</t>
  </si>
  <si>
    <t>316825-IF</t>
  </si>
  <si>
    <t>EG07-001959</t>
  </si>
  <si>
    <t>F001-002352</t>
  </si>
  <si>
    <t>TRENV00010864</t>
  </si>
  <si>
    <t>316925-E</t>
  </si>
  <si>
    <t>316925-C</t>
  </si>
  <si>
    <t>EG07-002074</t>
  </si>
  <si>
    <t>F001-002421</t>
  </si>
  <si>
    <t>TRENV00011130</t>
  </si>
  <si>
    <t>317025-E</t>
  </si>
  <si>
    <t>317025-C</t>
  </si>
  <si>
    <t>317025-IF</t>
  </si>
  <si>
    <t>EG07-001960</t>
  </si>
  <si>
    <t>F001-002353</t>
  </si>
  <si>
    <t>SAP2594057</t>
  </si>
  <si>
    <t>ID S250063-3</t>
  </si>
  <si>
    <t>EG07-001920</t>
  </si>
  <si>
    <t>317125-C</t>
  </si>
  <si>
    <t>317125-IF</t>
  </si>
  <si>
    <t>EG07-002147</t>
  </si>
  <si>
    <t>F001-002459</t>
  </si>
  <si>
    <t>CILINDRO HIDRAULICO DE CARGADOR</t>
  </si>
  <si>
    <t>928H</t>
  </si>
  <si>
    <t>134-1379</t>
  </si>
  <si>
    <t>C62</t>
  </si>
  <si>
    <t>T002-1156</t>
  </si>
  <si>
    <t>317225-E</t>
  </si>
  <si>
    <t>317225-C</t>
  </si>
  <si>
    <t>317225-IF</t>
  </si>
  <si>
    <t>EG07-001979</t>
  </si>
  <si>
    <t>F001-002359</t>
  </si>
  <si>
    <t>317325-E</t>
  </si>
  <si>
    <t>317325-C</t>
  </si>
  <si>
    <t>317325-IF</t>
  </si>
  <si>
    <t>EG07-00856</t>
  </si>
  <si>
    <t>317425-IF</t>
  </si>
  <si>
    <t>BG01544653</t>
  </si>
  <si>
    <t>EG07-00858</t>
  </si>
  <si>
    <t>317525-E</t>
  </si>
  <si>
    <t>317525-C</t>
  </si>
  <si>
    <t>317525-IF</t>
  </si>
  <si>
    <t>TRENV00011127</t>
  </si>
  <si>
    <t>TL02-001440</t>
  </si>
  <si>
    <t>317625-E</t>
  </si>
  <si>
    <t>317625-C</t>
  </si>
  <si>
    <t>317625-IF</t>
  </si>
  <si>
    <t>EG07-002152</t>
  </si>
  <si>
    <t>F001-002461</t>
  </si>
  <si>
    <t>317725-E</t>
  </si>
  <si>
    <t>317725-C</t>
  </si>
  <si>
    <t>317725-IF</t>
  </si>
  <si>
    <t>EG07-002153</t>
  </si>
  <si>
    <t>F001-002462</t>
  </si>
  <si>
    <t xml:space="preserve"> </t>
  </si>
  <si>
    <t>TRENV00009139</t>
  </si>
  <si>
    <t>317825-E</t>
  </si>
  <si>
    <t>317825-C</t>
  </si>
  <si>
    <t>317825-IF</t>
  </si>
  <si>
    <t>EG07-002226</t>
  </si>
  <si>
    <t>F001-002507</t>
  </si>
  <si>
    <t>FABRICAR BRIDA Y CILINDRO</t>
  </si>
  <si>
    <t>TRENV00011383</t>
  </si>
  <si>
    <t>317925-E</t>
  </si>
  <si>
    <t>317925-C</t>
  </si>
  <si>
    <t>317925-IF</t>
  </si>
  <si>
    <t>EG07-002106</t>
  </si>
  <si>
    <t>F001-002432</t>
  </si>
  <si>
    <t>TRENV00011133</t>
  </si>
  <si>
    <t>318025-E</t>
  </si>
  <si>
    <t>318025-C</t>
  </si>
  <si>
    <t>318025-IF</t>
  </si>
  <si>
    <t>EG07-002059</t>
  </si>
  <si>
    <t>F001-002419</t>
  </si>
  <si>
    <t>TRENV00011328</t>
  </si>
  <si>
    <t>318125-E</t>
  </si>
  <si>
    <t>318125-C</t>
  </si>
  <si>
    <t>318125-IF</t>
  </si>
  <si>
    <t>EG07-002050</t>
  </si>
  <si>
    <t>F001-002408</t>
  </si>
  <si>
    <t>TRENV00011386</t>
  </si>
  <si>
    <t>318225-E</t>
  </si>
  <si>
    <t>318225-C</t>
  </si>
  <si>
    <t>318225-IF</t>
  </si>
  <si>
    <t>EG07-002156</t>
  </si>
  <si>
    <t>F001-002470</t>
  </si>
  <si>
    <t>TRENV00011380</t>
  </si>
  <si>
    <t>318325-E</t>
  </si>
  <si>
    <t>318325-C</t>
  </si>
  <si>
    <t>318325-IF</t>
  </si>
  <si>
    <t>EG07-002028</t>
  </si>
  <si>
    <t>F001-002402</t>
  </si>
  <si>
    <t>TRENV00011334</t>
  </si>
  <si>
    <t>318425-E</t>
  </si>
  <si>
    <t>318425-C</t>
  </si>
  <si>
    <t>318425-IF</t>
  </si>
  <si>
    <t>EG07-002068</t>
  </si>
  <si>
    <t>F001-002420</t>
  </si>
  <si>
    <t>RELLENADO, BARERNADO, BRUÑIDO</t>
  </si>
  <si>
    <t>SAP4214818</t>
  </si>
  <si>
    <t>ID S250161-3</t>
  </si>
  <si>
    <t>EG07-0013535</t>
  </si>
  <si>
    <t>318525-E</t>
  </si>
  <si>
    <t>318525-C</t>
  </si>
  <si>
    <t>318525-IF</t>
  </si>
  <si>
    <t>EG07-002076</t>
  </si>
  <si>
    <t>F001-002422</t>
  </si>
  <si>
    <t>ID S250161-2</t>
  </si>
  <si>
    <t>318625-E</t>
  </si>
  <si>
    <t>318625-C</t>
  </si>
  <si>
    <t>318625-IF</t>
  </si>
  <si>
    <t>EG07-002164</t>
  </si>
  <si>
    <t>F001-002466</t>
  </si>
  <si>
    <t>SAP3677271</t>
  </si>
  <si>
    <t>ID S250161-1</t>
  </si>
  <si>
    <t>318725-E</t>
  </si>
  <si>
    <t>318725-C</t>
  </si>
  <si>
    <t>318725-IF</t>
  </si>
  <si>
    <t>EG07-002171</t>
  </si>
  <si>
    <t>F001-002476</t>
  </si>
  <si>
    <t>SAP4101215</t>
  </si>
  <si>
    <t>ID S250143-2</t>
  </si>
  <si>
    <t>EG07-001957</t>
  </si>
  <si>
    <t>318825-E</t>
  </si>
  <si>
    <t>318825-C</t>
  </si>
  <si>
    <t>318825-IF</t>
  </si>
  <si>
    <t>EG07-002127</t>
  </si>
  <si>
    <t>F001-002444</t>
  </si>
  <si>
    <t>EQ3131</t>
  </si>
  <si>
    <t>SAP4004628</t>
  </si>
  <si>
    <t>ID S250143-3</t>
  </si>
  <si>
    <t>318925-E</t>
  </si>
  <si>
    <t>318925-C</t>
  </si>
  <si>
    <t>318925-IF</t>
  </si>
  <si>
    <t>EG07-002133</t>
  </si>
  <si>
    <t>F001-002445</t>
  </si>
  <si>
    <t>SAP4003818</t>
  </si>
  <si>
    <t>ID S250143-4</t>
  </si>
  <si>
    <t>319025-E</t>
  </si>
  <si>
    <t>319025-C</t>
  </si>
  <si>
    <t>319025-IF</t>
  </si>
  <si>
    <t>EG07-002060</t>
  </si>
  <si>
    <t>F001-002410</t>
  </si>
  <si>
    <t>ID S250143-5</t>
  </si>
  <si>
    <t>319125-E</t>
  </si>
  <si>
    <t>319125-C</t>
  </si>
  <si>
    <t>319125-IF</t>
  </si>
  <si>
    <t>EG07-002061</t>
  </si>
  <si>
    <t>F001-002411</t>
  </si>
  <si>
    <t>ID S250143-6</t>
  </si>
  <si>
    <t>319225-E</t>
  </si>
  <si>
    <t>319225-C</t>
  </si>
  <si>
    <t>319225-IF</t>
  </si>
  <si>
    <t>EG07-002160</t>
  </si>
  <si>
    <t>F001-002467</t>
  </si>
  <si>
    <t>ID S250143-1</t>
  </si>
  <si>
    <t>319325-E</t>
  </si>
  <si>
    <t>319325-C</t>
  </si>
  <si>
    <t>319325-IF</t>
  </si>
  <si>
    <t>EG07-002140</t>
  </si>
  <si>
    <t>F001-002454</t>
  </si>
  <si>
    <t>05 DE MAYO</t>
  </si>
  <si>
    <t>SAP4003679</t>
  </si>
  <si>
    <t>ID S250150-1</t>
  </si>
  <si>
    <t>319425-E</t>
  </si>
  <si>
    <t>319425-C</t>
  </si>
  <si>
    <t>319425-IF</t>
  </si>
  <si>
    <t>EG07-002215</t>
  </si>
  <si>
    <t>F001-002502</t>
  </si>
  <si>
    <t>ID S250168-1</t>
  </si>
  <si>
    <t>319525-E</t>
  </si>
  <si>
    <t>319525-C</t>
  </si>
  <si>
    <t>$16,533.98</t>
  </si>
  <si>
    <t>EQ3089</t>
  </si>
  <si>
    <t>SAP3238812</t>
  </si>
  <si>
    <t>ID S250168-2</t>
  </si>
  <si>
    <t>319625-E</t>
  </si>
  <si>
    <t>319625-C</t>
  </si>
  <si>
    <t>319624-IF</t>
  </si>
  <si>
    <t>EG07-002025</t>
  </si>
  <si>
    <t>F001-002390</t>
  </si>
  <si>
    <t>TRENV00011745</t>
  </si>
  <si>
    <t>TL04-003875</t>
  </si>
  <si>
    <t>319725-E</t>
  </si>
  <si>
    <t>319725-C</t>
  </si>
  <si>
    <t>319725-IF</t>
  </si>
  <si>
    <t>EG07-002193</t>
  </si>
  <si>
    <t>F001-002493</t>
  </si>
  <si>
    <t>TRENV00011751</t>
  </si>
  <si>
    <t>319825-E</t>
  </si>
  <si>
    <t>319825-C</t>
  </si>
  <si>
    <t>319825-IF</t>
  </si>
  <si>
    <t>EG07-002078</t>
  </si>
  <si>
    <t>F001-002424</t>
  </si>
  <si>
    <t>TRENV00011754</t>
  </si>
  <si>
    <t>319925-E</t>
  </si>
  <si>
    <t>319925-C</t>
  </si>
  <si>
    <t>319925-IF</t>
  </si>
  <si>
    <t>EG07-002125</t>
  </si>
  <si>
    <t>F001-002451</t>
  </si>
  <si>
    <t>TRENV00011757</t>
  </si>
  <si>
    <t>320025-E</t>
  </si>
  <si>
    <t>320025-C</t>
  </si>
  <si>
    <t>320025-IF</t>
  </si>
  <si>
    <t>EG07-002145</t>
  </si>
  <si>
    <t>F001-002455</t>
  </si>
  <si>
    <t>TRENV00011750</t>
  </si>
  <si>
    <t>320125-E</t>
  </si>
  <si>
    <t>320125-C</t>
  </si>
  <si>
    <t>320125-IF</t>
  </si>
  <si>
    <t>EG07-002179</t>
  </si>
  <si>
    <t>F001-002481</t>
  </si>
  <si>
    <t>TRENV00011798</t>
  </si>
  <si>
    <t>320225-E</t>
  </si>
  <si>
    <t>320225-C</t>
  </si>
  <si>
    <t>320225-IF</t>
  </si>
  <si>
    <t>EG07-002157</t>
  </si>
  <si>
    <t>F001-002471</t>
  </si>
  <si>
    <t>TRENV00011801</t>
  </si>
  <si>
    <t>320325-E</t>
  </si>
  <si>
    <t>320325-C</t>
  </si>
  <si>
    <t>320325-IF</t>
  </si>
  <si>
    <t>EG07-002107</t>
  </si>
  <si>
    <t>F001-002434</t>
  </si>
  <si>
    <t>TRENV00011804</t>
  </si>
  <si>
    <t>320425-E</t>
  </si>
  <si>
    <t>320425-C</t>
  </si>
  <si>
    <t>320425-IF</t>
  </si>
  <si>
    <t>EG07-002216</t>
  </si>
  <si>
    <t>F001-002504</t>
  </si>
  <si>
    <t>TRENV00011810</t>
  </si>
  <si>
    <t>300525-E</t>
  </si>
  <si>
    <t>300525-C</t>
  </si>
  <si>
    <t>320525-IF</t>
  </si>
  <si>
    <t>EG07-002184</t>
  </si>
  <si>
    <t>F001-002482</t>
  </si>
  <si>
    <t>24 DE MAYO</t>
  </si>
  <si>
    <t>TRENV00011813</t>
  </si>
  <si>
    <t>320625-E</t>
  </si>
  <si>
    <t>320625-C</t>
  </si>
  <si>
    <t>EG07-002113</t>
  </si>
  <si>
    <t>F001-002460</t>
  </si>
  <si>
    <t>TRENV00011816</t>
  </si>
  <si>
    <t>320725-E</t>
  </si>
  <si>
    <t>320725-C</t>
  </si>
  <si>
    <t>320725-IF</t>
  </si>
  <si>
    <t>EG07-002120</t>
  </si>
  <si>
    <t>F001-002456</t>
  </si>
  <si>
    <t>TRENV00011825</t>
  </si>
  <si>
    <t>320825-E</t>
  </si>
  <si>
    <t>320825-C</t>
  </si>
  <si>
    <t>320825-IF</t>
  </si>
  <si>
    <t>EG07-002103</t>
  </si>
  <si>
    <t>F001-002435</t>
  </si>
  <si>
    <t>707H105780</t>
  </si>
  <si>
    <t>TRENV00011874</t>
  </si>
  <si>
    <t>320925-E</t>
  </si>
  <si>
    <t>320925-C</t>
  </si>
  <si>
    <t>320925-IF</t>
  </si>
  <si>
    <t>EG07-002205</t>
  </si>
  <si>
    <t>F001-002494</t>
  </si>
  <si>
    <t>TRENV00011880</t>
  </si>
  <si>
    <t>231025-E</t>
  </si>
  <si>
    <t>321025-C</t>
  </si>
  <si>
    <t>321025-IF</t>
  </si>
  <si>
    <t>EG07-002200</t>
  </si>
  <si>
    <t>F001-002488</t>
  </si>
  <si>
    <t>SAP4244897</t>
  </si>
  <si>
    <t>ID S250201-1</t>
  </si>
  <si>
    <t>EG07-0013702</t>
  </si>
  <si>
    <t>321125-E</t>
  </si>
  <si>
    <t>321125-C</t>
  </si>
  <si>
    <t>321125-IF</t>
  </si>
  <si>
    <t>EG07-002192</t>
  </si>
  <si>
    <t>F001-002485</t>
  </si>
  <si>
    <t>ID S250220-1</t>
  </si>
  <si>
    <t>321225-E</t>
  </si>
  <si>
    <t>321225-C</t>
  </si>
  <si>
    <t>321225-IF</t>
  </si>
  <si>
    <t>EG07-002219</t>
  </si>
  <si>
    <t>F001-002503</t>
  </si>
  <si>
    <t>SAP4243301</t>
  </si>
  <si>
    <t>ID S250220-2</t>
  </si>
  <si>
    <t>321325-E</t>
  </si>
  <si>
    <t>321325-C</t>
  </si>
  <si>
    <t>321325-IF</t>
  </si>
  <si>
    <t>EG07-002115</t>
  </si>
  <si>
    <t>F001-002446</t>
  </si>
  <si>
    <t>SAP4253321</t>
  </si>
  <si>
    <t>ID S250220-3</t>
  </si>
  <si>
    <t>321425-E</t>
  </si>
  <si>
    <t>321425-C</t>
  </si>
  <si>
    <t>321425-IF</t>
  </si>
  <si>
    <t>EG07-002128</t>
  </si>
  <si>
    <t>F001-002447</t>
  </si>
  <si>
    <t>TRENV00011763</t>
  </si>
  <si>
    <t>TL04-003850</t>
  </si>
  <si>
    <t>321525-E</t>
  </si>
  <si>
    <t>321525-C</t>
  </si>
  <si>
    <t>321525-IF</t>
  </si>
  <si>
    <t>EG07-002227</t>
  </si>
  <si>
    <t>F001-002508</t>
  </si>
  <si>
    <t>TRENV00012254</t>
  </si>
  <si>
    <t>TL04-003950</t>
  </si>
  <si>
    <t>321625-E</t>
  </si>
  <si>
    <t>321625-C</t>
  </si>
  <si>
    <t>321625-IF</t>
  </si>
  <si>
    <t>EG07-002158</t>
  </si>
  <si>
    <t>F001-002472</t>
  </si>
  <si>
    <t>TRENV00011807</t>
  </si>
  <si>
    <t>321725-E</t>
  </si>
  <si>
    <t>321725-C</t>
  </si>
  <si>
    <t>321725-IF</t>
  </si>
  <si>
    <t>EG07-002240</t>
  </si>
  <si>
    <t>F001-002518</t>
  </si>
  <si>
    <t>RELLENADO CILINDRO</t>
  </si>
  <si>
    <t>DZ006</t>
  </si>
  <si>
    <t>TRENV00011770</t>
  </si>
  <si>
    <t>321825-E</t>
  </si>
  <si>
    <t>321825-C</t>
  </si>
  <si>
    <t>EG07-002248</t>
  </si>
  <si>
    <t>F001-002523</t>
  </si>
  <si>
    <t>TRENV00011646</t>
  </si>
  <si>
    <t>321925-E</t>
  </si>
  <si>
    <t>321925-C</t>
  </si>
  <si>
    <t>321925-IF</t>
  </si>
  <si>
    <t>EG07-002204</t>
  </si>
  <si>
    <t>F001-002495</t>
  </si>
  <si>
    <t>TRENV00011819</t>
  </si>
  <si>
    <t>322025-E</t>
  </si>
  <si>
    <t>322025-C</t>
  </si>
  <si>
    <t>322025-IF</t>
  </si>
  <si>
    <t>EG07-002210</t>
  </si>
  <si>
    <t>F001-002509</t>
  </si>
  <si>
    <t>TRENV000012548</t>
  </si>
  <si>
    <t>322125-E</t>
  </si>
  <si>
    <t>322125-C</t>
  </si>
  <si>
    <t>322125-IF</t>
  </si>
  <si>
    <t>EG07-002194</t>
  </si>
  <si>
    <t>F001-002486</t>
  </si>
  <si>
    <t>TRENV00012521</t>
  </si>
  <si>
    <t>322225-E</t>
  </si>
  <si>
    <t>322225-C</t>
  </si>
  <si>
    <t>322225-IF</t>
  </si>
  <si>
    <t>EG07-002201</t>
  </si>
  <si>
    <t>F001-002489</t>
  </si>
  <si>
    <t>TRENV000012495</t>
  </si>
  <si>
    <t>322325-E</t>
  </si>
  <si>
    <t>322325-C</t>
  </si>
  <si>
    <t>322325-IF</t>
  </si>
  <si>
    <t>EG07-002292</t>
  </si>
  <si>
    <t>F001-002540</t>
  </si>
  <si>
    <t>08 DE MAYO</t>
  </si>
  <si>
    <t>TRENV00012548</t>
  </si>
  <si>
    <t>322425-E</t>
  </si>
  <si>
    <t>322425-C</t>
  </si>
  <si>
    <t>322425-IF</t>
  </si>
  <si>
    <t>EG07-002180</t>
  </si>
  <si>
    <t>F001-002477</t>
  </si>
  <si>
    <t>TRENV00012518</t>
  </si>
  <si>
    <t>322525-E</t>
  </si>
  <si>
    <t>322525-C</t>
  </si>
  <si>
    <t>322525-IF</t>
  </si>
  <si>
    <t>EG07-002181</t>
  </si>
  <si>
    <t>F001-002478</t>
  </si>
  <si>
    <t>HT039</t>
  </si>
  <si>
    <t>TRENV00012545</t>
  </si>
  <si>
    <t>322625-E</t>
  </si>
  <si>
    <t>322625-C</t>
  </si>
  <si>
    <t>322625-IF</t>
  </si>
  <si>
    <t>EG07-002182</t>
  </si>
  <si>
    <t>F001-002479</t>
  </si>
  <si>
    <t>80111CO</t>
  </si>
  <si>
    <t>TRENV00011742</t>
  </si>
  <si>
    <t>322725-E</t>
  </si>
  <si>
    <t>322725-C</t>
  </si>
  <si>
    <t>322725-IF</t>
  </si>
  <si>
    <t>EG07-002203</t>
  </si>
  <si>
    <t>F001-002496</t>
  </si>
  <si>
    <t>TRENV00012257</t>
  </si>
  <si>
    <t>322825-E</t>
  </si>
  <si>
    <t>322825-C</t>
  </si>
  <si>
    <t>322825-IF</t>
  </si>
  <si>
    <t>EG07-002126</t>
  </si>
  <si>
    <t>F001-002452</t>
  </si>
  <si>
    <t>TRENV00012263</t>
  </si>
  <si>
    <t>322925-E</t>
  </si>
  <si>
    <t>322925-C</t>
  </si>
  <si>
    <t>322925-IF</t>
  </si>
  <si>
    <t>EG07-002088</t>
  </si>
  <si>
    <t>F001-002457</t>
  </si>
  <si>
    <t>TRENV00012260</t>
  </si>
  <si>
    <t>323025-E</t>
  </si>
  <si>
    <t>323025-C</t>
  </si>
  <si>
    <t>323025-IF</t>
  </si>
  <si>
    <t>EG07-002183</t>
  </si>
  <si>
    <t>F001-002480</t>
  </si>
  <si>
    <t>SAP4266404</t>
  </si>
  <si>
    <t>ID S250243-1</t>
  </si>
  <si>
    <t>EG07-0013828</t>
  </si>
  <si>
    <t>323125-E</t>
  </si>
  <si>
    <t>323125-C</t>
  </si>
  <si>
    <t>323125-IF</t>
  </si>
  <si>
    <t>EG07-002209</t>
  </si>
  <si>
    <t>F001-002499</t>
  </si>
  <si>
    <t>EQ3110</t>
  </si>
  <si>
    <t>SAP4268612</t>
  </si>
  <si>
    <t>ID S240243-2</t>
  </si>
  <si>
    <t>323225-E</t>
  </si>
  <si>
    <t>323225-C</t>
  </si>
  <si>
    <t>323225-IF</t>
  </si>
  <si>
    <t>EG07-002232</t>
  </si>
  <si>
    <t>F001-002513</t>
  </si>
  <si>
    <t>SAP3333249</t>
  </si>
  <si>
    <t>ID S250243-3</t>
  </si>
  <si>
    <t>323325-E</t>
  </si>
  <si>
    <t>323325-C</t>
  </si>
  <si>
    <t>323325-IF</t>
  </si>
  <si>
    <t>EG07-002234</t>
  </si>
  <si>
    <t>F001-002514</t>
  </si>
  <si>
    <t>SAP4240778</t>
  </si>
  <si>
    <t>ID S250243-4</t>
  </si>
  <si>
    <t>323425-E</t>
  </si>
  <si>
    <t>323425-C</t>
  </si>
  <si>
    <t>323425-IF</t>
  </si>
  <si>
    <t>EG07-002245</t>
  </si>
  <si>
    <t>F001-002569</t>
  </si>
  <si>
    <t>SAP3570958</t>
  </si>
  <si>
    <t>ID S250233-1</t>
  </si>
  <si>
    <t>323525-E</t>
  </si>
  <si>
    <t>323525-C</t>
  </si>
  <si>
    <t>323525-IF</t>
  </si>
  <si>
    <t>EG07-002327</t>
  </si>
  <si>
    <t>F001-002553</t>
  </si>
  <si>
    <t>TRENV00012480</t>
  </si>
  <si>
    <t>TL02-0001509</t>
  </si>
  <si>
    <t>323625-E</t>
  </si>
  <si>
    <t>323625-C</t>
  </si>
  <si>
    <t>323625-IF</t>
  </si>
  <si>
    <t>EG07-002195</t>
  </si>
  <si>
    <t>F001-002487</t>
  </si>
  <si>
    <t>09 DE MAYO</t>
  </si>
  <si>
    <t>TRENV00012854</t>
  </si>
  <si>
    <t>323725-E</t>
  </si>
  <si>
    <t>323725-C</t>
  </si>
  <si>
    <t>323725-IF</t>
  </si>
  <si>
    <t>EG07-002155</t>
  </si>
  <si>
    <t>F001-002497</t>
  </si>
  <si>
    <t>07 DE MAYO</t>
  </si>
  <si>
    <t>ID S250254-1</t>
  </si>
  <si>
    <t>EG07-0013888</t>
  </si>
  <si>
    <t>323825-E</t>
  </si>
  <si>
    <t>323825-C</t>
  </si>
  <si>
    <t>323825-IF</t>
  </si>
  <si>
    <t>EG07-002186</t>
  </si>
  <si>
    <t>F001-002500</t>
  </si>
  <si>
    <t>EQ3086</t>
  </si>
  <si>
    <t>SAP4288834</t>
  </si>
  <si>
    <t>ID S250266-1</t>
  </si>
  <si>
    <t>323925-E</t>
  </si>
  <si>
    <t>323925-C</t>
  </si>
  <si>
    <t>323925-IF</t>
  </si>
  <si>
    <t>EG07-002170</t>
  </si>
  <si>
    <t>F001-002554</t>
  </si>
  <si>
    <t>ID S250063-1</t>
  </si>
  <si>
    <t>EG07-013955</t>
  </si>
  <si>
    <t>324025-E</t>
  </si>
  <si>
    <t>324025-C</t>
  </si>
  <si>
    <t>324025-IF</t>
  </si>
  <si>
    <t>EG07-002600</t>
  </si>
  <si>
    <t>F001-002741</t>
  </si>
  <si>
    <t>SAP4003894</t>
  </si>
  <si>
    <t>ID S250277-3</t>
  </si>
  <si>
    <t>EG07-0014027</t>
  </si>
  <si>
    <t>324125-E</t>
  </si>
  <si>
    <t>324125-C</t>
  </si>
  <si>
    <t>324125-IF</t>
  </si>
  <si>
    <t>EG07-002346</t>
  </si>
  <si>
    <t>F001-002580</t>
  </si>
  <si>
    <t>SAP4304845</t>
  </si>
  <si>
    <t>ID S250296-1</t>
  </si>
  <si>
    <t>324225-E</t>
  </si>
  <si>
    <t>324225-C</t>
  </si>
  <si>
    <t>324225-IF</t>
  </si>
  <si>
    <t>EG07-002337</t>
  </si>
  <si>
    <t>F001-002570</t>
  </si>
  <si>
    <t>TUBO Y BARRA COMPLETO REPUESTOS 7/5</t>
  </si>
  <si>
    <t>SAP4302925</t>
  </si>
  <si>
    <t>ID S250296-2</t>
  </si>
  <si>
    <t>324325-E</t>
  </si>
  <si>
    <t>324325-C</t>
  </si>
  <si>
    <t>324325-IF</t>
  </si>
  <si>
    <t>EG07-002254</t>
  </si>
  <si>
    <t>F001-002529</t>
  </si>
  <si>
    <t>EQ7105</t>
  </si>
  <si>
    <t>270-8686</t>
  </si>
  <si>
    <t>SAP4261114</t>
  </si>
  <si>
    <t>ID S250277-1</t>
  </si>
  <si>
    <t>324425-E</t>
  </si>
  <si>
    <t>324425-C</t>
  </si>
  <si>
    <t>324425-IF</t>
  </si>
  <si>
    <t>EG07-002159</t>
  </si>
  <si>
    <t>F001-002468</t>
  </si>
  <si>
    <t>489-2403</t>
  </si>
  <si>
    <t>SAP4294268</t>
  </si>
  <si>
    <t>ID S250277-2</t>
  </si>
  <si>
    <t>324525-E</t>
  </si>
  <si>
    <t>324525-C</t>
  </si>
  <si>
    <t>324525-IF</t>
  </si>
  <si>
    <t>EG07-002208</t>
  </si>
  <si>
    <t>F001-002501</t>
  </si>
  <si>
    <t>590-8059</t>
  </si>
  <si>
    <t>SAP4302403</t>
  </si>
  <si>
    <t>ID S250298-1</t>
  </si>
  <si>
    <t>334625-E</t>
  </si>
  <si>
    <t>324625-C</t>
  </si>
  <si>
    <t>324625-IF</t>
  </si>
  <si>
    <t>EG07-002411</t>
  </si>
  <si>
    <t>F001-002621</t>
  </si>
  <si>
    <t>SAP4312214</t>
  </si>
  <si>
    <t>ID S250299-1</t>
  </si>
  <si>
    <t>EG07-0020223</t>
  </si>
  <si>
    <t>324725-E</t>
  </si>
  <si>
    <t>324725-C</t>
  </si>
  <si>
    <t>324725-IF</t>
  </si>
  <si>
    <t>EG07-002244</t>
  </si>
  <si>
    <t>F001-002516</t>
  </si>
  <si>
    <t>TRENV00013027</t>
  </si>
  <si>
    <t>TL04-00004093</t>
  </si>
  <si>
    <t>324825-E</t>
  </si>
  <si>
    <t>324825-C</t>
  </si>
  <si>
    <t>324825-IF</t>
  </si>
  <si>
    <t>EG07-002266</t>
  </si>
  <si>
    <t>F001-002535</t>
  </si>
  <si>
    <t>TRENV00013024</t>
  </si>
  <si>
    <t>324925-E</t>
  </si>
  <si>
    <t>324925-C</t>
  </si>
  <si>
    <t>324925-IF</t>
  </si>
  <si>
    <t>EG07-002267</t>
  </si>
  <si>
    <t>F001-002536</t>
  </si>
  <si>
    <t>15 DE MAYO</t>
  </si>
  <si>
    <t>TRENV00012729</t>
  </si>
  <si>
    <t>325025-E</t>
  </si>
  <si>
    <t>325025-C</t>
  </si>
  <si>
    <t>325025-IF</t>
  </si>
  <si>
    <t>EG07-002310</t>
  </si>
  <si>
    <t>F001-002568</t>
  </si>
  <si>
    <t>TRENV00012732</t>
  </si>
  <si>
    <t>325125-E</t>
  </si>
  <si>
    <t>325125-C</t>
  </si>
  <si>
    <t>325125-IF</t>
  </si>
  <si>
    <t>EG07-002312</t>
  </si>
  <si>
    <t>F001-002567</t>
  </si>
  <si>
    <t>?</t>
  </si>
  <si>
    <t>TRENV00013030</t>
  </si>
  <si>
    <t>RICARDO YANA</t>
  </si>
  <si>
    <t>325225-E</t>
  </si>
  <si>
    <t>325225-C</t>
  </si>
  <si>
    <t>325225-IF</t>
  </si>
  <si>
    <t>EG07-002228</t>
  </si>
  <si>
    <t>F001-002510</t>
  </si>
  <si>
    <t>TRENV00012719</t>
  </si>
  <si>
    <t>325325-E</t>
  </si>
  <si>
    <t>325325-C</t>
  </si>
  <si>
    <t>325325-IF</t>
  </si>
  <si>
    <t>EG07-002307</t>
  </si>
  <si>
    <t>F001-002550</t>
  </si>
  <si>
    <t>TRENV00013211</t>
  </si>
  <si>
    <t>325425-E</t>
  </si>
  <si>
    <t>325425-C</t>
  </si>
  <si>
    <t>325425-IF</t>
  </si>
  <si>
    <t>EG07-002268</t>
  </si>
  <si>
    <t>F001-002531</t>
  </si>
  <si>
    <t>TRENV00013021</t>
  </si>
  <si>
    <t>325525-E</t>
  </si>
  <si>
    <t>325525-C</t>
  </si>
  <si>
    <t>325525-IF</t>
  </si>
  <si>
    <t>EG07-002338</t>
  </si>
  <si>
    <t>F001-002572</t>
  </si>
  <si>
    <t>NO HAY REQUERIMIENTO</t>
  </si>
  <si>
    <t xml:space="preserve">pendiente piston confirmar fecha </t>
  </si>
  <si>
    <t>TRENV00013016</t>
  </si>
  <si>
    <t>325625-E</t>
  </si>
  <si>
    <t>325625-C</t>
  </si>
  <si>
    <t>325625-IF</t>
  </si>
  <si>
    <t>EG07-002199</t>
  </si>
  <si>
    <t>F001-002498</t>
  </si>
  <si>
    <t>06 DE MAYO</t>
  </si>
  <si>
    <t>TRENV00013013</t>
  </si>
  <si>
    <t>325725-E</t>
  </si>
  <si>
    <t>325725-C</t>
  </si>
  <si>
    <t>325725-IF</t>
  </si>
  <si>
    <t>EG07-002241</t>
  </si>
  <si>
    <t>F001-002519</t>
  </si>
  <si>
    <t>TRENV00013345</t>
  </si>
  <si>
    <t>325825-E</t>
  </si>
  <si>
    <t>325825-C</t>
  </si>
  <si>
    <t>325825-IF</t>
  </si>
  <si>
    <t>EG07-002276</t>
  </si>
  <si>
    <t>F001-002549</t>
  </si>
  <si>
    <t>SAP4157383</t>
  </si>
  <si>
    <t>ID S250336-1</t>
  </si>
  <si>
    <t>EG07-0014165</t>
  </si>
  <si>
    <t>325925-E</t>
  </si>
  <si>
    <t>325925-C</t>
  </si>
  <si>
    <t>325925-IF</t>
  </si>
  <si>
    <t>EG07-002329</t>
  </si>
  <si>
    <t>F001-002555</t>
  </si>
  <si>
    <t>SAP4252311</t>
  </si>
  <si>
    <t>ID S250321-1</t>
  </si>
  <si>
    <t>326025-E</t>
  </si>
  <si>
    <t>326025-C</t>
  </si>
  <si>
    <t>326025-IF</t>
  </si>
  <si>
    <t>EG07-002270</t>
  </si>
  <si>
    <t>F001-002530</t>
  </si>
  <si>
    <t>EQ3139</t>
  </si>
  <si>
    <t>ID S250341-2</t>
  </si>
  <si>
    <t>EG07-002038</t>
  </si>
  <si>
    <t>326125-E</t>
  </si>
  <si>
    <t>326125-C</t>
  </si>
  <si>
    <t>326125-IF</t>
  </si>
  <si>
    <t>EG07-002333</t>
  </si>
  <si>
    <t>F001-002556</t>
  </si>
  <si>
    <t>SAP4003682</t>
  </si>
  <si>
    <t>ID S250341-1</t>
  </si>
  <si>
    <t>EG07-0002038</t>
  </si>
  <si>
    <t>326225-E</t>
  </si>
  <si>
    <t>326225-C</t>
  </si>
  <si>
    <t>326225-IF</t>
  </si>
  <si>
    <t>EG07-002255</t>
  </si>
  <si>
    <t>F001-002533</t>
  </si>
  <si>
    <t>ID S250336-2</t>
  </si>
  <si>
    <t>326325-E</t>
  </si>
  <si>
    <t>326325-C</t>
  </si>
  <si>
    <t>326325-IF</t>
  </si>
  <si>
    <t>EG07-002330</t>
  </si>
  <si>
    <t>F001-002557</t>
  </si>
  <si>
    <t>BRAZO DE BOOM DE ENROLLADOR DE CABLES</t>
  </si>
  <si>
    <t>TL04-004167</t>
  </si>
  <si>
    <t>326425-E</t>
  </si>
  <si>
    <t>326425-C</t>
  </si>
  <si>
    <t>LD009</t>
  </si>
  <si>
    <t>TRENV00013678</t>
  </si>
  <si>
    <t>326525-E</t>
  </si>
  <si>
    <t>326525-C</t>
  </si>
  <si>
    <t>326525-IF</t>
  </si>
  <si>
    <t>EG07-002242</t>
  </si>
  <si>
    <t>F001-002520</t>
  </si>
  <si>
    <t>TRENV00013681</t>
  </si>
  <si>
    <t>326625-E</t>
  </si>
  <si>
    <t>326625-C</t>
  </si>
  <si>
    <t>326625-IF</t>
  </si>
  <si>
    <t>EG07-002243</t>
  </si>
  <si>
    <t>F001-002521</t>
  </si>
  <si>
    <t>TRENV00013422</t>
  </si>
  <si>
    <t>326725-E</t>
  </si>
  <si>
    <t>326725-C</t>
  </si>
  <si>
    <t>326725-IF</t>
  </si>
  <si>
    <t>EG07-002229</t>
  </si>
  <si>
    <t>F001-002511</t>
  </si>
  <si>
    <t xml:space="preserve"> 966H</t>
  </si>
  <si>
    <t>TRENV00013664</t>
  </si>
  <si>
    <t>326825-E</t>
  </si>
  <si>
    <t>326825-C</t>
  </si>
  <si>
    <t>326825-IF</t>
  </si>
  <si>
    <t>EG07-002297</t>
  </si>
  <si>
    <t>F001-002541</t>
  </si>
  <si>
    <t>58B6020061</t>
  </si>
  <si>
    <t>TRENV00012492</t>
  </si>
  <si>
    <t>326925-E</t>
  </si>
  <si>
    <t>326925-C</t>
  </si>
  <si>
    <t>326925-IF</t>
  </si>
  <si>
    <t>EG07-002326</t>
  </si>
  <si>
    <t>F001-002573</t>
  </si>
  <si>
    <t>PROCESO DE COMPRA</t>
  </si>
  <si>
    <t>58B4150120SERV</t>
  </si>
  <si>
    <t>TRENV00013208</t>
  </si>
  <si>
    <t>327025-E</t>
  </si>
  <si>
    <t>327025-C</t>
  </si>
  <si>
    <t>327025-IF</t>
  </si>
  <si>
    <t>EG07-002293</t>
  </si>
  <si>
    <t>F001-002542</t>
  </si>
  <si>
    <t>EQ8105</t>
  </si>
  <si>
    <t>SAP4359122</t>
  </si>
  <si>
    <t>ID S250363-1</t>
  </si>
  <si>
    <t>EG07-0014312</t>
  </si>
  <si>
    <t>327125-E</t>
  </si>
  <si>
    <t>327225-C</t>
  </si>
  <si>
    <t>327125-IF</t>
  </si>
  <si>
    <t>EG07-002385</t>
  </si>
  <si>
    <t>F001-002603</t>
  </si>
  <si>
    <t>SAP4005043</t>
  </si>
  <si>
    <t>ID S250363-2</t>
  </si>
  <si>
    <t>327225-E</t>
  </si>
  <si>
    <t>327225-IF</t>
  </si>
  <si>
    <t>EG07-002353</t>
  </si>
  <si>
    <t>F001-002581</t>
  </si>
  <si>
    <t>SAP4005045</t>
  </si>
  <si>
    <t>ID S250363-3</t>
  </si>
  <si>
    <t>327325-E</t>
  </si>
  <si>
    <t>327325-C</t>
  </si>
  <si>
    <t>327325-IF</t>
  </si>
  <si>
    <t>EG07-002295</t>
  </si>
  <si>
    <t>F001-002547</t>
  </si>
  <si>
    <t>ID S250363-4</t>
  </si>
  <si>
    <t>327425-E</t>
  </si>
  <si>
    <t>327425-C</t>
  </si>
  <si>
    <t>327425-IF</t>
  </si>
  <si>
    <t>EG07-002296</t>
  </si>
  <si>
    <t>F001-002548</t>
  </si>
  <si>
    <t>ID S250397-1</t>
  </si>
  <si>
    <t>327525-E</t>
  </si>
  <si>
    <t>327525-C</t>
  </si>
  <si>
    <t>327525-IF</t>
  </si>
  <si>
    <t>EG07-002374</t>
  </si>
  <si>
    <t>F001-002590</t>
  </si>
  <si>
    <t>ID S250397-2</t>
  </si>
  <si>
    <t>327625-E</t>
  </si>
  <si>
    <t>327625-C</t>
  </si>
  <si>
    <t>327625-IF</t>
  </si>
  <si>
    <t>EG07-002332</t>
  </si>
  <si>
    <t>F001-002558</t>
  </si>
  <si>
    <t>SAP4051415</t>
  </si>
  <si>
    <t>ID S250397-3</t>
  </si>
  <si>
    <t>327725-E</t>
  </si>
  <si>
    <t>327725-C</t>
  </si>
  <si>
    <t>327725-IF</t>
  </si>
  <si>
    <t>EG07-002421</t>
  </si>
  <si>
    <t>F001-002622</t>
  </si>
  <si>
    <t>ID S250401-3</t>
  </si>
  <si>
    <t>EG07-002073</t>
  </si>
  <si>
    <t>327825-E</t>
  </si>
  <si>
    <t>327825-C</t>
  </si>
  <si>
    <t>327825-IF</t>
  </si>
  <si>
    <t>EG07-002261</t>
  </si>
  <si>
    <t>F001-002559</t>
  </si>
  <si>
    <t>ID S250382-1</t>
  </si>
  <si>
    <t>327925-E</t>
  </si>
  <si>
    <t>327925-C</t>
  </si>
  <si>
    <t>327925-IF</t>
  </si>
  <si>
    <t>EG07-002345</t>
  </si>
  <si>
    <t>F001-002582</t>
  </si>
  <si>
    <t>TRENV00013670</t>
  </si>
  <si>
    <t>TL04-004182</t>
  </si>
  <si>
    <t>328025-E</t>
  </si>
  <si>
    <t>328025-C</t>
  </si>
  <si>
    <t>328025-IF</t>
  </si>
  <si>
    <t>EG07-002269</t>
  </si>
  <si>
    <t>F001-002532</t>
  </si>
  <si>
    <t>TRENV00013677</t>
  </si>
  <si>
    <t>328125-E</t>
  </si>
  <si>
    <t>328125-C</t>
  </si>
  <si>
    <t>328125-IF</t>
  </si>
  <si>
    <t>EG07-002253</t>
  </si>
  <si>
    <t>F001-002524</t>
  </si>
  <si>
    <t>CILINDRO DE MORDAZA</t>
  </si>
  <si>
    <t>EG07-000986</t>
  </si>
  <si>
    <t>328225-E</t>
  </si>
  <si>
    <t>328225-C</t>
  </si>
  <si>
    <t>EG07-002084</t>
  </si>
  <si>
    <t>DEVOLUCION</t>
  </si>
  <si>
    <t>328325-E</t>
  </si>
  <si>
    <t>328325-C</t>
  </si>
  <si>
    <t>CILINDRO DE CENTRALIZADO</t>
  </si>
  <si>
    <t>BG01544657</t>
  </si>
  <si>
    <t>328425-E</t>
  </si>
  <si>
    <t>328425-C</t>
  </si>
  <si>
    <t>CILINDRO DE QUIEBRE</t>
  </si>
  <si>
    <t>328525-E</t>
  </si>
  <si>
    <t>328525-C</t>
  </si>
  <si>
    <t>CILINDRO DE INTERCAMBIADOR DE BARRA</t>
  </si>
  <si>
    <t>328625-E</t>
  </si>
  <si>
    <t>328625-C</t>
  </si>
  <si>
    <t>328725-E</t>
  </si>
  <si>
    <t>328725-C</t>
  </si>
  <si>
    <t>CILINDRO DE COMPUERTA</t>
  </si>
  <si>
    <t>BG01399215</t>
  </si>
  <si>
    <t>328825-E</t>
  </si>
  <si>
    <t>328825-C</t>
  </si>
  <si>
    <t>P12512</t>
  </si>
  <si>
    <t>328825-IF</t>
  </si>
  <si>
    <t>EG07-002100</t>
  </si>
  <si>
    <t>F001-002431</t>
  </si>
  <si>
    <t>SOLICITAR REQUIERMIENTO URGENTE</t>
  </si>
  <si>
    <t>328925-E</t>
  </si>
  <si>
    <t>328925-C</t>
  </si>
  <si>
    <t>328925-IF</t>
  </si>
  <si>
    <t>CILINDRO DE PINZA</t>
  </si>
  <si>
    <t>AF03600088</t>
  </si>
  <si>
    <t>329025-E</t>
  </si>
  <si>
    <t>329025-C</t>
  </si>
  <si>
    <t>329025-IF</t>
  </si>
  <si>
    <t>329125-E</t>
  </si>
  <si>
    <t>329125-C</t>
  </si>
  <si>
    <t>329125-IF</t>
  </si>
  <si>
    <t>EJE DE PIN</t>
  </si>
  <si>
    <t>329225-E</t>
  </si>
  <si>
    <t>329225-C</t>
  </si>
  <si>
    <t>329225-IF</t>
  </si>
  <si>
    <t>EG07-002082</t>
  </si>
  <si>
    <t>BOCINA DE BRONCE DE OD44.00 X ID40.00</t>
  </si>
  <si>
    <t>329325-E</t>
  </si>
  <si>
    <t>329325-C</t>
  </si>
  <si>
    <t>329325-IF</t>
  </si>
  <si>
    <t>BOCINA DE BRONCE DE 33.95 X 30.10</t>
  </si>
  <si>
    <t>329425-E</t>
  </si>
  <si>
    <t>329425-C</t>
  </si>
  <si>
    <t>329425-IF</t>
  </si>
  <si>
    <t>PIN DE 25 MM CON PUNTO DE LUBRICACION</t>
  </si>
  <si>
    <t>329525-E</t>
  </si>
  <si>
    <t>329525-C</t>
  </si>
  <si>
    <t>329525-IF</t>
  </si>
  <si>
    <t>PIN CONICO DE 40 MM</t>
  </si>
  <si>
    <t>329625-E</t>
  </si>
  <si>
    <t>329625-C</t>
  </si>
  <si>
    <t>329625-IF</t>
  </si>
  <si>
    <t>TRENV00013659</t>
  </si>
  <si>
    <t>TL04-0004200</t>
  </si>
  <si>
    <t>329725-E</t>
  </si>
  <si>
    <t>329725-C</t>
  </si>
  <si>
    <t>TRENV00011767</t>
  </si>
  <si>
    <t>329825-E</t>
  </si>
  <si>
    <t>329825-C</t>
  </si>
  <si>
    <t>329825-IF</t>
  </si>
  <si>
    <t>EG07-002274</t>
  </si>
  <si>
    <t>F001-002537</t>
  </si>
  <si>
    <t>TRENV00013425</t>
  </si>
  <si>
    <t>329925-E</t>
  </si>
  <si>
    <t>329925-C</t>
  </si>
  <si>
    <t>329925-IF</t>
  </si>
  <si>
    <t>EG07-002308</t>
  </si>
  <si>
    <t>F001-002552</t>
  </si>
  <si>
    <t>ICC PERU</t>
  </si>
  <si>
    <t>PRENSA HIDRAULICA MAS UNIDAD HIDRAULICA</t>
  </si>
  <si>
    <t>PPU100 / A9984137</t>
  </si>
  <si>
    <t>T002-0001268</t>
  </si>
  <si>
    <t>330025-E</t>
  </si>
  <si>
    <t>330025-C</t>
  </si>
  <si>
    <t>L-07-SV25-000096</t>
  </si>
  <si>
    <t>330025-IF</t>
  </si>
  <si>
    <t>EG07-002161</t>
  </si>
  <si>
    <t>F001-002473</t>
  </si>
  <si>
    <t>30 DE ABRIL</t>
  </si>
  <si>
    <t>EG07-004644</t>
  </si>
  <si>
    <t>330125-E</t>
  </si>
  <si>
    <t>330125-C</t>
  </si>
  <si>
    <t>313800-4300008572</t>
  </si>
  <si>
    <t>330125-IF</t>
  </si>
  <si>
    <t>EG07-002148</t>
  </si>
  <si>
    <t>F001-002492</t>
  </si>
  <si>
    <t>TRENV00014457</t>
  </si>
  <si>
    <t>TL04-001623</t>
  </si>
  <si>
    <t>330225-E</t>
  </si>
  <si>
    <t>330225-C</t>
  </si>
  <si>
    <t>330225-IF</t>
  </si>
  <si>
    <t>EG07-002275</t>
  </si>
  <si>
    <t>F001-002534</t>
  </si>
  <si>
    <t>TRENV00014448</t>
  </si>
  <si>
    <t>330325-E</t>
  </si>
  <si>
    <t>330325-C</t>
  </si>
  <si>
    <t>330325-IF</t>
  </si>
  <si>
    <t>EG07-002298</t>
  </si>
  <si>
    <t>F001-002543</t>
  </si>
  <si>
    <t>SAP3605242</t>
  </si>
  <si>
    <t>ID S250443-1</t>
  </si>
  <si>
    <t>EG07-0014552</t>
  </si>
  <si>
    <t>330425-E</t>
  </si>
  <si>
    <t>330425-C</t>
  </si>
  <si>
    <t>330425-IF</t>
  </si>
  <si>
    <t>EG07-002382</t>
  </si>
  <si>
    <t>F001-002597</t>
  </si>
  <si>
    <t>o</t>
  </si>
  <si>
    <t>SAP4395691</t>
  </si>
  <si>
    <t>ID S250443-2</t>
  </si>
  <si>
    <t>330525-E</t>
  </si>
  <si>
    <t>330525-C</t>
  </si>
  <si>
    <t>330525-IF</t>
  </si>
  <si>
    <t>EG07-002343</t>
  </si>
  <si>
    <t>F001-002583</t>
  </si>
  <si>
    <t>SAP2594058</t>
  </si>
  <si>
    <t>ID S250417-1</t>
  </si>
  <si>
    <t>EG07-002104</t>
  </si>
  <si>
    <t>330625-E</t>
  </si>
  <si>
    <t>330625-C</t>
  </si>
  <si>
    <t>330625-IF</t>
  </si>
  <si>
    <t>EG07-002494</t>
  </si>
  <si>
    <t>F001-002675</t>
  </si>
  <si>
    <t>ID S250401-2</t>
  </si>
  <si>
    <t>330725-E</t>
  </si>
  <si>
    <t>330725-C</t>
  </si>
  <si>
    <t>330725-IF</t>
  </si>
  <si>
    <t>EG07-002334</t>
  </si>
  <si>
    <t>F001-002560</t>
  </si>
  <si>
    <t>ID S250401-1</t>
  </si>
  <si>
    <t>330825-E</t>
  </si>
  <si>
    <t>330825-C</t>
  </si>
  <si>
    <t>330825-IF</t>
  </si>
  <si>
    <t>EG07-002235</t>
  </si>
  <si>
    <t>F001-002515</t>
  </si>
  <si>
    <t>10 DE MAYO</t>
  </si>
  <si>
    <t>PIÑON DRIVE</t>
  </si>
  <si>
    <t>330925-E</t>
  </si>
  <si>
    <t>330925-C</t>
  </si>
  <si>
    <t>COMPLETO PARA ARMADO, ESPERA DE CONFIRMACION GROVER BAMBAS</t>
  </si>
  <si>
    <t>TRENV00014349</t>
  </si>
  <si>
    <t>TL02-001633</t>
  </si>
  <si>
    <t>331025-E</t>
  </si>
  <si>
    <t>331025-C</t>
  </si>
  <si>
    <t>331025-IF</t>
  </si>
  <si>
    <t>EG07-002325</t>
  </si>
  <si>
    <t>F001-002574</t>
  </si>
  <si>
    <t>ID S250474-1</t>
  </si>
  <si>
    <t>EG07-0014593</t>
  </si>
  <si>
    <t>331125-E</t>
  </si>
  <si>
    <t>331125-C</t>
  </si>
  <si>
    <t>331125-IF</t>
  </si>
  <si>
    <t>EG07-002388</t>
  </si>
  <si>
    <t>4Z-6423: CONJUNTO DE PISTÓN REPUESTO NO TIENE FECHA DE LLEGADA SE ESTA BUSCANDO TAMBIEN EN IMPORTACION</t>
  </si>
  <si>
    <t>TRENV00011331</t>
  </si>
  <si>
    <t>331225-E</t>
  </si>
  <si>
    <t>331225-C</t>
  </si>
  <si>
    <t>331225-IF</t>
  </si>
  <si>
    <t>EG07-002311</t>
  </si>
  <si>
    <t>F001-002566</t>
  </si>
  <si>
    <t>TRENV00014817</t>
  </si>
  <si>
    <t>TL02-001634</t>
  </si>
  <si>
    <t>331325-E</t>
  </si>
  <si>
    <t>331325-C</t>
  </si>
  <si>
    <t>331325-IF</t>
  </si>
  <si>
    <t>EG07-002378</t>
  </si>
  <si>
    <t>F001-002619</t>
  </si>
  <si>
    <t>TRENV00014808</t>
  </si>
  <si>
    <t>331425-E</t>
  </si>
  <si>
    <t>331425-C</t>
  </si>
  <si>
    <t>331425-IF</t>
  </si>
  <si>
    <t>EG07-002379</t>
  </si>
  <si>
    <t>F001-002618</t>
  </si>
  <si>
    <t>RT008</t>
  </si>
  <si>
    <t>TRENV00014927</t>
  </si>
  <si>
    <t>331525-E</t>
  </si>
  <si>
    <t>331525-C</t>
  </si>
  <si>
    <t>331525-IF</t>
  </si>
  <si>
    <t>EG07-002422</t>
  </si>
  <si>
    <t>F001-002625</t>
  </si>
  <si>
    <t>TRENV00014478</t>
  </si>
  <si>
    <t>331625-E</t>
  </si>
  <si>
    <t>331625-C</t>
  </si>
  <si>
    <t>331625-IF</t>
  </si>
  <si>
    <t>EG07-002381</t>
  </si>
  <si>
    <t>F001-002598</t>
  </si>
  <si>
    <t>TRENV00014481</t>
  </si>
  <si>
    <t>331725-E</t>
  </si>
  <si>
    <t>331725-C</t>
  </si>
  <si>
    <t>331725-IF</t>
  </si>
  <si>
    <t>EG07-002363</t>
  </si>
  <si>
    <t>F001-002595</t>
  </si>
  <si>
    <t>TRENV00014918</t>
  </si>
  <si>
    <t>331825-E</t>
  </si>
  <si>
    <t>331825-C</t>
  </si>
  <si>
    <t>331825-IF</t>
  </si>
  <si>
    <t>EG07-002249</t>
  </si>
  <si>
    <t>F001-002525</t>
  </si>
  <si>
    <t>TRENV00014915</t>
  </si>
  <si>
    <t>331925-E</t>
  </si>
  <si>
    <t>331925-C</t>
  </si>
  <si>
    <t>331925-IF</t>
  </si>
  <si>
    <t>EG07-002250</t>
  </si>
  <si>
    <t>F001-002526</t>
  </si>
  <si>
    <t>TRENV00014361</t>
  </si>
  <si>
    <t>332025-E</t>
  </si>
  <si>
    <t>332025-C</t>
  </si>
  <si>
    <t>332025-IF</t>
  </si>
  <si>
    <t>EG07-02449</t>
  </si>
  <si>
    <t>F001-002647</t>
  </si>
  <si>
    <t>TRENV00014823</t>
  </si>
  <si>
    <t>332125-E</t>
  </si>
  <si>
    <t>332125-C</t>
  </si>
  <si>
    <t>332125-IF</t>
  </si>
  <si>
    <t>EG07-002339</t>
  </si>
  <si>
    <t>F001-002575</t>
  </si>
  <si>
    <t>TRENV00014475</t>
  </si>
  <si>
    <t>332225-E</t>
  </si>
  <si>
    <t>332225-C</t>
  </si>
  <si>
    <t>332225-IF</t>
  </si>
  <si>
    <t>EG07-002340</t>
  </si>
  <si>
    <t>F001-002576</t>
  </si>
  <si>
    <t>HT114</t>
  </si>
  <si>
    <t>58B3200247SERV</t>
  </si>
  <si>
    <t>TRENV00013942</t>
  </si>
  <si>
    <t>TL02-001616</t>
  </si>
  <si>
    <t>332325-E</t>
  </si>
  <si>
    <t>332325-C</t>
  </si>
  <si>
    <t>332325-IF</t>
  </si>
  <si>
    <t>EG07-002566</t>
  </si>
  <si>
    <t>F001-002721</t>
  </si>
  <si>
    <t>58B5040351</t>
  </si>
  <si>
    <t>TRENV00013939</t>
  </si>
  <si>
    <t>332425-E</t>
  </si>
  <si>
    <t>332425-C</t>
  </si>
  <si>
    <t>332425-IF</t>
  </si>
  <si>
    <t>EG07-002567</t>
  </si>
  <si>
    <t>F001-002720</t>
  </si>
  <si>
    <t>HT038</t>
  </si>
  <si>
    <t>TRENV00014335</t>
  </si>
  <si>
    <t>TL02-001635</t>
  </si>
  <si>
    <t>332525-E</t>
  </si>
  <si>
    <t>332525-C</t>
  </si>
  <si>
    <t>332525-IF</t>
  </si>
  <si>
    <t>EG07-002586</t>
  </si>
  <si>
    <t>F001-002735</t>
  </si>
  <si>
    <t>TRENV00014358</t>
  </si>
  <si>
    <t>332625-E</t>
  </si>
  <si>
    <t>332625-C</t>
  </si>
  <si>
    <t>332625-IF</t>
  </si>
  <si>
    <t>EG07-002587</t>
  </si>
  <si>
    <t>F001-002736</t>
  </si>
  <si>
    <t>234-9000</t>
  </si>
  <si>
    <t>TRENV00013735</t>
  </si>
  <si>
    <t>TL02-001628</t>
  </si>
  <si>
    <t>332725-E</t>
  </si>
  <si>
    <t>332725-C</t>
  </si>
  <si>
    <t>332725-IF</t>
  </si>
  <si>
    <t>EG07-002437</t>
  </si>
  <si>
    <t>F001-002648</t>
  </si>
  <si>
    <t>REVISAR</t>
  </si>
  <si>
    <t>TRENV00014352</t>
  </si>
  <si>
    <t>332825-E</t>
  </si>
  <si>
    <t>332825-C</t>
  </si>
  <si>
    <t>332825-IF</t>
  </si>
  <si>
    <t>EG07-002230</t>
  </si>
  <si>
    <t>F001-002512</t>
  </si>
  <si>
    <t>SAP4448631</t>
  </si>
  <si>
    <t>ID S250526-3</t>
  </si>
  <si>
    <t>EG07-0014844</t>
  </si>
  <si>
    <t>332925-E</t>
  </si>
  <si>
    <t>332952-C</t>
  </si>
  <si>
    <t>332925-IF</t>
  </si>
  <si>
    <t>EG07-002256</t>
  </si>
  <si>
    <t>F001-002561</t>
  </si>
  <si>
    <t>ID S250526-4</t>
  </si>
  <si>
    <t>333025-E</t>
  </si>
  <si>
    <t>333025-C</t>
  </si>
  <si>
    <t>333025-IF</t>
  </si>
  <si>
    <t>EG07-002257</t>
  </si>
  <si>
    <t>F001-002562</t>
  </si>
  <si>
    <t>SAP4416710</t>
  </si>
  <si>
    <t>ID S250526-2</t>
  </si>
  <si>
    <t>333125-E</t>
  </si>
  <si>
    <t>333125-C</t>
  </si>
  <si>
    <t>333425-IF</t>
  </si>
  <si>
    <t>EG07-002331</t>
  </si>
  <si>
    <t>F001-002563</t>
  </si>
  <si>
    <t>SAP4317532</t>
  </si>
  <si>
    <t>ID S250526-1</t>
  </si>
  <si>
    <t>333225-E</t>
  </si>
  <si>
    <t>333225-C</t>
  </si>
  <si>
    <t>333225-IF</t>
  </si>
  <si>
    <t>EG07-002336</t>
  </si>
  <si>
    <t>F001-002571</t>
  </si>
  <si>
    <t>SAP4052200</t>
  </si>
  <si>
    <t>ID S250517-1</t>
  </si>
  <si>
    <t>EG07-002151</t>
  </si>
  <si>
    <t>333325-E</t>
  </si>
  <si>
    <t>333325-C</t>
  </si>
  <si>
    <t>333325-IF</t>
  </si>
  <si>
    <t>EG07-002328</t>
  </si>
  <si>
    <t>F001-002564</t>
  </si>
  <si>
    <t>SAP4280872</t>
  </si>
  <si>
    <t>ID S250562-1</t>
  </si>
  <si>
    <t>EG07-0014940</t>
  </si>
  <si>
    <t>333425-E</t>
  </si>
  <si>
    <t>333425-C</t>
  </si>
  <si>
    <t>EG07-002365</t>
  </si>
  <si>
    <t>F001-002591</t>
  </si>
  <si>
    <t>SAP4464035</t>
  </si>
  <si>
    <t>ID S250562-2</t>
  </si>
  <si>
    <t>333525-IF</t>
  </si>
  <si>
    <t>EG07-002431</t>
  </si>
  <si>
    <t xml:space="preserve"> F001-002632</t>
  </si>
  <si>
    <t>PTOANT038-2025</t>
  </si>
  <si>
    <t>ID S250576-1</t>
  </si>
  <si>
    <t>333625-E</t>
  </si>
  <si>
    <t>333625-C</t>
  </si>
  <si>
    <t>333625-IF</t>
  </si>
  <si>
    <t>EG07-002188</t>
  </si>
  <si>
    <t>F001-002684</t>
  </si>
  <si>
    <t>ID S250547-1</t>
  </si>
  <si>
    <t>EG07-002165</t>
  </si>
  <si>
    <t>333725-E</t>
  </si>
  <si>
    <t>333725-C</t>
  </si>
  <si>
    <t>333725-IF</t>
  </si>
  <si>
    <t>EG07-002511</t>
  </si>
  <si>
    <t>F001-002676</t>
  </si>
  <si>
    <t>TRENV00015151</t>
  </si>
  <si>
    <t>TL02-001664</t>
  </si>
  <si>
    <t>333825-IF</t>
  </si>
  <si>
    <t>EG07-002743</t>
  </si>
  <si>
    <t>F001-002835</t>
  </si>
  <si>
    <t>TRENV00015139</t>
  </si>
  <si>
    <t>333925-E</t>
  </si>
  <si>
    <t>333925-C</t>
  </si>
  <si>
    <t>333925-IF</t>
  </si>
  <si>
    <t>EG07-002475</t>
  </si>
  <si>
    <t>F001-002649</t>
  </si>
  <si>
    <t>TRENV00015142</t>
  </si>
  <si>
    <t>334025-E</t>
  </si>
  <si>
    <t>334025-C</t>
  </si>
  <si>
    <t>334025-IF</t>
  </si>
  <si>
    <t>EG07-002476</t>
  </si>
  <si>
    <t>F001-002650</t>
  </si>
  <si>
    <t>CILINDRO DE LETOURNEAU</t>
  </si>
  <si>
    <t>P&amp;H</t>
  </si>
  <si>
    <t>R4290004</t>
  </si>
  <si>
    <t>EG07-000595</t>
  </si>
  <si>
    <t>334125-E</t>
  </si>
  <si>
    <t>334125-C</t>
  </si>
  <si>
    <t>334125-IF</t>
  </si>
  <si>
    <t>EG07-002176</t>
  </si>
  <si>
    <t>F001-002522</t>
  </si>
  <si>
    <t>SAP3934608</t>
  </si>
  <si>
    <t>ID S250598-1</t>
  </si>
  <si>
    <t>EG07-0014996</t>
  </si>
  <si>
    <t>334225-E</t>
  </si>
  <si>
    <t>334225-C</t>
  </si>
  <si>
    <t>334225-IF</t>
  </si>
  <si>
    <t>EG07-002375</t>
  </si>
  <si>
    <t>F001-002592</t>
  </si>
  <si>
    <t>SAP4390020</t>
  </si>
  <si>
    <t>ID S250598-2</t>
  </si>
  <si>
    <t>334325-E</t>
  </si>
  <si>
    <t>334325-C</t>
  </si>
  <si>
    <t>334325-IF</t>
  </si>
  <si>
    <t>EG07-002366</t>
  </si>
  <si>
    <t>F001-002593</t>
  </si>
  <si>
    <t>SAP4390041</t>
  </si>
  <si>
    <t>ID S250598-3</t>
  </si>
  <si>
    <t>334425-E</t>
  </si>
  <si>
    <t>334425-C</t>
  </si>
  <si>
    <t>334425-IF</t>
  </si>
  <si>
    <t>EG07-002408</t>
  </si>
  <si>
    <t>F001-002620</t>
  </si>
  <si>
    <t>SAP4390042</t>
  </si>
  <si>
    <t>ID S250598-4</t>
  </si>
  <si>
    <t>334525-E</t>
  </si>
  <si>
    <t>334525-C</t>
  </si>
  <si>
    <t>334525-IF</t>
  </si>
  <si>
    <t>EG07-002367</t>
  </si>
  <si>
    <t>F001-002587</t>
  </si>
  <si>
    <t>TRENV00015647</t>
  </si>
  <si>
    <t>TL02-001699</t>
  </si>
  <si>
    <t>334625-C</t>
  </si>
  <si>
    <t>334625-IF</t>
  </si>
  <si>
    <t>EG07-002617</t>
  </si>
  <si>
    <t>F001-002746</t>
  </si>
  <si>
    <t>TRENV00015641</t>
  </si>
  <si>
    <t>334725-E</t>
  </si>
  <si>
    <t>334725-C</t>
  </si>
  <si>
    <t>334725-IF</t>
  </si>
  <si>
    <t>EG07-002380</t>
  </si>
  <si>
    <t>F001-002599</t>
  </si>
  <si>
    <t>TRENV00015644</t>
  </si>
  <si>
    <t>334825-E</t>
  </si>
  <si>
    <t>334825-C</t>
  </si>
  <si>
    <t>334825-IF</t>
  </si>
  <si>
    <t>EG07-002358</t>
  </si>
  <si>
    <t>TRENV00014805</t>
  </si>
  <si>
    <t>TL02-001656</t>
  </si>
  <si>
    <t>334925-E</t>
  </si>
  <si>
    <t>334925-C</t>
  </si>
  <si>
    <t>334925-IF</t>
  </si>
  <si>
    <t>EG07-002309</t>
  </si>
  <si>
    <t>F001-002551</t>
  </si>
  <si>
    <t>TRENV00015230</t>
  </si>
  <si>
    <t>TL02-001657</t>
  </si>
  <si>
    <t>335025-E</t>
  </si>
  <si>
    <t>335025-C</t>
  </si>
  <si>
    <t>335025-IF</t>
  </si>
  <si>
    <t>EG07-002283</t>
  </si>
  <si>
    <t>F001-002544</t>
  </si>
  <si>
    <t>TRENV00011789</t>
  </si>
  <si>
    <t>TL02-001662</t>
  </si>
  <si>
    <t>335125-E</t>
  </si>
  <si>
    <t>335125-C</t>
  </si>
  <si>
    <t>335125-IF</t>
  </si>
  <si>
    <t>EG07-002425</t>
  </si>
  <si>
    <t>F001-002651</t>
  </si>
  <si>
    <t>TRENV00014921</t>
  </si>
  <si>
    <t>TL02-001658</t>
  </si>
  <si>
    <t>335225-E</t>
  </si>
  <si>
    <t>335225-C</t>
  </si>
  <si>
    <t>335225-IF</t>
  </si>
  <si>
    <t>EG07-002294</t>
  </si>
  <si>
    <t>F001-002545</t>
  </si>
  <si>
    <t>TRENV00014814</t>
  </si>
  <si>
    <t>TL02-001654</t>
  </si>
  <si>
    <t>335325-E</t>
  </si>
  <si>
    <t>335325-C</t>
  </si>
  <si>
    <t>335325-IF</t>
  </si>
  <si>
    <t>EG07-002383</t>
  </si>
  <si>
    <t>F001-002607</t>
  </si>
  <si>
    <t>TRENV00014820</t>
  </si>
  <si>
    <t>TL04-004486</t>
  </si>
  <si>
    <t>335425-E</t>
  </si>
  <si>
    <t>335425-C</t>
  </si>
  <si>
    <t>335425-IF</t>
  </si>
  <si>
    <t>EG07-002482</t>
  </si>
  <si>
    <t>F001-002686</t>
  </si>
  <si>
    <t>TRENV00015145</t>
  </si>
  <si>
    <t>335525-E</t>
  </si>
  <si>
    <t>335525-C</t>
  </si>
  <si>
    <t>335525-IF</t>
  </si>
  <si>
    <t>EG07-002350</t>
  </si>
  <si>
    <t>F001-002584</t>
  </si>
  <si>
    <t>TRENV00015446</t>
  </si>
  <si>
    <t>335625-E</t>
  </si>
  <si>
    <t>335625-C</t>
  </si>
  <si>
    <t>EG07-002359</t>
  </si>
  <si>
    <t>F001-002586</t>
  </si>
  <si>
    <t>TRENV00015224</t>
  </si>
  <si>
    <t>335725-E</t>
  </si>
  <si>
    <t>335725-C</t>
  </si>
  <si>
    <t>335725-IF</t>
  </si>
  <si>
    <t>EG07-002373</t>
  </si>
  <si>
    <t>F001-002596</t>
  </si>
  <si>
    <t>TRENV00014924</t>
  </si>
  <si>
    <t>335825-E</t>
  </si>
  <si>
    <t>335825-C</t>
  </si>
  <si>
    <t>335825-IF</t>
  </si>
  <si>
    <t>EG07-002403</t>
  </si>
  <si>
    <t>F001-002608</t>
  </si>
  <si>
    <t>TRENV00015227</t>
  </si>
  <si>
    <t>335925-E</t>
  </si>
  <si>
    <t>335925-C</t>
  </si>
  <si>
    <t>335925-IF</t>
  </si>
  <si>
    <t>EG07-002454</t>
  </si>
  <si>
    <t>F001-002652</t>
  </si>
  <si>
    <t>FABRICACION DE BARRA DE 6" (03/07)</t>
  </si>
  <si>
    <t>TRENV00013418</t>
  </si>
  <si>
    <t>336025-E</t>
  </si>
  <si>
    <t>336025-C</t>
  </si>
  <si>
    <t>336025-IF</t>
  </si>
  <si>
    <t>EG07-002284</t>
  </si>
  <si>
    <t>F001-002546</t>
  </si>
  <si>
    <t>SAP4491268</t>
  </si>
  <si>
    <t>ID S250627-2</t>
  </si>
  <si>
    <t>EG07-002202</t>
  </si>
  <si>
    <t>336125-E</t>
  </si>
  <si>
    <t>336125-C</t>
  </si>
  <si>
    <t>336125-IF</t>
  </si>
  <si>
    <t>EG07-002542</t>
  </si>
  <si>
    <t>F001-002700</t>
  </si>
  <si>
    <t>SAP4483605</t>
  </si>
  <si>
    <t>ID S250627-1</t>
  </si>
  <si>
    <t>336225-E</t>
  </si>
  <si>
    <t>336225-C</t>
  </si>
  <si>
    <t>336225-IF</t>
  </si>
  <si>
    <t>EG07-002601</t>
  </si>
  <si>
    <t>SAP4494662</t>
  </si>
  <si>
    <t>ID S250625-1</t>
  </si>
  <si>
    <t>EG07-0015119</t>
  </si>
  <si>
    <t>336325-E</t>
  </si>
  <si>
    <t>336325-C</t>
  </si>
  <si>
    <t>336325-IF</t>
  </si>
  <si>
    <t>EG07-002479</t>
  </si>
  <si>
    <t>F001-002667</t>
  </si>
  <si>
    <t>SAP4063809</t>
  </si>
  <si>
    <t>ID S250625-2</t>
  </si>
  <si>
    <t>336425-E</t>
  </si>
  <si>
    <t>336425-C</t>
  </si>
  <si>
    <t>336425-IF</t>
  </si>
  <si>
    <t>EG07-002395</t>
  </si>
  <si>
    <t>F001-002604</t>
  </si>
  <si>
    <t>CILINDRO DE VOLTEO DE STICK</t>
  </si>
  <si>
    <t>SAP4489776</t>
  </si>
  <si>
    <t>ID S250625-3</t>
  </si>
  <si>
    <t>EG07-0015155</t>
  </si>
  <si>
    <t>336525-E</t>
  </si>
  <si>
    <t>336525-C</t>
  </si>
  <si>
    <t>336525-IF</t>
  </si>
  <si>
    <t>EG07-002419</t>
  </si>
  <si>
    <t>F001-002623</t>
  </si>
  <si>
    <t>07/07 IMPORTACION KCK</t>
  </si>
  <si>
    <t>CILINDRO DE LEVANTE DE MANIPULADOR</t>
  </si>
  <si>
    <t>SAP3309895</t>
  </si>
  <si>
    <t>ID S250646-4</t>
  </si>
  <si>
    <t>336625-E</t>
  </si>
  <si>
    <t>336625-C</t>
  </si>
  <si>
    <t>336625-IF</t>
  </si>
  <si>
    <t>EG07-002386</t>
  </si>
  <si>
    <t>F001-002605</t>
  </si>
  <si>
    <t>CILINDRO DE EXTENSION DE MANIPULADOR</t>
  </si>
  <si>
    <t>SAP3309896</t>
  </si>
  <si>
    <t>ID S250646-3</t>
  </si>
  <si>
    <t>336725-E</t>
  </si>
  <si>
    <t>336725-C</t>
  </si>
  <si>
    <t>336725-IF</t>
  </si>
  <si>
    <t>EG07-002429</t>
  </si>
  <si>
    <t xml:space="preserve"> F001-002633</t>
  </si>
  <si>
    <t>SAP4328023</t>
  </si>
  <si>
    <t>ID S250646-2</t>
  </si>
  <si>
    <t>336825-E</t>
  </si>
  <si>
    <t>336825-C</t>
  </si>
  <si>
    <t>336825-IF</t>
  </si>
  <si>
    <t>EG07-002446</t>
  </si>
  <si>
    <t>F001-002636</t>
  </si>
  <si>
    <t>SAP4502887</t>
  </si>
  <si>
    <t>ID S250646-1</t>
  </si>
  <si>
    <t>336925-E</t>
  </si>
  <si>
    <t>336925-C</t>
  </si>
  <si>
    <t>336925-IF</t>
  </si>
  <si>
    <t>EG07-002472</t>
  </si>
  <si>
    <t>F001-002666</t>
  </si>
  <si>
    <t xml:space="preserve">CILINDRO DE INCLINACION DE GARRA </t>
  </si>
  <si>
    <t>SAP3309897</t>
  </si>
  <si>
    <t>ID S250646-5</t>
  </si>
  <si>
    <t>EG07-0015196</t>
  </si>
  <si>
    <t>337025-E</t>
  </si>
  <si>
    <t>337025-C</t>
  </si>
  <si>
    <t>337025-IF</t>
  </si>
  <si>
    <t>EG07-002390</t>
  </si>
  <si>
    <t>F001-002606</t>
  </si>
  <si>
    <t>CILINDRO DE DIRECCION HYD</t>
  </si>
  <si>
    <t>TRENV00015453</t>
  </si>
  <si>
    <t>TL04-004569</t>
  </si>
  <si>
    <t>337125-E</t>
  </si>
  <si>
    <t>337125-C</t>
  </si>
  <si>
    <t>337125-IF</t>
  </si>
  <si>
    <t>EG07-002464</t>
  </si>
  <si>
    <t>F001-002653</t>
  </si>
  <si>
    <t>TRENV00015793</t>
  </si>
  <si>
    <t>337225-E</t>
  </si>
  <si>
    <t>337225-C</t>
  </si>
  <si>
    <t>337225-IF</t>
  </si>
  <si>
    <t>EG07-002404</t>
  </si>
  <si>
    <t>F001-002626</t>
  </si>
  <si>
    <t>TRENV00015589</t>
  </si>
  <si>
    <t>337325-E</t>
  </si>
  <si>
    <t>337325-C</t>
  </si>
  <si>
    <t>337325-IF</t>
  </si>
  <si>
    <t>EG007-002247</t>
  </si>
  <si>
    <t>F001-002527</t>
  </si>
  <si>
    <t>TRENV00015653</t>
  </si>
  <si>
    <t>337425-E</t>
  </si>
  <si>
    <t>337425-C</t>
  </si>
  <si>
    <t>337425-IF</t>
  </si>
  <si>
    <t>EG07-002405</t>
  </si>
  <si>
    <t>F001-002609</t>
  </si>
  <si>
    <t>TRENV00015656</t>
  </si>
  <si>
    <t>337525-E</t>
  </si>
  <si>
    <t>337525-C</t>
  </si>
  <si>
    <t>337525-IF</t>
  </si>
  <si>
    <t>EG07-002393</t>
  </si>
  <si>
    <t>F001-002610</t>
  </si>
  <si>
    <t>TRENV00015799</t>
  </si>
  <si>
    <t>337625-E</t>
  </si>
  <si>
    <t>337625-C</t>
  </si>
  <si>
    <t>337625-IF</t>
  </si>
  <si>
    <t>EG07-002396</t>
  </si>
  <si>
    <t>F001-002611</t>
  </si>
  <si>
    <t>605-8762</t>
  </si>
  <si>
    <t>TRENV00015891</t>
  </si>
  <si>
    <t>337725-E</t>
  </si>
  <si>
    <t>337725-C</t>
  </si>
  <si>
    <t>337725-IF</t>
  </si>
  <si>
    <t>EG07-002418</t>
  </si>
  <si>
    <t xml:space="preserve"> F001-002627</t>
  </si>
  <si>
    <t>EX008</t>
  </si>
  <si>
    <t>TRENV00015895</t>
  </si>
  <si>
    <t>337825-E</t>
  </si>
  <si>
    <t>337825-C</t>
  </si>
  <si>
    <t>337825-IF</t>
  </si>
  <si>
    <t>EG07-002506</t>
  </si>
  <si>
    <t>F001-002687</t>
  </si>
  <si>
    <t>SAP4521837</t>
  </si>
  <si>
    <t>ID S250693-1</t>
  </si>
  <si>
    <t>EG07-002237</t>
  </si>
  <si>
    <t>337925-E</t>
  </si>
  <si>
    <t>337925-C</t>
  </si>
  <si>
    <t>337925-IF</t>
  </si>
  <si>
    <t>EG07-002412</t>
  </si>
  <si>
    <t>F001-002624</t>
  </si>
  <si>
    <t>NO AHY REQUERIMIENTO</t>
  </si>
  <si>
    <t>EQ3088</t>
  </si>
  <si>
    <t>SAP4003704</t>
  </si>
  <si>
    <t>ID S250466-1</t>
  </si>
  <si>
    <t>EG07-002252</t>
  </si>
  <si>
    <t>338025-E</t>
  </si>
  <si>
    <t>338025-C</t>
  </si>
  <si>
    <t>338025-IF</t>
  </si>
  <si>
    <t>EG07-002445</t>
  </si>
  <si>
    <t xml:space="preserve"> F001-002637</t>
  </si>
  <si>
    <t>SAP3520354</t>
  </si>
  <si>
    <t>ID S250755-4</t>
  </si>
  <si>
    <t>EG07-002258</t>
  </si>
  <si>
    <t>338125-E</t>
  </si>
  <si>
    <t>338125-C</t>
  </si>
  <si>
    <t>338125-IF</t>
  </si>
  <si>
    <t>EG07-002602</t>
  </si>
  <si>
    <t>F001-002743</t>
  </si>
  <si>
    <t>SAP4564245</t>
  </si>
  <si>
    <t>ID S250755-3</t>
  </si>
  <si>
    <t>338225-E</t>
  </si>
  <si>
    <t>338225-C</t>
  </si>
  <si>
    <t>338225-IF</t>
  </si>
  <si>
    <t>EG07-002623</t>
  </si>
  <si>
    <t>F001-002749</t>
  </si>
  <si>
    <t>SAP4561277</t>
  </si>
  <si>
    <t>ID S250755-1</t>
  </si>
  <si>
    <t>EG07-002264</t>
  </si>
  <si>
    <t>338325-E</t>
  </si>
  <si>
    <t>338325-C</t>
  </si>
  <si>
    <t>338325-IF</t>
  </si>
  <si>
    <t>EG07-02457</t>
  </si>
  <si>
    <t>F001-002639</t>
  </si>
  <si>
    <t>SAP4463749</t>
  </si>
  <si>
    <t>ID S250755-2</t>
  </si>
  <si>
    <t>338425-E</t>
  </si>
  <si>
    <t>338425-C</t>
  </si>
  <si>
    <t>338425-IF</t>
  </si>
  <si>
    <t>EG07-002603</t>
  </si>
  <si>
    <t>F001-002750</t>
  </si>
  <si>
    <t>SAP4390044</t>
  </si>
  <si>
    <t>ID S250747-1</t>
  </si>
  <si>
    <t>EG07-0015558</t>
  </si>
  <si>
    <t>338525-E</t>
  </si>
  <si>
    <t>338525-C</t>
  </si>
  <si>
    <t>338525-IF</t>
  </si>
  <si>
    <t>EG07-02452</t>
  </si>
  <si>
    <t>F001-002640</t>
  </si>
  <si>
    <t>07/07 PROCESO DE IMPORTACION</t>
  </si>
  <si>
    <t>TRENV00016292</t>
  </si>
  <si>
    <t>TL02-0001768</t>
  </si>
  <si>
    <t>338625-E</t>
  </si>
  <si>
    <t>338625-C</t>
  </si>
  <si>
    <t>338625-IF</t>
  </si>
  <si>
    <t>EG07-002471</t>
  </si>
  <si>
    <t>F001-002654</t>
  </si>
  <si>
    <t>SEGURO EN PROCESO DE IMPORTACION - 07/07 - APROBACION DE TAPA</t>
  </si>
  <si>
    <t>TRENV00016289</t>
  </si>
  <si>
    <t>338725-E</t>
  </si>
  <si>
    <t>338725-C</t>
  </si>
  <si>
    <t>338725-IF</t>
  </si>
  <si>
    <t>EG07-002413</t>
  </si>
  <si>
    <t xml:space="preserve"> F001-002628</t>
  </si>
  <si>
    <t>TRENV00015650</t>
  </si>
  <si>
    <t>338825-E</t>
  </si>
  <si>
    <t>338825-C</t>
  </si>
  <si>
    <t>338825-IF</t>
  </si>
  <si>
    <t>EG07-002504</t>
  </si>
  <si>
    <t>F001-002709</t>
  </si>
  <si>
    <t>TRENV00016277</t>
  </si>
  <si>
    <t>338925-E</t>
  </si>
  <si>
    <t>338925-C</t>
  </si>
  <si>
    <t>338925-IF</t>
  </si>
  <si>
    <t>EG07-002444</t>
  </si>
  <si>
    <t>F001-002655</t>
  </si>
  <si>
    <t>FALTA COJINENTES IMPORTACION 07/07</t>
  </si>
  <si>
    <t>TRENV00016286</t>
  </si>
  <si>
    <t>339025-E</t>
  </si>
  <si>
    <t>339025-C</t>
  </si>
  <si>
    <t>339025-IF</t>
  </si>
  <si>
    <t>EG07-002401</t>
  </si>
  <si>
    <t>F001-002656</t>
  </si>
  <si>
    <t>TRENV00016029</t>
  </si>
  <si>
    <t>339125-E</t>
  </si>
  <si>
    <t>339125-C</t>
  </si>
  <si>
    <t>339125-IF</t>
  </si>
  <si>
    <t>EG07-002397</t>
  </si>
  <si>
    <t>F001-002612</t>
  </si>
  <si>
    <t>TRENV00016280</t>
  </si>
  <si>
    <t>339225-E</t>
  </si>
  <si>
    <t>339225-C</t>
  </si>
  <si>
    <t>339225-IF</t>
  </si>
  <si>
    <t>EG07-002398</t>
  </si>
  <si>
    <t>F001-002613</t>
  </si>
  <si>
    <t>TRENV00016026</t>
  </si>
  <si>
    <t>339325-E</t>
  </si>
  <si>
    <t>339325-C</t>
  </si>
  <si>
    <t>339325-IF</t>
  </si>
  <si>
    <t>EG07-002399</t>
  </si>
  <si>
    <t>F001-002614</t>
  </si>
  <si>
    <t>TRENV00015592</t>
  </si>
  <si>
    <t>339425-E</t>
  </si>
  <si>
    <t>339425-C</t>
  </si>
  <si>
    <t>339425-IF</t>
  </si>
  <si>
    <t>EG07-002306</t>
  </si>
  <si>
    <t>F001-002565</t>
  </si>
  <si>
    <t>TRENV00015796</t>
  </si>
  <si>
    <t>339525-E</t>
  </si>
  <si>
    <t>339525-C</t>
  </si>
  <si>
    <t>339525-IF</t>
  </si>
  <si>
    <t>EG07-002316</t>
  </si>
  <si>
    <t>F001-002617</t>
  </si>
  <si>
    <t>TRENV00016542</t>
  </si>
  <si>
    <t>339625-E</t>
  </si>
  <si>
    <t>339625-C</t>
  </si>
  <si>
    <t>339625-IF</t>
  </si>
  <si>
    <t>EG07-002426</t>
  </si>
  <si>
    <t>F001-002657</t>
  </si>
  <si>
    <t>TRENV00016295</t>
  </si>
  <si>
    <t>339725-E</t>
  </si>
  <si>
    <t>339725-C</t>
  </si>
  <si>
    <t>339725-IF</t>
  </si>
  <si>
    <t>EG07-002530</t>
  </si>
  <si>
    <t>F001-002694</t>
  </si>
  <si>
    <t>TRENV00016283</t>
  </si>
  <si>
    <t>339825-E</t>
  </si>
  <si>
    <t>339825-C</t>
  </si>
  <si>
    <t>339825-IF</t>
  </si>
  <si>
    <t>EG07-002534</t>
  </si>
  <si>
    <t>F001-002695</t>
  </si>
  <si>
    <t>SAP4522470</t>
  </si>
  <si>
    <t>ID S250729-1</t>
  </si>
  <si>
    <t>EG07-002271</t>
  </si>
  <si>
    <t>339925-E</t>
  </si>
  <si>
    <t>339925-C</t>
  </si>
  <si>
    <t>TRENV00016768</t>
  </si>
  <si>
    <t>TL02-0001808</t>
  </si>
  <si>
    <t>340025-E</t>
  </si>
  <si>
    <t>340025-C</t>
  </si>
  <si>
    <t>340025-IF</t>
  </si>
  <si>
    <t>EG07-002524</t>
  </si>
  <si>
    <t>F001-002697</t>
  </si>
  <si>
    <t>TRENV00016539</t>
  </si>
  <si>
    <t>340125-E</t>
  </si>
  <si>
    <t>340125-C</t>
  </si>
  <si>
    <t>340125-IF</t>
  </si>
  <si>
    <t>EG07-002391</t>
  </si>
  <si>
    <t>F001-002615</t>
  </si>
  <si>
    <t>HT101</t>
  </si>
  <si>
    <t>TRENV00015885</t>
  </si>
  <si>
    <t>340225-E</t>
  </si>
  <si>
    <t>340225-C</t>
  </si>
  <si>
    <t>340225-IF</t>
  </si>
  <si>
    <t>EG07-002392</t>
  </si>
  <si>
    <t>F001-002616</t>
  </si>
  <si>
    <t>EQ3084</t>
  </si>
  <si>
    <t>SAP3736793</t>
  </si>
  <si>
    <t>ID S250799-1</t>
  </si>
  <si>
    <t>EG07-002289</t>
  </si>
  <si>
    <t>340325-E</t>
  </si>
  <si>
    <t>340325-C</t>
  </si>
  <si>
    <t>C003552470</t>
  </si>
  <si>
    <t>340325-IF</t>
  </si>
  <si>
    <t>EG07-002604</t>
  </si>
  <si>
    <t>F001-002751</t>
  </si>
  <si>
    <t>SAP3556433</t>
  </si>
  <si>
    <t>ID S250807-1</t>
  </si>
  <si>
    <t>EG07-0015703</t>
  </si>
  <si>
    <t>340425-E</t>
  </si>
  <si>
    <t>340425-C</t>
  </si>
  <si>
    <t>C003483845</t>
  </si>
  <si>
    <t>340425-IF</t>
  </si>
  <si>
    <t>EG07-002543</t>
  </si>
  <si>
    <t>F001-002701</t>
  </si>
  <si>
    <t>TRENV00016032</t>
  </si>
  <si>
    <t>TL02-00001781</t>
  </si>
  <si>
    <t>340525-E</t>
  </si>
  <si>
    <t>340525-C</t>
  </si>
  <si>
    <t>340525-IF</t>
  </si>
  <si>
    <t>EG07-002459</t>
  </si>
  <si>
    <t>F001-002658</t>
  </si>
  <si>
    <t>TRENV00016454</t>
  </si>
  <si>
    <t>340625-E</t>
  </si>
  <si>
    <t>340625-C</t>
  </si>
  <si>
    <t>340625-IF</t>
  </si>
  <si>
    <t>EG07-02441</t>
  </si>
  <si>
    <t>F001-002659</t>
  </si>
  <si>
    <t>KIT Y LIMPIADORESIMPORTACION 07/07</t>
  </si>
  <si>
    <t>TRENV00017157</t>
  </si>
  <si>
    <t>TL02-00001843</t>
  </si>
  <si>
    <t>340725-E</t>
  </si>
  <si>
    <t>340725-C</t>
  </si>
  <si>
    <t>340725-IF</t>
  </si>
  <si>
    <t>EG07-002414</t>
  </si>
  <si>
    <t xml:space="preserve"> F001-002629</t>
  </si>
  <si>
    <t>TRENV00017160</t>
  </si>
  <si>
    <t>340825-E</t>
  </si>
  <si>
    <t>340825-C</t>
  </si>
  <si>
    <t>340825-IF</t>
  </si>
  <si>
    <t>EG07-002415</t>
  </si>
  <si>
    <t>F001-002630</t>
  </si>
  <si>
    <t>TRENV00017169</t>
  </si>
  <si>
    <t>340925-E</t>
  </si>
  <si>
    <t>340925-C</t>
  </si>
  <si>
    <t>340925-IF</t>
  </si>
  <si>
    <t>EG07-002460</t>
  </si>
  <si>
    <t>F001-002660</t>
  </si>
  <si>
    <t>KIT EL 10/07</t>
  </si>
  <si>
    <t>TRENV00017166</t>
  </si>
  <si>
    <t>341025-E</t>
  </si>
  <si>
    <t>341025-C</t>
  </si>
  <si>
    <t>341025-IF</t>
  </si>
  <si>
    <t>EG07-002438</t>
  </si>
  <si>
    <t>F001-002661</t>
  </si>
  <si>
    <t>TRENV00016451</t>
  </si>
  <si>
    <t>341125-E</t>
  </si>
  <si>
    <t>341125-C</t>
  </si>
  <si>
    <t>341125-IF</t>
  </si>
  <si>
    <t>EG07-002351</t>
  </si>
  <si>
    <t>F001-002585</t>
  </si>
  <si>
    <t>TRENV00013415</t>
  </si>
  <si>
    <t>341225-E</t>
  </si>
  <si>
    <t>341225-C</t>
  </si>
  <si>
    <t>341225-IF</t>
  </si>
  <si>
    <t>EG07-002525</t>
  </si>
  <si>
    <t>F001-002696</t>
  </si>
  <si>
    <t>TRENV00017238</t>
  </si>
  <si>
    <t>341325-E</t>
  </si>
  <si>
    <t>341325-C</t>
  </si>
  <si>
    <t>341325-IF</t>
  </si>
  <si>
    <t>EG07-02448</t>
  </si>
  <si>
    <t>F001-002662</t>
  </si>
  <si>
    <t>TRENV00017189</t>
  </si>
  <si>
    <t>341425-E</t>
  </si>
  <si>
    <t>341425-C</t>
  </si>
  <si>
    <t>341425-IF</t>
  </si>
  <si>
    <t>EG07-002520</t>
  </si>
  <si>
    <t>F001-002688</t>
  </si>
  <si>
    <t>TRENV00017163</t>
  </si>
  <si>
    <t>341525-E</t>
  </si>
  <si>
    <t>341525-C</t>
  </si>
  <si>
    <t>341525-IF</t>
  </si>
  <si>
    <t>EG07-002532</t>
  </si>
  <si>
    <t>F001-002710</t>
  </si>
  <si>
    <t>TRENV00017175</t>
  </si>
  <si>
    <t>341625-E</t>
  </si>
  <si>
    <t>341625-C</t>
  </si>
  <si>
    <t>341625-IF</t>
  </si>
  <si>
    <t>EG07-002439</t>
  </si>
  <si>
    <t>F001-002663</t>
  </si>
  <si>
    <t>8011C0</t>
  </si>
  <si>
    <t>TRENV00016892</t>
  </si>
  <si>
    <t>341725-E</t>
  </si>
  <si>
    <t>341725-C</t>
  </si>
  <si>
    <t>341725-IF</t>
  </si>
  <si>
    <t>EG07-002473</t>
  </si>
  <si>
    <t>F001-002689</t>
  </si>
  <si>
    <t>EG03-0000554</t>
  </si>
  <si>
    <t>341825-E</t>
  </si>
  <si>
    <t>341825-C</t>
  </si>
  <si>
    <t>341825-IF</t>
  </si>
  <si>
    <t>EG07-002368</t>
  </si>
  <si>
    <t>F001-002600</t>
  </si>
  <si>
    <t>341925-E</t>
  </si>
  <si>
    <t>341925-C</t>
  </si>
  <si>
    <t>341925-IF</t>
  </si>
  <si>
    <t>EG07-002369</t>
  </si>
  <si>
    <t>F001-002601</t>
  </si>
  <si>
    <t>PC2040</t>
  </si>
  <si>
    <t>342025-E</t>
  </si>
  <si>
    <t>342025-C</t>
  </si>
  <si>
    <t>342025-IF</t>
  </si>
  <si>
    <t>342125-E</t>
  </si>
  <si>
    <t>342125-C</t>
  </si>
  <si>
    <t>342125-IF</t>
  </si>
  <si>
    <t>EG07-002417</t>
  </si>
  <si>
    <t>F001-002739</t>
  </si>
  <si>
    <t>342225-E</t>
  </si>
  <si>
    <t>342225-C</t>
  </si>
  <si>
    <t>342225-IF</t>
  </si>
  <si>
    <t>EG07-002370</t>
  </si>
  <si>
    <t>F001-002602</t>
  </si>
  <si>
    <t>SAP4582360</t>
  </si>
  <si>
    <t>ID S250834-2</t>
  </si>
  <si>
    <t>EG07-00015804</t>
  </si>
  <si>
    <t>342325-E</t>
  </si>
  <si>
    <t>342325-C</t>
  </si>
  <si>
    <t>C003317420</t>
  </si>
  <si>
    <t>342325-IF</t>
  </si>
  <si>
    <t>EG07-002462</t>
  </si>
  <si>
    <t>F001-002674</t>
  </si>
  <si>
    <t>EQ6137</t>
  </si>
  <si>
    <t>SAP4578736</t>
  </si>
  <si>
    <t>ID S250834-3</t>
  </si>
  <si>
    <t>342425-E</t>
  </si>
  <si>
    <t>342425-C</t>
  </si>
  <si>
    <t>C003317418</t>
  </si>
  <si>
    <t>342525-IF</t>
  </si>
  <si>
    <t>EG07-002463</t>
  </si>
  <si>
    <t>F001-002670</t>
  </si>
  <si>
    <t>ID S250834-1</t>
  </si>
  <si>
    <t>EG07-00015827</t>
  </si>
  <si>
    <t>342525-E</t>
  </si>
  <si>
    <t>342525-C</t>
  </si>
  <si>
    <t>C003317636</t>
  </si>
  <si>
    <t>EG07-002521</t>
  </si>
  <si>
    <t>F001-002690</t>
  </si>
  <si>
    <t>SAP3497709</t>
  </si>
  <si>
    <t>ID S250855-1</t>
  </si>
  <si>
    <t>EG07-00002314</t>
  </si>
  <si>
    <t>342625-E</t>
  </si>
  <si>
    <t>342625-C</t>
  </si>
  <si>
    <t>C003322387</t>
  </si>
  <si>
    <t>342625-IF</t>
  </si>
  <si>
    <t>EG07-002605</t>
  </si>
  <si>
    <t>F001-002752</t>
  </si>
  <si>
    <t>SAP3939797</t>
  </si>
  <si>
    <t>ID S250877-1</t>
  </si>
  <si>
    <t>EG07-00015904</t>
  </si>
  <si>
    <t>342725-E</t>
  </si>
  <si>
    <t>342725-C</t>
  </si>
  <si>
    <t>C003317551</t>
  </si>
  <si>
    <t>342725-IF</t>
  </si>
  <si>
    <t>EG07-002510</t>
  </si>
  <si>
    <t>F001-002677</t>
  </si>
  <si>
    <t>ID S250877-2</t>
  </si>
  <si>
    <t>342825-E</t>
  </si>
  <si>
    <t>342825-C</t>
  </si>
  <si>
    <t>C003317295</t>
  </si>
  <si>
    <t>342825-IF</t>
  </si>
  <si>
    <t>EG07-002480</t>
  </si>
  <si>
    <t>F001-002668</t>
  </si>
  <si>
    <t>ACTUALIZAR COMPRAS</t>
  </si>
  <si>
    <t>ID S250877-3</t>
  </si>
  <si>
    <t>342925-E</t>
  </si>
  <si>
    <t>342925-C</t>
  </si>
  <si>
    <t>C003304552</t>
  </si>
  <si>
    <t>342925-IF</t>
  </si>
  <si>
    <t>EG07-002432</t>
  </si>
  <si>
    <t>F001-002643</t>
  </si>
  <si>
    <t xml:space="preserve">PROCESO DE COMPRA, REVISAR MIRIAN </t>
  </si>
  <si>
    <t>TRENV00016273</t>
  </si>
  <si>
    <t>TL02-00001848</t>
  </si>
  <si>
    <t>343025-E</t>
  </si>
  <si>
    <t>343025-C</t>
  </si>
  <si>
    <t>343025-IF</t>
  </si>
  <si>
    <t>EG07-02455</t>
  </si>
  <si>
    <t>F001-002664</t>
  </si>
  <si>
    <t>REALIZAR REQUERIMIENTO</t>
  </si>
  <si>
    <t>TRENV00017193</t>
  </si>
  <si>
    <t>343125-E</t>
  </si>
  <si>
    <t>343125-C</t>
  </si>
  <si>
    <t>343125-IF</t>
  </si>
  <si>
    <t>EG07-002430</t>
  </si>
  <si>
    <t>F001-002631</t>
  </si>
  <si>
    <t>TRENV00017178</t>
  </si>
  <si>
    <t>TL02-00017178</t>
  </si>
  <si>
    <t>343225-E</t>
  </si>
  <si>
    <t>343225-C</t>
  </si>
  <si>
    <t>343225-IF</t>
  </si>
  <si>
    <t>EG07-002527</t>
  </si>
  <si>
    <t>F001-002698</t>
  </si>
  <si>
    <t>ID S250904-1</t>
  </si>
  <si>
    <t>EG07-0002344</t>
  </si>
  <si>
    <t>343325-E</t>
  </si>
  <si>
    <t>343325-C</t>
  </si>
  <si>
    <t>C003628062</t>
  </si>
  <si>
    <t>343325-IF</t>
  </si>
  <si>
    <t>EG07-002678</t>
  </si>
  <si>
    <t>F001-002781</t>
  </si>
  <si>
    <t>SAP4620945</t>
  </si>
  <si>
    <t>ID S250904-3</t>
  </si>
  <si>
    <t>343425-E</t>
  </si>
  <si>
    <t>343425-C</t>
  </si>
  <si>
    <t>C003322386</t>
  </si>
  <si>
    <t>343425-IF</t>
  </si>
  <si>
    <t>EG07-002436</t>
  </si>
  <si>
    <t>F001-002641</t>
  </si>
  <si>
    <t>SAP4004046</t>
  </si>
  <si>
    <t>ID S250904-4</t>
  </si>
  <si>
    <t>343525-E</t>
  </si>
  <si>
    <t>343525-C</t>
  </si>
  <si>
    <t>C003628069</t>
  </si>
  <si>
    <t>343525-IF</t>
  </si>
  <si>
    <t>EG07-002679</t>
  </si>
  <si>
    <t>F001-002782</t>
  </si>
  <si>
    <t>SAP4606128</t>
  </si>
  <si>
    <t>ID S250904-2</t>
  </si>
  <si>
    <t>343625-E</t>
  </si>
  <si>
    <t>343625-C</t>
  </si>
  <si>
    <t>C003317343</t>
  </si>
  <si>
    <t>343625-IF</t>
  </si>
  <si>
    <t>EG07-002466</t>
  </si>
  <si>
    <t>F001-002671</t>
  </si>
  <si>
    <t>SAP3609017</t>
  </si>
  <si>
    <t>ID S250891-1</t>
  </si>
  <si>
    <t>343725-C</t>
  </si>
  <si>
    <t>C003342662</t>
  </si>
  <si>
    <t>343725-IF</t>
  </si>
  <si>
    <t>EG07-002433</t>
  </si>
  <si>
    <t>F001-002642</t>
  </si>
  <si>
    <t>SAP4505874</t>
  </si>
  <si>
    <t>ID S250914-1</t>
  </si>
  <si>
    <t>EG07-0002361</t>
  </si>
  <si>
    <t>343825-E</t>
  </si>
  <si>
    <t>343825-C</t>
  </si>
  <si>
    <t>C003322392</t>
  </si>
  <si>
    <t>343825-IF</t>
  </si>
  <si>
    <t>EG07-002456</t>
  </si>
  <si>
    <t>F001-002644</t>
  </si>
  <si>
    <t>SAP3309888</t>
  </si>
  <si>
    <t>ID S250917-1</t>
  </si>
  <si>
    <t>EG07-0016059</t>
  </si>
  <si>
    <t>343925-E</t>
  </si>
  <si>
    <t>343925-C</t>
  </si>
  <si>
    <t>C003431398</t>
  </si>
  <si>
    <t>343925-IF</t>
  </si>
  <si>
    <t>EG07-002569</t>
  </si>
  <si>
    <t>F001-002727</t>
  </si>
  <si>
    <t>CILINDRO DE LLAVE DE QUIEBRE</t>
  </si>
  <si>
    <t>PV351</t>
  </si>
  <si>
    <t>EG07-002387</t>
  </si>
  <si>
    <t>ANTONIO ZUMAETA</t>
  </si>
  <si>
    <t>344025-E</t>
  </si>
  <si>
    <t>344025-C</t>
  </si>
  <si>
    <t>C003569366</t>
  </si>
  <si>
    <t>344025-IF</t>
  </si>
  <si>
    <t>EG07-002402</t>
  </si>
  <si>
    <t xml:space="preserve">EMERENCIA </t>
  </si>
  <si>
    <t>SAP4664916</t>
  </si>
  <si>
    <t>ID S250950-1</t>
  </si>
  <si>
    <t>344125-E</t>
  </si>
  <si>
    <t>344125-C</t>
  </si>
  <si>
    <t>C003536459</t>
  </si>
  <si>
    <t>344125-IF</t>
  </si>
  <si>
    <t>EG07-002595</t>
  </si>
  <si>
    <t>F001-002753</t>
  </si>
  <si>
    <t>SAP4618639</t>
  </si>
  <si>
    <t>ID S250954-1</t>
  </si>
  <si>
    <t>344225-E</t>
  </si>
  <si>
    <t>344225-C</t>
  </si>
  <si>
    <t>C003350321</t>
  </si>
  <si>
    <t>344225-IF</t>
  </si>
  <si>
    <t>EG07-002484</t>
  </si>
  <si>
    <t>F001-002691</t>
  </si>
  <si>
    <t>SAP4663898</t>
  </si>
  <si>
    <t>ID S250954-2</t>
  </si>
  <si>
    <t>344325-E</t>
  </si>
  <si>
    <t>344325-C</t>
  </si>
  <si>
    <t>C003350318</t>
  </si>
  <si>
    <t>344325-IF</t>
  </si>
  <si>
    <t>EG07-002505</t>
  </si>
  <si>
    <t>F001-002692</t>
  </si>
  <si>
    <t>SAP4647150</t>
  </si>
  <si>
    <t>ID S251010-2</t>
  </si>
  <si>
    <t>EG07-002424</t>
  </si>
  <si>
    <t>344425-E</t>
  </si>
  <si>
    <t>344425-C</t>
  </si>
  <si>
    <t>C003628083</t>
  </si>
  <si>
    <t>344425-IF</t>
  </si>
  <si>
    <t>EG07-002813</t>
  </si>
  <si>
    <t>F001-002866</t>
  </si>
  <si>
    <t>pendiente de aprobacion</t>
  </si>
  <si>
    <t>589-2696</t>
  </si>
  <si>
    <t>SAP4003948</t>
  </si>
  <si>
    <t>ID S251002-2</t>
  </si>
  <si>
    <t>EG07-0016275</t>
  </si>
  <si>
    <t>344525-E</t>
  </si>
  <si>
    <t>344525-C</t>
  </si>
  <si>
    <t>C003431479</t>
  </si>
  <si>
    <t>344525-IF</t>
  </si>
  <si>
    <t>EG07-002500</t>
  </si>
  <si>
    <t>F001-002672</t>
  </si>
  <si>
    <t>SAP4394510</t>
  </si>
  <si>
    <t>ID S251002-3</t>
  </si>
  <si>
    <t>344625-E</t>
  </si>
  <si>
    <t>344625-C</t>
  </si>
  <si>
    <t>C003431485</t>
  </si>
  <si>
    <t>344625-IF</t>
  </si>
  <si>
    <t>EG07-002499</t>
  </si>
  <si>
    <t>F001-002673</t>
  </si>
  <si>
    <t>598-1519</t>
  </si>
  <si>
    <t>SAP4003579</t>
  </si>
  <si>
    <t>ID S251002-1</t>
  </si>
  <si>
    <t>344725-E</t>
  </si>
  <si>
    <t>344725-C</t>
  </si>
  <si>
    <t>C003488005</t>
  </si>
  <si>
    <t>344725-IF</t>
  </si>
  <si>
    <t>EG07-002498</t>
  </si>
  <si>
    <t>F001-002702</t>
  </si>
  <si>
    <t>SAP4390046</t>
  </si>
  <si>
    <t>ID S250996-1</t>
  </si>
  <si>
    <t>EG07-0016304</t>
  </si>
  <si>
    <t>344825-C</t>
  </si>
  <si>
    <t>C003375903</t>
  </si>
  <si>
    <t>244825-IF</t>
  </si>
  <si>
    <t>EG07-002512</t>
  </si>
  <si>
    <t>F001-002693</t>
  </si>
  <si>
    <t>EQ3085</t>
  </si>
  <si>
    <t>SAP3450343</t>
  </si>
  <si>
    <t>ID S251010-1</t>
  </si>
  <si>
    <t>EG07-002434</t>
  </si>
  <si>
    <t>344925-E</t>
  </si>
  <si>
    <t>344925-C</t>
  </si>
  <si>
    <t>C003568224</t>
  </si>
  <si>
    <t>344925-IF</t>
  </si>
  <si>
    <t>EG07-002614</t>
  </si>
  <si>
    <t>F001-002754</t>
  </si>
  <si>
    <t>EQ3142</t>
  </si>
  <si>
    <t>SAP4028287</t>
  </si>
  <si>
    <t>ID S251021-1</t>
  </si>
  <si>
    <t>EG07-002442</t>
  </si>
  <si>
    <t>345025-E</t>
  </si>
  <si>
    <t>345025-C</t>
  </si>
  <si>
    <t>C003552480</t>
  </si>
  <si>
    <t>345025-IF</t>
  </si>
  <si>
    <t>EG07-002606</t>
  </si>
  <si>
    <t>F001-002744</t>
  </si>
  <si>
    <t>SAP4706620</t>
  </si>
  <si>
    <t>ID S251028-3</t>
  </si>
  <si>
    <t>EG07-016436</t>
  </si>
  <si>
    <t>345125-E</t>
  </si>
  <si>
    <t>345125-C</t>
  </si>
  <si>
    <t>C003431432</t>
  </si>
  <si>
    <t>345125-IF</t>
  </si>
  <si>
    <t>EG07-002536</t>
  </si>
  <si>
    <t>F001-002703</t>
  </si>
  <si>
    <t>SAP4706623</t>
  </si>
  <si>
    <t>ID S251028-2</t>
  </si>
  <si>
    <t>345225-E</t>
  </si>
  <si>
    <t>345225-C</t>
  </si>
  <si>
    <t>C003483907</t>
  </si>
  <si>
    <t>345225-IF</t>
  </si>
  <si>
    <t>EG07-002549</t>
  </si>
  <si>
    <t>F001-002734</t>
  </si>
  <si>
    <t>SAP4711572</t>
  </si>
  <si>
    <t>ID S251028-4</t>
  </si>
  <si>
    <t>345325-E</t>
  </si>
  <si>
    <t>345325-C</t>
  </si>
  <si>
    <t>C003469859</t>
  </si>
  <si>
    <t>345325-IF</t>
  </si>
  <si>
    <t>EG07-002609</t>
  </si>
  <si>
    <t>F001-002745</t>
  </si>
  <si>
    <t>SAP4656308</t>
  </si>
  <si>
    <t>ID S251028-1</t>
  </si>
  <si>
    <t>345425-E</t>
  </si>
  <si>
    <t>345425-C</t>
  </si>
  <si>
    <t>C003431420</t>
  </si>
  <si>
    <t>345425-IF</t>
  </si>
  <si>
    <t>EG07-002513</t>
  </si>
  <si>
    <t>F001-002704</t>
  </si>
  <si>
    <t>HT042</t>
  </si>
  <si>
    <t>TRENV00017761</t>
  </si>
  <si>
    <t>TL02-001878</t>
  </si>
  <si>
    <t>345525-E</t>
  </si>
  <si>
    <t>345525-C</t>
  </si>
  <si>
    <t>$4,583.14</t>
  </si>
  <si>
    <t>345525-IF</t>
  </si>
  <si>
    <t>EG07-002547</t>
  </si>
  <si>
    <t>F001-002740</t>
  </si>
  <si>
    <t>TRENV00017572</t>
  </si>
  <si>
    <t>345625-E</t>
  </si>
  <si>
    <t>345625-C</t>
  </si>
  <si>
    <t>345625-IF</t>
  </si>
  <si>
    <t>EG07-002621</t>
  </si>
  <si>
    <t>F001-002747</t>
  </si>
  <si>
    <t>EM0421</t>
  </si>
  <si>
    <t>TRENV00018058</t>
  </si>
  <si>
    <t>TL04-00004917</t>
  </si>
  <si>
    <t>345725-E</t>
  </si>
  <si>
    <t>345725-C</t>
  </si>
  <si>
    <t>EG07-002516</t>
  </si>
  <si>
    <t>F001-002716</t>
  </si>
  <si>
    <t>TRENV00018034</t>
  </si>
  <si>
    <t>345825-E</t>
  </si>
  <si>
    <t>345825-C</t>
  </si>
  <si>
    <t>TRENV00018127</t>
  </si>
  <si>
    <t>345925-E</t>
  </si>
  <si>
    <t>345925-C</t>
  </si>
  <si>
    <t>345925-IF</t>
  </si>
  <si>
    <t>EG07-002539</t>
  </si>
  <si>
    <t>F001-002717</t>
  </si>
  <si>
    <t>TRENV00018305</t>
  </si>
  <si>
    <t>346025-E</t>
  </si>
  <si>
    <t>346025-C</t>
  </si>
  <si>
    <t>346025-IF</t>
  </si>
  <si>
    <t>EG07-002540</t>
  </si>
  <si>
    <t>F001-002718</t>
  </si>
  <si>
    <t>TRENV00017849</t>
  </si>
  <si>
    <t>346125-E</t>
  </si>
  <si>
    <t>346125-C</t>
  </si>
  <si>
    <t>346125-IF</t>
  </si>
  <si>
    <t>EG07-002531</t>
  </si>
  <si>
    <t>F001-002714</t>
  </si>
  <si>
    <t>RT009</t>
  </si>
  <si>
    <t>TRENV00018308</t>
  </si>
  <si>
    <t>346225-E</t>
  </si>
  <si>
    <t>346225-C</t>
  </si>
  <si>
    <t>346225-IF</t>
  </si>
  <si>
    <t>EG07-002618</t>
  </si>
  <si>
    <t>F001-002748</t>
  </si>
  <si>
    <t>TRENV00018025</t>
  </si>
  <si>
    <t>346325-E</t>
  </si>
  <si>
    <t>346325-C</t>
  </si>
  <si>
    <t>346325-IF</t>
  </si>
  <si>
    <t>EG07-002572</t>
  </si>
  <si>
    <t>F001-002724</t>
  </si>
  <si>
    <t>TRENV00018121</t>
  </si>
  <si>
    <t>346425-E</t>
  </si>
  <si>
    <t>346425-C</t>
  </si>
  <si>
    <t>346425-IF</t>
  </si>
  <si>
    <t>EG07-002571</t>
  </si>
  <si>
    <t>F001-002725</t>
  </si>
  <si>
    <t>TRENV00017734</t>
  </si>
  <si>
    <t>346525-E</t>
  </si>
  <si>
    <t>346525-C</t>
  </si>
  <si>
    <t>346525-IF</t>
  </si>
  <si>
    <t>EG07-002563</t>
  </si>
  <si>
    <t>F001-002715</t>
  </si>
  <si>
    <t>TRENV00017566</t>
  </si>
  <si>
    <t>346625-E</t>
  </si>
  <si>
    <t>346625-C</t>
  </si>
  <si>
    <t>346625-IF</t>
  </si>
  <si>
    <t>EG07-002662</t>
  </si>
  <si>
    <t>F001-002789</t>
  </si>
  <si>
    <t xml:space="preserve">revisar ot anterior </t>
  </si>
  <si>
    <t>TRENV00017569</t>
  </si>
  <si>
    <t>346725-E</t>
  </si>
  <si>
    <t>346725-C</t>
  </si>
  <si>
    <t>346725-IF</t>
  </si>
  <si>
    <t>EG07-002663</t>
  </si>
  <si>
    <t>TRENV00018052</t>
  </si>
  <si>
    <t>346825-E</t>
  </si>
  <si>
    <t>346825-C</t>
  </si>
  <si>
    <t>346825-IF</t>
  </si>
  <si>
    <t>EG07-002682</t>
  </si>
  <si>
    <t>F001-002790</t>
  </si>
  <si>
    <t>TRENV00018055</t>
  </si>
  <si>
    <t>346925-E</t>
  </si>
  <si>
    <t>346925-C</t>
  </si>
  <si>
    <t>346925-IF</t>
  </si>
  <si>
    <t>EG07-002683</t>
  </si>
  <si>
    <t>F001-002791</t>
  </si>
  <si>
    <t>EQ6112</t>
  </si>
  <si>
    <t>SAP4270802</t>
  </si>
  <si>
    <t>ID S251063-2</t>
  </si>
  <si>
    <t>EG07-016566</t>
  </si>
  <si>
    <t>347025-E</t>
  </si>
  <si>
    <t>347025-C</t>
  </si>
  <si>
    <t>C003469876</t>
  </si>
  <si>
    <t>347025-IF</t>
  </si>
  <si>
    <t>EG07-002545</t>
  </si>
  <si>
    <t>F001-002705</t>
  </si>
  <si>
    <t>SAP4694666</t>
  </si>
  <si>
    <t>ID S251063-3</t>
  </si>
  <si>
    <t>347125-E</t>
  </si>
  <si>
    <t>347125-C</t>
  </si>
  <si>
    <t>C003513699</t>
  </si>
  <si>
    <t>347125-IF</t>
  </si>
  <si>
    <t>EG07-002596</t>
  </si>
  <si>
    <t>F001-002755</t>
  </si>
  <si>
    <t>FALTA REQUERIMIENTO</t>
  </si>
  <si>
    <t>SAP4390043</t>
  </si>
  <si>
    <t>ID S251063-4</t>
  </si>
  <si>
    <t>347225-E</t>
  </si>
  <si>
    <t>347225-C</t>
  </si>
  <si>
    <t>C003469904</t>
  </si>
  <si>
    <t>347225-IF</t>
  </si>
  <si>
    <t>EG07-002548</t>
  </si>
  <si>
    <t>F001-002728</t>
  </si>
  <si>
    <t>SAP4270747</t>
  </si>
  <si>
    <t>ID S251063-5</t>
  </si>
  <si>
    <t>347325-E</t>
  </si>
  <si>
    <t>347325-C</t>
  </si>
  <si>
    <t>C003483909</t>
  </si>
  <si>
    <t>347325-IF</t>
  </si>
  <si>
    <t>EG07-002544</t>
  </si>
  <si>
    <t>F001-002707</t>
  </si>
  <si>
    <t>REPUESTOS COMPLETOS, CONFIRMAR BARRA</t>
  </si>
  <si>
    <t>SAP4270746</t>
  </si>
  <si>
    <t>ID S251063-6</t>
  </si>
  <si>
    <t>347425-E</t>
  </si>
  <si>
    <t>347425-C</t>
  </si>
  <si>
    <t>C003452585</t>
  </si>
  <si>
    <t>347425-IF</t>
  </si>
  <si>
    <t>EG07-002522</t>
  </si>
  <si>
    <t>F001-002708</t>
  </si>
  <si>
    <t>SAP4270801</t>
  </si>
  <si>
    <t>ID S251063-1</t>
  </si>
  <si>
    <t>347525-E</t>
  </si>
  <si>
    <t>347525-C</t>
  </si>
  <si>
    <t>C003469866</t>
  </si>
  <si>
    <t>347525-IF</t>
  </si>
  <si>
    <t>EG07-002570</t>
  </si>
  <si>
    <t>F001-002729</t>
  </si>
  <si>
    <t>SAP3857450</t>
  </si>
  <si>
    <t>ID S251113-1</t>
  </si>
  <si>
    <t>EG07-002470</t>
  </si>
  <si>
    <t>347625-E</t>
  </si>
  <si>
    <t>347625-C</t>
  </si>
  <si>
    <t>C003568550</t>
  </si>
  <si>
    <t>347625-IF</t>
  </si>
  <si>
    <t>EG07-002624</t>
  </si>
  <si>
    <t>F001-002756</t>
  </si>
  <si>
    <t>TRENV00018761</t>
  </si>
  <si>
    <t>TL02-00001973</t>
  </si>
  <si>
    <t>347725-E</t>
  </si>
  <si>
    <t>347725-C</t>
  </si>
  <si>
    <t>347725-IF</t>
  </si>
  <si>
    <t>EG07-002568</t>
  </si>
  <si>
    <t>F001-002726</t>
  </si>
  <si>
    <t>PENDIENTE DE RESPUESTA LOGISTICA</t>
  </si>
  <si>
    <t>SAP4733221</t>
  </si>
  <si>
    <t>ID S251096-1</t>
  </si>
  <si>
    <t>EG07-016693</t>
  </si>
  <si>
    <t>347825-E</t>
  </si>
  <si>
    <t>347825-C</t>
  </si>
  <si>
    <t>C003498920</t>
  </si>
  <si>
    <t>347825-IF</t>
  </si>
  <si>
    <t>EG07-002589</t>
  </si>
  <si>
    <t>F001-002730</t>
  </si>
  <si>
    <t>SAP4706959</t>
  </si>
  <si>
    <t>ID S251096-2</t>
  </si>
  <si>
    <t>347925-E</t>
  </si>
  <si>
    <t>347925-C</t>
  </si>
  <si>
    <t>C003513707</t>
  </si>
  <si>
    <t>347925-IF</t>
  </si>
  <si>
    <t>EG07-002590</t>
  </si>
  <si>
    <t>F001-002731</t>
  </si>
  <si>
    <t>SAP4618640</t>
  </si>
  <si>
    <t>ID S251096-3</t>
  </si>
  <si>
    <t>348025-E</t>
  </si>
  <si>
    <t>348025-C</t>
  </si>
  <si>
    <t>C003808086</t>
  </si>
  <si>
    <t>348025-IF</t>
  </si>
  <si>
    <t>EG07-002845</t>
  </si>
  <si>
    <t>F001-002890</t>
  </si>
  <si>
    <t>SAP4618661</t>
  </si>
  <si>
    <t>ID S251096-4</t>
  </si>
  <si>
    <t>348125-E</t>
  </si>
  <si>
    <t>348125-C</t>
  </si>
  <si>
    <t>C003516138</t>
  </si>
  <si>
    <t>348125-IF</t>
  </si>
  <si>
    <t>EG07-002591</t>
  </si>
  <si>
    <t>F001-002732</t>
  </si>
  <si>
    <t>SAP4464069</t>
  </si>
  <si>
    <t>ID S251102-1</t>
  </si>
  <si>
    <t>348225-E</t>
  </si>
  <si>
    <t>348225-C</t>
  </si>
  <si>
    <t>C003498928</t>
  </si>
  <si>
    <t>348225-IF</t>
  </si>
  <si>
    <t>EG07-002592</t>
  </si>
  <si>
    <t>F001-002733</t>
  </si>
  <si>
    <t>EQ3151</t>
  </si>
  <si>
    <t>SAP45411</t>
  </si>
  <si>
    <t>ID S251086-1</t>
  </si>
  <si>
    <t>EG07-002469</t>
  </si>
  <si>
    <t>348325-E</t>
  </si>
  <si>
    <t>348325-C</t>
  </si>
  <si>
    <t>C003568503</t>
  </si>
  <si>
    <t>348325-IF</t>
  </si>
  <si>
    <t>EG07-002680</t>
  </si>
  <si>
    <t>F001-002783</t>
  </si>
  <si>
    <t>SAP3847781</t>
  </si>
  <si>
    <t>ID S251147-1</t>
  </si>
  <si>
    <t>EG07-002496</t>
  </si>
  <si>
    <t>348425-E</t>
  </si>
  <si>
    <t>348425-C</t>
  </si>
  <si>
    <t>C003568581</t>
  </si>
  <si>
    <t>348425-IF</t>
  </si>
  <si>
    <t>EG07-002637</t>
  </si>
  <si>
    <t>F001-002766</t>
  </si>
  <si>
    <t>pendiente de ball stup</t>
  </si>
  <si>
    <t>SAP4695344</t>
  </si>
  <si>
    <t>ID S251147-2</t>
  </si>
  <si>
    <t>EG07-002495</t>
  </si>
  <si>
    <t>348525-E</t>
  </si>
  <si>
    <t>348525-C</t>
  </si>
  <si>
    <t>C003568591</t>
  </si>
  <si>
    <t>348525-IF</t>
  </si>
  <si>
    <t>EG07-002652</t>
  </si>
  <si>
    <t>F001-002784</t>
  </si>
  <si>
    <t>TRENV00019228</t>
  </si>
  <si>
    <t>TL04-0005006</t>
  </si>
  <si>
    <t>348625-E</t>
  </si>
  <si>
    <t>348625-C</t>
  </si>
  <si>
    <t>348625-IF</t>
  </si>
  <si>
    <t>EG07-002630</t>
  </si>
  <si>
    <t>F001-002767</t>
  </si>
  <si>
    <t>TRENV00019073</t>
  </si>
  <si>
    <t>348725-E</t>
  </si>
  <si>
    <t>348725-C</t>
  </si>
  <si>
    <t>348725-IF</t>
  </si>
  <si>
    <t>EG07-002769</t>
  </si>
  <si>
    <t>TRENV00019078</t>
  </si>
  <si>
    <t>348825-E</t>
  </si>
  <si>
    <t>348825-C</t>
  </si>
  <si>
    <t>348825-IF</t>
  </si>
  <si>
    <t>EG07-002642</t>
  </si>
  <si>
    <t>F001-002768</t>
  </si>
  <si>
    <t>TRENV00019081</t>
  </si>
  <si>
    <t>TOMAS VILCA</t>
  </si>
  <si>
    <t>348925-E</t>
  </si>
  <si>
    <t>348925-C</t>
  </si>
  <si>
    <t>348925-IF</t>
  </si>
  <si>
    <t>EG07-002643</t>
  </si>
  <si>
    <t>F001-002769</t>
  </si>
  <si>
    <t>TRENV00019084</t>
  </si>
  <si>
    <t>349025-E</t>
  </si>
  <si>
    <t>349025-C</t>
  </si>
  <si>
    <t>349025-IF</t>
  </si>
  <si>
    <t>EG07-002644</t>
  </si>
  <si>
    <t>F001-002770</t>
  </si>
  <si>
    <t>TRENV00019067</t>
  </si>
  <si>
    <t>349125-E</t>
  </si>
  <si>
    <t>349125-C</t>
  </si>
  <si>
    <t>349125-IF</t>
  </si>
  <si>
    <t>EG07-002684</t>
  </si>
  <si>
    <t>F001-002792</t>
  </si>
  <si>
    <t>discos en proceso de compra np 466-3807</t>
  </si>
  <si>
    <t>TRENV00019070</t>
  </si>
  <si>
    <t>349225-E</t>
  </si>
  <si>
    <t>349225-C</t>
  </si>
  <si>
    <t>349225-IF</t>
  </si>
  <si>
    <t>EG07-002685</t>
  </si>
  <si>
    <t>F001-002793</t>
  </si>
  <si>
    <t>TRENV00019222</t>
  </si>
  <si>
    <t>349325-E</t>
  </si>
  <si>
    <t>349325-IF</t>
  </si>
  <si>
    <t>EG07-002622</t>
  </si>
  <si>
    <t>F001-002771</t>
  </si>
  <si>
    <t>TRENV00019462</t>
  </si>
  <si>
    <t>349425-E</t>
  </si>
  <si>
    <t>349325-C</t>
  </si>
  <si>
    <t>349425-IF</t>
  </si>
  <si>
    <t>EG07-002645</t>
  </si>
  <si>
    <t>F001-002772</t>
  </si>
  <si>
    <t>TRENV00019234</t>
  </si>
  <si>
    <t>349525-E</t>
  </si>
  <si>
    <t>349525-C</t>
  </si>
  <si>
    <t>349525-IF</t>
  </si>
  <si>
    <t>EG07-002693</t>
  </si>
  <si>
    <t>F001-002796</t>
  </si>
  <si>
    <t>HT106</t>
  </si>
  <si>
    <t>58B-4150120SERV</t>
  </si>
  <si>
    <t>TRENV00019455</t>
  </si>
  <si>
    <t>349625-E</t>
  </si>
  <si>
    <t>349625-C</t>
  </si>
  <si>
    <t>349625-IF</t>
  </si>
  <si>
    <t>EG07-002632</t>
  </si>
  <si>
    <t>F001-002773</t>
  </si>
  <si>
    <t>TRENV00019459</t>
  </si>
  <si>
    <t>349725-E</t>
  </si>
  <si>
    <t>349725-C</t>
  </si>
  <si>
    <t>349725-IF</t>
  </si>
  <si>
    <t>EG07-002619</t>
  </si>
  <si>
    <t>F001-002774</t>
  </si>
  <si>
    <t>TRENV00019568</t>
  </si>
  <si>
    <t>349825-E</t>
  </si>
  <si>
    <t>349825-C</t>
  </si>
  <si>
    <t>349825-IF</t>
  </si>
  <si>
    <t>EG07-002620</t>
  </si>
  <si>
    <t>F001-002775</t>
  </si>
  <si>
    <t>TRENV00019225</t>
  </si>
  <si>
    <t>349925-E</t>
  </si>
  <si>
    <t>349925-C</t>
  </si>
  <si>
    <t>349925-IF</t>
  </si>
  <si>
    <t>EG07-002633</t>
  </si>
  <si>
    <t>F001-002776</t>
  </si>
  <si>
    <t>TRENV00014912</t>
  </si>
  <si>
    <t>350025-E</t>
  </si>
  <si>
    <t>350025-C</t>
  </si>
  <si>
    <t>350025-IF</t>
  </si>
  <si>
    <t>EG07-002692</t>
  </si>
  <si>
    <t>F001-002797</t>
  </si>
  <si>
    <t>TRENV00017764</t>
  </si>
  <si>
    <t>TL02-0001878</t>
  </si>
  <si>
    <t>350125-E</t>
  </si>
  <si>
    <t>350125-C</t>
  </si>
  <si>
    <t>350125-IF</t>
  </si>
  <si>
    <t>EG07-002631</t>
  </si>
  <si>
    <t>F001-002777</t>
  </si>
  <si>
    <t>SAP4648572</t>
  </si>
  <si>
    <t>ID S251156-1</t>
  </si>
  <si>
    <t>EG07-0002518</t>
  </si>
  <si>
    <t>350225-E</t>
  </si>
  <si>
    <t>350225-C</t>
  </si>
  <si>
    <t>C003575626</t>
  </si>
  <si>
    <t>350225-IF</t>
  </si>
  <si>
    <t>EG07-002627</t>
  </si>
  <si>
    <t>F001-002757</t>
  </si>
  <si>
    <t>SAP4790793</t>
  </si>
  <si>
    <t>ID S251167-1</t>
  </si>
  <si>
    <t>EG07-0017034</t>
  </si>
  <si>
    <t>350325-E</t>
  </si>
  <si>
    <t>350325-C</t>
  </si>
  <si>
    <t>C003628173</t>
  </si>
  <si>
    <t>350325-IF</t>
  </si>
  <si>
    <t>EG07-002694</t>
  </si>
  <si>
    <t>F001-002785</t>
  </si>
  <si>
    <t>SAP4783257</t>
  </si>
  <si>
    <t>ID S251167-2</t>
  </si>
  <si>
    <t>350425-E</t>
  </si>
  <si>
    <t>350425-C</t>
  </si>
  <si>
    <t>C003548799</t>
  </si>
  <si>
    <t>350425-IF</t>
  </si>
  <si>
    <t>EG07-002628</t>
  </si>
  <si>
    <t>F001-002758</t>
  </si>
  <si>
    <t>SAP4763679</t>
  </si>
  <si>
    <t>ID S251167-3</t>
  </si>
  <si>
    <t>350525-E</t>
  </si>
  <si>
    <t>350525-C</t>
  </si>
  <si>
    <t>C003516200</t>
  </si>
  <si>
    <t>350525-IF</t>
  </si>
  <si>
    <t>EG07-002610</t>
  </si>
  <si>
    <t>F001-002759</t>
  </si>
  <si>
    <t>SAP4653974</t>
  </si>
  <si>
    <t>ID S251194-1</t>
  </si>
  <si>
    <t>EG07-0017185</t>
  </si>
  <si>
    <t>350625-E</t>
  </si>
  <si>
    <t>350625-C</t>
  </si>
  <si>
    <t>C003575019</t>
  </si>
  <si>
    <t>350625-IF</t>
  </si>
  <si>
    <t>EG07-002625</t>
  </si>
  <si>
    <t>F001-002843</t>
  </si>
  <si>
    <t>SAP4653973</t>
  </si>
  <si>
    <t>ID S251194-2</t>
  </si>
  <si>
    <t>350725-E</t>
  </si>
  <si>
    <t>350725-C</t>
  </si>
  <si>
    <t>C003575047</t>
  </si>
  <si>
    <t>350725-IF</t>
  </si>
  <si>
    <t>EG07-002626</t>
  </si>
  <si>
    <t>F001-002760</t>
  </si>
  <si>
    <t>SAP4390045</t>
  </si>
  <si>
    <t>ID S251194-3</t>
  </si>
  <si>
    <t>350825-E</t>
  </si>
  <si>
    <t>350825-C</t>
  </si>
  <si>
    <t>C003575069</t>
  </si>
  <si>
    <t>350825-IF</t>
  </si>
  <si>
    <t>EG07-002629</t>
  </si>
  <si>
    <t>F001-002762</t>
  </si>
  <si>
    <t>SAP4812285</t>
  </si>
  <si>
    <t>ID S251200-1</t>
  </si>
  <si>
    <t>EG07-0002535</t>
  </si>
  <si>
    <t>350925-E</t>
  </si>
  <si>
    <t>350925-C</t>
  </si>
  <si>
    <t>C003628179</t>
  </si>
  <si>
    <t>350925-IF</t>
  </si>
  <si>
    <t>EG07-002681</t>
  </si>
  <si>
    <t>F001-002786</t>
  </si>
  <si>
    <t xml:space="preserve">CILINDRO DE CORREDERA DE GANSO </t>
  </si>
  <si>
    <t>SAP4834211</t>
  </si>
  <si>
    <t>ID S251223-1</t>
  </si>
  <si>
    <t>EG07-0017343</t>
  </si>
  <si>
    <t>351025-E</t>
  </si>
  <si>
    <t>351025-C</t>
  </si>
  <si>
    <t>C003516271</t>
  </si>
  <si>
    <t>351025-IF</t>
  </si>
  <si>
    <t>EG07-002580</t>
  </si>
  <si>
    <t>F001-002761</t>
  </si>
  <si>
    <t>SAP4683927</t>
  </si>
  <si>
    <t>ID S251216-1</t>
  </si>
  <si>
    <t>EG07-0017334</t>
  </si>
  <si>
    <t>351125-E</t>
  </si>
  <si>
    <t>351125-C</t>
  </si>
  <si>
    <t>C003575207</t>
  </si>
  <si>
    <t>351125-IF</t>
  </si>
  <si>
    <t>EG07-002697</t>
  </si>
  <si>
    <t>F001-002801</t>
  </si>
  <si>
    <t>falta conjinetes y limpiadores</t>
  </si>
  <si>
    <t>SAP4679392</t>
  </si>
  <si>
    <t>ID S251216-2</t>
  </si>
  <si>
    <t>351225-E</t>
  </si>
  <si>
    <t>351225-C</t>
  </si>
  <si>
    <t>C003575235</t>
  </si>
  <si>
    <t>351225-IF</t>
  </si>
  <si>
    <t>EG07-002740</t>
  </si>
  <si>
    <t>F001-002829</t>
  </si>
  <si>
    <t>TRENV00019064</t>
  </si>
  <si>
    <t>TL02-0002042</t>
  </si>
  <si>
    <t>351325-E</t>
  </si>
  <si>
    <t>351325-C</t>
  </si>
  <si>
    <t>351325-IF</t>
  </si>
  <si>
    <t>EG07-002647</t>
  </si>
  <si>
    <t>F001-002778</t>
  </si>
  <si>
    <t>TRENV00019909</t>
  </si>
  <si>
    <t>351425-E</t>
  </si>
  <si>
    <t>351425-C</t>
  </si>
  <si>
    <t>351425-IF</t>
  </si>
  <si>
    <t>EG07-002646</t>
  </si>
  <si>
    <t>F001-002779</t>
  </si>
  <si>
    <t>TRENV00019806</t>
  </si>
  <si>
    <t>351525-E</t>
  </si>
  <si>
    <t>351525-C</t>
  </si>
  <si>
    <t>351525-IF</t>
  </si>
  <si>
    <t>EG07-002656</t>
  </si>
  <si>
    <t>F001-002798</t>
  </si>
  <si>
    <t>TRENV00019811</t>
  </si>
  <si>
    <t>351625-E</t>
  </si>
  <si>
    <t>351625-C</t>
  </si>
  <si>
    <t>351625-IF</t>
  </si>
  <si>
    <t>EG07-002657</t>
  </si>
  <si>
    <t>F001-002799</t>
  </si>
  <si>
    <t>falta bujes llega 22/10</t>
  </si>
  <si>
    <t>TRENV00019912</t>
  </si>
  <si>
    <t>351725-E</t>
  </si>
  <si>
    <t>351725-C</t>
  </si>
  <si>
    <t>351725-IF</t>
  </si>
  <si>
    <t>EG07-002797</t>
  </si>
  <si>
    <t>F001-002867</t>
  </si>
  <si>
    <t>PENDIENTE CILINDRO Y VASTAGO</t>
  </si>
  <si>
    <t>TRENV00019465</t>
  </si>
  <si>
    <t>351825-E</t>
  </si>
  <si>
    <t>351825-C</t>
  </si>
  <si>
    <t>351825-IF</t>
  </si>
  <si>
    <t>EG07-002721</t>
  </si>
  <si>
    <t>F001-002812</t>
  </si>
  <si>
    <t>TRENV00019471</t>
  </si>
  <si>
    <t>351925-E</t>
  </si>
  <si>
    <t>351925-C</t>
  </si>
  <si>
    <t>351925-IF</t>
  </si>
  <si>
    <t>EG07-002702</t>
  </si>
  <si>
    <t>F001-002802</t>
  </si>
  <si>
    <t>LD001</t>
  </si>
  <si>
    <t>TRENV00019468</t>
  </si>
  <si>
    <t>352025-E</t>
  </si>
  <si>
    <t>352025-C</t>
  </si>
  <si>
    <t>falta sellos</t>
  </si>
  <si>
    <t>DZ008</t>
  </si>
  <si>
    <t>TRENV00019979</t>
  </si>
  <si>
    <t>352125-E</t>
  </si>
  <si>
    <t>352125-C</t>
  </si>
  <si>
    <t>EG07-002774</t>
  </si>
  <si>
    <t>F001-002846</t>
  </si>
  <si>
    <t>TRENV00019982</t>
  </si>
  <si>
    <t>352225-E</t>
  </si>
  <si>
    <t>352225-C</t>
  </si>
  <si>
    <t>352225-IF</t>
  </si>
  <si>
    <t>EG07-002640</t>
  </si>
  <si>
    <t>F001-002863</t>
  </si>
  <si>
    <t>TRENV00019985</t>
  </si>
  <si>
    <t>352325-E</t>
  </si>
  <si>
    <t>352325-C</t>
  </si>
  <si>
    <t>352325-IF</t>
  </si>
  <si>
    <t>EG07-002653</t>
  </si>
  <si>
    <t>F001-002803</t>
  </si>
  <si>
    <t>TRENV00018311</t>
  </si>
  <si>
    <t>352524-E</t>
  </si>
  <si>
    <t>352425-C</t>
  </si>
  <si>
    <t>352425-IF</t>
  </si>
  <si>
    <t>EG07-002722</t>
  </si>
  <si>
    <t>F001-002813</t>
  </si>
  <si>
    <t>TRENV00020115</t>
  </si>
  <si>
    <t>26/9/2025+R1081:Z1598</t>
  </si>
  <si>
    <t>352525-E</t>
  </si>
  <si>
    <t>352528-C</t>
  </si>
  <si>
    <t>352525-IF</t>
  </si>
  <si>
    <t>EG07-002686</t>
  </si>
  <si>
    <t>F001-002804</t>
  </si>
  <si>
    <t>TRENV00020121</t>
  </si>
  <si>
    <t>TL02-0002039</t>
  </si>
  <si>
    <t>352625-E</t>
  </si>
  <si>
    <t>352625-C</t>
  </si>
  <si>
    <t>352625-IF</t>
  </si>
  <si>
    <t>EG07-002717</t>
  </si>
  <si>
    <t>F001-002814</t>
  </si>
  <si>
    <t xml:space="preserve">falta discos </t>
  </si>
  <si>
    <t>TRENV00020124</t>
  </si>
  <si>
    <t>352725-E</t>
  </si>
  <si>
    <t>352725-C</t>
  </si>
  <si>
    <t>352725-IF</t>
  </si>
  <si>
    <t>EG07-002718</t>
  </si>
  <si>
    <t>F001-002815</t>
  </si>
  <si>
    <t>TRENV00020112</t>
  </si>
  <si>
    <t>352825-E</t>
  </si>
  <si>
    <t>352825-C</t>
  </si>
  <si>
    <t>352825-IF</t>
  </si>
  <si>
    <t>F001-002847</t>
  </si>
  <si>
    <t>TRENV00020129</t>
  </si>
  <si>
    <t>352925-E</t>
  </si>
  <si>
    <t>352925-C</t>
  </si>
  <si>
    <t>352925-IF</t>
  </si>
  <si>
    <t>EG07-002770</t>
  </si>
  <si>
    <t>F001-002848</t>
  </si>
  <si>
    <t>HT022</t>
  </si>
  <si>
    <t>TRENV00020210</t>
  </si>
  <si>
    <t>353025-E</t>
  </si>
  <si>
    <t>353025-C</t>
  </si>
  <si>
    <t>353025-IF</t>
  </si>
  <si>
    <t>EG07-002698</t>
  </si>
  <si>
    <t>F001-002805</t>
  </si>
  <si>
    <t>TRENV00019231</t>
  </si>
  <si>
    <t>353125-E</t>
  </si>
  <si>
    <t>353125-C</t>
  </si>
  <si>
    <t>353125-IF</t>
  </si>
  <si>
    <t>EG07-002784</t>
  </si>
  <si>
    <t>F001-002857</t>
  </si>
  <si>
    <t>PENDIENTE KIT 05/11</t>
  </si>
  <si>
    <t>TRENV00019906</t>
  </si>
  <si>
    <t>353225-E</t>
  </si>
  <si>
    <t>353225-C</t>
  </si>
  <si>
    <t>353225-IF</t>
  </si>
  <si>
    <t>EG07-002812</t>
  </si>
  <si>
    <t>F001-002868</t>
  </si>
  <si>
    <t>FALTA KIT 07/11</t>
  </si>
  <si>
    <t>TRENV00019761</t>
  </si>
  <si>
    <t>EG07-0001398</t>
  </si>
  <si>
    <t>353325-E</t>
  </si>
  <si>
    <t>353325-C</t>
  </si>
  <si>
    <t>EG07-002775</t>
  </si>
  <si>
    <t>F001-002849</t>
  </si>
  <si>
    <t>FALTA CROMADO</t>
  </si>
  <si>
    <t>SAP4824176</t>
  </si>
  <si>
    <t>ID S251273-1</t>
  </si>
  <si>
    <t>353425-E</t>
  </si>
  <si>
    <t>POR EVALUAR</t>
  </si>
  <si>
    <t>353425-C</t>
  </si>
  <si>
    <t>C003539397</t>
  </si>
  <si>
    <t>353425-IF</t>
  </si>
  <si>
    <t>EG07-002732</t>
  </si>
  <si>
    <t>F001-002830</t>
  </si>
  <si>
    <t>SAP4822223</t>
  </si>
  <si>
    <t>ID S251234-1</t>
  </si>
  <si>
    <t>353525-E</t>
  </si>
  <si>
    <t>353525-C</t>
  </si>
  <si>
    <t>C003628243</t>
  </si>
  <si>
    <t>353525-IF</t>
  </si>
  <si>
    <t>EG07-002751</t>
  </si>
  <si>
    <t>F001-002831</t>
  </si>
  <si>
    <t>TRENV00020225</t>
  </si>
  <si>
    <t>TL02-002034</t>
  </si>
  <si>
    <t>353625-E</t>
  </si>
  <si>
    <t>353625-C</t>
  </si>
  <si>
    <t>353625-IF</t>
  </si>
  <si>
    <t>EG07-002819</t>
  </si>
  <si>
    <t>F001-002878</t>
  </si>
  <si>
    <t>TRENV00020222</t>
  </si>
  <si>
    <t>353725-E</t>
  </si>
  <si>
    <t>353725-C</t>
  </si>
  <si>
    <t>353725-IF</t>
  </si>
  <si>
    <t>EG07-002820</t>
  </si>
  <si>
    <t>F001-002879</t>
  </si>
  <si>
    <t>TRENV00019791</t>
  </si>
  <si>
    <t>353825-E</t>
  </si>
  <si>
    <t>353825-C</t>
  </si>
  <si>
    <t>TRENV00019788</t>
  </si>
  <si>
    <t>353925-E</t>
  </si>
  <si>
    <t>353925-C</t>
  </si>
  <si>
    <t>TRENV00019797</t>
  </si>
  <si>
    <t>TL02-002035</t>
  </si>
  <si>
    <t>354025-E</t>
  </si>
  <si>
    <t>354025-C</t>
  </si>
  <si>
    <t>TRENV00019794</t>
  </si>
  <si>
    <t>354125-E</t>
  </si>
  <si>
    <t>354125-C</t>
  </si>
  <si>
    <t>SAP4429621</t>
  </si>
  <si>
    <t>ID S251335-1</t>
  </si>
  <si>
    <t>354225-E</t>
  </si>
  <si>
    <t>354225-C</t>
  </si>
  <si>
    <t>C003799380</t>
  </si>
  <si>
    <t>354225-IF</t>
  </si>
  <si>
    <t>EG07-002825</t>
  </si>
  <si>
    <t>F001-002884</t>
  </si>
  <si>
    <t>EQ3087</t>
  </si>
  <si>
    <t>SAP3446182</t>
  </si>
  <si>
    <t>ID S251294-2</t>
  </si>
  <si>
    <t>354325-E</t>
  </si>
  <si>
    <t>354325-C</t>
  </si>
  <si>
    <t>C003630459</t>
  </si>
  <si>
    <t>354325-IF</t>
  </si>
  <si>
    <t>EG07-002750</t>
  </si>
  <si>
    <t>F001-002832</t>
  </si>
  <si>
    <t>bal stup pendiente</t>
  </si>
  <si>
    <t>SAP4857210</t>
  </si>
  <si>
    <t>ID S251305-1</t>
  </si>
  <si>
    <t>354425-E</t>
  </si>
  <si>
    <t>354425-C</t>
  </si>
  <si>
    <t>C003688198</t>
  </si>
  <si>
    <t>354425-IF</t>
  </si>
  <si>
    <t>EG07-002729</t>
  </si>
  <si>
    <t>F001-002822</t>
  </si>
  <si>
    <t>SAP 4869311</t>
  </si>
  <si>
    <t>ID S251294-1</t>
  </si>
  <si>
    <t>354525-E</t>
  </si>
  <si>
    <t>354525-C</t>
  </si>
  <si>
    <t>C003630424</t>
  </si>
  <si>
    <t>354525-IF</t>
  </si>
  <si>
    <t>EG07-002767</t>
  </si>
  <si>
    <t>F001-002844</t>
  </si>
  <si>
    <t>SAP4897627</t>
  </si>
  <si>
    <t>ID S251350-1</t>
  </si>
  <si>
    <t>EG07-0017864</t>
  </si>
  <si>
    <t>354625-E</t>
  </si>
  <si>
    <t>354625-C</t>
  </si>
  <si>
    <t>C003653721</t>
  </si>
  <si>
    <t>354625-IF</t>
  </si>
  <si>
    <t>EG07-002752</t>
  </si>
  <si>
    <t>F001-002833</t>
  </si>
  <si>
    <t>EQ7113</t>
  </si>
  <si>
    <t>SAP4888039</t>
  </si>
  <si>
    <t>ID S251350-2</t>
  </si>
  <si>
    <t>354725-E</t>
  </si>
  <si>
    <t>354725-C</t>
  </si>
  <si>
    <t>C003653746</t>
  </si>
  <si>
    <t>354725-IF</t>
  </si>
  <si>
    <t>EG07-002707</t>
  </si>
  <si>
    <t>TRENV00020543</t>
  </si>
  <si>
    <t>TL02-00002074</t>
  </si>
  <si>
    <t>3RO LIMA</t>
  </si>
  <si>
    <t>354825-E</t>
  </si>
  <si>
    <t>354825-C</t>
  </si>
  <si>
    <t>354825-IF</t>
  </si>
  <si>
    <t>EG07-002772</t>
  </si>
  <si>
    <t>F001-002850</t>
  </si>
  <si>
    <t>LIMA</t>
  </si>
  <si>
    <t>TRENV00020836</t>
  </si>
  <si>
    <t>354925-E</t>
  </si>
  <si>
    <t>354925-IF</t>
  </si>
  <si>
    <t>EG07-002709</t>
  </si>
  <si>
    <t>F001-002806</t>
  </si>
  <si>
    <t>TRENV00018314</t>
  </si>
  <si>
    <t>355025-E</t>
  </si>
  <si>
    <t>355025-C</t>
  </si>
  <si>
    <t>355025-IF</t>
  </si>
  <si>
    <t>EG07-002741</t>
  </si>
  <si>
    <t>F001-002836</t>
  </si>
  <si>
    <t>pendiente de cromado</t>
  </si>
  <si>
    <t>TRENV00020546</t>
  </si>
  <si>
    <t>355125-E</t>
  </si>
  <si>
    <t>355125-C</t>
  </si>
  <si>
    <t>pendiente de kit</t>
  </si>
  <si>
    <t>80354C0</t>
  </si>
  <si>
    <t>TRENV00020845</t>
  </si>
  <si>
    <t>355225-E</t>
  </si>
  <si>
    <t>355225-C</t>
  </si>
  <si>
    <t>355225-IF</t>
  </si>
  <si>
    <t>EG07-002705</t>
  </si>
  <si>
    <t>F001-002816</t>
  </si>
  <si>
    <t>CILINDRO DE HYD FMA</t>
  </si>
  <si>
    <t>TRENV00020839</t>
  </si>
  <si>
    <t>355325-E</t>
  </si>
  <si>
    <t>355325-C</t>
  </si>
  <si>
    <t>355325-IF</t>
  </si>
  <si>
    <t>EG07-002699</t>
  </si>
  <si>
    <t>F001-002817</t>
  </si>
  <si>
    <t>TRENV00020213</t>
  </si>
  <si>
    <t>355425-E</t>
  </si>
  <si>
    <t>355425-C</t>
  </si>
  <si>
    <t>355425-IF</t>
  </si>
  <si>
    <t>EG07-002704</t>
  </si>
  <si>
    <t>F001-002807</t>
  </si>
  <si>
    <t>TRENV00020540</t>
  </si>
  <si>
    <t>355525-E</t>
  </si>
  <si>
    <t>355525-C</t>
  </si>
  <si>
    <t>EG07-002776</t>
  </si>
  <si>
    <t>F001-002851</t>
  </si>
  <si>
    <t>TRENV00020525</t>
  </si>
  <si>
    <t>355625-E</t>
  </si>
  <si>
    <t>355625-C</t>
  </si>
  <si>
    <t>355625-IF</t>
  </si>
  <si>
    <t>EG07-002762</t>
  </si>
  <si>
    <t>F001-002852</t>
  </si>
  <si>
    <t>TRENV00020219</t>
  </si>
  <si>
    <t>TL02-00002078</t>
  </si>
  <si>
    <t>355725-E</t>
  </si>
  <si>
    <t>355725-C</t>
  </si>
  <si>
    <t>355725-IF</t>
  </si>
  <si>
    <t>EG07-002724</t>
  </si>
  <si>
    <t>F001-002818</t>
  </si>
  <si>
    <t>TRENV00024214</t>
  </si>
  <si>
    <t>355825-E</t>
  </si>
  <si>
    <t>355825-C</t>
  </si>
  <si>
    <t>355825-IF</t>
  </si>
  <si>
    <t>EG07-002723</t>
  </si>
  <si>
    <t>F001-002819</t>
  </si>
  <si>
    <t>TRENV00021025</t>
  </si>
  <si>
    <t>TL02-00002086</t>
  </si>
  <si>
    <t>355925-E</t>
  </si>
  <si>
    <t>355925-C</t>
  </si>
  <si>
    <t>355925-IF</t>
  </si>
  <si>
    <t>EG07-002753</t>
  </si>
  <si>
    <t>F001-002837</t>
  </si>
  <si>
    <t>EX005</t>
  </si>
  <si>
    <t>TRENV00021031</t>
  </si>
  <si>
    <t>356025-E</t>
  </si>
  <si>
    <t>356025-C</t>
  </si>
  <si>
    <t>356025-IF</t>
  </si>
  <si>
    <t>EG07-002843</t>
  </si>
  <si>
    <t>F001-002893</t>
  </si>
  <si>
    <t xml:space="preserve">falta barra </t>
  </si>
  <si>
    <t>TRENV00020842</t>
  </si>
  <si>
    <t>356125-E</t>
  </si>
  <si>
    <t>356125-C</t>
  </si>
  <si>
    <t>356125-IF</t>
  </si>
  <si>
    <t>EG07-002821</t>
  </si>
  <si>
    <t>F001-002880</t>
  </si>
  <si>
    <t>TRENV00021037</t>
  </si>
  <si>
    <t>356225-E</t>
  </si>
  <si>
    <t>356225-C</t>
  </si>
  <si>
    <t>356225-IF</t>
  </si>
  <si>
    <t>EG07-002700</t>
  </si>
  <si>
    <t>F001-002808</t>
  </si>
  <si>
    <t>707H106340SG</t>
  </si>
  <si>
    <t>TRENV00020118</t>
  </si>
  <si>
    <t>356325-E</t>
  </si>
  <si>
    <t>356325-C</t>
  </si>
  <si>
    <t>356325-IF</t>
  </si>
  <si>
    <t>EG07-002742</t>
  </si>
  <si>
    <t>F001-002838</t>
  </si>
  <si>
    <t>TRENV00019061</t>
  </si>
  <si>
    <t>356425-E</t>
  </si>
  <si>
    <t>356425-C</t>
  </si>
  <si>
    <t>356425-IF</t>
  </si>
  <si>
    <t>EG07-002701</t>
  </si>
  <si>
    <t>F001-002820</t>
  </si>
  <si>
    <t>FALTA INSTALAR ROTULAS</t>
  </si>
  <si>
    <t>WT003</t>
  </si>
  <si>
    <t>TRENV00021022</t>
  </si>
  <si>
    <t>356525-E</t>
  </si>
  <si>
    <t>356525-C</t>
  </si>
  <si>
    <t>356525-IF</t>
  </si>
  <si>
    <t>EG07-002725</t>
  </si>
  <si>
    <t>F001-002839</t>
  </si>
  <si>
    <t>SAP4640343</t>
  </si>
  <si>
    <t>ID S251388-1</t>
  </si>
  <si>
    <t>EG07-00017933</t>
  </si>
  <si>
    <t>356625-E</t>
  </si>
  <si>
    <t>356625-C</t>
  </si>
  <si>
    <t>C003672789</t>
  </si>
  <si>
    <t>EG07-002757</t>
  </si>
  <si>
    <t>F001-002834</t>
  </si>
  <si>
    <t>EQ6113</t>
  </si>
  <si>
    <t>SAP4270805</t>
  </si>
  <si>
    <t>ID S251388-2</t>
  </si>
  <si>
    <t>356725-E</t>
  </si>
  <si>
    <t>356725-C</t>
  </si>
  <si>
    <t>C003672794</t>
  </si>
  <si>
    <t>356725-IF</t>
  </si>
  <si>
    <t>EG07-002733</t>
  </si>
  <si>
    <t>F001-002823</t>
  </si>
  <si>
    <t>SAP4270806</t>
  </si>
  <si>
    <t>ID S251388-3</t>
  </si>
  <si>
    <t>356825-E</t>
  </si>
  <si>
    <t>356825-C</t>
  </si>
  <si>
    <t>C003672798</t>
  </si>
  <si>
    <t>356825-IF</t>
  </si>
  <si>
    <t>EG07-002734</t>
  </si>
  <si>
    <t>F001-002824</t>
  </si>
  <si>
    <t>SAP4270809</t>
  </si>
  <si>
    <t>ID S251388-4</t>
  </si>
  <si>
    <t>356925-E</t>
  </si>
  <si>
    <t>356925-C</t>
  </si>
  <si>
    <t>C003672812</t>
  </si>
  <si>
    <t>356925-IF</t>
  </si>
  <si>
    <t>EG07-002735</t>
  </si>
  <si>
    <t>F001-002825</t>
  </si>
  <si>
    <t>SAP4872989</t>
  </si>
  <si>
    <t>ID S251388-5</t>
  </si>
  <si>
    <t>357025-E</t>
  </si>
  <si>
    <t>357025-C</t>
  </si>
  <si>
    <t>C003672820</t>
  </si>
  <si>
    <t>357025-IF</t>
  </si>
  <si>
    <t>EG07-002736</t>
  </si>
  <si>
    <t>F001-002826</t>
  </si>
  <si>
    <t>TRENV00021476</t>
  </si>
  <si>
    <t>TL02-0002090</t>
  </si>
  <si>
    <t>357125-E</t>
  </si>
  <si>
    <t>357125-C</t>
  </si>
  <si>
    <t>357125-IF</t>
  </si>
  <si>
    <t>EG07-002666</t>
  </si>
  <si>
    <t>F001-002809</t>
  </si>
  <si>
    <t>TRENV00021473</t>
  </si>
  <si>
    <t>357225-E</t>
  </si>
  <si>
    <t>357225-C</t>
  </si>
  <si>
    <t>3575225-IF</t>
  </si>
  <si>
    <t>F001-002810</t>
  </si>
  <si>
    <t>SAP4916674</t>
  </si>
  <si>
    <t>ID S251424-1</t>
  </si>
  <si>
    <t>EG07-00018162</t>
  </si>
  <si>
    <t>357325-E</t>
  </si>
  <si>
    <t>357325-C</t>
  </si>
  <si>
    <t>C003654127</t>
  </si>
  <si>
    <t>357325-IF</t>
  </si>
  <si>
    <t>EG07-002765</t>
  </si>
  <si>
    <t>F001-002858</t>
  </si>
  <si>
    <t>PC2733</t>
  </si>
  <si>
    <t>SAP4919416</t>
  </si>
  <si>
    <t>ID S251410-2</t>
  </si>
  <si>
    <t>357425-E</t>
  </si>
  <si>
    <t>357425-C</t>
  </si>
  <si>
    <t>C003672834</t>
  </si>
  <si>
    <t>357425-IF</t>
  </si>
  <si>
    <t>EG07-002768</t>
  </si>
  <si>
    <t>F001-002845</t>
  </si>
  <si>
    <t>SAP4924619</t>
  </si>
  <si>
    <t>ID S251410-1</t>
  </si>
  <si>
    <t>357525-E</t>
  </si>
  <si>
    <t>357525-C</t>
  </si>
  <si>
    <t>C003829962</t>
  </si>
  <si>
    <t>357525-IF</t>
  </si>
  <si>
    <t>EG07-002857</t>
  </si>
  <si>
    <t>F001-002894</t>
  </si>
  <si>
    <t>TRENV00021019</t>
  </si>
  <si>
    <t>TL02-0002125</t>
  </si>
  <si>
    <t>357625-E</t>
  </si>
  <si>
    <t>357625-C</t>
  </si>
  <si>
    <t>357625-IF</t>
  </si>
  <si>
    <t>EG07-002771</t>
  </si>
  <si>
    <t>F001-002853</t>
  </si>
  <si>
    <t>TRENV00021439</t>
  </si>
  <si>
    <t>357725-E</t>
  </si>
  <si>
    <t>357725-C</t>
  </si>
  <si>
    <t>357725-IF</t>
  </si>
  <si>
    <t>EG07-002814</t>
  </si>
  <si>
    <t>F001-002869</t>
  </si>
  <si>
    <t>TRENV00021435</t>
  </si>
  <si>
    <t>357825-E</t>
  </si>
  <si>
    <t>357828-C</t>
  </si>
  <si>
    <t>357825-IF</t>
  </si>
  <si>
    <t>EG07-002822</t>
  </si>
  <si>
    <t>F001-002881</t>
  </si>
  <si>
    <t>TRENV00021578</t>
  </si>
  <si>
    <t>357925-E</t>
  </si>
  <si>
    <t>357925-C</t>
  </si>
  <si>
    <t>357925-IF</t>
  </si>
  <si>
    <t>EG07-002737</t>
  </si>
  <si>
    <t>F001-002840</t>
  </si>
  <si>
    <t>SAP4949461</t>
  </si>
  <si>
    <t>ID S251449-1</t>
  </si>
  <si>
    <t>EG07-002660</t>
  </si>
  <si>
    <t>358025-E</t>
  </si>
  <si>
    <t>358025-C</t>
  </si>
  <si>
    <t>SAP4874897</t>
  </si>
  <si>
    <t>ID S251461-1</t>
  </si>
  <si>
    <t>EG07-00018390</t>
  </si>
  <si>
    <t>358125-E</t>
  </si>
  <si>
    <t>358125-C</t>
  </si>
  <si>
    <t>C003875389</t>
  </si>
  <si>
    <t>SAP4942520</t>
  </si>
  <si>
    <t>ID S251505-1</t>
  </si>
  <si>
    <t>EG07-0002661</t>
  </si>
  <si>
    <t>358225-E</t>
  </si>
  <si>
    <t>358225-C</t>
  </si>
  <si>
    <t>C003740548</t>
  </si>
  <si>
    <t>358225-IF</t>
  </si>
  <si>
    <t>EG07-002785</t>
  </si>
  <si>
    <t>F001-002859</t>
  </si>
  <si>
    <t>SAP4456140</t>
  </si>
  <si>
    <t>ID S251505-2</t>
  </si>
  <si>
    <t>358325-E</t>
  </si>
  <si>
    <t>358325-C</t>
  </si>
  <si>
    <t>C003740711</t>
  </si>
  <si>
    <t>358325-IF</t>
  </si>
  <si>
    <t>EG07-002786</t>
  </si>
  <si>
    <t>F001-002860</t>
  </si>
  <si>
    <t>420E</t>
  </si>
  <si>
    <t>BE001</t>
  </si>
  <si>
    <t>358425-E</t>
  </si>
  <si>
    <t>358425-C</t>
  </si>
  <si>
    <t>358425-IF</t>
  </si>
  <si>
    <t>EG07-000764</t>
  </si>
  <si>
    <t>SAP4958129</t>
  </si>
  <si>
    <t>ID S251495-1</t>
  </si>
  <si>
    <t>EG07-0018633</t>
  </si>
  <si>
    <t>358525-E</t>
  </si>
  <si>
    <t>358525-C</t>
  </si>
  <si>
    <t>C003740444</t>
  </si>
  <si>
    <t>358525-IF</t>
  </si>
  <si>
    <t>EG07-002858</t>
  </si>
  <si>
    <t>F001-002895</t>
  </si>
  <si>
    <t>SAP4987255</t>
  </si>
  <si>
    <t>ID S251554-1</t>
  </si>
  <si>
    <t>358625-E</t>
  </si>
  <si>
    <t>358625-C</t>
  </si>
  <si>
    <t>C003741170</t>
  </si>
  <si>
    <t>358625-IF</t>
  </si>
  <si>
    <t>EG07-002815</t>
  </si>
  <si>
    <t>F001-002887</t>
  </si>
  <si>
    <t>EQ5102</t>
  </si>
  <si>
    <t>SAP4820695</t>
  </si>
  <si>
    <t>ID S251554-2</t>
  </si>
  <si>
    <t>358725-E</t>
  </si>
  <si>
    <t>358725-C</t>
  </si>
  <si>
    <t>C003741178</t>
  </si>
  <si>
    <t>358725-IF</t>
  </si>
  <si>
    <t>EG07-002816</t>
  </si>
  <si>
    <t>F001-002888</t>
  </si>
  <si>
    <t>SAP4141484</t>
  </si>
  <si>
    <t>ID S251554-3</t>
  </si>
  <si>
    <t>358825-E</t>
  </si>
  <si>
    <t>358825-C</t>
  </si>
  <si>
    <t>C003741188</t>
  </si>
  <si>
    <t>358825-IF</t>
  </si>
  <si>
    <t>EG07-002787</t>
  </si>
  <si>
    <t>F001-002861</t>
  </si>
  <si>
    <t>TRACTO</t>
  </si>
  <si>
    <t>CILINDRO DE EXTENSION DE BRAZO GRUA</t>
  </si>
  <si>
    <t>EG07-0000075</t>
  </si>
  <si>
    <t>358925-E</t>
  </si>
  <si>
    <t>358925-C</t>
  </si>
  <si>
    <t>HT109</t>
  </si>
  <si>
    <t>TRENV00022082</t>
  </si>
  <si>
    <t>TL02-0002141</t>
  </si>
  <si>
    <t>359025-E</t>
  </si>
  <si>
    <t>359025-C</t>
  </si>
  <si>
    <t>TRENV00022302</t>
  </si>
  <si>
    <t>TL02-0002176</t>
  </si>
  <si>
    <t>TRENV00022305</t>
  </si>
  <si>
    <t>SAP4917365</t>
  </si>
  <si>
    <t>ID S251595-1</t>
  </si>
  <si>
    <t>EG07-0018787</t>
  </si>
  <si>
    <t>359325-E</t>
  </si>
  <si>
    <t>359325-C</t>
  </si>
  <si>
    <t>C003829945</t>
  </si>
  <si>
    <t>359325-IF</t>
  </si>
  <si>
    <t>EG07-002859</t>
  </si>
  <si>
    <t>F001-002896</t>
  </si>
  <si>
    <t>HYSERCON 21/11</t>
  </si>
  <si>
    <t>CILINDRO DE DESPLAZAMIENTO LATERAL</t>
  </si>
  <si>
    <t>ID S251560-1</t>
  </si>
  <si>
    <t>SAP4953322</t>
  </si>
  <si>
    <t>ID S251607-1</t>
  </si>
  <si>
    <t>359525-E</t>
  </si>
  <si>
    <t>359525-C</t>
  </si>
  <si>
    <t>C003829952</t>
  </si>
  <si>
    <t>359525-IF</t>
  </si>
  <si>
    <t>EG07-002860</t>
  </si>
  <si>
    <t>F001-002897</t>
  </si>
  <si>
    <t>CILINDRO DE EXTENSION DE ESTABILIZADOR</t>
  </si>
  <si>
    <t>ID S251560-2</t>
  </si>
  <si>
    <t>SAP5007806</t>
  </si>
  <si>
    <t>ID S251600-1</t>
  </si>
  <si>
    <t>EG07-0002708</t>
  </si>
  <si>
    <t>359725-E</t>
  </si>
  <si>
    <t>359725-C</t>
  </si>
  <si>
    <t>C003831925</t>
  </si>
  <si>
    <t>359725-IF</t>
  </si>
  <si>
    <t>EG07-002861</t>
  </si>
  <si>
    <t>F001-002898</t>
  </si>
  <si>
    <t>CILINDRO DE DIRECCION DE EXCAVADORA</t>
  </si>
  <si>
    <t>V0-105</t>
  </si>
  <si>
    <t>T011-00001050</t>
  </si>
  <si>
    <t>359825-E</t>
  </si>
  <si>
    <t>359825-C</t>
  </si>
  <si>
    <t>OSL - 119402</t>
  </si>
  <si>
    <t>359825-IF</t>
  </si>
  <si>
    <t>EG07-002882</t>
  </si>
  <si>
    <t>359925-E</t>
  </si>
  <si>
    <t>359925-C</t>
  </si>
  <si>
    <t>359925-IF</t>
  </si>
  <si>
    <t>TRENV00022317</t>
  </si>
  <si>
    <t>TL02-002185</t>
  </si>
  <si>
    <t>360025-E</t>
  </si>
  <si>
    <t>360025-C</t>
  </si>
  <si>
    <t>360025-IF</t>
  </si>
  <si>
    <t>EG07-002802</t>
  </si>
  <si>
    <t>F001-002870</t>
  </si>
  <si>
    <t>TRENV00022079</t>
  </si>
  <si>
    <t>360125-E</t>
  </si>
  <si>
    <t>360125-C</t>
  </si>
  <si>
    <t>360125-IF</t>
  </si>
  <si>
    <t>EG07-002803</t>
  </si>
  <si>
    <t>F001-002871</t>
  </si>
  <si>
    <t>TRENV00022085</t>
  </si>
  <si>
    <t>360225-E</t>
  </si>
  <si>
    <t>360225-C</t>
  </si>
  <si>
    <t>TRENV00022091</t>
  </si>
  <si>
    <t>360325-E</t>
  </si>
  <si>
    <t>360325-C</t>
  </si>
  <si>
    <t>TRENV00022205</t>
  </si>
  <si>
    <t>360425-E</t>
  </si>
  <si>
    <t>360425-C</t>
  </si>
  <si>
    <t>360425-IF</t>
  </si>
  <si>
    <t>EG07-002868</t>
  </si>
  <si>
    <t>TRENV00022088</t>
  </si>
  <si>
    <t>360525-E</t>
  </si>
  <si>
    <t>360525-C</t>
  </si>
  <si>
    <t>TRENV00021917</t>
  </si>
  <si>
    <t>360625-E</t>
  </si>
  <si>
    <t>360625-C</t>
  </si>
  <si>
    <t>360625-IF</t>
  </si>
  <si>
    <t>EG07-002869</t>
  </si>
  <si>
    <t>SAP4881186</t>
  </si>
  <si>
    <t>ID S251640-1</t>
  </si>
  <si>
    <t>EG07-0018990</t>
  </si>
  <si>
    <t>360725-E</t>
  </si>
  <si>
    <t>360725-C</t>
  </si>
  <si>
    <t>C003831938</t>
  </si>
  <si>
    <t>360725-IF</t>
  </si>
  <si>
    <t>EG07-002862</t>
  </si>
  <si>
    <t>F001-002899</t>
  </si>
  <si>
    <t>SAP4532969</t>
  </si>
  <si>
    <t>ID S251661-1</t>
  </si>
  <si>
    <t>360825-E</t>
  </si>
  <si>
    <t>360825-C</t>
  </si>
  <si>
    <t>C003846324</t>
  </si>
  <si>
    <t>SAP5035930</t>
  </si>
  <si>
    <t>ID S251640-2</t>
  </si>
  <si>
    <t>360925-E</t>
  </si>
  <si>
    <t>360925-C</t>
  </si>
  <si>
    <t>C003831959</t>
  </si>
  <si>
    <t>SAP4374913</t>
  </si>
  <si>
    <t>ID S251645-3</t>
  </si>
  <si>
    <t>EG07-002730</t>
  </si>
  <si>
    <t>361025-E</t>
  </si>
  <si>
    <t>361025-C</t>
  </si>
  <si>
    <t>C003832000</t>
  </si>
  <si>
    <t>ID S251645-2</t>
  </si>
  <si>
    <t>361125-E</t>
  </si>
  <si>
    <t>361125-C</t>
  </si>
  <si>
    <t>C003831992</t>
  </si>
  <si>
    <t>SAP5021673</t>
  </si>
  <si>
    <t>ID S251645-4</t>
  </si>
  <si>
    <t>361225-E</t>
  </si>
  <si>
    <t>361225-C</t>
  </si>
  <si>
    <t>C003832006</t>
  </si>
  <si>
    <t>361225-IF</t>
  </si>
  <si>
    <t>EG07-002873</t>
  </si>
  <si>
    <t>ID S251645-1</t>
  </si>
  <si>
    <t>361325-E</t>
  </si>
  <si>
    <t>361325-C</t>
  </si>
  <si>
    <t>C003831981</t>
  </si>
  <si>
    <t>361325-IF</t>
  </si>
  <si>
    <t>EG07-002874</t>
  </si>
  <si>
    <t>TRENV00022808</t>
  </si>
  <si>
    <t>TL02-0002211</t>
  </si>
  <si>
    <t>361425-E</t>
  </si>
  <si>
    <t>361425-C</t>
  </si>
  <si>
    <t>361425-IF</t>
  </si>
  <si>
    <t>EG07-002842</t>
  </si>
  <si>
    <t>F001-002892</t>
  </si>
  <si>
    <t>TRENV00022094</t>
  </si>
  <si>
    <t>TL02-0002206</t>
  </si>
  <si>
    <t>361525-E</t>
  </si>
  <si>
    <t>361525-C</t>
  </si>
  <si>
    <t>NO LLEGA TUBO</t>
  </si>
  <si>
    <t>TRENV00022100</t>
  </si>
  <si>
    <t>361625-E</t>
  </si>
  <si>
    <t>361625-C</t>
  </si>
  <si>
    <t>TRENV00022832</t>
  </si>
  <si>
    <t>361725-E</t>
  </si>
  <si>
    <t>361725-C</t>
  </si>
  <si>
    <t>361725-IF</t>
  </si>
  <si>
    <t>EG07-002804</t>
  </si>
  <si>
    <t>F001-002872</t>
  </si>
  <si>
    <t>TRENV00022814</t>
  </si>
  <si>
    <t>361825-E</t>
  </si>
  <si>
    <t>361825-C</t>
  </si>
  <si>
    <t>361825-IF</t>
  </si>
  <si>
    <t>EG07-002805</t>
  </si>
  <si>
    <t>F001-002873</t>
  </si>
  <si>
    <t>TRENV00022829</t>
  </si>
  <si>
    <t>361925-E</t>
  </si>
  <si>
    <t>361925-C</t>
  </si>
  <si>
    <t>361925-IF</t>
  </si>
  <si>
    <t>EG07-002806</t>
  </si>
  <si>
    <t>F001-002874</t>
  </si>
  <si>
    <t>TRENV00022817</t>
  </si>
  <si>
    <t>362025-E</t>
  </si>
  <si>
    <t>362025-C</t>
  </si>
  <si>
    <t>362025-IF</t>
  </si>
  <si>
    <t>EG07-002807</t>
  </si>
  <si>
    <t>F001-002875</t>
  </si>
  <si>
    <t>TRENV00022826</t>
  </si>
  <si>
    <t>362125-E</t>
  </si>
  <si>
    <t>362125-C</t>
  </si>
  <si>
    <t>362125-IF</t>
  </si>
  <si>
    <t>EG07-002810</t>
  </si>
  <si>
    <t>F001-002876</t>
  </si>
  <si>
    <t>TH025</t>
  </si>
  <si>
    <t>TRENV00022823</t>
  </si>
  <si>
    <t>362225-E</t>
  </si>
  <si>
    <t>362225-C</t>
  </si>
  <si>
    <t>362225-IF</t>
  </si>
  <si>
    <t>EG07-002811</t>
  </si>
  <si>
    <t>F001-002877</t>
  </si>
  <si>
    <t>TRENV00022846</t>
  </si>
  <si>
    <t>TL02-0002237</t>
  </si>
  <si>
    <t>362325-E</t>
  </si>
  <si>
    <t>362325-C</t>
  </si>
  <si>
    <t>362325-IF</t>
  </si>
  <si>
    <t>EG07-002755</t>
  </si>
  <si>
    <t>F001-002854</t>
  </si>
  <si>
    <t>TRENV00022811</t>
  </si>
  <si>
    <t>TL02-0002230</t>
  </si>
  <si>
    <t>362425-E</t>
  </si>
  <si>
    <t>362425-C</t>
  </si>
  <si>
    <t>A ESPERA DE CROMADO</t>
  </si>
  <si>
    <t>ID S251683-1</t>
  </si>
  <si>
    <t>EG07-002748</t>
  </si>
  <si>
    <t>362525-E</t>
  </si>
  <si>
    <t>362525-C</t>
  </si>
  <si>
    <t>C003858507</t>
  </si>
  <si>
    <t>SAP5043882</t>
  </si>
  <si>
    <t>ID S251719-2</t>
  </si>
  <si>
    <t>EG07-0019145</t>
  </si>
  <si>
    <t>362625-E</t>
  </si>
  <si>
    <t>362625-C</t>
  </si>
  <si>
    <t>C003859720</t>
  </si>
  <si>
    <t>362725-E</t>
  </si>
  <si>
    <t>362725-C</t>
  </si>
  <si>
    <t>362725-IF</t>
  </si>
  <si>
    <t>EG07-002870</t>
  </si>
  <si>
    <t>TRENV00022843</t>
  </si>
  <si>
    <t>362825-E</t>
  </si>
  <si>
    <t>362825-C</t>
  </si>
  <si>
    <t>362825-IF</t>
  </si>
  <si>
    <t>EG07-002823</t>
  </si>
  <si>
    <t>F001-002882</t>
  </si>
  <si>
    <t>DRITZA 25/11</t>
  </si>
  <si>
    <t>TRENV00022820</t>
  </si>
  <si>
    <t>362925-E</t>
  </si>
  <si>
    <t>362925-C</t>
  </si>
  <si>
    <t>362925-IF</t>
  </si>
  <si>
    <t>EG07-002824</t>
  </si>
  <si>
    <t>F001-002883</t>
  </si>
  <si>
    <t>SAP5046232</t>
  </si>
  <si>
    <t>ID S251719-1</t>
  </si>
  <si>
    <t>EG07-00019145</t>
  </si>
  <si>
    <t>363025-E</t>
  </si>
  <si>
    <t>363025-C</t>
  </si>
  <si>
    <t>C003832050</t>
  </si>
  <si>
    <t>363025-IF</t>
  </si>
  <si>
    <t>EG07-002871</t>
  </si>
  <si>
    <t>507-2616</t>
  </si>
  <si>
    <t>SAP4548320</t>
  </si>
  <si>
    <t>ID S251687-1</t>
  </si>
  <si>
    <t>EG07-00002748</t>
  </si>
  <si>
    <t>363125-E</t>
  </si>
  <si>
    <t>363125-C</t>
  </si>
  <si>
    <t>C003858731</t>
  </si>
  <si>
    <t>SAP3946772</t>
  </si>
  <si>
    <t>ID S251683-2</t>
  </si>
  <si>
    <t>EG07-0002760</t>
  </si>
  <si>
    <t>363225-E</t>
  </si>
  <si>
    <t>363225-C</t>
  </si>
  <si>
    <t>C003858562</t>
  </si>
  <si>
    <t>SAP4429467</t>
  </si>
  <si>
    <t>ID S251683-3</t>
  </si>
  <si>
    <t>363325-E</t>
  </si>
  <si>
    <t>363325-C</t>
  </si>
  <si>
    <t>C003858689</t>
  </si>
  <si>
    <t>SAP4429465</t>
  </si>
  <si>
    <t>ID S251683-4</t>
  </si>
  <si>
    <t>363425-E</t>
  </si>
  <si>
    <t>363425-C</t>
  </si>
  <si>
    <t>C003858720</t>
  </si>
  <si>
    <t>SAP4942543</t>
  </si>
  <si>
    <t>ID S251728-1</t>
  </si>
  <si>
    <t>EG07-0002761</t>
  </si>
  <si>
    <t>363525-E</t>
  </si>
  <si>
    <t>363525-C</t>
  </si>
  <si>
    <t>C003859751</t>
  </si>
  <si>
    <t>SAP3850500</t>
  </si>
  <si>
    <t>ID S251728-2</t>
  </si>
  <si>
    <t>363625-E</t>
  </si>
  <si>
    <t>363625-C</t>
  </si>
  <si>
    <t>C003859773</t>
  </si>
  <si>
    <t>924G</t>
  </si>
  <si>
    <t>141-7484</t>
  </si>
  <si>
    <t>363725-E</t>
  </si>
  <si>
    <t>363725-IF</t>
  </si>
  <si>
    <t>EG07-002782</t>
  </si>
  <si>
    <t>F001-002862</t>
  </si>
  <si>
    <t>CILINDRO DE DIRECCION DE MONTACARGAS</t>
  </si>
  <si>
    <t>P22000</t>
  </si>
  <si>
    <t>ID S251757-1</t>
  </si>
  <si>
    <t>EG07-0019281</t>
  </si>
  <si>
    <t>363825-E</t>
  </si>
  <si>
    <t>363825-C</t>
  </si>
  <si>
    <t>363825-IF</t>
  </si>
  <si>
    <t>EG07-002827</t>
  </si>
  <si>
    <t>CILINDRO DE LEVANTE DE MONTACARGAS</t>
  </si>
  <si>
    <t>DP70E</t>
  </si>
  <si>
    <t>363925-E</t>
  </si>
  <si>
    <t>363925-C</t>
  </si>
  <si>
    <t>363925-IF</t>
  </si>
  <si>
    <t>F001-002902</t>
  </si>
  <si>
    <t>364025-E</t>
  </si>
  <si>
    <t>364025-C</t>
  </si>
  <si>
    <t>364025-IF</t>
  </si>
  <si>
    <t>F001-002903</t>
  </si>
  <si>
    <t>966M</t>
  </si>
  <si>
    <t>359-6691</t>
  </si>
  <si>
    <t>364125-E</t>
  </si>
  <si>
    <t>364125-C</t>
  </si>
  <si>
    <t>364125-IF</t>
  </si>
  <si>
    <t>EG07-002848</t>
  </si>
  <si>
    <t>F001-002889</t>
  </si>
  <si>
    <t>SAP5044492</t>
  </si>
  <si>
    <t>ID S251683-5</t>
  </si>
  <si>
    <t>EG07-002792</t>
  </si>
  <si>
    <t>SAP5008414</t>
  </si>
  <si>
    <t>ID S251806-1</t>
  </si>
  <si>
    <t>EG07-019554</t>
  </si>
  <si>
    <t>364325-E</t>
  </si>
  <si>
    <t>364325-C</t>
  </si>
  <si>
    <t>C003863580</t>
  </si>
  <si>
    <t>SAP5085487</t>
  </si>
  <si>
    <t>ID S251806-2</t>
  </si>
  <si>
    <t>364425-E</t>
  </si>
  <si>
    <t>364425-C</t>
  </si>
  <si>
    <t>C003863591</t>
  </si>
  <si>
    <t>SAP5082546</t>
  </si>
  <si>
    <t>ID S251806-3</t>
  </si>
  <si>
    <t>DRITZA</t>
  </si>
  <si>
    <t>364525-E</t>
  </si>
  <si>
    <t>364525-C</t>
  </si>
  <si>
    <t>lima</t>
  </si>
  <si>
    <t>LIMA DRITZA 16/12</t>
  </si>
  <si>
    <t>TRENV00022840</t>
  </si>
  <si>
    <t>TL02-002262</t>
  </si>
  <si>
    <t>TRENV00022837</t>
  </si>
  <si>
    <t>TRENV00023026</t>
  </si>
  <si>
    <t>TRENV00023029</t>
  </si>
  <si>
    <t>TRENV00022849</t>
  </si>
  <si>
    <t>TL02-002248</t>
  </si>
  <si>
    <t>365025-E</t>
  </si>
  <si>
    <t>365025-C</t>
  </si>
  <si>
    <t>TRENV00021855</t>
  </si>
  <si>
    <t>HYSERCOM</t>
  </si>
  <si>
    <t>365125-E</t>
  </si>
  <si>
    <t>365125-C</t>
  </si>
  <si>
    <t>LIMA HYSERCON 16/12</t>
  </si>
  <si>
    <t>TRENV00023041</t>
  </si>
  <si>
    <t>365225-E</t>
  </si>
  <si>
    <t>365225-C</t>
  </si>
  <si>
    <t>JJA ENGINE</t>
  </si>
  <si>
    <t>365325-E</t>
  </si>
  <si>
    <t>365325-C</t>
  </si>
  <si>
    <t>365325-IF</t>
  </si>
  <si>
    <t>EG07-002837</t>
  </si>
  <si>
    <t>F001-002885</t>
  </si>
  <si>
    <t>1358500B</t>
  </si>
  <si>
    <t>TRENV00022311</t>
  </si>
  <si>
    <t>TL02-002273</t>
  </si>
  <si>
    <t>SMETAL GROUP</t>
  </si>
  <si>
    <t xml:space="preserve">EJE DE BATIDOR </t>
  </si>
  <si>
    <t>001-001029</t>
  </si>
  <si>
    <t>365525-E</t>
  </si>
  <si>
    <t>365525-C</t>
  </si>
  <si>
    <t>SMT-2025-058</t>
  </si>
  <si>
    <t>365525-IF</t>
  </si>
  <si>
    <t>EG07-002849</t>
  </si>
  <si>
    <t>F001-002891</t>
  </si>
  <si>
    <t>SAP5080235</t>
  </si>
  <si>
    <t>ID S251832-1</t>
  </si>
  <si>
    <t>EG07-0002818</t>
  </si>
  <si>
    <t xml:space="preserve">GABRIEL GALLEGOS </t>
  </si>
  <si>
    <t>365625-E</t>
  </si>
  <si>
    <t>365626-C</t>
  </si>
  <si>
    <t>H034</t>
  </si>
  <si>
    <t>TA199233</t>
  </si>
  <si>
    <t>TL02-0002296</t>
  </si>
  <si>
    <t>TA199234</t>
  </si>
  <si>
    <t>707H106940SG</t>
  </si>
  <si>
    <t>SAP4270808</t>
  </si>
  <si>
    <t>ID S251888-2</t>
  </si>
  <si>
    <t>EG07-002831</t>
  </si>
  <si>
    <t>365925-E</t>
  </si>
  <si>
    <t>365925-C</t>
  </si>
  <si>
    <t>C003857504</t>
  </si>
  <si>
    <t>SAP5104788</t>
  </si>
  <si>
    <t>ID S251888-4</t>
  </si>
  <si>
    <t>366025-E</t>
  </si>
  <si>
    <t>366025-C</t>
  </si>
  <si>
    <t>C003857502</t>
  </si>
  <si>
    <t>SAP4730081</t>
  </si>
  <si>
    <t>ID S251888-7</t>
  </si>
  <si>
    <t>366125-E</t>
  </si>
  <si>
    <t>366125-C</t>
  </si>
  <si>
    <t>C003857509</t>
  </si>
  <si>
    <t>SAP5094933</t>
  </si>
  <si>
    <t>ID S251888-8</t>
  </si>
  <si>
    <t>366225-E</t>
  </si>
  <si>
    <t>366225-C</t>
  </si>
  <si>
    <t>C003875371</t>
  </si>
  <si>
    <t>SAP5118006</t>
  </si>
  <si>
    <t>ID S251888-9</t>
  </si>
  <si>
    <t>366325-E</t>
  </si>
  <si>
    <t>366325-C</t>
  </si>
  <si>
    <t>C003857477</t>
  </si>
  <si>
    <t>TRENV00023904</t>
  </si>
  <si>
    <t>TL02-002315</t>
  </si>
  <si>
    <t>366425-E</t>
  </si>
  <si>
    <t>366425-C</t>
  </si>
  <si>
    <t>LIMA HYSERCOM 26/12</t>
  </si>
  <si>
    <t>TA199231</t>
  </si>
  <si>
    <t>366525-E</t>
  </si>
  <si>
    <t>366525-C</t>
  </si>
  <si>
    <t>TA199235</t>
  </si>
  <si>
    <t>366625-E</t>
  </si>
  <si>
    <t>366625-C</t>
  </si>
  <si>
    <t>TA199250</t>
  </si>
  <si>
    <t>366725-E</t>
  </si>
  <si>
    <t>366725-C</t>
  </si>
  <si>
    <t>LIMA DRITZA 26/12</t>
  </si>
  <si>
    <t>TRENV00023708</t>
  </si>
  <si>
    <t>366825-E</t>
  </si>
  <si>
    <t>366825-C</t>
  </si>
  <si>
    <t>TA199291</t>
  </si>
  <si>
    <t>366925-E</t>
  </si>
  <si>
    <t>366925-C</t>
  </si>
  <si>
    <t>TRENV00018752</t>
  </si>
  <si>
    <t>TRENV00023772</t>
  </si>
  <si>
    <t>TL02-0002326</t>
  </si>
  <si>
    <t>367125-E</t>
  </si>
  <si>
    <t>367125-C</t>
  </si>
  <si>
    <t>TRENV00023766</t>
  </si>
  <si>
    <t>367225-E</t>
  </si>
  <si>
    <t>TRENV00024270</t>
  </si>
  <si>
    <t>TRENV00024267</t>
  </si>
  <si>
    <t>TRENV00023907</t>
  </si>
  <si>
    <t>TRENV00024264</t>
  </si>
  <si>
    <t>TRENV00023769</t>
  </si>
  <si>
    <t>367725-E</t>
  </si>
  <si>
    <t>367725-C</t>
  </si>
  <si>
    <t>TRENV00023914</t>
  </si>
  <si>
    <t>TRENV00023917</t>
  </si>
  <si>
    <t>CILINDRO TELESCOPICO</t>
  </si>
  <si>
    <t>MANITEX</t>
  </si>
  <si>
    <t>ID S251898-1</t>
  </si>
  <si>
    <t>6000609-3</t>
  </si>
  <si>
    <t>EG07-0019924</t>
  </si>
  <si>
    <t>368025-E</t>
  </si>
  <si>
    <t>368025-C</t>
  </si>
  <si>
    <t>SAP4377271</t>
  </si>
  <si>
    <t>ID S251883-1</t>
  </si>
  <si>
    <t>EG07-002839</t>
  </si>
  <si>
    <t>CILINDRO DE VOLTEO DE VERTEDERA</t>
  </si>
  <si>
    <t>SAP4762046</t>
  </si>
  <si>
    <t>ID S251888-1</t>
  </si>
  <si>
    <t>SAP4731125</t>
  </si>
  <si>
    <t>ID S251888-3</t>
  </si>
  <si>
    <t>SAP4875247</t>
  </si>
  <si>
    <t>ID S251888-5</t>
  </si>
  <si>
    <t>368425-E</t>
  </si>
  <si>
    <t>368425-C</t>
  </si>
  <si>
    <t>C003875381</t>
  </si>
  <si>
    <t>SAP4863266</t>
  </si>
  <si>
    <t>ID S251888-6</t>
  </si>
  <si>
    <t>SAP3946773</t>
  </si>
  <si>
    <t>ID S251911-1</t>
  </si>
  <si>
    <t>EG07-0002841</t>
  </si>
  <si>
    <t>TRENV00020446</t>
  </si>
  <si>
    <t>TL07-000393</t>
  </si>
  <si>
    <t> </t>
  </si>
  <si>
    <t>SAP5129514</t>
  </si>
  <si>
    <t>ID S251926-1</t>
  </si>
  <si>
    <t>EG07-0020079</t>
  </si>
  <si>
    <t>SAP4317533</t>
  </si>
  <si>
    <t>ID S251926-2</t>
  </si>
  <si>
    <t>SAP4827193</t>
  </si>
  <si>
    <t>ID S251926-3</t>
  </si>
  <si>
    <t>SAP5119434</t>
  </si>
  <si>
    <t>ID S260012-1</t>
  </si>
  <si>
    <t>EQ7409</t>
  </si>
  <si>
    <t>SAP5111541</t>
  </si>
  <si>
    <t>ID S260012-2</t>
  </si>
  <si>
    <t>SAP5145574</t>
  </si>
  <si>
    <t>ID S260013-1</t>
  </si>
  <si>
    <t>EG07-0002852</t>
  </si>
  <si>
    <t>SAP3999577</t>
  </si>
  <si>
    <t>ID S260013-2</t>
  </si>
  <si>
    <t>SAP4429475</t>
  </si>
  <si>
    <t>ID S260013-3</t>
  </si>
  <si>
    <t>EQ3105</t>
  </si>
  <si>
    <t>SAP4747594</t>
  </si>
  <si>
    <t>ID S251939-1</t>
  </si>
  <si>
    <t>EG07-0002851</t>
  </si>
  <si>
    <t>TRENV00022690</t>
  </si>
  <si>
    <t>TL02-0002368</t>
  </si>
  <si>
    <t>TRENV00022693</t>
  </si>
  <si>
    <t>HT21</t>
  </si>
  <si>
    <t>TRENV00022666</t>
  </si>
  <si>
    <t>HT015</t>
  </si>
  <si>
    <t>TRENV00021454</t>
  </si>
  <si>
    <t>TRENV00021457</t>
  </si>
  <si>
    <t>WT004</t>
  </si>
  <si>
    <t>TRENV00021494</t>
  </si>
  <si>
    <t>CILINDRO DE SUSPENSION POTERIOR</t>
  </si>
  <si>
    <t>TRENV00023910</t>
  </si>
  <si>
    <t>TA199301</t>
  </si>
  <si>
    <t>TL02-0002358</t>
  </si>
  <si>
    <t>PROVEEDOR</t>
  </si>
  <si>
    <t>FECHA DE REQ</t>
  </si>
  <si>
    <t>QTY REQ</t>
  </si>
  <si>
    <t>FECHA DE ENVIO A LIMA</t>
  </si>
  <si>
    <t>FECHA DE COTIZACION</t>
  </si>
  <si>
    <t>DIAS DE COT.</t>
  </si>
  <si>
    <t>MONTO HP&amp;K</t>
  </si>
  <si>
    <t>MONTO 3RO REP.</t>
  </si>
  <si>
    <t>MONTO 3RO CROMO.</t>
  </si>
  <si>
    <t>COSTO REPUESTOS</t>
  </si>
  <si>
    <t>FECHA DE ENETREGA ESTIMADA DE CROM</t>
  </si>
  <si>
    <t>FECHA DE DESPACHO LIMA</t>
  </si>
  <si>
    <t>FECHA DE LLEGADA AREQUIPA</t>
  </si>
  <si>
    <t xml:space="preserve">PENDIENTE </t>
  </si>
  <si>
    <t>HYSERCON</t>
  </si>
  <si>
    <t>$ 8,673.44</t>
  </si>
  <si>
    <t>tecnicos</t>
  </si>
  <si>
    <t>costo</t>
  </si>
  <si>
    <t>evaluacion</t>
  </si>
  <si>
    <t>tornero</t>
  </si>
  <si>
    <t>soldadora</t>
  </si>
  <si>
    <t>fresa</t>
  </si>
  <si>
    <t>COTI 3RO</t>
  </si>
  <si>
    <t>TOTAL</t>
  </si>
  <si>
    <t>ajuste</t>
  </si>
  <si>
    <t>no estandar</t>
  </si>
  <si>
    <t>no estandar F PISTON</t>
  </si>
  <si>
    <t>total</t>
  </si>
  <si>
    <t>procede</t>
  </si>
  <si>
    <t>DIFERENCIA</t>
  </si>
  <si>
    <t>CILINDRO DE BLADETIP</t>
  </si>
  <si>
    <t xml:space="preserve">KPI PRODUCCION </t>
  </si>
  <si>
    <t>TARGET</t>
  </si>
  <si>
    <t>JUNIO</t>
  </si>
  <si>
    <t>T MENSUAL JUNIO</t>
  </si>
  <si>
    <t>JULIO</t>
  </si>
  <si>
    <t>T MENSUAL JULIO</t>
  </si>
  <si>
    <t>AGOSTO</t>
  </si>
  <si>
    <t>T MENSUAL AGOSTO</t>
  </si>
  <si>
    <t>SETIEMBRE</t>
  </si>
  <si>
    <t>T MENSUAL SETIEMBRE</t>
  </si>
  <si>
    <t>OCTUBRE</t>
  </si>
  <si>
    <t>T MENSUAL OCTUBRE</t>
  </si>
  <si>
    <t>NOVIEMBRE</t>
  </si>
  <si>
    <t>T MENSUAL NOVIEMBRE</t>
  </si>
  <si>
    <t>N°</t>
  </si>
  <si>
    <t>SEMANA 23</t>
  </si>
  <si>
    <t>SEMANA 24</t>
  </si>
  <si>
    <t>SEMANA 25</t>
  </si>
  <si>
    <t>SEMANA 26</t>
  </si>
  <si>
    <t>SEMANA 27</t>
  </si>
  <si>
    <t>SEMANA 28</t>
  </si>
  <si>
    <t>SEMANA 29</t>
  </si>
  <si>
    <t>SEMANA 30</t>
  </si>
  <si>
    <t>SEMANA 31</t>
  </si>
  <si>
    <t>SEMANA 32</t>
  </si>
  <si>
    <t>SEMANA 33</t>
  </si>
  <si>
    <t>SEMANA 34</t>
  </si>
  <si>
    <t>SEMANA 35</t>
  </si>
  <si>
    <t>SEMANA 36</t>
  </si>
  <si>
    <t>SEMANA 37</t>
  </si>
  <si>
    <t>SEMANA 38</t>
  </si>
  <si>
    <t>SEMANA 39</t>
  </si>
  <si>
    <t>SEMANA 40</t>
  </si>
  <si>
    <t>SEMANA 41</t>
  </si>
  <si>
    <t>SEMANA 42</t>
  </si>
  <si>
    <t>SEMANA 43</t>
  </si>
  <si>
    <t>SEMANA 44</t>
  </si>
  <si>
    <t>SEMANA 45</t>
  </si>
  <si>
    <t>SEMANA 46</t>
  </si>
  <si>
    <t>SEMANA 47</t>
  </si>
  <si>
    <t>Qty de componentes taller</t>
  </si>
  <si>
    <t>QTY FIN</t>
  </si>
  <si>
    <t>Qty componentes Las Bambas</t>
  </si>
  <si>
    <t>Qty componentes Antapaccay</t>
  </si>
  <si>
    <t>Qty componentes Otros</t>
  </si>
  <si>
    <t>Qty componentes quellegaron a taller</t>
  </si>
  <si>
    <t>∑</t>
  </si>
  <si>
    <t>Qty componentes entregados a minera</t>
  </si>
  <si>
    <t>Qty componentes pdtes de ingreso evaluacion</t>
  </si>
  <si>
    <t>Qty componentes pdtes de ingreso reparacion</t>
  </si>
  <si>
    <t>Qty componentes pdtes de ingreso Std</t>
  </si>
  <si>
    <t>Qty componentes pdtes de ingreso No Std</t>
  </si>
  <si>
    <t>Qty componentes programados evaluacion</t>
  </si>
  <si>
    <t>Qty componentes programados reparacion</t>
  </si>
  <si>
    <t>% cumplimiento plan semanal</t>
  </si>
  <si>
    <t>PROM</t>
  </si>
  <si>
    <t>Tareas correctivas</t>
  </si>
  <si>
    <t>Qty componentes erroneos</t>
  </si>
  <si>
    <t>Qty componentes tercerizados - enviados</t>
  </si>
  <si>
    <t>Promedio dias para ingreso evaluacion Global</t>
  </si>
  <si>
    <t>Promedio dias para ingreso evaluacion semana</t>
  </si>
  <si>
    <t>Promedio dias para evaluar - Evaluacion Global</t>
  </si>
  <si>
    <t>Tiempo máximo e el que se evaluó  - Global</t>
  </si>
  <si>
    <t>Tiempo máximo e el que se evaluó  - Semana</t>
  </si>
  <si>
    <t>MAX</t>
  </si>
  <si>
    <t>Promedio dias para termino de reparacion desde ingreso</t>
  </si>
  <si>
    <t>Qty de componentes en reparacion sin fecha de termino</t>
  </si>
  <si>
    <t>Qty de req</t>
  </si>
  <si>
    <t>Días promedio para generacion de Req</t>
  </si>
  <si>
    <t>Qty de Req adicionales a una OT existente</t>
  </si>
  <si>
    <t>% de Req adicionales a una misma OT</t>
  </si>
  <si>
    <t>D</t>
  </si>
  <si>
    <t>Promedio Dias de demora en hacer 2° Req</t>
  </si>
  <si>
    <t>Motivo: Error evaluacion</t>
  </si>
  <si>
    <t>Motivo: Error en requerimiento inicial</t>
  </si>
  <si>
    <t>Motivo: Repuestos adicionales que se requiere</t>
  </si>
  <si>
    <t>Motivo: Error logistica / Faltan repuestos.</t>
  </si>
  <si>
    <t>Dias promedio para termino de reparacion desde llegada de rptos</t>
  </si>
  <si>
    <t>% de reproceso semana</t>
  </si>
  <si>
    <t>HH de sobretiempo</t>
  </si>
  <si>
    <t>Ausencia de personal (HH)</t>
  </si>
  <si>
    <t xml:space="preserve">OC </t>
  </si>
  <si>
    <t>MONTO -</t>
  </si>
  <si>
    <t>OT</t>
  </si>
  <si>
    <t>M260006</t>
  </si>
  <si>
    <t>M260007</t>
  </si>
  <si>
    <t>D260001</t>
  </si>
  <si>
    <t>M260002</t>
  </si>
  <si>
    <t>M260004</t>
  </si>
  <si>
    <t>M260005</t>
  </si>
  <si>
    <t>M260008</t>
  </si>
  <si>
    <t>D260012</t>
  </si>
  <si>
    <t>M260012</t>
  </si>
  <si>
    <t>M260011</t>
  </si>
  <si>
    <t>M260014</t>
  </si>
  <si>
    <t>M260024</t>
  </si>
  <si>
    <t>M260025</t>
  </si>
  <si>
    <t>M260031</t>
  </si>
  <si>
    <t>M260027</t>
  </si>
  <si>
    <t>M260042</t>
  </si>
  <si>
    <t>ITMS</t>
  </si>
  <si>
    <t>MODELO</t>
  </si>
  <si>
    <t>NP</t>
  </si>
  <si>
    <t>KIT DE SELLOS</t>
  </si>
  <si>
    <t>COSTO</t>
  </si>
  <si>
    <t>TIEMPO</t>
  </si>
  <si>
    <t>BEARING CIL</t>
  </si>
  <si>
    <t>CANT</t>
  </si>
  <si>
    <t>BEARING VAST</t>
  </si>
  <si>
    <t>CILINDRO DE CLAM</t>
  </si>
  <si>
    <t>CAT</t>
  </si>
  <si>
    <t>459-2045</t>
  </si>
  <si>
    <t>480-6611</t>
  </si>
  <si>
    <t>471-1978</t>
  </si>
  <si>
    <t>598-1521</t>
  </si>
  <si>
    <t>$18,522.84</t>
  </si>
  <si>
    <t>480-6605</t>
  </si>
  <si>
    <t>$13,970.65</t>
  </si>
  <si>
    <t>471-1981</t>
  </si>
  <si>
    <t>$2,965.68</t>
  </si>
  <si>
    <t>GARANTIA</t>
  </si>
  <si>
    <t xml:space="preserve">38000H C/O Rear Suspension Assy </t>
  </si>
  <si>
    <t>komatsu</t>
  </si>
  <si>
    <t>REPARACION NO ESTANDAR</t>
  </si>
  <si>
    <t>NO VIABLE</t>
  </si>
  <si>
    <t xml:space="preserve">REMAN </t>
  </si>
  <si>
    <t>$69,920.00</t>
  </si>
  <si>
    <t>12 MESES</t>
  </si>
  <si>
    <t xml:space="preserve">NUEVO </t>
  </si>
  <si>
    <t>$188,203.09</t>
  </si>
  <si>
    <t>DETALLE</t>
  </si>
  <si>
    <t>PC2432</t>
  </si>
  <si>
    <t>COMPONENTE LLEGO SIN DATOS, SIN PO, SOLO SE COLOCO LOS DATOS DEL CUADRO, NUMERO DE PARTE QUE LE CORRESPONDERIA: 58B6020061</t>
  </si>
  <si>
    <t>TRENV00007842</t>
  </si>
  <si>
    <t>FISICO CORRESPONDE A UN ACUMULADOR DE DIRECCION 930E-KOM</t>
  </si>
  <si>
    <t>SE DIO DE BAJA AL COMPONENTE POR DAÑOS, SE ENVIO AFA, PO NO CORRESPONDE A UN D11, SINO A UN D11T</t>
  </si>
  <si>
    <t>FISICO LLEGO COMO D11T Y EN LA PO FIGURA UN CILINDRO D11</t>
  </si>
  <si>
    <t>EN FISICO LLEGO UN CILINDRO DE DIRECCION 930E-4SE KOMATSU</t>
  </si>
  <si>
    <t>EN FISICO LLEGO UN CILINDRO DE DIRECCION 980E KOMATSU</t>
  </si>
  <si>
    <t>EN FISICO LLEGO UNA SUSPENSION POSTERIOR 930E-4SE KOMATSU</t>
  </si>
  <si>
    <t>CANTIDAD</t>
  </si>
  <si>
    <t>s/.</t>
  </si>
  <si>
    <t>$ HPK</t>
  </si>
  <si>
    <t>VENTA 90%</t>
  </si>
  <si>
    <t>C. TOTAL</t>
  </si>
  <si>
    <t xml:space="preserve">NITROGENO </t>
  </si>
  <si>
    <t>10 M3</t>
  </si>
  <si>
    <t>BALON 10 M3</t>
  </si>
  <si>
    <t>KIT DE INSTALACION</t>
  </si>
  <si>
    <t>TRASLADO MAS UNIDAD</t>
  </si>
  <si>
    <t xml:space="preserve">CAPACITACION </t>
  </si>
  <si>
    <t>Nro.</t>
  </si>
  <si>
    <t>Nombres</t>
  </si>
  <si>
    <t>Apellido</t>
  </si>
  <si>
    <t>Paterno</t>
  </si>
  <si>
    <t>Materno</t>
  </si>
  <si>
    <t>Documento</t>
  </si>
  <si>
    <t>Puesto</t>
  </si>
  <si>
    <t>Asistencias</t>
  </si>
  <si>
    <t>compromiso</t>
  </si>
  <si>
    <t>acumulado de horas</t>
  </si>
  <si>
    <t>seguridad</t>
  </si>
  <si>
    <t>Ots trabajadas</t>
  </si>
  <si>
    <t>GABRIEL</t>
  </si>
  <si>
    <t>EDGAR</t>
  </si>
  <si>
    <t>ANCO</t>
  </si>
  <si>
    <t>JIMENEZ</t>
  </si>
  <si>
    <t>DNI</t>
  </si>
  <si>
    <t>OPERARIO</t>
  </si>
  <si>
    <t>JUSTO</t>
  </si>
  <si>
    <t>ROGELIO</t>
  </si>
  <si>
    <t>AROCUTIPA</t>
  </si>
  <si>
    <t>COPAJA</t>
  </si>
  <si>
    <t>KEVIN</t>
  </si>
  <si>
    <t>FERNANDO</t>
  </si>
  <si>
    <t>MORAN</t>
  </si>
  <si>
    <t>NEGRON</t>
  </si>
  <si>
    <t>ERICK</t>
  </si>
  <si>
    <t>WILFREDO</t>
  </si>
  <si>
    <t>CARDENAS</t>
  </si>
  <si>
    <t>EGUILUZ</t>
  </si>
  <si>
    <t>MIRIAN</t>
  </si>
  <si>
    <t>LISBETH</t>
  </si>
  <si>
    <t>CCANAHUIRE</t>
  </si>
  <si>
    <t>PARICAHUA</t>
  </si>
  <si>
    <t>ADMIN</t>
  </si>
  <si>
    <t>LUIS</t>
  </si>
  <si>
    <t>SIMEÓN</t>
  </si>
  <si>
    <t>CHOQUE</t>
  </si>
  <si>
    <t>CONDORI</t>
  </si>
  <si>
    <t>CARMEN</t>
  </si>
  <si>
    <t>LUISA</t>
  </si>
  <si>
    <t>COMPANOCA</t>
  </si>
  <si>
    <t>CCANA</t>
  </si>
  <si>
    <t>EDUARDO</t>
  </si>
  <si>
    <t>GALLEGOS</t>
  </si>
  <si>
    <t>AQUINO</t>
  </si>
  <si>
    <t>RODRIGO</t>
  </si>
  <si>
    <t>FRANK</t>
  </si>
  <si>
    <t>HUAMANI</t>
  </si>
  <si>
    <t>ARANGOITIA</t>
  </si>
  <si>
    <t>JOSE</t>
  </si>
  <si>
    <t>ALBERTO</t>
  </si>
  <si>
    <t>CARCAUSTO</t>
  </si>
  <si>
    <t>SIDANE</t>
  </si>
  <si>
    <t>ANDERSON</t>
  </si>
  <si>
    <t>HUARANCCA</t>
  </si>
  <si>
    <t>CASTRO</t>
  </si>
  <si>
    <t>ENRIQUE</t>
  </si>
  <si>
    <t>HUERTA</t>
  </si>
  <si>
    <t>CORNEJO</t>
  </si>
  <si>
    <t>JEANCARLO</t>
  </si>
  <si>
    <t>IBARRA</t>
  </si>
  <si>
    <t>ZAPANA</t>
  </si>
  <si>
    <t>DIEGO</t>
  </si>
  <si>
    <t>ANDRE</t>
  </si>
  <si>
    <t>JAIME</t>
  </si>
  <si>
    <t>MONJE</t>
  </si>
  <si>
    <t>ROLANDO</t>
  </si>
  <si>
    <t>LLAYQUE</t>
  </si>
  <si>
    <t>CCOATA</t>
  </si>
  <si>
    <t>MIKE</t>
  </si>
  <si>
    <t>MARIN</t>
  </si>
  <si>
    <t>GOMEZ</t>
  </si>
  <si>
    <t>JUVENAL</t>
  </si>
  <si>
    <t>HERACLIO</t>
  </si>
  <si>
    <t>MORALES</t>
  </si>
  <si>
    <t>SERPA</t>
  </si>
  <si>
    <t>JUAN</t>
  </si>
  <si>
    <t>MUÑOZ</t>
  </si>
  <si>
    <t>MANRIQUE</t>
  </si>
  <si>
    <t>ALONZO</t>
  </si>
  <si>
    <t>EDGARDO</t>
  </si>
  <si>
    <t>OTAZU</t>
  </si>
  <si>
    <t>PORTUGAL</t>
  </si>
  <si>
    <t>ARMANDO</t>
  </si>
  <si>
    <t>RAMOS</t>
  </si>
  <si>
    <t>TICONA</t>
  </si>
  <si>
    <t>ALIANA</t>
  </si>
  <si>
    <t>SOLEDAD</t>
  </si>
  <si>
    <t>YLLESCA</t>
  </si>
  <si>
    <t>PIO</t>
  </si>
  <si>
    <t>DANIEL</t>
  </si>
  <si>
    <t>GIRALDO</t>
  </si>
  <si>
    <t>TAPIA</t>
  </si>
  <si>
    <t>SANCHEZ</t>
  </si>
  <si>
    <t>DANTE</t>
  </si>
  <si>
    <t>TRISTAN</t>
  </si>
  <si>
    <t>GONZALES</t>
  </si>
  <si>
    <t>ELIZABETH</t>
  </si>
  <si>
    <t>UMAYASI</t>
  </si>
  <si>
    <t>CCALLO</t>
  </si>
  <si>
    <t>VERA</t>
  </si>
  <si>
    <t>CANALES</t>
  </si>
  <si>
    <t>RICARDO</t>
  </si>
  <si>
    <t>YANA</t>
  </si>
  <si>
    <t>MENDOZA</t>
  </si>
  <si>
    <t>ANTONIO</t>
  </si>
  <si>
    <t>ZUMAETA</t>
  </si>
  <si>
    <t>EG07-002888</t>
  </si>
  <si>
    <t>EG07-002886</t>
  </si>
  <si>
    <t>EG07-002885</t>
  </si>
  <si>
    <t>EG07-002887</t>
  </si>
  <si>
    <t>F001-002904</t>
  </si>
  <si>
    <t>F001-002905</t>
  </si>
  <si>
    <t>F001-002908</t>
  </si>
  <si>
    <t>F001-002906</t>
  </si>
  <si>
    <t>F001-002909</t>
  </si>
  <si>
    <t>SAP4731126</t>
  </si>
  <si>
    <t xml:space="preserve">ID S260065-1 </t>
  </si>
  <si>
    <t>365725-C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</si>
</sst>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-[$$-540A]* #,##0.00_ ;_-[$$-540A]* \-#,##0.00\ ;_-[$$-540A]* &quot;-&quot;??_ ;_-@_ "/>
    <numFmt numFmtId="165" formatCode="[$$-540A]#,##0.00"/>
    <numFmt numFmtId="166" formatCode="0.0"/>
    <numFmt numFmtId="167" formatCode="&quot;S/&quot;\ #,##0.00"/>
  </numFmts>
  <fonts count="3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48"/>
      <color theme="1"/>
      <name val="Arial Black"/>
      <family val="2"/>
    </font>
    <font>
      <sz val="11"/>
      <name val="Calibri"/>
      <family val="2"/>
    </font>
    <font>
      <sz val="11"/>
      <color theme="1"/>
      <name val="Trebuchet MS"/>
      <family val="2"/>
    </font>
    <font>
      <b/>
      <sz val="10"/>
      <color theme="0"/>
      <name val="Trebuchet MS"/>
      <family val="2"/>
    </font>
    <font>
      <b/>
      <sz val="11"/>
      <color theme="0"/>
      <name val="Trebuchet MS"/>
      <family val="2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sz val="10"/>
      <color rgb="FF000000"/>
      <name val="Verdana"/>
      <family val="2"/>
    </font>
    <font>
      <sz val="11"/>
      <color rgb="FF000000"/>
      <name val="Calibri"/>
      <family val="2"/>
    </font>
    <font>
      <sz val="10"/>
      <color theme="1"/>
      <name val="Verdana"/>
      <family val="2"/>
    </font>
    <font>
      <sz val="11"/>
      <color rgb="FFFF0000"/>
      <name val="Calibri"/>
      <family val="2"/>
    </font>
    <font>
      <sz val="11"/>
      <color rgb="FF000000"/>
      <name val="Aptos Narrow"/>
      <family val="2"/>
    </font>
    <font>
      <b/>
      <sz val="11"/>
      <color rgb="FFFF0000"/>
      <name val="Calibri"/>
      <family val="2"/>
    </font>
    <font>
      <sz val="9"/>
      <color rgb="FFFF0000"/>
      <name val="Calibri"/>
      <family val="2"/>
    </font>
    <font>
      <sz val="12"/>
      <color rgb="FF000000"/>
      <name val="Consolas"/>
      <family val="3"/>
    </font>
    <font>
      <b/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9"/>
      <color theme="0"/>
      <name val="Trebuchet MS"/>
      <family val="2"/>
    </font>
    <font>
      <b/>
      <sz val="11"/>
      <name val="Calibri"/>
      <family val="2"/>
      <scheme val="minor"/>
    </font>
    <font>
      <sz val="10"/>
      <color rgb="FF00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070C0"/>
        <bgColor rgb="FF0070C0"/>
      </patternFill>
    </fill>
    <fill>
      <patternFill patternType="solid">
        <fgColor rgb="FF548135"/>
        <bgColor rgb="FF548135"/>
      </patternFill>
    </fill>
    <fill>
      <patternFill patternType="solid">
        <fgColor theme="0"/>
        <bgColor theme="0"/>
      </patternFill>
    </fill>
    <fill>
      <patternFill patternType="solid">
        <fgColor rgb="FFFF0000"/>
        <bgColor rgb="FFFF0000"/>
      </patternFill>
    </fill>
    <fill>
      <patternFill patternType="solid">
        <fgColor rgb="FF92D050"/>
        <bgColor rgb="FF92D050"/>
      </patternFill>
    </fill>
    <fill>
      <patternFill patternType="solid">
        <fgColor rgb="FF66FF66"/>
        <bgColor rgb="FF66FF66"/>
      </patternFill>
    </fill>
    <fill>
      <patternFill patternType="solid">
        <fgColor rgb="FF00D25F"/>
        <bgColor rgb="FF00D25F"/>
      </patternFill>
    </fill>
    <fill>
      <patternFill patternType="solid">
        <fgColor rgb="FFFFC000"/>
        <bgColor rgb="FFFFC000"/>
      </patternFill>
    </fill>
    <fill>
      <patternFill patternType="solid">
        <fgColor rgb="FF00B050"/>
        <bgColor rgb="FF00B050"/>
      </patternFill>
    </fill>
    <fill>
      <patternFill patternType="solid">
        <fgColor rgb="FF00FF00"/>
        <bgColor rgb="FF00FF00"/>
      </patternFill>
    </fill>
    <fill>
      <patternFill patternType="solid">
        <fgColor rgb="FFD9E2F3"/>
        <bgColor rgb="FFD9E2F3"/>
      </patternFill>
    </fill>
    <fill>
      <patternFill patternType="solid">
        <fgColor rgb="FFEE0000"/>
        <bgColor rgb="FFEE0000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rgb="FFFF0000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rgb="FFFFC000"/>
      </patternFill>
    </fill>
    <fill>
      <patternFill patternType="solid">
        <fgColor theme="0"/>
        <bgColor rgb="FFFF0000"/>
      </patternFill>
    </fill>
    <fill>
      <patternFill patternType="solid">
        <fgColor rgb="FF00FF00"/>
        <bgColor rgb="FF66FF66"/>
      </patternFill>
    </fill>
    <fill>
      <patternFill patternType="solid">
        <fgColor rgb="FFFF0000"/>
        <bgColor rgb="FFD9E2F3"/>
      </patternFill>
    </fill>
    <fill>
      <patternFill patternType="solid">
        <fgColor rgb="FF00FF00"/>
        <bgColor rgb="FFD9E2F3"/>
      </patternFill>
    </fill>
    <fill>
      <patternFill patternType="solid">
        <fgColor rgb="FF00FF00"/>
        <bgColor theme="0"/>
      </patternFill>
    </fill>
  </fills>
  <borders count="50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8EA9DB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8EAADB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346">
    <xf numFmtId="0" fontId="0" fillId="0" borderId="0" xfId="0"/>
    <xf numFmtId="0" fontId="7" fillId="0" borderId="2" xfId="0" applyFont="1" applyBorder="1" applyAlignment="1">
      <alignment horizontal="center" vertical="center"/>
    </xf>
    <xf numFmtId="14" fontId="7" fillId="0" borderId="2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 wrapText="1"/>
    </xf>
    <xf numFmtId="0" fontId="11" fillId="5" borderId="6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11" fontId="3" fillId="0" borderId="2" xfId="0" applyNumberFormat="1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/>
    </xf>
    <xf numFmtId="14" fontId="3" fillId="5" borderId="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/>
    </xf>
    <xf numFmtId="2" fontId="3" fillId="0" borderId="0" xfId="0" applyNumberFormat="1" applyFont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/>
    </xf>
    <xf numFmtId="0" fontId="12" fillId="9" borderId="2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 vertical="center"/>
    </xf>
    <xf numFmtId="0" fontId="12" fillId="6" borderId="2" xfId="0" applyFont="1" applyFill="1" applyBorder="1"/>
    <xf numFmtId="0" fontId="12" fillId="9" borderId="2" xfId="0" applyFont="1" applyFill="1" applyBorder="1"/>
    <xf numFmtId="0" fontId="12" fillId="11" borderId="2" xfId="0" applyFont="1" applyFill="1" applyBorder="1"/>
    <xf numFmtId="0" fontId="14" fillId="11" borderId="2" xfId="0" applyFont="1" applyFill="1" applyBorder="1"/>
    <xf numFmtId="0" fontId="3" fillId="10" borderId="2" xfId="0" applyFont="1" applyFill="1" applyBorder="1" applyAlignment="1">
      <alignment horizontal="center" vertical="center"/>
    </xf>
    <xf numFmtId="0" fontId="12" fillId="5" borderId="2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3" fillId="0" borderId="2" xfId="0" applyFont="1" applyBorder="1"/>
    <xf numFmtId="0" fontId="3" fillId="2" borderId="6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3" fillId="0" borderId="9" xfId="0" applyFont="1" applyBorder="1" applyAlignment="1">
      <alignment horizontal="center" vertical="center"/>
    </xf>
    <xf numFmtId="14" fontId="3" fillId="10" borderId="2" xfId="0" applyNumberFormat="1" applyFont="1" applyFill="1" applyBorder="1" applyAlignment="1">
      <alignment horizontal="center" vertical="center"/>
    </xf>
    <xf numFmtId="14" fontId="3" fillId="6" borderId="2" xfId="0" applyNumberFormat="1" applyFont="1" applyFill="1" applyBorder="1" applyAlignment="1">
      <alignment horizontal="center" vertical="center"/>
    </xf>
    <xf numFmtId="165" fontId="3" fillId="6" borderId="2" xfId="0" applyNumberFormat="1" applyFont="1" applyFill="1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165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165" fontId="3" fillId="8" borderId="2" xfId="0" applyNumberFormat="1" applyFont="1" applyFill="1" applyBorder="1" applyAlignment="1">
      <alignment horizontal="center" vertical="center"/>
    </xf>
    <xf numFmtId="14" fontId="3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13" borderId="8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/>
    </xf>
    <xf numFmtId="16" fontId="15" fillId="0" borderId="7" xfId="0" applyNumberFormat="1" applyFont="1" applyBorder="1" applyAlignment="1">
      <alignment horizontal="center" vertical="center"/>
    </xf>
    <xf numFmtId="0" fontId="17" fillId="0" borderId="7" xfId="0" applyFont="1" applyBorder="1"/>
    <xf numFmtId="0" fontId="18" fillId="0" borderId="0" xfId="0" applyFont="1"/>
    <xf numFmtId="0" fontId="15" fillId="0" borderId="0" xfId="0" applyFont="1"/>
    <xf numFmtId="0" fontId="15" fillId="0" borderId="7" xfId="0" applyFont="1" applyBorder="1"/>
    <xf numFmtId="0" fontId="3" fillId="10" borderId="6" xfId="0" applyFont="1" applyFill="1" applyBorder="1" applyAlignment="1">
      <alignment horizontal="center" vertical="center"/>
    </xf>
    <xf numFmtId="16" fontId="15" fillId="0" borderId="7" xfId="0" applyNumberFormat="1" applyFont="1" applyBorder="1"/>
    <xf numFmtId="16" fontId="3" fillId="0" borderId="7" xfId="0" applyNumberFormat="1" applyFont="1" applyBorder="1"/>
    <xf numFmtId="16" fontId="15" fillId="0" borderId="0" xfId="0" applyNumberFormat="1" applyFont="1"/>
    <xf numFmtId="0" fontId="3" fillId="14" borderId="6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/>
    </xf>
    <xf numFmtId="0" fontId="13" fillId="0" borderId="2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3" fillId="13" borderId="14" xfId="0" applyFont="1" applyFill="1" applyBorder="1" applyAlignment="1">
      <alignment horizontal="center" vertical="center"/>
    </xf>
    <xf numFmtId="0" fontId="3" fillId="14" borderId="14" xfId="0" applyFont="1" applyFill="1" applyBorder="1" applyAlignment="1">
      <alignment horizontal="center" vertical="center"/>
    </xf>
    <xf numFmtId="14" fontId="3" fillId="0" borderId="2" xfId="0" applyNumberFormat="1" applyFont="1" applyBorder="1"/>
    <xf numFmtId="2" fontId="3" fillId="0" borderId="2" xfId="0" applyNumberFormat="1" applyFont="1" applyBorder="1" applyAlignment="1">
      <alignment horizontal="center"/>
    </xf>
    <xf numFmtId="165" fontId="13" fillId="0" borderId="2" xfId="0" applyNumberFormat="1" applyFont="1" applyBorder="1" applyAlignment="1">
      <alignment horizontal="center"/>
    </xf>
    <xf numFmtId="165" fontId="13" fillId="14" borderId="2" xfId="0" applyNumberFormat="1" applyFont="1" applyFill="1" applyBorder="1" applyAlignment="1">
      <alignment horizontal="center"/>
    </xf>
    <xf numFmtId="165" fontId="13" fillId="5" borderId="2" xfId="0" applyNumberFormat="1" applyFont="1" applyFill="1" applyBorder="1" applyAlignment="1">
      <alignment horizontal="center"/>
    </xf>
    <xf numFmtId="0" fontId="3" fillId="8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4" fontId="3" fillId="0" borderId="0" xfId="0" applyNumberFormat="1" applyFont="1"/>
    <xf numFmtId="0" fontId="3" fillId="0" borderId="2" xfId="0" applyFont="1" applyBorder="1" applyAlignment="1">
      <alignment horizontal="center"/>
    </xf>
    <xf numFmtId="166" fontId="19" fillId="0" borderId="0" xfId="0" applyNumberFormat="1" applyFont="1" applyAlignment="1">
      <alignment vertical="center"/>
    </xf>
    <xf numFmtId="0" fontId="3" fillId="0" borderId="0" xfId="0" applyFont="1" applyAlignment="1">
      <alignment horizontal="center"/>
    </xf>
    <xf numFmtId="165" fontId="3" fillId="0" borderId="0" xfId="0" applyNumberFormat="1" applyFont="1"/>
    <xf numFmtId="167" fontId="3" fillId="0" borderId="0" xfId="0" applyNumberFormat="1" applyFont="1"/>
    <xf numFmtId="165" fontId="8" fillId="3" borderId="2" xfId="0" applyNumberFormat="1" applyFont="1" applyFill="1" applyBorder="1" applyAlignment="1">
      <alignment horizontal="center" vertical="center"/>
    </xf>
    <xf numFmtId="0" fontId="3" fillId="10" borderId="14" xfId="0" applyFont="1" applyFill="1" applyBorder="1" applyAlignment="1">
      <alignment horizontal="center" vertical="center"/>
    </xf>
    <xf numFmtId="165" fontId="3" fillId="13" borderId="14" xfId="0" applyNumberFormat="1" applyFont="1" applyFill="1" applyBorder="1" applyAlignment="1">
      <alignment horizontal="center" vertical="center"/>
    </xf>
    <xf numFmtId="165" fontId="3" fillId="0" borderId="14" xfId="0" applyNumberFormat="1" applyFont="1" applyBorder="1" applyAlignment="1">
      <alignment horizontal="center" vertical="center"/>
    </xf>
    <xf numFmtId="165" fontId="3" fillId="13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20" fillId="0" borderId="2" xfId="0" applyFont="1" applyBorder="1" applyAlignment="1">
      <alignment vertical="center"/>
    </xf>
    <xf numFmtId="0" fontId="13" fillId="0" borderId="0" xfId="0" applyFont="1" applyAlignment="1">
      <alignment horizontal="center" vertical="center" wrapText="1"/>
    </xf>
    <xf numFmtId="165" fontId="13" fillId="0" borderId="0" xfId="0" applyNumberFormat="1" applyFont="1" applyAlignment="1">
      <alignment horizontal="center" vertical="center" wrapText="1"/>
    </xf>
    <xf numFmtId="16" fontId="3" fillId="0" borderId="0" xfId="0" applyNumberFormat="1" applyFont="1"/>
    <xf numFmtId="0" fontId="13" fillId="0" borderId="0" xfId="0" applyFont="1" applyAlignment="1">
      <alignment horizontal="center"/>
    </xf>
    <xf numFmtId="0" fontId="20" fillId="0" borderId="2" xfId="0" applyFont="1" applyBorder="1" applyAlignment="1">
      <alignment horizontal="center"/>
    </xf>
    <xf numFmtId="0" fontId="8" fillId="3" borderId="13" xfId="0" applyFont="1" applyFill="1" applyBorder="1" applyAlignment="1">
      <alignment horizontal="center" vertical="center"/>
    </xf>
    <xf numFmtId="0" fontId="3" fillId="13" borderId="13" xfId="0" applyFont="1" applyFill="1" applyBorder="1" applyAlignment="1">
      <alignment horizontal="left" vertical="center"/>
    </xf>
    <xf numFmtId="165" fontId="3" fillId="2" borderId="2" xfId="0" applyNumberFormat="1" applyFont="1" applyFill="1" applyBorder="1"/>
    <xf numFmtId="0" fontId="20" fillId="0" borderId="2" xfId="0" applyFont="1" applyBorder="1" applyAlignment="1">
      <alignment textRotation="45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 vertical="center"/>
    </xf>
    <xf numFmtId="165" fontId="3" fillId="0" borderId="6" xfId="0" applyNumberFormat="1" applyFont="1" applyBorder="1" applyAlignment="1">
      <alignment horizontal="center" vertical="center"/>
    </xf>
    <xf numFmtId="0" fontId="3" fillId="2" borderId="1" xfId="0" applyFont="1" applyFill="1" applyBorder="1"/>
    <xf numFmtId="0" fontId="8" fillId="3" borderId="9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14" fontId="8" fillId="3" borderId="9" xfId="0" applyNumberFormat="1" applyFont="1" applyFill="1" applyBorder="1" applyAlignment="1">
      <alignment horizontal="center" vertical="center" wrapText="1"/>
    </xf>
    <xf numFmtId="14" fontId="8" fillId="4" borderId="9" xfId="0" applyNumberFormat="1" applyFont="1" applyFill="1" applyBorder="1" applyAlignment="1">
      <alignment horizontal="center" vertical="center" wrapText="1"/>
    </xf>
    <xf numFmtId="2" fontId="8" fillId="4" borderId="9" xfId="0" applyNumberFormat="1" applyFont="1" applyFill="1" applyBorder="1" applyAlignment="1">
      <alignment horizontal="center" vertical="center" wrapText="1"/>
    </xf>
    <xf numFmtId="165" fontId="8" fillId="3" borderId="9" xfId="0" applyNumberFormat="1" applyFont="1" applyFill="1" applyBorder="1" applyAlignment="1">
      <alignment horizontal="center" vertical="center"/>
    </xf>
    <xf numFmtId="2" fontId="8" fillId="3" borderId="9" xfId="0" applyNumberFormat="1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0" fontId="15" fillId="0" borderId="10" xfId="0" applyFont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11" fontId="3" fillId="0" borderId="6" xfId="0" applyNumberFormat="1" applyFont="1" applyBorder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16" fontId="15" fillId="0" borderId="10" xfId="0" applyNumberFormat="1" applyFont="1" applyBorder="1" applyAlignment="1">
      <alignment horizontal="center" vertical="center"/>
    </xf>
    <xf numFmtId="0" fontId="3" fillId="15" borderId="11" xfId="0" applyFont="1" applyFill="1" applyBorder="1" applyAlignment="1">
      <alignment horizontal="center" vertical="center"/>
    </xf>
    <xf numFmtId="0" fontId="3" fillId="10" borderId="11" xfId="0" applyFont="1" applyFill="1" applyBorder="1" applyAlignment="1">
      <alignment horizontal="center" vertical="center"/>
    </xf>
    <xf numFmtId="0" fontId="16" fillId="0" borderId="6" xfId="0" applyFont="1" applyBorder="1" applyAlignment="1">
      <alignment horizontal="center"/>
    </xf>
    <xf numFmtId="0" fontId="15" fillId="0" borderId="6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14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165" fontId="3" fillId="2" borderId="1" xfId="0" applyNumberFormat="1" applyFont="1" applyFill="1" applyBorder="1"/>
    <xf numFmtId="165" fontId="3" fillId="10" borderId="1" xfId="0" applyNumberFormat="1" applyFont="1" applyFill="1" applyBorder="1"/>
    <xf numFmtId="165" fontId="3" fillId="14" borderId="1" xfId="0" applyNumberFormat="1" applyFont="1" applyFill="1" applyBorder="1"/>
    <xf numFmtId="0" fontId="3" fillId="16" borderId="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2" fillId="0" borderId="18" xfId="0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22" fillId="0" borderId="21" xfId="0" applyFont="1" applyBorder="1" applyAlignment="1">
      <alignment vertical="center"/>
    </xf>
    <xf numFmtId="0" fontId="22" fillId="0" borderId="21" xfId="0" applyFont="1" applyBorder="1"/>
    <xf numFmtId="0" fontId="0" fillId="0" borderId="21" xfId="0" applyBorder="1"/>
    <xf numFmtId="0" fontId="0" fillId="0" borderId="21" xfId="0" applyBorder="1" applyAlignment="1">
      <alignment horizontal="right"/>
    </xf>
    <xf numFmtId="1" fontId="0" fillId="0" borderId="22" xfId="0" applyNumberFormat="1" applyBorder="1"/>
    <xf numFmtId="0" fontId="22" fillId="0" borderId="21" xfId="0" applyFont="1" applyBorder="1" applyAlignment="1">
      <alignment horizontal="left" indent="1"/>
    </xf>
    <xf numFmtId="1" fontId="0" fillId="0" borderId="21" xfId="0" applyNumberFormat="1" applyBorder="1"/>
    <xf numFmtId="0" fontId="0" fillId="0" borderId="22" xfId="0" applyBorder="1"/>
    <xf numFmtId="0" fontId="21" fillId="0" borderId="21" xfId="0" applyFont="1" applyBorder="1"/>
    <xf numFmtId="1" fontId="21" fillId="0" borderId="22" xfId="0" applyNumberFormat="1" applyFont="1" applyBorder="1"/>
    <xf numFmtId="0" fontId="21" fillId="17" borderId="21" xfId="0" applyFont="1" applyFill="1" applyBorder="1"/>
    <xf numFmtId="2" fontId="21" fillId="0" borderId="21" xfId="0" applyNumberFormat="1" applyFont="1" applyBorder="1"/>
    <xf numFmtId="1" fontId="23" fillId="0" borderId="22" xfId="0" applyNumberFormat="1" applyFont="1" applyBorder="1"/>
    <xf numFmtId="0" fontId="23" fillId="0" borderId="22" xfId="0" applyFont="1" applyBorder="1"/>
    <xf numFmtId="9" fontId="0" fillId="0" borderId="21" xfId="1" applyFont="1" applyBorder="1"/>
    <xf numFmtId="9" fontId="21" fillId="0" borderId="21" xfId="1" applyFont="1" applyBorder="1"/>
    <xf numFmtId="9" fontId="0" fillId="0" borderId="21" xfId="1" applyFont="1" applyBorder="1" applyAlignment="1">
      <alignment horizontal="right"/>
    </xf>
    <xf numFmtId="9" fontId="21" fillId="17" borderId="21" xfId="1" applyFont="1" applyFill="1" applyBorder="1"/>
    <xf numFmtId="9" fontId="21" fillId="0" borderId="22" xfId="1" applyFont="1" applyBorder="1"/>
    <xf numFmtId="9" fontId="23" fillId="0" borderId="22" xfId="1" applyFont="1" applyBorder="1"/>
    <xf numFmtId="0" fontId="21" fillId="0" borderId="22" xfId="0" applyFont="1" applyBorder="1"/>
    <xf numFmtId="2" fontId="21" fillId="0" borderId="22" xfId="0" applyNumberFormat="1" applyFont="1" applyBorder="1"/>
    <xf numFmtId="166" fontId="21" fillId="0" borderId="21" xfId="0" applyNumberFormat="1" applyFont="1" applyBorder="1"/>
    <xf numFmtId="0" fontId="23" fillId="0" borderId="21" xfId="0" applyFont="1" applyBorder="1"/>
    <xf numFmtId="2" fontId="0" fillId="0" borderId="21" xfId="0" applyNumberFormat="1" applyBorder="1"/>
    <xf numFmtId="2" fontId="23" fillId="0" borderId="21" xfId="0" applyNumberFormat="1" applyFont="1" applyBorder="1"/>
    <xf numFmtId="2" fontId="0" fillId="0" borderId="22" xfId="0" applyNumberFormat="1" applyBorder="1"/>
    <xf numFmtId="9" fontId="23" fillId="0" borderId="21" xfId="1" applyFont="1" applyBorder="1"/>
    <xf numFmtId="1" fontId="23" fillId="0" borderId="21" xfId="0" applyNumberFormat="1" applyFont="1" applyBorder="1"/>
    <xf numFmtId="1" fontId="21" fillId="0" borderId="21" xfId="0" applyNumberFormat="1" applyFont="1" applyBorder="1"/>
    <xf numFmtId="0" fontId="22" fillId="0" borderId="21" xfId="0" applyFont="1" applyBorder="1" applyAlignment="1">
      <alignment horizontal="left" indent="2"/>
    </xf>
    <xf numFmtId="0" fontId="21" fillId="0" borderId="21" xfId="0" applyFont="1" applyBorder="1" applyAlignment="1">
      <alignment horizontal="right" vertical="center"/>
    </xf>
    <xf numFmtId="9" fontId="0" fillId="0" borderId="21" xfId="0" applyNumberFormat="1" applyBorder="1"/>
    <xf numFmtId="9" fontId="0" fillId="0" borderId="22" xfId="0" applyNumberFormat="1" applyBorder="1"/>
    <xf numFmtId="0" fontId="0" fillId="0" borderId="23" xfId="0" applyBorder="1" applyAlignment="1">
      <alignment horizontal="center" vertical="center"/>
    </xf>
    <xf numFmtId="0" fontId="22" fillId="0" borderId="24" xfId="0" applyFont="1" applyBorder="1"/>
    <xf numFmtId="0" fontId="0" fillId="0" borderId="24" xfId="0" applyBorder="1"/>
    <xf numFmtId="0" fontId="0" fillId="0" borderId="25" xfId="0" applyBorder="1"/>
    <xf numFmtId="0" fontId="0" fillId="0" borderId="0" xfId="0" applyAlignment="1">
      <alignment horizontal="center" vertical="center"/>
    </xf>
    <xf numFmtId="166" fontId="21" fillId="0" borderId="22" xfId="0" applyNumberFormat="1" applyFont="1" applyBorder="1"/>
    <xf numFmtId="1" fontId="23" fillId="0" borderId="22" xfId="0" applyNumberFormat="1" applyFont="1" applyBorder="1" applyAlignment="1">
      <alignment horizontal="right"/>
    </xf>
    <xf numFmtId="166" fontId="0" fillId="0" borderId="22" xfId="0" applyNumberFormat="1" applyBorder="1"/>
    <xf numFmtId="166" fontId="21" fillId="0" borderId="22" xfId="1" applyNumberFormat="1" applyFont="1" applyBorder="1"/>
    <xf numFmtId="1" fontId="21" fillId="0" borderId="22" xfId="1" applyNumberFormat="1" applyFont="1" applyBorder="1"/>
    <xf numFmtId="166" fontId="23" fillId="0" borderId="22" xfId="0" applyNumberFormat="1" applyFont="1" applyBorder="1"/>
    <xf numFmtId="0" fontId="21" fillId="0" borderId="22" xfId="1" applyNumberFormat="1" applyFont="1" applyBorder="1"/>
    <xf numFmtId="0" fontId="3" fillId="18" borderId="6" xfId="0" applyFont="1" applyFill="1" applyBorder="1" applyAlignment="1">
      <alignment horizontal="center" vertical="center"/>
    </xf>
    <xf numFmtId="0" fontId="3" fillId="19" borderId="6" xfId="0" applyFont="1" applyFill="1" applyBorder="1" applyAlignment="1">
      <alignment horizontal="center" vertical="center"/>
    </xf>
    <xf numFmtId="0" fontId="3" fillId="20" borderId="6" xfId="0" applyFont="1" applyFill="1" applyBorder="1" applyAlignment="1">
      <alignment horizontal="center" vertical="center"/>
    </xf>
    <xf numFmtId="0" fontId="3" fillId="16" borderId="2" xfId="0" applyFont="1" applyFill="1" applyBorder="1" applyAlignment="1">
      <alignment horizontal="center" vertical="center"/>
    </xf>
    <xf numFmtId="0" fontId="15" fillId="5" borderId="6" xfId="0" applyFont="1" applyFill="1" applyBorder="1" applyAlignment="1">
      <alignment horizontal="center" vertical="center"/>
    </xf>
    <xf numFmtId="0" fontId="3" fillId="0" borderId="21" xfId="0" applyFont="1" applyBorder="1" applyAlignment="1">
      <alignment horizontal="right"/>
    </xf>
    <xf numFmtId="0" fontId="3" fillId="21" borderId="6" xfId="0" applyFont="1" applyFill="1" applyBorder="1" applyAlignment="1">
      <alignment horizontal="center" vertical="center"/>
    </xf>
    <xf numFmtId="0" fontId="3" fillId="17" borderId="6" xfId="0" applyFont="1" applyFill="1" applyBorder="1" applyAlignment="1">
      <alignment horizontal="center" vertical="center"/>
    </xf>
    <xf numFmtId="0" fontId="3" fillId="22" borderId="6" xfId="0" applyFont="1" applyFill="1" applyBorder="1" applyAlignment="1">
      <alignment horizontal="center" vertical="center"/>
    </xf>
    <xf numFmtId="165" fontId="8" fillId="3" borderId="13" xfId="0" applyNumberFormat="1" applyFont="1" applyFill="1" applyBorder="1" applyAlignment="1">
      <alignment horizontal="center" vertical="center"/>
    </xf>
    <xf numFmtId="165" fontId="0" fillId="0" borderId="0" xfId="0" applyNumberFormat="1"/>
    <xf numFmtId="165" fontId="0" fillId="19" borderId="0" xfId="0" applyNumberFormat="1" applyFill="1"/>
    <xf numFmtId="0" fontId="21" fillId="0" borderId="0" xfId="0" applyFont="1"/>
    <xf numFmtId="165" fontId="6" fillId="13" borderId="14" xfId="0" applyNumberFormat="1" applyFont="1" applyFill="1" applyBorder="1" applyAlignment="1">
      <alignment horizontal="center" vertical="center"/>
    </xf>
    <xf numFmtId="0" fontId="3" fillId="23" borderId="2" xfId="0" applyFont="1" applyFill="1" applyBorder="1" applyAlignment="1">
      <alignment horizontal="center" vertical="center"/>
    </xf>
    <xf numFmtId="0" fontId="3" fillId="23" borderId="6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6" fillId="0" borderId="26" xfId="0" applyFont="1" applyBorder="1"/>
    <xf numFmtId="0" fontId="6" fillId="0" borderId="4" xfId="0" applyFont="1" applyBorder="1"/>
    <xf numFmtId="14" fontId="7" fillId="0" borderId="9" xfId="0" applyNumberFormat="1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8" fillId="3" borderId="9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4" fontId="27" fillId="3" borderId="9" xfId="0" applyNumberFormat="1" applyFont="1" applyFill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8" fillId="0" borderId="21" xfId="0" applyFont="1" applyBorder="1" applyAlignment="1">
      <alignment horizontal="left" indent="1"/>
    </xf>
    <xf numFmtId="0" fontId="23" fillId="17" borderId="21" xfId="0" applyFont="1" applyFill="1" applyBorder="1"/>
    <xf numFmtId="0" fontId="23" fillId="0" borderId="21" xfId="0" applyFont="1" applyBorder="1" applyAlignment="1">
      <alignment horizontal="right"/>
    </xf>
    <xf numFmtId="0" fontId="23" fillId="0" borderId="0" xfId="0" applyFont="1"/>
    <xf numFmtId="0" fontId="23" fillId="0" borderId="22" xfId="1" applyNumberFormat="1" applyFont="1" applyBorder="1"/>
    <xf numFmtId="1" fontId="21" fillId="0" borderId="22" xfId="0" applyNumberFormat="1" applyFont="1" applyBorder="1" applyAlignment="1">
      <alignment horizontal="right"/>
    </xf>
    <xf numFmtId="9" fontId="21" fillId="0" borderId="22" xfId="1" applyFont="1" applyBorder="1" applyAlignment="1">
      <alignment horizontal="right"/>
    </xf>
    <xf numFmtId="1" fontId="0" fillId="0" borderId="27" xfId="0" applyNumberFormat="1" applyBorder="1"/>
    <xf numFmtId="166" fontId="21" fillId="0" borderId="22" xfId="1" applyNumberFormat="1" applyFont="1" applyBorder="1" applyAlignment="1">
      <alignment horizontal="right"/>
    </xf>
    <xf numFmtId="0" fontId="21" fillId="0" borderId="22" xfId="0" applyFont="1" applyBorder="1" applyAlignment="1">
      <alignment horizontal="right"/>
    </xf>
    <xf numFmtId="166" fontId="21" fillId="0" borderId="22" xfId="0" applyNumberFormat="1" applyFont="1" applyBorder="1" applyAlignment="1">
      <alignment horizontal="right"/>
    </xf>
    <xf numFmtId="166" fontId="21" fillId="0" borderId="21" xfId="0" applyNumberFormat="1" applyFont="1" applyBorder="1" applyAlignment="1">
      <alignment horizontal="right" vertical="center"/>
    </xf>
    <xf numFmtId="1" fontId="23" fillId="0" borderId="22" xfId="1" applyNumberFormat="1" applyFont="1" applyBorder="1"/>
    <xf numFmtId="0" fontId="0" fillId="0" borderId="0" xfId="0" applyAlignment="1">
      <alignment horizontal="right"/>
    </xf>
    <xf numFmtId="0" fontId="3" fillId="24" borderId="6" xfId="0" applyFont="1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29" fillId="0" borderId="21" xfId="0" applyFont="1" applyBorder="1" applyAlignment="1">
      <alignment horizontal="center"/>
    </xf>
    <xf numFmtId="0" fontId="3" fillId="20" borderId="11" xfId="0" applyFont="1" applyFill="1" applyBorder="1" applyAlignment="1">
      <alignment horizontal="center" vertical="center"/>
    </xf>
    <xf numFmtId="165" fontId="3" fillId="13" borderId="1" xfId="0" applyNumberFormat="1" applyFont="1" applyFill="1" applyBorder="1" applyAlignment="1">
      <alignment horizontal="center" vertical="center"/>
    </xf>
    <xf numFmtId="0" fontId="3" fillId="20" borderId="2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165" fontId="3" fillId="25" borderId="1" xfId="0" applyNumberFormat="1" applyFont="1" applyFill="1" applyBorder="1" applyAlignment="1">
      <alignment horizontal="center" vertical="center"/>
    </xf>
    <xf numFmtId="165" fontId="3" fillId="26" borderId="1" xfId="0" applyNumberFormat="1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9" borderId="2" xfId="0" applyFont="1" applyFill="1" applyBorder="1" applyAlignment="1">
      <alignment horizontal="center" vertical="center"/>
    </xf>
    <xf numFmtId="0" fontId="3" fillId="19" borderId="11" xfId="0" applyFont="1" applyFill="1" applyBorder="1" applyAlignment="1">
      <alignment horizontal="center" vertical="center"/>
    </xf>
    <xf numFmtId="0" fontId="3" fillId="27" borderId="8" xfId="0" applyFont="1" applyFill="1" applyBorder="1" applyAlignment="1">
      <alignment horizontal="center" vertical="center"/>
    </xf>
    <xf numFmtId="0" fontId="15" fillId="17" borderId="8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21" borderId="2" xfId="0" applyFont="1" applyFill="1" applyBorder="1" applyAlignment="1">
      <alignment horizontal="center" vertical="center"/>
    </xf>
    <xf numFmtId="0" fontId="13" fillId="0" borderId="28" xfId="0" applyFont="1" applyBorder="1"/>
    <xf numFmtId="0" fontId="13" fillId="0" borderId="30" xfId="0" applyFont="1" applyBorder="1"/>
    <xf numFmtId="0" fontId="13" fillId="0" borderId="32" xfId="0" applyFont="1" applyBorder="1"/>
    <xf numFmtId="0" fontId="0" fillId="0" borderId="2" xfId="0" applyBorder="1"/>
    <xf numFmtId="0" fontId="0" fillId="0" borderId="1" xfId="0" applyBorder="1"/>
    <xf numFmtId="165" fontId="0" fillId="0" borderId="21" xfId="0" applyNumberFormat="1" applyBorder="1"/>
    <xf numFmtId="165" fontId="0" fillId="19" borderId="21" xfId="0" applyNumberFormat="1" applyFill="1" applyBorder="1"/>
    <xf numFmtId="0" fontId="13" fillId="0" borderId="30" xfId="0" applyFont="1" applyBorder="1" applyAlignment="1">
      <alignment horizontal="center"/>
    </xf>
    <xf numFmtId="0" fontId="13" fillId="0" borderId="32" xfId="0" applyFont="1" applyBorder="1" applyAlignment="1">
      <alignment horizontal="center"/>
    </xf>
    <xf numFmtId="0" fontId="0" fillId="21" borderId="21" xfId="0" applyFill="1" applyBorder="1"/>
    <xf numFmtId="0" fontId="13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5" xfId="0" pivotButton="1" applyBorder="1"/>
    <xf numFmtId="0" fontId="0" fillId="0" borderId="36" xfId="0" applyBorder="1"/>
    <xf numFmtId="0" fontId="0" fillId="0" borderId="35" xfId="0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38" xfId="0" applyBorder="1"/>
    <xf numFmtId="0" fontId="0" fillId="0" borderId="39" xfId="0" applyBorder="1" applyAlignment="1">
      <alignment horizontal="left"/>
    </xf>
    <xf numFmtId="0" fontId="0" fillId="0" borderId="40" xfId="0" applyBorder="1"/>
    <xf numFmtId="0" fontId="0" fillId="0" borderId="40" xfId="0" pivotButton="1" applyBorder="1"/>
    <xf numFmtId="0" fontId="0" fillId="0" borderId="35" xfId="0" applyBorder="1" applyAlignment="1">
      <alignment horizontal="left" indent="1"/>
    </xf>
    <xf numFmtId="2" fontId="0" fillId="0" borderId="36" xfId="0" applyNumberFormat="1" applyBorder="1"/>
    <xf numFmtId="2" fontId="0" fillId="0" borderId="38" xfId="0" applyNumberFormat="1" applyBorder="1"/>
    <xf numFmtId="2" fontId="0" fillId="0" borderId="40" xfId="0" applyNumberFormat="1" applyBorder="1"/>
    <xf numFmtId="2" fontId="0" fillId="0" borderId="36" xfId="0" applyNumberFormat="1" applyBorder="1" applyAlignment="1">
      <alignment horizontal="right"/>
    </xf>
    <xf numFmtId="2" fontId="0" fillId="0" borderId="38" xfId="0" applyNumberFormat="1" applyBorder="1" applyAlignment="1">
      <alignment horizontal="right"/>
    </xf>
    <xf numFmtId="2" fontId="0" fillId="0" borderId="40" xfId="0" applyNumberFormat="1" applyBorder="1" applyAlignment="1">
      <alignment horizontal="right"/>
    </xf>
    <xf numFmtId="2" fontId="0" fillId="0" borderId="41" xfId="0" applyNumberFormat="1" applyBorder="1"/>
    <xf numFmtId="4" fontId="0" fillId="0" borderId="0" xfId="0" applyNumberFormat="1"/>
    <xf numFmtId="0" fontId="22" fillId="0" borderId="18" xfId="0" applyFont="1" applyBorder="1" applyAlignment="1">
      <alignment horizontal="center" vertical="center" wrapText="1"/>
    </xf>
    <xf numFmtId="0" fontId="22" fillId="0" borderId="21" xfId="0" applyFont="1" applyBorder="1" applyAlignment="1">
      <alignment horizontal="center" vertical="center" wrapText="1"/>
    </xf>
    <xf numFmtId="0" fontId="22" fillId="0" borderId="21" xfId="0" applyFont="1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44" xfId="0" applyBorder="1"/>
    <xf numFmtId="2" fontId="0" fillId="0" borderId="45" xfId="0" applyNumberFormat="1" applyBorder="1"/>
    <xf numFmtId="2" fontId="0" fillId="0" borderId="46" xfId="0" applyNumberFormat="1" applyBorder="1"/>
    <xf numFmtId="2" fontId="0" fillId="0" borderId="47" xfId="0" applyNumberFormat="1" applyBorder="1"/>
    <xf numFmtId="2" fontId="0" fillId="0" borderId="48" xfId="0" applyNumberFormat="1" applyBorder="1"/>
    <xf numFmtId="2" fontId="0" fillId="0" borderId="49" xfId="0" applyNumberFormat="1" applyBorder="1"/>
    <xf numFmtId="0" fontId="3" fillId="0" borderId="28" xfId="0" applyFont="1" applyBorder="1" applyAlignment="1">
      <alignment horizontal="center" vertical="center"/>
    </xf>
    <xf numFmtId="165" fontId="3" fillId="13" borderId="0" xfId="0" applyNumberFormat="1" applyFont="1" applyFill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3" fillId="0" borderId="21" xfId="0" applyFont="1" applyBorder="1" applyAlignment="1">
      <alignment horizontal="center"/>
    </xf>
    <xf numFmtId="0" fontId="13" fillId="0" borderId="28" xfId="0" applyFont="1" applyBorder="1" applyAlignment="1">
      <alignment horizontal="center" wrapText="1"/>
    </xf>
    <xf numFmtId="0" fontId="13" fillId="0" borderId="28" xfId="0" applyFont="1" applyBorder="1" applyAlignment="1">
      <alignment horizontal="center"/>
    </xf>
    <xf numFmtId="0" fontId="13" fillId="20" borderId="28" xfId="0" applyFont="1" applyFill="1" applyBorder="1" applyAlignment="1">
      <alignment horizontal="center"/>
    </xf>
    <xf numFmtId="0" fontId="13" fillId="0" borderId="33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3" fillId="0" borderId="30" xfId="0" applyFont="1" applyBorder="1" applyAlignment="1">
      <alignment horizontal="center" wrapText="1"/>
    </xf>
    <xf numFmtId="0" fontId="13" fillId="0" borderId="34" xfId="0" applyFont="1" applyBorder="1" applyAlignment="1">
      <alignment horizontal="center"/>
    </xf>
    <xf numFmtId="0" fontId="13" fillId="0" borderId="31" xfId="0" applyFont="1" applyBorder="1" applyAlignment="1">
      <alignment horizontal="center"/>
    </xf>
    <xf numFmtId="0" fontId="13" fillId="0" borderId="32" xfId="0" applyFont="1" applyBorder="1" applyAlignment="1">
      <alignment horizontal="center" wrapText="1"/>
    </xf>
    <xf numFmtId="0" fontId="2" fillId="0" borderId="22" xfId="0" applyFont="1" applyBorder="1"/>
    <xf numFmtId="0" fontId="2" fillId="0" borderId="22" xfId="0" applyFont="1" applyBorder="1" applyAlignment="1">
      <alignment horizontal="right"/>
    </xf>
    <xf numFmtId="2" fontId="2" fillId="0" borderId="22" xfId="0" applyNumberFormat="1" applyFont="1" applyBorder="1"/>
    <xf numFmtId="0" fontId="2" fillId="0" borderId="25" xfId="0" applyFont="1" applyBorder="1"/>
    <xf numFmtId="0" fontId="2" fillId="0" borderId="21" xfId="0" applyFont="1" applyBorder="1" applyAlignment="1">
      <alignment horizontal="center"/>
    </xf>
    <xf numFmtId="0" fontId="2" fillId="21" borderId="21" xfId="0" applyFont="1" applyFill="1" applyBorder="1" applyAlignment="1">
      <alignment horizontal="center"/>
    </xf>
    <xf numFmtId="0" fontId="2" fillId="0" borderId="21" xfId="0" applyFont="1" applyBorder="1"/>
    <xf numFmtId="4" fontId="2" fillId="0" borderId="0" xfId="0" applyNumberFormat="1" applyFont="1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0" fillId="0" borderId="0" xfId="0"/>
    <xf numFmtId="0" fontId="8" fillId="3" borderId="10" xfId="0" applyFont="1" applyFill="1" applyBorder="1" applyAlignment="1">
      <alignment horizontal="center" vertical="center"/>
    </xf>
    <xf numFmtId="0" fontId="6" fillId="0" borderId="3" xfId="0" applyFont="1" applyBorder="1"/>
    <xf numFmtId="0" fontId="6" fillId="0" borderId="8" xfId="0" applyFont="1" applyBorder="1"/>
    <xf numFmtId="0" fontId="8" fillId="3" borderId="10" xfId="0" applyFont="1" applyFill="1" applyBorder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0" fontId="22" fillId="0" borderId="21" xfId="0" applyFont="1" applyBorder="1" applyAlignment="1">
      <alignment horizontal="center" vertical="center" wrapText="1"/>
    </xf>
    <xf numFmtId="0" fontId="22" fillId="0" borderId="19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1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theme="0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540A]#,##0.0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numFmt numFmtId="2" formatCode="0.00"/>
    </dxf>
    <dxf>
      <alignment horizontal="right"/>
    </dxf>
    <dxf>
      <numFmt numFmtId="2" formatCode="0.00"/>
    </dxf>
    <dxf>
      <numFmt numFmtId="2" formatCode="0.00"/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Base de datos-style" pivot="0" count="3" xr9:uid="{00000000-0011-0000-FFFF-FFFF00000000}">
      <tableStyleElement type="headerRow" dxfId="61"/>
      <tableStyleElement type="firstRowStripe" dxfId="60"/>
      <tableStyleElement type="secondRowStripe" dxfId="59"/>
    </tableStyle>
  </tableStyles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comments4.xml.rels><?xml version="1.0" encoding="UTF-8" standalone="yes"?>
<Relationships xmlns="http://schemas.openxmlformats.org/package/2006/relationships"><Relationship Id="rId1" Type="http://customschemas.google.com/relationships/workbookmetadata" Target="commentsmeta3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STATUS 2025 HPK kpi .1.xlsm]STATUS CILINDROS!TablaDinámica1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DE CILINDRO HP&amp;K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'STATUS CILINDROS'!$B$3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'STATUS CILINDROS'!$A$4:$A$9</c:f>
              <c:strCache>
                <c:ptCount val="5"/>
                <c:pt idx="0">
                  <c:v>ARMADO</c:v>
                </c:pt>
                <c:pt idx="1">
                  <c:v>EVALUACION</c:v>
                </c:pt>
                <c:pt idx="2">
                  <c:v>LISTO PARA DESPACHO</c:v>
                </c:pt>
                <c:pt idx="3">
                  <c:v>PROCESO</c:v>
                </c:pt>
                <c:pt idx="4">
                  <c:v>PROGRAMADO</c:v>
                </c:pt>
              </c:strCache>
            </c:strRef>
          </c:cat>
          <c:val>
            <c:numRef>
              <c:f>'STATUS CILINDROS'!$B$4:$B$9</c:f>
              <c:numCache>
                <c:formatCode>General</c:formatCode>
                <c:ptCount val="5"/>
                <c:pt idx="0">
                  <c:v>8</c:v>
                </c:pt>
                <c:pt idx="1">
                  <c:v>48</c:v>
                </c:pt>
                <c:pt idx="2">
                  <c:v>10</c:v>
                </c:pt>
                <c:pt idx="3">
                  <c:v>30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7B-4C2B-9ABF-AC3BF7CF953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756975"/>
        <c:axId val="131755055"/>
      </c:lineChart>
      <c:catAx>
        <c:axId val="13175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1755055"/>
        <c:crosses val="autoZero"/>
        <c:auto val="1"/>
        <c:lblAlgn val="ctr"/>
        <c:lblOffset val="100"/>
        <c:noMultiLvlLbl val="0"/>
      </c:catAx>
      <c:valAx>
        <c:axId val="131755055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175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[Copia de STATUS 2025 HPK kpi .1.xlsm]TIPO DE REPARACION!TablaDinámica2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 DE REPARACION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circle"/>
          <c:size val="6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"/>
        <c:spPr>
          <a:solidFill>
            <a:schemeClr val="accent5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"/>
        <c:spPr>
          <a:solidFill>
            <a:schemeClr val="accent5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>
              <a:tint val="77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"/>
        <c:spPr>
          <a:solidFill>
            <a:schemeClr val="accent5">
              <a:shade val="76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'TIPO DE REPARACION'!$B$3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tint val="77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C0A7-4EA1-B297-00317073ABE1}"/>
              </c:ext>
            </c:extLst>
          </c:dPt>
          <c:dPt>
            <c:idx val="1"/>
            <c:bubble3D val="0"/>
            <c:spPr>
              <a:solidFill>
                <a:schemeClr val="accent5">
                  <a:shade val="76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C0A7-4EA1-B297-00317073ABE1}"/>
              </c:ext>
            </c:extLst>
          </c:dPt>
          <c:dLbls>
            <c:spPr>
              <a:pattFill prst="pct75">
                <a:fgClr>
                  <a:srgbClr val="000000">
                    <a:lumMod val="75000"/>
                    <a:lumOff val="25000"/>
                  </a:srgbClr>
                </a:fgClr>
                <a:bgClr>
                  <a:srgbClr val="000000">
                    <a:lumMod val="65000"/>
                    <a:lumOff val="35000"/>
                  </a:srgb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'TIPO DE REPARACION'!$A$4:$A$6</c:f>
              <c:strCache>
                <c:ptCount val="2"/>
                <c:pt idx="0">
                  <c:v>ESTANDAR</c:v>
                </c:pt>
                <c:pt idx="1">
                  <c:v>NO ESTANDAR</c:v>
                </c:pt>
              </c:strCache>
            </c:strRef>
          </c:cat>
          <c:val>
            <c:numRef>
              <c:f>'TIPO DE REPARACION'!$B$4:$B$6</c:f>
              <c:numCache>
                <c:formatCode>General</c:formatCode>
                <c:ptCount val="2"/>
                <c:pt idx="0">
                  <c:v>28</c:v>
                </c:pt>
                <c:pt idx="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A7-4EA1-B297-00317073ABE1}"/>
            </c:ext>
          </c:extLst>
        </c:ser>
        <c:dLbls>
          <c:dLblPos val="ctr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STATUS 2025 HPK kpi .1.xlsm]CILINDROS ENTREGADOS!TablaDinámica1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CILINDROS ENTREGADOS POR MES AÑO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'CILINDROS ENTREGADOS'!$B$3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'CILINDROS ENTREGADOS'!$A$4:$A$19</c:f>
              <c:multiLvlStrCache>
                <c:ptCount val="13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  <c:pt idx="12">
                    <c:v>Ene</c:v>
                  </c:pt>
                </c:lvl>
                <c:lvl>
                  <c:pt idx="0">
                    <c:v>2025</c:v>
                  </c:pt>
                  <c:pt idx="12">
                    <c:v>2026</c:v>
                  </c:pt>
                </c:lvl>
              </c:multiLvlStrCache>
            </c:multiLvlStrRef>
          </c:cat>
          <c:val>
            <c:numRef>
              <c:f>'CILINDROS ENTREGADOS'!$B$4:$B$19</c:f>
              <c:numCache>
                <c:formatCode>General</c:formatCode>
                <c:ptCount val="13"/>
                <c:pt idx="0">
                  <c:v>50</c:v>
                </c:pt>
                <c:pt idx="1">
                  <c:v>46</c:v>
                </c:pt>
                <c:pt idx="2">
                  <c:v>46</c:v>
                </c:pt>
                <c:pt idx="3">
                  <c:v>51</c:v>
                </c:pt>
                <c:pt idx="4">
                  <c:v>51</c:v>
                </c:pt>
                <c:pt idx="5">
                  <c:v>58</c:v>
                </c:pt>
                <c:pt idx="6">
                  <c:v>61</c:v>
                </c:pt>
                <c:pt idx="7">
                  <c:v>41</c:v>
                </c:pt>
                <c:pt idx="8">
                  <c:v>32</c:v>
                </c:pt>
                <c:pt idx="9">
                  <c:v>46</c:v>
                </c:pt>
                <c:pt idx="10">
                  <c:v>48</c:v>
                </c:pt>
                <c:pt idx="11">
                  <c:v>44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D1-487C-AB3D-92418D4895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257992287"/>
        <c:axId val="1257987487"/>
      </c:barChart>
      <c:catAx>
        <c:axId val="12579922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57987487"/>
        <c:crosses val="autoZero"/>
        <c:auto val="1"/>
        <c:lblAlgn val="ctr"/>
        <c:lblOffset val="100"/>
        <c:noMultiLvlLbl val="0"/>
      </c:catAx>
      <c:valAx>
        <c:axId val="1257987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57992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STATUS 2025 HPK kpi .1.xlsm]ACUMULADO!TablaDinámica1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 MODELOS DE COMPONENTES EN TALLER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ACUMULADO!$B$3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ACUMULADO!$A$4:$A$29</c:f>
              <c:strCache>
                <c:ptCount val="25"/>
                <c:pt idx="0">
                  <c:v>24</c:v>
                </c:pt>
                <c:pt idx="1">
                  <c:v>16M</c:v>
                </c:pt>
                <c:pt idx="2">
                  <c:v>24M</c:v>
                </c:pt>
                <c:pt idx="3">
                  <c:v>336DL</c:v>
                </c:pt>
                <c:pt idx="4">
                  <c:v>390DL</c:v>
                </c:pt>
                <c:pt idx="5">
                  <c:v>793D</c:v>
                </c:pt>
                <c:pt idx="6">
                  <c:v>797F</c:v>
                </c:pt>
                <c:pt idx="7">
                  <c:v>834H</c:v>
                </c:pt>
                <c:pt idx="8">
                  <c:v>844H</c:v>
                </c:pt>
                <c:pt idx="9">
                  <c:v>844K</c:v>
                </c:pt>
                <c:pt idx="10">
                  <c:v>930E-4SE</c:v>
                </c:pt>
                <c:pt idx="11">
                  <c:v>980E-4SE</c:v>
                </c:pt>
                <c:pt idx="12">
                  <c:v>988K</c:v>
                </c:pt>
                <c:pt idx="13">
                  <c:v>994F</c:v>
                </c:pt>
                <c:pt idx="14">
                  <c:v>D11</c:v>
                </c:pt>
                <c:pt idx="15">
                  <c:v>D11T</c:v>
                </c:pt>
                <c:pt idx="16">
                  <c:v>D475</c:v>
                </c:pt>
                <c:pt idx="17">
                  <c:v>D475A</c:v>
                </c:pt>
                <c:pt idx="18">
                  <c:v>GENERICO</c:v>
                </c:pt>
                <c:pt idx="19">
                  <c:v>HD1500</c:v>
                </c:pt>
                <c:pt idx="20">
                  <c:v>LT2350</c:v>
                </c:pt>
                <c:pt idx="21">
                  <c:v>MD6540</c:v>
                </c:pt>
                <c:pt idx="22">
                  <c:v>PC1250</c:v>
                </c:pt>
                <c:pt idx="23">
                  <c:v>PITVIPER 351</c:v>
                </c:pt>
                <c:pt idx="24">
                  <c:v>6608 </c:v>
                </c:pt>
              </c:strCache>
            </c:strRef>
          </c:cat>
          <c:val>
            <c:numRef>
              <c:f>ACUMULADO!$B$4:$B$29</c:f>
              <c:numCache>
                <c:formatCode>General</c:formatCode>
                <c:ptCount val="25"/>
                <c:pt idx="0">
                  <c:v>8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  <c:pt idx="10">
                  <c:v>27</c:v>
                </c:pt>
                <c:pt idx="11">
                  <c:v>5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7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  <c:pt idx="2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99-4647-AB94-FF89DAE666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272737344"/>
        <c:axId val="1272737824"/>
      </c:barChart>
      <c:catAx>
        <c:axId val="1272737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737824"/>
        <c:crosses val="autoZero"/>
        <c:auto val="1"/>
        <c:lblAlgn val="ctr"/>
        <c:lblOffset val="100"/>
        <c:noMultiLvlLbl val="0"/>
      </c:catAx>
      <c:valAx>
        <c:axId val="12727378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73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STATUS 2025 HPK kpi .1.xlsm]TIEMPO DE C. TALLER!TablaDinámica1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TIEMPO DE COMPONENTES EN TALLER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>
            <a:glow rad="101600">
              <a:schemeClr val="accent5">
                <a:satMod val="175000"/>
                <a:alpha val="40000"/>
              </a:schemeClr>
            </a:glow>
          </a:effectLst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>
            <a:glow rad="101600">
              <a:schemeClr val="accent5">
                <a:satMod val="175000"/>
                <a:alpha val="40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>
            <a:glow rad="101600">
              <a:schemeClr val="accent5">
                <a:satMod val="175000"/>
                <a:alpha val="40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'TIEMPO DE C. TALLER'!$B$3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>
              <a:glow rad="1016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'TIEMPO DE C. TALLER'!$A$4:$A$8</c:f>
              <c:strCache>
                <c:ptCount val="4"/>
                <c:pt idx="0">
                  <c:v>ANTAPACCAY</c:v>
                </c:pt>
                <c:pt idx="1">
                  <c:v>BAMBAS</c:v>
                </c:pt>
                <c:pt idx="2">
                  <c:v>PERU RAIL</c:v>
                </c:pt>
                <c:pt idx="3">
                  <c:v>UNIMAQ</c:v>
                </c:pt>
              </c:strCache>
            </c:strRef>
          </c:cat>
          <c:val>
            <c:numRef>
              <c:f>'TIEMPO DE C. TALLER'!$B$4:$B$8</c:f>
              <c:numCache>
                <c:formatCode>0.00</c:formatCode>
                <c:ptCount val="4"/>
                <c:pt idx="0">
                  <c:v>45.25</c:v>
                </c:pt>
                <c:pt idx="1">
                  <c:v>47.055555555555557</c:v>
                </c:pt>
                <c:pt idx="2">
                  <c:v>66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38-4AD8-AB47-EE62BC30B79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70626528"/>
        <c:axId val="1370627008"/>
      </c:barChart>
      <c:catAx>
        <c:axId val="1370626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70627008"/>
        <c:crosses val="autoZero"/>
        <c:auto val="1"/>
        <c:lblAlgn val="ctr"/>
        <c:lblOffset val="100"/>
        <c:noMultiLvlLbl val="0"/>
      </c:catAx>
      <c:valAx>
        <c:axId val="13706270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37062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[Copia de STATUS 2025 HPK kpi .1.xlsm]DIAS EVALUACION!TablaDinámica1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 DE EVALUACIONES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pattFill prst="ltUpDiag">
            <a:fgClr>
              <a:schemeClr val="accent5"/>
            </a:fgClr>
            <a:bgClr>
              <a:schemeClr val="lt1"/>
            </a:bgClr>
          </a:pattFill>
          <a:ln>
            <a:noFill/>
          </a:ln>
          <a:effectLst/>
        </c:spPr>
        <c:marker>
          <c:spPr>
            <a:solidFill>
              <a:schemeClr val="accent5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5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5B9BD5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5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5B9BD5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5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5B9BD5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'DIAS EVALUACION'!$B$3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5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strRef>
              <c:f>'DIAS EVALUACION'!$A$4:$A$8</c:f>
              <c:strCache>
                <c:ptCount val="4"/>
                <c:pt idx="0">
                  <c:v>ANTAPACCAY</c:v>
                </c:pt>
                <c:pt idx="1">
                  <c:v>BAMBAS</c:v>
                </c:pt>
                <c:pt idx="2">
                  <c:v>PERU RAIL</c:v>
                </c:pt>
                <c:pt idx="3">
                  <c:v>UNIMAQ</c:v>
                </c:pt>
              </c:strCache>
            </c:strRef>
          </c:cat>
          <c:val>
            <c:numRef>
              <c:f>'DIAS EVALUACION'!$B$4:$B$8</c:f>
              <c:numCache>
                <c:formatCode>0.00</c:formatCode>
                <c:ptCount val="4"/>
                <c:pt idx="0">
                  <c:v>8.48</c:v>
                </c:pt>
                <c:pt idx="1">
                  <c:v>10.238095238095237</c:v>
                </c:pt>
                <c:pt idx="2">
                  <c:v>8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98-486E-BE69-B2C2E7D0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738682047"/>
        <c:axId val="738682527"/>
      </c:barChart>
      <c:catAx>
        <c:axId val="7386820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38682527"/>
        <c:crosses val="autoZero"/>
        <c:auto val="1"/>
        <c:lblAlgn val="ctr"/>
        <c:lblOffset val="100"/>
        <c:noMultiLvlLbl val="0"/>
      </c:catAx>
      <c:valAx>
        <c:axId val="738682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738682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5"/>
    </a:solidFill>
    <a:ln w="9525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STATUS 2025 HPK kpi .1.xlsm]INGRESO DE CILINDROS!TablaDinámica2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INGRESO DE COMPONENTES POR MES 2025</a:t>
            </a:r>
          </a:p>
        </c:rich>
      </c:tx>
      <c:layout>
        <c:manualLayout>
          <c:xMode val="edge"/>
          <c:yMode val="edge"/>
          <c:x val="0.1338951917882226"/>
          <c:y val="0.1127530111413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'INGRESO DE CILINDROS'!$B$3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'INGRESO DE CILINDROS'!$A$4:$A$19</c:f>
              <c:multiLvlStrCache>
                <c:ptCount val="13"/>
                <c:lvl>
                  <c:pt idx="0">
                    <c:v>Ene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Dic</c:v>
                  </c:pt>
                  <c:pt idx="12">
                    <c:v>Ene</c:v>
                  </c:pt>
                </c:lvl>
                <c:lvl>
                  <c:pt idx="0">
                    <c:v>2025</c:v>
                  </c:pt>
                  <c:pt idx="12">
                    <c:v>2026</c:v>
                  </c:pt>
                </c:lvl>
              </c:multiLvlStrCache>
            </c:multiLvlStrRef>
          </c:cat>
          <c:val>
            <c:numRef>
              <c:f>'INGRESO DE CILINDROS'!$B$4:$B$19</c:f>
              <c:numCache>
                <c:formatCode>General</c:formatCode>
                <c:ptCount val="13"/>
                <c:pt idx="0">
                  <c:v>62</c:v>
                </c:pt>
                <c:pt idx="1">
                  <c:v>55</c:v>
                </c:pt>
                <c:pt idx="2">
                  <c:v>62</c:v>
                </c:pt>
                <c:pt idx="3">
                  <c:v>32</c:v>
                </c:pt>
                <c:pt idx="4">
                  <c:v>48</c:v>
                </c:pt>
                <c:pt idx="5">
                  <c:v>58</c:v>
                </c:pt>
                <c:pt idx="6">
                  <c:v>17</c:v>
                </c:pt>
                <c:pt idx="7">
                  <c:v>51</c:v>
                </c:pt>
                <c:pt idx="8">
                  <c:v>40</c:v>
                </c:pt>
                <c:pt idx="9">
                  <c:v>39</c:v>
                </c:pt>
                <c:pt idx="10">
                  <c:v>53</c:v>
                </c:pt>
                <c:pt idx="11">
                  <c:v>49</c:v>
                </c:pt>
                <c:pt idx="12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7C-4479-BE92-C8646253093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46362575"/>
        <c:axId val="946361135"/>
      </c:lineChart>
      <c:catAx>
        <c:axId val="946362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46361135"/>
        <c:crosses val="autoZero"/>
        <c:auto val="1"/>
        <c:lblAlgn val="ctr"/>
        <c:lblOffset val="100"/>
        <c:noMultiLvlLbl val="0"/>
      </c:catAx>
      <c:valAx>
        <c:axId val="946361135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46362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STATUS 2025 HPK kpi .1.xlsm]Hoja2!TablaDinámica1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/>
              <a:t>COMPONENTES REPARADOS DE CAMIONES 930E-4SE KOMATSU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rgbClr val="00B0F0"/>
          </a:solidFill>
          <a:ln w="12700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F0"/>
          </a:solidFill>
          <a:ln w="12700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Hoja2!$B$4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 w="12700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Hoja2!$A$5:$A$9</c:f>
              <c:strCache>
                <c:ptCount val="4"/>
                <c:pt idx="0">
                  <c:v>CILINDRO DE DIRECCION</c:v>
                </c:pt>
                <c:pt idx="1">
                  <c:v>CILINDRO DE SUSPENSION DELANTERA</c:v>
                </c:pt>
                <c:pt idx="2">
                  <c:v>CILINDRO DE SUSPENSION POSTERIOR</c:v>
                </c:pt>
                <c:pt idx="3">
                  <c:v>RUEDA DELANTERA</c:v>
                </c:pt>
              </c:strCache>
            </c:strRef>
          </c:cat>
          <c:val>
            <c:numRef>
              <c:f>Hoja2!$B$5:$B$9</c:f>
              <c:numCache>
                <c:formatCode>General</c:formatCode>
                <c:ptCount val="4"/>
                <c:pt idx="0">
                  <c:v>100</c:v>
                </c:pt>
                <c:pt idx="1">
                  <c:v>25</c:v>
                </c:pt>
                <c:pt idx="2">
                  <c:v>48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9C-4771-8965-1046535E08E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82898784"/>
        <c:axId val="1782892544"/>
      </c:barChart>
      <c:catAx>
        <c:axId val="178289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es-PE"/>
          </a:p>
        </c:txPr>
        <c:crossAx val="1782892544"/>
        <c:crosses val="autoZero"/>
        <c:auto val="1"/>
        <c:lblAlgn val="ctr"/>
        <c:lblOffset val="100"/>
        <c:noMultiLvlLbl val="0"/>
      </c:catAx>
      <c:valAx>
        <c:axId val="178289254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8289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800" baseline="0">
          <a:latin typeface="Arial Black" panose="020B0A04020102020204" pitchFamily="34" charset="0"/>
        </a:defRPr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685800</xdr:colOff>
      <xdr:row>29</xdr:row>
      <xdr:rowOff>104775</xdr:rowOff>
    </xdr:from>
    <xdr:ext cx="3162300" cy="2143125"/>
    <xdr:pic>
      <xdr:nvPicPr>
        <xdr:cNvPr id="7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277725" y="5715000"/>
          <a:ext cx="3162300" cy="2143125"/>
        </a:xfrm>
        <a:prstGeom prst="rect">
          <a:avLst/>
        </a:prstGeom>
        <a:noFill/>
      </xdr:spPr>
    </xdr:pic>
    <xdr:clientData fLocksWithSheet="0"/>
  </xdr:oneCellAnchor>
  <xdr:twoCellAnchor>
    <xdr:from>
      <xdr:col>0</xdr:col>
      <xdr:colOff>0</xdr:colOff>
      <xdr:row>13</xdr:row>
      <xdr:rowOff>123825</xdr:rowOff>
    </xdr:from>
    <xdr:to>
      <xdr:col>8</xdr:col>
      <xdr:colOff>409575</xdr:colOff>
      <xdr:row>27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76BDDC1-DEAD-41AF-AE3B-7C772112C1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390524</xdr:colOff>
      <xdr:row>13</xdr:row>
      <xdr:rowOff>104775</xdr:rowOff>
    </xdr:from>
    <xdr:to>
      <xdr:col>15</xdr:col>
      <xdr:colOff>342900</xdr:colOff>
      <xdr:row>27</xdr:row>
      <xdr:rowOff>47625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73DBB58-17E5-46CF-9368-E70D0827D7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352425</xdr:colOff>
      <xdr:row>0</xdr:row>
      <xdr:rowOff>0</xdr:rowOff>
    </xdr:from>
    <xdr:to>
      <xdr:col>24</xdr:col>
      <xdr:colOff>9525</xdr:colOff>
      <xdr:row>27</xdr:row>
      <xdr:rowOff>47625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A27492C-CC0C-4593-A99B-F72C814DE9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333375</xdr:colOff>
      <xdr:row>0</xdr:row>
      <xdr:rowOff>0</xdr:rowOff>
    </xdr:from>
    <xdr:to>
      <xdr:col>15</xdr:col>
      <xdr:colOff>371475</xdr:colOff>
      <xdr:row>14</xdr:row>
      <xdr:rowOff>0</xdr:rowOff>
    </xdr:to>
    <xdr:graphicFrame macro="">
      <xdr:nvGraphicFramePr>
        <xdr:cNvPr id="18" name="Gráfico 5">
          <a:extLst>
            <a:ext uri="{FF2B5EF4-FFF2-40B4-BE49-F238E27FC236}">
              <a16:creationId xmlns:a16="http://schemas.microsoft.com/office/drawing/2014/main" id="{364E7BBD-36E7-45BC-8896-E7040087A0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1</xdr:rowOff>
    </xdr:from>
    <xdr:to>
      <xdr:col>6</xdr:col>
      <xdr:colOff>333375</xdr:colOff>
      <xdr:row>13</xdr:row>
      <xdr:rowOff>171451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98888A31-192C-4927-8FC7-98A2842CC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27</xdr:row>
      <xdr:rowOff>38100</xdr:rowOff>
    </xdr:from>
    <xdr:to>
      <xdr:col>6</xdr:col>
      <xdr:colOff>47625</xdr:colOff>
      <xdr:row>42</xdr:row>
      <xdr:rowOff>38100</xdr:rowOff>
    </xdr:to>
    <xdr:graphicFrame macro="">
      <xdr:nvGraphicFramePr>
        <xdr:cNvPr id="19" name="Gráfico 8">
          <a:extLst>
            <a:ext uri="{FF2B5EF4-FFF2-40B4-BE49-F238E27FC236}">
              <a16:creationId xmlns:a16="http://schemas.microsoft.com/office/drawing/2014/main" id="{0AC9DC85-EFBE-4C49-9762-9DBE97385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0</xdr:colOff>
      <xdr:row>27</xdr:row>
      <xdr:rowOff>38101</xdr:rowOff>
    </xdr:from>
    <xdr:to>
      <xdr:col>14</xdr:col>
      <xdr:colOff>561975</xdr:colOff>
      <xdr:row>42</xdr:row>
      <xdr:rowOff>38101</xdr:rowOff>
    </xdr:to>
    <xdr:graphicFrame macro="">
      <xdr:nvGraphicFramePr>
        <xdr:cNvPr id="24" name="Gráfico 9">
          <a:extLst>
            <a:ext uri="{FF2B5EF4-FFF2-40B4-BE49-F238E27FC236}">
              <a16:creationId xmlns:a16="http://schemas.microsoft.com/office/drawing/2014/main" id="{D0DEF7E1-CD90-48A9-925F-B2CD5A6BB4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28574</xdr:colOff>
      <xdr:row>1</xdr:row>
      <xdr:rowOff>0</xdr:rowOff>
    </xdr:from>
    <xdr:to>
      <xdr:col>11</xdr:col>
      <xdr:colOff>247649</xdr:colOff>
      <xdr:row>17</xdr:row>
      <xdr:rowOff>95250</xdr:rowOff>
    </xdr:to>
    <xdr:graphicFrame macro="">
      <xdr:nvGraphicFramePr>
        <xdr:cNvPr id="14" name="Gráfico 1">
          <a:extLst>
            <a:ext uri="{FF2B5EF4-FFF2-40B4-BE49-F238E27FC236}">
              <a16:creationId xmlns:a16="http://schemas.microsoft.com/office/drawing/2014/main" id="{7BAF0A8A-B760-31FC-F192-42201BF0DE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381000</xdr:colOff>
      <xdr:row>0</xdr:row>
      <xdr:rowOff>180975</xdr:rowOff>
    </xdr:from>
    <xdr:ext cx="1381125" cy="82867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381000</xdr:colOff>
      <xdr:row>0</xdr:row>
      <xdr:rowOff>180975</xdr:rowOff>
    </xdr:from>
    <xdr:to>
      <xdr:col>1</xdr:col>
      <xdr:colOff>1371600</xdr:colOff>
      <xdr:row>2</xdr:row>
      <xdr:rowOff>238125</xdr:rowOff>
    </xdr:to>
    <xdr:pic>
      <xdr:nvPicPr>
        <xdr:cNvPr id="3077" name="image2.png">
          <a:extLst>
            <a:ext uri="{FF2B5EF4-FFF2-40B4-BE49-F238E27FC236}">
              <a16:creationId xmlns:a16="http://schemas.microsoft.com/office/drawing/2014/main" id="{1E18A75B-99EF-F806-8D48-6350B6D19873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80975"/>
          <a:ext cx="1381125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0</xdr:col>
      <xdr:colOff>381000</xdr:colOff>
      <xdr:row>0</xdr:row>
      <xdr:rowOff>180975</xdr:rowOff>
    </xdr:from>
    <xdr:to>
      <xdr:col>1</xdr:col>
      <xdr:colOff>1371600</xdr:colOff>
      <xdr:row>2</xdr:row>
      <xdr:rowOff>238125</xdr:rowOff>
    </xdr:to>
    <xdr:pic>
      <xdr:nvPicPr>
        <xdr:cNvPr id="3078" name="Picture 6">
          <a:extLst>
            <a:ext uri="{FF2B5EF4-FFF2-40B4-BE49-F238E27FC236}">
              <a16:creationId xmlns:a16="http://schemas.microsoft.com/office/drawing/2014/main" id="{A92B4159-3670-890E-ED99-42D7D968A17D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80975"/>
          <a:ext cx="1381125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PERACIONES/Desktop/HPK/13.%20PRODUCCION/Users/OPERACIONES/Desktop/6.%20TPE/SEGUIMIENTO/1.%20Controles%20Diarios/1.1%20Control%20Diario%20de%20Ordenes%20de%20Trabajo%202016.xlsm%2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6uta2t1\status%202024%20hpk\INFO%20JUAN\ALMACEN\CONTROL%20INVENTARIO%20-%20NO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T"/>
      <sheetName val="BD OT"/>
      <sheetName val="Hoja2"/>
      <sheetName val="ORDENES ABIERTAS"/>
      <sheetName val="INDICADOR"/>
      <sheetName val="HISTORICO"/>
      <sheetName val="REPUESTOS"/>
      <sheetName val="CORREO"/>
      <sheetName val="REP. PENDIENTE"/>
      <sheetName val="ORDENES PENDIENTES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ITEM</v>
          </cell>
          <cell r="B1" t="str">
            <v>FECHA</v>
          </cell>
          <cell r="C1" t="str">
            <v>MES</v>
          </cell>
          <cell r="D1" t="str">
            <v>AÑO</v>
          </cell>
          <cell r="E1" t="str">
            <v>OT</v>
          </cell>
          <cell r="F1" t="str">
            <v>TRACTO</v>
          </cell>
          <cell r="G1" t="str">
            <v>CISTERNA</v>
          </cell>
          <cell r="H1" t="str">
            <v>OPERACIÓN</v>
          </cell>
          <cell r="I1" t="str">
            <v>KM</v>
          </cell>
          <cell r="J1" t="str">
            <v>TIPO SOLICITUD</v>
          </cell>
          <cell r="K1" t="str">
            <v>REQUERIMIENTO</v>
          </cell>
          <cell r="L1" t="str">
            <v>CANTIDAD</v>
          </cell>
          <cell r="M1" t="str">
            <v>UNIDAD</v>
          </cell>
          <cell r="N1" t="str">
            <v>UBICACIÓN REPUESTO</v>
          </cell>
          <cell r="O1" t="str">
            <v>DIAS RETRASO</v>
          </cell>
          <cell r="P1" t="str">
            <v>SOLICITANTE</v>
          </cell>
          <cell r="Q1" t="str">
            <v>AUTORIZA</v>
          </cell>
          <cell r="R1" t="str">
            <v>REAL. REQ.</v>
          </cell>
          <cell r="S1" t="str">
            <v>STATUS</v>
          </cell>
          <cell r="T1" t="str">
            <v>FECHA ENTREGA</v>
          </cell>
          <cell r="U1" t="str">
            <v>SOLICITANTE</v>
          </cell>
          <cell r="V1" t="str">
            <v>AUTORIZA</v>
          </cell>
        </row>
        <row r="2">
          <cell r="A2">
            <v>2831</v>
          </cell>
          <cell r="B2">
            <v>42353</v>
          </cell>
          <cell r="C2" t="str">
            <v>DICIEMBRE</v>
          </cell>
          <cell r="D2" t="str">
            <v>2015</v>
          </cell>
          <cell r="E2">
            <v>576</v>
          </cell>
          <cell r="F2" t="str">
            <v>ABQ-704</v>
          </cell>
          <cell r="G2" t="str">
            <v>TBB-995</v>
          </cell>
          <cell r="H2" t="str">
            <v>LAS BAMBAS</v>
          </cell>
          <cell r="I2">
            <v>111397</v>
          </cell>
          <cell r="J2" t="str">
            <v>REPUESTO</v>
          </cell>
          <cell r="K2" t="str">
            <v>TORNAMESA</v>
          </cell>
          <cell r="L2">
            <v>1</v>
          </cell>
          <cell r="M2" t="str">
            <v>UNID.</v>
          </cell>
          <cell r="N2" t="str">
            <v>TRACTO</v>
          </cell>
          <cell r="O2">
            <v>437</v>
          </cell>
          <cell r="P2" t="str">
            <v>J7</v>
          </cell>
          <cell r="Q2" t="str">
            <v>J7</v>
          </cell>
          <cell r="R2" t="str">
            <v>J6</v>
          </cell>
          <cell r="S2" t="str">
            <v>PENDIENTE</v>
          </cell>
          <cell r="T2">
            <v>0</v>
          </cell>
          <cell r="U2" t="str">
            <v>DONAYRE INGA PEDRO</v>
          </cell>
          <cell r="V2" t="str">
            <v>DONAYRE INGA PEDRO</v>
          </cell>
        </row>
        <row r="3">
          <cell r="A3">
            <v>2832</v>
          </cell>
          <cell r="B3">
            <v>42353</v>
          </cell>
          <cell r="C3" t="str">
            <v>DICIEMBRE</v>
          </cell>
          <cell r="D3" t="str">
            <v>2015</v>
          </cell>
          <cell r="E3">
            <v>599</v>
          </cell>
          <cell r="F3" t="str">
            <v>ABQ-705</v>
          </cell>
          <cell r="G3" t="str">
            <v>D0Z-996</v>
          </cell>
          <cell r="H3" t="str">
            <v>LAS BAMBAS</v>
          </cell>
          <cell r="I3">
            <v>110827</v>
          </cell>
          <cell r="J3" t="str">
            <v>REPUESTO</v>
          </cell>
          <cell r="K3" t="str">
            <v>TORNAMESA</v>
          </cell>
          <cell r="L3">
            <v>1</v>
          </cell>
          <cell r="M3" t="str">
            <v>UNID.</v>
          </cell>
          <cell r="N3" t="str">
            <v>TRACTO</v>
          </cell>
          <cell r="O3">
            <v>437</v>
          </cell>
          <cell r="P3" t="str">
            <v>J7</v>
          </cell>
          <cell r="Q3" t="str">
            <v>J7</v>
          </cell>
          <cell r="R3" t="str">
            <v>J6</v>
          </cell>
          <cell r="S3" t="str">
            <v>PENDIENTE</v>
          </cell>
          <cell r="T3">
            <v>0</v>
          </cell>
          <cell r="U3" t="str">
            <v>DONAYRE INGA PEDRO</v>
          </cell>
          <cell r="V3" t="str">
            <v>DONAYRE INGA PEDRO</v>
          </cell>
        </row>
        <row r="4">
          <cell r="A4">
            <v>2833</v>
          </cell>
          <cell r="B4">
            <v>42353</v>
          </cell>
          <cell r="C4" t="str">
            <v>DICIEMBRE</v>
          </cell>
          <cell r="D4" t="str">
            <v>2015</v>
          </cell>
          <cell r="E4">
            <v>563</v>
          </cell>
          <cell r="F4" t="str">
            <v>ABQ-780</v>
          </cell>
          <cell r="G4" t="str">
            <v>C9S-990</v>
          </cell>
          <cell r="H4" t="str">
            <v>LAS BAMBAS</v>
          </cell>
          <cell r="I4">
            <v>116656</v>
          </cell>
          <cell r="J4" t="str">
            <v>REPUESTO</v>
          </cell>
          <cell r="K4" t="str">
            <v>TORNAMESA</v>
          </cell>
          <cell r="L4">
            <v>1</v>
          </cell>
          <cell r="M4" t="str">
            <v>UNID.</v>
          </cell>
          <cell r="N4" t="str">
            <v>TRACTO</v>
          </cell>
          <cell r="O4">
            <v>437</v>
          </cell>
          <cell r="P4" t="str">
            <v>J7</v>
          </cell>
          <cell r="Q4" t="str">
            <v>J7</v>
          </cell>
          <cell r="R4" t="str">
            <v>J6</v>
          </cell>
          <cell r="S4" t="str">
            <v>PENDIENTE</v>
          </cell>
          <cell r="T4">
            <v>0</v>
          </cell>
          <cell r="U4" t="str">
            <v>DONAYRE INGA PEDRO</v>
          </cell>
          <cell r="V4" t="str">
            <v>DONAYRE INGA PEDRO</v>
          </cell>
        </row>
        <row r="5">
          <cell r="A5">
            <v>2834</v>
          </cell>
          <cell r="B5">
            <v>42353</v>
          </cell>
          <cell r="C5" t="str">
            <v>DICIEMBRE</v>
          </cell>
          <cell r="D5" t="str">
            <v>2015</v>
          </cell>
          <cell r="E5">
            <v>523</v>
          </cell>
          <cell r="F5" t="str">
            <v>ABR-741</v>
          </cell>
          <cell r="G5" t="str">
            <v>T3N-974</v>
          </cell>
          <cell r="H5" t="str">
            <v>LAS BAMBAS</v>
          </cell>
          <cell r="I5">
            <v>108547</v>
          </cell>
          <cell r="J5" t="str">
            <v>REPUESTO</v>
          </cell>
          <cell r="K5" t="str">
            <v>TORNAMESA</v>
          </cell>
          <cell r="L5">
            <v>1</v>
          </cell>
          <cell r="M5" t="str">
            <v>UNID.</v>
          </cell>
          <cell r="N5" t="str">
            <v>TRACTO</v>
          </cell>
          <cell r="O5">
            <v>437</v>
          </cell>
          <cell r="P5" t="str">
            <v>J7</v>
          </cell>
          <cell r="Q5" t="str">
            <v>J7</v>
          </cell>
          <cell r="R5" t="str">
            <v>J6</v>
          </cell>
          <cell r="S5" t="str">
            <v>PENDIENTE</v>
          </cell>
          <cell r="T5">
            <v>0</v>
          </cell>
          <cell r="U5" t="str">
            <v>DONAYRE INGA PEDRO</v>
          </cell>
          <cell r="V5" t="str">
            <v>DONAYRE INGA PEDRO</v>
          </cell>
        </row>
        <row r="6">
          <cell r="A6">
            <v>2835</v>
          </cell>
          <cell r="B6">
            <v>42353</v>
          </cell>
          <cell r="C6" t="str">
            <v>DICIEMBRE</v>
          </cell>
          <cell r="D6" t="str">
            <v>2015</v>
          </cell>
          <cell r="E6">
            <v>524</v>
          </cell>
          <cell r="F6" t="str">
            <v>ABR-759</v>
          </cell>
          <cell r="G6" t="str">
            <v>D0Z-995</v>
          </cell>
          <cell r="H6" t="str">
            <v>LAS BAMBAS</v>
          </cell>
          <cell r="I6">
            <v>111741</v>
          </cell>
          <cell r="J6" t="str">
            <v>REPUESTO</v>
          </cell>
          <cell r="K6" t="str">
            <v>TORNAMESA</v>
          </cell>
          <cell r="L6">
            <v>1</v>
          </cell>
          <cell r="M6" t="str">
            <v>UNID.</v>
          </cell>
          <cell r="N6" t="str">
            <v>TRACTO</v>
          </cell>
          <cell r="O6">
            <v>437</v>
          </cell>
          <cell r="P6" t="str">
            <v>J7</v>
          </cell>
          <cell r="Q6" t="str">
            <v>J7</v>
          </cell>
          <cell r="R6" t="str">
            <v>J6</v>
          </cell>
          <cell r="S6" t="str">
            <v>PENDIENTE</v>
          </cell>
          <cell r="T6">
            <v>0</v>
          </cell>
          <cell r="U6" t="str">
            <v>DONAYRE INGA PEDRO</v>
          </cell>
          <cell r="V6" t="str">
            <v>DONAYRE INGA PEDRO</v>
          </cell>
        </row>
        <row r="7">
          <cell r="A7">
            <v>2836</v>
          </cell>
          <cell r="B7">
            <v>42353</v>
          </cell>
          <cell r="C7" t="str">
            <v>DICIEMBRE</v>
          </cell>
          <cell r="D7" t="str">
            <v>2015</v>
          </cell>
          <cell r="E7">
            <v>525</v>
          </cell>
          <cell r="F7" t="str">
            <v>ABR-796</v>
          </cell>
          <cell r="G7" t="str">
            <v>C9S-994</v>
          </cell>
          <cell r="H7" t="str">
            <v>LAS BAMBAS</v>
          </cell>
          <cell r="I7">
            <v>111093</v>
          </cell>
          <cell r="J7" t="str">
            <v>REPUESTO</v>
          </cell>
          <cell r="K7" t="str">
            <v>TORNAMESA</v>
          </cell>
          <cell r="L7">
            <v>1</v>
          </cell>
          <cell r="M7" t="str">
            <v>UNID.</v>
          </cell>
          <cell r="N7" t="str">
            <v>TRACTO</v>
          </cell>
          <cell r="O7">
            <v>437</v>
          </cell>
          <cell r="P7" t="str">
            <v>J7</v>
          </cell>
          <cell r="Q7" t="str">
            <v>J7</v>
          </cell>
          <cell r="R7" t="str">
            <v>J6</v>
          </cell>
          <cell r="S7" t="str">
            <v>PENDIENTE</v>
          </cell>
          <cell r="T7">
            <v>0</v>
          </cell>
          <cell r="U7" t="str">
            <v>DONAYRE INGA PEDRO</v>
          </cell>
          <cell r="V7" t="str">
            <v>DONAYRE INGA PEDRO</v>
          </cell>
        </row>
        <row r="8">
          <cell r="A8">
            <v>2847</v>
          </cell>
          <cell r="B8">
            <v>42353</v>
          </cell>
          <cell r="C8" t="str">
            <v>DICIEMBRE</v>
          </cell>
          <cell r="D8" t="str">
            <v>2015</v>
          </cell>
          <cell r="E8">
            <v>530</v>
          </cell>
          <cell r="F8" t="str">
            <v>C5R-892</v>
          </cell>
          <cell r="G8" t="str">
            <v>A0T-983</v>
          </cell>
          <cell r="H8" t="str">
            <v>LAS BAMBAS</v>
          </cell>
          <cell r="I8">
            <v>226743</v>
          </cell>
          <cell r="J8" t="str">
            <v>REPUESTO</v>
          </cell>
          <cell r="K8" t="str">
            <v>TORNAMESA</v>
          </cell>
          <cell r="L8">
            <v>1</v>
          </cell>
          <cell r="M8" t="str">
            <v>UNID.</v>
          </cell>
          <cell r="N8" t="str">
            <v>TRACTO</v>
          </cell>
          <cell r="O8">
            <v>437</v>
          </cell>
          <cell r="P8" t="str">
            <v>J7</v>
          </cell>
          <cell r="Q8" t="str">
            <v>J7</v>
          </cell>
          <cell r="R8" t="str">
            <v>J6</v>
          </cell>
          <cell r="S8" t="str">
            <v>PENDIENTE</v>
          </cell>
          <cell r="T8">
            <v>0</v>
          </cell>
          <cell r="U8" t="str">
            <v>DONAYRE INGA PEDRO</v>
          </cell>
          <cell r="V8" t="str">
            <v>DONAYRE INGA PEDRO</v>
          </cell>
        </row>
        <row r="9">
          <cell r="A9">
            <v>2837</v>
          </cell>
          <cell r="B9">
            <v>42353</v>
          </cell>
          <cell r="C9" t="str">
            <v>DICIEMBRE</v>
          </cell>
          <cell r="D9" t="str">
            <v>2015</v>
          </cell>
          <cell r="E9">
            <v>552</v>
          </cell>
          <cell r="F9" t="str">
            <v>C5R-895</v>
          </cell>
          <cell r="G9" t="str">
            <v>TBL-976</v>
          </cell>
          <cell r="H9" t="str">
            <v>LAS BAMBAS</v>
          </cell>
          <cell r="I9">
            <v>170197</v>
          </cell>
          <cell r="J9" t="str">
            <v>REPUESTO</v>
          </cell>
          <cell r="K9" t="str">
            <v>TORNAMESA</v>
          </cell>
          <cell r="L9">
            <v>1</v>
          </cell>
          <cell r="M9" t="str">
            <v>UNID.</v>
          </cell>
          <cell r="N9" t="str">
            <v>TRACTO</v>
          </cell>
          <cell r="O9">
            <v>437</v>
          </cell>
          <cell r="P9" t="str">
            <v>J7</v>
          </cell>
          <cell r="Q9" t="str">
            <v>J7</v>
          </cell>
          <cell r="R9" t="str">
            <v>J6</v>
          </cell>
          <cell r="S9" t="str">
            <v>PENDIENTE</v>
          </cell>
          <cell r="T9">
            <v>0</v>
          </cell>
          <cell r="U9" t="str">
            <v>DONAYRE INGA PEDRO</v>
          </cell>
          <cell r="V9" t="str">
            <v>DONAYRE INGA PEDRO</v>
          </cell>
        </row>
        <row r="10">
          <cell r="A10">
            <v>2825</v>
          </cell>
          <cell r="B10">
            <v>42353</v>
          </cell>
          <cell r="C10" t="str">
            <v>DICIEMBRE</v>
          </cell>
          <cell r="D10" t="str">
            <v>2015</v>
          </cell>
          <cell r="E10">
            <v>585</v>
          </cell>
          <cell r="F10" t="str">
            <v>C5R-896</v>
          </cell>
          <cell r="G10" t="str">
            <v>A0U-977</v>
          </cell>
          <cell r="H10" t="str">
            <v>LAS BAMBAS</v>
          </cell>
          <cell r="I10">
            <v>212663</v>
          </cell>
          <cell r="J10" t="str">
            <v>REPUESTO</v>
          </cell>
          <cell r="K10" t="str">
            <v>CINTA AISLANTE NEGRA</v>
          </cell>
          <cell r="L10">
            <v>1</v>
          </cell>
          <cell r="M10" t="str">
            <v>UNID.</v>
          </cell>
          <cell r="N10" t="str">
            <v>TRACTO</v>
          </cell>
          <cell r="O10">
            <v>437</v>
          </cell>
          <cell r="P10" t="str">
            <v>E3</v>
          </cell>
          <cell r="Q10" t="str">
            <v>J1</v>
          </cell>
          <cell r="R10" t="str">
            <v>J5</v>
          </cell>
          <cell r="S10" t="str">
            <v>ENTREGADO</v>
          </cell>
          <cell r="T10">
            <v>0</v>
          </cell>
          <cell r="U10" t="str">
            <v>CONDORI CHURATA ALEX</v>
          </cell>
          <cell r="V10" t="str">
            <v>FLOREZ CONDORI  JOSE WILLIANS</v>
          </cell>
        </row>
        <row r="11">
          <cell r="A11">
            <v>2826</v>
          </cell>
          <cell r="B11">
            <v>42353</v>
          </cell>
          <cell r="C11" t="str">
            <v>DICIEMBRE</v>
          </cell>
          <cell r="D11" t="str">
            <v>2015</v>
          </cell>
          <cell r="E11">
            <v>585</v>
          </cell>
          <cell r="F11" t="str">
            <v>C5R-896</v>
          </cell>
          <cell r="G11" t="str">
            <v>A0U-977</v>
          </cell>
          <cell r="H11" t="str">
            <v>LAS BAMBAS</v>
          </cell>
          <cell r="I11">
            <v>212663</v>
          </cell>
          <cell r="J11" t="str">
            <v>REPUESTO</v>
          </cell>
          <cell r="K11" t="str">
            <v>FARO RECTANGULAR LATERAL</v>
          </cell>
          <cell r="L11">
            <v>1</v>
          </cell>
          <cell r="M11" t="str">
            <v>UNID.</v>
          </cell>
          <cell r="N11" t="str">
            <v>TRACTO</v>
          </cell>
          <cell r="O11">
            <v>437</v>
          </cell>
          <cell r="P11" t="str">
            <v>E3</v>
          </cell>
          <cell r="Q11" t="str">
            <v>J1</v>
          </cell>
          <cell r="R11" t="str">
            <v>J5</v>
          </cell>
          <cell r="S11" t="str">
            <v>ENTREGADO</v>
          </cell>
          <cell r="T11">
            <v>0</v>
          </cell>
          <cell r="U11" t="str">
            <v>CONDORI CHURATA ALEX</v>
          </cell>
          <cell r="V11" t="str">
            <v>FLOREZ CONDORI  JOSE WILLIANS</v>
          </cell>
        </row>
        <row r="12">
          <cell r="A12">
            <v>2827</v>
          </cell>
          <cell r="B12">
            <v>42353</v>
          </cell>
          <cell r="C12" t="str">
            <v>DICIEMBRE</v>
          </cell>
          <cell r="D12" t="str">
            <v>2015</v>
          </cell>
          <cell r="E12">
            <v>585</v>
          </cell>
          <cell r="F12" t="str">
            <v>C5R-896</v>
          </cell>
          <cell r="G12" t="str">
            <v>A0U-977</v>
          </cell>
          <cell r="H12" t="str">
            <v>LAS BAMBAS</v>
          </cell>
          <cell r="I12">
            <v>212663</v>
          </cell>
          <cell r="J12" t="str">
            <v>REPUESTO</v>
          </cell>
          <cell r="K12" t="str">
            <v xml:space="preserve">SOCKET DE FOCO LAGRIMON </v>
          </cell>
          <cell r="L12">
            <v>2</v>
          </cell>
          <cell r="M12" t="str">
            <v>UNID.</v>
          </cell>
          <cell r="N12" t="str">
            <v>TRACTO</v>
          </cell>
          <cell r="O12">
            <v>437</v>
          </cell>
          <cell r="P12" t="str">
            <v>E1</v>
          </cell>
          <cell r="Q12" t="str">
            <v>J1</v>
          </cell>
          <cell r="R12" t="str">
            <v>J5</v>
          </cell>
          <cell r="S12" t="str">
            <v>ENTREGADO</v>
          </cell>
          <cell r="T12">
            <v>0</v>
          </cell>
          <cell r="U12" t="str">
            <v>PALOMINO CARDENAS JUAN CARLOS</v>
          </cell>
          <cell r="V12" t="str">
            <v>FLOREZ CONDORI  JOSE WILLIANS</v>
          </cell>
        </row>
        <row r="13">
          <cell r="A13">
            <v>2838</v>
          </cell>
          <cell r="B13">
            <v>42353</v>
          </cell>
          <cell r="C13" t="str">
            <v>DICIEMBRE</v>
          </cell>
          <cell r="D13" t="str">
            <v>2015</v>
          </cell>
          <cell r="E13">
            <v>486</v>
          </cell>
          <cell r="F13" t="str">
            <v>C9M-902</v>
          </cell>
          <cell r="G13" t="str">
            <v>B8L-970</v>
          </cell>
          <cell r="H13" t="str">
            <v>LAS BAMBAS</v>
          </cell>
          <cell r="I13">
            <v>209833</v>
          </cell>
          <cell r="J13" t="str">
            <v>REPUESTO</v>
          </cell>
          <cell r="K13" t="str">
            <v>TORNAMESA</v>
          </cell>
          <cell r="L13">
            <v>1</v>
          </cell>
          <cell r="M13" t="str">
            <v>UNID.</v>
          </cell>
          <cell r="N13" t="str">
            <v>TRACTO</v>
          </cell>
          <cell r="O13">
            <v>437</v>
          </cell>
          <cell r="P13" t="str">
            <v>J7</v>
          </cell>
          <cell r="Q13" t="str">
            <v>J7</v>
          </cell>
          <cell r="R13" t="str">
            <v>J6</v>
          </cell>
          <cell r="S13" t="str">
            <v>PENDIENTE</v>
          </cell>
          <cell r="T13">
            <v>0</v>
          </cell>
          <cell r="U13" t="str">
            <v>DONAYRE INGA PEDRO</v>
          </cell>
          <cell r="V13" t="str">
            <v>DONAYRE INGA PEDRO</v>
          </cell>
        </row>
        <row r="14">
          <cell r="A14">
            <v>2843</v>
          </cell>
          <cell r="B14">
            <v>42353</v>
          </cell>
          <cell r="C14" t="str">
            <v>DICIEMBRE</v>
          </cell>
          <cell r="D14" t="str">
            <v>2015</v>
          </cell>
          <cell r="E14">
            <v>598</v>
          </cell>
          <cell r="F14" t="str">
            <v>D3N-721</v>
          </cell>
          <cell r="G14" t="str">
            <v>C4S-979</v>
          </cell>
          <cell r="H14" t="str">
            <v>LAS BAMBAS</v>
          </cell>
          <cell r="I14">
            <v>136863</v>
          </cell>
          <cell r="J14" t="str">
            <v>REPUESTO</v>
          </cell>
          <cell r="K14" t="str">
            <v>TORNAMESA</v>
          </cell>
          <cell r="L14">
            <v>1</v>
          </cell>
          <cell r="M14" t="str">
            <v>UNID.</v>
          </cell>
          <cell r="N14" t="str">
            <v>TRACTO</v>
          </cell>
          <cell r="O14">
            <v>437</v>
          </cell>
          <cell r="P14" t="str">
            <v>J7</v>
          </cell>
          <cell r="Q14" t="str">
            <v>J7</v>
          </cell>
          <cell r="R14" t="str">
            <v>J6</v>
          </cell>
          <cell r="S14" t="str">
            <v>PENDIENTE</v>
          </cell>
          <cell r="T14">
            <v>0</v>
          </cell>
          <cell r="U14" t="str">
            <v>DONAYRE INGA PEDRO</v>
          </cell>
          <cell r="V14" t="str">
            <v>DONAYRE INGA PEDRO</v>
          </cell>
        </row>
        <row r="15">
          <cell r="A15">
            <v>2839</v>
          </cell>
          <cell r="B15">
            <v>42353</v>
          </cell>
          <cell r="C15" t="str">
            <v>DICIEMBRE</v>
          </cell>
          <cell r="D15" t="str">
            <v>2015</v>
          </cell>
          <cell r="E15">
            <v>588</v>
          </cell>
          <cell r="F15" t="str">
            <v>D3O-742</v>
          </cell>
          <cell r="G15" t="str">
            <v>B8L-971</v>
          </cell>
          <cell r="H15" t="str">
            <v>LAS BAMBAS</v>
          </cell>
          <cell r="I15">
            <v>186790</v>
          </cell>
          <cell r="J15" t="str">
            <v>REPUESTO</v>
          </cell>
          <cell r="K15" t="str">
            <v>TORNAMESA</v>
          </cell>
          <cell r="L15">
            <v>1</v>
          </cell>
          <cell r="M15" t="str">
            <v>UNID.</v>
          </cell>
          <cell r="N15" t="str">
            <v>TRACTO</v>
          </cell>
          <cell r="O15">
            <v>437</v>
          </cell>
          <cell r="P15" t="str">
            <v>J7</v>
          </cell>
          <cell r="Q15" t="str">
            <v>J7</v>
          </cell>
          <cell r="R15" t="str">
            <v>J6</v>
          </cell>
          <cell r="S15" t="str">
            <v>PENDIENTE</v>
          </cell>
          <cell r="T15">
            <v>0</v>
          </cell>
          <cell r="U15" t="str">
            <v>DONAYRE INGA PEDRO</v>
          </cell>
          <cell r="V15" t="str">
            <v>DONAYRE INGA PEDRO</v>
          </cell>
        </row>
        <row r="16">
          <cell r="A16">
            <v>2844</v>
          </cell>
          <cell r="B16">
            <v>42353</v>
          </cell>
          <cell r="C16" t="str">
            <v>DICIEMBRE</v>
          </cell>
          <cell r="D16" t="str">
            <v>2015</v>
          </cell>
          <cell r="E16">
            <v>544</v>
          </cell>
          <cell r="F16" t="str">
            <v>D3P-743</v>
          </cell>
          <cell r="G16" t="str">
            <v>B8L-972</v>
          </cell>
          <cell r="H16" t="str">
            <v>LAS BAMBAS</v>
          </cell>
          <cell r="I16">
            <v>183105</v>
          </cell>
          <cell r="J16" t="str">
            <v>REPUESTO</v>
          </cell>
          <cell r="K16" t="str">
            <v>TORNAMESA</v>
          </cell>
          <cell r="L16">
            <v>1</v>
          </cell>
          <cell r="M16" t="str">
            <v>UNID.</v>
          </cell>
          <cell r="N16" t="str">
            <v>TRACTO</v>
          </cell>
          <cell r="O16">
            <v>437</v>
          </cell>
          <cell r="P16" t="str">
            <v>J7</v>
          </cell>
          <cell r="Q16" t="str">
            <v>J7</v>
          </cell>
          <cell r="R16" t="str">
            <v>J6</v>
          </cell>
          <cell r="S16" t="str">
            <v>PENDIENTE</v>
          </cell>
          <cell r="T16">
            <v>0</v>
          </cell>
          <cell r="U16" t="str">
            <v>DONAYRE INGA PEDRO</v>
          </cell>
          <cell r="V16" t="str">
            <v>DONAYRE INGA PEDRO</v>
          </cell>
        </row>
        <row r="17">
          <cell r="A17">
            <v>2840</v>
          </cell>
          <cell r="B17">
            <v>42353</v>
          </cell>
          <cell r="C17" t="str">
            <v>DICIEMBRE</v>
          </cell>
          <cell r="D17" t="str">
            <v>2015</v>
          </cell>
          <cell r="E17">
            <v>529</v>
          </cell>
          <cell r="F17" t="str">
            <v>D3P-746</v>
          </cell>
          <cell r="G17" t="str">
            <v>C0T-974</v>
          </cell>
          <cell r="H17" t="str">
            <v>LAS BAMBAS</v>
          </cell>
          <cell r="I17">
            <v>130316</v>
          </cell>
          <cell r="J17" t="str">
            <v>REPUESTO</v>
          </cell>
          <cell r="K17" t="str">
            <v>TORNAMESA</v>
          </cell>
          <cell r="L17">
            <v>1</v>
          </cell>
          <cell r="M17" t="str">
            <v>UNID.</v>
          </cell>
          <cell r="N17" t="str">
            <v>TRACTO</v>
          </cell>
          <cell r="O17">
            <v>437</v>
          </cell>
          <cell r="P17" t="str">
            <v>J7</v>
          </cell>
          <cell r="Q17" t="str">
            <v>J7</v>
          </cell>
          <cell r="R17" t="str">
            <v>J6</v>
          </cell>
          <cell r="S17" t="str">
            <v>PENDIENTE</v>
          </cell>
          <cell r="T17">
            <v>0</v>
          </cell>
          <cell r="U17" t="str">
            <v>DONAYRE INGA PEDRO</v>
          </cell>
          <cell r="V17" t="str">
            <v>DONAYRE INGA PEDRO</v>
          </cell>
        </row>
        <row r="18">
          <cell r="A18">
            <v>2841</v>
          </cell>
          <cell r="B18">
            <v>42353</v>
          </cell>
          <cell r="C18" t="str">
            <v>DICIEMBRE</v>
          </cell>
          <cell r="D18" t="str">
            <v>2015</v>
          </cell>
          <cell r="E18">
            <v>558</v>
          </cell>
          <cell r="F18" t="str">
            <v>D3P-747</v>
          </cell>
          <cell r="G18" t="str">
            <v>A0T-985</v>
          </cell>
          <cell r="H18" t="str">
            <v>LAS BAMBAS</v>
          </cell>
          <cell r="I18">
            <v>185155</v>
          </cell>
          <cell r="J18" t="str">
            <v>REPUESTO</v>
          </cell>
          <cell r="K18" t="str">
            <v>TORNAMESA</v>
          </cell>
          <cell r="L18">
            <v>1</v>
          </cell>
          <cell r="M18" t="str">
            <v>UNID.</v>
          </cell>
          <cell r="N18" t="str">
            <v>TRACTO</v>
          </cell>
          <cell r="O18">
            <v>437</v>
          </cell>
          <cell r="P18" t="str">
            <v>J7</v>
          </cell>
          <cell r="Q18" t="str">
            <v>J7</v>
          </cell>
          <cell r="R18" t="str">
            <v>J6</v>
          </cell>
          <cell r="S18" t="str">
            <v>PENDIENTE</v>
          </cell>
          <cell r="T18">
            <v>0</v>
          </cell>
          <cell r="U18" t="str">
            <v>DONAYRE INGA PEDRO</v>
          </cell>
          <cell r="V18" t="str">
            <v>DONAYRE INGA PEDRO</v>
          </cell>
        </row>
        <row r="19">
          <cell r="A19">
            <v>2829</v>
          </cell>
          <cell r="B19">
            <v>42353</v>
          </cell>
          <cell r="C19" t="str">
            <v>DICIEMBRE</v>
          </cell>
          <cell r="D19" t="str">
            <v>2015</v>
          </cell>
          <cell r="E19">
            <v>202</v>
          </cell>
          <cell r="F19" t="str">
            <v>D3P-752</v>
          </cell>
          <cell r="G19" t="str">
            <v>C5Y-985</v>
          </cell>
          <cell r="H19" t="str">
            <v>LAS BAMBAS</v>
          </cell>
          <cell r="I19">
            <v>150504</v>
          </cell>
          <cell r="J19" t="str">
            <v>REPUESTO</v>
          </cell>
          <cell r="K19" t="str">
            <v>TORNAMESA</v>
          </cell>
          <cell r="L19">
            <v>1</v>
          </cell>
          <cell r="M19" t="str">
            <v>UNID.</v>
          </cell>
          <cell r="N19" t="str">
            <v>TRACTO</v>
          </cell>
          <cell r="O19">
            <v>437</v>
          </cell>
          <cell r="P19" t="str">
            <v>J7</v>
          </cell>
          <cell r="Q19" t="str">
            <v>J7</v>
          </cell>
          <cell r="R19" t="str">
            <v>J6</v>
          </cell>
          <cell r="S19" t="str">
            <v>PENDIENTE</v>
          </cell>
          <cell r="T19">
            <v>0</v>
          </cell>
          <cell r="U19" t="str">
            <v>DONAYRE INGA PEDRO</v>
          </cell>
          <cell r="V19" t="str">
            <v>DONAYRE INGA PEDRO</v>
          </cell>
        </row>
        <row r="20">
          <cell r="A20">
            <v>2842</v>
          </cell>
          <cell r="B20">
            <v>42353</v>
          </cell>
          <cell r="C20" t="str">
            <v>DICIEMBRE</v>
          </cell>
          <cell r="D20" t="str">
            <v>2015</v>
          </cell>
          <cell r="E20">
            <v>583</v>
          </cell>
          <cell r="F20" t="str">
            <v>D3P-754</v>
          </cell>
          <cell r="G20" t="str">
            <v>C0V-971</v>
          </cell>
          <cell r="H20" t="str">
            <v>LAS BAMBAS</v>
          </cell>
          <cell r="I20">
            <v>163803</v>
          </cell>
          <cell r="J20" t="str">
            <v>REPUESTO</v>
          </cell>
          <cell r="K20" t="str">
            <v>TORNAMESA</v>
          </cell>
          <cell r="L20">
            <v>1</v>
          </cell>
          <cell r="M20" t="str">
            <v>UNID.</v>
          </cell>
          <cell r="N20" t="str">
            <v>TRACTO</v>
          </cell>
          <cell r="O20">
            <v>437</v>
          </cell>
          <cell r="P20" t="str">
            <v>J7</v>
          </cell>
          <cell r="Q20" t="str">
            <v>J7</v>
          </cell>
          <cell r="R20" t="str">
            <v>J6</v>
          </cell>
          <cell r="S20" t="str">
            <v>PENDIENTE</v>
          </cell>
          <cell r="T20">
            <v>0</v>
          </cell>
          <cell r="U20" t="str">
            <v>DONAYRE INGA PEDRO</v>
          </cell>
          <cell r="V20" t="str">
            <v>DONAYRE INGA PEDRO</v>
          </cell>
        </row>
        <row r="21">
          <cell r="A21">
            <v>2830</v>
          </cell>
          <cell r="B21">
            <v>42353</v>
          </cell>
          <cell r="C21" t="str">
            <v>DICIEMBRE</v>
          </cell>
          <cell r="D21" t="str">
            <v>2015</v>
          </cell>
          <cell r="E21">
            <v>586</v>
          </cell>
          <cell r="F21" t="str">
            <v>D3S-725</v>
          </cell>
          <cell r="G21" t="str">
            <v>TBL-977</v>
          </cell>
          <cell r="H21" t="str">
            <v>LAS BAMBAS</v>
          </cell>
          <cell r="I21">
            <v>148939</v>
          </cell>
          <cell r="J21" t="str">
            <v>REPUESTO</v>
          </cell>
          <cell r="K21" t="str">
            <v>TORNAMESA</v>
          </cell>
          <cell r="L21">
            <v>1</v>
          </cell>
          <cell r="M21" t="str">
            <v>UNID.</v>
          </cell>
          <cell r="N21" t="str">
            <v>TRACTO</v>
          </cell>
          <cell r="O21">
            <v>437</v>
          </cell>
          <cell r="P21" t="str">
            <v>J7</v>
          </cell>
          <cell r="Q21" t="str">
            <v>J7</v>
          </cell>
          <cell r="R21" t="str">
            <v>J6</v>
          </cell>
          <cell r="S21" t="str">
            <v>PENDIENTE</v>
          </cell>
          <cell r="T21">
            <v>0</v>
          </cell>
          <cell r="U21" t="str">
            <v>DONAYRE INGA PEDRO</v>
          </cell>
          <cell r="V21" t="str">
            <v>DONAYRE INGA PEDRO</v>
          </cell>
        </row>
        <row r="22">
          <cell r="A22">
            <v>2848</v>
          </cell>
          <cell r="B22">
            <v>42353</v>
          </cell>
          <cell r="C22" t="str">
            <v>DICIEMBRE</v>
          </cell>
          <cell r="D22" t="str">
            <v>2015</v>
          </cell>
          <cell r="E22">
            <v>200</v>
          </cell>
          <cell r="F22" t="str">
            <v>TALLER</v>
          </cell>
          <cell r="G22" t="str">
            <v>TALLER</v>
          </cell>
          <cell r="H22" t="str">
            <v>TALLER</v>
          </cell>
          <cell r="I22" t="str">
            <v>TALLER</v>
          </cell>
          <cell r="J22" t="str">
            <v>REPUESTO</v>
          </cell>
          <cell r="K22" t="str">
            <v>TORNAMESA</v>
          </cell>
          <cell r="L22">
            <v>3</v>
          </cell>
          <cell r="M22" t="str">
            <v>UNID.</v>
          </cell>
          <cell r="N22" t="str">
            <v>TRACTO</v>
          </cell>
          <cell r="O22">
            <v>437</v>
          </cell>
          <cell r="P22" t="str">
            <v>J7</v>
          </cell>
          <cell r="Q22" t="str">
            <v>J7</v>
          </cell>
          <cell r="R22" t="str">
            <v>J6</v>
          </cell>
          <cell r="S22" t="str">
            <v>PENDIENTE</v>
          </cell>
          <cell r="T22">
            <v>0</v>
          </cell>
          <cell r="U22" t="str">
            <v>DONAYRE INGA PEDRO</v>
          </cell>
          <cell r="V22" t="str">
            <v>DONAYRE INGA PEDRO</v>
          </cell>
        </row>
        <row r="23">
          <cell r="A23">
            <v>2845</v>
          </cell>
          <cell r="B23">
            <v>42353</v>
          </cell>
          <cell r="C23" t="str">
            <v>DICIEMBRE</v>
          </cell>
          <cell r="D23" t="str">
            <v>2015</v>
          </cell>
          <cell r="E23">
            <v>600</v>
          </cell>
          <cell r="F23" t="str">
            <v>X2W-761</v>
          </cell>
          <cell r="G23" t="str">
            <v>C5V-996</v>
          </cell>
          <cell r="H23" t="str">
            <v>LAS BAMBAS</v>
          </cell>
          <cell r="I23">
            <v>144997</v>
          </cell>
          <cell r="J23" t="str">
            <v>REPUESTO</v>
          </cell>
          <cell r="K23" t="str">
            <v>TORNAMESA</v>
          </cell>
          <cell r="L23">
            <v>1</v>
          </cell>
          <cell r="M23" t="str">
            <v>UNID.</v>
          </cell>
          <cell r="N23" t="str">
            <v>TRACTO</v>
          </cell>
          <cell r="O23">
            <v>437</v>
          </cell>
          <cell r="P23" t="str">
            <v>J7</v>
          </cell>
          <cell r="Q23" t="str">
            <v>J7</v>
          </cell>
          <cell r="R23" t="str">
            <v>J6</v>
          </cell>
          <cell r="S23" t="str">
            <v>PENDIENTE</v>
          </cell>
          <cell r="T23">
            <v>0</v>
          </cell>
          <cell r="U23" t="str">
            <v>DONAYRE INGA PEDRO</v>
          </cell>
          <cell r="V23" t="str">
            <v>DONAYRE INGA PEDRO</v>
          </cell>
        </row>
        <row r="24">
          <cell r="A24">
            <v>2846</v>
          </cell>
          <cell r="B24">
            <v>42353</v>
          </cell>
          <cell r="C24" t="str">
            <v>DICIEMBRE</v>
          </cell>
          <cell r="D24" t="str">
            <v>2015</v>
          </cell>
          <cell r="E24">
            <v>569</v>
          </cell>
          <cell r="F24" t="str">
            <v>X2W-763</v>
          </cell>
          <cell r="G24" t="str">
            <v>C5V-997</v>
          </cell>
          <cell r="H24" t="str">
            <v>LAS BAMBAS</v>
          </cell>
          <cell r="I24">
            <v>156389</v>
          </cell>
          <cell r="J24" t="str">
            <v>REPUESTO</v>
          </cell>
          <cell r="K24" t="str">
            <v>TORNAMESA</v>
          </cell>
          <cell r="L24">
            <v>1</v>
          </cell>
          <cell r="M24" t="str">
            <v>UNID.</v>
          </cell>
          <cell r="N24" t="str">
            <v>TRACTO</v>
          </cell>
          <cell r="O24">
            <v>437</v>
          </cell>
          <cell r="P24" t="str">
            <v>J7</v>
          </cell>
          <cell r="Q24" t="str">
            <v>J7</v>
          </cell>
          <cell r="R24" t="str">
            <v>J6</v>
          </cell>
          <cell r="S24" t="str">
            <v>PENDIENTE</v>
          </cell>
          <cell r="T24">
            <v>0</v>
          </cell>
          <cell r="U24" t="str">
            <v>DONAYRE INGA PEDRO</v>
          </cell>
          <cell r="V24" t="str">
            <v>DONAYRE INGA PEDRO</v>
          </cell>
        </row>
        <row r="25">
          <cell r="A25">
            <v>1</v>
          </cell>
          <cell r="B25">
            <v>42655</v>
          </cell>
          <cell r="C25" t="str">
            <v>OCTUBRE</v>
          </cell>
          <cell r="D25" t="str">
            <v>2016</v>
          </cell>
          <cell r="E25" t="str">
            <v>S/O</v>
          </cell>
          <cell r="F25" t="str">
            <v>D3O-745</v>
          </cell>
          <cell r="G25" t="str">
            <v>F3L-979</v>
          </cell>
          <cell r="H25" t="str">
            <v>LAS BAMBAS</v>
          </cell>
          <cell r="I25">
            <v>150062</v>
          </cell>
          <cell r="J25" t="str">
            <v>REPUESTO</v>
          </cell>
          <cell r="K25" t="str">
            <v>CIRCULINA</v>
          </cell>
          <cell r="L25">
            <v>1</v>
          </cell>
          <cell r="M25" t="str">
            <v>UNID.</v>
          </cell>
          <cell r="N25">
            <v>0</v>
          </cell>
          <cell r="O25">
            <v>135</v>
          </cell>
          <cell r="P25" t="str">
            <v>J2</v>
          </cell>
          <cell r="Q25" t="str">
            <v>J2</v>
          </cell>
          <cell r="R25" t="str">
            <v>J6</v>
          </cell>
          <cell r="S25" t="str">
            <v>PENDIENTE</v>
          </cell>
          <cell r="T25">
            <v>0</v>
          </cell>
          <cell r="U25" t="str">
            <v>CORIHUAMAN SURCO  ERICK ROBERT</v>
          </cell>
          <cell r="V25" t="str">
            <v>CORIHUAMAN SURCO  ERICK ROBERT</v>
          </cell>
        </row>
        <row r="26">
          <cell r="A26">
            <v>2</v>
          </cell>
          <cell r="B26">
            <v>42656</v>
          </cell>
          <cell r="C26" t="str">
            <v>OCTUBRE</v>
          </cell>
          <cell r="D26" t="str">
            <v>2016</v>
          </cell>
          <cell r="E26" t="str">
            <v>S/O</v>
          </cell>
          <cell r="F26" t="str">
            <v>TALLER</v>
          </cell>
          <cell r="G26" t="str">
            <v>TALLER</v>
          </cell>
          <cell r="H26" t="str">
            <v>TALLER</v>
          </cell>
          <cell r="I26">
            <v>0</v>
          </cell>
          <cell r="J26" t="str">
            <v>IMPLEMENTACION</v>
          </cell>
          <cell r="K26" t="str">
            <v>PORTA EXTINTORES DE PLASTICO</v>
          </cell>
          <cell r="L26">
            <v>10</v>
          </cell>
          <cell r="M26" t="str">
            <v>UNID.</v>
          </cell>
          <cell r="N26">
            <v>0</v>
          </cell>
          <cell r="O26">
            <v>134</v>
          </cell>
          <cell r="P26" t="str">
            <v>J2</v>
          </cell>
          <cell r="Q26" t="str">
            <v>J2</v>
          </cell>
          <cell r="R26" t="str">
            <v>J6</v>
          </cell>
          <cell r="S26" t="str">
            <v>PENDIENTE</v>
          </cell>
          <cell r="T26">
            <v>0</v>
          </cell>
          <cell r="U26" t="str">
            <v>CORIHUAMAN SURCO  ERICK ROBERT</v>
          </cell>
          <cell r="V26" t="str">
            <v>CORIHUAMAN SURCO  ERICK ROBERT</v>
          </cell>
        </row>
        <row r="27">
          <cell r="A27">
            <v>3</v>
          </cell>
          <cell r="B27">
            <v>42656</v>
          </cell>
          <cell r="C27" t="str">
            <v>OCTUBRE</v>
          </cell>
          <cell r="D27" t="str">
            <v>2016</v>
          </cell>
          <cell r="E27" t="str">
            <v>S/O</v>
          </cell>
          <cell r="F27" t="str">
            <v>TALLER</v>
          </cell>
          <cell r="G27" t="str">
            <v>TALLER</v>
          </cell>
          <cell r="H27" t="str">
            <v>TALLER</v>
          </cell>
          <cell r="I27">
            <v>0</v>
          </cell>
          <cell r="J27" t="str">
            <v>IMPLEMENTACION</v>
          </cell>
          <cell r="K27" t="str">
            <v>EXTINTORES UL 13.6</v>
          </cell>
          <cell r="L27">
            <v>10</v>
          </cell>
          <cell r="M27" t="str">
            <v>UNID.</v>
          </cell>
          <cell r="N27">
            <v>0</v>
          </cell>
          <cell r="O27">
            <v>134</v>
          </cell>
          <cell r="P27" t="str">
            <v>J2</v>
          </cell>
          <cell r="Q27" t="str">
            <v>J2</v>
          </cell>
          <cell r="R27" t="str">
            <v>J6</v>
          </cell>
          <cell r="S27" t="str">
            <v>ENTREGADO</v>
          </cell>
          <cell r="T27">
            <v>0</v>
          </cell>
          <cell r="U27" t="str">
            <v>CORIHUAMAN SURCO  ERICK ROBERT</v>
          </cell>
          <cell r="V27" t="str">
            <v>CORIHUAMAN SURCO  ERICK ROBERT</v>
          </cell>
        </row>
        <row r="28">
          <cell r="A28">
            <v>4</v>
          </cell>
          <cell r="B28">
            <v>42656</v>
          </cell>
          <cell r="C28" t="str">
            <v>OCTUBRE</v>
          </cell>
          <cell r="D28" t="str">
            <v>2016</v>
          </cell>
          <cell r="E28" t="str">
            <v>S/O</v>
          </cell>
          <cell r="F28" t="str">
            <v>TALLER</v>
          </cell>
          <cell r="G28" t="str">
            <v>TALLER</v>
          </cell>
          <cell r="H28" t="str">
            <v>TALLER</v>
          </cell>
          <cell r="I28">
            <v>0</v>
          </cell>
          <cell r="J28" t="str">
            <v>HERRAMIENTAS</v>
          </cell>
          <cell r="K28" t="str">
            <v>ESPANSOR HIDRAULICO DE 10 TONELADAS</v>
          </cell>
          <cell r="L28">
            <v>1</v>
          </cell>
          <cell r="M28" t="str">
            <v>UNID.</v>
          </cell>
          <cell r="N28">
            <v>0</v>
          </cell>
          <cell r="O28">
            <v>134</v>
          </cell>
          <cell r="P28" t="str">
            <v>J1</v>
          </cell>
          <cell r="Q28" t="str">
            <v>J1</v>
          </cell>
          <cell r="R28" t="str">
            <v>J6</v>
          </cell>
          <cell r="S28" t="str">
            <v>PENDIENTE</v>
          </cell>
          <cell r="T28">
            <v>0</v>
          </cell>
          <cell r="U28" t="str">
            <v>FLOREZ CONDORI  JOSE WILLIANS</v>
          </cell>
          <cell r="V28" t="str">
            <v>FLOREZ CONDORI  JOSE WILLIANS</v>
          </cell>
        </row>
        <row r="29">
          <cell r="A29">
            <v>5</v>
          </cell>
          <cell r="B29">
            <v>42656</v>
          </cell>
          <cell r="C29" t="str">
            <v>OCTUBRE</v>
          </cell>
          <cell r="D29" t="str">
            <v>2016</v>
          </cell>
          <cell r="E29" t="str">
            <v>S/O</v>
          </cell>
          <cell r="F29" t="str">
            <v>TALLER</v>
          </cell>
          <cell r="G29" t="str">
            <v>TALLER</v>
          </cell>
          <cell r="H29" t="str">
            <v>TALLER</v>
          </cell>
          <cell r="I29">
            <v>0</v>
          </cell>
          <cell r="J29" t="str">
            <v>HERRAMIENTAS</v>
          </cell>
          <cell r="K29" t="str">
            <v>PISTOLA NEUMATICA CON ENCASTRE 3/4 "</v>
          </cell>
          <cell r="L29">
            <v>1</v>
          </cell>
          <cell r="M29" t="str">
            <v>UNID.</v>
          </cell>
          <cell r="N29">
            <v>0</v>
          </cell>
          <cell r="O29">
            <v>134</v>
          </cell>
          <cell r="P29" t="str">
            <v>J1</v>
          </cell>
          <cell r="Q29" t="str">
            <v>J1</v>
          </cell>
          <cell r="R29" t="str">
            <v>J6</v>
          </cell>
          <cell r="S29" t="str">
            <v>ENTREGADO</v>
          </cell>
          <cell r="T29">
            <v>0</v>
          </cell>
          <cell r="U29" t="str">
            <v>FLOREZ CONDORI  JOSE WILLIANS</v>
          </cell>
          <cell r="V29" t="str">
            <v>FLOREZ CONDORI  JOSE WILLIANS</v>
          </cell>
        </row>
        <row r="30">
          <cell r="A30">
            <v>10</v>
          </cell>
          <cell r="B30">
            <v>42657</v>
          </cell>
          <cell r="C30" t="str">
            <v>OCTUBRE</v>
          </cell>
          <cell r="D30" t="str">
            <v>2016</v>
          </cell>
          <cell r="E30" t="str">
            <v>S/O</v>
          </cell>
          <cell r="F30" t="str">
            <v>AEG-922</v>
          </cell>
          <cell r="G30" t="str">
            <v>CAMIONETA</v>
          </cell>
          <cell r="H30" t="str">
            <v>LAS BAMBAS</v>
          </cell>
          <cell r="I30">
            <v>80040</v>
          </cell>
          <cell r="J30" t="str">
            <v>IMPLEMENTACION</v>
          </cell>
          <cell r="K30" t="str">
            <v>PERTIGA DE 12 PIES</v>
          </cell>
          <cell r="L30">
            <v>1</v>
          </cell>
          <cell r="M30" t="str">
            <v>UNID.</v>
          </cell>
          <cell r="N30">
            <v>0</v>
          </cell>
          <cell r="O30">
            <v>133</v>
          </cell>
          <cell r="P30" t="str">
            <v>E2</v>
          </cell>
          <cell r="Q30" t="str">
            <v>J2</v>
          </cell>
          <cell r="R30" t="str">
            <v>J6</v>
          </cell>
          <cell r="S30" t="str">
            <v>PENDIENTE</v>
          </cell>
          <cell r="T30">
            <v>0</v>
          </cell>
          <cell r="U30" t="str">
            <v>YUCA BELLIDO BORIS YERSY</v>
          </cell>
          <cell r="V30" t="str">
            <v>CORIHUAMAN SURCO  ERICK ROBERT</v>
          </cell>
        </row>
        <row r="31">
          <cell r="A31">
            <v>6</v>
          </cell>
          <cell r="B31">
            <v>42657</v>
          </cell>
          <cell r="C31" t="str">
            <v>OCTUBRE</v>
          </cell>
          <cell r="D31" t="str">
            <v>2016</v>
          </cell>
          <cell r="E31" t="str">
            <v>S/O</v>
          </cell>
          <cell r="F31" t="str">
            <v>TALLER</v>
          </cell>
          <cell r="G31" t="str">
            <v>TALLER</v>
          </cell>
          <cell r="H31" t="str">
            <v>TALLER</v>
          </cell>
          <cell r="I31">
            <v>0</v>
          </cell>
          <cell r="J31" t="str">
            <v>UNIFORMES</v>
          </cell>
          <cell r="K31" t="str">
            <v>OVEROLES DE TRABAJO TALLA L</v>
          </cell>
          <cell r="L31">
            <v>7</v>
          </cell>
          <cell r="M31" t="str">
            <v>UNID.</v>
          </cell>
          <cell r="N31">
            <v>0</v>
          </cell>
          <cell r="O31">
            <v>133</v>
          </cell>
          <cell r="P31" t="str">
            <v>J1</v>
          </cell>
          <cell r="Q31" t="str">
            <v>J1</v>
          </cell>
          <cell r="R31" t="str">
            <v>J6</v>
          </cell>
          <cell r="S31" t="str">
            <v>PENDIENTE</v>
          </cell>
          <cell r="T31">
            <v>0</v>
          </cell>
          <cell r="U31" t="str">
            <v>FLOREZ CONDORI  JOSE WILLIANS</v>
          </cell>
          <cell r="V31" t="str">
            <v>FLOREZ CONDORI  JOSE WILLIANS</v>
          </cell>
        </row>
        <row r="32">
          <cell r="A32">
            <v>7</v>
          </cell>
          <cell r="B32">
            <v>42657</v>
          </cell>
          <cell r="C32" t="str">
            <v>OCTUBRE</v>
          </cell>
          <cell r="D32" t="str">
            <v>2016</v>
          </cell>
          <cell r="E32" t="str">
            <v>S/O</v>
          </cell>
          <cell r="F32" t="str">
            <v>TALLER</v>
          </cell>
          <cell r="G32" t="str">
            <v>TALLER</v>
          </cell>
          <cell r="H32" t="str">
            <v>TALLER</v>
          </cell>
          <cell r="I32">
            <v>0</v>
          </cell>
          <cell r="J32" t="str">
            <v>UNIFORMES</v>
          </cell>
          <cell r="K32" t="str">
            <v>OVEROLES DE TRABAJO TALLA S</v>
          </cell>
          <cell r="L32">
            <v>1</v>
          </cell>
          <cell r="M32" t="str">
            <v>UNID.</v>
          </cell>
          <cell r="N32">
            <v>0</v>
          </cell>
          <cell r="O32">
            <v>133</v>
          </cell>
          <cell r="P32" t="str">
            <v>J1</v>
          </cell>
          <cell r="Q32" t="str">
            <v>J1</v>
          </cell>
          <cell r="R32" t="str">
            <v>J6</v>
          </cell>
          <cell r="S32" t="str">
            <v>PENDIENTE</v>
          </cell>
          <cell r="T32">
            <v>0</v>
          </cell>
          <cell r="U32" t="str">
            <v>FLOREZ CONDORI  JOSE WILLIANS</v>
          </cell>
          <cell r="V32" t="str">
            <v>FLOREZ CONDORI  JOSE WILLIANS</v>
          </cell>
        </row>
        <row r="33">
          <cell r="A33">
            <v>8</v>
          </cell>
          <cell r="B33">
            <v>42657</v>
          </cell>
          <cell r="C33" t="str">
            <v>OCTUBRE</v>
          </cell>
          <cell r="D33" t="str">
            <v>2016</v>
          </cell>
          <cell r="E33" t="str">
            <v>S/O</v>
          </cell>
          <cell r="F33" t="str">
            <v>TALLER</v>
          </cell>
          <cell r="G33" t="str">
            <v>TALLER</v>
          </cell>
          <cell r="H33" t="str">
            <v>TALLER</v>
          </cell>
          <cell r="I33">
            <v>0</v>
          </cell>
          <cell r="J33" t="str">
            <v>UNIFORMES</v>
          </cell>
          <cell r="K33" t="str">
            <v>OVEROLES DE TRABAJO TALLA M</v>
          </cell>
          <cell r="L33">
            <v>4</v>
          </cell>
          <cell r="M33" t="str">
            <v>UNID.</v>
          </cell>
          <cell r="N33">
            <v>0</v>
          </cell>
          <cell r="O33">
            <v>133</v>
          </cell>
          <cell r="P33" t="str">
            <v>J1</v>
          </cell>
          <cell r="Q33" t="str">
            <v>J1</v>
          </cell>
          <cell r="R33" t="str">
            <v>J6</v>
          </cell>
          <cell r="S33" t="str">
            <v>PENDIENTE</v>
          </cell>
          <cell r="T33">
            <v>0</v>
          </cell>
          <cell r="U33" t="str">
            <v>FLOREZ CONDORI  JOSE WILLIANS</v>
          </cell>
          <cell r="V33" t="str">
            <v>FLOREZ CONDORI  JOSE WILLIANS</v>
          </cell>
        </row>
        <row r="34">
          <cell r="A34">
            <v>9</v>
          </cell>
          <cell r="B34">
            <v>42657</v>
          </cell>
          <cell r="C34" t="str">
            <v>OCTUBRE</v>
          </cell>
          <cell r="D34" t="str">
            <v>2016</v>
          </cell>
          <cell r="E34" t="str">
            <v>S/O</v>
          </cell>
          <cell r="F34" t="str">
            <v>TALLER</v>
          </cell>
          <cell r="G34" t="str">
            <v>TALLER</v>
          </cell>
          <cell r="H34" t="str">
            <v>TALLER</v>
          </cell>
          <cell r="I34">
            <v>0</v>
          </cell>
          <cell r="J34" t="str">
            <v>UNIFORMES</v>
          </cell>
          <cell r="K34" t="str">
            <v>OVEROLES DE TRABAJO TALLA XXL</v>
          </cell>
          <cell r="L34">
            <v>2</v>
          </cell>
          <cell r="M34" t="str">
            <v>UNID.</v>
          </cell>
          <cell r="N34">
            <v>0</v>
          </cell>
          <cell r="O34">
            <v>133</v>
          </cell>
          <cell r="P34" t="str">
            <v>J1</v>
          </cell>
          <cell r="Q34" t="str">
            <v>J1</v>
          </cell>
          <cell r="R34" t="str">
            <v>J6</v>
          </cell>
          <cell r="S34" t="str">
            <v>PENDIENTE</v>
          </cell>
          <cell r="T34">
            <v>0</v>
          </cell>
          <cell r="U34" t="str">
            <v>FLOREZ CONDORI  JOSE WILLIANS</v>
          </cell>
          <cell r="V34" t="str">
            <v>FLOREZ CONDORI  JOSE WILLIANS</v>
          </cell>
        </row>
        <row r="35">
          <cell r="A35">
            <v>11</v>
          </cell>
          <cell r="B35">
            <v>42657</v>
          </cell>
          <cell r="C35" t="str">
            <v>OCTUBRE</v>
          </cell>
          <cell r="D35" t="str">
            <v>2016</v>
          </cell>
          <cell r="E35" t="str">
            <v>S/O</v>
          </cell>
          <cell r="F35" t="str">
            <v>TALLER</v>
          </cell>
          <cell r="G35" t="str">
            <v>TALLER</v>
          </cell>
          <cell r="H35" t="str">
            <v>TALLER</v>
          </cell>
          <cell r="I35">
            <v>0</v>
          </cell>
          <cell r="J35" t="str">
            <v>INSUMO TALLER</v>
          </cell>
          <cell r="K35" t="str">
            <v>MARCADOR INDUSTRIAL MARCA WUR</v>
          </cell>
          <cell r="L35">
            <v>10</v>
          </cell>
          <cell r="M35" t="str">
            <v>UNID.</v>
          </cell>
          <cell r="N35">
            <v>0</v>
          </cell>
          <cell r="O35">
            <v>23</v>
          </cell>
          <cell r="P35" t="str">
            <v>J3</v>
          </cell>
          <cell r="Q35" t="str">
            <v>J3</v>
          </cell>
          <cell r="R35" t="str">
            <v>J6</v>
          </cell>
          <cell r="S35" t="str">
            <v>ENTREGADO</v>
          </cell>
          <cell r="T35">
            <v>42680</v>
          </cell>
          <cell r="U35" t="str">
            <v>CHURA PIZARRO ALBERTO</v>
          </cell>
          <cell r="V35" t="str">
            <v>CHURA PIZARRO ALBERTO</v>
          </cell>
        </row>
        <row r="36">
          <cell r="A36">
            <v>13</v>
          </cell>
          <cell r="B36">
            <v>42660</v>
          </cell>
          <cell r="C36" t="str">
            <v>OCTUBRE</v>
          </cell>
          <cell r="D36" t="str">
            <v>2016</v>
          </cell>
          <cell r="E36" t="str">
            <v>S/O</v>
          </cell>
          <cell r="F36" t="str">
            <v>AKX-731</v>
          </cell>
          <cell r="G36" t="str">
            <v>TCD-980</v>
          </cell>
          <cell r="H36" t="str">
            <v>LAS BAMBAS</v>
          </cell>
          <cell r="I36">
            <v>27241</v>
          </cell>
          <cell r="J36" t="str">
            <v>REPUESTO</v>
          </cell>
          <cell r="K36" t="str">
            <v>TAPA DE BOCAMAZA</v>
          </cell>
          <cell r="L36">
            <v>5</v>
          </cell>
          <cell r="M36" t="str">
            <v>UNID.</v>
          </cell>
          <cell r="N36">
            <v>0</v>
          </cell>
          <cell r="O36">
            <v>130</v>
          </cell>
          <cell r="P36" t="str">
            <v>M8</v>
          </cell>
          <cell r="Q36" t="str">
            <v>J2</v>
          </cell>
          <cell r="R36" t="str">
            <v>J6</v>
          </cell>
          <cell r="S36" t="str">
            <v>PENDIENTE</v>
          </cell>
          <cell r="T36">
            <v>0</v>
          </cell>
          <cell r="U36" t="str">
            <v>VARILLAS GAGO  OSCAR ALBERTO</v>
          </cell>
          <cell r="V36" t="str">
            <v>CORIHUAMAN SURCO  ERICK ROBERT</v>
          </cell>
        </row>
        <row r="37">
          <cell r="A37">
            <v>14</v>
          </cell>
          <cell r="B37">
            <v>42660</v>
          </cell>
          <cell r="C37" t="str">
            <v>OCTUBRE</v>
          </cell>
          <cell r="D37" t="str">
            <v>2016</v>
          </cell>
          <cell r="E37" t="str">
            <v>S/O</v>
          </cell>
          <cell r="F37" t="str">
            <v>AKX-731</v>
          </cell>
          <cell r="G37" t="str">
            <v>TCD-980</v>
          </cell>
          <cell r="H37" t="str">
            <v>LAS BAMBAS</v>
          </cell>
          <cell r="I37">
            <v>27241</v>
          </cell>
          <cell r="J37" t="str">
            <v>REPUESTO</v>
          </cell>
          <cell r="K37" t="str">
            <v>JUEGOS DE RODAJES COMPLETOS</v>
          </cell>
          <cell r="L37">
            <v>5</v>
          </cell>
          <cell r="M37" t="str">
            <v>UNID.</v>
          </cell>
          <cell r="N37">
            <v>0</v>
          </cell>
          <cell r="O37">
            <v>130</v>
          </cell>
          <cell r="P37" t="str">
            <v>M8</v>
          </cell>
          <cell r="Q37" t="str">
            <v>J2</v>
          </cell>
          <cell r="R37" t="str">
            <v>J6</v>
          </cell>
          <cell r="S37" t="str">
            <v>PENDIENTE</v>
          </cell>
          <cell r="T37">
            <v>0</v>
          </cell>
          <cell r="U37" t="str">
            <v>VARILLAS GAGO  OSCAR ALBERTO</v>
          </cell>
          <cell r="V37" t="str">
            <v>CORIHUAMAN SURCO  ERICK ROBERT</v>
          </cell>
        </row>
        <row r="38">
          <cell r="A38">
            <v>12</v>
          </cell>
          <cell r="B38">
            <v>42660</v>
          </cell>
          <cell r="C38" t="str">
            <v>OCTUBRE</v>
          </cell>
          <cell r="D38" t="str">
            <v>2016</v>
          </cell>
          <cell r="E38" t="str">
            <v>S/O</v>
          </cell>
          <cell r="F38" t="str">
            <v>TALLER</v>
          </cell>
          <cell r="G38" t="str">
            <v>TALLER</v>
          </cell>
          <cell r="H38" t="str">
            <v>TALLER</v>
          </cell>
          <cell r="I38">
            <v>0</v>
          </cell>
          <cell r="J38" t="str">
            <v>REPUESTO</v>
          </cell>
          <cell r="K38" t="str">
            <v>PERNOS COCHE 3/8 X 10" (PARA SEGURAR BATERIAS)</v>
          </cell>
          <cell r="L38">
            <v>60</v>
          </cell>
          <cell r="M38" t="str">
            <v>UNID.</v>
          </cell>
          <cell r="N38">
            <v>0</v>
          </cell>
          <cell r="O38">
            <v>130</v>
          </cell>
          <cell r="P38" t="str">
            <v>E1</v>
          </cell>
          <cell r="Q38" t="str">
            <v>J2</v>
          </cell>
          <cell r="R38" t="str">
            <v>J6</v>
          </cell>
          <cell r="S38" t="str">
            <v>PENDIENTE</v>
          </cell>
          <cell r="T38">
            <v>0</v>
          </cell>
          <cell r="U38" t="str">
            <v>PALOMINO CARDENAS JUAN CARLOS</v>
          </cell>
          <cell r="V38" t="str">
            <v>CORIHUAMAN SURCO  ERICK ROBERT</v>
          </cell>
        </row>
        <row r="39">
          <cell r="A39">
            <v>15</v>
          </cell>
          <cell r="B39">
            <v>42663</v>
          </cell>
          <cell r="C39" t="str">
            <v>OCTUBRE</v>
          </cell>
          <cell r="D39" t="str">
            <v>2016</v>
          </cell>
          <cell r="E39" t="str">
            <v>S/O</v>
          </cell>
          <cell r="F39" t="str">
            <v>TALLER</v>
          </cell>
          <cell r="G39" t="str">
            <v>TALLER</v>
          </cell>
          <cell r="H39" t="str">
            <v>TALLER</v>
          </cell>
          <cell r="I39">
            <v>0</v>
          </cell>
          <cell r="J39" t="str">
            <v>HERRAMIENTAS</v>
          </cell>
          <cell r="K39" t="str">
            <v>DADO TUBULAR NRO. 38 DE ENCASTRE DE 3/4</v>
          </cell>
          <cell r="L39">
            <v>1</v>
          </cell>
          <cell r="M39" t="str">
            <v>UNID.</v>
          </cell>
          <cell r="N39">
            <v>0</v>
          </cell>
          <cell r="O39">
            <v>127</v>
          </cell>
          <cell r="P39" t="str">
            <v>M8</v>
          </cell>
          <cell r="Q39" t="str">
            <v>J1</v>
          </cell>
          <cell r="R39" t="str">
            <v>J6</v>
          </cell>
          <cell r="S39" t="str">
            <v>PENDIENTE</v>
          </cell>
          <cell r="T39">
            <v>0</v>
          </cell>
          <cell r="U39" t="str">
            <v>VARILLAS GAGO  OSCAR ALBERTO</v>
          </cell>
          <cell r="V39" t="str">
            <v>FLOREZ CONDORI  JOSE WILLIANS</v>
          </cell>
        </row>
        <row r="40">
          <cell r="A40">
            <v>17</v>
          </cell>
          <cell r="B40">
            <v>42668</v>
          </cell>
          <cell r="C40" t="str">
            <v>OCTUBRE</v>
          </cell>
          <cell r="D40" t="str">
            <v>2016</v>
          </cell>
          <cell r="E40" t="str">
            <v>S/O</v>
          </cell>
          <cell r="F40" t="str">
            <v>D3P-744</v>
          </cell>
          <cell r="G40" t="str">
            <v>A0F-996</v>
          </cell>
          <cell r="H40" t="str">
            <v>LAS BAMBAS</v>
          </cell>
          <cell r="I40">
            <v>150468</v>
          </cell>
          <cell r="J40" t="str">
            <v>REPUESTO</v>
          </cell>
          <cell r="K40" t="str">
            <v>PIN DE 1 " X 8"</v>
          </cell>
          <cell r="L40">
            <v>1</v>
          </cell>
          <cell r="M40" t="str">
            <v>UNID.</v>
          </cell>
          <cell r="N40">
            <v>0</v>
          </cell>
          <cell r="O40">
            <v>122</v>
          </cell>
          <cell r="P40" t="str">
            <v>S2</v>
          </cell>
          <cell r="Q40" t="str">
            <v>J2</v>
          </cell>
          <cell r="R40" t="str">
            <v>J6</v>
          </cell>
          <cell r="S40" t="str">
            <v>ENTREGADO</v>
          </cell>
          <cell r="T40">
            <v>0</v>
          </cell>
          <cell r="U40" t="str">
            <v>PALOMINO ESTRADA  MICHEL</v>
          </cell>
          <cell r="V40" t="str">
            <v>CORIHUAMAN SURCO  ERICK ROBERT</v>
          </cell>
        </row>
        <row r="41">
          <cell r="A41">
            <v>18</v>
          </cell>
          <cell r="B41">
            <v>42668</v>
          </cell>
          <cell r="C41" t="str">
            <v>OCTUBRE</v>
          </cell>
          <cell r="D41" t="str">
            <v>2016</v>
          </cell>
          <cell r="E41" t="str">
            <v>S/O</v>
          </cell>
          <cell r="F41" t="str">
            <v>TALLER</v>
          </cell>
          <cell r="G41" t="str">
            <v>TALLER</v>
          </cell>
          <cell r="H41" t="str">
            <v>TALLER</v>
          </cell>
          <cell r="I41">
            <v>0</v>
          </cell>
          <cell r="J41" t="str">
            <v>HERRAMIENTAS</v>
          </cell>
          <cell r="K41" t="str">
            <v>JUEGO DE HEXAGONALES EN PULGADAS</v>
          </cell>
          <cell r="L41">
            <v>1</v>
          </cell>
          <cell r="M41" t="str">
            <v>JUEGO</v>
          </cell>
          <cell r="N41">
            <v>0</v>
          </cell>
          <cell r="O41">
            <v>122</v>
          </cell>
          <cell r="P41" t="str">
            <v>M4</v>
          </cell>
          <cell r="Q41" t="str">
            <v>J2</v>
          </cell>
          <cell r="R41" t="str">
            <v>J6</v>
          </cell>
          <cell r="S41" t="str">
            <v>ENTREGADO</v>
          </cell>
          <cell r="T41">
            <v>0</v>
          </cell>
          <cell r="U41" t="str">
            <v>JULLIRI APAZA UBALDO</v>
          </cell>
          <cell r="V41" t="str">
            <v>CORIHUAMAN SURCO  ERICK ROBERT</v>
          </cell>
        </row>
        <row r="42">
          <cell r="A42">
            <v>19</v>
          </cell>
          <cell r="B42">
            <v>42668</v>
          </cell>
          <cell r="C42" t="str">
            <v>OCTUBRE</v>
          </cell>
          <cell r="D42" t="str">
            <v>2016</v>
          </cell>
          <cell r="E42" t="str">
            <v>S/O</v>
          </cell>
          <cell r="F42" t="str">
            <v>TALLER</v>
          </cell>
          <cell r="G42" t="str">
            <v>TALLER</v>
          </cell>
          <cell r="H42" t="str">
            <v>TALLER</v>
          </cell>
          <cell r="I42">
            <v>0</v>
          </cell>
          <cell r="J42" t="str">
            <v>INSUMO TALLER</v>
          </cell>
          <cell r="K42" t="str">
            <v>PAQUETES DE TIZA BLANCA (PARA MARCAR LLANTAS)</v>
          </cell>
          <cell r="L42">
            <v>1</v>
          </cell>
          <cell r="M42" t="str">
            <v>UNID.</v>
          </cell>
          <cell r="N42">
            <v>0</v>
          </cell>
          <cell r="O42">
            <v>122</v>
          </cell>
          <cell r="P42" t="str">
            <v>J3</v>
          </cell>
          <cell r="Q42" t="str">
            <v>J2</v>
          </cell>
          <cell r="R42" t="str">
            <v>J6</v>
          </cell>
          <cell r="S42" t="str">
            <v>ENTREGADO</v>
          </cell>
          <cell r="T42">
            <v>0</v>
          </cell>
          <cell r="U42" t="str">
            <v>CHURA PIZARRO ALBERTO</v>
          </cell>
          <cell r="V42" t="str">
            <v>CORIHUAMAN SURCO  ERICK ROBERT</v>
          </cell>
        </row>
        <row r="43">
          <cell r="A43">
            <v>16</v>
          </cell>
          <cell r="B43">
            <v>42668</v>
          </cell>
          <cell r="C43" t="str">
            <v>OCTUBRE</v>
          </cell>
          <cell r="D43" t="str">
            <v>2016</v>
          </cell>
          <cell r="E43" t="str">
            <v>S/O</v>
          </cell>
          <cell r="F43" t="str">
            <v>TALLER</v>
          </cell>
          <cell r="G43" t="str">
            <v>TALLER</v>
          </cell>
          <cell r="H43" t="str">
            <v>TALLER</v>
          </cell>
          <cell r="I43">
            <v>0</v>
          </cell>
          <cell r="J43" t="str">
            <v>INSUMO TALLER</v>
          </cell>
          <cell r="K43" t="str">
            <v>BOTELLA DE OXIGENO DE 10 M3</v>
          </cell>
          <cell r="L43">
            <v>2</v>
          </cell>
          <cell r="M43" t="str">
            <v>M3</v>
          </cell>
          <cell r="N43">
            <v>0</v>
          </cell>
          <cell r="O43">
            <v>12</v>
          </cell>
          <cell r="P43" t="str">
            <v>S1</v>
          </cell>
          <cell r="Q43" t="str">
            <v>J2</v>
          </cell>
          <cell r="R43" t="str">
            <v>J6</v>
          </cell>
          <cell r="S43" t="str">
            <v>ENTREGADO</v>
          </cell>
          <cell r="T43">
            <v>42680</v>
          </cell>
          <cell r="U43" t="str">
            <v>BAYONA CRUZ CRISTIAN ARMANDO</v>
          </cell>
          <cell r="V43" t="str">
            <v>CORIHUAMAN SURCO  ERICK ROBERT</v>
          </cell>
        </row>
        <row r="44">
          <cell r="A44">
            <v>22</v>
          </cell>
          <cell r="B44">
            <v>42669</v>
          </cell>
          <cell r="C44" t="str">
            <v>OCTUBRE</v>
          </cell>
          <cell r="D44" t="str">
            <v>2016</v>
          </cell>
          <cell r="E44" t="str">
            <v>S/O</v>
          </cell>
          <cell r="F44" t="str">
            <v>D3P-743</v>
          </cell>
          <cell r="G44" t="str">
            <v>B8L-972</v>
          </cell>
          <cell r="H44" t="str">
            <v>LAS BAMBAS</v>
          </cell>
          <cell r="I44">
            <v>145145</v>
          </cell>
          <cell r="J44" t="str">
            <v>REPUESTO</v>
          </cell>
          <cell r="K44" t="str">
            <v>TANQUE DE EXPANSION</v>
          </cell>
          <cell r="L44">
            <v>1</v>
          </cell>
          <cell r="M44" t="str">
            <v>UNID.</v>
          </cell>
          <cell r="N44">
            <v>0</v>
          </cell>
          <cell r="O44">
            <v>11</v>
          </cell>
          <cell r="P44" t="str">
            <v>J2</v>
          </cell>
          <cell r="Q44" t="str">
            <v>J2</v>
          </cell>
          <cell r="R44" t="str">
            <v>J6</v>
          </cell>
          <cell r="S44" t="str">
            <v>ENTREGADO</v>
          </cell>
          <cell r="T44">
            <v>42680</v>
          </cell>
          <cell r="U44" t="str">
            <v>CORIHUAMAN SURCO  ERICK ROBERT</v>
          </cell>
          <cell r="V44" t="str">
            <v>CORIHUAMAN SURCO  ERICK ROBERT</v>
          </cell>
        </row>
        <row r="45">
          <cell r="A45">
            <v>21</v>
          </cell>
          <cell r="B45">
            <v>42669</v>
          </cell>
          <cell r="C45" t="str">
            <v>OCTUBRE</v>
          </cell>
          <cell r="D45" t="str">
            <v>2016</v>
          </cell>
          <cell r="E45" t="str">
            <v>S/O</v>
          </cell>
          <cell r="F45" t="str">
            <v>D3P-746</v>
          </cell>
          <cell r="G45" t="str">
            <v>C0T-974</v>
          </cell>
          <cell r="H45" t="str">
            <v>LAS BAMBAS</v>
          </cell>
          <cell r="I45">
            <v>128937</v>
          </cell>
          <cell r="J45" t="str">
            <v>REPUESTO</v>
          </cell>
          <cell r="K45" t="str">
            <v>SOMBRERITOS 5/16 X 1 X 1</v>
          </cell>
          <cell r="L45">
            <v>8</v>
          </cell>
          <cell r="M45" t="str">
            <v>UNID.</v>
          </cell>
          <cell r="N45">
            <v>0</v>
          </cell>
          <cell r="O45">
            <v>121</v>
          </cell>
          <cell r="P45" t="str">
            <v>S2</v>
          </cell>
          <cell r="Q45" t="str">
            <v>J2</v>
          </cell>
          <cell r="R45" t="str">
            <v>J6</v>
          </cell>
          <cell r="S45" t="str">
            <v>ENTREGADO</v>
          </cell>
          <cell r="T45">
            <v>0</v>
          </cell>
          <cell r="U45" t="str">
            <v>PALOMINO ESTRADA  MICHEL</v>
          </cell>
          <cell r="V45" t="str">
            <v>CORIHUAMAN SURCO  ERICK ROBERT</v>
          </cell>
        </row>
        <row r="46">
          <cell r="A46">
            <v>20</v>
          </cell>
          <cell r="B46">
            <v>42669</v>
          </cell>
          <cell r="C46" t="str">
            <v>OCTUBRE</v>
          </cell>
          <cell r="D46" t="str">
            <v>2016</v>
          </cell>
          <cell r="E46" t="str">
            <v>S/O</v>
          </cell>
          <cell r="F46" t="str">
            <v>D3P-746</v>
          </cell>
          <cell r="G46" t="str">
            <v>C0T-974</v>
          </cell>
          <cell r="H46" t="str">
            <v>LAS BAMBAS</v>
          </cell>
          <cell r="I46">
            <v>128937</v>
          </cell>
          <cell r="J46" t="str">
            <v>REPUESTO</v>
          </cell>
          <cell r="K46" t="str">
            <v>SOMBRERITOS 5/16 X 1/2 X 1</v>
          </cell>
          <cell r="L46">
            <v>6</v>
          </cell>
          <cell r="M46" t="str">
            <v>UNID.</v>
          </cell>
          <cell r="N46">
            <v>0</v>
          </cell>
          <cell r="O46">
            <v>121</v>
          </cell>
          <cell r="P46" t="str">
            <v>S2</v>
          </cell>
          <cell r="Q46" t="str">
            <v>J2</v>
          </cell>
          <cell r="R46" t="str">
            <v>J6</v>
          </cell>
          <cell r="S46" t="str">
            <v>ENTREGADO</v>
          </cell>
          <cell r="T46">
            <v>0</v>
          </cell>
          <cell r="U46" t="str">
            <v>PALOMINO ESTRADA  MICHEL</v>
          </cell>
          <cell r="V46" t="str">
            <v>CORIHUAMAN SURCO  ERICK ROBERT</v>
          </cell>
        </row>
        <row r="47">
          <cell r="A47">
            <v>25</v>
          </cell>
          <cell r="B47">
            <v>42670</v>
          </cell>
          <cell r="C47" t="str">
            <v>OCTUBRE</v>
          </cell>
          <cell r="D47" t="str">
            <v>2016</v>
          </cell>
          <cell r="E47" t="str">
            <v>S/O</v>
          </cell>
          <cell r="F47" t="str">
            <v>ABP-729</v>
          </cell>
          <cell r="G47" t="str">
            <v>D8K-985</v>
          </cell>
          <cell r="H47" t="str">
            <v>LAS BAMBAS</v>
          </cell>
          <cell r="I47">
            <v>103433</v>
          </cell>
          <cell r="J47" t="str">
            <v>SERVICIO</v>
          </cell>
          <cell r="K47" t="str">
            <v>SERVICIO DE REPARACION DE TAPABARRO DELANTERO IZQUIERDO Y DERECHO</v>
          </cell>
          <cell r="L47">
            <v>1</v>
          </cell>
          <cell r="M47" t="str">
            <v>UNID.</v>
          </cell>
          <cell r="N47">
            <v>0</v>
          </cell>
          <cell r="O47">
            <v>10</v>
          </cell>
          <cell r="P47" t="str">
            <v>J2</v>
          </cell>
          <cell r="Q47" t="str">
            <v>J2</v>
          </cell>
          <cell r="R47" t="str">
            <v>J6</v>
          </cell>
          <cell r="S47" t="str">
            <v>ENTREGADO</v>
          </cell>
          <cell r="T47">
            <v>42680</v>
          </cell>
          <cell r="U47" t="str">
            <v>CORIHUAMAN SURCO  ERICK ROBERT</v>
          </cell>
          <cell r="V47" t="str">
            <v>CORIHUAMAN SURCO  ERICK ROBERT</v>
          </cell>
        </row>
        <row r="48">
          <cell r="A48">
            <v>24</v>
          </cell>
          <cell r="B48">
            <v>42670</v>
          </cell>
          <cell r="C48" t="str">
            <v>OCTUBRE</v>
          </cell>
          <cell r="D48" t="str">
            <v>2016</v>
          </cell>
          <cell r="E48" t="str">
            <v>S/O</v>
          </cell>
          <cell r="F48" t="str">
            <v>ABP-783</v>
          </cell>
          <cell r="G48" t="str">
            <v>C9S-988</v>
          </cell>
          <cell r="H48" t="str">
            <v>LAS BAMBAS</v>
          </cell>
          <cell r="I48">
            <v>118899</v>
          </cell>
          <cell r="J48" t="str">
            <v>SERVICIO</v>
          </cell>
          <cell r="K48" t="str">
            <v>SERVICIO DE REPARACION DE FARO DELANTERO</v>
          </cell>
          <cell r="L48">
            <v>1</v>
          </cell>
          <cell r="M48" t="str">
            <v>UNID.</v>
          </cell>
          <cell r="N48">
            <v>0</v>
          </cell>
          <cell r="O48">
            <v>10</v>
          </cell>
          <cell r="P48" t="str">
            <v>J2</v>
          </cell>
          <cell r="Q48" t="str">
            <v>J2</v>
          </cell>
          <cell r="R48" t="str">
            <v>J6</v>
          </cell>
          <cell r="S48" t="str">
            <v>ENTREGADO</v>
          </cell>
          <cell r="T48">
            <v>42680</v>
          </cell>
          <cell r="U48" t="str">
            <v>CORIHUAMAN SURCO  ERICK ROBERT</v>
          </cell>
          <cell r="V48" t="str">
            <v>CORIHUAMAN SURCO  ERICK ROBERT</v>
          </cell>
        </row>
        <row r="49">
          <cell r="A49">
            <v>23</v>
          </cell>
          <cell r="B49">
            <v>42670</v>
          </cell>
          <cell r="C49" t="str">
            <v>OCTUBRE</v>
          </cell>
          <cell r="D49" t="str">
            <v>2016</v>
          </cell>
          <cell r="E49" t="str">
            <v>S/O</v>
          </cell>
          <cell r="F49" t="str">
            <v>ABQ-780</v>
          </cell>
          <cell r="G49" t="str">
            <v>C9S-990</v>
          </cell>
          <cell r="H49" t="str">
            <v>LAS BAMBAS</v>
          </cell>
          <cell r="I49">
            <v>109959</v>
          </cell>
          <cell r="J49" t="str">
            <v>SERVICIO</v>
          </cell>
          <cell r="K49" t="str">
            <v>SERVICIO DE REPARACION DE FARO DELANTERO</v>
          </cell>
          <cell r="L49">
            <v>1</v>
          </cell>
          <cell r="M49" t="str">
            <v>UNID.</v>
          </cell>
          <cell r="N49">
            <v>0</v>
          </cell>
          <cell r="O49">
            <v>10</v>
          </cell>
          <cell r="P49" t="str">
            <v>J2</v>
          </cell>
          <cell r="Q49" t="str">
            <v>J2</v>
          </cell>
          <cell r="R49" t="str">
            <v>J6</v>
          </cell>
          <cell r="S49" t="str">
            <v>ENTREGADO</v>
          </cell>
          <cell r="T49">
            <v>42680</v>
          </cell>
          <cell r="U49" t="str">
            <v>CORIHUAMAN SURCO  ERICK ROBERT</v>
          </cell>
          <cell r="V49" t="str">
            <v>CORIHUAMAN SURCO  ERICK ROBERT</v>
          </cell>
        </row>
        <row r="50">
          <cell r="A50">
            <v>26</v>
          </cell>
          <cell r="B50">
            <v>42670</v>
          </cell>
          <cell r="C50" t="str">
            <v>OCTUBRE</v>
          </cell>
          <cell r="D50" t="str">
            <v>2016</v>
          </cell>
          <cell r="E50" t="str">
            <v>S/O</v>
          </cell>
          <cell r="F50" t="str">
            <v>B2M-948</v>
          </cell>
          <cell r="G50" t="str">
            <v>CAMION</v>
          </cell>
          <cell r="H50" t="str">
            <v>TAMBOMAYO</v>
          </cell>
          <cell r="I50">
            <v>112391</v>
          </cell>
          <cell r="J50" t="str">
            <v>REPUESTO</v>
          </cell>
          <cell r="K50" t="str">
            <v>TUERCA SE SEGURO (SEGÚN MUESTRA)</v>
          </cell>
          <cell r="L50">
            <v>1</v>
          </cell>
          <cell r="M50" t="str">
            <v>UNID.</v>
          </cell>
          <cell r="N50">
            <v>0</v>
          </cell>
          <cell r="O50">
            <v>10</v>
          </cell>
          <cell r="P50" t="str">
            <v>M5</v>
          </cell>
          <cell r="Q50" t="str">
            <v>J2</v>
          </cell>
          <cell r="R50" t="str">
            <v>J6</v>
          </cell>
          <cell r="S50" t="str">
            <v>ENTREGADO</v>
          </cell>
          <cell r="T50">
            <v>42680</v>
          </cell>
          <cell r="U50" t="str">
            <v>LOPEZ RUIZ WILBERTO</v>
          </cell>
          <cell r="V50" t="str">
            <v>CORIHUAMAN SURCO  ERICK ROBERT</v>
          </cell>
        </row>
        <row r="51">
          <cell r="A51">
            <v>27</v>
          </cell>
          <cell r="B51">
            <v>42671</v>
          </cell>
          <cell r="C51" t="str">
            <v>OCTUBRE</v>
          </cell>
          <cell r="D51" t="str">
            <v>2016</v>
          </cell>
          <cell r="E51" t="str">
            <v>S/O</v>
          </cell>
          <cell r="F51" t="str">
            <v>TALLER</v>
          </cell>
          <cell r="G51" t="str">
            <v>TALLER</v>
          </cell>
          <cell r="H51" t="str">
            <v>TALLER</v>
          </cell>
          <cell r="I51">
            <v>0</v>
          </cell>
          <cell r="J51" t="str">
            <v>HERRAMIENTAS</v>
          </cell>
          <cell r="K51" t="str">
            <v>COMBO DE 6 LIBRAS</v>
          </cell>
          <cell r="L51">
            <v>2</v>
          </cell>
          <cell r="M51" t="str">
            <v>UNID.</v>
          </cell>
          <cell r="N51">
            <v>0</v>
          </cell>
          <cell r="O51">
            <v>9</v>
          </cell>
          <cell r="P51" t="str">
            <v>J2</v>
          </cell>
          <cell r="Q51" t="str">
            <v>J2</v>
          </cell>
          <cell r="R51" t="str">
            <v>J6</v>
          </cell>
          <cell r="S51" t="str">
            <v>ENTREGADO</v>
          </cell>
          <cell r="T51">
            <v>42680</v>
          </cell>
          <cell r="U51" t="str">
            <v>CORIHUAMAN SURCO  ERICK ROBERT</v>
          </cell>
          <cell r="V51" t="str">
            <v>CORIHUAMAN SURCO  ERICK ROBERT</v>
          </cell>
        </row>
        <row r="52">
          <cell r="A52">
            <v>28</v>
          </cell>
          <cell r="B52">
            <v>42671</v>
          </cell>
          <cell r="C52" t="str">
            <v>OCTUBRE</v>
          </cell>
          <cell r="D52" t="str">
            <v>2016</v>
          </cell>
          <cell r="E52" t="str">
            <v>S/O</v>
          </cell>
          <cell r="F52" t="str">
            <v>TALLER</v>
          </cell>
          <cell r="G52" t="str">
            <v>TALLER</v>
          </cell>
          <cell r="H52" t="str">
            <v>TALLER</v>
          </cell>
          <cell r="I52">
            <v>0</v>
          </cell>
          <cell r="J52" t="str">
            <v>HERRAMIENTAS</v>
          </cell>
          <cell r="K52" t="str">
            <v>COMBO DE 15 LIBRAS</v>
          </cell>
          <cell r="L52">
            <v>2</v>
          </cell>
          <cell r="M52" t="str">
            <v>UNID.</v>
          </cell>
          <cell r="N52">
            <v>0</v>
          </cell>
          <cell r="O52">
            <v>9</v>
          </cell>
          <cell r="P52" t="str">
            <v>J2</v>
          </cell>
          <cell r="Q52" t="str">
            <v>J2</v>
          </cell>
          <cell r="R52" t="str">
            <v>J6</v>
          </cell>
          <cell r="S52" t="str">
            <v>ENTREGADO</v>
          </cell>
          <cell r="T52">
            <v>42680</v>
          </cell>
          <cell r="U52" t="str">
            <v>CORIHUAMAN SURCO  ERICK ROBERT</v>
          </cell>
          <cell r="V52" t="str">
            <v>CORIHUAMAN SURCO  ERICK ROBERT</v>
          </cell>
        </row>
        <row r="53">
          <cell r="A53">
            <v>29</v>
          </cell>
          <cell r="B53">
            <v>42671</v>
          </cell>
          <cell r="C53" t="str">
            <v>OCTUBRE</v>
          </cell>
          <cell r="D53" t="str">
            <v>2016</v>
          </cell>
          <cell r="E53" t="str">
            <v>S/O</v>
          </cell>
          <cell r="F53" t="str">
            <v>TALLER</v>
          </cell>
          <cell r="G53" t="str">
            <v>TALLER</v>
          </cell>
          <cell r="H53" t="str">
            <v>TALLER</v>
          </cell>
          <cell r="I53">
            <v>0</v>
          </cell>
          <cell r="J53" t="str">
            <v>HERRAMIENTAS</v>
          </cell>
          <cell r="K53" t="str">
            <v>COMBO DE 12 LIBRAS</v>
          </cell>
          <cell r="L53">
            <v>1</v>
          </cell>
          <cell r="M53" t="str">
            <v>UNID.</v>
          </cell>
          <cell r="N53">
            <v>0</v>
          </cell>
          <cell r="O53">
            <v>9</v>
          </cell>
          <cell r="P53" t="str">
            <v>J2</v>
          </cell>
          <cell r="Q53" t="str">
            <v>J2</v>
          </cell>
          <cell r="R53" t="str">
            <v>J6</v>
          </cell>
          <cell r="S53" t="str">
            <v>ENTREGADO</v>
          </cell>
          <cell r="T53">
            <v>42680</v>
          </cell>
          <cell r="U53" t="str">
            <v>CORIHUAMAN SURCO  ERICK ROBERT</v>
          </cell>
          <cell r="V53" t="str">
            <v>CORIHUAMAN SURCO  ERICK ROBERT</v>
          </cell>
        </row>
        <row r="54">
          <cell r="A54">
            <v>32</v>
          </cell>
          <cell r="B54">
            <v>42672</v>
          </cell>
          <cell r="C54" t="str">
            <v>OCTUBRE</v>
          </cell>
          <cell r="D54" t="str">
            <v>2016</v>
          </cell>
          <cell r="E54" t="str">
            <v>S/O</v>
          </cell>
          <cell r="F54" t="str">
            <v>C9M-902</v>
          </cell>
          <cell r="G54" t="str">
            <v>B8L-970</v>
          </cell>
          <cell r="H54" t="str">
            <v>LAS BAMBAS</v>
          </cell>
          <cell r="I54">
            <v>203210</v>
          </cell>
          <cell r="J54" t="str">
            <v>REPUESTO</v>
          </cell>
          <cell r="K54" t="str">
            <v>ELECTRO VALVULA DE VENTILADOR</v>
          </cell>
          <cell r="L54">
            <v>1</v>
          </cell>
          <cell r="M54" t="str">
            <v>UNID.</v>
          </cell>
          <cell r="N54">
            <v>0</v>
          </cell>
          <cell r="O54">
            <v>8</v>
          </cell>
          <cell r="P54" t="str">
            <v>M3</v>
          </cell>
          <cell r="Q54" t="str">
            <v>J1</v>
          </cell>
          <cell r="R54" t="str">
            <v>J6</v>
          </cell>
          <cell r="S54" t="str">
            <v>ENTREGADO</v>
          </cell>
          <cell r="T54">
            <v>42680</v>
          </cell>
          <cell r="U54" t="str">
            <v>GARCIA PASQUEL  JOSE LUIS</v>
          </cell>
          <cell r="V54" t="str">
            <v>FLOREZ CONDORI  JOSE WILLIANS</v>
          </cell>
        </row>
        <row r="55">
          <cell r="A55">
            <v>33</v>
          </cell>
          <cell r="B55">
            <v>42672</v>
          </cell>
          <cell r="C55" t="str">
            <v>OCTUBRE</v>
          </cell>
          <cell r="D55" t="str">
            <v>2016</v>
          </cell>
          <cell r="E55" t="str">
            <v>S/O</v>
          </cell>
          <cell r="F55" t="str">
            <v>C9M-902</v>
          </cell>
          <cell r="G55" t="str">
            <v>B8L-970</v>
          </cell>
          <cell r="H55" t="str">
            <v>LAS BAMBAS</v>
          </cell>
          <cell r="I55">
            <v>203210</v>
          </cell>
          <cell r="J55" t="str">
            <v>REPUESTO</v>
          </cell>
          <cell r="K55" t="str">
            <v>MANGUERA CODO RADIADOR</v>
          </cell>
          <cell r="L55">
            <v>1</v>
          </cell>
          <cell r="M55" t="str">
            <v>UNID.</v>
          </cell>
          <cell r="N55">
            <v>0</v>
          </cell>
          <cell r="O55">
            <v>8</v>
          </cell>
          <cell r="P55" t="str">
            <v>M3</v>
          </cell>
          <cell r="Q55" t="str">
            <v>J1</v>
          </cell>
          <cell r="R55" t="str">
            <v>J6</v>
          </cell>
          <cell r="S55" t="str">
            <v>ENTREGADO</v>
          </cell>
          <cell r="T55">
            <v>42680</v>
          </cell>
          <cell r="U55" t="str">
            <v>GARCIA PASQUEL  JOSE LUIS</v>
          </cell>
          <cell r="V55" t="str">
            <v>FLOREZ CONDORI  JOSE WILLIANS</v>
          </cell>
        </row>
        <row r="56">
          <cell r="A56">
            <v>30</v>
          </cell>
          <cell r="B56">
            <v>42672</v>
          </cell>
          <cell r="C56" t="str">
            <v>OCTUBRE</v>
          </cell>
          <cell r="D56" t="str">
            <v>2016</v>
          </cell>
          <cell r="E56" t="str">
            <v>S/O</v>
          </cell>
          <cell r="F56" t="str">
            <v>D3P-746</v>
          </cell>
          <cell r="G56" t="str">
            <v>C0T-974</v>
          </cell>
          <cell r="H56" t="str">
            <v>LAS BAMBAS</v>
          </cell>
          <cell r="I56">
            <v>0</v>
          </cell>
          <cell r="J56" t="str">
            <v>HERRAMIENTAS</v>
          </cell>
          <cell r="K56" t="str">
            <v>TUBO PARA PERNO DE MULTIPLE DE ESCAPE</v>
          </cell>
          <cell r="L56">
            <v>1</v>
          </cell>
          <cell r="M56" t="str">
            <v>UNID.</v>
          </cell>
          <cell r="N56">
            <v>0</v>
          </cell>
          <cell r="O56">
            <v>118</v>
          </cell>
          <cell r="P56" t="str">
            <v>M7</v>
          </cell>
          <cell r="Q56" t="str">
            <v>J1</v>
          </cell>
          <cell r="R56" t="str">
            <v>J6</v>
          </cell>
          <cell r="S56" t="str">
            <v>PENDIENTE</v>
          </cell>
          <cell r="T56">
            <v>0</v>
          </cell>
          <cell r="U56" t="str">
            <v>ROBLES ROJAS  JOSE MIGUEL</v>
          </cell>
          <cell r="V56" t="str">
            <v>FLOREZ CONDORI  JOSE WILLIANS</v>
          </cell>
        </row>
        <row r="57">
          <cell r="A57">
            <v>31</v>
          </cell>
          <cell r="B57">
            <v>42672</v>
          </cell>
          <cell r="C57" t="str">
            <v>OCTUBRE</v>
          </cell>
          <cell r="D57" t="str">
            <v>2016</v>
          </cell>
          <cell r="E57" t="str">
            <v>S/O</v>
          </cell>
          <cell r="F57" t="str">
            <v>D6G-806</v>
          </cell>
          <cell r="G57" t="str">
            <v>B8K-998</v>
          </cell>
          <cell r="H57" t="str">
            <v>LAS BAMBAS</v>
          </cell>
          <cell r="I57">
            <v>0</v>
          </cell>
          <cell r="J57" t="str">
            <v>SERVICIO</v>
          </cell>
          <cell r="K57" t="str">
            <v>SERVICIO DE ENFIBRADO DE GUARDAFANGO NEGRO, LADO IZQUIERDO</v>
          </cell>
          <cell r="L57">
            <v>1</v>
          </cell>
          <cell r="M57" t="str">
            <v>UNID.</v>
          </cell>
          <cell r="N57">
            <v>0</v>
          </cell>
          <cell r="O57">
            <v>8</v>
          </cell>
          <cell r="P57">
            <v>0</v>
          </cell>
          <cell r="Q57" t="str">
            <v>J1</v>
          </cell>
          <cell r="R57" t="str">
            <v>J6</v>
          </cell>
          <cell r="S57" t="str">
            <v>ENTREGADO</v>
          </cell>
          <cell r="T57">
            <v>42680</v>
          </cell>
          <cell r="U57" t="str">
            <v/>
          </cell>
          <cell r="V57" t="str">
            <v>FLOREZ CONDORI  JOSE WILLIANS</v>
          </cell>
        </row>
        <row r="58">
          <cell r="A58">
            <v>40</v>
          </cell>
          <cell r="B58">
            <v>42673</v>
          </cell>
          <cell r="C58" t="str">
            <v>OCTUBRE</v>
          </cell>
          <cell r="D58" t="str">
            <v>2016</v>
          </cell>
          <cell r="E58" t="str">
            <v>S/O</v>
          </cell>
          <cell r="F58" t="str">
            <v>B2M-948</v>
          </cell>
          <cell r="G58" t="str">
            <v>CAMION</v>
          </cell>
          <cell r="H58" t="str">
            <v>TAMBOMAYO</v>
          </cell>
          <cell r="I58">
            <v>0</v>
          </cell>
          <cell r="J58" t="str">
            <v>REPUESTO</v>
          </cell>
          <cell r="K58" t="str">
            <v>MANGUERA DE 1/2</v>
          </cell>
          <cell r="L58">
            <v>6</v>
          </cell>
          <cell r="M58" t="str">
            <v>UNID.</v>
          </cell>
          <cell r="N58">
            <v>0</v>
          </cell>
          <cell r="O58">
            <v>7</v>
          </cell>
          <cell r="P58" t="str">
            <v>M5</v>
          </cell>
          <cell r="Q58" t="str">
            <v>J1</v>
          </cell>
          <cell r="R58" t="str">
            <v>J6</v>
          </cell>
          <cell r="S58" t="str">
            <v>ENTREGADO</v>
          </cell>
          <cell r="T58">
            <v>42680</v>
          </cell>
          <cell r="U58" t="str">
            <v>LOPEZ RUIZ WILBERTO</v>
          </cell>
          <cell r="V58" t="str">
            <v>FLOREZ CONDORI  JOSE WILLIANS</v>
          </cell>
        </row>
        <row r="59">
          <cell r="A59">
            <v>41</v>
          </cell>
          <cell r="B59">
            <v>42673</v>
          </cell>
          <cell r="C59" t="str">
            <v>OCTUBRE</v>
          </cell>
          <cell r="D59" t="str">
            <v>2016</v>
          </cell>
          <cell r="E59" t="str">
            <v>S/O</v>
          </cell>
          <cell r="F59" t="str">
            <v>B2M-948</v>
          </cell>
          <cell r="G59" t="str">
            <v>CAMION</v>
          </cell>
          <cell r="H59" t="str">
            <v>TAMBOMAYO</v>
          </cell>
          <cell r="I59">
            <v>0</v>
          </cell>
          <cell r="J59" t="str">
            <v>REPUESTO</v>
          </cell>
          <cell r="K59" t="str">
            <v>UNIONES CON TUERCA CONOS Y GUIAS</v>
          </cell>
          <cell r="L59">
            <v>4</v>
          </cell>
          <cell r="M59" t="str">
            <v>UNID.</v>
          </cell>
          <cell r="N59">
            <v>0</v>
          </cell>
          <cell r="O59">
            <v>7</v>
          </cell>
          <cell r="P59" t="str">
            <v>M5</v>
          </cell>
          <cell r="Q59" t="str">
            <v>J1</v>
          </cell>
          <cell r="R59" t="str">
            <v>J6</v>
          </cell>
          <cell r="S59" t="str">
            <v>ENTREGADO</v>
          </cell>
          <cell r="T59">
            <v>42680</v>
          </cell>
          <cell r="U59" t="str">
            <v>LOPEZ RUIZ WILBERTO</v>
          </cell>
          <cell r="V59" t="str">
            <v>FLOREZ CONDORI  JOSE WILLIANS</v>
          </cell>
        </row>
        <row r="60">
          <cell r="A60">
            <v>42</v>
          </cell>
          <cell r="B60">
            <v>42673</v>
          </cell>
          <cell r="C60" t="str">
            <v>OCTUBRE</v>
          </cell>
          <cell r="D60" t="str">
            <v>2016</v>
          </cell>
          <cell r="E60" t="str">
            <v>S/O</v>
          </cell>
          <cell r="F60" t="str">
            <v>B2M-948</v>
          </cell>
          <cell r="G60" t="str">
            <v>CAMION</v>
          </cell>
          <cell r="H60" t="str">
            <v>TAMBOMAYO</v>
          </cell>
          <cell r="I60">
            <v>0</v>
          </cell>
          <cell r="J60" t="str">
            <v>REPUESTO</v>
          </cell>
          <cell r="K60" t="str">
            <v>PONCHOS DE BARRA DE DIRECCION</v>
          </cell>
          <cell r="L60">
            <v>2</v>
          </cell>
          <cell r="M60" t="str">
            <v>UNID.</v>
          </cell>
          <cell r="N60">
            <v>0</v>
          </cell>
          <cell r="O60">
            <v>117</v>
          </cell>
          <cell r="P60" t="str">
            <v>M5</v>
          </cell>
          <cell r="Q60" t="str">
            <v>J1</v>
          </cell>
          <cell r="R60" t="str">
            <v>J6</v>
          </cell>
          <cell r="S60" t="str">
            <v>ENTREGADO</v>
          </cell>
          <cell r="T60">
            <v>0</v>
          </cell>
          <cell r="U60" t="str">
            <v>LOPEZ RUIZ WILBERTO</v>
          </cell>
          <cell r="V60" t="str">
            <v>FLOREZ CONDORI  JOSE WILLIANS</v>
          </cell>
        </row>
        <row r="61">
          <cell r="A61">
            <v>34</v>
          </cell>
          <cell r="B61">
            <v>42673</v>
          </cell>
          <cell r="C61" t="str">
            <v>OCTUBRE</v>
          </cell>
          <cell r="D61" t="str">
            <v>2016</v>
          </cell>
          <cell r="E61" t="str">
            <v>S/O</v>
          </cell>
          <cell r="F61" t="str">
            <v>C5R-899</v>
          </cell>
          <cell r="G61" t="str">
            <v>A0U-978</v>
          </cell>
          <cell r="H61" t="str">
            <v>LAS BAMBAS</v>
          </cell>
          <cell r="I61">
            <v>246072</v>
          </cell>
          <cell r="J61" t="str">
            <v>REPUESTO</v>
          </cell>
          <cell r="K61" t="str">
            <v>FAJA ALTERNADOR</v>
          </cell>
          <cell r="L61">
            <v>1</v>
          </cell>
          <cell r="M61" t="str">
            <v>UNID.</v>
          </cell>
          <cell r="N61">
            <v>0</v>
          </cell>
          <cell r="O61">
            <v>7</v>
          </cell>
          <cell r="P61" t="str">
            <v>M5</v>
          </cell>
          <cell r="Q61" t="str">
            <v>J1</v>
          </cell>
          <cell r="R61" t="str">
            <v>J6</v>
          </cell>
          <cell r="S61" t="str">
            <v>ENTREGADO</v>
          </cell>
          <cell r="T61">
            <v>42680</v>
          </cell>
          <cell r="U61" t="str">
            <v>LOPEZ RUIZ WILBERTO</v>
          </cell>
          <cell r="V61" t="str">
            <v>FLOREZ CONDORI  JOSE WILLIANS</v>
          </cell>
        </row>
        <row r="62">
          <cell r="A62">
            <v>39</v>
          </cell>
          <cell r="B62">
            <v>42673</v>
          </cell>
          <cell r="C62" t="str">
            <v>OCTUBRE</v>
          </cell>
          <cell r="D62" t="str">
            <v>2016</v>
          </cell>
          <cell r="E62" t="str">
            <v>S/O</v>
          </cell>
          <cell r="F62" t="str">
            <v>C6X-739</v>
          </cell>
          <cell r="G62" t="str">
            <v>TCS-988</v>
          </cell>
          <cell r="H62" t="str">
            <v>LAS BAMBAS CONC.</v>
          </cell>
          <cell r="I62">
            <v>222108</v>
          </cell>
          <cell r="J62" t="str">
            <v>REPUESTO</v>
          </cell>
          <cell r="K62" t="str">
            <v>VALVULA DE APERTURA Y CIERRE DE TOLVA</v>
          </cell>
          <cell r="L62">
            <v>1</v>
          </cell>
          <cell r="M62" t="str">
            <v>UNID.</v>
          </cell>
          <cell r="N62">
            <v>0</v>
          </cell>
          <cell r="O62">
            <v>7</v>
          </cell>
          <cell r="P62" t="str">
            <v>M2</v>
          </cell>
          <cell r="Q62" t="str">
            <v>J1</v>
          </cell>
          <cell r="R62" t="str">
            <v>J6</v>
          </cell>
          <cell r="S62" t="str">
            <v>ENTREGADO</v>
          </cell>
          <cell r="T62">
            <v>42680</v>
          </cell>
          <cell r="U62" t="str">
            <v>CHUMPITAZ GAGO JULIO ENRIQUE</v>
          </cell>
          <cell r="V62" t="str">
            <v>FLOREZ CONDORI  JOSE WILLIANS</v>
          </cell>
        </row>
        <row r="63">
          <cell r="A63">
            <v>37</v>
          </cell>
          <cell r="B63">
            <v>42673</v>
          </cell>
          <cell r="C63" t="str">
            <v>OCTUBRE</v>
          </cell>
          <cell r="D63" t="str">
            <v>2016</v>
          </cell>
          <cell r="E63" t="str">
            <v>S/O</v>
          </cell>
          <cell r="F63" t="str">
            <v>D3R-791</v>
          </cell>
          <cell r="G63" t="str">
            <v>B1M-993</v>
          </cell>
          <cell r="H63" t="str">
            <v>LAS BAMBAS</v>
          </cell>
          <cell r="I63">
            <v>134255</v>
          </cell>
          <cell r="J63" t="str">
            <v>REPUESTO</v>
          </cell>
          <cell r="K63" t="str">
            <v>VALVULA DE PEDAL DE FRENO</v>
          </cell>
          <cell r="L63">
            <v>1</v>
          </cell>
          <cell r="M63" t="str">
            <v>UNID.</v>
          </cell>
          <cell r="N63">
            <v>0</v>
          </cell>
          <cell r="O63">
            <v>7</v>
          </cell>
          <cell r="P63" t="str">
            <v>M2</v>
          </cell>
          <cell r="Q63" t="str">
            <v>J1</v>
          </cell>
          <cell r="R63" t="str">
            <v>J6</v>
          </cell>
          <cell r="S63" t="str">
            <v>ENTREGADO</v>
          </cell>
          <cell r="T63">
            <v>42680</v>
          </cell>
          <cell r="U63" t="str">
            <v>CHUMPITAZ GAGO JULIO ENRIQUE</v>
          </cell>
          <cell r="V63" t="str">
            <v>FLOREZ CONDORI  JOSE WILLIANS</v>
          </cell>
        </row>
        <row r="64">
          <cell r="A64">
            <v>36</v>
          </cell>
          <cell r="B64">
            <v>42673</v>
          </cell>
          <cell r="C64" t="str">
            <v>OCTUBRE</v>
          </cell>
          <cell r="D64" t="str">
            <v>2016</v>
          </cell>
          <cell r="E64" t="str">
            <v>S/O</v>
          </cell>
          <cell r="F64" t="str">
            <v>D3S-767</v>
          </cell>
          <cell r="G64" t="str">
            <v>B8L-973</v>
          </cell>
          <cell r="H64" t="str">
            <v>LAS BAMBAS</v>
          </cell>
          <cell r="I64">
            <v>180263</v>
          </cell>
          <cell r="J64" t="str">
            <v>REPUESTO</v>
          </cell>
          <cell r="K64" t="str">
            <v>MAXIBRAKE TRACTO</v>
          </cell>
          <cell r="L64">
            <v>1</v>
          </cell>
          <cell r="M64" t="str">
            <v>UNID.</v>
          </cell>
          <cell r="N64">
            <v>0</v>
          </cell>
          <cell r="O64">
            <v>7</v>
          </cell>
          <cell r="P64" t="str">
            <v>M8</v>
          </cell>
          <cell r="Q64" t="str">
            <v>J1</v>
          </cell>
          <cell r="R64" t="str">
            <v>J6</v>
          </cell>
          <cell r="S64" t="str">
            <v>ENTREGADO</v>
          </cell>
          <cell r="T64">
            <v>42680</v>
          </cell>
          <cell r="U64" t="str">
            <v>VARILLAS GAGO  OSCAR ALBERTO</v>
          </cell>
          <cell r="V64" t="str">
            <v>FLOREZ CONDORI  JOSE WILLIANS</v>
          </cell>
        </row>
        <row r="65">
          <cell r="A65">
            <v>35</v>
          </cell>
          <cell r="B65">
            <v>42673</v>
          </cell>
          <cell r="C65" t="str">
            <v>OCTUBRE</v>
          </cell>
          <cell r="D65" t="str">
            <v>2016</v>
          </cell>
          <cell r="E65" t="str">
            <v>S/O</v>
          </cell>
          <cell r="F65" t="str">
            <v>D3S-767</v>
          </cell>
          <cell r="G65" t="str">
            <v>B8L-973</v>
          </cell>
          <cell r="H65" t="str">
            <v>LAS BAMBAS</v>
          </cell>
          <cell r="I65">
            <v>180263</v>
          </cell>
          <cell r="J65" t="str">
            <v>REPUESTO</v>
          </cell>
          <cell r="K65" t="str">
            <v>TANQUE  DE EXPANSION DE REFRIGERANTE</v>
          </cell>
          <cell r="L65">
            <v>1</v>
          </cell>
          <cell r="M65" t="str">
            <v>UNID.</v>
          </cell>
          <cell r="N65">
            <v>0</v>
          </cell>
          <cell r="O65">
            <v>7</v>
          </cell>
          <cell r="P65" t="str">
            <v>M8</v>
          </cell>
          <cell r="Q65" t="str">
            <v>J1</v>
          </cell>
          <cell r="R65" t="str">
            <v>J6</v>
          </cell>
          <cell r="S65" t="str">
            <v>ENTREGADO</v>
          </cell>
          <cell r="T65">
            <v>42680</v>
          </cell>
          <cell r="U65" t="str">
            <v>VARILLAS GAGO  OSCAR ALBERTO</v>
          </cell>
          <cell r="V65" t="str">
            <v>FLOREZ CONDORI  JOSE WILLIANS</v>
          </cell>
        </row>
        <row r="66">
          <cell r="A66">
            <v>38</v>
          </cell>
          <cell r="B66">
            <v>42673</v>
          </cell>
          <cell r="C66" t="str">
            <v>OCTUBRE</v>
          </cell>
          <cell r="D66" t="str">
            <v>2016</v>
          </cell>
          <cell r="E66" t="str">
            <v>S/O</v>
          </cell>
          <cell r="F66" t="str">
            <v>D6F-898</v>
          </cell>
          <cell r="G66" t="str">
            <v>T4L-996</v>
          </cell>
          <cell r="H66" t="str">
            <v>LAS BAMBAS</v>
          </cell>
          <cell r="I66">
            <v>160058</v>
          </cell>
          <cell r="J66" t="str">
            <v>REPUESTO</v>
          </cell>
          <cell r="K66" t="str">
            <v xml:space="preserve">FARO DELANTERO IZQUIERDO COMPLETO </v>
          </cell>
          <cell r="L66">
            <v>1</v>
          </cell>
          <cell r="M66" t="str">
            <v>UNID.</v>
          </cell>
          <cell r="N66">
            <v>0</v>
          </cell>
          <cell r="O66">
            <v>117</v>
          </cell>
          <cell r="P66" t="str">
            <v>E1</v>
          </cell>
          <cell r="Q66" t="str">
            <v>J1</v>
          </cell>
          <cell r="R66" t="str">
            <v>J6</v>
          </cell>
          <cell r="S66" t="str">
            <v>PENDIENTE</v>
          </cell>
          <cell r="T66">
            <v>0</v>
          </cell>
          <cell r="U66" t="str">
            <v>PALOMINO CARDENAS JUAN CARLOS</v>
          </cell>
          <cell r="V66" t="str">
            <v>FLOREZ CONDORI  JOSE WILLIANS</v>
          </cell>
        </row>
        <row r="67">
          <cell r="A67">
            <v>45</v>
          </cell>
          <cell r="B67">
            <v>42674</v>
          </cell>
          <cell r="C67" t="str">
            <v>OCTUBRE</v>
          </cell>
          <cell r="D67" t="str">
            <v>2016</v>
          </cell>
          <cell r="E67" t="str">
            <v>S/O</v>
          </cell>
          <cell r="F67" t="str">
            <v>A9H-889</v>
          </cell>
          <cell r="G67" t="str">
            <v>CAMION</v>
          </cell>
          <cell r="H67" t="str">
            <v>TAMBOMAYO</v>
          </cell>
          <cell r="I67">
            <v>117744</v>
          </cell>
          <cell r="J67" t="str">
            <v>REPUESTO</v>
          </cell>
          <cell r="K67" t="str">
            <v>FAROS NEBLINEROS (MEDIANOS PARA HINO)</v>
          </cell>
          <cell r="L67">
            <v>2</v>
          </cell>
          <cell r="M67" t="str">
            <v>UNID.</v>
          </cell>
          <cell r="N67">
            <v>0</v>
          </cell>
          <cell r="O67">
            <v>116</v>
          </cell>
          <cell r="P67" t="str">
            <v>E1</v>
          </cell>
          <cell r="Q67" t="str">
            <v>J2</v>
          </cell>
          <cell r="R67" t="str">
            <v>J6</v>
          </cell>
          <cell r="S67" t="str">
            <v>PENDIENTE</v>
          </cell>
          <cell r="T67">
            <v>0</v>
          </cell>
          <cell r="U67" t="str">
            <v>PALOMINO CARDENAS JUAN CARLOS</v>
          </cell>
          <cell r="V67" t="str">
            <v>CORIHUAMAN SURCO  ERICK ROBERT</v>
          </cell>
        </row>
        <row r="68">
          <cell r="A68">
            <v>58</v>
          </cell>
          <cell r="B68">
            <v>42674</v>
          </cell>
          <cell r="C68" t="str">
            <v>OCTUBRE</v>
          </cell>
          <cell r="D68" t="str">
            <v>2016</v>
          </cell>
          <cell r="E68" t="str">
            <v>S/O</v>
          </cell>
          <cell r="F68" t="str">
            <v>AKW-860</v>
          </cell>
          <cell r="G68" t="str">
            <v>F5Z-991</v>
          </cell>
          <cell r="H68" t="str">
            <v>LAS BAMBAS</v>
          </cell>
          <cell r="I68">
            <v>0</v>
          </cell>
          <cell r="J68" t="str">
            <v>SERVICIO</v>
          </cell>
          <cell r="K68" t="str">
            <v>SERVICIO DE CORTE Y DOBLEZ</v>
          </cell>
          <cell r="L68">
            <v>1</v>
          </cell>
          <cell r="M68" t="str">
            <v>UNID.</v>
          </cell>
          <cell r="N68">
            <v>0</v>
          </cell>
          <cell r="O68">
            <v>116</v>
          </cell>
          <cell r="P68" t="str">
            <v>S1</v>
          </cell>
          <cell r="Q68" t="str">
            <v>J2</v>
          </cell>
          <cell r="R68" t="str">
            <v>J6</v>
          </cell>
          <cell r="S68" t="str">
            <v>PENDIENTE</v>
          </cell>
          <cell r="T68">
            <v>0</v>
          </cell>
          <cell r="U68" t="str">
            <v>BAYONA CRUZ CRISTIAN ARMANDO</v>
          </cell>
          <cell r="V68" t="str">
            <v>CORIHUAMAN SURCO  ERICK ROBERT</v>
          </cell>
        </row>
        <row r="69">
          <cell r="A69">
            <v>57</v>
          </cell>
          <cell r="B69">
            <v>42674</v>
          </cell>
          <cell r="C69" t="str">
            <v>OCTUBRE</v>
          </cell>
          <cell r="D69" t="str">
            <v>2016</v>
          </cell>
          <cell r="E69" t="str">
            <v>S/O</v>
          </cell>
          <cell r="F69" t="str">
            <v>AKW-860</v>
          </cell>
          <cell r="G69" t="str">
            <v>F5Z-991</v>
          </cell>
          <cell r="H69" t="str">
            <v>LAS BAMBAS</v>
          </cell>
          <cell r="I69">
            <v>0</v>
          </cell>
          <cell r="J69" t="str">
            <v>REPUESTO</v>
          </cell>
          <cell r="K69" t="str">
            <v>PLANCHA 1/2" X 1.2 X 1.2</v>
          </cell>
          <cell r="L69">
            <v>1</v>
          </cell>
          <cell r="M69" t="str">
            <v>UNID.</v>
          </cell>
          <cell r="N69">
            <v>0</v>
          </cell>
          <cell r="O69">
            <v>6</v>
          </cell>
          <cell r="P69" t="str">
            <v>S1</v>
          </cell>
          <cell r="Q69" t="str">
            <v>J2</v>
          </cell>
          <cell r="R69" t="str">
            <v>J6</v>
          </cell>
          <cell r="S69" t="str">
            <v>ENTREGADO</v>
          </cell>
          <cell r="T69">
            <v>42680</v>
          </cell>
          <cell r="U69" t="str">
            <v>BAYONA CRUZ CRISTIAN ARMANDO</v>
          </cell>
          <cell r="V69" t="str">
            <v>CORIHUAMAN SURCO  ERICK ROBERT</v>
          </cell>
        </row>
        <row r="70">
          <cell r="A70">
            <v>49</v>
          </cell>
          <cell r="B70">
            <v>42674</v>
          </cell>
          <cell r="C70" t="str">
            <v>OCTUBRE</v>
          </cell>
          <cell r="D70" t="str">
            <v>2016</v>
          </cell>
          <cell r="E70" t="str">
            <v>S/O</v>
          </cell>
          <cell r="F70" t="str">
            <v>AKW-860</v>
          </cell>
          <cell r="G70" t="str">
            <v>F5Z-991</v>
          </cell>
          <cell r="H70" t="str">
            <v>LAS BAMBAS</v>
          </cell>
          <cell r="I70">
            <v>32501</v>
          </cell>
          <cell r="J70" t="str">
            <v>REPUESTO</v>
          </cell>
          <cell r="K70" t="str">
            <v>TAPA DE DEPOSITO DE HIDROLINA (TANQUE DE METAL)</v>
          </cell>
          <cell r="L70">
            <v>1</v>
          </cell>
          <cell r="M70" t="str">
            <v>UNID.</v>
          </cell>
          <cell r="N70">
            <v>0</v>
          </cell>
          <cell r="O70">
            <v>14</v>
          </cell>
          <cell r="P70" t="str">
            <v>M8</v>
          </cell>
          <cell r="Q70" t="str">
            <v>J2</v>
          </cell>
          <cell r="R70" t="str">
            <v>J6</v>
          </cell>
          <cell r="S70" t="str">
            <v>ENTREGADO</v>
          </cell>
          <cell r="T70">
            <v>42688</v>
          </cell>
          <cell r="U70" t="str">
            <v>VARILLAS GAGO  OSCAR ALBERTO</v>
          </cell>
          <cell r="V70" t="str">
            <v>CORIHUAMAN SURCO  ERICK ROBERT</v>
          </cell>
        </row>
        <row r="71">
          <cell r="A71">
            <v>56</v>
          </cell>
          <cell r="B71">
            <v>42674</v>
          </cell>
          <cell r="C71" t="str">
            <v>OCTUBRE</v>
          </cell>
          <cell r="D71" t="str">
            <v>2016</v>
          </cell>
          <cell r="E71" t="str">
            <v>S/O</v>
          </cell>
          <cell r="F71" t="str">
            <v>AKX-805</v>
          </cell>
          <cell r="G71" t="str">
            <v>F5Z-985</v>
          </cell>
          <cell r="H71" t="str">
            <v>LAS BAMBAS</v>
          </cell>
          <cell r="I71">
            <v>0</v>
          </cell>
          <cell r="J71" t="str">
            <v>SERVICIO</v>
          </cell>
          <cell r="K71" t="str">
            <v>SERVICIO DE CORTE Y DOBLEZ</v>
          </cell>
          <cell r="L71">
            <v>1</v>
          </cell>
          <cell r="M71" t="str">
            <v>UNID.</v>
          </cell>
          <cell r="N71">
            <v>0</v>
          </cell>
          <cell r="O71">
            <v>116</v>
          </cell>
          <cell r="P71" t="str">
            <v>S1</v>
          </cell>
          <cell r="Q71" t="str">
            <v>J2</v>
          </cell>
          <cell r="R71" t="str">
            <v>J6</v>
          </cell>
          <cell r="S71" t="str">
            <v>PENDIENTE</v>
          </cell>
          <cell r="T71">
            <v>0</v>
          </cell>
          <cell r="U71" t="str">
            <v>BAYONA CRUZ CRISTIAN ARMANDO</v>
          </cell>
          <cell r="V71" t="str">
            <v>CORIHUAMAN SURCO  ERICK ROBERT</v>
          </cell>
        </row>
        <row r="72">
          <cell r="A72">
            <v>55</v>
          </cell>
          <cell r="B72">
            <v>42674</v>
          </cell>
          <cell r="C72" t="str">
            <v>OCTUBRE</v>
          </cell>
          <cell r="D72" t="str">
            <v>2016</v>
          </cell>
          <cell r="E72" t="str">
            <v>S/O</v>
          </cell>
          <cell r="F72" t="str">
            <v>AKX-805</v>
          </cell>
          <cell r="G72" t="str">
            <v>F5Z-985</v>
          </cell>
          <cell r="H72" t="str">
            <v>LAS BAMBAS</v>
          </cell>
          <cell r="I72">
            <v>0</v>
          </cell>
          <cell r="J72" t="str">
            <v>REPUESTO</v>
          </cell>
          <cell r="K72" t="str">
            <v>PLANCHA 1/2" X 1.2 X 1.2</v>
          </cell>
          <cell r="L72">
            <v>1</v>
          </cell>
          <cell r="M72" t="str">
            <v>UNID.</v>
          </cell>
          <cell r="N72">
            <v>0</v>
          </cell>
          <cell r="O72">
            <v>6</v>
          </cell>
          <cell r="P72" t="str">
            <v>S1</v>
          </cell>
          <cell r="Q72" t="str">
            <v>J2</v>
          </cell>
          <cell r="R72" t="str">
            <v>J6</v>
          </cell>
          <cell r="S72" t="str">
            <v>ENTREGADO</v>
          </cell>
          <cell r="T72">
            <v>42680</v>
          </cell>
          <cell r="U72" t="str">
            <v>BAYONA CRUZ CRISTIAN ARMANDO</v>
          </cell>
          <cell r="V72" t="str">
            <v>CORIHUAMAN SURCO  ERICK ROBERT</v>
          </cell>
        </row>
        <row r="73">
          <cell r="A73">
            <v>53</v>
          </cell>
          <cell r="B73">
            <v>42674</v>
          </cell>
          <cell r="C73" t="str">
            <v>OCTUBRE</v>
          </cell>
          <cell r="D73" t="str">
            <v>2016</v>
          </cell>
          <cell r="E73" t="str">
            <v>S/O</v>
          </cell>
          <cell r="F73" t="str">
            <v>B2L-889</v>
          </cell>
          <cell r="G73" t="str">
            <v>CAMION</v>
          </cell>
          <cell r="H73" t="str">
            <v>TAMBOMAYO</v>
          </cell>
          <cell r="I73">
            <v>0</v>
          </cell>
          <cell r="J73" t="str">
            <v>REPUESTO</v>
          </cell>
          <cell r="K73" t="str">
            <v>EMPAQUE DE TAPA MANHOLE (PEQUEÑO)</v>
          </cell>
          <cell r="L73">
            <v>2</v>
          </cell>
          <cell r="M73" t="str">
            <v>UNID.</v>
          </cell>
          <cell r="N73">
            <v>0</v>
          </cell>
          <cell r="O73">
            <v>6</v>
          </cell>
          <cell r="P73" t="str">
            <v>M3</v>
          </cell>
          <cell r="Q73" t="str">
            <v>J2</v>
          </cell>
          <cell r="R73" t="str">
            <v>J6</v>
          </cell>
          <cell r="S73" t="str">
            <v>ENTREGADO</v>
          </cell>
          <cell r="T73">
            <v>42680</v>
          </cell>
          <cell r="U73" t="str">
            <v>GARCIA PASQUEL  JOSE LUIS</v>
          </cell>
          <cell r="V73" t="str">
            <v>CORIHUAMAN SURCO  ERICK ROBERT</v>
          </cell>
        </row>
        <row r="74">
          <cell r="A74">
            <v>54</v>
          </cell>
          <cell r="B74">
            <v>42674</v>
          </cell>
          <cell r="C74" t="str">
            <v>OCTUBRE</v>
          </cell>
          <cell r="D74" t="str">
            <v>2016</v>
          </cell>
          <cell r="E74" t="str">
            <v>S/O</v>
          </cell>
          <cell r="F74" t="str">
            <v>B2L-889</v>
          </cell>
          <cell r="G74" t="str">
            <v>CAMION</v>
          </cell>
          <cell r="H74" t="str">
            <v>TAMBOMAYO</v>
          </cell>
          <cell r="I74">
            <v>0</v>
          </cell>
          <cell r="J74" t="str">
            <v>REPUESTO</v>
          </cell>
          <cell r="K74" t="str">
            <v>JUEGO DE PLUMILLAS DE 26" PARA HINO (LIMPIAPARABRISA)</v>
          </cell>
          <cell r="L74">
            <v>1</v>
          </cell>
          <cell r="M74" t="str">
            <v>JUEGO</v>
          </cell>
          <cell r="N74">
            <v>0</v>
          </cell>
          <cell r="O74">
            <v>17</v>
          </cell>
          <cell r="P74" t="str">
            <v>M7</v>
          </cell>
          <cell r="Q74" t="str">
            <v>J2</v>
          </cell>
          <cell r="R74" t="str">
            <v>J6</v>
          </cell>
          <cell r="S74" t="str">
            <v>ENTREGADO</v>
          </cell>
          <cell r="T74">
            <v>42691</v>
          </cell>
          <cell r="U74" t="str">
            <v>ROBLES ROJAS  JOSE MIGUEL</v>
          </cell>
          <cell r="V74" t="str">
            <v>CORIHUAMAN SURCO  ERICK ROBERT</v>
          </cell>
        </row>
        <row r="75">
          <cell r="A75">
            <v>52</v>
          </cell>
          <cell r="B75">
            <v>42674</v>
          </cell>
          <cell r="C75" t="str">
            <v>OCTUBRE</v>
          </cell>
          <cell r="D75" t="str">
            <v>2016</v>
          </cell>
          <cell r="E75" t="str">
            <v>S/O</v>
          </cell>
          <cell r="F75" t="str">
            <v>B2L-889</v>
          </cell>
          <cell r="G75" t="str">
            <v>CAMION</v>
          </cell>
          <cell r="H75" t="str">
            <v>TAMBOMAYO</v>
          </cell>
          <cell r="I75">
            <v>0</v>
          </cell>
          <cell r="J75" t="str">
            <v>REPUESTO</v>
          </cell>
          <cell r="K75" t="str">
            <v>EMPAQUE DE TAPA MANHOLE (GRANDE)</v>
          </cell>
          <cell r="L75">
            <v>2</v>
          </cell>
          <cell r="M75" t="str">
            <v>UNID.</v>
          </cell>
          <cell r="N75">
            <v>0</v>
          </cell>
          <cell r="O75">
            <v>6</v>
          </cell>
          <cell r="P75" t="str">
            <v>M3</v>
          </cell>
          <cell r="Q75" t="str">
            <v>J2</v>
          </cell>
          <cell r="R75" t="str">
            <v>J6</v>
          </cell>
          <cell r="S75" t="str">
            <v>ENTREGADO</v>
          </cell>
          <cell r="T75">
            <v>42680</v>
          </cell>
          <cell r="U75" t="str">
            <v>GARCIA PASQUEL  JOSE LUIS</v>
          </cell>
          <cell r="V75" t="str">
            <v>CORIHUAMAN SURCO  ERICK ROBERT</v>
          </cell>
        </row>
        <row r="76">
          <cell r="A76">
            <v>61</v>
          </cell>
          <cell r="B76">
            <v>42674</v>
          </cell>
          <cell r="C76" t="str">
            <v>OCTUBRE</v>
          </cell>
          <cell r="D76" t="str">
            <v>2016</v>
          </cell>
          <cell r="E76" t="str">
            <v>S/O</v>
          </cell>
          <cell r="F76" t="str">
            <v>B2M-948</v>
          </cell>
          <cell r="G76" t="str">
            <v>CAMION</v>
          </cell>
          <cell r="H76" t="str">
            <v>TAMBOMAYO</v>
          </cell>
          <cell r="I76">
            <v>0</v>
          </cell>
          <cell r="J76" t="str">
            <v>REPUESTO</v>
          </cell>
          <cell r="K76" t="str">
            <v>BORNE DE BATERIA NEGATIVO</v>
          </cell>
          <cell r="L76">
            <v>1</v>
          </cell>
          <cell r="M76" t="str">
            <v>UNID.</v>
          </cell>
          <cell r="N76">
            <v>0</v>
          </cell>
          <cell r="O76">
            <v>116</v>
          </cell>
          <cell r="P76" t="str">
            <v>E1</v>
          </cell>
          <cell r="Q76" t="str">
            <v>J2</v>
          </cell>
          <cell r="R76" t="str">
            <v>J6</v>
          </cell>
          <cell r="S76" t="str">
            <v>PENDIENTE</v>
          </cell>
          <cell r="T76">
            <v>0</v>
          </cell>
          <cell r="U76" t="str">
            <v>PALOMINO CARDENAS JUAN CARLOS</v>
          </cell>
          <cell r="V76" t="str">
            <v>CORIHUAMAN SURCO  ERICK ROBERT</v>
          </cell>
        </row>
        <row r="77">
          <cell r="A77">
            <v>60</v>
          </cell>
          <cell r="B77">
            <v>42674</v>
          </cell>
          <cell r="C77" t="str">
            <v>OCTUBRE</v>
          </cell>
          <cell r="D77" t="str">
            <v>2016</v>
          </cell>
          <cell r="E77" t="str">
            <v>S/O</v>
          </cell>
          <cell r="F77" t="str">
            <v>B2M-948</v>
          </cell>
          <cell r="G77" t="str">
            <v>CAMION</v>
          </cell>
          <cell r="H77" t="str">
            <v>TAMBOMAYO</v>
          </cell>
          <cell r="I77">
            <v>0</v>
          </cell>
          <cell r="J77" t="str">
            <v>REPUESTO</v>
          </cell>
          <cell r="K77" t="str">
            <v>BORNE DE BATERIA POSITIVO</v>
          </cell>
          <cell r="L77">
            <v>1</v>
          </cell>
          <cell r="M77" t="str">
            <v>UNID.</v>
          </cell>
          <cell r="N77">
            <v>0</v>
          </cell>
          <cell r="O77">
            <v>116</v>
          </cell>
          <cell r="P77" t="str">
            <v>E1</v>
          </cell>
          <cell r="Q77" t="str">
            <v>J2</v>
          </cell>
          <cell r="R77" t="str">
            <v>J6</v>
          </cell>
          <cell r="S77" t="str">
            <v>PENDIENTE</v>
          </cell>
          <cell r="T77">
            <v>0</v>
          </cell>
          <cell r="U77" t="str">
            <v>PALOMINO CARDENAS JUAN CARLOS</v>
          </cell>
          <cell r="V77" t="str">
            <v>CORIHUAMAN SURCO  ERICK ROBERT</v>
          </cell>
        </row>
        <row r="78">
          <cell r="A78">
            <v>47</v>
          </cell>
          <cell r="B78">
            <v>42674</v>
          </cell>
          <cell r="C78" t="str">
            <v>OCTUBRE</v>
          </cell>
          <cell r="D78" t="str">
            <v>2016</v>
          </cell>
          <cell r="E78" t="str">
            <v>S/O</v>
          </cell>
          <cell r="F78" t="str">
            <v>C5R-895</v>
          </cell>
          <cell r="G78" t="str">
            <v>TBL-976</v>
          </cell>
          <cell r="H78" t="str">
            <v>LAS BAMBAS</v>
          </cell>
          <cell r="I78">
            <v>0</v>
          </cell>
          <cell r="J78" t="str">
            <v>REPUESTO</v>
          </cell>
          <cell r="K78" t="str">
            <v>VALVULA DE PASO DE COMBUSTIBLE LADO DERECHO</v>
          </cell>
          <cell r="L78">
            <v>1</v>
          </cell>
          <cell r="M78" t="str">
            <v>UNID.</v>
          </cell>
          <cell r="N78">
            <v>0</v>
          </cell>
          <cell r="O78">
            <v>4</v>
          </cell>
          <cell r="P78" t="str">
            <v>M4</v>
          </cell>
          <cell r="Q78" t="str">
            <v>J1</v>
          </cell>
          <cell r="R78" t="str">
            <v>J6</v>
          </cell>
          <cell r="S78" t="str">
            <v>ENTREGADO</v>
          </cell>
          <cell r="T78">
            <v>42678</v>
          </cell>
          <cell r="U78" t="str">
            <v>JULLIRI APAZA UBALDO</v>
          </cell>
          <cell r="V78" t="str">
            <v>FLOREZ CONDORI  JOSE WILLIANS</v>
          </cell>
        </row>
        <row r="79">
          <cell r="A79">
            <v>48</v>
          </cell>
          <cell r="B79">
            <v>42674</v>
          </cell>
          <cell r="C79" t="str">
            <v>OCTUBRE</v>
          </cell>
          <cell r="D79" t="str">
            <v>2016</v>
          </cell>
          <cell r="E79" t="str">
            <v>S/O</v>
          </cell>
          <cell r="F79" t="str">
            <v>C5R-895</v>
          </cell>
          <cell r="G79" t="str">
            <v>TBL-976</v>
          </cell>
          <cell r="H79" t="str">
            <v>LAS BAMBAS</v>
          </cell>
          <cell r="I79">
            <v>0</v>
          </cell>
          <cell r="J79" t="str">
            <v>REPUESTO</v>
          </cell>
          <cell r="K79" t="str">
            <v>EMPAQUE DE TAPA DE BALANCIN (MOTOR DETROIT)</v>
          </cell>
          <cell r="L79">
            <v>1</v>
          </cell>
          <cell r="M79" t="str">
            <v>UNID.</v>
          </cell>
          <cell r="N79">
            <v>0</v>
          </cell>
          <cell r="O79">
            <v>6</v>
          </cell>
          <cell r="P79" t="str">
            <v>M4</v>
          </cell>
          <cell r="Q79" t="str">
            <v>J2</v>
          </cell>
          <cell r="R79" t="str">
            <v>J6</v>
          </cell>
          <cell r="S79" t="str">
            <v>ENTREGADO</v>
          </cell>
          <cell r="T79">
            <v>42680</v>
          </cell>
          <cell r="U79" t="str">
            <v>JULLIRI APAZA UBALDO</v>
          </cell>
          <cell r="V79" t="str">
            <v>CORIHUAMAN SURCO  ERICK ROBERT</v>
          </cell>
        </row>
        <row r="80">
          <cell r="A80">
            <v>46</v>
          </cell>
          <cell r="B80">
            <v>42674</v>
          </cell>
          <cell r="C80" t="str">
            <v>OCTUBRE</v>
          </cell>
          <cell r="D80" t="str">
            <v>2016</v>
          </cell>
          <cell r="E80" t="str">
            <v>S/O</v>
          </cell>
          <cell r="F80" t="str">
            <v>C5R-895</v>
          </cell>
          <cell r="G80" t="str">
            <v>TBL-976</v>
          </cell>
          <cell r="H80" t="str">
            <v>LAS BAMBAS</v>
          </cell>
          <cell r="I80">
            <v>0</v>
          </cell>
          <cell r="J80" t="str">
            <v>REPUESTO</v>
          </cell>
          <cell r="K80" t="str">
            <v>VALVULA DE PASO DE COMBUSTIBLE LADO IZQUIERDO</v>
          </cell>
          <cell r="L80">
            <v>1</v>
          </cell>
          <cell r="M80" t="str">
            <v>UNID.</v>
          </cell>
          <cell r="N80">
            <v>0</v>
          </cell>
          <cell r="O80">
            <v>4</v>
          </cell>
          <cell r="P80" t="str">
            <v>M4</v>
          </cell>
          <cell r="Q80" t="str">
            <v>J1</v>
          </cell>
          <cell r="R80" t="str">
            <v>J6</v>
          </cell>
          <cell r="S80" t="str">
            <v>ENTREGADO</v>
          </cell>
          <cell r="T80">
            <v>42678</v>
          </cell>
          <cell r="U80" t="str">
            <v>JULLIRI APAZA UBALDO</v>
          </cell>
          <cell r="V80" t="str">
            <v>FLOREZ CONDORI  JOSE WILLIANS</v>
          </cell>
        </row>
        <row r="81">
          <cell r="A81">
            <v>51</v>
          </cell>
          <cell r="B81">
            <v>42674</v>
          </cell>
          <cell r="C81" t="str">
            <v>OCTUBRE</v>
          </cell>
          <cell r="D81" t="str">
            <v>2016</v>
          </cell>
          <cell r="E81" t="str">
            <v>S/O</v>
          </cell>
          <cell r="F81" t="str">
            <v>D3S-725</v>
          </cell>
          <cell r="G81" t="str">
            <v>TBL-977</v>
          </cell>
          <cell r="H81" t="str">
            <v>LAS BAMBAS</v>
          </cell>
          <cell r="I81">
            <v>142211</v>
          </cell>
          <cell r="J81" t="str">
            <v>REPUESTO</v>
          </cell>
          <cell r="K81" t="str">
            <v>MANIJA DE PUERTA LADO IZQUIERDO</v>
          </cell>
          <cell r="L81">
            <v>1</v>
          </cell>
          <cell r="M81" t="str">
            <v>UNID.</v>
          </cell>
          <cell r="N81">
            <v>0</v>
          </cell>
          <cell r="O81">
            <v>116</v>
          </cell>
          <cell r="P81" t="str">
            <v>M2</v>
          </cell>
          <cell r="Q81" t="str">
            <v>J1</v>
          </cell>
          <cell r="R81" t="str">
            <v>J6</v>
          </cell>
          <cell r="S81" t="str">
            <v>PENDIENTE</v>
          </cell>
          <cell r="T81">
            <v>0</v>
          </cell>
          <cell r="U81" t="str">
            <v>CHUMPITAZ GAGO JULIO ENRIQUE</v>
          </cell>
          <cell r="V81" t="str">
            <v>FLOREZ CONDORI  JOSE WILLIANS</v>
          </cell>
        </row>
        <row r="82">
          <cell r="A82">
            <v>50</v>
          </cell>
          <cell r="B82">
            <v>42674</v>
          </cell>
          <cell r="C82" t="str">
            <v>OCTUBRE</v>
          </cell>
          <cell r="D82" t="str">
            <v>2016</v>
          </cell>
          <cell r="E82" t="str">
            <v>S/O</v>
          </cell>
          <cell r="F82" t="str">
            <v>D3S-725</v>
          </cell>
          <cell r="G82" t="str">
            <v>TBL-977</v>
          </cell>
          <cell r="H82" t="str">
            <v>LAS BAMBAS</v>
          </cell>
          <cell r="I82">
            <v>142211</v>
          </cell>
          <cell r="J82" t="str">
            <v>REPUESTO</v>
          </cell>
          <cell r="K82" t="str">
            <v>MANGUERA DE AGUA 3/8 X 1 METRO</v>
          </cell>
          <cell r="L82">
            <v>1</v>
          </cell>
          <cell r="M82" t="str">
            <v>UNID.</v>
          </cell>
          <cell r="N82">
            <v>0</v>
          </cell>
          <cell r="O82">
            <v>116</v>
          </cell>
          <cell r="P82" t="str">
            <v>M4</v>
          </cell>
          <cell r="Q82" t="str">
            <v>J2</v>
          </cell>
          <cell r="R82" t="str">
            <v>J6</v>
          </cell>
          <cell r="S82" t="str">
            <v>PENDIENTE</v>
          </cell>
          <cell r="T82">
            <v>0</v>
          </cell>
          <cell r="U82" t="str">
            <v>JULLIRI APAZA UBALDO</v>
          </cell>
          <cell r="V82" t="str">
            <v>CORIHUAMAN SURCO  ERICK ROBERT</v>
          </cell>
        </row>
        <row r="83">
          <cell r="A83">
            <v>43</v>
          </cell>
          <cell r="B83">
            <v>42674</v>
          </cell>
          <cell r="C83" t="str">
            <v>OCTUBRE</v>
          </cell>
          <cell r="D83" t="str">
            <v>2016</v>
          </cell>
          <cell r="E83" t="str">
            <v>S/O</v>
          </cell>
          <cell r="F83" t="str">
            <v>D3S-764</v>
          </cell>
          <cell r="G83" t="str">
            <v>TBL-998</v>
          </cell>
          <cell r="H83" t="str">
            <v>LAS BAMBAS</v>
          </cell>
          <cell r="I83">
            <v>0</v>
          </cell>
          <cell r="J83" t="str">
            <v>REPUESTO</v>
          </cell>
          <cell r="K83" t="str">
            <v>VALVULA RELE DE FRENO</v>
          </cell>
          <cell r="L83">
            <v>1</v>
          </cell>
          <cell r="M83" t="str">
            <v>UNID.</v>
          </cell>
          <cell r="N83">
            <v>0</v>
          </cell>
          <cell r="O83">
            <v>116</v>
          </cell>
          <cell r="P83" t="str">
            <v>M8</v>
          </cell>
          <cell r="Q83" t="str">
            <v>J1</v>
          </cell>
          <cell r="R83" t="str">
            <v>J6</v>
          </cell>
          <cell r="S83" t="str">
            <v>PENDIENTE</v>
          </cell>
          <cell r="T83">
            <v>0</v>
          </cell>
          <cell r="U83" t="str">
            <v>VARILLAS GAGO  OSCAR ALBERTO</v>
          </cell>
          <cell r="V83" t="str">
            <v>FLOREZ CONDORI  JOSE WILLIANS</v>
          </cell>
        </row>
        <row r="84">
          <cell r="A84">
            <v>62</v>
          </cell>
          <cell r="B84">
            <v>42674</v>
          </cell>
          <cell r="C84" t="str">
            <v>OCTUBRE</v>
          </cell>
          <cell r="D84" t="str">
            <v>2016</v>
          </cell>
          <cell r="E84" t="str">
            <v>S/O</v>
          </cell>
          <cell r="F84" t="str">
            <v>D3S-767</v>
          </cell>
          <cell r="G84" t="str">
            <v>B8L-973</v>
          </cell>
          <cell r="H84" t="str">
            <v>LAS BAMBAS</v>
          </cell>
          <cell r="I84">
            <v>180263</v>
          </cell>
          <cell r="J84" t="str">
            <v>SERVICIO</v>
          </cell>
          <cell r="K84" t="str">
            <v>REMACHADO DE FAJAS DE TRACCION</v>
          </cell>
          <cell r="L84">
            <v>1</v>
          </cell>
          <cell r="M84" t="str">
            <v>UNID.</v>
          </cell>
          <cell r="N84">
            <v>0</v>
          </cell>
          <cell r="O84">
            <v>6</v>
          </cell>
          <cell r="P84" t="str">
            <v>M8</v>
          </cell>
          <cell r="Q84" t="str">
            <v>J2</v>
          </cell>
          <cell r="R84" t="str">
            <v>J6</v>
          </cell>
          <cell r="S84" t="str">
            <v>ENTREGADO</v>
          </cell>
          <cell r="T84">
            <v>42680</v>
          </cell>
          <cell r="U84" t="str">
            <v>VARILLAS GAGO  OSCAR ALBERTO</v>
          </cell>
          <cell r="V84" t="str">
            <v>CORIHUAMAN SURCO  ERICK ROBERT</v>
          </cell>
        </row>
        <row r="85">
          <cell r="A85">
            <v>59</v>
          </cell>
          <cell r="B85">
            <v>42674</v>
          </cell>
          <cell r="C85" t="str">
            <v>OCTUBRE</v>
          </cell>
          <cell r="D85" t="str">
            <v>2016</v>
          </cell>
          <cell r="E85" t="str">
            <v>S/O</v>
          </cell>
          <cell r="F85" t="str">
            <v>D3S-767</v>
          </cell>
          <cell r="G85" t="str">
            <v>B8L-973</v>
          </cell>
          <cell r="H85" t="str">
            <v>LAS BAMBAS</v>
          </cell>
          <cell r="I85">
            <v>180263</v>
          </cell>
          <cell r="J85" t="str">
            <v>REPUESTO</v>
          </cell>
          <cell r="K85" t="str">
            <v>RETEN DE RUEDA DE TRACCION</v>
          </cell>
          <cell r="L85">
            <v>1</v>
          </cell>
          <cell r="M85" t="str">
            <v>UNID.</v>
          </cell>
          <cell r="N85">
            <v>0</v>
          </cell>
          <cell r="O85">
            <v>6</v>
          </cell>
          <cell r="P85" t="str">
            <v>M8</v>
          </cell>
          <cell r="Q85" t="str">
            <v>J2</v>
          </cell>
          <cell r="R85" t="str">
            <v>J6</v>
          </cell>
          <cell r="S85" t="str">
            <v>ENTREGADO</v>
          </cell>
          <cell r="T85">
            <v>42680</v>
          </cell>
          <cell r="U85" t="str">
            <v>VARILLAS GAGO  OSCAR ALBERTO</v>
          </cell>
          <cell r="V85" t="str">
            <v>CORIHUAMAN SURCO  ERICK ROBERT</v>
          </cell>
        </row>
        <row r="86">
          <cell r="A86">
            <v>44</v>
          </cell>
          <cell r="B86">
            <v>42674</v>
          </cell>
          <cell r="C86" t="str">
            <v>OCTUBRE</v>
          </cell>
          <cell r="D86" t="str">
            <v>2016</v>
          </cell>
          <cell r="E86" t="str">
            <v>S/O</v>
          </cell>
          <cell r="F86" t="str">
            <v>TALLER</v>
          </cell>
          <cell r="G86" t="str">
            <v>TALLER</v>
          </cell>
          <cell r="H86" t="str">
            <v>TALLER</v>
          </cell>
          <cell r="I86">
            <v>0</v>
          </cell>
          <cell r="J86" t="str">
            <v>REPUESTO</v>
          </cell>
          <cell r="K86" t="str">
            <v>BOMBA DE DESPACHO PARA ACEITE DE TRANSMISION</v>
          </cell>
          <cell r="L86">
            <v>1</v>
          </cell>
          <cell r="M86" t="str">
            <v>UNID.</v>
          </cell>
          <cell r="N86">
            <v>0</v>
          </cell>
          <cell r="O86">
            <v>6</v>
          </cell>
          <cell r="P86" t="str">
            <v>M6</v>
          </cell>
          <cell r="Q86" t="str">
            <v>J1</v>
          </cell>
          <cell r="R86" t="str">
            <v>J6</v>
          </cell>
          <cell r="S86" t="str">
            <v>ENTREGADO</v>
          </cell>
          <cell r="T86">
            <v>42680</v>
          </cell>
          <cell r="U86" t="str">
            <v>PARI VENTURA  EDSON ORLANDO</v>
          </cell>
          <cell r="V86" t="str">
            <v>FLOREZ CONDORI  JOSE WILLIANS</v>
          </cell>
        </row>
        <row r="87">
          <cell r="A87">
            <v>82</v>
          </cell>
          <cell r="B87">
            <v>42676</v>
          </cell>
          <cell r="C87" t="str">
            <v>NOVIEMBRE</v>
          </cell>
          <cell r="D87" t="str">
            <v>2016</v>
          </cell>
          <cell r="E87" t="str">
            <v>S/O</v>
          </cell>
          <cell r="F87" t="str">
            <v>ABR-798</v>
          </cell>
          <cell r="G87" t="str">
            <v>TBM-980</v>
          </cell>
          <cell r="H87" t="str">
            <v>LAS BAMBAS</v>
          </cell>
          <cell r="I87">
            <v>0</v>
          </cell>
          <cell r="J87" t="str">
            <v>REPUESTO</v>
          </cell>
          <cell r="K87" t="str">
            <v>VALVULA DE ALIVIO PARA TAPA MANHOLE</v>
          </cell>
          <cell r="L87">
            <v>1</v>
          </cell>
          <cell r="M87" t="str">
            <v>UNID.</v>
          </cell>
          <cell r="N87">
            <v>0</v>
          </cell>
          <cell r="O87">
            <v>1</v>
          </cell>
          <cell r="P87" t="str">
            <v>M8</v>
          </cell>
          <cell r="Q87" t="str">
            <v>J2</v>
          </cell>
          <cell r="R87" t="str">
            <v>J6</v>
          </cell>
          <cell r="S87" t="str">
            <v>ENTREGADO</v>
          </cell>
          <cell r="T87">
            <v>42677</v>
          </cell>
          <cell r="U87" t="str">
            <v>VARILLAS GAGO  OSCAR ALBERTO</v>
          </cell>
          <cell r="V87" t="str">
            <v>CORIHUAMAN SURCO  ERICK ROBERT</v>
          </cell>
        </row>
        <row r="88">
          <cell r="A88">
            <v>63</v>
          </cell>
          <cell r="B88">
            <v>42676</v>
          </cell>
          <cell r="C88" t="str">
            <v>NOVIEMBRE</v>
          </cell>
          <cell r="D88" t="str">
            <v>2016</v>
          </cell>
          <cell r="E88" t="str">
            <v>S/O</v>
          </cell>
          <cell r="F88" t="str">
            <v>AEJ-949</v>
          </cell>
          <cell r="G88" t="str">
            <v>CAMIONETA</v>
          </cell>
          <cell r="H88" t="str">
            <v>LAS BAMBAS</v>
          </cell>
          <cell r="I88">
            <v>0</v>
          </cell>
          <cell r="J88" t="str">
            <v>REPUESTO</v>
          </cell>
          <cell r="K88" t="str">
            <v>GUARDAPOLVO</v>
          </cell>
          <cell r="L88">
            <v>1</v>
          </cell>
          <cell r="M88" t="str">
            <v>UNID.</v>
          </cell>
          <cell r="N88">
            <v>0</v>
          </cell>
          <cell r="O88">
            <v>1</v>
          </cell>
          <cell r="P88" t="str">
            <v>M6</v>
          </cell>
          <cell r="Q88" t="str">
            <v>J2</v>
          </cell>
          <cell r="R88" t="str">
            <v>J6</v>
          </cell>
          <cell r="S88" t="str">
            <v>ENTREGADO</v>
          </cell>
          <cell r="T88">
            <v>42677</v>
          </cell>
          <cell r="U88" t="str">
            <v>PARI VENTURA  EDSON ORLANDO</v>
          </cell>
          <cell r="V88" t="str">
            <v>CORIHUAMAN SURCO  ERICK ROBERT</v>
          </cell>
        </row>
        <row r="89">
          <cell r="A89">
            <v>77</v>
          </cell>
          <cell r="B89">
            <v>42676</v>
          </cell>
          <cell r="C89" t="str">
            <v>NOVIEMBRE</v>
          </cell>
          <cell r="D89" t="str">
            <v>2016</v>
          </cell>
          <cell r="E89" t="str">
            <v>S/O</v>
          </cell>
          <cell r="F89" t="str">
            <v>C9N-807</v>
          </cell>
          <cell r="G89" t="str">
            <v>B4O-994</v>
          </cell>
          <cell r="H89" t="str">
            <v>LAS BAMBAS</v>
          </cell>
          <cell r="I89">
            <v>0</v>
          </cell>
          <cell r="J89" t="str">
            <v>REPUESTO</v>
          </cell>
          <cell r="K89" t="str">
            <v>BASE DE FILTRO DE VALVULA CON CEBADOR</v>
          </cell>
          <cell r="L89">
            <v>1</v>
          </cell>
          <cell r="M89" t="str">
            <v>UNID.</v>
          </cell>
          <cell r="N89">
            <v>0</v>
          </cell>
          <cell r="O89">
            <v>114</v>
          </cell>
          <cell r="P89" t="str">
            <v>M5</v>
          </cell>
          <cell r="Q89" t="str">
            <v>J2</v>
          </cell>
          <cell r="R89" t="str">
            <v>J6</v>
          </cell>
          <cell r="S89" t="str">
            <v>ENTREGADO</v>
          </cell>
          <cell r="T89">
            <v>0</v>
          </cell>
          <cell r="U89" t="str">
            <v>LOPEZ RUIZ WILBERTO</v>
          </cell>
          <cell r="V89" t="str">
            <v>CORIHUAMAN SURCO  ERICK ROBERT</v>
          </cell>
        </row>
        <row r="90">
          <cell r="A90">
            <v>75</v>
          </cell>
          <cell r="B90">
            <v>42676</v>
          </cell>
          <cell r="C90" t="str">
            <v>NOVIEMBRE</v>
          </cell>
          <cell r="D90" t="str">
            <v>2016</v>
          </cell>
          <cell r="E90" t="str">
            <v>S/O</v>
          </cell>
          <cell r="F90" t="str">
            <v>C9N-807</v>
          </cell>
          <cell r="G90" t="str">
            <v>B4O-994</v>
          </cell>
          <cell r="H90" t="str">
            <v>LAS BAMBAS</v>
          </cell>
          <cell r="I90">
            <v>0</v>
          </cell>
          <cell r="J90" t="str">
            <v>REPUESTO</v>
          </cell>
          <cell r="K90" t="str">
            <v>SOPORTES DE MOTOR (DELANTERO)</v>
          </cell>
          <cell r="L90">
            <v>2</v>
          </cell>
          <cell r="M90" t="str">
            <v>UNID.</v>
          </cell>
          <cell r="N90">
            <v>0</v>
          </cell>
          <cell r="O90">
            <v>1</v>
          </cell>
          <cell r="P90" t="str">
            <v>M5</v>
          </cell>
          <cell r="Q90" t="str">
            <v>J2</v>
          </cell>
          <cell r="R90" t="str">
            <v>J6</v>
          </cell>
          <cell r="S90" t="str">
            <v>ENTREGADO</v>
          </cell>
          <cell r="T90">
            <v>42677</v>
          </cell>
          <cell r="U90" t="str">
            <v>LOPEZ RUIZ WILBERTO</v>
          </cell>
          <cell r="V90" t="str">
            <v>CORIHUAMAN SURCO  ERICK ROBERT</v>
          </cell>
        </row>
        <row r="91">
          <cell r="A91">
            <v>66</v>
          </cell>
          <cell r="B91">
            <v>42676</v>
          </cell>
          <cell r="C91" t="str">
            <v>NOVIEMBRE</v>
          </cell>
          <cell r="D91" t="str">
            <v>2016</v>
          </cell>
          <cell r="E91" t="str">
            <v>S/O</v>
          </cell>
          <cell r="F91" t="str">
            <v>C9N-807</v>
          </cell>
          <cell r="G91" t="str">
            <v>B4O-994</v>
          </cell>
          <cell r="H91" t="str">
            <v>LAS BAMBAS</v>
          </cell>
          <cell r="I91">
            <v>0</v>
          </cell>
          <cell r="J91" t="str">
            <v>REPUESTO</v>
          </cell>
          <cell r="K91" t="str">
            <v>DIAFRAGMA DE 30</v>
          </cell>
          <cell r="L91">
            <v>2</v>
          </cell>
          <cell r="M91" t="str">
            <v>UNID.</v>
          </cell>
          <cell r="N91">
            <v>0</v>
          </cell>
          <cell r="O91">
            <v>114</v>
          </cell>
          <cell r="P91" t="str">
            <v>M8</v>
          </cell>
          <cell r="Q91" t="str">
            <v>J2</v>
          </cell>
          <cell r="R91" t="str">
            <v>J6</v>
          </cell>
          <cell r="S91" t="str">
            <v>ENTREGADO</v>
          </cell>
          <cell r="T91">
            <v>0</v>
          </cell>
          <cell r="U91" t="str">
            <v>VARILLAS GAGO  OSCAR ALBERTO</v>
          </cell>
          <cell r="V91" t="str">
            <v>CORIHUAMAN SURCO  ERICK ROBERT</v>
          </cell>
        </row>
        <row r="92">
          <cell r="A92">
            <v>67</v>
          </cell>
          <cell r="B92">
            <v>42676</v>
          </cell>
          <cell r="C92" t="str">
            <v>NOVIEMBRE</v>
          </cell>
          <cell r="D92" t="str">
            <v>2016</v>
          </cell>
          <cell r="E92" t="str">
            <v>S/O</v>
          </cell>
          <cell r="F92" t="str">
            <v>C9N-807</v>
          </cell>
          <cell r="G92" t="str">
            <v>B4O-994</v>
          </cell>
          <cell r="H92" t="str">
            <v>LAS BAMBAS</v>
          </cell>
          <cell r="I92">
            <v>0</v>
          </cell>
          <cell r="J92" t="str">
            <v>SERVICIO</v>
          </cell>
          <cell r="K92" t="str">
            <v>SERVICIO DE REPARACION DE RADIADOR (RECLAMO)</v>
          </cell>
          <cell r="L92">
            <v>1</v>
          </cell>
          <cell r="M92" t="str">
            <v>UNID.</v>
          </cell>
          <cell r="N92">
            <v>0</v>
          </cell>
          <cell r="O92">
            <v>1</v>
          </cell>
          <cell r="P92" t="str">
            <v>M8</v>
          </cell>
          <cell r="Q92" t="str">
            <v>J2</v>
          </cell>
          <cell r="R92" t="str">
            <v>J6</v>
          </cell>
          <cell r="S92" t="str">
            <v>ENTREGADO</v>
          </cell>
          <cell r="T92">
            <v>42677</v>
          </cell>
          <cell r="U92" t="str">
            <v>VARILLAS GAGO  OSCAR ALBERTO</v>
          </cell>
          <cell r="V92" t="str">
            <v>CORIHUAMAN SURCO  ERICK ROBERT</v>
          </cell>
        </row>
        <row r="93">
          <cell r="A93">
            <v>78</v>
          </cell>
          <cell r="B93">
            <v>42676</v>
          </cell>
          <cell r="C93" t="str">
            <v>NOVIEMBRE</v>
          </cell>
          <cell r="D93" t="str">
            <v>2016</v>
          </cell>
          <cell r="E93" t="str">
            <v>S/O</v>
          </cell>
          <cell r="F93" t="str">
            <v>C9N-807</v>
          </cell>
          <cell r="G93" t="str">
            <v>B4O-994</v>
          </cell>
          <cell r="H93" t="str">
            <v>LAS BAMBAS</v>
          </cell>
          <cell r="I93">
            <v>0</v>
          </cell>
          <cell r="J93" t="str">
            <v>REPUESTO</v>
          </cell>
          <cell r="K93" t="str">
            <v>SOPORTES DE CABINA</v>
          </cell>
          <cell r="L93">
            <v>2</v>
          </cell>
          <cell r="M93" t="str">
            <v>UNID.</v>
          </cell>
          <cell r="N93">
            <v>0</v>
          </cell>
          <cell r="O93">
            <v>1</v>
          </cell>
          <cell r="P93" t="str">
            <v>M5</v>
          </cell>
          <cell r="Q93" t="str">
            <v>J2</v>
          </cell>
          <cell r="R93" t="str">
            <v>J6</v>
          </cell>
          <cell r="S93" t="str">
            <v>ENTREGADO</v>
          </cell>
          <cell r="T93">
            <v>42677</v>
          </cell>
          <cell r="U93" t="str">
            <v>LOPEZ RUIZ WILBERTO</v>
          </cell>
          <cell r="V93" t="str">
            <v>CORIHUAMAN SURCO  ERICK ROBERT</v>
          </cell>
        </row>
        <row r="94">
          <cell r="A94">
            <v>76</v>
          </cell>
          <cell r="B94">
            <v>42676</v>
          </cell>
          <cell r="C94" t="str">
            <v>NOVIEMBRE</v>
          </cell>
          <cell r="D94" t="str">
            <v>2016</v>
          </cell>
          <cell r="E94" t="str">
            <v>S/O</v>
          </cell>
          <cell r="F94" t="str">
            <v>C9N-807</v>
          </cell>
          <cell r="G94" t="str">
            <v>B4O-994</v>
          </cell>
          <cell r="H94" t="str">
            <v>LAS BAMBAS</v>
          </cell>
          <cell r="I94">
            <v>0</v>
          </cell>
          <cell r="J94" t="str">
            <v>REPUESTO</v>
          </cell>
          <cell r="K94" t="str">
            <v>CRUZETA DE CARDAN (PARA CAJA)</v>
          </cell>
          <cell r="L94">
            <v>1</v>
          </cell>
          <cell r="M94" t="str">
            <v>UNID.</v>
          </cell>
          <cell r="N94">
            <v>0</v>
          </cell>
          <cell r="O94">
            <v>7</v>
          </cell>
          <cell r="P94" t="str">
            <v>M5</v>
          </cell>
          <cell r="Q94" t="str">
            <v>J2</v>
          </cell>
          <cell r="R94" t="str">
            <v>J6</v>
          </cell>
          <cell r="S94" t="str">
            <v>ENTREGADO</v>
          </cell>
          <cell r="T94">
            <v>42683</v>
          </cell>
          <cell r="U94" t="str">
            <v>LOPEZ RUIZ WILBERTO</v>
          </cell>
          <cell r="V94" t="str">
            <v>CORIHUAMAN SURCO  ERICK ROBERT</v>
          </cell>
        </row>
        <row r="95">
          <cell r="A95">
            <v>68</v>
          </cell>
          <cell r="B95">
            <v>42676</v>
          </cell>
          <cell r="C95" t="str">
            <v>NOVIEMBRE</v>
          </cell>
          <cell r="D95" t="str">
            <v>2016</v>
          </cell>
          <cell r="E95" t="str">
            <v>S/O</v>
          </cell>
          <cell r="F95" t="str">
            <v>D3P-746</v>
          </cell>
          <cell r="G95" t="str">
            <v>C0T-974</v>
          </cell>
          <cell r="H95" t="str">
            <v>LAS BAMBAS</v>
          </cell>
          <cell r="I95">
            <v>0</v>
          </cell>
          <cell r="J95" t="str">
            <v>SERVICIO</v>
          </cell>
          <cell r="K95" t="str">
            <v>SERVICIO DE REPARACION DE TURBO</v>
          </cell>
          <cell r="L95">
            <v>1</v>
          </cell>
          <cell r="M95" t="str">
            <v>UNID.</v>
          </cell>
          <cell r="N95">
            <v>0</v>
          </cell>
          <cell r="O95">
            <v>114</v>
          </cell>
          <cell r="P95" t="str">
            <v>M5</v>
          </cell>
          <cell r="Q95" t="str">
            <v>J2</v>
          </cell>
          <cell r="R95" t="str">
            <v>J6</v>
          </cell>
          <cell r="S95" t="str">
            <v>ENTREGADO</v>
          </cell>
          <cell r="T95">
            <v>0</v>
          </cell>
          <cell r="U95" t="str">
            <v>LOPEZ RUIZ WILBERTO</v>
          </cell>
          <cell r="V95" t="str">
            <v>CORIHUAMAN SURCO  ERICK ROBERT</v>
          </cell>
        </row>
        <row r="96">
          <cell r="A96">
            <v>69</v>
          </cell>
          <cell r="B96">
            <v>42676</v>
          </cell>
          <cell r="C96" t="str">
            <v>NOVIEMBRE</v>
          </cell>
          <cell r="D96" t="str">
            <v>2016</v>
          </cell>
          <cell r="E96" t="str">
            <v>S/O</v>
          </cell>
          <cell r="F96" t="str">
            <v>D3S-767</v>
          </cell>
          <cell r="G96" t="str">
            <v>B8L-973</v>
          </cell>
          <cell r="H96" t="str">
            <v>LAS BAMBAS</v>
          </cell>
          <cell r="I96">
            <v>0</v>
          </cell>
          <cell r="J96" t="str">
            <v>REPUESTO</v>
          </cell>
          <cell r="K96" t="str">
            <v>RETEN DE RUEDA DE TRACCION</v>
          </cell>
          <cell r="L96">
            <v>1</v>
          </cell>
          <cell r="M96" t="str">
            <v>UNID.</v>
          </cell>
          <cell r="N96">
            <v>0</v>
          </cell>
          <cell r="O96">
            <v>114</v>
          </cell>
          <cell r="P96" t="str">
            <v>M8</v>
          </cell>
          <cell r="Q96" t="str">
            <v>J2</v>
          </cell>
          <cell r="R96" t="str">
            <v>J6</v>
          </cell>
          <cell r="S96" t="str">
            <v>ENTREGADO</v>
          </cell>
          <cell r="T96">
            <v>0</v>
          </cell>
          <cell r="U96" t="str">
            <v>VARILLAS GAGO  OSCAR ALBERTO</v>
          </cell>
          <cell r="V96" t="str">
            <v>CORIHUAMAN SURCO  ERICK ROBERT</v>
          </cell>
        </row>
        <row r="97">
          <cell r="A97">
            <v>70</v>
          </cell>
          <cell r="B97">
            <v>42676</v>
          </cell>
          <cell r="C97" t="str">
            <v>NOVIEMBRE</v>
          </cell>
          <cell r="D97" t="str">
            <v>2016</v>
          </cell>
          <cell r="E97" t="str">
            <v>S/O</v>
          </cell>
          <cell r="F97" t="str">
            <v>D3S-767</v>
          </cell>
          <cell r="G97" t="str">
            <v>B8L-973</v>
          </cell>
          <cell r="H97" t="str">
            <v>LAS BAMBAS</v>
          </cell>
          <cell r="I97">
            <v>0</v>
          </cell>
          <cell r="J97" t="str">
            <v>REPUESTO</v>
          </cell>
          <cell r="K97" t="str">
            <v>BOCINA DE BUJE DE MUELLE DE TRACCION</v>
          </cell>
          <cell r="L97">
            <v>1</v>
          </cell>
          <cell r="M97" t="str">
            <v>UNID.</v>
          </cell>
          <cell r="N97">
            <v>0</v>
          </cell>
          <cell r="O97">
            <v>1</v>
          </cell>
          <cell r="P97" t="str">
            <v>M8</v>
          </cell>
          <cell r="Q97" t="str">
            <v>J2</v>
          </cell>
          <cell r="R97" t="str">
            <v>J6</v>
          </cell>
          <cell r="S97" t="str">
            <v>ENTREGADO</v>
          </cell>
          <cell r="T97">
            <v>42677</v>
          </cell>
          <cell r="U97" t="str">
            <v>VARILLAS GAGO  OSCAR ALBERTO</v>
          </cell>
          <cell r="V97" t="str">
            <v>CORIHUAMAN SURCO  ERICK ROBERT</v>
          </cell>
        </row>
        <row r="98">
          <cell r="A98">
            <v>73</v>
          </cell>
          <cell r="B98">
            <v>42676</v>
          </cell>
          <cell r="C98" t="str">
            <v>NOVIEMBRE</v>
          </cell>
          <cell r="D98" t="str">
            <v>2016</v>
          </cell>
          <cell r="E98" t="str">
            <v>S/O</v>
          </cell>
          <cell r="F98" t="str">
            <v>D6F-907</v>
          </cell>
          <cell r="G98" t="str">
            <v>T2Y-979</v>
          </cell>
          <cell r="H98" t="str">
            <v>LAS BAMBAS</v>
          </cell>
          <cell r="I98">
            <v>0</v>
          </cell>
          <cell r="J98" t="str">
            <v>REPUESTO</v>
          </cell>
          <cell r="K98" t="str">
            <v>EMPAQUE CUADRADO DE TURBO</v>
          </cell>
          <cell r="L98">
            <v>1</v>
          </cell>
          <cell r="M98" t="str">
            <v>UNID.</v>
          </cell>
          <cell r="N98">
            <v>0</v>
          </cell>
          <cell r="O98">
            <v>1</v>
          </cell>
          <cell r="P98" t="str">
            <v>M5</v>
          </cell>
          <cell r="Q98" t="str">
            <v>J2</v>
          </cell>
          <cell r="R98" t="str">
            <v>J6</v>
          </cell>
          <cell r="S98" t="str">
            <v>ENTREGADO</v>
          </cell>
          <cell r="T98">
            <v>42677</v>
          </cell>
          <cell r="U98" t="str">
            <v>LOPEZ RUIZ WILBERTO</v>
          </cell>
          <cell r="V98" t="str">
            <v>CORIHUAMAN SURCO  ERICK ROBERT</v>
          </cell>
        </row>
        <row r="99">
          <cell r="A99">
            <v>71</v>
          </cell>
          <cell r="B99">
            <v>42676</v>
          </cell>
          <cell r="C99" t="str">
            <v>NOVIEMBRE</v>
          </cell>
          <cell r="D99" t="str">
            <v>2016</v>
          </cell>
          <cell r="E99" t="str">
            <v>S/O</v>
          </cell>
          <cell r="F99" t="str">
            <v>D6F-907</v>
          </cell>
          <cell r="G99" t="str">
            <v>T2Y-979</v>
          </cell>
          <cell r="H99" t="str">
            <v>LAS BAMBAS</v>
          </cell>
          <cell r="I99">
            <v>0</v>
          </cell>
          <cell r="J99" t="str">
            <v>REPUESTO</v>
          </cell>
          <cell r="K99" t="str">
            <v>ESCAPE EN V</v>
          </cell>
          <cell r="L99">
            <v>1</v>
          </cell>
          <cell r="M99" t="str">
            <v>UNID.</v>
          </cell>
          <cell r="N99">
            <v>0</v>
          </cell>
          <cell r="O99">
            <v>114</v>
          </cell>
          <cell r="P99" t="str">
            <v>M5</v>
          </cell>
          <cell r="Q99" t="str">
            <v>J2</v>
          </cell>
          <cell r="R99" t="str">
            <v>J6</v>
          </cell>
          <cell r="S99" t="str">
            <v>ENTREGADO</v>
          </cell>
          <cell r="T99">
            <v>0</v>
          </cell>
          <cell r="U99" t="str">
            <v>LOPEZ RUIZ WILBERTO</v>
          </cell>
          <cell r="V99" t="str">
            <v>CORIHUAMAN SURCO  ERICK ROBERT</v>
          </cell>
        </row>
        <row r="100">
          <cell r="A100">
            <v>72</v>
          </cell>
          <cell r="B100">
            <v>42676</v>
          </cell>
          <cell r="C100" t="str">
            <v>NOVIEMBRE</v>
          </cell>
          <cell r="D100" t="str">
            <v>2016</v>
          </cell>
          <cell r="E100" t="str">
            <v>S/O</v>
          </cell>
          <cell r="F100" t="str">
            <v>D6F-907</v>
          </cell>
          <cell r="G100" t="str">
            <v>T2Y-979</v>
          </cell>
          <cell r="H100" t="str">
            <v>LAS BAMBAS</v>
          </cell>
          <cell r="I100">
            <v>0</v>
          </cell>
          <cell r="J100" t="str">
            <v>REPUESTO</v>
          </cell>
          <cell r="K100" t="str">
            <v>JUEGO DE EMPAQUES DE ESCAPE</v>
          </cell>
          <cell r="L100">
            <v>1</v>
          </cell>
          <cell r="M100" t="str">
            <v>UNID.</v>
          </cell>
          <cell r="N100">
            <v>0</v>
          </cell>
          <cell r="O100">
            <v>1</v>
          </cell>
          <cell r="P100" t="str">
            <v>M5</v>
          </cell>
          <cell r="Q100" t="str">
            <v>J2</v>
          </cell>
          <cell r="R100" t="str">
            <v>J6</v>
          </cell>
          <cell r="S100" t="str">
            <v>ENTREGADO</v>
          </cell>
          <cell r="T100">
            <v>42677</v>
          </cell>
          <cell r="U100" t="str">
            <v>LOPEZ RUIZ WILBERTO</v>
          </cell>
          <cell r="V100" t="str">
            <v>CORIHUAMAN SURCO  ERICK ROBERT</v>
          </cell>
        </row>
        <row r="101">
          <cell r="A101">
            <v>74</v>
          </cell>
          <cell r="B101">
            <v>42676</v>
          </cell>
          <cell r="C101" t="str">
            <v>NOVIEMBRE</v>
          </cell>
          <cell r="D101" t="str">
            <v>2016</v>
          </cell>
          <cell r="E101" t="str">
            <v>S/O</v>
          </cell>
          <cell r="F101" t="str">
            <v>D6F-907</v>
          </cell>
          <cell r="G101" t="str">
            <v>T2Y-979</v>
          </cell>
          <cell r="H101" t="str">
            <v>LAS BAMBAS</v>
          </cell>
          <cell r="I101">
            <v>0</v>
          </cell>
          <cell r="J101" t="str">
            <v>REPUESTO</v>
          </cell>
          <cell r="K101" t="str">
            <v>EMPAQUE DE ASBESTO DE TURBO</v>
          </cell>
          <cell r="L101">
            <v>1</v>
          </cell>
          <cell r="M101" t="str">
            <v>UNID.</v>
          </cell>
          <cell r="N101">
            <v>0</v>
          </cell>
          <cell r="O101">
            <v>1</v>
          </cell>
          <cell r="P101" t="str">
            <v>M5</v>
          </cell>
          <cell r="Q101" t="str">
            <v>J2</v>
          </cell>
          <cell r="R101" t="str">
            <v>J6</v>
          </cell>
          <cell r="S101" t="str">
            <v>ENTREGADO</v>
          </cell>
          <cell r="T101">
            <v>42677</v>
          </cell>
          <cell r="U101" t="str">
            <v>LOPEZ RUIZ WILBERTO</v>
          </cell>
          <cell r="V101" t="str">
            <v>CORIHUAMAN SURCO  ERICK ROBERT</v>
          </cell>
        </row>
        <row r="102">
          <cell r="A102">
            <v>64</v>
          </cell>
          <cell r="B102">
            <v>42676</v>
          </cell>
          <cell r="C102" t="str">
            <v>NOVIEMBRE</v>
          </cell>
          <cell r="D102" t="str">
            <v>2016</v>
          </cell>
          <cell r="E102" t="str">
            <v>S/O</v>
          </cell>
          <cell r="F102" t="str">
            <v>TALLER</v>
          </cell>
          <cell r="G102" t="str">
            <v>TALLER</v>
          </cell>
          <cell r="H102" t="str">
            <v>TALLER</v>
          </cell>
          <cell r="I102">
            <v>0</v>
          </cell>
          <cell r="J102" t="str">
            <v>IMPLEMENTACION</v>
          </cell>
          <cell r="K102" t="str">
            <v>PLANCHA 1/4 X 4 X 8 METAL</v>
          </cell>
          <cell r="L102">
            <v>1</v>
          </cell>
          <cell r="M102" t="str">
            <v>UNID.</v>
          </cell>
          <cell r="N102">
            <v>0</v>
          </cell>
          <cell r="O102">
            <v>114</v>
          </cell>
          <cell r="P102" t="str">
            <v>S2</v>
          </cell>
          <cell r="Q102" t="str">
            <v>J2</v>
          </cell>
          <cell r="R102" t="str">
            <v>J6</v>
          </cell>
          <cell r="S102" t="str">
            <v>ENTREGADO</v>
          </cell>
          <cell r="T102">
            <v>0</v>
          </cell>
          <cell r="U102" t="str">
            <v>PALOMINO ESTRADA  MICHEL</v>
          </cell>
          <cell r="V102" t="str">
            <v>CORIHUAMAN SURCO  ERICK ROBERT</v>
          </cell>
        </row>
        <row r="103">
          <cell r="A103">
            <v>65</v>
          </cell>
          <cell r="B103">
            <v>42676</v>
          </cell>
          <cell r="C103" t="str">
            <v>NOVIEMBRE</v>
          </cell>
          <cell r="D103" t="str">
            <v>2016</v>
          </cell>
          <cell r="E103" t="str">
            <v>S/O</v>
          </cell>
          <cell r="F103" t="str">
            <v>TALLER</v>
          </cell>
          <cell r="G103" t="str">
            <v>TALLER</v>
          </cell>
          <cell r="H103" t="str">
            <v>TALLER</v>
          </cell>
          <cell r="I103">
            <v>0</v>
          </cell>
          <cell r="J103" t="str">
            <v>HERRAMIENTAS</v>
          </cell>
          <cell r="K103" t="str">
            <v>TORNILLO DE BANCO</v>
          </cell>
          <cell r="L103">
            <v>1</v>
          </cell>
          <cell r="M103" t="str">
            <v>UNID.</v>
          </cell>
          <cell r="N103">
            <v>0</v>
          </cell>
          <cell r="O103">
            <v>114</v>
          </cell>
          <cell r="P103" t="str">
            <v>S2</v>
          </cell>
          <cell r="Q103" t="str">
            <v>J2</v>
          </cell>
          <cell r="R103" t="str">
            <v>J6</v>
          </cell>
          <cell r="S103" t="str">
            <v>ENTREGADO</v>
          </cell>
          <cell r="T103">
            <v>0</v>
          </cell>
          <cell r="U103" t="str">
            <v>PALOMINO ESTRADA  MICHEL</v>
          </cell>
          <cell r="V103" t="str">
            <v>CORIHUAMAN SURCO  ERICK ROBERT</v>
          </cell>
        </row>
        <row r="104">
          <cell r="A104">
            <v>80</v>
          </cell>
          <cell r="B104">
            <v>42676</v>
          </cell>
          <cell r="C104" t="str">
            <v>NOVIEMBRE</v>
          </cell>
          <cell r="D104" t="str">
            <v>2016</v>
          </cell>
          <cell r="E104" t="str">
            <v>S/O</v>
          </cell>
          <cell r="F104" t="str">
            <v>X2W-765</v>
          </cell>
          <cell r="G104" t="str">
            <v>C5V-993</v>
          </cell>
          <cell r="H104" t="str">
            <v>LAS BAMBAS</v>
          </cell>
          <cell r="I104">
            <v>0</v>
          </cell>
          <cell r="J104" t="str">
            <v>REPUESTO</v>
          </cell>
          <cell r="K104" t="str">
            <v>TUERCA ALTA DE 14 X 4 (DE ABRAZADERA)</v>
          </cell>
          <cell r="L104">
            <v>4</v>
          </cell>
          <cell r="M104" t="str">
            <v>UNID.</v>
          </cell>
          <cell r="N104">
            <v>0</v>
          </cell>
          <cell r="O104">
            <v>114</v>
          </cell>
          <cell r="P104" t="str">
            <v>S1</v>
          </cell>
          <cell r="Q104" t="str">
            <v>J1</v>
          </cell>
          <cell r="R104" t="str">
            <v>J6</v>
          </cell>
          <cell r="S104" t="str">
            <v>ENTREGADO</v>
          </cell>
          <cell r="T104">
            <v>0</v>
          </cell>
          <cell r="U104" t="str">
            <v>BAYONA CRUZ CRISTIAN ARMANDO</v>
          </cell>
          <cell r="V104" t="str">
            <v>FLOREZ CONDORI  JOSE WILLIANS</v>
          </cell>
        </row>
        <row r="105">
          <cell r="A105">
            <v>79</v>
          </cell>
          <cell r="B105">
            <v>42676</v>
          </cell>
          <cell r="C105" t="str">
            <v>NOVIEMBRE</v>
          </cell>
          <cell r="D105" t="str">
            <v>2016</v>
          </cell>
          <cell r="E105" t="str">
            <v>S/O</v>
          </cell>
          <cell r="F105" t="str">
            <v>X2W-765</v>
          </cell>
          <cell r="G105" t="str">
            <v>C5V-993</v>
          </cell>
          <cell r="H105" t="str">
            <v>LAS BAMBAS</v>
          </cell>
          <cell r="I105">
            <v>0</v>
          </cell>
          <cell r="J105" t="str">
            <v>REPUESTO</v>
          </cell>
          <cell r="K105" t="str">
            <v>ABRAZADERAS PARA MUELLE 14 X 4 (TUERCA ALTA)</v>
          </cell>
          <cell r="L105">
            <v>2</v>
          </cell>
          <cell r="M105" t="str">
            <v>UNID.</v>
          </cell>
          <cell r="N105">
            <v>0</v>
          </cell>
          <cell r="O105">
            <v>1</v>
          </cell>
          <cell r="P105" t="str">
            <v>S1</v>
          </cell>
          <cell r="Q105" t="str">
            <v>J1</v>
          </cell>
          <cell r="R105" t="str">
            <v>J6</v>
          </cell>
          <cell r="S105" t="str">
            <v>ENTREGADO</v>
          </cell>
          <cell r="T105">
            <v>42677</v>
          </cell>
          <cell r="U105" t="str">
            <v>BAYONA CRUZ CRISTIAN ARMANDO</v>
          </cell>
          <cell r="V105" t="str">
            <v>FLOREZ CONDORI  JOSE WILLIANS</v>
          </cell>
        </row>
        <row r="106">
          <cell r="A106">
            <v>81</v>
          </cell>
          <cell r="B106">
            <v>42676</v>
          </cell>
          <cell r="C106" t="str">
            <v>NOVIEMBRE</v>
          </cell>
          <cell r="D106" t="str">
            <v>2016</v>
          </cell>
          <cell r="E106" t="str">
            <v>S/O</v>
          </cell>
          <cell r="F106" t="str">
            <v>X2W-765</v>
          </cell>
          <cell r="G106" t="str">
            <v>C5V-993</v>
          </cell>
          <cell r="H106" t="str">
            <v>LAS BAMBAS</v>
          </cell>
          <cell r="I106">
            <v>0</v>
          </cell>
          <cell r="J106" t="str">
            <v>INSUMO TALLER</v>
          </cell>
          <cell r="K106" t="str">
            <v>DISCO DE CORTE DE 7 DE 1/16</v>
          </cell>
          <cell r="L106">
            <v>4</v>
          </cell>
          <cell r="M106" t="str">
            <v>UNID.</v>
          </cell>
          <cell r="N106">
            <v>0</v>
          </cell>
          <cell r="O106">
            <v>1</v>
          </cell>
          <cell r="P106" t="str">
            <v>S1</v>
          </cell>
          <cell r="Q106" t="str">
            <v>J1</v>
          </cell>
          <cell r="R106" t="str">
            <v>J6</v>
          </cell>
          <cell r="S106" t="str">
            <v>ENTREGADO</v>
          </cell>
          <cell r="T106">
            <v>42677</v>
          </cell>
          <cell r="U106" t="str">
            <v>BAYONA CRUZ CRISTIAN ARMANDO</v>
          </cell>
          <cell r="V106" t="str">
            <v>FLOREZ CONDORI  JOSE WILLIANS</v>
          </cell>
        </row>
        <row r="107">
          <cell r="A107">
            <v>83</v>
          </cell>
          <cell r="B107">
            <v>42677</v>
          </cell>
          <cell r="C107" t="str">
            <v>NOVIEMBRE</v>
          </cell>
          <cell r="D107" t="str">
            <v>2016</v>
          </cell>
          <cell r="E107">
            <v>215</v>
          </cell>
          <cell r="F107" t="str">
            <v>ABR-727</v>
          </cell>
          <cell r="G107" t="str">
            <v>C9S-989</v>
          </cell>
          <cell r="H107" t="str">
            <v>LAS BAMBAS</v>
          </cell>
          <cell r="I107">
            <v>96053</v>
          </cell>
          <cell r="J107" t="str">
            <v>REPUESTO</v>
          </cell>
          <cell r="K107" t="str">
            <v>SOCKET PARA FOCO LAGRIMON</v>
          </cell>
          <cell r="L107">
            <v>2</v>
          </cell>
          <cell r="M107" t="str">
            <v>UNID.</v>
          </cell>
          <cell r="N107" t="str">
            <v>TRACTO</v>
          </cell>
          <cell r="O107">
            <v>0</v>
          </cell>
          <cell r="P107" t="str">
            <v>E1</v>
          </cell>
          <cell r="Q107" t="str">
            <v>J2</v>
          </cell>
          <cell r="R107" t="str">
            <v>J6</v>
          </cell>
          <cell r="S107" t="str">
            <v>ENTREGADO</v>
          </cell>
          <cell r="T107">
            <v>42677</v>
          </cell>
          <cell r="U107" t="str">
            <v>PALOMINO CARDENAS JUAN CARLOS</v>
          </cell>
          <cell r="V107" t="str">
            <v>CORIHUAMAN SURCO  ERICK ROBERT</v>
          </cell>
        </row>
        <row r="108">
          <cell r="A108">
            <v>84</v>
          </cell>
          <cell r="B108">
            <v>42677</v>
          </cell>
          <cell r="C108" t="str">
            <v>NOVIEMBRE</v>
          </cell>
          <cell r="D108" t="str">
            <v>2016</v>
          </cell>
          <cell r="E108">
            <v>215</v>
          </cell>
          <cell r="F108" t="str">
            <v>ABR-727</v>
          </cell>
          <cell r="G108" t="str">
            <v>C9S-989</v>
          </cell>
          <cell r="H108" t="str">
            <v>LAS BAMBAS</v>
          </cell>
          <cell r="I108">
            <v>96053</v>
          </cell>
          <cell r="J108" t="str">
            <v>REPUESTO</v>
          </cell>
          <cell r="K108" t="str">
            <v>FOCO DE DOBLE CONTACTO 12 V</v>
          </cell>
          <cell r="L108">
            <v>2</v>
          </cell>
          <cell r="M108" t="str">
            <v>UNID.</v>
          </cell>
          <cell r="N108" t="str">
            <v>TRACTO</v>
          </cell>
          <cell r="O108">
            <v>0</v>
          </cell>
          <cell r="P108" t="str">
            <v>E1</v>
          </cell>
          <cell r="Q108" t="str">
            <v>J2</v>
          </cell>
          <cell r="R108" t="str">
            <v>J6</v>
          </cell>
          <cell r="S108" t="str">
            <v>ENTREGADO</v>
          </cell>
          <cell r="T108">
            <v>42677</v>
          </cell>
          <cell r="U108" t="str">
            <v>PALOMINO CARDENAS JUAN CARLOS</v>
          </cell>
          <cell r="V108" t="str">
            <v>CORIHUAMAN SURCO  ERICK ROBERT</v>
          </cell>
        </row>
        <row r="109">
          <cell r="A109">
            <v>86</v>
          </cell>
          <cell r="B109">
            <v>42677</v>
          </cell>
          <cell r="C109" t="str">
            <v>NOVIEMBRE</v>
          </cell>
          <cell r="D109" t="str">
            <v>2016</v>
          </cell>
          <cell r="E109">
            <v>215</v>
          </cell>
          <cell r="F109" t="str">
            <v>ABR-727</v>
          </cell>
          <cell r="G109" t="str">
            <v>C9S-989</v>
          </cell>
          <cell r="H109" t="str">
            <v>LAS BAMBAS</v>
          </cell>
          <cell r="I109">
            <v>96053</v>
          </cell>
          <cell r="J109" t="str">
            <v>REPUESTO</v>
          </cell>
          <cell r="K109" t="str">
            <v>FUSIBLE DE 20 A.</v>
          </cell>
          <cell r="L109">
            <v>1</v>
          </cell>
          <cell r="M109" t="str">
            <v>UNID.</v>
          </cell>
          <cell r="N109" t="str">
            <v>TRACTO</v>
          </cell>
          <cell r="O109">
            <v>113</v>
          </cell>
          <cell r="P109" t="str">
            <v>E1</v>
          </cell>
          <cell r="Q109" t="str">
            <v>J2</v>
          </cell>
          <cell r="R109" t="str">
            <v>J6</v>
          </cell>
          <cell r="S109" t="str">
            <v>ENTREGADO</v>
          </cell>
          <cell r="T109">
            <v>0</v>
          </cell>
          <cell r="U109" t="str">
            <v>PALOMINO CARDENAS JUAN CARLOS</v>
          </cell>
          <cell r="V109" t="str">
            <v>CORIHUAMAN SURCO  ERICK ROBERT</v>
          </cell>
        </row>
        <row r="110">
          <cell r="A110">
            <v>87</v>
          </cell>
          <cell r="B110">
            <v>42677</v>
          </cell>
          <cell r="C110" t="str">
            <v>NOVIEMBRE</v>
          </cell>
          <cell r="D110" t="str">
            <v>2016</v>
          </cell>
          <cell r="E110">
            <v>215</v>
          </cell>
          <cell r="F110" t="str">
            <v>ABR-727</v>
          </cell>
          <cell r="G110" t="str">
            <v>C9S-989</v>
          </cell>
          <cell r="H110" t="str">
            <v>LAS BAMBAS</v>
          </cell>
          <cell r="I110">
            <v>96053</v>
          </cell>
          <cell r="J110" t="str">
            <v>REPUESTO</v>
          </cell>
          <cell r="K110" t="str">
            <v>PALANCA DE FAROS DELANTEROS</v>
          </cell>
          <cell r="L110">
            <v>1</v>
          </cell>
          <cell r="M110" t="str">
            <v>UNID.</v>
          </cell>
          <cell r="N110" t="str">
            <v>TRACTO</v>
          </cell>
          <cell r="O110">
            <v>113</v>
          </cell>
          <cell r="P110" t="str">
            <v>E1</v>
          </cell>
          <cell r="Q110" t="str">
            <v>J2</v>
          </cell>
          <cell r="R110" t="str">
            <v>J6</v>
          </cell>
          <cell r="S110" t="str">
            <v>ENTREGADO</v>
          </cell>
          <cell r="T110">
            <v>0</v>
          </cell>
          <cell r="U110" t="str">
            <v>PALOMINO CARDENAS JUAN CARLOS</v>
          </cell>
          <cell r="V110" t="str">
            <v>CORIHUAMAN SURCO  ERICK ROBERT</v>
          </cell>
        </row>
        <row r="111">
          <cell r="A111">
            <v>96</v>
          </cell>
          <cell r="B111">
            <v>42677</v>
          </cell>
          <cell r="C111" t="str">
            <v>NOVIEMBRE</v>
          </cell>
          <cell r="D111" t="str">
            <v>2016</v>
          </cell>
          <cell r="E111">
            <v>222</v>
          </cell>
          <cell r="F111" t="str">
            <v>C5R-892</v>
          </cell>
          <cell r="G111" t="str">
            <v>A0T-983</v>
          </cell>
          <cell r="H111" t="str">
            <v>LAS BAMBAS</v>
          </cell>
          <cell r="I111">
            <v>222979</v>
          </cell>
          <cell r="J111" t="str">
            <v>SERVICIO</v>
          </cell>
          <cell r="K111" t="str">
            <v>SERVICIO DE MANTENIMIENTO DE RADIADOR</v>
          </cell>
          <cell r="L111">
            <v>1</v>
          </cell>
          <cell r="M111" t="str">
            <v>UNID.</v>
          </cell>
          <cell r="N111" t="str">
            <v>TRACTO</v>
          </cell>
          <cell r="O111">
            <v>113</v>
          </cell>
          <cell r="P111" t="str">
            <v>M2</v>
          </cell>
          <cell r="Q111" t="str">
            <v>J1</v>
          </cell>
          <cell r="R111" t="str">
            <v>J6</v>
          </cell>
          <cell r="S111" t="str">
            <v>ENTREGADO</v>
          </cell>
          <cell r="T111">
            <v>0</v>
          </cell>
          <cell r="U111" t="str">
            <v>CHUMPITAZ GAGO JULIO ENRIQUE</v>
          </cell>
          <cell r="V111" t="str">
            <v>FLOREZ CONDORI  JOSE WILLIANS</v>
          </cell>
        </row>
        <row r="112">
          <cell r="A112">
            <v>94</v>
          </cell>
          <cell r="B112">
            <v>42677</v>
          </cell>
          <cell r="C112" t="str">
            <v>NOVIEMBRE</v>
          </cell>
          <cell r="D112" t="str">
            <v>2016</v>
          </cell>
          <cell r="E112">
            <v>220</v>
          </cell>
          <cell r="F112" t="str">
            <v>C5R-895</v>
          </cell>
          <cell r="G112" t="str">
            <v>TBL-976</v>
          </cell>
          <cell r="H112" t="str">
            <v>LAS BAMBAS</v>
          </cell>
          <cell r="I112">
            <v>163864</v>
          </cell>
          <cell r="J112" t="str">
            <v>REPUESTO</v>
          </cell>
          <cell r="K112" t="str">
            <v>RELAY PRINCIPAL DE ELEVADOR DE LUNAS DE VENTANA</v>
          </cell>
          <cell r="L112">
            <v>1</v>
          </cell>
          <cell r="M112" t="str">
            <v>UNID.</v>
          </cell>
          <cell r="N112" t="str">
            <v>TRACTO</v>
          </cell>
          <cell r="O112">
            <v>113</v>
          </cell>
          <cell r="P112" t="str">
            <v>E1</v>
          </cell>
          <cell r="Q112" t="str">
            <v>J2</v>
          </cell>
          <cell r="R112" t="str">
            <v>J6</v>
          </cell>
          <cell r="S112" t="str">
            <v>ENTREGADO</v>
          </cell>
          <cell r="T112">
            <v>0</v>
          </cell>
          <cell r="U112" t="str">
            <v>PALOMINO CARDENAS JUAN CARLOS</v>
          </cell>
          <cell r="V112" t="str">
            <v>CORIHUAMAN SURCO  ERICK ROBERT</v>
          </cell>
        </row>
        <row r="113">
          <cell r="A113">
            <v>88</v>
          </cell>
          <cell r="B113">
            <v>42677</v>
          </cell>
          <cell r="C113" t="str">
            <v>NOVIEMBRE</v>
          </cell>
          <cell r="D113" t="str">
            <v>2016</v>
          </cell>
          <cell r="E113">
            <v>217</v>
          </cell>
          <cell r="F113" t="str">
            <v>C5R-896</v>
          </cell>
          <cell r="G113" t="str">
            <v>A0U-977</v>
          </cell>
          <cell r="H113" t="str">
            <v>LAS BAMBAS</v>
          </cell>
          <cell r="I113">
            <v>0</v>
          </cell>
          <cell r="J113" t="str">
            <v>REPUESTO</v>
          </cell>
          <cell r="K113" t="str">
            <v>MANGUERAS ESPIRAL DE TRACTO A CISTERNA (ROJO, AZUL)</v>
          </cell>
          <cell r="L113">
            <v>2</v>
          </cell>
          <cell r="M113" t="str">
            <v>UNID.</v>
          </cell>
          <cell r="N113" t="str">
            <v>TRACTO</v>
          </cell>
          <cell r="O113">
            <v>0</v>
          </cell>
          <cell r="P113" t="str">
            <v>M3</v>
          </cell>
          <cell r="Q113" t="str">
            <v>J2</v>
          </cell>
          <cell r="R113" t="str">
            <v>J6</v>
          </cell>
          <cell r="S113" t="str">
            <v>ENTREGADO</v>
          </cell>
          <cell r="T113">
            <v>42677</v>
          </cell>
          <cell r="U113" t="str">
            <v>GARCIA PASQUEL  JOSE LUIS</v>
          </cell>
          <cell r="V113" t="str">
            <v>CORIHUAMAN SURCO  ERICK ROBERT</v>
          </cell>
        </row>
        <row r="114">
          <cell r="A114">
            <v>92</v>
          </cell>
          <cell r="B114">
            <v>42677</v>
          </cell>
          <cell r="C114" t="str">
            <v>NOVIEMBRE</v>
          </cell>
          <cell r="D114" t="str">
            <v>2016</v>
          </cell>
          <cell r="E114">
            <v>217</v>
          </cell>
          <cell r="F114" t="str">
            <v>C5R-896</v>
          </cell>
          <cell r="G114" t="str">
            <v>A0U-977</v>
          </cell>
          <cell r="H114" t="str">
            <v>LAS BAMBAS</v>
          </cell>
          <cell r="I114">
            <v>0</v>
          </cell>
          <cell r="J114" t="str">
            <v>REPUESTO</v>
          </cell>
          <cell r="K114" t="str">
            <v>TUBO FLEXIBLE DE 5" X 60 CM.</v>
          </cell>
          <cell r="L114">
            <v>1</v>
          </cell>
          <cell r="M114" t="str">
            <v>UNID.</v>
          </cell>
          <cell r="N114" t="str">
            <v>TRACTO</v>
          </cell>
          <cell r="O114">
            <v>113</v>
          </cell>
          <cell r="P114" t="str">
            <v>M8</v>
          </cell>
          <cell r="Q114" t="str">
            <v>J2</v>
          </cell>
          <cell r="R114" t="str">
            <v>J6</v>
          </cell>
          <cell r="S114" t="str">
            <v>ENTREGADO</v>
          </cell>
          <cell r="T114">
            <v>0</v>
          </cell>
          <cell r="U114" t="str">
            <v>VARILLAS GAGO  OSCAR ALBERTO</v>
          </cell>
          <cell r="V114" t="str">
            <v>CORIHUAMAN SURCO  ERICK ROBERT</v>
          </cell>
        </row>
        <row r="115">
          <cell r="A115">
            <v>93</v>
          </cell>
          <cell r="B115">
            <v>42677</v>
          </cell>
          <cell r="C115" t="str">
            <v>NOVIEMBRE</v>
          </cell>
          <cell r="D115" t="str">
            <v>2016</v>
          </cell>
          <cell r="E115">
            <v>217</v>
          </cell>
          <cell r="F115" t="str">
            <v>C5R-896</v>
          </cell>
          <cell r="G115" t="str">
            <v>A0U-977</v>
          </cell>
          <cell r="H115" t="str">
            <v>LAS BAMBAS</v>
          </cell>
          <cell r="I115">
            <v>0</v>
          </cell>
          <cell r="J115" t="str">
            <v>REPUESTO</v>
          </cell>
          <cell r="K115" t="str">
            <v>ABRAZADERA DE 5"X3" PARA TUBO FLEXIBLE</v>
          </cell>
          <cell r="L115">
            <v>2</v>
          </cell>
          <cell r="M115" t="str">
            <v>UNID.</v>
          </cell>
          <cell r="N115" t="str">
            <v>TRACTO</v>
          </cell>
          <cell r="O115">
            <v>113</v>
          </cell>
          <cell r="P115" t="str">
            <v>M8</v>
          </cell>
          <cell r="Q115" t="str">
            <v>J2</v>
          </cell>
          <cell r="R115" t="str">
            <v>J6</v>
          </cell>
          <cell r="S115" t="str">
            <v>ENTREGADO</v>
          </cell>
          <cell r="T115">
            <v>0</v>
          </cell>
          <cell r="U115" t="str">
            <v>VARILLAS GAGO  OSCAR ALBERTO</v>
          </cell>
          <cell r="V115" t="str">
            <v>CORIHUAMAN SURCO  ERICK ROBERT</v>
          </cell>
        </row>
        <row r="116">
          <cell r="A116">
            <v>97</v>
          </cell>
          <cell r="B116">
            <v>42677</v>
          </cell>
          <cell r="C116" t="str">
            <v>NOVIEMBRE</v>
          </cell>
          <cell r="D116" t="str">
            <v>2016</v>
          </cell>
          <cell r="E116">
            <v>208</v>
          </cell>
          <cell r="F116" t="str">
            <v>C9N-807</v>
          </cell>
          <cell r="G116" t="str">
            <v>B4O-994</v>
          </cell>
          <cell r="H116" t="str">
            <v>LAS BAMBAS</v>
          </cell>
          <cell r="I116">
            <v>206278</v>
          </cell>
          <cell r="J116" t="str">
            <v>SERVICIO</v>
          </cell>
          <cell r="K116" t="str">
            <v>SERVICIO DE TAPIZADO DE ASIENTO</v>
          </cell>
          <cell r="L116">
            <v>1</v>
          </cell>
          <cell r="M116" t="str">
            <v>UNID.</v>
          </cell>
          <cell r="N116" t="str">
            <v>TRACTO</v>
          </cell>
          <cell r="O116">
            <v>113</v>
          </cell>
          <cell r="P116" t="str">
            <v>M5</v>
          </cell>
          <cell r="Q116" t="str">
            <v>J2</v>
          </cell>
          <cell r="R116" t="str">
            <v>J6</v>
          </cell>
          <cell r="S116" t="str">
            <v>ENTREGADO</v>
          </cell>
          <cell r="T116">
            <v>0</v>
          </cell>
          <cell r="U116" t="str">
            <v>LOPEZ RUIZ WILBERTO</v>
          </cell>
          <cell r="V116" t="str">
            <v>CORIHUAMAN SURCO  ERICK ROBERT</v>
          </cell>
        </row>
        <row r="117">
          <cell r="A117">
            <v>95</v>
          </cell>
          <cell r="B117">
            <v>42677</v>
          </cell>
          <cell r="C117" t="str">
            <v>NOVIEMBRE</v>
          </cell>
          <cell r="D117" t="str">
            <v>2016</v>
          </cell>
          <cell r="E117">
            <v>221</v>
          </cell>
          <cell r="F117" t="str">
            <v>D7V-714</v>
          </cell>
          <cell r="G117" t="str">
            <v>F7M-971</v>
          </cell>
          <cell r="H117" t="str">
            <v>LAS BAMBAS</v>
          </cell>
          <cell r="I117">
            <v>43870</v>
          </cell>
          <cell r="J117" t="str">
            <v>REPUESTO</v>
          </cell>
          <cell r="K117" t="str">
            <v>PERNO CABEZA HEXAGONAL 3/8" X 3"</v>
          </cell>
          <cell r="L117">
            <v>3</v>
          </cell>
          <cell r="M117" t="str">
            <v>UNID.</v>
          </cell>
          <cell r="N117" t="str">
            <v>TRACTO</v>
          </cell>
          <cell r="O117">
            <v>113</v>
          </cell>
          <cell r="P117" t="str">
            <v>M3</v>
          </cell>
          <cell r="Q117" t="str">
            <v>J1</v>
          </cell>
          <cell r="R117" t="str">
            <v>J6</v>
          </cell>
          <cell r="S117" t="str">
            <v>ENTREGADO</v>
          </cell>
          <cell r="T117">
            <v>0</v>
          </cell>
          <cell r="U117" t="str">
            <v>GARCIA PASQUEL  JOSE LUIS</v>
          </cell>
          <cell r="V117" t="str">
            <v>FLOREZ CONDORI  JOSE WILLIANS</v>
          </cell>
        </row>
        <row r="118">
          <cell r="A118">
            <v>89</v>
          </cell>
          <cell r="B118">
            <v>42677</v>
          </cell>
          <cell r="C118" t="str">
            <v>NOVIEMBRE</v>
          </cell>
          <cell r="D118" t="str">
            <v>2016</v>
          </cell>
          <cell r="E118">
            <v>200</v>
          </cell>
          <cell r="F118" t="str">
            <v>TALLER</v>
          </cell>
          <cell r="G118" t="str">
            <v>TALLER</v>
          </cell>
          <cell r="H118" t="str">
            <v>TALLER</v>
          </cell>
          <cell r="I118" t="str">
            <v>TALLER</v>
          </cell>
          <cell r="J118" t="str">
            <v>IMPLEMENTACION</v>
          </cell>
          <cell r="K118" t="str">
            <v>FORMATOS AUTOCOPIATIVOS DE REPORTE DE FALLAS (ORIGINAL + 1 COPIA)</v>
          </cell>
          <cell r="L118">
            <v>2</v>
          </cell>
          <cell r="M118" t="str">
            <v>MILLAR</v>
          </cell>
          <cell r="N118" t="str">
            <v>TALLER</v>
          </cell>
          <cell r="O118">
            <v>113</v>
          </cell>
          <cell r="P118" t="str">
            <v>J1</v>
          </cell>
          <cell r="Q118" t="str">
            <v>J1</v>
          </cell>
          <cell r="R118" t="str">
            <v>J6</v>
          </cell>
          <cell r="S118" t="str">
            <v>ENTREGADO</v>
          </cell>
          <cell r="T118">
            <v>0</v>
          </cell>
          <cell r="U118" t="str">
            <v>FLOREZ CONDORI  JOSE WILLIANS</v>
          </cell>
          <cell r="V118" t="str">
            <v>FLOREZ CONDORI  JOSE WILLIANS</v>
          </cell>
        </row>
        <row r="119">
          <cell r="A119">
            <v>85</v>
          </cell>
          <cell r="B119">
            <v>42677</v>
          </cell>
          <cell r="C119" t="str">
            <v>NOVIEMBRE</v>
          </cell>
          <cell r="D119" t="str">
            <v>2016</v>
          </cell>
          <cell r="E119">
            <v>218</v>
          </cell>
          <cell r="F119" t="str">
            <v>X2W-760</v>
          </cell>
          <cell r="G119" t="str">
            <v>C5V-992</v>
          </cell>
          <cell r="H119" t="str">
            <v>LAS BAMBAS</v>
          </cell>
          <cell r="I119">
            <v>145480</v>
          </cell>
          <cell r="J119" t="str">
            <v>REPUESTO</v>
          </cell>
          <cell r="K119" t="str">
            <v>GANCHO DE CAPOT LADO DERECHO</v>
          </cell>
          <cell r="L119">
            <v>1</v>
          </cell>
          <cell r="M119" t="str">
            <v>UNID.</v>
          </cell>
          <cell r="N119" t="str">
            <v>TRACTO</v>
          </cell>
          <cell r="O119">
            <v>113</v>
          </cell>
          <cell r="P119" t="str">
            <v>M5</v>
          </cell>
          <cell r="Q119" t="str">
            <v>J1</v>
          </cell>
          <cell r="R119" t="str">
            <v>J6</v>
          </cell>
          <cell r="S119" t="str">
            <v>ENTREGADO</v>
          </cell>
          <cell r="T119">
            <v>0</v>
          </cell>
          <cell r="U119" t="str">
            <v>LOPEZ RUIZ WILBERTO</v>
          </cell>
          <cell r="V119" t="str">
            <v>FLOREZ CONDORI  JOSE WILLIANS</v>
          </cell>
        </row>
        <row r="120">
          <cell r="A120">
            <v>90</v>
          </cell>
          <cell r="B120">
            <v>42677</v>
          </cell>
          <cell r="C120" t="str">
            <v>NOVIEMBRE</v>
          </cell>
          <cell r="D120" t="str">
            <v>2016</v>
          </cell>
          <cell r="E120">
            <v>218</v>
          </cell>
          <cell r="F120" t="str">
            <v>X2W-760</v>
          </cell>
          <cell r="G120" t="str">
            <v>C5V-992</v>
          </cell>
          <cell r="H120" t="str">
            <v>LAS BAMBAS</v>
          </cell>
          <cell r="I120">
            <v>145480</v>
          </cell>
          <cell r="J120" t="str">
            <v>REPUESTO</v>
          </cell>
          <cell r="K120" t="str">
            <v xml:space="preserve">MANGUERA DE ENFRIADOR DE ACEITE DE CAJA </v>
          </cell>
          <cell r="L120">
            <v>1</v>
          </cell>
          <cell r="M120" t="str">
            <v>UNID.</v>
          </cell>
          <cell r="N120" t="str">
            <v>TRACTO</v>
          </cell>
          <cell r="O120">
            <v>0</v>
          </cell>
          <cell r="P120" t="str">
            <v>M5</v>
          </cell>
          <cell r="Q120" t="str">
            <v>J2</v>
          </cell>
          <cell r="R120" t="str">
            <v>J6</v>
          </cell>
          <cell r="S120" t="str">
            <v>ENTREGADO</v>
          </cell>
          <cell r="T120">
            <v>42677</v>
          </cell>
          <cell r="U120" t="str">
            <v>LOPEZ RUIZ WILBERTO</v>
          </cell>
          <cell r="V120" t="str">
            <v>CORIHUAMAN SURCO  ERICK ROBERT</v>
          </cell>
        </row>
        <row r="121">
          <cell r="A121">
            <v>91</v>
          </cell>
          <cell r="B121">
            <v>42677</v>
          </cell>
          <cell r="C121" t="str">
            <v>NOVIEMBRE</v>
          </cell>
          <cell r="D121" t="str">
            <v>2016</v>
          </cell>
          <cell r="E121">
            <v>218</v>
          </cell>
          <cell r="F121" t="str">
            <v>X2W-760</v>
          </cell>
          <cell r="G121" t="str">
            <v>C5V-992</v>
          </cell>
          <cell r="H121" t="str">
            <v>LAS BAMBAS</v>
          </cell>
          <cell r="I121">
            <v>145480</v>
          </cell>
          <cell r="J121" t="str">
            <v>REPUESTO</v>
          </cell>
          <cell r="K121" t="str">
            <v>VALVULA DE LIBERACION NEUMATICA BENDIX  SEGÚN MUESTRA</v>
          </cell>
          <cell r="L121">
            <v>1</v>
          </cell>
          <cell r="M121" t="str">
            <v>UNID.</v>
          </cell>
          <cell r="N121" t="str">
            <v>TRACTO</v>
          </cell>
          <cell r="O121">
            <v>113</v>
          </cell>
          <cell r="P121" t="str">
            <v>M5</v>
          </cell>
          <cell r="Q121" t="str">
            <v>J2</v>
          </cell>
          <cell r="R121" t="str">
            <v>J6</v>
          </cell>
          <cell r="S121" t="str">
            <v>ENTREGADO</v>
          </cell>
          <cell r="T121">
            <v>0</v>
          </cell>
          <cell r="U121" t="str">
            <v>LOPEZ RUIZ WILBERTO</v>
          </cell>
          <cell r="V121" t="str">
            <v>CORIHUAMAN SURCO  ERICK ROBERT</v>
          </cell>
        </row>
        <row r="122">
          <cell r="A122">
            <v>120</v>
          </cell>
          <cell r="B122">
            <v>42678</v>
          </cell>
          <cell r="C122" t="str">
            <v>NOVIEMBRE</v>
          </cell>
          <cell r="D122" t="str">
            <v>2016</v>
          </cell>
          <cell r="E122">
            <v>225</v>
          </cell>
          <cell r="F122" t="str">
            <v>ABP-729</v>
          </cell>
          <cell r="G122" t="str">
            <v>D8K-985</v>
          </cell>
          <cell r="H122" t="str">
            <v>LAS BAMBAS</v>
          </cell>
          <cell r="I122">
            <v>104807</v>
          </cell>
          <cell r="J122" t="str">
            <v>REPUESTO</v>
          </cell>
          <cell r="K122" t="str">
            <v>ZAPATAS  Y REMACHESCHES</v>
          </cell>
          <cell r="L122">
            <v>2</v>
          </cell>
          <cell r="M122" t="str">
            <v>JUEGO</v>
          </cell>
          <cell r="N122" t="str">
            <v>TRACTO</v>
          </cell>
          <cell r="O122">
            <v>0</v>
          </cell>
          <cell r="P122" t="str">
            <v>M6</v>
          </cell>
          <cell r="Q122" t="str">
            <v>J2</v>
          </cell>
          <cell r="R122" t="str">
            <v>J6</v>
          </cell>
          <cell r="S122" t="str">
            <v>ENTREGADO</v>
          </cell>
          <cell r="T122">
            <v>42678</v>
          </cell>
          <cell r="U122" t="str">
            <v>PARI VENTURA  EDSON ORLANDO</v>
          </cell>
          <cell r="V122" t="str">
            <v>CORIHUAMAN SURCO  ERICK ROBERT</v>
          </cell>
        </row>
        <row r="123">
          <cell r="A123">
            <v>121</v>
          </cell>
          <cell r="B123">
            <v>42678</v>
          </cell>
          <cell r="C123" t="str">
            <v>NOVIEMBRE</v>
          </cell>
          <cell r="D123" t="str">
            <v>2016</v>
          </cell>
          <cell r="E123">
            <v>225</v>
          </cell>
          <cell r="F123" t="str">
            <v>ABP-729</v>
          </cell>
          <cell r="G123" t="str">
            <v>D8K-985</v>
          </cell>
          <cell r="H123" t="str">
            <v>LAS BAMBAS</v>
          </cell>
          <cell r="I123">
            <v>104807</v>
          </cell>
          <cell r="J123" t="str">
            <v>REPUESTO</v>
          </cell>
          <cell r="K123" t="str">
            <v>FILTRO DE AIRE PRIMARIO</v>
          </cell>
          <cell r="L123">
            <v>1</v>
          </cell>
          <cell r="M123" t="str">
            <v>UNID.</v>
          </cell>
          <cell r="N123" t="str">
            <v>TRACTO</v>
          </cell>
          <cell r="O123">
            <v>0</v>
          </cell>
          <cell r="P123" t="str">
            <v>M6</v>
          </cell>
          <cell r="Q123" t="str">
            <v>J2</v>
          </cell>
          <cell r="R123" t="str">
            <v>J6</v>
          </cell>
          <cell r="S123" t="str">
            <v>ENTREGADO</v>
          </cell>
          <cell r="T123">
            <v>42678</v>
          </cell>
          <cell r="U123" t="str">
            <v>PARI VENTURA  EDSON ORLANDO</v>
          </cell>
          <cell r="V123" t="str">
            <v>CORIHUAMAN SURCO  ERICK ROBERT</v>
          </cell>
        </row>
        <row r="124">
          <cell r="A124">
            <v>122</v>
          </cell>
          <cell r="B124">
            <v>42678</v>
          </cell>
          <cell r="C124" t="str">
            <v>NOVIEMBRE</v>
          </cell>
          <cell r="D124" t="str">
            <v>2016</v>
          </cell>
          <cell r="E124">
            <v>225</v>
          </cell>
          <cell r="F124" t="str">
            <v>ABP-729</v>
          </cell>
          <cell r="G124" t="str">
            <v>D8K-985</v>
          </cell>
          <cell r="H124" t="str">
            <v>LAS BAMBAS</v>
          </cell>
          <cell r="I124">
            <v>104807</v>
          </cell>
          <cell r="J124" t="str">
            <v>REPUESTO</v>
          </cell>
          <cell r="K124" t="str">
            <v>ACCESORIO DE REPARACION DE VALAVULA PULPO</v>
          </cell>
          <cell r="L124">
            <v>1</v>
          </cell>
          <cell r="M124" t="str">
            <v>JUEGO</v>
          </cell>
          <cell r="N124" t="str">
            <v>CISTERNA</v>
          </cell>
          <cell r="O124">
            <v>0</v>
          </cell>
          <cell r="P124" t="str">
            <v>M6</v>
          </cell>
          <cell r="Q124" t="str">
            <v>J2</v>
          </cell>
          <cell r="R124" t="str">
            <v>J6</v>
          </cell>
          <cell r="S124" t="str">
            <v>ENTREGADO</v>
          </cell>
          <cell r="T124">
            <v>42678</v>
          </cell>
          <cell r="U124" t="str">
            <v>PARI VENTURA  EDSON ORLANDO</v>
          </cell>
          <cell r="V124" t="str">
            <v>CORIHUAMAN SURCO  ERICK ROBERT</v>
          </cell>
        </row>
        <row r="125">
          <cell r="A125">
            <v>123</v>
          </cell>
          <cell r="B125">
            <v>42678</v>
          </cell>
          <cell r="C125" t="str">
            <v>NOVIEMBRE</v>
          </cell>
          <cell r="D125" t="str">
            <v>2016</v>
          </cell>
          <cell r="E125">
            <v>225</v>
          </cell>
          <cell r="F125" t="str">
            <v>ABP-729</v>
          </cell>
          <cell r="G125" t="str">
            <v>D8K-985</v>
          </cell>
          <cell r="H125" t="str">
            <v>LAS BAMBAS</v>
          </cell>
          <cell r="I125">
            <v>104807</v>
          </cell>
          <cell r="J125" t="str">
            <v>REPUESTO</v>
          </cell>
          <cell r="K125" t="str">
            <v>TEFLON</v>
          </cell>
          <cell r="L125">
            <v>1</v>
          </cell>
          <cell r="M125" t="str">
            <v>UNID.</v>
          </cell>
          <cell r="N125" t="str">
            <v>CISTERNA</v>
          </cell>
          <cell r="O125">
            <v>0</v>
          </cell>
          <cell r="P125" t="str">
            <v>M6</v>
          </cell>
          <cell r="Q125" t="str">
            <v>J2</v>
          </cell>
          <cell r="R125" t="str">
            <v>J6</v>
          </cell>
          <cell r="S125" t="str">
            <v>ENTREGADO</v>
          </cell>
          <cell r="T125">
            <v>42678</v>
          </cell>
          <cell r="U125" t="str">
            <v>PARI VENTURA  EDSON ORLANDO</v>
          </cell>
          <cell r="V125" t="str">
            <v>CORIHUAMAN SURCO  ERICK ROBERT</v>
          </cell>
        </row>
        <row r="126">
          <cell r="A126">
            <v>124</v>
          </cell>
          <cell r="B126">
            <v>42678</v>
          </cell>
          <cell r="C126" t="str">
            <v>NOVIEMBRE</v>
          </cell>
          <cell r="D126" t="str">
            <v>2016</v>
          </cell>
          <cell r="E126">
            <v>225</v>
          </cell>
          <cell r="F126" t="str">
            <v>ABP-729</v>
          </cell>
          <cell r="G126" t="str">
            <v>D8K-985</v>
          </cell>
          <cell r="H126" t="str">
            <v>LAS BAMBAS</v>
          </cell>
          <cell r="I126">
            <v>104807</v>
          </cell>
          <cell r="J126" t="str">
            <v>REPUESTO</v>
          </cell>
          <cell r="K126" t="str">
            <v>RESORTES GRANDES PARA ZAPATA</v>
          </cell>
          <cell r="L126">
            <v>4</v>
          </cell>
          <cell r="M126" t="str">
            <v>UNID.</v>
          </cell>
          <cell r="N126" t="str">
            <v>CISTERNA</v>
          </cell>
          <cell r="O126">
            <v>0</v>
          </cell>
          <cell r="P126" t="str">
            <v>M6</v>
          </cell>
          <cell r="Q126" t="str">
            <v>J2</v>
          </cell>
          <cell r="R126" t="str">
            <v>J6</v>
          </cell>
          <cell r="S126" t="str">
            <v>ENTREGADO</v>
          </cell>
          <cell r="T126">
            <v>42678</v>
          </cell>
          <cell r="U126" t="str">
            <v>PARI VENTURA  EDSON ORLANDO</v>
          </cell>
          <cell r="V126" t="str">
            <v>CORIHUAMAN SURCO  ERICK ROBERT</v>
          </cell>
        </row>
        <row r="127">
          <cell r="A127">
            <v>125</v>
          </cell>
          <cell r="B127">
            <v>42678</v>
          </cell>
          <cell r="C127" t="str">
            <v>NOVIEMBRE</v>
          </cell>
          <cell r="D127" t="str">
            <v>2016</v>
          </cell>
          <cell r="E127">
            <v>225</v>
          </cell>
          <cell r="F127" t="str">
            <v>ABP-729</v>
          </cell>
          <cell r="G127" t="str">
            <v>D8K-985</v>
          </cell>
          <cell r="H127" t="str">
            <v>LAS BAMBAS</v>
          </cell>
          <cell r="I127">
            <v>104807</v>
          </cell>
          <cell r="J127" t="str">
            <v>REPUESTO</v>
          </cell>
          <cell r="K127" t="str">
            <v>RESORTES PEQUEÑOS PARA ZAPATAS</v>
          </cell>
          <cell r="L127">
            <v>8</v>
          </cell>
          <cell r="M127" t="str">
            <v>UNID.</v>
          </cell>
          <cell r="N127" t="str">
            <v>CISTERNA</v>
          </cell>
          <cell r="O127">
            <v>0</v>
          </cell>
          <cell r="P127" t="str">
            <v>M6</v>
          </cell>
          <cell r="Q127" t="str">
            <v>J2</v>
          </cell>
          <cell r="R127" t="str">
            <v>J6</v>
          </cell>
          <cell r="S127" t="str">
            <v>ENTREGADO</v>
          </cell>
          <cell r="T127">
            <v>42678</v>
          </cell>
          <cell r="U127" t="str">
            <v>PARI VENTURA  EDSON ORLANDO</v>
          </cell>
          <cell r="V127" t="str">
            <v>CORIHUAMAN SURCO  ERICK ROBERT</v>
          </cell>
        </row>
        <row r="128">
          <cell r="A128">
            <v>105</v>
          </cell>
          <cell r="B128">
            <v>42678</v>
          </cell>
          <cell r="C128" t="str">
            <v>NOVIEMBRE</v>
          </cell>
          <cell r="D128" t="str">
            <v>2016</v>
          </cell>
          <cell r="E128">
            <v>203</v>
          </cell>
          <cell r="F128" t="str">
            <v>ABQ-703</v>
          </cell>
          <cell r="G128" t="str">
            <v>D0Z-994</v>
          </cell>
          <cell r="H128" t="str">
            <v>LAS BAMBAS</v>
          </cell>
          <cell r="I128">
            <v>95835</v>
          </cell>
          <cell r="J128" t="str">
            <v>REPUESTO</v>
          </cell>
          <cell r="K128" t="str">
            <v>RETENES DE RUEDA DE CARRETA</v>
          </cell>
          <cell r="L128">
            <v>2</v>
          </cell>
          <cell r="M128" t="str">
            <v>UNID.</v>
          </cell>
          <cell r="N128" t="str">
            <v>TRACTO</v>
          </cell>
          <cell r="O128">
            <v>0</v>
          </cell>
          <cell r="P128" t="str">
            <v>M8</v>
          </cell>
          <cell r="Q128" t="str">
            <v>J2</v>
          </cell>
          <cell r="R128" t="str">
            <v>J6</v>
          </cell>
          <cell r="S128" t="str">
            <v>ENTREGADO</v>
          </cell>
          <cell r="T128">
            <v>42678</v>
          </cell>
          <cell r="U128" t="str">
            <v>VARILLAS GAGO  OSCAR ALBERTO</v>
          </cell>
          <cell r="V128" t="str">
            <v>CORIHUAMAN SURCO  ERICK ROBERT</v>
          </cell>
        </row>
        <row r="129">
          <cell r="A129">
            <v>106</v>
          </cell>
          <cell r="B129">
            <v>42678</v>
          </cell>
          <cell r="C129" t="str">
            <v>NOVIEMBRE</v>
          </cell>
          <cell r="D129" t="str">
            <v>2016</v>
          </cell>
          <cell r="E129">
            <v>203</v>
          </cell>
          <cell r="F129" t="str">
            <v>ABQ-703</v>
          </cell>
          <cell r="G129" t="str">
            <v>D0Z-994</v>
          </cell>
          <cell r="H129" t="str">
            <v>LAS BAMBAS</v>
          </cell>
          <cell r="I129">
            <v>95835</v>
          </cell>
          <cell r="J129" t="str">
            <v>REPUESTO</v>
          </cell>
          <cell r="K129" t="str">
            <v>SEGUROS EXTERIORES (SEGÚN MUESTRA)</v>
          </cell>
          <cell r="L129">
            <v>2</v>
          </cell>
          <cell r="M129" t="str">
            <v>UNID.</v>
          </cell>
          <cell r="N129" t="str">
            <v>TRACTO</v>
          </cell>
          <cell r="O129">
            <v>0</v>
          </cell>
          <cell r="P129" t="str">
            <v>M8</v>
          </cell>
          <cell r="Q129" t="str">
            <v>J2</v>
          </cell>
          <cell r="R129" t="str">
            <v>J6</v>
          </cell>
          <cell r="S129" t="str">
            <v>ENTREGADO</v>
          </cell>
          <cell r="T129">
            <v>42678</v>
          </cell>
          <cell r="U129" t="str">
            <v>VARILLAS GAGO  OSCAR ALBERTO</v>
          </cell>
          <cell r="V129" t="str">
            <v>CORIHUAMAN SURCO  ERICK ROBERT</v>
          </cell>
        </row>
        <row r="130">
          <cell r="A130">
            <v>107</v>
          </cell>
          <cell r="B130">
            <v>42678</v>
          </cell>
          <cell r="C130" t="str">
            <v>NOVIEMBRE</v>
          </cell>
          <cell r="D130" t="str">
            <v>2016</v>
          </cell>
          <cell r="E130">
            <v>203</v>
          </cell>
          <cell r="F130" t="str">
            <v>ABQ-703</v>
          </cell>
          <cell r="G130" t="str">
            <v>D0Z-994</v>
          </cell>
          <cell r="H130" t="str">
            <v>LAS BAMBAS</v>
          </cell>
          <cell r="I130">
            <v>95835</v>
          </cell>
          <cell r="J130" t="str">
            <v>REPUESTO</v>
          </cell>
          <cell r="K130" t="str">
            <v>LAINAS (SEGÚN MUESTRA)</v>
          </cell>
          <cell r="L130">
            <v>2</v>
          </cell>
          <cell r="M130" t="str">
            <v>UNID.</v>
          </cell>
          <cell r="N130" t="str">
            <v>TRACTO</v>
          </cell>
          <cell r="O130">
            <v>0</v>
          </cell>
          <cell r="P130" t="str">
            <v>M8</v>
          </cell>
          <cell r="Q130" t="str">
            <v>J2</v>
          </cell>
          <cell r="R130" t="str">
            <v>J6</v>
          </cell>
          <cell r="S130" t="str">
            <v>ENTREGADO</v>
          </cell>
          <cell r="T130">
            <v>42678</v>
          </cell>
          <cell r="U130" t="str">
            <v>VARILLAS GAGO  OSCAR ALBERTO</v>
          </cell>
          <cell r="V130" t="str">
            <v>CORIHUAMAN SURCO  ERICK ROBERT</v>
          </cell>
        </row>
        <row r="131">
          <cell r="A131">
            <v>108</v>
          </cell>
          <cell r="B131">
            <v>42678</v>
          </cell>
          <cell r="C131" t="str">
            <v>NOVIEMBRE</v>
          </cell>
          <cell r="D131" t="str">
            <v>2016</v>
          </cell>
          <cell r="E131">
            <v>203</v>
          </cell>
          <cell r="F131" t="str">
            <v>ABQ-703</v>
          </cell>
          <cell r="G131" t="str">
            <v>D0Z-994</v>
          </cell>
          <cell r="H131" t="str">
            <v>LAS BAMBAS</v>
          </cell>
          <cell r="I131">
            <v>95835</v>
          </cell>
          <cell r="J131" t="str">
            <v>REPUESTO</v>
          </cell>
          <cell r="K131" t="str">
            <v>RESORTES GRANDES PARA ZAPATA</v>
          </cell>
          <cell r="L131">
            <v>2</v>
          </cell>
          <cell r="M131" t="str">
            <v>UNID.</v>
          </cell>
          <cell r="N131" t="str">
            <v>TRACTO</v>
          </cell>
          <cell r="O131">
            <v>0</v>
          </cell>
          <cell r="P131" t="str">
            <v>M8</v>
          </cell>
          <cell r="Q131" t="str">
            <v>J2</v>
          </cell>
          <cell r="R131" t="str">
            <v>J6</v>
          </cell>
          <cell r="S131" t="str">
            <v>ENTREGADO</v>
          </cell>
          <cell r="T131">
            <v>42678</v>
          </cell>
          <cell r="U131" t="str">
            <v>VARILLAS GAGO  OSCAR ALBERTO</v>
          </cell>
          <cell r="V131" t="str">
            <v>CORIHUAMAN SURCO  ERICK ROBERT</v>
          </cell>
        </row>
        <row r="132">
          <cell r="A132">
            <v>109</v>
          </cell>
          <cell r="B132">
            <v>42678</v>
          </cell>
          <cell r="C132" t="str">
            <v>NOVIEMBRE</v>
          </cell>
          <cell r="D132" t="str">
            <v>2016</v>
          </cell>
          <cell r="E132">
            <v>203</v>
          </cell>
          <cell r="F132" t="str">
            <v>ABQ-703</v>
          </cell>
          <cell r="G132" t="str">
            <v>D0Z-994</v>
          </cell>
          <cell r="H132" t="str">
            <v>LAS BAMBAS</v>
          </cell>
          <cell r="I132">
            <v>95835</v>
          </cell>
          <cell r="J132" t="str">
            <v>REPUESTO</v>
          </cell>
          <cell r="K132" t="str">
            <v>SERVICIO DE CAMBIO DE FORRO DE 1/2 JUEGO DE ZAPATAS</v>
          </cell>
          <cell r="L132">
            <v>1</v>
          </cell>
          <cell r="M132" t="str">
            <v>UNID.</v>
          </cell>
          <cell r="N132" t="str">
            <v>TRACTO</v>
          </cell>
          <cell r="O132">
            <v>0</v>
          </cell>
          <cell r="P132" t="str">
            <v>M8</v>
          </cell>
          <cell r="Q132" t="str">
            <v>J2</v>
          </cell>
          <cell r="R132" t="str">
            <v>J6</v>
          </cell>
          <cell r="S132" t="str">
            <v>ENTREGADO</v>
          </cell>
          <cell r="T132">
            <v>42678</v>
          </cell>
          <cell r="U132" t="str">
            <v>VARILLAS GAGO  OSCAR ALBERTO</v>
          </cell>
          <cell r="V132" t="str">
            <v>CORIHUAMAN SURCO  ERICK ROBERT</v>
          </cell>
        </row>
        <row r="133">
          <cell r="A133">
            <v>131</v>
          </cell>
          <cell r="B133">
            <v>42678</v>
          </cell>
          <cell r="C133" t="str">
            <v>NOVIEMBRE</v>
          </cell>
          <cell r="D133" t="str">
            <v>2016</v>
          </cell>
          <cell r="E133">
            <v>203</v>
          </cell>
          <cell r="F133" t="str">
            <v>ABQ-703</v>
          </cell>
          <cell r="G133" t="str">
            <v>D0Z-994</v>
          </cell>
          <cell r="H133" t="str">
            <v>LAS BAMBAS</v>
          </cell>
          <cell r="I133">
            <v>95835</v>
          </cell>
          <cell r="J133" t="str">
            <v>SERVICIO</v>
          </cell>
          <cell r="K133" t="str">
            <v>SERVICIO DE PINTRURA PARA REPARACION DE SOLDADURA DE TANQUE CISTERNA</v>
          </cell>
          <cell r="L133">
            <v>1</v>
          </cell>
          <cell r="M133" t="str">
            <v>UNID.</v>
          </cell>
          <cell r="N133" t="str">
            <v>CISTERNA</v>
          </cell>
          <cell r="O133">
            <v>1</v>
          </cell>
          <cell r="P133" t="str">
            <v>M8</v>
          </cell>
          <cell r="Q133" t="str">
            <v>J2</v>
          </cell>
          <cell r="R133" t="str">
            <v>J6</v>
          </cell>
          <cell r="S133" t="str">
            <v>ENTREGADO</v>
          </cell>
          <cell r="T133">
            <v>42679</v>
          </cell>
          <cell r="U133" t="str">
            <v>VARILLAS GAGO  OSCAR ALBERTO</v>
          </cell>
          <cell r="V133" t="str">
            <v>CORIHUAMAN SURCO  ERICK ROBERT</v>
          </cell>
        </row>
        <row r="134">
          <cell r="A134">
            <v>132</v>
          </cell>
          <cell r="B134">
            <v>42678</v>
          </cell>
          <cell r="C134" t="str">
            <v>NOVIEMBRE</v>
          </cell>
          <cell r="D134" t="str">
            <v>2016</v>
          </cell>
          <cell r="E134">
            <v>228</v>
          </cell>
          <cell r="F134" t="str">
            <v>ABQ-705</v>
          </cell>
          <cell r="G134" t="str">
            <v>D0Z-996</v>
          </cell>
          <cell r="H134" t="str">
            <v>LAS BAMBAS</v>
          </cell>
          <cell r="I134">
            <v>104175</v>
          </cell>
          <cell r="J134" t="str">
            <v>REPUESTO</v>
          </cell>
          <cell r="K134" t="str">
            <v>UNION COMPLETA DE 1/4</v>
          </cell>
          <cell r="L134">
            <v>1</v>
          </cell>
          <cell r="M134" t="str">
            <v>UNID.</v>
          </cell>
          <cell r="N134" t="str">
            <v>TRACTO</v>
          </cell>
          <cell r="O134">
            <v>0</v>
          </cell>
          <cell r="P134" t="str">
            <v>M2</v>
          </cell>
          <cell r="Q134" t="str">
            <v>J2</v>
          </cell>
          <cell r="R134" t="str">
            <v>J6</v>
          </cell>
          <cell r="S134" t="str">
            <v>ENTREGADO</v>
          </cell>
          <cell r="T134">
            <v>42678</v>
          </cell>
          <cell r="U134" t="str">
            <v>CHUMPITAZ GAGO JULIO ENRIQUE</v>
          </cell>
          <cell r="V134" t="str">
            <v>CORIHUAMAN SURCO  ERICK ROBERT</v>
          </cell>
        </row>
        <row r="135">
          <cell r="A135">
            <v>133</v>
          </cell>
          <cell r="B135">
            <v>42678</v>
          </cell>
          <cell r="C135" t="str">
            <v>NOVIEMBRE</v>
          </cell>
          <cell r="D135" t="str">
            <v>2016</v>
          </cell>
          <cell r="E135">
            <v>228</v>
          </cell>
          <cell r="F135" t="str">
            <v>ABQ-705</v>
          </cell>
          <cell r="G135" t="str">
            <v>D0Z-996</v>
          </cell>
          <cell r="H135" t="str">
            <v>LAS BAMBAS</v>
          </cell>
          <cell r="I135">
            <v>104175</v>
          </cell>
          <cell r="J135" t="str">
            <v>REPUESTO</v>
          </cell>
          <cell r="K135" t="str">
            <v xml:space="preserve">PERNO DE 6/16 X 1" COMPLETO CON TUERCA </v>
          </cell>
          <cell r="L135">
            <v>1</v>
          </cell>
          <cell r="M135" t="str">
            <v>UNID.</v>
          </cell>
          <cell r="N135" t="str">
            <v>TRACTO</v>
          </cell>
          <cell r="O135">
            <v>0</v>
          </cell>
          <cell r="P135" t="str">
            <v>M2</v>
          </cell>
          <cell r="Q135" t="str">
            <v>J2</v>
          </cell>
          <cell r="R135" t="str">
            <v>J6</v>
          </cell>
          <cell r="S135" t="str">
            <v>ENTREGADO</v>
          </cell>
          <cell r="T135">
            <v>42678</v>
          </cell>
          <cell r="U135" t="str">
            <v>CHUMPITAZ GAGO JULIO ENRIQUE</v>
          </cell>
          <cell r="V135" t="str">
            <v>CORIHUAMAN SURCO  ERICK ROBERT</v>
          </cell>
        </row>
        <row r="136">
          <cell r="A136">
            <v>134</v>
          </cell>
          <cell r="B136">
            <v>42678</v>
          </cell>
          <cell r="C136" t="str">
            <v>NOVIEMBRE</v>
          </cell>
          <cell r="D136" t="str">
            <v>2016</v>
          </cell>
          <cell r="E136">
            <v>228</v>
          </cell>
          <cell r="F136" t="str">
            <v>ABQ-705</v>
          </cell>
          <cell r="G136" t="str">
            <v>D0Z-996</v>
          </cell>
          <cell r="H136" t="str">
            <v>LAS BAMBAS</v>
          </cell>
          <cell r="I136">
            <v>104175</v>
          </cell>
          <cell r="J136" t="str">
            <v>REPUESTO</v>
          </cell>
          <cell r="K136" t="str">
            <v>ARANDELAS PLANAS</v>
          </cell>
          <cell r="L136">
            <v>2</v>
          </cell>
          <cell r="M136" t="str">
            <v>UNID.</v>
          </cell>
          <cell r="N136" t="str">
            <v>TRACTO</v>
          </cell>
          <cell r="O136">
            <v>0</v>
          </cell>
          <cell r="P136" t="str">
            <v>M2</v>
          </cell>
          <cell r="Q136" t="str">
            <v>J2</v>
          </cell>
          <cell r="R136" t="str">
            <v>J6</v>
          </cell>
          <cell r="S136" t="str">
            <v>ENTREGADO</v>
          </cell>
          <cell r="T136">
            <v>42678</v>
          </cell>
          <cell r="U136" t="str">
            <v>CHUMPITAZ GAGO JULIO ENRIQUE</v>
          </cell>
          <cell r="V136" t="str">
            <v>CORIHUAMAN SURCO  ERICK ROBERT</v>
          </cell>
        </row>
        <row r="137">
          <cell r="A137">
            <v>135</v>
          </cell>
          <cell r="B137">
            <v>42678</v>
          </cell>
          <cell r="C137" t="str">
            <v>NOVIEMBRE</v>
          </cell>
          <cell r="D137" t="str">
            <v>2016</v>
          </cell>
          <cell r="E137">
            <v>228</v>
          </cell>
          <cell r="F137" t="str">
            <v>ABQ-705</v>
          </cell>
          <cell r="G137" t="str">
            <v>D0Z-996</v>
          </cell>
          <cell r="H137" t="str">
            <v>LAS BAMBAS</v>
          </cell>
          <cell r="I137">
            <v>104175</v>
          </cell>
          <cell r="J137" t="str">
            <v>REPUESTO</v>
          </cell>
          <cell r="K137" t="str">
            <v>ARANDELAS DE PRESION</v>
          </cell>
          <cell r="L137">
            <v>1</v>
          </cell>
          <cell r="M137" t="str">
            <v>UNID.</v>
          </cell>
          <cell r="N137" t="str">
            <v>TRACTO</v>
          </cell>
          <cell r="O137">
            <v>0</v>
          </cell>
          <cell r="P137" t="str">
            <v>M2</v>
          </cell>
          <cell r="Q137" t="str">
            <v>J2</v>
          </cell>
          <cell r="R137" t="str">
            <v>J6</v>
          </cell>
          <cell r="S137" t="str">
            <v>ENTREGADO</v>
          </cell>
          <cell r="T137">
            <v>42678</v>
          </cell>
          <cell r="U137" t="str">
            <v>CHUMPITAZ GAGO JULIO ENRIQUE</v>
          </cell>
          <cell r="V137" t="str">
            <v>CORIHUAMAN SURCO  ERICK ROBERT</v>
          </cell>
        </row>
        <row r="138">
          <cell r="A138">
            <v>116</v>
          </cell>
          <cell r="B138">
            <v>42678</v>
          </cell>
          <cell r="C138" t="str">
            <v>NOVIEMBRE</v>
          </cell>
          <cell r="D138" t="str">
            <v>2016</v>
          </cell>
          <cell r="E138">
            <v>216</v>
          </cell>
          <cell r="F138" t="str">
            <v>ABQ-780</v>
          </cell>
          <cell r="G138" t="str">
            <v>C9S-990</v>
          </cell>
          <cell r="H138" t="str">
            <v>LAS BAMBAS</v>
          </cell>
          <cell r="I138">
            <v>111326</v>
          </cell>
          <cell r="J138" t="str">
            <v>REPUESTO</v>
          </cell>
          <cell r="K138" t="str">
            <v>RETEN DE CIGÜEÑAL POSTERIOR</v>
          </cell>
          <cell r="L138">
            <v>1</v>
          </cell>
          <cell r="M138" t="str">
            <v>UNID.</v>
          </cell>
          <cell r="N138" t="str">
            <v>TRACTO</v>
          </cell>
          <cell r="O138">
            <v>0</v>
          </cell>
          <cell r="P138" t="str">
            <v>M1</v>
          </cell>
          <cell r="Q138" t="str">
            <v>J2</v>
          </cell>
          <cell r="R138" t="str">
            <v>J6</v>
          </cell>
          <cell r="S138" t="str">
            <v>ENTREGADO</v>
          </cell>
          <cell r="T138">
            <v>42678</v>
          </cell>
          <cell r="U138" t="str">
            <v>CABEZAS SANCHEZ JEAN JHONATAN</v>
          </cell>
          <cell r="V138" t="str">
            <v>CORIHUAMAN SURCO  ERICK ROBERT</v>
          </cell>
        </row>
        <row r="139">
          <cell r="A139">
            <v>117</v>
          </cell>
          <cell r="B139">
            <v>42678</v>
          </cell>
          <cell r="C139" t="str">
            <v>NOVIEMBRE</v>
          </cell>
          <cell r="D139" t="str">
            <v>2016</v>
          </cell>
          <cell r="E139">
            <v>216</v>
          </cell>
          <cell r="F139" t="str">
            <v>ABQ-780</v>
          </cell>
          <cell r="G139" t="str">
            <v>C9S-990</v>
          </cell>
          <cell r="H139" t="str">
            <v>LAS BAMBAS</v>
          </cell>
          <cell r="I139">
            <v>111326</v>
          </cell>
          <cell r="J139" t="str">
            <v>REPUESTO</v>
          </cell>
          <cell r="K139" t="str">
            <v>EMPAQUETADURA DE CARTER</v>
          </cell>
          <cell r="L139">
            <v>1</v>
          </cell>
          <cell r="M139" t="str">
            <v>UNID.</v>
          </cell>
          <cell r="N139" t="str">
            <v>TRACTO</v>
          </cell>
          <cell r="O139">
            <v>0</v>
          </cell>
          <cell r="P139" t="str">
            <v>M1</v>
          </cell>
          <cell r="Q139" t="str">
            <v>J2</v>
          </cell>
          <cell r="R139" t="str">
            <v>J6</v>
          </cell>
          <cell r="S139" t="str">
            <v>ENTREGADO</v>
          </cell>
          <cell r="T139">
            <v>42678</v>
          </cell>
          <cell r="U139" t="str">
            <v>CABEZAS SANCHEZ JEAN JHONATAN</v>
          </cell>
          <cell r="V139" t="str">
            <v>CORIHUAMAN SURCO  ERICK ROBERT</v>
          </cell>
        </row>
        <row r="140">
          <cell r="A140">
            <v>114</v>
          </cell>
          <cell r="B140">
            <v>42678</v>
          </cell>
          <cell r="C140" t="str">
            <v>NOVIEMBRE</v>
          </cell>
          <cell r="D140" t="str">
            <v>2016</v>
          </cell>
          <cell r="E140">
            <v>227</v>
          </cell>
          <cell r="F140" t="str">
            <v>AKW-731</v>
          </cell>
          <cell r="G140" t="str">
            <v>TCR-989</v>
          </cell>
          <cell r="H140" t="str">
            <v>LAS BAMBAS CONC.</v>
          </cell>
          <cell r="I140">
            <v>16623.400000000001</v>
          </cell>
          <cell r="J140" t="str">
            <v>REPUESTO</v>
          </cell>
          <cell r="K140" t="str">
            <v>MANGUERA HIDRAULICA 3.4M x1"  R-2 / 2390 PSI CON ACOPLES HEMBRA NPT</v>
          </cell>
          <cell r="L140">
            <v>1</v>
          </cell>
          <cell r="M140" t="str">
            <v>UNID.</v>
          </cell>
          <cell r="N140" t="str">
            <v>TRACTO</v>
          </cell>
          <cell r="O140">
            <v>112</v>
          </cell>
          <cell r="P140" t="str">
            <v>M3</v>
          </cell>
          <cell r="Q140" t="str">
            <v>J2</v>
          </cell>
          <cell r="R140" t="str">
            <v>J6</v>
          </cell>
          <cell r="S140" t="str">
            <v>ENTREGADO</v>
          </cell>
          <cell r="T140">
            <v>0</v>
          </cell>
          <cell r="U140" t="str">
            <v>GARCIA PASQUEL  JOSE LUIS</v>
          </cell>
          <cell r="V140" t="str">
            <v>CORIHUAMAN SURCO  ERICK ROBERT</v>
          </cell>
        </row>
        <row r="141">
          <cell r="A141">
            <v>111</v>
          </cell>
          <cell r="B141">
            <v>42678</v>
          </cell>
          <cell r="C141" t="str">
            <v>NOVIEMBRE</v>
          </cell>
          <cell r="D141" t="str">
            <v>2016</v>
          </cell>
          <cell r="E141">
            <v>222</v>
          </cell>
          <cell r="F141" t="str">
            <v>C5R-892</v>
          </cell>
          <cell r="G141" t="str">
            <v>A0T-983</v>
          </cell>
          <cell r="H141" t="str">
            <v>LAS BAMBAS</v>
          </cell>
          <cell r="I141">
            <v>222979</v>
          </cell>
          <cell r="J141" t="str">
            <v>REPUESTO</v>
          </cell>
          <cell r="K141" t="str">
            <v>CONECTORES ELECTRICOS</v>
          </cell>
          <cell r="L141">
            <v>3</v>
          </cell>
          <cell r="M141" t="str">
            <v>UNID.</v>
          </cell>
          <cell r="N141" t="str">
            <v>TRACTO</v>
          </cell>
          <cell r="O141">
            <v>0</v>
          </cell>
          <cell r="P141" t="str">
            <v>E2</v>
          </cell>
          <cell r="Q141" t="str">
            <v>J1</v>
          </cell>
          <cell r="R141" t="str">
            <v>J6</v>
          </cell>
          <cell r="S141" t="str">
            <v>ENTREGADO</v>
          </cell>
          <cell r="T141">
            <v>42678</v>
          </cell>
          <cell r="U141" t="str">
            <v>YUCA BELLIDO BORIS YERSY</v>
          </cell>
          <cell r="V141" t="str">
            <v>FLOREZ CONDORI  JOSE WILLIANS</v>
          </cell>
        </row>
        <row r="142">
          <cell r="A142">
            <v>112</v>
          </cell>
          <cell r="B142">
            <v>42678</v>
          </cell>
          <cell r="C142" t="str">
            <v>NOVIEMBRE</v>
          </cell>
          <cell r="D142" t="str">
            <v>2016</v>
          </cell>
          <cell r="E142">
            <v>222</v>
          </cell>
          <cell r="F142" t="str">
            <v>C5R-892</v>
          </cell>
          <cell r="G142" t="str">
            <v>A0T-983</v>
          </cell>
          <cell r="H142" t="str">
            <v>LAS BAMBAS</v>
          </cell>
          <cell r="I142">
            <v>222979</v>
          </cell>
          <cell r="J142" t="str">
            <v>REPUESTO</v>
          </cell>
          <cell r="K142" t="str">
            <v>LUZ DE PLACA LED</v>
          </cell>
          <cell r="L142">
            <v>1</v>
          </cell>
          <cell r="M142" t="str">
            <v>UNID.</v>
          </cell>
          <cell r="N142" t="str">
            <v>TRACTO</v>
          </cell>
          <cell r="O142">
            <v>0</v>
          </cell>
          <cell r="P142" t="str">
            <v>E2</v>
          </cell>
          <cell r="Q142" t="str">
            <v>J1</v>
          </cell>
          <cell r="R142" t="str">
            <v>J6</v>
          </cell>
          <cell r="S142" t="str">
            <v>ENTREGADO</v>
          </cell>
          <cell r="T142">
            <v>42678</v>
          </cell>
          <cell r="U142" t="str">
            <v>YUCA BELLIDO BORIS YERSY</v>
          </cell>
          <cell r="V142" t="str">
            <v>FLOREZ CONDORI  JOSE WILLIANS</v>
          </cell>
        </row>
        <row r="143">
          <cell r="A143">
            <v>113</v>
          </cell>
          <cell r="B143">
            <v>42678</v>
          </cell>
          <cell r="C143" t="str">
            <v>NOVIEMBRE</v>
          </cell>
          <cell r="D143" t="str">
            <v>2016</v>
          </cell>
          <cell r="E143">
            <v>222</v>
          </cell>
          <cell r="F143" t="str">
            <v>C5R-892</v>
          </cell>
          <cell r="G143" t="str">
            <v>A0T-983</v>
          </cell>
          <cell r="H143" t="str">
            <v>LAS BAMBAS</v>
          </cell>
          <cell r="I143">
            <v>222979</v>
          </cell>
          <cell r="J143" t="str">
            <v>REPUESTO</v>
          </cell>
          <cell r="K143" t="str">
            <v>FOCOS LAGRIMONES AMBAR</v>
          </cell>
          <cell r="L143">
            <v>1</v>
          </cell>
          <cell r="M143" t="str">
            <v>UNID.</v>
          </cell>
          <cell r="N143" t="str">
            <v>TRACTO</v>
          </cell>
          <cell r="O143">
            <v>0</v>
          </cell>
          <cell r="P143" t="str">
            <v>E2</v>
          </cell>
          <cell r="Q143" t="str">
            <v>J1</v>
          </cell>
          <cell r="R143" t="str">
            <v>J6</v>
          </cell>
          <cell r="S143" t="str">
            <v>ENTREGADO</v>
          </cell>
          <cell r="T143">
            <v>42678</v>
          </cell>
          <cell r="U143" t="str">
            <v>YUCA BELLIDO BORIS YERSY</v>
          </cell>
          <cell r="V143" t="str">
            <v>FLOREZ CONDORI  JOSE WILLIANS</v>
          </cell>
        </row>
        <row r="144">
          <cell r="A144">
            <v>141</v>
          </cell>
          <cell r="B144">
            <v>42678</v>
          </cell>
          <cell r="C144" t="str">
            <v>NOVIEMBRE</v>
          </cell>
          <cell r="D144" t="str">
            <v>2016</v>
          </cell>
          <cell r="E144">
            <v>208</v>
          </cell>
          <cell r="F144" t="str">
            <v>C9N-807</v>
          </cell>
          <cell r="G144" t="str">
            <v>B4O-994</v>
          </cell>
          <cell r="H144" t="str">
            <v>LAS BAMBAS</v>
          </cell>
          <cell r="I144">
            <v>206278</v>
          </cell>
          <cell r="J144" t="str">
            <v>REPUESTO</v>
          </cell>
          <cell r="K144" t="str">
            <v>FOCO DE DOBLE CONTACTO DE 12 V</v>
          </cell>
          <cell r="L144">
            <v>1</v>
          </cell>
          <cell r="M144" t="str">
            <v>UNID.</v>
          </cell>
          <cell r="N144" t="str">
            <v>TRACTO</v>
          </cell>
          <cell r="O144">
            <v>0</v>
          </cell>
          <cell r="P144" t="str">
            <v>E2</v>
          </cell>
          <cell r="Q144" t="str">
            <v>J2</v>
          </cell>
          <cell r="R144" t="str">
            <v>J6</v>
          </cell>
          <cell r="S144" t="str">
            <v>ENTREGADO</v>
          </cell>
          <cell r="T144">
            <v>42678</v>
          </cell>
          <cell r="U144" t="str">
            <v>YUCA BELLIDO BORIS YERSY</v>
          </cell>
          <cell r="V144" t="str">
            <v>CORIHUAMAN SURCO  ERICK ROBERT</v>
          </cell>
        </row>
        <row r="145">
          <cell r="A145">
            <v>142</v>
          </cell>
          <cell r="B145">
            <v>42678</v>
          </cell>
          <cell r="C145" t="str">
            <v>NOVIEMBRE</v>
          </cell>
          <cell r="D145" t="str">
            <v>2016</v>
          </cell>
          <cell r="E145">
            <v>208</v>
          </cell>
          <cell r="F145" t="str">
            <v>C9N-807</v>
          </cell>
          <cell r="G145" t="str">
            <v>B4O-994</v>
          </cell>
          <cell r="H145" t="str">
            <v>LAS BAMBAS</v>
          </cell>
          <cell r="I145">
            <v>206278</v>
          </cell>
          <cell r="J145" t="str">
            <v>REPUESTO</v>
          </cell>
          <cell r="K145" t="str">
            <v>MINIFUSIBLES DE 10 AMP.</v>
          </cell>
          <cell r="L145">
            <v>2</v>
          </cell>
          <cell r="M145" t="str">
            <v>UNID.</v>
          </cell>
          <cell r="N145" t="str">
            <v>TRACTO</v>
          </cell>
          <cell r="O145">
            <v>0</v>
          </cell>
          <cell r="P145" t="str">
            <v>E2</v>
          </cell>
          <cell r="Q145" t="str">
            <v>J2</v>
          </cell>
          <cell r="R145" t="str">
            <v>J6</v>
          </cell>
          <cell r="S145" t="str">
            <v>ENTREGADO</v>
          </cell>
          <cell r="T145">
            <v>42678</v>
          </cell>
          <cell r="U145" t="str">
            <v>YUCA BELLIDO BORIS YERSY</v>
          </cell>
          <cell r="V145" t="str">
            <v>CORIHUAMAN SURCO  ERICK ROBERT</v>
          </cell>
        </row>
        <row r="146">
          <cell r="A146">
            <v>143</v>
          </cell>
          <cell r="B146">
            <v>42678</v>
          </cell>
          <cell r="C146" t="str">
            <v>NOVIEMBRE</v>
          </cell>
          <cell r="D146" t="str">
            <v>2016</v>
          </cell>
          <cell r="E146">
            <v>208</v>
          </cell>
          <cell r="F146" t="str">
            <v>C9N-807</v>
          </cell>
          <cell r="G146" t="str">
            <v>B4O-994</v>
          </cell>
          <cell r="H146" t="str">
            <v>LAS BAMBAS</v>
          </cell>
          <cell r="I146">
            <v>206278</v>
          </cell>
          <cell r="J146" t="str">
            <v>MATERIALES</v>
          </cell>
          <cell r="K146" t="str">
            <v>CINTA AISLANTE NEGRO</v>
          </cell>
          <cell r="L146">
            <v>1</v>
          </cell>
          <cell r="M146" t="str">
            <v>UNID.</v>
          </cell>
          <cell r="N146" t="str">
            <v>TRACTO</v>
          </cell>
          <cell r="O146">
            <v>0</v>
          </cell>
          <cell r="P146" t="str">
            <v>E2</v>
          </cell>
          <cell r="Q146" t="str">
            <v>J2</v>
          </cell>
          <cell r="R146" t="str">
            <v>J6</v>
          </cell>
          <cell r="S146" t="str">
            <v>ENTREGADO</v>
          </cell>
          <cell r="T146">
            <v>42678</v>
          </cell>
          <cell r="U146" t="str">
            <v>YUCA BELLIDO BORIS YERSY</v>
          </cell>
          <cell r="V146" t="str">
            <v>CORIHUAMAN SURCO  ERICK ROBERT</v>
          </cell>
        </row>
        <row r="147">
          <cell r="A147">
            <v>144</v>
          </cell>
          <cell r="B147">
            <v>42678</v>
          </cell>
          <cell r="C147" t="str">
            <v>NOVIEMBRE</v>
          </cell>
          <cell r="D147" t="str">
            <v>2016</v>
          </cell>
          <cell r="E147">
            <v>208</v>
          </cell>
          <cell r="F147" t="str">
            <v>C9N-807</v>
          </cell>
          <cell r="G147" t="str">
            <v>B4O-994</v>
          </cell>
          <cell r="H147" t="str">
            <v>LAS BAMBAS</v>
          </cell>
          <cell r="I147">
            <v>206278</v>
          </cell>
          <cell r="J147" t="str">
            <v>REPUESTO</v>
          </cell>
          <cell r="K147" t="str">
            <v>TUBO CORRUGADO</v>
          </cell>
          <cell r="L147">
            <v>2</v>
          </cell>
          <cell r="M147" t="str">
            <v>M</v>
          </cell>
          <cell r="N147" t="str">
            <v>CISTERNA</v>
          </cell>
          <cell r="O147">
            <v>0</v>
          </cell>
          <cell r="P147" t="str">
            <v>E2</v>
          </cell>
          <cell r="Q147" t="str">
            <v>J2</v>
          </cell>
          <cell r="R147" t="str">
            <v>J6</v>
          </cell>
          <cell r="S147" t="str">
            <v>ENTREGADO</v>
          </cell>
          <cell r="T147">
            <v>42678</v>
          </cell>
          <cell r="U147" t="str">
            <v>YUCA BELLIDO BORIS YERSY</v>
          </cell>
          <cell r="V147" t="str">
            <v>CORIHUAMAN SURCO  ERICK ROBERT</v>
          </cell>
        </row>
        <row r="148">
          <cell r="A148">
            <v>145</v>
          </cell>
          <cell r="B148">
            <v>42678</v>
          </cell>
          <cell r="C148" t="str">
            <v>NOVIEMBRE</v>
          </cell>
          <cell r="D148" t="str">
            <v>2016</v>
          </cell>
          <cell r="E148">
            <v>208</v>
          </cell>
          <cell r="F148" t="str">
            <v>C9N-807</v>
          </cell>
          <cell r="G148" t="str">
            <v>B4O-994</v>
          </cell>
          <cell r="H148" t="str">
            <v>LAS BAMBAS</v>
          </cell>
          <cell r="I148">
            <v>206278</v>
          </cell>
          <cell r="J148" t="str">
            <v>MATERIALES</v>
          </cell>
          <cell r="K148" t="str">
            <v>PRESINTO</v>
          </cell>
          <cell r="L148">
            <v>10</v>
          </cell>
          <cell r="M148" t="str">
            <v>UNID.</v>
          </cell>
          <cell r="N148" t="str">
            <v>CISTERNA</v>
          </cell>
          <cell r="O148">
            <v>0</v>
          </cell>
          <cell r="P148" t="str">
            <v>E2</v>
          </cell>
          <cell r="Q148" t="str">
            <v>J2</v>
          </cell>
          <cell r="R148" t="str">
            <v>J6</v>
          </cell>
          <cell r="S148" t="str">
            <v>ENTREGADO</v>
          </cell>
          <cell r="T148">
            <v>42678</v>
          </cell>
          <cell r="U148" t="str">
            <v>YUCA BELLIDO BORIS YERSY</v>
          </cell>
          <cell r="V148" t="str">
            <v>CORIHUAMAN SURCO  ERICK ROBERT</v>
          </cell>
        </row>
        <row r="149">
          <cell r="A149">
            <v>128</v>
          </cell>
          <cell r="B149">
            <v>42678</v>
          </cell>
          <cell r="C149" t="str">
            <v>NOVIEMBRE</v>
          </cell>
          <cell r="D149" t="str">
            <v>2016</v>
          </cell>
          <cell r="E149">
            <v>212</v>
          </cell>
          <cell r="F149" t="str">
            <v>D3S-767</v>
          </cell>
          <cell r="G149" t="str">
            <v>B8L-973</v>
          </cell>
          <cell r="H149" t="str">
            <v>LAS BAMBAS</v>
          </cell>
          <cell r="I149">
            <v>180263</v>
          </cell>
          <cell r="J149" t="str">
            <v>REPUESTO</v>
          </cell>
          <cell r="K149" t="str">
            <v>ZAPATAS DE TRACCION</v>
          </cell>
          <cell r="L149">
            <v>2</v>
          </cell>
          <cell r="M149" t="str">
            <v>JUEGO</v>
          </cell>
          <cell r="N149" t="str">
            <v>TRACTO</v>
          </cell>
          <cell r="O149">
            <v>0</v>
          </cell>
          <cell r="P149" t="str">
            <v>M5</v>
          </cell>
          <cell r="Q149" t="str">
            <v>J2</v>
          </cell>
          <cell r="R149" t="str">
            <v>J6</v>
          </cell>
          <cell r="S149" t="str">
            <v>ENTREGADO</v>
          </cell>
          <cell r="T149">
            <v>42678</v>
          </cell>
          <cell r="U149" t="str">
            <v>LOPEZ RUIZ WILBERTO</v>
          </cell>
          <cell r="V149" t="str">
            <v>CORIHUAMAN SURCO  ERICK ROBERT</v>
          </cell>
        </row>
        <row r="150">
          <cell r="A150">
            <v>129</v>
          </cell>
          <cell r="B150">
            <v>42678</v>
          </cell>
          <cell r="C150" t="str">
            <v>NOVIEMBRE</v>
          </cell>
          <cell r="D150" t="str">
            <v>2016</v>
          </cell>
          <cell r="E150">
            <v>212</v>
          </cell>
          <cell r="F150" t="str">
            <v>D3S-767</v>
          </cell>
          <cell r="G150" t="str">
            <v>B8L-973</v>
          </cell>
          <cell r="H150" t="str">
            <v>LAS BAMBAS</v>
          </cell>
          <cell r="I150">
            <v>180263</v>
          </cell>
          <cell r="J150" t="str">
            <v>REPUESTO</v>
          </cell>
          <cell r="K150" t="str">
            <v>RESORTES GRANDES PARA ZAPATA</v>
          </cell>
          <cell r="L150">
            <v>4</v>
          </cell>
          <cell r="M150" t="str">
            <v>UNID.</v>
          </cell>
          <cell r="N150" t="str">
            <v>TRACTO</v>
          </cell>
          <cell r="O150">
            <v>0</v>
          </cell>
          <cell r="P150" t="str">
            <v>M5</v>
          </cell>
          <cell r="Q150" t="str">
            <v>J2</v>
          </cell>
          <cell r="R150" t="str">
            <v>J6</v>
          </cell>
          <cell r="S150" t="str">
            <v>ENTREGADO</v>
          </cell>
          <cell r="T150">
            <v>42678</v>
          </cell>
          <cell r="U150" t="str">
            <v>LOPEZ RUIZ WILBERTO</v>
          </cell>
          <cell r="V150" t="str">
            <v>CORIHUAMAN SURCO  ERICK ROBERT</v>
          </cell>
        </row>
        <row r="151">
          <cell r="A151">
            <v>130</v>
          </cell>
          <cell r="B151">
            <v>42678</v>
          </cell>
          <cell r="C151" t="str">
            <v>NOVIEMBRE</v>
          </cell>
          <cell r="D151" t="str">
            <v>2016</v>
          </cell>
          <cell r="E151">
            <v>212</v>
          </cell>
          <cell r="F151" t="str">
            <v>D3S-767</v>
          </cell>
          <cell r="G151" t="str">
            <v>B8L-973</v>
          </cell>
          <cell r="H151" t="str">
            <v>LAS BAMBAS</v>
          </cell>
          <cell r="I151">
            <v>180263</v>
          </cell>
          <cell r="J151" t="str">
            <v>REPUESTO</v>
          </cell>
          <cell r="K151" t="str">
            <v>RESORTES PEQUEÑOS PARA ZAPATAS</v>
          </cell>
          <cell r="L151">
            <v>4</v>
          </cell>
          <cell r="M151" t="str">
            <v>UNID.</v>
          </cell>
          <cell r="N151" t="str">
            <v>TRACTO</v>
          </cell>
          <cell r="O151">
            <v>0</v>
          </cell>
          <cell r="P151" t="str">
            <v>M5</v>
          </cell>
          <cell r="Q151" t="str">
            <v>J2</v>
          </cell>
          <cell r="R151" t="str">
            <v>J6</v>
          </cell>
          <cell r="S151" t="str">
            <v>ENTREGADO</v>
          </cell>
          <cell r="T151">
            <v>42678</v>
          </cell>
          <cell r="U151" t="str">
            <v>LOPEZ RUIZ WILBERTO</v>
          </cell>
          <cell r="V151" t="str">
            <v>CORIHUAMAN SURCO  ERICK ROBERT</v>
          </cell>
        </row>
        <row r="152">
          <cell r="A152">
            <v>98</v>
          </cell>
          <cell r="B152">
            <v>42678</v>
          </cell>
          <cell r="C152" t="str">
            <v>NOVIEMBRE</v>
          </cell>
          <cell r="D152" t="str">
            <v>2016</v>
          </cell>
          <cell r="E152">
            <v>224</v>
          </cell>
          <cell r="F152" t="str">
            <v>D6F-903</v>
          </cell>
          <cell r="G152" t="str">
            <v>B8K-997</v>
          </cell>
          <cell r="H152" t="str">
            <v>LAS BAMBAS</v>
          </cell>
          <cell r="I152">
            <v>213678</v>
          </cell>
          <cell r="J152" t="str">
            <v>REPUESTO</v>
          </cell>
          <cell r="K152" t="str">
            <v>SOPORTE DE CABINA</v>
          </cell>
          <cell r="L152">
            <v>2</v>
          </cell>
          <cell r="M152" t="str">
            <v>UNID.</v>
          </cell>
          <cell r="N152" t="str">
            <v>TRACTO</v>
          </cell>
          <cell r="O152">
            <v>0</v>
          </cell>
          <cell r="P152" t="str">
            <v>M8</v>
          </cell>
          <cell r="Q152" t="str">
            <v>J2</v>
          </cell>
          <cell r="R152" t="str">
            <v>J6</v>
          </cell>
          <cell r="S152" t="str">
            <v>ENTREGADO</v>
          </cell>
          <cell r="T152">
            <v>42678</v>
          </cell>
          <cell r="U152" t="str">
            <v>VARILLAS GAGO  OSCAR ALBERTO</v>
          </cell>
          <cell r="V152" t="str">
            <v>CORIHUAMAN SURCO  ERICK ROBERT</v>
          </cell>
        </row>
        <row r="153">
          <cell r="A153">
            <v>99</v>
          </cell>
          <cell r="B153">
            <v>42678</v>
          </cell>
          <cell r="C153" t="str">
            <v>NOVIEMBRE</v>
          </cell>
          <cell r="D153" t="str">
            <v>2016</v>
          </cell>
          <cell r="E153">
            <v>224</v>
          </cell>
          <cell r="F153" t="str">
            <v>D6F-903</v>
          </cell>
          <cell r="G153" t="str">
            <v>B8K-997</v>
          </cell>
          <cell r="H153" t="str">
            <v>LAS BAMBAS</v>
          </cell>
          <cell r="I153">
            <v>213678</v>
          </cell>
          <cell r="J153" t="str">
            <v>REPUESTO</v>
          </cell>
          <cell r="K153" t="str">
            <v>SOPORTE DE MOTOR SUPERIOR</v>
          </cell>
          <cell r="L153">
            <v>1</v>
          </cell>
          <cell r="M153" t="str">
            <v>UNID.</v>
          </cell>
          <cell r="N153" t="str">
            <v>TRACTO</v>
          </cell>
          <cell r="O153">
            <v>0</v>
          </cell>
          <cell r="P153" t="str">
            <v>M8</v>
          </cell>
          <cell r="Q153" t="str">
            <v>J2</v>
          </cell>
          <cell r="R153" t="str">
            <v>J6</v>
          </cell>
          <cell r="S153" t="str">
            <v>ENTREGADO</v>
          </cell>
          <cell r="T153">
            <v>42678</v>
          </cell>
          <cell r="U153" t="str">
            <v>VARILLAS GAGO  OSCAR ALBERTO</v>
          </cell>
          <cell r="V153" t="str">
            <v>CORIHUAMAN SURCO  ERICK ROBERT</v>
          </cell>
        </row>
        <row r="154">
          <cell r="A154">
            <v>100</v>
          </cell>
          <cell r="B154">
            <v>42678</v>
          </cell>
          <cell r="C154" t="str">
            <v>NOVIEMBRE</v>
          </cell>
          <cell r="D154" t="str">
            <v>2016</v>
          </cell>
          <cell r="E154">
            <v>224</v>
          </cell>
          <cell r="F154" t="str">
            <v>D6F-903</v>
          </cell>
          <cell r="G154" t="str">
            <v>B8K-997</v>
          </cell>
          <cell r="H154" t="str">
            <v>LAS BAMBAS</v>
          </cell>
          <cell r="I154">
            <v>213678</v>
          </cell>
          <cell r="J154" t="str">
            <v>REPUESTO</v>
          </cell>
          <cell r="K154" t="str">
            <v>SOPORTE DE MOTOR INFERIOR</v>
          </cell>
          <cell r="L154">
            <v>1</v>
          </cell>
          <cell r="M154" t="str">
            <v>UNID.</v>
          </cell>
          <cell r="N154" t="str">
            <v>TRACTO</v>
          </cell>
          <cell r="O154">
            <v>0</v>
          </cell>
          <cell r="P154" t="str">
            <v>M8</v>
          </cell>
          <cell r="Q154" t="str">
            <v>J2</v>
          </cell>
          <cell r="R154" t="str">
            <v>J6</v>
          </cell>
          <cell r="S154" t="str">
            <v>ENTREGADO</v>
          </cell>
          <cell r="T154">
            <v>42678</v>
          </cell>
          <cell r="U154" t="str">
            <v>VARILLAS GAGO  OSCAR ALBERTO</v>
          </cell>
          <cell r="V154" t="str">
            <v>CORIHUAMAN SURCO  ERICK ROBERT</v>
          </cell>
        </row>
        <row r="155">
          <cell r="A155">
            <v>101</v>
          </cell>
          <cell r="B155">
            <v>42678</v>
          </cell>
          <cell r="C155" t="str">
            <v>NOVIEMBRE</v>
          </cell>
          <cell r="D155" t="str">
            <v>2016</v>
          </cell>
          <cell r="E155">
            <v>224</v>
          </cell>
          <cell r="F155" t="str">
            <v>D6F-903</v>
          </cell>
          <cell r="G155" t="str">
            <v>B8K-997</v>
          </cell>
          <cell r="H155" t="str">
            <v>LAS BAMBAS</v>
          </cell>
          <cell r="I155">
            <v>213678</v>
          </cell>
          <cell r="J155" t="str">
            <v>REPUESTO</v>
          </cell>
          <cell r="K155" t="str">
            <v>JUEGO DE LLAVE DE CORTE DE COMBUSTIBLE (LH Y RH)</v>
          </cell>
          <cell r="L155">
            <v>2</v>
          </cell>
          <cell r="M155" t="str">
            <v>JUEGO</v>
          </cell>
          <cell r="N155" t="str">
            <v>TRACTO</v>
          </cell>
          <cell r="O155">
            <v>112</v>
          </cell>
          <cell r="P155" t="str">
            <v>M8</v>
          </cell>
          <cell r="Q155" t="str">
            <v>J2</v>
          </cell>
          <cell r="R155" t="str">
            <v>J6</v>
          </cell>
          <cell r="S155" t="str">
            <v>ENTREGADO</v>
          </cell>
          <cell r="T155">
            <v>0</v>
          </cell>
          <cell r="U155" t="str">
            <v>VARILLAS GAGO  OSCAR ALBERTO</v>
          </cell>
          <cell r="V155" t="str">
            <v>CORIHUAMAN SURCO  ERICK ROBERT</v>
          </cell>
        </row>
        <row r="156">
          <cell r="A156">
            <v>102</v>
          </cell>
          <cell r="B156">
            <v>42678</v>
          </cell>
          <cell r="C156" t="str">
            <v>NOVIEMBRE</v>
          </cell>
          <cell r="D156" t="str">
            <v>2016</v>
          </cell>
          <cell r="E156">
            <v>224</v>
          </cell>
          <cell r="F156" t="str">
            <v>D6F-903</v>
          </cell>
          <cell r="G156" t="str">
            <v>B8K-997</v>
          </cell>
          <cell r="H156" t="str">
            <v>LAS BAMBAS</v>
          </cell>
          <cell r="I156">
            <v>213678</v>
          </cell>
          <cell r="J156" t="str">
            <v>REPUESTO</v>
          </cell>
          <cell r="K156" t="str">
            <v>RETENEDOR DE PUERTA</v>
          </cell>
          <cell r="L156">
            <v>1</v>
          </cell>
          <cell r="M156" t="str">
            <v>UNID.</v>
          </cell>
          <cell r="N156" t="str">
            <v>TRACTO</v>
          </cell>
          <cell r="O156">
            <v>0</v>
          </cell>
          <cell r="P156" t="str">
            <v>M8</v>
          </cell>
          <cell r="Q156" t="str">
            <v>J2</v>
          </cell>
          <cell r="R156" t="str">
            <v>J6</v>
          </cell>
          <cell r="S156" t="str">
            <v>ENTREGADO</v>
          </cell>
          <cell r="T156">
            <v>42678</v>
          </cell>
          <cell r="U156" t="str">
            <v>VARILLAS GAGO  OSCAR ALBERTO</v>
          </cell>
          <cell r="V156" t="str">
            <v>CORIHUAMAN SURCO  ERICK ROBERT</v>
          </cell>
        </row>
        <row r="157">
          <cell r="A157">
            <v>103</v>
          </cell>
          <cell r="B157">
            <v>42678</v>
          </cell>
          <cell r="C157" t="str">
            <v>NOVIEMBRE</v>
          </cell>
          <cell r="D157" t="str">
            <v>2016</v>
          </cell>
          <cell r="E157">
            <v>224</v>
          </cell>
          <cell r="F157" t="str">
            <v>D6F-903</v>
          </cell>
          <cell r="G157" t="str">
            <v>B8K-997</v>
          </cell>
          <cell r="H157" t="str">
            <v>LAS BAMBAS</v>
          </cell>
          <cell r="I157">
            <v>213678</v>
          </cell>
          <cell r="J157" t="str">
            <v>REPUESTO</v>
          </cell>
          <cell r="K157" t="str">
            <v>CERROJO DE PUERTA RH</v>
          </cell>
          <cell r="L157">
            <v>1</v>
          </cell>
          <cell r="M157" t="str">
            <v>UNID.</v>
          </cell>
          <cell r="N157" t="str">
            <v>TRACTO</v>
          </cell>
          <cell r="O157">
            <v>0</v>
          </cell>
          <cell r="P157" t="str">
            <v>M8</v>
          </cell>
          <cell r="Q157" t="str">
            <v>J2</v>
          </cell>
          <cell r="R157" t="str">
            <v>J6</v>
          </cell>
          <cell r="S157" t="str">
            <v>ENTREGADO</v>
          </cell>
          <cell r="T157">
            <v>42678</v>
          </cell>
          <cell r="U157" t="str">
            <v>VARILLAS GAGO  OSCAR ALBERTO</v>
          </cell>
          <cell r="V157" t="str">
            <v>CORIHUAMAN SURCO  ERICK ROBERT</v>
          </cell>
        </row>
        <row r="158">
          <cell r="A158">
            <v>104</v>
          </cell>
          <cell r="B158">
            <v>42678</v>
          </cell>
          <cell r="C158" t="str">
            <v>NOVIEMBRE</v>
          </cell>
          <cell r="D158" t="str">
            <v>2016</v>
          </cell>
          <cell r="E158">
            <v>224</v>
          </cell>
          <cell r="F158" t="str">
            <v>D6F-903</v>
          </cell>
          <cell r="G158" t="str">
            <v>B8K-997</v>
          </cell>
          <cell r="H158" t="str">
            <v>LAS BAMBAS</v>
          </cell>
          <cell r="I158">
            <v>213678</v>
          </cell>
          <cell r="J158" t="str">
            <v>REPUESTO</v>
          </cell>
          <cell r="K158" t="str">
            <v>TAPA  DE DEPOSITO LIMPIA PARABRISA</v>
          </cell>
          <cell r="L158">
            <v>1</v>
          </cell>
          <cell r="M158" t="str">
            <v>UNID.</v>
          </cell>
          <cell r="N158" t="str">
            <v>TRACTO</v>
          </cell>
          <cell r="O158">
            <v>0</v>
          </cell>
          <cell r="P158" t="str">
            <v>M8</v>
          </cell>
          <cell r="Q158" t="str">
            <v>J2</v>
          </cell>
          <cell r="R158" t="str">
            <v>J6</v>
          </cell>
          <cell r="S158" t="str">
            <v>ENTREGADO</v>
          </cell>
          <cell r="T158">
            <v>42678</v>
          </cell>
          <cell r="U158" t="str">
            <v>VARILLAS GAGO  OSCAR ALBERTO</v>
          </cell>
          <cell r="V158" t="str">
            <v>CORIHUAMAN SURCO  ERICK ROBERT</v>
          </cell>
        </row>
        <row r="159">
          <cell r="A159">
            <v>126</v>
          </cell>
          <cell r="B159">
            <v>42678</v>
          </cell>
          <cell r="C159" t="str">
            <v>NOVIEMBRE</v>
          </cell>
          <cell r="D159" t="str">
            <v>2016</v>
          </cell>
          <cell r="E159">
            <v>224</v>
          </cell>
          <cell r="F159" t="str">
            <v>D6F-903</v>
          </cell>
          <cell r="G159" t="str">
            <v>B8K-997</v>
          </cell>
          <cell r="H159" t="str">
            <v>LAS BAMBAS</v>
          </cell>
          <cell r="I159">
            <v>213678</v>
          </cell>
          <cell r="J159" t="str">
            <v>REPUESTO</v>
          </cell>
          <cell r="K159" t="str">
            <v>FILTRO DE COMBUSTIBLE</v>
          </cell>
          <cell r="L159">
            <v>1</v>
          </cell>
          <cell r="M159" t="str">
            <v>UNID.</v>
          </cell>
          <cell r="N159" t="str">
            <v>TRACTO</v>
          </cell>
          <cell r="O159">
            <v>0</v>
          </cell>
          <cell r="P159" t="str">
            <v>M8</v>
          </cell>
          <cell r="Q159" t="str">
            <v>J2</v>
          </cell>
          <cell r="R159" t="str">
            <v>J6</v>
          </cell>
          <cell r="S159" t="str">
            <v>ENTREGADO</v>
          </cell>
          <cell r="T159">
            <v>42678</v>
          </cell>
          <cell r="U159" t="str">
            <v>VARILLAS GAGO  OSCAR ALBERTO</v>
          </cell>
          <cell r="V159" t="str">
            <v>CORIHUAMAN SURCO  ERICK ROBERT</v>
          </cell>
        </row>
        <row r="160">
          <cell r="A160">
            <v>127</v>
          </cell>
          <cell r="B160">
            <v>42678</v>
          </cell>
          <cell r="C160" t="str">
            <v>NOVIEMBRE</v>
          </cell>
          <cell r="D160" t="str">
            <v>2016</v>
          </cell>
          <cell r="E160">
            <v>224</v>
          </cell>
          <cell r="F160" t="str">
            <v>D6F-903</v>
          </cell>
          <cell r="G160" t="str">
            <v>B8K-997</v>
          </cell>
          <cell r="H160" t="str">
            <v>LAS BAMBAS</v>
          </cell>
          <cell r="I160">
            <v>213678</v>
          </cell>
          <cell r="J160" t="str">
            <v>REPUESTO</v>
          </cell>
          <cell r="K160" t="str">
            <v>FILTRO SEPARADOR DE AGUA CON VALVULA</v>
          </cell>
          <cell r="L160">
            <v>1</v>
          </cell>
          <cell r="M160" t="str">
            <v>UNID.</v>
          </cell>
          <cell r="N160" t="str">
            <v>TRACTO</v>
          </cell>
          <cell r="O160">
            <v>0</v>
          </cell>
          <cell r="P160" t="str">
            <v>M8</v>
          </cell>
          <cell r="Q160" t="str">
            <v>J2</v>
          </cell>
          <cell r="R160" t="str">
            <v>J6</v>
          </cell>
          <cell r="S160" t="str">
            <v>ENTREGADO</v>
          </cell>
          <cell r="T160">
            <v>42678</v>
          </cell>
          <cell r="U160" t="str">
            <v>VARILLAS GAGO  OSCAR ALBERTO</v>
          </cell>
          <cell r="V160" t="str">
            <v>CORIHUAMAN SURCO  ERICK ROBERT</v>
          </cell>
        </row>
        <row r="161">
          <cell r="A161">
            <v>138</v>
          </cell>
          <cell r="B161">
            <v>42678</v>
          </cell>
          <cell r="C161" t="str">
            <v>NOVIEMBRE</v>
          </cell>
          <cell r="D161" t="str">
            <v>2016</v>
          </cell>
          <cell r="E161">
            <v>230</v>
          </cell>
          <cell r="F161" t="str">
            <v>D6G-805</v>
          </cell>
          <cell r="G161" t="str">
            <v>T4Z-996</v>
          </cell>
          <cell r="H161" t="str">
            <v>LAS BAMBAS</v>
          </cell>
          <cell r="I161">
            <v>218905</v>
          </cell>
          <cell r="J161" t="str">
            <v>REPUESTO</v>
          </cell>
          <cell r="K161" t="str">
            <v>FOCO 9006</v>
          </cell>
          <cell r="L161">
            <v>1</v>
          </cell>
          <cell r="M161" t="str">
            <v>UNID.</v>
          </cell>
          <cell r="N161" t="str">
            <v>TRACTO</v>
          </cell>
          <cell r="O161">
            <v>0</v>
          </cell>
          <cell r="P161" t="str">
            <v>E1</v>
          </cell>
          <cell r="Q161" t="str">
            <v>J1</v>
          </cell>
          <cell r="R161" t="str">
            <v>J6</v>
          </cell>
          <cell r="S161" t="str">
            <v>ENTREGADO</v>
          </cell>
          <cell r="T161">
            <v>42678</v>
          </cell>
          <cell r="U161" t="str">
            <v>PALOMINO CARDENAS JUAN CARLOS</v>
          </cell>
          <cell r="V161" t="str">
            <v>FLOREZ CONDORI  JOSE WILLIANS</v>
          </cell>
        </row>
        <row r="162">
          <cell r="A162">
            <v>110</v>
          </cell>
          <cell r="B162">
            <v>42678</v>
          </cell>
          <cell r="C162" t="str">
            <v>NOVIEMBRE</v>
          </cell>
          <cell r="D162" t="str">
            <v>2016</v>
          </cell>
          <cell r="E162">
            <v>200</v>
          </cell>
          <cell r="F162" t="str">
            <v>TALLER</v>
          </cell>
          <cell r="G162" t="str">
            <v>TALLER</v>
          </cell>
          <cell r="H162" t="str">
            <v>TALLER</v>
          </cell>
          <cell r="I162" t="str">
            <v>TALLER</v>
          </cell>
          <cell r="J162" t="str">
            <v>REPUESTO</v>
          </cell>
          <cell r="K162" t="str">
            <v>TOMACORRIENTE</v>
          </cell>
          <cell r="L162">
            <v>1</v>
          </cell>
          <cell r="M162" t="str">
            <v>UNID.</v>
          </cell>
          <cell r="N162" t="str">
            <v>TRACTO</v>
          </cell>
          <cell r="O162">
            <v>112</v>
          </cell>
          <cell r="P162" t="str">
            <v>E1</v>
          </cell>
          <cell r="Q162" t="str">
            <v>J2</v>
          </cell>
          <cell r="R162" t="str">
            <v>J6</v>
          </cell>
          <cell r="S162" t="str">
            <v>ENTREGADO</v>
          </cell>
          <cell r="T162">
            <v>0</v>
          </cell>
          <cell r="U162" t="str">
            <v>PALOMINO CARDENAS JUAN CARLOS</v>
          </cell>
          <cell r="V162" t="str">
            <v>CORIHUAMAN SURCO  ERICK ROBERT</v>
          </cell>
        </row>
        <row r="163">
          <cell r="A163">
            <v>115</v>
          </cell>
          <cell r="B163">
            <v>42678</v>
          </cell>
          <cell r="C163" t="str">
            <v>NOVIEMBRE</v>
          </cell>
          <cell r="D163" t="str">
            <v>2016</v>
          </cell>
          <cell r="E163">
            <v>205</v>
          </cell>
          <cell r="F163" t="str">
            <v>X2W-765</v>
          </cell>
          <cell r="G163" t="str">
            <v>C5V-993</v>
          </cell>
          <cell r="H163" t="str">
            <v>LAS BAMBAS</v>
          </cell>
          <cell r="I163">
            <v>154850</v>
          </cell>
          <cell r="J163" t="str">
            <v>REPUESTO</v>
          </cell>
          <cell r="K163" t="str">
            <v>SERVICIO DE PINTURA DE TAPABARROS</v>
          </cell>
          <cell r="L163">
            <v>1</v>
          </cell>
          <cell r="M163" t="str">
            <v>UNID.</v>
          </cell>
          <cell r="N163" t="str">
            <v>CISTERNA</v>
          </cell>
          <cell r="O163">
            <v>112</v>
          </cell>
          <cell r="P163" t="str">
            <v>S1</v>
          </cell>
          <cell r="Q163" t="str">
            <v>J2</v>
          </cell>
          <cell r="R163" t="str">
            <v>J6</v>
          </cell>
          <cell r="S163" t="str">
            <v>ENTREGADO</v>
          </cell>
          <cell r="T163">
            <v>0</v>
          </cell>
          <cell r="U163" t="str">
            <v>BAYONA CRUZ CRISTIAN ARMANDO</v>
          </cell>
          <cell r="V163" t="str">
            <v>CORIHUAMAN SURCO  ERICK ROBERT</v>
          </cell>
        </row>
        <row r="164">
          <cell r="A164">
            <v>118</v>
          </cell>
          <cell r="B164">
            <v>42678</v>
          </cell>
          <cell r="C164" t="str">
            <v>NOVIEMBRE</v>
          </cell>
          <cell r="D164" t="str">
            <v>2016</v>
          </cell>
          <cell r="E164">
            <v>205</v>
          </cell>
          <cell r="F164" t="str">
            <v>X2W-765</v>
          </cell>
          <cell r="G164" t="str">
            <v>C5V-993</v>
          </cell>
          <cell r="H164" t="str">
            <v>LAS BAMBAS</v>
          </cell>
          <cell r="I164">
            <v>154850</v>
          </cell>
          <cell r="J164" t="str">
            <v>MATERIALES</v>
          </cell>
          <cell r="K164" t="str">
            <v>CELLOCORD 1/8</v>
          </cell>
          <cell r="L164">
            <v>1</v>
          </cell>
          <cell r="M164" t="str">
            <v>KG.</v>
          </cell>
          <cell r="N164" t="str">
            <v>CISTERNA</v>
          </cell>
          <cell r="O164">
            <v>0</v>
          </cell>
          <cell r="P164" t="str">
            <v>S1</v>
          </cell>
          <cell r="Q164" t="str">
            <v>J2</v>
          </cell>
          <cell r="R164" t="str">
            <v>J6</v>
          </cell>
          <cell r="S164" t="str">
            <v>ENTREGADO</v>
          </cell>
          <cell r="T164">
            <v>42678</v>
          </cell>
          <cell r="U164" t="str">
            <v>BAYONA CRUZ CRISTIAN ARMANDO</v>
          </cell>
          <cell r="V164" t="str">
            <v>CORIHUAMAN SURCO  ERICK ROBERT</v>
          </cell>
        </row>
        <row r="165">
          <cell r="A165">
            <v>119</v>
          </cell>
          <cell r="B165">
            <v>42678</v>
          </cell>
          <cell r="C165" t="str">
            <v>NOVIEMBRE</v>
          </cell>
          <cell r="D165" t="str">
            <v>2016</v>
          </cell>
          <cell r="E165">
            <v>205</v>
          </cell>
          <cell r="F165" t="str">
            <v>X2W-765</v>
          </cell>
          <cell r="G165" t="str">
            <v>C5V-993</v>
          </cell>
          <cell r="H165" t="str">
            <v>LAS BAMBAS</v>
          </cell>
          <cell r="I165">
            <v>154850</v>
          </cell>
          <cell r="J165" t="str">
            <v>MATERIALES</v>
          </cell>
          <cell r="K165" t="str">
            <v>CINTA AISLANTE NEGRO</v>
          </cell>
          <cell r="L165">
            <v>1</v>
          </cell>
          <cell r="M165" t="str">
            <v>UNID.</v>
          </cell>
          <cell r="N165" t="str">
            <v>CISTERNA</v>
          </cell>
          <cell r="O165">
            <v>0</v>
          </cell>
          <cell r="P165" t="str">
            <v>S1</v>
          </cell>
          <cell r="Q165" t="str">
            <v>J2</v>
          </cell>
          <cell r="R165" t="str">
            <v>J6</v>
          </cell>
          <cell r="S165" t="str">
            <v>ENTREGADO</v>
          </cell>
          <cell r="T165">
            <v>42678</v>
          </cell>
          <cell r="U165" t="str">
            <v>BAYONA CRUZ CRISTIAN ARMANDO</v>
          </cell>
          <cell r="V165" t="str">
            <v>CORIHUAMAN SURCO  ERICK ROBERT</v>
          </cell>
        </row>
        <row r="166">
          <cell r="A166">
            <v>136</v>
          </cell>
          <cell r="B166">
            <v>42678</v>
          </cell>
          <cell r="C166" t="str">
            <v>NOVIEMBRE</v>
          </cell>
          <cell r="D166" t="str">
            <v>2016</v>
          </cell>
          <cell r="E166">
            <v>205</v>
          </cell>
          <cell r="F166" t="str">
            <v>X2W-765</v>
          </cell>
          <cell r="G166" t="str">
            <v>C5V-993</v>
          </cell>
          <cell r="H166" t="str">
            <v>LAS BAMBAS</v>
          </cell>
          <cell r="I166">
            <v>154850</v>
          </cell>
          <cell r="J166" t="str">
            <v>MATERIALES</v>
          </cell>
          <cell r="K166" t="str">
            <v>SUPERCITO 5/32</v>
          </cell>
          <cell r="L166">
            <v>0.5</v>
          </cell>
          <cell r="M166" t="str">
            <v>KG.</v>
          </cell>
          <cell r="N166" t="str">
            <v>CISTERNA</v>
          </cell>
          <cell r="O166">
            <v>0</v>
          </cell>
          <cell r="P166" t="str">
            <v>S1</v>
          </cell>
          <cell r="Q166" t="str">
            <v>J1</v>
          </cell>
          <cell r="R166" t="str">
            <v>J6</v>
          </cell>
          <cell r="S166" t="str">
            <v>ENTREGADO</v>
          </cell>
          <cell r="T166">
            <v>42678</v>
          </cell>
          <cell r="U166" t="str">
            <v>BAYONA CRUZ CRISTIAN ARMANDO</v>
          </cell>
          <cell r="V166" t="str">
            <v>FLOREZ CONDORI  JOSE WILLIANS</v>
          </cell>
        </row>
        <row r="167">
          <cell r="A167">
            <v>137</v>
          </cell>
          <cell r="B167">
            <v>42678</v>
          </cell>
          <cell r="C167" t="str">
            <v>NOVIEMBRE</v>
          </cell>
          <cell r="D167" t="str">
            <v>2016</v>
          </cell>
          <cell r="E167">
            <v>205</v>
          </cell>
          <cell r="F167" t="str">
            <v>X2W-765</v>
          </cell>
          <cell r="G167" t="str">
            <v>C5V-993</v>
          </cell>
          <cell r="H167" t="str">
            <v>LAS BAMBAS</v>
          </cell>
          <cell r="I167">
            <v>154850</v>
          </cell>
          <cell r="J167" t="str">
            <v>MATERIALES</v>
          </cell>
          <cell r="K167" t="str">
            <v>CELLOCORD 5/32</v>
          </cell>
          <cell r="L167">
            <v>1</v>
          </cell>
          <cell r="M167" t="str">
            <v>KG.</v>
          </cell>
          <cell r="N167" t="str">
            <v>CISTERNA</v>
          </cell>
          <cell r="O167">
            <v>0</v>
          </cell>
          <cell r="P167" t="str">
            <v>S1</v>
          </cell>
          <cell r="Q167" t="str">
            <v>J1</v>
          </cell>
          <cell r="R167" t="str">
            <v>J6</v>
          </cell>
          <cell r="S167" t="str">
            <v>ENTREGADO</v>
          </cell>
          <cell r="T167">
            <v>42678</v>
          </cell>
          <cell r="U167" t="str">
            <v>BAYONA CRUZ CRISTIAN ARMANDO</v>
          </cell>
          <cell r="V167" t="str">
            <v>FLOREZ CONDORI  JOSE WILLIANS</v>
          </cell>
        </row>
        <row r="168">
          <cell r="A168">
            <v>139</v>
          </cell>
          <cell r="B168">
            <v>42678</v>
          </cell>
          <cell r="C168" t="str">
            <v>NOVIEMBRE</v>
          </cell>
          <cell r="D168" t="str">
            <v>2016</v>
          </cell>
          <cell r="E168">
            <v>205</v>
          </cell>
          <cell r="F168" t="str">
            <v>X2W-765</v>
          </cell>
          <cell r="G168" t="str">
            <v>C5V-993</v>
          </cell>
          <cell r="H168" t="str">
            <v>LAS BAMBAS</v>
          </cell>
          <cell r="I168">
            <v>154850</v>
          </cell>
          <cell r="J168" t="str">
            <v>REPUESTO</v>
          </cell>
          <cell r="K168" t="str">
            <v>PERNOS 9/16 X 6 COMPETO CON TUERCA DE SEGURO</v>
          </cell>
          <cell r="L168">
            <v>2</v>
          </cell>
          <cell r="M168" t="str">
            <v>UNID.</v>
          </cell>
          <cell r="N168" t="str">
            <v>CISTERNA</v>
          </cell>
          <cell r="O168">
            <v>0</v>
          </cell>
          <cell r="P168" t="str">
            <v>S1</v>
          </cell>
          <cell r="Q168" t="str">
            <v>J1</v>
          </cell>
          <cell r="R168" t="str">
            <v>J6</v>
          </cell>
          <cell r="S168" t="str">
            <v>ENTREGADO</v>
          </cell>
          <cell r="T168">
            <v>42678</v>
          </cell>
          <cell r="U168" t="str">
            <v>BAYONA CRUZ CRISTIAN ARMANDO</v>
          </cell>
          <cell r="V168" t="str">
            <v>FLOREZ CONDORI  JOSE WILLIANS</v>
          </cell>
        </row>
        <row r="169">
          <cell r="A169">
            <v>140</v>
          </cell>
          <cell r="B169">
            <v>42678</v>
          </cell>
          <cell r="C169" t="str">
            <v>NOVIEMBRE</v>
          </cell>
          <cell r="D169" t="str">
            <v>2016</v>
          </cell>
          <cell r="E169">
            <v>205</v>
          </cell>
          <cell r="F169" t="str">
            <v>X2W-765</v>
          </cell>
          <cell r="G169" t="str">
            <v>C5V-993</v>
          </cell>
          <cell r="H169" t="str">
            <v>LAS BAMBAS</v>
          </cell>
          <cell r="I169">
            <v>154850</v>
          </cell>
          <cell r="J169" t="str">
            <v>REPUESTO</v>
          </cell>
          <cell r="K169" t="str">
            <v>VOLANDA PLANA DE 9/16</v>
          </cell>
          <cell r="L169">
            <v>4</v>
          </cell>
          <cell r="M169" t="str">
            <v>UNID.</v>
          </cell>
          <cell r="N169" t="str">
            <v>CISTERNA</v>
          </cell>
          <cell r="O169">
            <v>0</v>
          </cell>
          <cell r="P169" t="str">
            <v>S1</v>
          </cell>
          <cell r="Q169" t="str">
            <v>J1</v>
          </cell>
          <cell r="R169" t="str">
            <v>J6</v>
          </cell>
          <cell r="S169" t="str">
            <v>ENTREGADO</v>
          </cell>
          <cell r="T169">
            <v>42678</v>
          </cell>
          <cell r="U169" t="str">
            <v>BAYONA CRUZ CRISTIAN ARMANDO</v>
          </cell>
          <cell r="V169" t="str">
            <v>FLOREZ CONDORI  JOSE WILLIANS</v>
          </cell>
        </row>
        <row r="170">
          <cell r="A170">
            <v>161</v>
          </cell>
          <cell r="B170">
            <v>42679</v>
          </cell>
          <cell r="C170" t="str">
            <v>NOVIEMBRE</v>
          </cell>
          <cell r="D170" t="str">
            <v>2016</v>
          </cell>
          <cell r="E170">
            <v>225</v>
          </cell>
          <cell r="F170" t="str">
            <v>ABP-729</v>
          </cell>
          <cell r="G170" t="str">
            <v>D8K-985</v>
          </cell>
          <cell r="H170" t="str">
            <v>LAS BAMBAS</v>
          </cell>
          <cell r="I170">
            <v>104807</v>
          </cell>
          <cell r="J170" t="str">
            <v>REPUESTO</v>
          </cell>
          <cell r="K170" t="str">
            <v>RELAY DE CARGA DE BATERIAS</v>
          </cell>
          <cell r="L170">
            <v>1</v>
          </cell>
          <cell r="M170" t="str">
            <v>UNID.</v>
          </cell>
          <cell r="N170" t="str">
            <v>TRACTO</v>
          </cell>
          <cell r="O170">
            <v>0</v>
          </cell>
          <cell r="P170" t="str">
            <v>E1</v>
          </cell>
          <cell r="Q170" t="str">
            <v>J2</v>
          </cell>
          <cell r="R170" t="str">
            <v>J2</v>
          </cell>
          <cell r="S170" t="str">
            <v>ENTREGADO</v>
          </cell>
          <cell r="T170">
            <v>42679</v>
          </cell>
          <cell r="U170" t="str">
            <v>PALOMINO CARDENAS JUAN CARLOS</v>
          </cell>
          <cell r="V170" t="str">
            <v>CORIHUAMAN SURCO  ERICK ROBERT</v>
          </cell>
        </row>
        <row r="171">
          <cell r="A171">
            <v>162</v>
          </cell>
          <cell r="B171">
            <v>42679</v>
          </cell>
          <cell r="C171" t="str">
            <v>NOVIEMBRE</v>
          </cell>
          <cell r="D171" t="str">
            <v>2016</v>
          </cell>
          <cell r="E171">
            <v>225</v>
          </cell>
          <cell r="F171" t="str">
            <v>ABP-729</v>
          </cell>
          <cell r="G171" t="str">
            <v>D8K-985</v>
          </cell>
          <cell r="H171" t="str">
            <v>LAS BAMBAS</v>
          </cell>
          <cell r="I171">
            <v>104807</v>
          </cell>
          <cell r="J171" t="str">
            <v>REPUESTO</v>
          </cell>
          <cell r="K171" t="str">
            <v>PORTA DIODOS SEGÚN MUESTRA</v>
          </cell>
          <cell r="L171">
            <v>1</v>
          </cell>
          <cell r="M171" t="str">
            <v>UNID.</v>
          </cell>
          <cell r="N171" t="str">
            <v>TRACTO</v>
          </cell>
          <cell r="O171">
            <v>0</v>
          </cell>
          <cell r="P171" t="str">
            <v>E1</v>
          </cell>
          <cell r="Q171" t="str">
            <v>J2</v>
          </cell>
          <cell r="R171" t="str">
            <v>J2</v>
          </cell>
          <cell r="S171" t="str">
            <v>ENTREGADO</v>
          </cell>
          <cell r="T171">
            <v>42679</v>
          </cell>
          <cell r="U171" t="str">
            <v>PALOMINO CARDENAS JUAN CARLOS</v>
          </cell>
          <cell r="V171" t="str">
            <v>CORIHUAMAN SURCO  ERICK ROBERT</v>
          </cell>
        </row>
        <row r="172">
          <cell r="A172">
            <v>186</v>
          </cell>
          <cell r="B172">
            <v>42679</v>
          </cell>
          <cell r="C172" t="str">
            <v>NOVIEMBRE</v>
          </cell>
          <cell r="D172" t="str">
            <v>2016</v>
          </cell>
          <cell r="E172">
            <v>225</v>
          </cell>
          <cell r="F172" t="str">
            <v>ABP-729</v>
          </cell>
          <cell r="G172" t="str">
            <v>D8K-985</v>
          </cell>
          <cell r="H172" t="str">
            <v>LAS BAMBAS</v>
          </cell>
          <cell r="I172">
            <v>104807</v>
          </cell>
          <cell r="J172" t="str">
            <v>INSUMO TALLER</v>
          </cell>
          <cell r="K172" t="str">
            <v>REMACHES PARA FAJAS</v>
          </cell>
          <cell r="L172">
            <v>300</v>
          </cell>
          <cell r="M172" t="str">
            <v>UNID.</v>
          </cell>
          <cell r="N172" t="str">
            <v>TRACTO</v>
          </cell>
          <cell r="O172">
            <v>0</v>
          </cell>
          <cell r="P172" t="str">
            <v>M2</v>
          </cell>
          <cell r="Q172" t="str">
            <v>J2</v>
          </cell>
          <cell r="R172" t="str">
            <v>J2</v>
          </cell>
          <cell r="S172" t="str">
            <v>ENTREGADO</v>
          </cell>
          <cell r="T172">
            <v>42679</v>
          </cell>
          <cell r="U172" t="str">
            <v>CHUMPITAZ GAGO JULIO ENRIQUE</v>
          </cell>
          <cell r="V172" t="str">
            <v>CORIHUAMAN SURCO  ERICK ROBERT</v>
          </cell>
        </row>
        <row r="173">
          <cell r="A173">
            <v>187</v>
          </cell>
          <cell r="B173">
            <v>42679</v>
          </cell>
          <cell r="C173" t="str">
            <v>NOVIEMBRE</v>
          </cell>
          <cell r="D173" t="str">
            <v>2016</v>
          </cell>
          <cell r="E173">
            <v>225</v>
          </cell>
          <cell r="F173" t="str">
            <v>ABP-729</v>
          </cell>
          <cell r="G173" t="str">
            <v>D8K-985</v>
          </cell>
          <cell r="H173" t="str">
            <v>LAS BAMBAS</v>
          </cell>
          <cell r="I173">
            <v>104807</v>
          </cell>
          <cell r="J173" t="str">
            <v>INSUMO TALLER</v>
          </cell>
          <cell r="K173" t="str">
            <v>FAJAS DE FRENO</v>
          </cell>
          <cell r="L173">
            <v>2</v>
          </cell>
          <cell r="M173" t="str">
            <v>JUEGO</v>
          </cell>
          <cell r="N173" t="str">
            <v>CISTERNA</v>
          </cell>
          <cell r="O173">
            <v>0</v>
          </cell>
          <cell r="P173" t="str">
            <v>M2</v>
          </cell>
          <cell r="Q173" t="str">
            <v>J2</v>
          </cell>
          <cell r="R173" t="str">
            <v>J2</v>
          </cell>
          <cell r="S173" t="str">
            <v>ENTREGADO</v>
          </cell>
          <cell r="T173">
            <v>42679</v>
          </cell>
          <cell r="U173" t="str">
            <v>CHUMPITAZ GAGO JULIO ENRIQUE</v>
          </cell>
          <cell r="V173" t="str">
            <v>CORIHUAMAN SURCO  ERICK ROBERT</v>
          </cell>
        </row>
        <row r="174">
          <cell r="A174">
            <v>163</v>
          </cell>
          <cell r="B174">
            <v>42679</v>
          </cell>
          <cell r="C174" t="str">
            <v>NOVIEMBRE</v>
          </cell>
          <cell r="D174" t="str">
            <v>2016</v>
          </cell>
          <cell r="E174">
            <v>203</v>
          </cell>
          <cell r="F174" t="str">
            <v>ABQ-703</v>
          </cell>
          <cell r="G174" t="str">
            <v>D0Z-994</v>
          </cell>
          <cell r="H174" t="str">
            <v>LAS BAMBAS</v>
          </cell>
          <cell r="I174">
            <v>95835</v>
          </cell>
          <cell r="J174" t="str">
            <v>REPUESTO</v>
          </cell>
          <cell r="K174" t="str">
            <v>NIPLE DE BRONCE DE 3/8" x 3/8"  DE 90° COMPLETO CON CONO Y GUIA Y TUERCA</v>
          </cell>
          <cell r="L174">
            <v>1</v>
          </cell>
          <cell r="M174" t="str">
            <v>UNID.</v>
          </cell>
          <cell r="N174" t="str">
            <v>CISTERNA</v>
          </cell>
          <cell r="O174">
            <v>0</v>
          </cell>
          <cell r="P174" t="str">
            <v>M8</v>
          </cell>
          <cell r="Q174" t="str">
            <v>J2</v>
          </cell>
          <cell r="R174" t="str">
            <v>J2</v>
          </cell>
          <cell r="S174" t="str">
            <v>ENTREGADO</v>
          </cell>
          <cell r="T174">
            <v>42679</v>
          </cell>
          <cell r="U174" t="str">
            <v>VARILLAS GAGO  OSCAR ALBERTO</v>
          </cell>
          <cell r="V174" t="str">
            <v>CORIHUAMAN SURCO  ERICK ROBERT</v>
          </cell>
        </row>
        <row r="175">
          <cell r="A175">
            <v>147</v>
          </cell>
          <cell r="B175">
            <v>42679</v>
          </cell>
          <cell r="C175" t="str">
            <v>NOVIEMBRE</v>
          </cell>
          <cell r="D175" t="str">
            <v>2016</v>
          </cell>
          <cell r="E175">
            <v>216</v>
          </cell>
          <cell r="F175" t="str">
            <v>ABQ-780</v>
          </cell>
          <cell r="G175" t="str">
            <v>C9S-990</v>
          </cell>
          <cell r="H175" t="str">
            <v>LAS BAMBAS</v>
          </cell>
          <cell r="I175">
            <v>111326</v>
          </cell>
          <cell r="J175" t="str">
            <v>REPUESTO</v>
          </cell>
          <cell r="K175" t="str">
            <v>SOPORTE DE MOTOR POSTERIOR L Y R</v>
          </cell>
          <cell r="L175">
            <v>2</v>
          </cell>
          <cell r="M175" t="str">
            <v>UNID.</v>
          </cell>
          <cell r="N175" t="str">
            <v>TRACTO</v>
          </cell>
          <cell r="O175">
            <v>0</v>
          </cell>
          <cell r="P175" t="str">
            <v>M1</v>
          </cell>
          <cell r="Q175" t="str">
            <v>J2</v>
          </cell>
          <cell r="R175" t="str">
            <v>J2</v>
          </cell>
          <cell r="S175" t="str">
            <v>ENTREGADO</v>
          </cell>
          <cell r="T175">
            <v>42679</v>
          </cell>
          <cell r="U175" t="str">
            <v>CABEZAS SANCHEZ JEAN JHONATAN</v>
          </cell>
          <cell r="V175" t="str">
            <v>CORIHUAMAN SURCO  ERICK ROBERT</v>
          </cell>
        </row>
        <row r="176">
          <cell r="A176">
            <v>189</v>
          </cell>
          <cell r="B176">
            <v>42679</v>
          </cell>
          <cell r="C176" t="str">
            <v>NOVIEMBRE</v>
          </cell>
          <cell r="D176" t="str">
            <v>2016</v>
          </cell>
          <cell r="E176">
            <v>216</v>
          </cell>
          <cell r="F176" t="str">
            <v>ABQ-780</v>
          </cell>
          <cell r="G176" t="str">
            <v>C9S-990</v>
          </cell>
          <cell r="H176" t="str">
            <v>LAS BAMBAS</v>
          </cell>
          <cell r="I176">
            <v>111326</v>
          </cell>
          <cell r="J176" t="str">
            <v>REPUESTO</v>
          </cell>
          <cell r="K176" t="str">
            <v>KIT COMPLETO DE EMBRIAGUE</v>
          </cell>
          <cell r="L176">
            <v>1</v>
          </cell>
          <cell r="M176" t="str">
            <v>UNID.</v>
          </cell>
          <cell r="N176" t="str">
            <v>TRACTO</v>
          </cell>
          <cell r="O176">
            <v>0</v>
          </cell>
          <cell r="P176" t="str">
            <v>M1</v>
          </cell>
          <cell r="Q176" t="str">
            <v>J2</v>
          </cell>
          <cell r="R176" t="str">
            <v>J2</v>
          </cell>
          <cell r="S176" t="str">
            <v>ENTREGADO</v>
          </cell>
          <cell r="T176">
            <v>42679</v>
          </cell>
          <cell r="U176" t="str">
            <v>CABEZAS SANCHEZ JEAN JHONATAN</v>
          </cell>
          <cell r="V176" t="str">
            <v>CORIHUAMAN SURCO  ERICK ROBERT</v>
          </cell>
        </row>
        <row r="177">
          <cell r="A177">
            <v>169</v>
          </cell>
          <cell r="B177">
            <v>42679</v>
          </cell>
          <cell r="C177" t="str">
            <v>NOVIEMBRE</v>
          </cell>
          <cell r="D177" t="str">
            <v>2016</v>
          </cell>
          <cell r="E177">
            <v>229</v>
          </cell>
          <cell r="F177" t="str">
            <v>AEH-801</v>
          </cell>
          <cell r="G177" t="str">
            <v>CAMIONETA</v>
          </cell>
          <cell r="H177" t="str">
            <v>LAS BAMBAS</v>
          </cell>
          <cell r="I177">
            <v>83936</v>
          </cell>
          <cell r="J177" t="str">
            <v>REPUESTO</v>
          </cell>
          <cell r="K177" t="str">
            <v>CRUZETA  DE CARDAN DE TRACCION</v>
          </cell>
          <cell r="L177">
            <v>2</v>
          </cell>
          <cell r="M177" t="str">
            <v>UNID.</v>
          </cell>
          <cell r="N177" t="str">
            <v>CAMIONETA</v>
          </cell>
          <cell r="O177">
            <v>0</v>
          </cell>
          <cell r="P177" t="str">
            <v>M6</v>
          </cell>
          <cell r="Q177" t="str">
            <v>J2</v>
          </cell>
          <cell r="R177" t="str">
            <v>J2</v>
          </cell>
          <cell r="S177" t="str">
            <v>ENTREGADO</v>
          </cell>
          <cell r="T177">
            <v>42679</v>
          </cell>
          <cell r="U177" t="str">
            <v>PARI VENTURA  EDSON ORLANDO</v>
          </cell>
          <cell r="V177" t="str">
            <v>CORIHUAMAN SURCO  ERICK ROBERT</v>
          </cell>
        </row>
        <row r="178">
          <cell r="A178">
            <v>153</v>
          </cell>
          <cell r="B178">
            <v>42679</v>
          </cell>
          <cell r="C178" t="str">
            <v>NOVIEMBRE</v>
          </cell>
          <cell r="D178" t="str">
            <v>2016</v>
          </cell>
          <cell r="E178">
            <v>209</v>
          </cell>
          <cell r="F178" t="str">
            <v>AKX-805</v>
          </cell>
          <cell r="G178" t="str">
            <v>F5Z-985</v>
          </cell>
          <cell r="H178" t="str">
            <v>LAS BAMBAS</v>
          </cell>
          <cell r="I178">
            <v>31856</v>
          </cell>
          <cell r="J178" t="str">
            <v>REPUESTO</v>
          </cell>
          <cell r="K178" t="str">
            <v>SOLDADURA CHANFERCORD</v>
          </cell>
          <cell r="L178">
            <v>1.5</v>
          </cell>
          <cell r="M178" t="str">
            <v>KG.</v>
          </cell>
          <cell r="N178" t="str">
            <v>CISTERNA</v>
          </cell>
          <cell r="O178">
            <v>0</v>
          </cell>
          <cell r="P178" t="str">
            <v>S1</v>
          </cell>
          <cell r="Q178" t="str">
            <v>J2</v>
          </cell>
          <cell r="R178" t="str">
            <v>J2</v>
          </cell>
          <cell r="S178" t="str">
            <v>ENTREGADO</v>
          </cell>
          <cell r="T178">
            <v>42679</v>
          </cell>
          <cell r="U178" t="str">
            <v>BAYONA CRUZ CRISTIAN ARMANDO</v>
          </cell>
          <cell r="V178" t="str">
            <v>CORIHUAMAN SURCO  ERICK ROBERT</v>
          </cell>
        </row>
        <row r="179">
          <cell r="A179">
            <v>154</v>
          </cell>
          <cell r="B179">
            <v>42679</v>
          </cell>
          <cell r="C179" t="str">
            <v>NOVIEMBRE</v>
          </cell>
          <cell r="D179" t="str">
            <v>2016</v>
          </cell>
          <cell r="E179">
            <v>209</v>
          </cell>
          <cell r="F179" t="str">
            <v>AKX-805</v>
          </cell>
          <cell r="G179" t="str">
            <v>F5Z-985</v>
          </cell>
          <cell r="H179" t="str">
            <v>LAS BAMBAS</v>
          </cell>
          <cell r="I179">
            <v>31856</v>
          </cell>
          <cell r="J179" t="str">
            <v>REPUESTO</v>
          </cell>
          <cell r="K179" t="str">
            <v>DISCO DE CORTE DE 7 DE 1/16</v>
          </cell>
          <cell r="L179">
            <v>1</v>
          </cell>
          <cell r="M179" t="str">
            <v>UNID.</v>
          </cell>
          <cell r="N179" t="str">
            <v>CISTERNA</v>
          </cell>
          <cell r="O179">
            <v>0</v>
          </cell>
          <cell r="P179" t="str">
            <v>S1</v>
          </cell>
          <cell r="Q179" t="str">
            <v>J2</v>
          </cell>
          <cell r="R179" t="str">
            <v>J2</v>
          </cell>
          <cell r="S179" t="str">
            <v>ENTREGADO</v>
          </cell>
          <cell r="T179">
            <v>42679</v>
          </cell>
          <cell r="U179" t="str">
            <v>BAYONA CRUZ CRISTIAN ARMANDO</v>
          </cell>
          <cell r="V179" t="str">
            <v>CORIHUAMAN SURCO  ERICK ROBERT</v>
          </cell>
        </row>
        <row r="180">
          <cell r="A180">
            <v>155</v>
          </cell>
          <cell r="B180">
            <v>42679</v>
          </cell>
          <cell r="C180" t="str">
            <v>NOVIEMBRE</v>
          </cell>
          <cell r="D180" t="str">
            <v>2016</v>
          </cell>
          <cell r="E180">
            <v>209</v>
          </cell>
          <cell r="F180" t="str">
            <v>AKX-805</v>
          </cell>
          <cell r="G180" t="str">
            <v>F5Z-985</v>
          </cell>
          <cell r="H180" t="str">
            <v>LAS BAMBAS</v>
          </cell>
          <cell r="I180">
            <v>31856</v>
          </cell>
          <cell r="J180" t="str">
            <v>REPUESTO</v>
          </cell>
          <cell r="K180" t="str">
            <v>DISCO DE DESBASTE 4"</v>
          </cell>
          <cell r="L180">
            <v>1</v>
          </cell>
          <cell r="M180" t="str">
            <v>UNID.</v>
          </cell>
          <cell r="N180" t="str">
            <v>CISTERNA</v>
          </cell>
          <cell r="O180">
            <v>0</v>
          </cell>
          <cell r="P180" t="str">
            <v>S1</v>
          </cell>
          <cell r="Q180" t="str">
            <v>J2</v>
          </cell>
          <cell r="R180" t="str">
            <v>J2</v>
          </cell>
          <cell r="S180" t="str">
            <v>ENTREGADO</v>
          </cell>
          <cell r="T180">
            <v>42679</v>
          </cell>
          <cell r="U180" t="str">
            <v>BAYONA CRUZ CRISTIAN ARMANDO</v>
          </cell>
          <cell r="V180" t="str">
            <v>CORIHUAMAN SURCO  ERICK ROBERT</v>
          </cell>
        </row>
        <row r="181">
          <cell r="A181">
            <v>156</v>
          </cell>
          <cell r="B181">
            <v>42679</v>
          </cell>
          <cell r="C181" t="str">
            <v>NOVIEMBRE</v>
          </cell>
          <cell r="D181" t="str">
            <v>2016</v>
          </cell>
          <cell r="E181">
            <v>209</v>
          </cell>
          <cell r="F181" t="str">
            <v>AKX-805</v>
          </cell>
          <cell r="G181" t="str">
            <v>F5Z-985</v>
          </cell>
          <cell r="H181" t="str">
            <v>LAS BAMBAS</v>
          </cell>
          <cell r="I181">
            <v>31856</v>
          </cell>
          <cell r="J181" t="str">
            <v>REPUESTO</v>
          </cell>
          <cell r="K181" t="str">
            <v>DISCO DE DESBASTE 7"</v>
          </cell>
          <cell r="L181">
            <v>1</v>
          </cell>
          <cell r="M181" t="str">
            <v>UNID.</v>
          </cell>
          <cell r="N181" t="str">
            <v>CISTERNA</v>
          </cell>
          <cell r="O181">
            <v>0</v>
          </cell>
          <cell r="P181" t="str">
            <v>S1</v>
          </cell>
          <cell r="Q181" t="str">
            <v>J2</v>
          </cell>
          <cell r="R181" t="str">
            <v>J2</v>
          </cell>
          <cell r="S181" t="str">
            <v>ENTREGADO</v>
          </cell>
          <cell r="T181">
            <v>42679</v>
          </cell>
          <cell r="U181" t="str">
            <v>BAYONA CRUZ CRISTIAN ARMANDO</v>
          </cell>
          <cell r="V181" t="str">
            <v>CORIHUAMAN SURCO  ERICK ROBERT</v>
          </cell>
        </row>
        <row r="182">
          <cell r="A182">
            <v>179</v>
          </cell>
          <cell r="B182">
            <v>42679</v>
          </cell>
          <cell r="C182" t="str">
            <v>NOVIEMBRE</v>
          </cell>
          <cell r="D182" t="str">
            <v>2016</v>
          </cell>
          <cell r="E182">
            <v>209</v>
          </cell>
          <cell r="F182" t="str">
            <v>AKX-805</v>
          </cell>
          <cell r="G182" t="str">
            <v>F5Z-985</v>
          </cell>
          <cell r="H182" t="str">
            <v>LAS BAMBAS</v>
          </cell>
          <cell r="I182">
            <v>31856</v>
          </cell>
          <cell r="J182" t="str">
            <v>INSUMO TALLER</v>
          </cell>
          <cell r="K182" t="str">
            <v>DISCO DE CORTE DE 7"</v>
          </cell>
          <cell r="L182">
            <v>1</v>
          </cell>
          <cell r="M182" t="str">
            <v>UNID.</v>
          </cell>
          <cell r="N182" t="str">
            <v>CISTERNA</v>
          </cell>
          <cell r="O182">
            <v>0</v>
          </cell>
          <cell r="P182" t="str">
            <v>S1</v>
          </cell>
          <cell r="Q182" t="str">
            <v>J2</v>
          </cell>
          <cell r="R182" t="str">
            <v>J2</v>
          </cell>
          <cell r="S182" t="str">
            <v>ENTREGADO</v>
          </cell>
          <cell r="T182">
            <v>42679</v>
          </cell>
          <cell r="U182" t="str">
            <v>BAYONA CRUZ CRISTIAN ARMANDO</v>
          </cell>
          <cell r="V182" t="str">
            <v>CORIHUAMAN SURCO  ERICK ROBERT</v>
          </cell>
        </row>
        <row r="183">
          <cell r="A183">
            <v>180</v>
          </cell>
          <cell r="B183">
            <v>42679</v>
          </cell>
          <cell r="C183" t="str">
            <v>NOVIEMBRE</v>
          </cell>
          <cell r="D183" t="str">
            <v>2016</v>
          </cell>
          <cell r="E183">
            <v>209</v>
          </cell>
          <cell r="F183" t="str">
            <v>AKX-805</v>
          </cell>
          <cell r="G183" t="str">
            <v>F5Z-985</v>
          </cell>
          <cell r="H183" t="str">
            <v>LAS BAMBAS</v>
          </cell>
          <cell r="I183">
            <v>31856</v>
          </cell>
          <cell r="J183" t="str">
            <v>INSUMO TALLER</v>
          </cell>
          <cell r="K183" t="str">
            <v>SELLOCOR DE 1/8</v>
          </cell>
          <cell r="L183">
            <v>1</v>
          </cell>
          <cell r="M183" t="str">
            <v>KG.</v>
          </cell>
          <cell r="N183" t="str">
            <v>CISTERNA</v>
          </cell>
          <cell r="O183">
            <v>0</v>
          </cell>
          <cell r="P183" t="str">
            <v>S1</v>
          </cell>
          <cell r="Q183" t="str">
            <v>J2</v>
          </cell>
          <cell r="R183" t="str">
            <v>J2</v>
          </cell>
          <cell r="S183" t="str">
            <v>ENTREGADO</v>
          </cell>
          <cell r="T183">
            <v>42679</v>
          </cell>
          <cell r="U183" t="str">
            <v>BAYONA CRUZ CRISTIAN ARMANDO</v>
          </cell>
          <cell r="V183" t="str">
            <v>CORIHUAMAN SURCO  ERICK ROBERT</v>
          </cell>
        </row>
        <row r="184">
          <cell r="A184">
            <v>192</v>
          </cell>
          <cell r="B184">
            <v>42679</v>
          </cell>
          <cell r="C184" t="str">
            <v>NOVIEMBRE</v>
          </cell>
          <cell r="D184" t="str">
            <v>2016</v>
          </cell>
          <cell r="E184">
            <v>240</v>
          </cell>
          <cell r="F184" t="str">
            <v>B2M-948</v>
          </cell>
          <cell r="G184" t="str">
            <v>CAMION</v>
          </cell>
          <cell r="H184" t="str">
            <v>TAMBOMAYO</v>
          </cell>
          <cell r="I184">
            <v>111543</v>
          </cell>
          <cell r="J184" t="str">
            <v>REPUESTO</v>
          </cell>
          <cell r="K184" t="str">
            <v>CABLE DE EMBRIAGUE</v>
          </cell>
          <cell r="L184">
            <v>1</v>
          </cell>
          <cell r="M184" t="str">
            <v>UNID.</v>
          </cell>
          <cell r="N184" t="str">
            <v>CAMION</v>
          </cell>
          <cell r="O184">
            <v>111</v>
          </cell>
          <cell r="P184" t="str">
            <v>M5</v>
          </cell>
          <cell r="Q184" t="str">
            <v>J2</v>
          </cell>
          <cell r="R184" t="str">
            <v>J2</v>
          </cell>
          <cell r="S184" t="str">
            <v>ENTREGADO</v>
          </cell>
          <cell r="T184">
            <v>0</v>
          </cell>
          <cell r="U184" t="str">
            <v>LOPEZ RUIZ WILBERTO</v>
          </cell>
          <cell r="V184" t="str">
            <v>CORIHUAMAN SURCO  ERICK ROBERT</v>
          </cell>
        </row>
        <row r="185">
          <cell r="A185">
            <v>193</v>
          </cell>
          <cell r="B185">
            <v>42679</v>
          </cell>
          <cell r="C185" t="str">
            <v>NOVIEMBRE</v>
          </cell>
          <cell r="D185" t="str">
            <v>2016</v>
          </cell>
          <cell r="E185">
            <v>240</v>
          </cell>
          <cell r="F185" t="str">
            <v>B2M-948</v>
          </cell>
          <cell r="G185" t="str">
            <v>CAMION</v>
          </cell>
          <cell r="H185" t="str">
            <v>TAMBOMAYO</v>
          </cell>
          <cell r="I185">
            <v>111543</v>
          </cell>
          <cell r="J185" t="str">
            <v>REPUESTO</v>
          </cell>
          <cell r="K185" t="str">
            <v>GUARDA POLVOS DE BARRA DE DIRECCION</v>
          </cell>
          <cell r="L185">
            <v>1</v>
          </cell>
          <cell r="M185" t="str">
            <v>UNID.</v>
          </cell>
          <cell r="N185" t="str">
            <v>CAMION</v>
          </cell>
          <cell r="O185">
            <v>111</v>
          </cell>
          <cell r="P185" t="str">
            <v>M5</v>
          </cell>
          <cell r="Q185" t="str">
            <v>J2</v>
          </cell>
          <cell r="R185" t="str">
            <v>J2</v>
          </cell>
          <cell r="S185" t="str">
            <v>ENTREGADO</v>
          </cell>
          <cell r="T185">
            <v>0</v>
          </cell>
          <cell r="U185" t="str">
            <v>LOPEZ RUIZ WILBERTO</v>
          </cell>
          <cell r="V185" t="str">
            <v>CORIHUAMAN SURCO  ERICK ROBERT</v>
          </cell>
        </row>
        <row r="186">
          <cell r="A186">
            <v>194</v>
          </cell>
          <cell r="B186">
            <v>42679</v>
          </cell>
          <cell r="C186" t="str">
            <v>NOVIEMBRE</v>
          </cell>
          <cell r="D186" t="str">
            <v>2016</v>
          </cell>
          <cell r="E186">
            <v>240</v>
          </cell>
          <cell r="F186" t="str">
            <v>B2M-948</v>
          </cell>
          <cell r="G186" t="str">
            <v>CAMION</v>
          </cell>
          <cell r="H186" t="str">
            <v>TAMBOMAYO</v>
          </cell>
          <cell r="I186">
            <v>111543</v>
          </cell>
          <cell r="J186" t="str">
            <v>SERVICIO</v>
          </cell>
          <cell r="K186" t="str">
            <v>REPARACION DE MASCA Y PARACHOQUE</v>
          </cell>
          <cell r="L186">
            <v>1</v>
          </cell>
          <cell r="M186" t="str">
            <v>UNID.</v>
          </cell>
          <cell r="N186" t="str">
            <v>CAMION</v>
          </cell>
          <cell r="O186">
            <v>111</v>
          </cell>
          <cell r="P186" t="str">
            <v>M5</v>
          </cell>
          <cell r="Q186" t="str">
            <v>J2</v>
          </cell>
          <cell r="R186" t="str">
            <v>J2</v>
          </cell>
          <cell r="S186" t="str">
            <v>ENTREGADO</v>
          </cell>
          <cell r="T186">
            <v>0</v>
          </cell>
          <cell r="U186" t="str">
            <v>LOPEZ RUIZ WILBERTO</v>
          </cell>
          <cell r="V186" t="str">
            <v>CORIHUAMAN SURCO  ERICK ROBERT</v>
          </cell>
        </row>
        <row r="187">
          <cell r="A187">
            <v>164</v>
          </cell>
          <cell r="B187">
            <v>42679</v>
          </cell>
          <cell r="C187" t="str">
            <v>NOVIEMBRE</v>
          </cell>
          <cell r="D187" t="str">
            <v>2016</v>
          </cell>
          <cell r="E187">
            <v>222</v>
          </cell>
          <cell r="F187" t="str">
            <v>C5R-892</v>
          </cell>
          <cell r="G187" t="str">
            <v>A0T-983</v>
          </cell>
          <cell r="H187" t="str">
            <v>LAS BAMBAS</v>
          </cell>
          <cell r="I187">
            <v>222979</v>
          </cell>
          <cell r="J187" t="str">
            <v>REPUESTO</v>
          </cell>
          <cell r="K187" t="str">
            <v>ANTICONGELANTE</v>
          </cell>
          <cell r="L187">
            <v>2</v>
          </cell>
          <cell r="M187" t="str">
            <v>GLNS.</v>
          </cell>
          <cell r="N187" t="str">
            <v>TRACTO</v>
          </cell>
          <cell r="O187">
            <v>0</v>
          </cell>
          <cell r="P187" t="str">
            <v>M2</v>
          </cell>
          <cell r="Q187" t="str">
            <v>J2</v>
          </cell>
          <cell r="R187" t="str">
            <v>J2</v>
          </cell>
          <cell r="S187" t="str">
            <v>ENTREGADO</v>
          </cell>
          <cell r="T187">
            <v>42679</v>
          </cell>
          <cell r="U187" t="str">
            <v>CHUMPITAZ GAGO JULIO ENRIQUE</v>
          </cell>
          <cell r="V187" t="str">
            <v>CORIHUAMAN SURCO  ERICK ROBERT</v>
          </cell>
        </row>
        <row r="188">
          <cell r="A188">
            <v>167</v>
          </cell>
          <cell r="B188">
            <v>42679</v>
          </cell>
          <cell r="C188" t="str">
            <v>NOVIEMBRE</v>
          </cell>
          <cell r="D188" t="str">
            <v>2016</v>
          </cell>
          <cell r="E188">
            <v>208</v>
          </cell>
          <cell r="F188" t="str">
            <v>C9N-807</v>
          </cell>
          <cell r="G188" t="str">
            <v>B4O-994</v>
          </cell>
          <cell r="H188" t="str">
            <v>LAS BAMBAS</v>
          </cell>
          <cell r="I188">
            <v>206278</v>
          </cell>
          <cell r="J188" t="str">
            <v>REPUESTO</v>
          </cell>
          <cell r="K188" t="str">
            <v xml:space="preserve">PERNO PARA TAPA MANHOLE </v>
          </cell>
          <cell r="L188">
            <v>1</v>
          </cell>
          <cell r="M188" t="str">
            <v>UNID.</v>
          </cell>
          <cell r="N188" t="str">
            <v>CISTERNA</v>
          </cell>
          <cell r="O188">
            <v>0</v>
          </cell>
          <cell r="P188" t="str">
            <v>J2</v>
          </cell>
          <cell r="Q188" t="str">
            <v>J2</v>
          </cell>
          <cell r="R188" t="str">
            <v>J4</v>
          </cell>
          <cell r="S188" t="str">
            <v>ENTREGADO</v>
          </cell>
          <cell r="T188">
            <v>42679</v>
          </cell>
          <cell r="U188" t="str">
            <v>CORIHUAMAN SURCO  ERICK ROBERT</v>
          </cell>
          <cell r="V188" t="str">
            <v>CORIHUAMAN SURCO  ERICK ROBERT</v>
          </cell>
        </row>
        <row r="189">
          <cell r="A189">
            <v>168</v>
          </cell>
          <cell r="B189">
            <v>42679</v>
          </cell>
          <cell r="C189" t="str">
            <v>NOVIEMBRE</v>
          </cell>
          <cell r="D189" t="str">
            <v>2016</v>
          </cell>
          <cell r="E189">
            <v>208</v>
          </cell>
          <cell r="F189" t="str">
            <v>C9N-807</v>
          </cell>
          <cell r="G189" t="str">
            <v>B4O-994</v>
          </cell>
          <cell r="H189" t="str">
            <v>LAS BAMBAS</v>
          </cell>
          <cell r="I189">
            <v>206278</v>
          </cell>
          <cell r="J189" t="str">
            <v>REPUESTO</v>
          </cell>
          <cell r="K189" t="str">
            <v>DOBLE TUERCA MANHOLE</v>
          </cell>
          <cell r="L189">
            <v>2</v>
          </cell>
          <cell r="M189" t="str">
            <v>UNID.</v>
          </cell>
          <cell r="N189" t="str">
            <v>CISTERNA</v>
          </cell>
          <cell r="O189">
            <v>0</v>
          </cell>
          <cell r="P189" t="str">
            <v>J2</v>
          </cell>
          <cell r="Q189" t="str">
            <v>J2</v>
          </cell>
          <cell r="R189" t="str">
            <v>J4</v>
          </cell>
          <cell r="S189" t="str">
            <v>ENTREGADO</v>
          </cell>
          <cell r="T189">
            <v>42679</v>
          </cell>
          <cell r="U189" t="str">
            <v>CORIHUAMAN SURCO  ERICK ROBERT</v>
          </cell>
          <cell r="V189" t="str">
            <v>CORIHUAMAN SURCO  ERICK ROBERT</v>
          </cell>
        </row>
        <row r="190">
          <cell r="A190">
            <v>146</v>
          </cell>
          <cell r="B190">
            <v>42679</v>
          </cell>
          <cell r="C190" t="str">
            <v>NOVIEMBRE</v>
          </cell>
          <cell r="D190" t="str">
            <v>2016</v>
          </cell>
          <cell r="E190">
            <v>232</v>
          </cell>
          <cell r="F190" t="str">
            <v>D3O-742</v>
          </cell>
          <cell r="G190" t="str">
            <v>B8L-971</v>
          </cell>
          <cell r="H190" t="str">
            <v>LAS BAMBAS</v>
          </cell>
          <cell r="I190">
            <v>181480</v>
          </cell>
          <cell r="J190" t="str">
            <v>REPUESTO</v>
          </cell>
          <cell r="K190" t="str">
            <v>PRESINTOS</v>
          </cell>
          <cell r="L190">
            <v>20</v>
          </cell>
          <cell r="M190" t="str">
            <v>UNID.</v>
          </cell>
          <cell r="N190" t="str">
            <v>CISTERNA</v>
          </cell>
          <cell r="O190">
            <v>0</v>
          </cell>
          <cell r="P190" t="str">
            <v>E2</v>
          </cell>
          <cell r="Q190" t="str">
            <v>J2</v>
          </cell>
          <cell r="R190" t="str">
            <v>J2</v>
          </cell>
          <cell r="S190" t="str">
            <v>ENTREGADO</v>
          </cell>
          <cell r="T190">
            <v>42679</v>
          </cell>
          <cell r="U190" t="str">
            <v>YUCA BELLIDO BORIS YERSY</v>
          </cell>
          <cell r="V190" t="str">
            <v>CORIHUAMAN SURCO  ERICK ROBERT</v>
          </cell>
        </row>
        <row r="191">
          <cell r="A191">
            <v>152</v>
          </cell>
          <cell r="B191">
            <v>42679</v>
          </cell>
          <cell r="C191" t="str">
            <v>NOVIEMBRE</v>
          </cell>
          <cell r="D191" t="str">
            <v>2016</v>
          </cell>
          <cell r="E191">
            <v>232</v>
          </cell>
          <cell r="F191" t="str">
            <v>D3O-742</v>
          </cell>
          <cell r="G191" t="str">
            <v>B8L-971</v>
          </cell>
          <cell r="H191" t="str">
            <v>LAS BAMBAS</v>
          </cell>
          <cell r="I191">
            <v>181480</v>
          </cell>
          <cell r="J191" t="str">
            <v>REPUESTO</v>
          </cell>
          <cell r="K191" t="str">
            <v>MATACHISPAS DE 5"</v>
          </cell>
          <cell r="L191">
            <v>1</v>
          </cell>
          <cell r="M191" t="str">
            <v>UNID.</v>
          </cell>
          <cell r="N191" t="str">
            <v>CISTERNA</v>
          </cell>
          <cell r="O191">
            <v>0</v>
          </cell>
          <cell r="P191" t="str">
            <v>M3</v>
          </cell>
          <cell r="Q191" t="str">
            <v>J2</v>
          </cell>
          <cell r="R191" t="str">
            <v>J2</v>
          </cell>
          <cell r="S191" t="str">
            <v>ENTREGADO</v>
          </cell>
          <cell r="T191">
            <v>42679</v>
          </cell>
          <cell r="U191" t="str">
            <v>GARCIA PASQUEL  JOSE LUIS</v>
          </cell>
          <cell r="V191" t="str">
            <v>CORIHUAMAN SURCO  ERICK ROBERT</v>
          </cell>
        </row>
        <row r="192">
          <cell r="A192">
            <v>175</v>
          </cell>
          <cell r="B192">
            <v>42679</v>
          </cell>
          <cell r="C192" t="str">
            <v>NOVIEMBRE</v>
          </cell>
          <cell r="D192" t="str">
            <v>2016</v>
          </cell>
          <cell r="E192">
            <v>234</v>
          </cell>
          <cell r="F192" t="str">
            <v>D3O-745</v>
          </cell>
          <cell r="G192" t="str">
            <v>F3L-979</v>
          </cell>
          <cell r="H192" t="str">
            <v>LAS BAMBAS</v>
          </cell>
          <cell r="I192">
            <v>154039</v>
          </cell>
          <cell r="J192" t="str">
            <v>REPUESTO</v>
          </cell>
          <cell r="K192" t="str">
            <v xml:space="preserve">FOCO 9006 </v>
          </cell>
          <cell r="L192">
            <v>1</v>
          </cell>
          <cell r="M192" t="str">
            <v>UNID.</v>
          </cell>
          <cell r="N192" t="str">
            <v>TRACTO</v>
          </cell>
          <cell r="O192">
            <v>0</v>
          </cell>
          <cell r="P192" t="str">
            <v>E2</v>
          </cell>
          <cell r="Q192" t="str">
            <v>J2</v>
          </cell>
          <cell r="R192" t="str">
            <v>J4</v>
          </cell>
          <cell r="S192" t="str">
            <v>ENTREGADO</v>
          </cell>
          <cell r="T192">
            <v>42679</v>
          </cell>
          <cell r="U192" t="str">
            <v>YUCA BELLIDO BORIS YERSY</v>
          </cell>
          <cell r="V192" t="str">
            <v>CORIHUAMAN SURCO  ERICK ROBERT</v>
          </cell>
        </row>
        <row r="193">
          <cell r="A193">
            <v>176</v>
          </cell>
          <cell r="B193">
            <v>42679</v>
          </cell>
          <cell r="C193" t="str">
            <v>NOVIEMBRE</v>
          </cell>
          <cell r="D193" t="str">
            <v>2016</v>
          </cell>
          <cell r="E193">
            <v>234</v>
          </cell>
          <cell r="F193" t="str">
            <v>D3O-745</v>
          </cell>
          <cell r="G193" t="str">
            <v>F3L-979</v>
          </cell>
          <cell r="H193" t="str">
            <v>LAS BAMBAS</v>
          </cell>
          <cell r="I193">
            <v>154039</v>
          </cell>
          <cell r="J193" t="str">
            <v>REPUESTO</v>
          </cell>
          <cell r="K193" t="str">
            <v xml:space="preserve">SOCKET TOWN </v>
          </cell>
          <cell r="L193">
            <v>1</v>
          </cell>
          <cell r="M193" t="str">
            <v>UNID.</v>
          </cell>
          <cell r="N193" t="str">
            <v>TRACTO</v>
          </cell>
          <cell r="O193">
            <v>0</v>
          </cell>
          <cell r="P193" t="str">
            <v>E2</v>
          </cell>
          <cell r="Q193" t="str">
            <v>J2</v>
          </cell>
          <cell r="R193" t="str">
            <v>J4</v>
          </cell>
          <cell r="S193" t="str">
            <v>ENTREGADO</v>
          </cell>
          <cell r="T193">
            <v>42679</v>
          </cell>
          <cell r="U193" t="str">
            <v>YUCA BELLIDO BORIS YERSY</v>
          </cell>
          <cell r="V193" t="str">
            <v>CORIHUAMAN SURCO  ERICK ROBERT</v>
          </cell>
        </row>
        <row r="194">
          <cell r="A194">
            <v>185</v>
          </cell>
          <cell r="B194">
            <v>42679</v>
          </cell>
          <cell r="C194" t="str">
            <v>NOVIEMBRE</v>
          </cell>
          <cell r="D194" t="str">
            <v>2016</v>
          </cell>
          <cell r="E194">
            <v>234</v>
          </cell>
          <cell r="F194" t="str">
            <v>D3O-745</v>
          </cell>
          <cell r="G194" t="str">
            <v>F3L-979</v>
          </cell>
          <cell r="H194" t="str">
            <v>LAS BAMBAS</v>
          </cell>
          <cell r="I194">
            <v>154039</v>
          </cell>
          <cell r="J194" t="str">
            <v>SERVICIO</v>
          </cell>
          <cell r="K194" t="str">
            <v>SERVICIO DE PRESADO DE BARRAS DE DIRECCION</v>
          </cell>
          <cell r="L194">
            <v>2</v>
          </cell>
          <cell r="M194" t="str">
            <v>UNID.</v>
          </cell>
          <cell r="N194" t="str">
            <v>TRACTO</v>
          </cell>
          <cell r="O194">
            <v>0</v>
          </cell>
          <cell r="P194" t="str">
            <v>M3</v>
          </cell>
          <cell r="Q194" t="str">
            <v>J2</v>
          </cell>
          <cell r="R194" t="str">
            <v>J2</v>
          </cell>
          <cell r="S194" t="str">
            <v>ENTREGADO</v>
          </cell>
          <cell r="T194">
            <v>42679</v>
          </cell>
          <cell r="U194" t="str">
            <v>GARCIA PASQUEL  JOSE LUIS</v>
          </cell>
          <cell r="V194" t="str">
            <v>CORIHUAMAN SURCO  ERICK ROBERT</v>
          </cell>
        </row>
        <row r="195">
          <cell r="A195">
            <v>181</v>
          </cell>
          <cell r="B195">
            <v>42679</v>
          </cell>
          <cell r="C195" t="str">
            <v>NOVIEMBRE</v>
          </cell>
          <cell r="D195" t="str">
            <v>2016</v>
          </cell>
          <cell r="E195">
            <v>206</v>
          </cell>
          <cell r="F195" t="str">
            <v>D3P-744</v>
          </cell>
          <cell r="G195" t="str">
            <v>A0F-996</v>
          </cell>
          <cell r="H195" t="str">
            <v>LAS BAMBAS</v>
          </cell>
          <cell r="I195">
            <v>150468</v>
          </cell>
          <cell r="J195" t="str">
            <v>REPUESTO</v>
          </cell>
          <cell r="K195" t="str">
            <v>BOCINAS DE VALANCIN</v>
          </cell>
          <cell r="L195">
            <v>2</v>
          </cell>
          <cell r="M195" t="str">
            <v>JUEGO</v>
          </cell>
          <cell r="N195" t="str">
            <v>CISTERNA</v>
          </cell>
          <cell r="O195">
            <v>0</v>
          </cell>
          <cell r="P195" t="str">
            <v>S2</v>
          </cell>
          <cell r="Q195" t="str">
            <v>J2</v>
          </cell>
          <cell r="R195" t="str">
            <v>J2</v>
          </cell>
          <cell r="S195" t="str">
            <v>ENTREGADO</v>
          </cell>
          <cell r="T195">
            <v>42679</v>
          </cell>
          <cell r="U195" t="str">
            <v>PALOMINO ESTRADA  MICHEL</v>
          </cell>
          <cell r="V195" t="str">
            <v>CORIHUAMAN SURCO  ERICK ROBERT</v>
          </cell>
        </row>
        <row r="196">
          <cell r="A196">
            <v>182</v>
          </cell>
          <cell r="B196">
            <v>42679</v>
          </cell>
          <cell r="C196" t="str">
            <v>NOVIEMBRE</v>
          </cell>
          <cell r="D196" t="str">
            <v>2016</v>
          </cell>
          <cell r="E196">
            <v>206</v>
          </cell>
          <cell r="F196" t="str">
            <v>D3P-744</v>
          </cell>
          <cell r="G196" t="str">
            <v>A0F-996</v>
          </cell>
          <cell r="H196" t="str">
            <v>LAS BAMBAS</v>
          </cell>
          <cell r="I196">
            <v>150468</v>
          </cell>
          <cell r="J196" t="str">
            <v>INSUMO TALLER</v>
          </cell>
          <cell r="K196" t="str">
            <v>SUPER SITO  5/32</v>
          </cell>
          <cell r="L196">
            <v>5</v>
          </cell>
          <cell r="M196" t="str">
            <v>KG.</v>
          </cell>
          <cell r="N196" t="str">
            <v>CISTERNA</v>
          </cell>
          <cell r="O196">
            <v>0</v>
          </cell>
          <cell r="P196" t="str">
            <v>S2</v>
          </cell>
          <cell r="Q196" t="str">
            <v>J2</v>
          </cell>
          <cell r="R196" t="str">
            <v>J2</v>
          </cell>
          <cell r="S196" t="str">
            <v>ENTREGADO</v>
          </cell>
          <cell r="T196">
            <v>42679</v>
          </cell>
          <cell r="U196" t="str">
            <v>PALOMINO ESTRADA  MICHEL</v>
          </cell>
          <cell r="V196" t="str">
            <v>CORIHUAMAN SURCO  ERICK ROBERT</v>
          </cell>
        </row>
        <row r="197">
          <cell r="A197">
            <v>183</v>
          </cell>
          <cell r="B197">
            <v>42679</v>
          </cell>
          <cell r="C197" t="str">
            <v>NOVIEMBRE</v>
          </cell>
          <cell r="D197" t="str">
            <v>2016</v>
          </cell>
          <cell r="E197">
            <v>206</v>
          </cell>
          <cell r="F197" t="str">
            <v>D3P-744</v>
          </cell>
          <cell r="G197" t="str">
            <v>A0F-996</v>
          </cell>
          <cell r="H197" t="str">
            <v>LAS BAMBAS</v>
          </cell>
          <cell r="I197">
            <v>150468</v>
          </cell>
          <cell r="J197" t="str">
            <v>INSUMO TALLER</v>
          </cell>
          <cell r="K197" t="str">
            <v>SUPER SITO  1/8</v>
          </cell>
          <cell r="L197">
            <v>5</v>
          </cell>
          <cell r="M197" t="str">
            <v>KG.</v>
          </cell>
          <cell r="N197" t="str">
            <v>CISTERNA</v>
          </cell>
          <cell r="O197">
            <v>0</v>
          </cell>
          <cell r="P197" t="str">
            <v>S2</v>
          </cell>
          <cell r="Q197" t="str">
            <v>J2</v>
          </cell>
          <cell r="R197" t="str">
            <v>J2</v>
          </cell>
          <cell r="S197" t="str">
            <v>ENTREGADO</v>
          </cell>
          <cell r="T197">
            <v>42679</v>
          </cell>
          <cell r="U197" t="str">
            <v>PALOMINO ESTRADA  MICHEL</v>
          </cell>
          <cell r="V197" t="str">
            <v>CORIHUAMAN SURCO  ERICK ROBERT</v>
          </cell>
        </row>
        <row r="198">
          <cell r="A198">
            <v>190</v>
          </cell>
          <cell r="B198">
            <v>42679</v>
          </cell>
          <cell r="C198" t="str">
            <v>NOVIEMBRE</v>
          </cell>
          <cell r="D198" t="str">
            <v>2016</v>
          </cell>
          <cell r="E198">
            <v>206</v>
          </cell>
          <cell r="F198" t="str">
            <v>D3P-744</v>
          </cell>
          <cell r="G198" t="str">
            <v>A0F-996</v>
          </cell>
          <cell r="H198" t="str">
            <v>LAS BAMBAS</v>
          </cell>
          <cell r="I198">
            <v>150468</v>
          </cell>
          <cell r="J198" t="str">
            <v>INSUMO TALLER</v>
          </cell>
          <cell r="K198" t="str">
            <v xml:space="preserve">CHANFER </v>
          </cell>
          <cell r="L198">
            <v>8</v>
          </cell>
          <cell r="M198" t="str">
            <v>UNID.</v>
          </cell>
          <cell r="N198" t="str">
            <v>TALLER</v>
          </cell>
          <cell r="O198">
            <v>0</v>
          </cell>
          <cell r="P198" t="str">
            <v>S2</v>
          </cell>
          <cell r="Q198" t="str">
            <v>J2</v>
          </cell>
          <cell r="R198" t="str">
            <v>J2</v>
          </cell>
          <cell r="S198" t="str">
            <v>ENTREGADO</v>
          </cell>
          <cell r="T198">
            <v>42679</v>
          </cell>
          <cell r="U198" t="str">
            <v>PALOMINO ESTRADA  MICHEL</v>
          </cell>
          <cell r="V198" t="str">
            <v>CORIHUAMAN SURCO  ERICK ROBERT</v>
          </cell>
        </row>
        <row r="199">
          <cell r="A199">
            <v>150</v>
          </cell>
          <cell r="B199">
            <v>42679</v>
          </cell>
          <cell r="C199" t="str">
            <v>NOVIEMBRE</v>
          </cell>
          <cell r="D199" t="str">
            <v>2016</v>
          </cell>
          <cell r="E199">
            <v>212</v>
          </cell>
          <cell r="F199" t="str">
            <v>D3S-767</v>
          </cell>
          <cell r="G199" t="str">
            <v>B8L-973</v>
          </cell>
          <cell r="H199" t="str">
            <v>LAS BAMBAS</v>
          </cell>
          <cell r="I199">
            <v>180263</v>
          </cell>
          <cell r="J199" t="str">
            <v>REPUESTO</v>
          </cell>
          <cell r="K199" t="str">
            <v>FARO LATRERAL RECTANGULAR AMBAR</v>
          </cell>
          <cell r="L199">
            <v>1</v>
          </cell>
          <cell r="M199" t="str">
            <v>UNID.</v>
          </cell>
          <cell r="N199" t="str">
            <v>CISTERNA</v>
          </cell>
          <cell r="O199">
            <v>0</v>
          </cell>
          <cell r="P199" t="str">
            <v>E2</v>
          </cell>
          <cell r="Q199" t="str">
            <v>J2</v>
          </cell>
          <cell r="R199" t="str">
            <v>J2</v>
          </cell>
          <cell r="S199" t="str">
            <v>ENTREGADO</v>
          </cell>
          <cell r="T199">
            <v>42679</v>
          </cell>
          <cell r="U199" t="str">
            <v>YUCA BELLIDO BORIS YERSY</v>
          </cell>
          <cell r="V199" t="str">
            <v>CORIHUAMAN SURCO  ERICK ROBERT</v>
          </cell>
        </row>
        <row r="200">
          <cell r="A200">
            <v>151</v>
          </cell>
          <cell r="B200">
            <v>42679</v>
          </cell>
          <cell r="C200" t="str">
            <v>NOVIEMBRE</v>
          </cell>
          <cell r="D200" t="str">
            <v>2016</v>
          </cell>
          <cell r="E200">
            <v>233</v>
          </cell>
          <cell r="F200" t="str">
            <v>D4T-927</v>
          </cell>
          <cell r="G200" t="str">
            <v>B4Q-976</v>
          </cell>
          <cell r="H200" t="str">
            <v>LAS BAMBAS</v>
          </cell>
          <cell r="I200">
            <v>185392</v>
          </cell>
          <cell r="J200" t="str">
            <v>REPUESTO</v>
          </cell>
          <cell r="K200" t="str">
            <v>PERNO CENTRO DE 1/2 X 6"</v>
          </cell>
          <cell r="L200">
            <v>1</v>
          </cell>
          <cell r="M200" t="str">
            <v>UNID.</v>
          </cell>
          <cell r="N200" t="str">
            <v>CISTERNA</v>
          </cell>
          <cell r="O200">
            <v>0</v>
          </cell>
          <cell r="P200" t="str">
            <v>S2</v>
          </cell>
          <cell r="Q200" t="str">
            <v>J2</v>
          </cell>
          <cell r="R200" t="str">
            <v>J2</v>
          </cell>
          <cell r="S200" t="str">
            <v>ENTREGADO</v>
          </cell>
          <cell r="T200">
            <v>42679</v>
          </cell>
          <cell r="U200" t="str">
            <v>PALOMINO ESTRADA  MICHEL</v>
          </cell>
          <cell r="V200" t="str">
            <v>CORIHUAMAN SURCO  ERICK ROBERT</v>
          </cell>
        </row>
        <row r="201">
          <cell r="A201">
            <v>166</v>
          </cell>
          <cell r="B201">
            <v>42679</v>
          </cell>
          <cell r="C201" t="str">
            <v>NOVIEMBRE</v>
          </cell>
          <cell r="D201" t="str">
            <v>2016</v>
          </cell>
          <cell r="E201">
            <v>233</v>
          </cell>
          <cell r="F201" t="str">
            <v>D4T-927</v>
          </cell>
          <cell r="G201" t="str">
            <v>B4Q-976</v>
          </cell>
          <cell r="H201" t="str">
            <v>LAS BAMBAS</v>
          </cell>
          <cell r="I201">
            <v>185392</v>
          </cell>
          <cell r="J201" t="str">
            <v>REPUESTO</v>
          </cell>
          <cell r="K201" t="str">
            <v>PERNO 5/8 X 6" CON TUERCA SEGURO</v>
          </cell>
          <cell r="L201">
            <v>1</v>
          </cell>
          <cell r="M201" t="str">
            <v>UNID.</v>
          </cell>
          <cell r="N201" t="str">
            <v>CISTERNA</v>
          </cell>
          <cell r="O201">
            <v>0</v>
          </cell>
          <cell r="P201" t="str">
            <v>S2</v>
          </cell>
          <cell r="Q201" t="str">
            <v>J2</v>
          </cell>
          <cell r="R201" t="str">
            <v>J4</v>
          </cell>
          <cell r="S201" t="str">
            <v>ENTREGADO</v>
          </cell>
          <cell r="T201">
            <v>42679</v>
          </cell>
          <cell r="U201" t="str">
            <v>PALOMINO ESTRADA  MICHEL</v>
          </cell>
          <cell r="V201" t="str">
            <v>CORIHUAMAN SURCO  ERICK ROBERT</v>
          </cell>
        </row>
        <row r="202">
          <cell r="A202">
            <v>148</v>
          </cell>
          <cell r="B202">
            <v>42679</v>
          </cell>
          <cell r="C202" t="str">
            <v>NOVIEMBRE</v>
          </cell>
          <cell r="D202" t="str">
            <v>2016</v>
          </cell>
          <cell r="E202">
            <v>237</v>
          </cell>
          <cell r="F202" t="str">
            <v>D6G-806</v>
          </cell>
          <cell r="G202" t="str">
            <v>B8K-998</v>
          </cell>
          <cell r="H202" t="str">
            <v>LAS BAMBAS</v>
          </cell>
          <cell r="I202">
            <v>214141</v>
          </cell>
          <cell r="J202" t="str">
            <v>REPUESTO</v>
          </cell>
          <cell r="K202" t="str">
            <v>JUEGO DE LLAVE DE CORTE DE COMBUSTIBLE (LH Y RH)</v>
          </cell>
          <cell r="L202">
            <v>2</v>
          </cell>
          <cell r="M202" t="str">
            <v>JUEGO</v>
          </cell>
          <cell r="N202" t="str">
            <v>TRACTO</v>
          </cell>
          <cell r="O202">
            <v>0</v>
          </cell>
          <cell r="P202" t="str">
            <v>M8</v>
          </cell>
          <cell r="Q202" t="str">
            <v>J2</v>
          </cell>
          <cell r="R202" t="str">
            <v>J2</v>
          </cell>
          <cell r="S202" t="str">
            <v>ENTREGADO</v>
          </cell>
          <cell r="T202">
            <v>42679</v>
          </cell>
          <cell r="U202" t="str">
            <v>VARILLAS GAGO  OSCAR ALBERTO</v>
          </cell>
          <cell r="V202" t="str">
            <v>CORIHUAMAN SURCO  ERICK ROBERT</v>
          </cell>
        </row>
        <row r="203">
          <cell r="A203">
            <v>149</v>
          </cell>
          <cell r="B203">
            <v>42679</v>
          </cell>
          <cell r="C203" t="str">
            <v>NOVIEMBRE</v>
          </cell>
          <cell r="D203" t="str">
            <v>2016</v>
          </cell>
          <cell r="E203">
            <v>237</v>
          </cell>
          <cell r="F203" t="str">
            <v>D6G-806</v>
          </cell>
          <cell r="G203" t="str">
            <v>B8K-998</v>
          </cell>
          <cell r="H203" t="str">
            <v>LAS BAMBAS</v>
          </cell>
          <cell r="I203">
            <v>214141</v>
          </cell>
          <cell r="J203" t="str">
            <v>REPUESTO</v>
          </cell>
          <cell r="K203" t="str">
            <v>SOPORTE DE CABINA</v>
          </cell>
          <cell r="L203">
            <v>1</v>
          </cell>
          <cell r="M203" t="str">
            <v>UNID.</v>
          </cell>
          <cell r="N203" t="str">
            <v>TRACTO</v>
          </cell>
          <cell r="O203">
            <v>0</v>
          </cell>
          <cell r="P203" t="str">
            <v>M8</v>
          </cell>
          <cell r="Q203" t="str">
            <v>J2</v>
          </cell>
          <cell r="R203" t="str">
            <v>J2</v>
          </cell>
          <cell r="S203" t="str">
            <v>ENTREGADO</v>
          </cell>
          <cell r="T203">
            <v>42679</v>
          </cell>
          <cell r="U203" t="str">
            <v>VARILLAS GAGO  OSCAR ALBERTO</v>
          </cell>
          <cell r="V203" t="str">
            <v>CORIHUAMAN SURCO  ERICK ROBERT</v>
          </cell>
        </row>
        <row r="204">
          <cell r="A204">
            <v>171</v>
          </cell>
          <cell r="B204">
            <v>42679</v>
          </cell>
          <cell r="C204" t="str">
            <v>NOVIEMBRE</v>
          </cell>
          <cell r="D204" t="str">
            <v>2016</v>
          </cell>
          <cell r="E204">
            <v>237</v>
          </cell>
          <cell r="F204" t="str">
            <v>D6G-806</v>
          </cell>
          <cell r="G204" t="str">
            <v>B8K-998</v>
          </cell>
          <cell r="H204" t="str">
            <v>LAS BAMBAS</v>
          </cell>
          <cell r="I204">
            <v>214141</v>
          </cell>
          <cell r="J204" t="str">
            <v>REPUESTO</v>
          </cell>
          <cell r="K204" t="str">
            <v>CONDUCTOR DE FOCO LAGRIMON</v>
          </cell>
          <cell r="L204">
            <v>1</v>
          </cell>
          <cell r="M204" t="str">
            <v>UNID.</v>
          </cell>
          <cell r="N204" t="str">
            <v>TRACTO</v>
          </cell>
          <cell r="O204">
            <v>0</v>
          </cell>
          <cell r="P204" t="str">
            <v>E1</v>
          </cell>
          <cell r="Q204" t="str">
            <v>J2</v>
          </cell>
          <cell r="R204" t="str">
            <v>J4</v>
          </cell>
          <cell r="S204" t="str">
            <v>ENTREGADO</v>
          </cell>
          <cell r="T204">
            <v>42679</v>
          </cell>
          <cell r="U204" t="str">
            <v>PALOMINO CARDENAS JUAN CARLOS</v>
          </cell>
          <cell r="V204" t="str">
            <v>CORIHUAMAN SURCO  ERICK ROBERT</v>
          </cell>
        </row>
        <row r="205">
          <cell r="A205">
            <v>177</v>
          </cell>
          <cell r="B205">
            <v>42679</v>
          </cell>
          <cell r="C205" t="str">
            <v>NOVIEMBRE</v>
          </cell>
          <cell r="D205" t="str">
            <v>2016</v>
          </cell>
          <cell r="E205">
            <v>237</v>
          </cell>
          <cell r="F205" t="str">
            <v>D6G-806</v>
          </cell>
          <cell r="G205" t="str">
            <v>B8K-998</v>
          </cell>
          <cell r="H205" t="str">
            <v>LAS BAMBAS</v>
          </cell>
          <cell r="I205">
            <v>214141</v>
          </cell>
          <cell r="J205" t="str">
            <v>REPUESTO</v>
          </cell>
          <cell r="K205" t="str">
            <v xml:space="preserve">PERNO DE 9/16 X 6 </v>
          </cell>
          <cell r="L205">
            <v>1</v>
          </cell>
          <cell r="M205" t="str">
            <v>UNID.</v>
          </cell>
          <cell r="N205" t="str">
            <v>CISTERNA</v>
          </cell>
          <cell r="O205">
            <v>0</v>
          </cell>
          <cell r="P205" t="str">
            <v>M8</v>
          </cell>
          <cell r="Q205" t="str">
            <v>J2</v>
          </cell>
          <cell r="R205" t="str">
            <v>J2</v>
          </cell>
          <cell r="S205" t="str">
            <v>ENTREGADO</v>
          </cell>
          <cell r="T205">
            <v>42679</v>
          </cell>
          <cell r="U205" t="str">
            <v>VARILLAS GAGO  OSCAR ALBERTO</v>
          </cell>
          <cell r="V205" t="str">
            <v>CORIHUAMAN SURCO  ERICK ROBERT</v>
          </cell>
        </row>
        <row r="206">
          <cell r="A206">
            <v>178</v>
          </cell>
          <cell r="B206">
            <v>42679</v>
          </cell>
          <cell r="C206" t="str">
            <v>NOVIEMBRE</v>
          </cell>
          <cell r="D206" t="str">
            <v>2016</v>
          </cell>
          <cell r="E206">
            <v>237</v>
          </cell>
          <cell r="F206" t="str">
            <v>D6G-806</v>
          </cell>
          <cell r="G206" t="str">
            <v>B8K-998</v>
          </cell>
          <cell r="H206" t="str">
            <v>LAS BAMBAS</v>
          </cell>
          <cell r="I206">
            <v>214141</v>
          </cell>
          <cell r="J206" t="str">
            <v>REPUESTO</v>
          </cell>
          <cell r="K206" t="str">
            <v>TUERCA SEGURO 9/16</v>
          </cell>
          <cell r="L206">
            <v>1</v>
          </cell>
          <cell r="M206" t="str">
            <v>UNID.</v>
          </cell>
          <cell r="N206" t="str">
            <v>CISTERNA</v>
          </cell>
          <cell r="O206">
            <v>0</v>
          </cell>
          <cell r="P206" t="str">
            <v>M8</v>
          </cell>
          <cell r="Q206" t="str">
            <v>J2</v>
          </cell>
          <cell r="R206" t="str">
            <v>J2</v>
          </cell>
          <cell r="S206" t="str">
            <v>ENTREGADO</v>
          </cell>
          <cell r="T206">
            <v>42679</v>
          </cell>
          <cell r="U206" t="str">
            <v>VARILLAS GAGO  OSCAR ALBERTO</v>
          </cell>
          <cell r="V206" t="str">
            <v>CORIHUAMAN SURCO  ERICK ROBERT</v>
          </cell>
        </row>
        <row r="207">
          <cell r="A207">
            <v>184</v>
          </cell>
          <cell r="B207">
            <v>42679</v>
          </cell>
          <cell r="C207" t="str">
            <v>NOVIEMBRE</v>
          </cell>
          <cell r="D207" t="str">
            <v>2016</v>
          </cell>
          <cell r="E207">
            <v>237</v>
          </cell>
          <cell r="F207" t="str">
            <v>D6G-806</v>
          </cell>
          <cell r="G207" t="str">
            <v>B8K-998</v>
          </cell>
          <cell r="H207" t="str">
            <v>LAS BAMBAS</v>
          </cell>
          <cell r="I207">
            <v>214141</v>
          </cell>
          <cell r="J207" t="str">
            <v>INSUMO TALLER</v>
          </cell>
          <cell r="K207" t="str">
            <v>VOLANDAS  1/2</v>
          </cell>
          <cell r="L207">
            <v>2</v>
          </cell>
          <cell r="M207" t="str">
            <v>UNID.</v>
          </cell>
          <cell r="N207" t="str">
            <v>TRACTO</v>
          </cell>
          <cell r="O207">
            <v>0</v>
          </cell>
          <cell r="P207" t="str">
            <v>E1</v>
          </cell>
          <cell r="Q207" t="str">
            <v>J2</v>
          </cell>
          <cell r="R207" t="str">
            <v>J2</v>
          </cell>
          <cell r="S207" t="str">
            <v>ENTREGADO</v>
          </cell>
          <cell r="T207">
            <v>42679</v>
          </cell>
          <cell r="U207" t="str">
            <v>PALOMINO CARDENAS JUAN CARLOS</v>
          </cell>
          <cell r="V207" t="str">
            <v>CORIHUAMAN SURCO  ERICK ROBERT</v>
          </cell>
        </row>
        <row r="208">
          <cell r="A208">
            <v>191</v>
          </cell>
          <cell r="B208">
            <v>42679</v>
          </cell>
          <cell r="C208" t="str">
            <v>NOVIEMBRE</v>
          </cell>
          <cell r="D208" t="str">
            <v>2016</v>
          </cell>
          <cell r="E208">
            <v>237</v>
          </cell>
          <cell r="F208" t="str">
            <v>D6G-806</v>
          </cell>
          <cell r="G208" t="str">
            <v>B8K-998</v>
          </cell>
          <cell r="H208" t="str">
            <v>LAS BAMBAS</v>
          </cell>
          <cell r="I208">
            <v>214141</v>
          </cell>
          <cell r="J208" t="str">
            <v>REPUESTO</v>
          </cell>
          <cell r="K208" t="str">
            <v>MOTOR DE TANQUE LIMPIA PARABRISAS</v>
          </cell>
          <cell r="L208">
            <v>1</v>
          </cell>
          <cell r="M208" t="str">
            <v>UNID.</v>
          </cell>
          <cell r="N208" t="str">
            <v>TRACTO</v>
          </cell>
          <cell r="O208">
            <v>0</v>
          </cell>
          <cell r="P208" t="str">
            <v>M8</v>
          </cell>
          <cell r="Q208" t="str">
            <v>J2</v>
          </cell>
          <cell r="R208" t="str">
            <v>J2</v>
          </cell>
          <cell r="S208" t="str">
            <v>ENTREGADO</v>
          </cell>
          <cell r="T208">
            <v>42679</v>
          </cell>
          <cell r="U208" t="str">
            <v>VARILLAS GAGO  OSCAR ALBERTO</v>
          </cell>
          <cell r="V208" t="str">
            <v>CORIHUAMAN SURCO  ERICK ROBERT</v>
          </cell>
        </row>
        <row r="209">
          <cell r="A209">
            <v>160</v>
          </cell>
          <cell r="B209">
            <v>42679</v>
          </cell>
          <cell r="C209" t="str">
            <v>NOVIEMBRE</v>
          </cell>
          <cell r="D209" t="str">
            <v>2016</v>
          </cell>
          <cell r="E209">
            <v>200</v>
          </cell>
          <cell r="F209" t="str">
            <v>TALLER</v>
          </cell>
          <cell r="G209" t="str">
            <v>TALLER</v>
          </cell>
          <cell r="H209" t="str">
            <v>TALLER</v>
          </cell>
          <cell r="I209" t="str">
            <v>TALLER</v>
          </cell>
          <cell r="J209" t="str">
            <v>INSUMO TALLER</v>
          </cell>
          <cell r="K209" t="str">
            <v>DETERGENTE</v>
          </cell>
          <cell r="L209">
            <v>0.1</v>
          </cell>
          <cell r="M209" t="str">
            <v>KG.</v>
          </cell>
          <cell r="N209" t="str">
            <v>TALLER</v>
          </cell>
          <cell r="O209">
            <v>0</v>
          </cell>
          <cell r="P209" t="str">
            <v>M4</v>
          </cell>
          <cell r="Q209" t="str">
            <v>J2</v>
          </cell>
          <cell r="R209" t="str">
            <v>J2</v>
          </cell>
          <cell r="S209" t="str">
            <v>ENTREGADO</v>
          </cell>
          <cell r="T209">
            <v>42679</v>
          </cell>
          <cell r="U209" t="str">
            <v>JULLIRI APAZA UBALDO</v>
          </cell>
          <cell r="V209" t="str">
            <v>CORIHUAMAN SURCO  ERICK ROBERT</v>
          </cell>
        </row>
        <row r="210">
          <cell r="A210">
            <v>188</v>
          </cell>
          <cell r="B210">
            <v>42679</v>
          </cell>
          <cell r="C210" t="str">
            <v>NOVIEMBRE</v>
          </cell>
          <cell r="D210" t="str">
            <v>2016</v>
          </cell>
          <cell r="E210">
            <v>200</v>
          </cell>
          <cell r="F210" t="str">
            <v>TALLER</v>
          </cell>
          <cell r="G210" t="str">
            <v>TALLER</v>
          </cell>
          <cell r="H210" t="str">
            <v>TALLER</v>
          </cell>
          <cell r="I210" t="str">
            <v>TALLER</v>
          </cell>
          <cell r="J210" t="str">
            <v>INSUMO TALLER</v>
          </cell>
          <cell r="K210" t="str">
            <v>REPUESTO PARA CHISPERO</v>
          </cell>
          <cell r="L210">
            <v>1</v>
          </cell>
          <cell r="M210" t="str">
            <v>UNID.</v>
          </cell>
          <cell r="N210" t="str">
            <v>TALLER</v>
          </cell>
          <cell r="O210">
            <v>0</v>
          </cell>
          <cell r="P210" t="str">
            <v>S1</v>
          </cell>
          <cell r="Q210" t="str">
            <v>J2</v>
          </cell>
          <cell r="R210" t="str">
            <v>J4</v>
          </cell>
          <cell r="S210" t="str">
            <v>ENTREGADO</v>
          </cell>
          <cell r="T210">
            <v>42679</v>
          </cell>
          <cell r="U210" t="str">
            <v>BAYONA CRUZ CRISTIAN ARMANDO</v>
          </cell>
          <cell r="V210" t="str">
            <v>CORIHUAMAN SURCO  ERICK ROBERT</v>
          </cell>
        </row>
        <row r="211">
          <cell r="A211">
            <v>157</v>
          </cell>
          <cell r="B211">
            <v>42679</v>
          </cell>
          <cell r="C211" t="str">
            <v>NOVIEMBRE</v>
          </cell>
          <cell r="D211" t="str">
            <v>2016</v>
          </cell>
          <cell r="E211">
            <v>205</v>
          </cell>
          <cell r="F211" t="str">
            <v>X2W-765</v>
          </cell>
          <cell r="G211" t="str">
            <v>C5V-993</v>
          </cell>
          <cell r="H211" t="str">
            <v>LAS BAMBAS</v>
          </cell>
          <cell r="I211">
            <v>154850</v>
          </cell>
          <cell r="J211" t="str">
            <v>REPUESTO</v>
          </cell>
          <cell r="K211" t="str">
            <v>HOJA DE MUELLE MADRE 3- 1/2"ANCHO  x 1/2 ESPESOR</v>
          </cell>
          <cell r="L211">
            <v>4</v>
          </cell>
          <cell r="M211" t="str">
            <v>UNID.</v>
          </cell>
          <cell r="N211" t="str">
            <v>CISTERNA</v>
          </cell>
          <cell r="O211">
            <v>0</v>
          </cell>
          <cell r="P211" t="str">
            <v>S1</v>
          </cell>
          <cell r="Q211" t="str">
            <v>J2</v>
          </cell>
          <cell r="R211" t="str">
            <v>J2</v>
          </cell>
          <cell r="S211" t="str">
            <v>ENTREGADO</v>
          </cell>
          <cell r="T211">
            <v>42679</v>
          </cell>
          <cell r="U211" t="str">
            <v>BAYONA CRUZ CRISTIAN ARMANDO</v>
          </cell>
          <cell r="V211" t="str">
            <v>CORIHUAMAN SURCO  ERICK ROBERT</v>
          </cell>
        </row>
        <row r="212">
          <cell r="A212">
            <v>158</v>
          </cell>
          <cell r="B212">
            <v>42679</v>
          </cell>
          <cell r="C212" t="str">
            <v>NOVIEMBRE</v>
          </cell>
          <cell r="D212" t="str">
            <v>2016</v>
          </cell>
          <cell r="E212">
            <v>205</v>
          </cell>
          <cell r="F212" t="str">
            <v>X2W-765</v>
          </cell>
          <cell r="G212" t="str">
            <v>C5V-993</v>
          </cell>
          <cell r="H212" t="str">
            <v>LAS BAMBAS</v>
          </cell>
          <cell r="I212">
            <v>154850</v>
          </cell>
          <cell r="J212" t="str">
            <v>REPUESTO</v>
          </cell>
          <cell r="K212" t="str">
            <v>PERNO CENTRO DE 9/16" x 6"</v>
          </cell>
          <cell r="L212">
            <v>5</v>
          </cell>
          <cell r="M212" t="str">
            <v>UNID.</v>
          </cell>
          <cell r="N212" t="str">
            <v>CISTERNA</v>
          </cell>
          <cell r="O212">
            <v>0</v>
          </cell>
          <cell r="P212" t="str">
            <v>S1</v>
          </cell>
          <cell r="Q212" t="str">
            <v>J2</v>
          </cell>
          <cell r="R212" t="str">
            <v>J2</v>
          </cell>
          <cell r="S212" t="str">
            <v>ENTREGADO</v>
          </cell>
          <cell r="T212">
            <v>42679</v>
          </cell>
          <cell r="U212" t="str">
            <v>BAYONA CRUZ CRISTIAN ARMANDO</v>
          </cell>
          <cell r="V212" t="str">
            <v>CORIHUAMAN SURCO  ERICK ROBERT</v>
          </cell>
        </row>
        <row r="213">
          <cell r="A213">
            <v>170</v>
          </cell>
          <cell r="B213">
            <v>42679</v>
          </cell>
          <cell r="C213" t="str">
            <v>NOVIEMBRE</v>
          </cell>
          <cell r="D213" t="str">
            <v>2016</v>
          </cell>
          <cell r="E213">
            <v>239</v>
          </cell>
          <cell r="F213" t="str">
            <v>X2W-788</v>
          </cell>
          <cell r="G213" t="str">
            <v>C5V-994</v>
          </cell>
          <cell r="H213" t="str">
            <v>LAS BAMBAS</v>
          </cell>
          <cell r="I213">
            <v>137310</v>
          </cell>
          <cell r="J213" t="str">
            <v>REPUESTO</v>
          </cell>
          <cell r="K213" t="str">
            <v>PARCHE RAC 12</v>
          </cell>
          <cell r="L213">
            <v>1</v>
          </cell>
          <cell r="M213" t="str">
            <v>UNID.</v>
          </cell>
          <cell r="N213" t="str">
            <v>CISTERNA</v>
          </cell>
          <cell r="O213">
            <v>0</v>
          </cell>
          <cell r="P213" t="str">
            <v>N1</v>
          </cell>
          <cell r="Q213" t="str">
            <v>J2</v>
          </cell>
          <cell r="R213" t="str">
            <v>J4</v>
          </cell>
          <cell r="S213" t="str">
            <v>ENTREGADO</v>
          </cell>
          <cell r="T213">
            <v>42679</v>
          </cell>
          <cell r="U213" t="str">
            <v>AGUILAR CCANTUTA WILLY</v>
          </cell>
          <cell r="V213" t="str">
            <v>CORIHUAMAN SURCO  ERICK ROBERT</v>
          </cell>
        </row>
        <row r="214">
          <cell r="A214">
            <v>159</v>
          </cell>
          <cell r="B214">
            <v>42679</v>
          </cell>
          <cell r="C214" t="str">
            <v>NOVIEMBRE</v>
          </cell>
          <cell r="D214" t="str">
            <v>2016</v>
          </cell>
          <cell r="E214">
            <v>238</v>
          </cell>
          <cell r="F214" t="str">
            <v>X2W-791</v>
          </cell>
          <cell r="G214" t="str">
            <v>C5V-989</v>
          </cell>
          <cell r="H214" t="str">
            <v>LAS BAMBAS</v>
          </cell>
          <cell r="I214">
            <v>143291</v>
          </cell>
          <cell r="J214" t="str">
            <v>REPUESTO</v>
          </cell>
          <cell r="K214" t="str">
            <v>FILTRO  DE COMBUSTIBLE PRIMARIO TIPO CARTUCHO</v>
          </cell>
          <cell r="L214">
            <v>1</v>
          </cell>
          <cell r="M214" t="str">
            <v>UNID.</v>
          </cell>
          <cell r="N214" t="str">
            <v>TRACTO</v>
          </cell>
          <cell r="O214">
            <v>0</v>
          </cell>
          <cell r="P214" t="str">
            <v>M4</v>
          </cell>
          <cell r="Q214" t="str">
            <v>J2</v>
          </cell>
          <cell r="R214" t="str">
            <v>J2</v>
          </cell>
          <cell r="S214" t="str">
            <v>ENTREGADO</v>
          </cell>
          <cell r="T214">
            <v>42679</v>
          </cell>
          <cell r="U214" t="str">
            <v>JULLIRI APAZA UBALDO</v>
          </cell>
          <cell r="V214" t="str">
            <v>CORIHUAMAN SURCO  ERICK ROBERT</v>
          </cell>
        </row>
        <row r="215">
          <cell r="A215">
            <v>165</v>
          </cell>
          <cell r="B215">
            <v>42679</v>
          </cell>
          <cell r="C215" t="str">
            <v>NOVIEMBRE</v>
          </cell>
          <cell r="D215" t="str">
            <v>2016</v>
          </cell>
          <cell r="E215">
            <v>238</v>
          </cell>
          <cell r="F215" t="str">
            <v>X2W-791</v>
          </cell>
          <cell r="G215" t="str">
            <v>C5V-989</v>
          </cell>
          <cell r="H215" t="str">
            <v>LAS BAMBAS</v>
          </cell>
          <cell r="I215">
            <v>143291</v>
          </cell>
          <cell r="J215" t="str">
            <v>REPUESTO</v>
          </cell>
          <cell r="K215" t="str">
            <v>PARCHE RAC 10</v>
          </cell>
          <cell r="L215">
            <v>1</v>
          </cell>
          <cell r="M215" t="str">
            <v>UNID.</v>
          </cell>
          <cell r="N215" t="str">
            <v>TRACTO</v>
          </cell>
          <cell r="O215">
            <v>0</v>
          </cell>
          <cell r="P215" t="str">
            <v>N2</v>
          </cell>
          <cell r="Q215" t="str">
            <v>J2</v>
          </cell>
          <cell r="R215" t="str">
            <v>J4</v>
          </cell>
          <cell r="S215" t="str">
            <v>ENTREGADO</v>
          </cell>
          <cell r="T215">
            <v>42679</v>
          </cell>
          <cell r="U215" t="str">
            <v>MAMANI LARICO  EDUARDO ALVARO</v>
          </cell>
          <cell r="V215" t="str">
            <v>CORIHUAMAN SURCO  ERICK ROBERT</v>
          </cell>
        </row>
        <row r="216">
          <cell r="A216">
            <v>172</v>
          </cell>
          <cell r="B216">
            <v>42679</v>
          </cell>
          <cell r="C216" t="str">
            <v>NOVIEMBRE</v>
          </cell>
          <cell r="D216" t="str">
            <v>2016</v>
          </cell>
          <cell r="E216">
            <v>238</v>
          </cell>
          <cell r="F216" t="str">
            <v>X2W-791</v>
          </cell>
          <cell r="G216" t="str">
            <v>C5V-989</v>
          </cell>
          <cell r="H216" t="str">
            <v>LAS BAMBAS</v>
          </cell>
          <cell r="I216">
            <v>143291</v>
          </cell>
          <cell r="J216" t="str">
            <v>REPUESTO</v>
          </cell>
          <cell r="K216" t="str">
            <v>CONO Y GUIA, TUERCA 3/8 "</v>
          </cell>
          <cell r="L216">
            <v>2</v>
          </cell>
          <cell r="M216" t="str">
            <v>UNID.</v>
          </cell>
          <cell r="N216" t="str">
            <v>CISTERNA</v>
          </cell>
          <cell r="O216">
            <v>0</v>
          </cell>
          <cell r="P216" t="str">
            <v>M4</v>
          </cell>
          <cell r="Q216" t="str">
            <v>J2</v>
          </cell>
          <cell r="R216" t="str">
            <v>J4</v>
          </cell>
          <cell r="S216" t="str">
            <v>ENTREGADO</v>
          </cell>
          <cell r="T216">
            <v>42679</v>
          </cell>
          <cell r="U216" t="str">
            <v>JULLIRI APAZA UBALDO</v>
          </cell>
          <cell r="V216" t="str">
            <v>CORIHUAMAN SURCO  ERICK ROBERT</v>
          </cell>
        </row>
        <row r="217">
          <cell r="A217">
            <v>173</v>
          </cell>
          <cell r="B217">
            <v>42679</v>
          </cell>
          <cell r="C217" t="str">
            <v>NOVIEMBRE</v>
          </cell>
          <cell r="D217" t="str">
            <v>2016</v>
          </cell>
          <cell r="E217">
            <v>238</v>
          </cell>
          <cell r="F217" t="str">
            <v>X2W-791</v>
          </cell>
          <cell r="G217" t="str">
            <v>C5V-989</v>
          </cell>
          <cell r="H217" t="str">
            <v>LAS BAMBAS</v>
          </cell>
          <cell r="I217">
            <v>143291</v>
          </cell>
          <cell r="J217" t="str">
            <v>REPUESTO</v>
          </cell>
          <cell r="K217" t="str">
            <v xml:space="preserve">PRESCINTOS </v>
          </cell>
          <cell r="L217">
            <v>6</v>
          </cell>
          <cell r="M217" t="str">
            <v>UNID.</v>
          </cell>
          <cell r="N217" t="str">
            <v>CISTERNA</v>
          </cell>
          <cell r="O217">
            <v>0</v>
          </cell>
          <cell r="P217" t="str">
            <v>M4</v>
          </cell>
          <cell r="Q217" t="str">
            <v>J2</v>
          </cell>
          <cell r="R217" t="str">
            <v>J4</v>
          </cell>
          <cell r="S217" t="str">
            <v>ENTREGADO</v>
          </cell>
          <cell r="T217">
            <v>42679</v>
          </cell>
          <cell r="U217" t="str">
            <v>JULLIRI APAZA UBALDO</v>
          </cell>
          <cell r="V217" t="str">
            <v>CORIHUAMAN SURCO  ERICK ROBERT</v>
          </cell>
        </row>
        <row r="218">
          <cell r="A218">
            <v>174</v>
          </cell>
          <cell r="B218">
            <v>42679</v>
          </cell>
          <cell r="C218" t="str">
            <v>NOVIEMBRE</v>
          </cell>
          <cell r="D218" t="str">
            <v>2016</v>
          </cell>
          <cell r="E218">
            <v>238</v>
          </cell>
          <cell r="F218" t="str">
            <v>X2W-791</v>
          </cell>
          <cell r="G218" t="str">
            <v>C5V-989</v>
          </cell>
          <cell r="H218" t="str">
            <v>LAS BAMBAS</v>
          </cell>
          <cell r="I218">
            <v>143291</v>
          </cell>
          <cell r="J218" t="str">
            <v>REPUESTO</v>
          </cell>
          <cell r="K218" t="str">
            <v>PARCHE RAC 14</v>
          </cell>
          <cell r="L218">
            <v>1</v>
          </cell>
          <cell r="M218" t="str">
            <v>UNID.</v>
          </cell>
          <cell r="N218" t="str">
            <v>CISTERNA</v>
          </cell>
          <cell r="O218">
            <v>0</v>
          </cell>
          <cell r="P218" t="str">
            <v>N2</v>
          </cell>
          <cell r="Q218" t="str">
            <v>J2</v>
          </cell>
          <cell r="R218" t="str">
            <v>J4</v>
          </cell>
          <cell r="S218" t="str">
            <v>ENTREGADO</v>
          </cell>
          <cell r="T218">
            <v>42679</v>
          </cell>
          <cell r="U218" t="str">
            <v>MAMANI LARICO  EDUARDO ALVARO</v>
          </cell>
          <cell r="V218" t="str">
            <v>CORIHUAMAN SURCO  ERICK ROBERT</v>
          </cell>
        </row>
        <row r="219">
          <cell r="A219">
            <v>195</v>
          </cell>
          <cell r="B219">
            <v>42680</v>
          </cell>
          <cell r="C219" t="str">
            <v>NOVIEMBRE</v>
          </cell>
          <cell r="D219" t="str">
            <v>2016</v>
          </cell>
          <cell r="E219">
            <v>203</v>
          </cell>
          <cell r="F219" t="str">
            <v>ABQ-703</v>
          </cell>
          <cell r="G219" t="str">
            <v>D0Z-994</v>
          </cell>
          <cell r="H219" t="str">
            <v>LAS BAMBAS</v>
          </cell>
          <cell r="I219">
            <v>95835</v>
          </cell>
          <cell r="J219" t="str">
            <v>INSUMO TALLER</v>
          </cell>
          <cell r="K219" t="str">
            <v>FAJAS DE FRENO CON REMACHES</v>
          </cell>
          <cell r="L219">
            <v>4</v>
          </cell>
          <cell r="M219" t="str">
            <v>UNID.</v>
          </cell>
          <cell r="N219" t="str">
            <v>CISTERNA</v>
          </cell>
          <cell r="O219">
            <v>0</v>
          </cell>
          <cell r="P219" t="str">
            <v>M2</v>
          </cell>
          <cell r="Q219" t="str">
            <v>J1</v>
          </cell>
          <cell r="R219" t="str">
            <v>J1</v>
          </cell>
          <cell r="S219" t="str">
            <v>ENTREGADO</v>
          </cell>
          <cell r="T219">
            <v>42680</v>
          </cell>
          <cell r="U219" t="str">
            <v>CHUMPITAZ GAGO JULIO ENRIQUE</v>
          </cell>
          <cell r="V219" t="str">
            <v>FLOREZ CONDORI  JOSE WILLIANS</v>
          </cell>
        </row>
        <row r="220">
          <cell r="A220">
            <v>201</v>
          </cell>
          <cell r="B220">
            <v>42680</v>
          </cell>
          <cell r="C220" t="str">
            <v>NOVIEMBRE</v>
          </cell>
          <cell r="D220" t="str">
            <v>2016</v>
          </cell>
          <cell r="E220">
            <v>203</v>
          </cell>
          <cell r="F220" t="str">
            <v>ABQ-703</v>
          </cell>
          <cell r="G220" t="str">
            <v>D0Z-994</v>
          </cell>
          <cell r="H220" t="str">
            <v>LAS BAMBAS</v>
          </cell>
          <cell r="I220">
            <v>95835</v>
          </cell>
          <cell r="J220" t="str">
            <v>REPUESTO</v>
          </cell>
          <cell r="K220" t="str">
            <v>PERNO DE MANHOLE 3/8" x 6" CON DOBLE TUERCA</v>
          </cell>
          <cell r="L220">
            <v>1</v>
          </cell>
          <cell r="M220" t="str">
            <v>UNID.</v>
          </cell>
          <cell r="N220" t="str">
            <v>CISTERNA</v>
          </cell>
          <cell r="O220">
            <v>0</v>
          </cell>
          <cell r="P220" t="str">
            <v>S2</v>
          </cell>
          <cell r="Q220" t="str">
            <v>J1</v>
          </cell>
          <cell r="R220" t="str">
            <v>J1</v>
          </cell>
          <cell r="S220" t="str">
            <v>ENTREGADO</v>
          </cell>
          <cell r="T220">
            <v>42680</v>
          </cell>
          <cell r="U220" t="str">
            <v>PALOMINO ESTRADA  MICHEL</v>
          </cell>
          <cell r="V220" t="str">
            <v>FLOREZ CONDORI  JOSE WILLIANS</v>
          </cell>
        </row>
        <row r="221">
          <cell r="A221">
            <v>208</v>
          </cell>
          <cell r="B221">
            <v>42680</v>
          </cell>
          <cell r="C221" t="str">
            <v>NOVIEMBRE</v>
          </cell>
          <cell r="D221" t="str">
            <v>2016</v>
          </cell>
          <cell r="E221">
            <v>241</v>
          </cell>
          <cell r="F221" t="str">
            <v>ABQ-704</v>
          </cell>
          <cell r="G221" t="str">
            <v>TBB-995</v>
          </cell>
          <cell r="H221" t="str">
            <v>LAS BAMBAS</v>
          </cell>
          <cell r="I221">
            <v>106373</v>
          </cell>
          <cell r="J221" t="str">
            <v>REPUESTO</v>
          </cell>
          <cell r="K221" t="str">
            <v>UNIONES DE BRONDE DE 1/4 COMPLETO (CONOS, GUIAS, TUERCAS)</v>
          </cell>
          <cell r="L221">
            <v>2</v>
          </cell>
          <cell r="M221" t="str">
            <v>UNID.</v>
          </cell>
          <cell r="N221" t="str">
            <v>CISTERNA</v>
          </cell>
          <cell r="O221">
            <v>0</v>
          </cell>
          <cell r="P221" t="str">
            <v>M8</v>
          </cell>
          <cell r="Q221" t="str">
            <v>J1</v>
          </cell>
          <cell r="R221" t="str">
            <v>J1</v>
          </cell>
          <cell r="S221" t="str">
            <v>ENTREGADO</v>
          </cell>
          <cell r="T221">
            <v>42680</v>
          </cell>
          <cell r="U221" t="str">
            <v>VARILLAS GAGO  OSCAR ALBERTO</v>
          </cell>
          <cell r="V221" t="str">
            <v>FLOREZ CONDORI  JOSE WILLIANS</v>
          </cell>
        </row>
        <row r="222">
          <cell r="A222">
            <v>210</v>
          </cell>
          <cell r="B222">
            <v>42680</v>
          </cell>
          <cell r="C222" t="str">
            <v>NOVIEMBRE</v>
          </cell>
          <cell r="D222" t="str">
            <v>2016</v>
          </cell>
          <cell r="E222">
            <v>241</v>
          </cell>
          <cell r="F222" t="str">
            <v>ABQ-704</v>
          </cell>
          <cell r="G222" t="str">
            <v>TBB-995</v>
          </cell>
          <cell r="H222" t="str">
            <v>LAS BAMBAS</v>
          </cell>
          <cell r="I222">
            <v>106373</v>
          </cell>
          <cell r="J222" t="str">
            <v>REPUESTO</v>
          </cell>
          <cell r="K222" t="str">
            <v>FARO LED LATERAL RECTANGULAR AMBAR</v>
          </cell>
          <cell r="L222">
            <v>1</v>
          </cell>
          <cell r="M222" t="str">
            <v>UNID.</v>
          </cell>
          <cell r="N222" t="str">
            <v>CISTERNA</v>
          </cell>
          <cell r="O222">
            <v>0</v>
          </cell>
          <cell r="P222" t="str">
            <v>E1</v>
          </cell>
          <cell r="Q222" t="str">
            <v>J1</v>
          </cell>
          <cell r="R222" t="str">
            <v>J1</v>
          </cell>
          <cell r="S222" t="str">
            <v>ENTREGADO</v>
          </cell>
          <cell r="T222">
            <v>42680</v>
          </cell>
          <cell r="U222" t="str">
            <v>PALOMINO CARDENAS JUAN CARLOS</v>
          </cell>
          <cell r="V222" t="str">
            <v>FLOREZ CONDORI  JOSE WILLIANS</v>
          </cell>
        </row>
        <row r="223">
          <cell r="A223">
            <v>209</v>
          </cell>
          <cell r="B223">
            <v>42680</v>
          </cell>
          <cell r="C223" t="str">
            <v>NOVIEMBRE</v>
          </cell>
          <cell r="D223" t="str">
            <v>2016</v>
          </cell>
          <cell r="E223">
            <v>242</v>
          </cell>
          <cell r="F223" t="str">
            <v>ABQ-705</v>
          </cell>
          <cell r="G223" t="str">
            <v>D0Z-996</v>
          </cell>
          <cell r="H223" t="str">
            <v>LAS BAMBAS</v>
          </cell>
          <cell r="I223">
            <v>104175</v>
          </cell>
          <cell r="J223" t="str">
            <v>REPUESTO</v>
          </cell>
          <cell r="K223" t="str">
            <v>BATERIAS DE 12 V</v>
          </cell>
          <cell r="L223">
            <v>4</v>
          </cell>
          <cell r="M223" t="str">
            <v>UNID.</v>
          </cell>
          <cell r="N223" t="str">
            <v>TRACTO</v>
          </cell>
          <cell r="O223">
            <v>1</v>
          </cell>
          <cell r="P223" t="str">
            <v>E1</v>
          </cell>
          <cell r="Q223" t="str">
            <v>J1</v>
          </cell>
          <cell r="R223" t="str">
            <v>J1</v>
          </cell>
          <cell r="S223" t="str">
            <v>ENTREGADO</v>
          </cell>
          <cell r="T223">
            <v>42681</v>
          </cell>
          <cell r="U223" t="str">
            <v>PALOMINO CARDENAS JUAN CARLOS</v>
          </cell>
          <cell r="V223" t="str">
            <v>FLOREZ CONDORI  JOSE WILLIANS</v>
          </cell>
        </row>
        <row r="224">
          <cell r="A224">
            <v>202</v>
          </cell>
          <cell r="B224">
            <v>42680</v>
          </cell>
          <cell r="C224" t="str">
            <v>NOVIEMBRE</v>
          </cell>
          <cell r="D224" t="str">
            <v>2016</v>
          </cell>
          <cell r="E224">
            <v>216</v>
          </cell>
          <cell r="F224" t="str">
            <v>ABQ-780</v>
          </cell>
          <cell r="G224" t="str">
            <v>C9S-990</v>
          </cell>
          <cell r="H224" t="str">
            <v>LAS BAMBAS</v>
          </cell>
          <cell r="I224">
            <v>111326</v>
          </cell>
          <cell r="J224" t="str">
            <v>REPUESTO</v>
          </cell>
          <cell r="K224" t="str">
            <v>SOPORTE DE CABINA</v>
          </cell>
          <cell r="L224">
            <v>1</v>
          </cell>
          <cell r="M224" t="str">
            <v>UNID.</v>
          </cell>
          <cell r="N224" t="str">
            <v>TRACTO</v>
          </cell>
          <cell r="O224">
            <v>0</v>
          </cell>
          <cell r="P224" t="str">
            <v>M3</v>
          </cell>
          <cell r="Q224" t="str">
            <v>J1</v>
          </cell>
          <cell r="R224" t="str">
            <v>J1</v>
          </cell>
          <cell r="S224" t="str">
            <v>ENTREGADO</v>
          </cell>
          <cell r="T224">
            <v>42680</v>
          </cell>
          <cell r="U224" t="str">
            <v>GARCIA PASQUEL  JOSE LUIS</v>
          </cell>
          <cell r="V224" t="str">
            <v>FLOREZ CONDORI  JOSE WILLIANS</v>
          </cell>
        </row>
        <row r="225">
          <cell r="A225">
            <v>203</v>
          </cell>
          <cell r="B225">
            <v>42680</v>
          </cell>
          <cell r="C225" t="str">
            <v>NOVIEMBRE</v>
          </cell>
          <cell r="D225" t="str">
            <v>2016</v>
          </cell>
          <cell r="E225">
            <v>216</v>
          </cell>
          <cell r="F225" t="str">
            <v>ABQ-780</v>
          </cell>
          <cell r="G225" t="str">
            <v>C9S-990</v>
          </cell>
          <cell r="H225" t="str">
            <v>LAS BAMBAS</v>
          </cell>
          <cell r="I225">
            <v>111326</v>
          </cell>
          <cell r="J225" t="str">
            <v>OTROS</v>
          </cell>
          <cell r="K225" t="str">
            <v xml:space="preserve">AEROSOL BLANCO </v>
          </cell>
          <cell r="L225">
            <v>1</v>
          </cell>
          <cell r="M225" t="str">
            <v>UNID.</v>
          </cell>
          <cell r="N225" t="str">
            <v>TRACTO</v>
          </cell>
          <cell r="O225">
            <v>0</v>
          </cell>
          <cell r="P225" t="str">
            <v>N2</v>
          </cell>
          <cell r="Q225" t="str">
            <v>J1</v>
          </cell>
          <cell r="R225" t="str">
            <v>J1</v>
          </cell>
          <cell r="S225" t="str">
            <v>ENTREGADO</v>
          </cell>
          <cell r="T225">
            <v>42680</v>
          </cell>
          <cell r="U225" t="str">
            <v>MAMANI LARICO  EDUARDO ALVARO</v>
          </cell>
          <cell r="V225" t="str">
            <v>FLOREZ CONDORI  JOSE WILLIANS</v>
          </cell>
        </row>
        <row r="226">
          <cell r="A226">
            <v>206</v>
          </cell>
          <cell r="B226">
            <v>42680</v>
          </cell>
          <cell r="C226" t="str">
            <v>NOVIEMBRE</v>
          </cell>
          <cell r="D226" t="str">
            <v>2016</v>
          </cell>
          <cell r="E226">
            <v>216</v>
          </cell>
          <cell r="F226" t="str">
            <v>ABQ-780</v>
          </cell>
          <cell r="G226" t="str">
            <v>C9S-990</v>
          </cell>
          <cell r="H226" t="str">
            <v>LAS BAMBAS</v>
          </cell>
          <cell r="I226">
            <v>111326</v>
          </cell>
          <cell r="J226" t="str">
            <v>REPUESTO</v>
          </cell>
          <cell r="K226" t="str">
            <v>FOCO 896</v>
          </cell>
          <cell r="L226">
            <v>1</v>
          </cell>
          <cell r="M226" t="str">
            <v>UNID.</v>
          </cell>
          <cell r="N226" t="str">
            <v>TRACTO</v>
          </cell>
          <cell r="O226">
            <v>0</v>
          </cell>
          <cell r="P226" t="str">
            <v>E1</v>
          </cell>
          <cell r="Q226" t="str">
            <v>J1</v>
          </cell>
          <cell r="R226" t="str">
            <v>J1</v>
          </cell>
          <cell r="S226" t="str">
            <v>ENTREGADO</v>
          </cell>
          <cell r="T226">
            <v>42680</v>
          </cell>
          <cell r="U226" t="str">
            <v>PALOMINO CARDENAS JUAN CARLOS</v>
          </cell>
          <cell r="V226" t="str">
            <v>FLOREZ CONDORI  JOSE WILLIANS</v>
          </cell>
        </row>
        <row r="227">
          <cell r="A227">
            <v>204</v>
          </cell>
          <cell r="B227">
            <v>42680</v>
          </cell>
          <cell r="C227" t="str">
            <v>NOVIEMBRE</v>
          </cell>
          <cell r="D227" t="str">
            <v>2016</v>
          </cell>
          <cell r="E227">
            <v>215</v>
          </cell>
          <cell r="F227" t="str">
            <v>ABR-727</v>
          </cell>
          <cell r="G227" t="str">
            <v>C9S-989</v>
          </cell>
          <cell r="H227" t="str">
            <v>LAS BAMBAS</v>
          </cell>
          <cell r="I227">
            <v>96053</v>
          </cell>
          <cell r="J227" t="str">
            <v>REPUESTO</v>
          </cell>
          <cell r="K227" t="str">
            <v>ACEITE MOTOR 15W-40</v>
          </cell>
          <cell r="L227">
            <v>2</v>
          </cell>
          <cell r="M227" t="str">
            <v>GLNS.</v>
          </cell>
          <cell r="N227" t="str">
            <v>TRACTO</v>
          </cell>
          <cell r="O227">
            <v>0</v>
          </cell>
          <cell r="P227" t="str">
            <v>M1</v>
          </cell>
          <cell r="Q227" t="str">
            <v>J1</v>
          </cell>
          <cell r="R227" t="str">
            <v>J1</v>
          </cell>
          <cell r="S227" t="str">
            <v>ENTREGADO</v>
          </cell>
          <cell r="T227">
            <v>42680</v>
          </cell>
          <cell r="U227" t="str">
            <v>CABEZAS SANCHEZ JEAN JHONATAN</v>
          </cell>
          <cell r="V227" t="str">
            <v>FLOREZ CONDORI  JOSE WILLIANS</v>
          </cell>
        </row>
        <row r="228">
          <cell r="A228">
            <v>205</v>
          </cell>
          <cell r="B228">
            <v>42680</v>
          </cell>
          <cell r="C228" t="str">
            <v>NOVIEMBRE</v>
          </cell>
          <cell r="D228" t="str">
            <v>2016</v>
          </cell>
          <cell r="E228">
            <v>209</v>
          </cell>
          <cell r="F228" t="str">
            <v>AKX-805</v>
          </cell>
          <cell r="G228" t="str">
            <v>F5Z-985</v>
          </cell>
          <cell r="H228" t="str">
            <v>LAS BAMBAS</v>
          </cell>
          <cell r="I228">
            <v>31856</v>
          </cell>
          <cell r="J228" t="str">
            <v>INSUMO TALLER</v>
          </cell>
          <cell r="K228" t="str">
            <v>DISCO DESBASTE 7"</v>
          </cell>
          <cell r="L228">
            <v>1</v>
          </cell>
          <cell r="M228" t="str">
            <v>UNID.</v>
          </cell>
          <cell r="N228" t="str">
            <v>TRACTO</v>
          </cell>
          <cell r="O228">
            <v>0</v>
          </cell>
          <cell r="P228" t="str">
            <v>S1</v>
          </cell>
          <cell r="Q228" t="str">
            <v>J1</v>
          </cell>
          <cell r="R228" t="str">
            <v>J1</v>
          </cell>
          <cell r="S228" t="str">
            <v>ENTREGADO</v>
          </cell>
          <cell r="T228">
            <v>42680</v>
          </cell>
          <cell r="U228" t="str">
            <v>BAYONA CRUZ CRISTIAN ARMANDO</v>
          </cell>
          <cell r="V228" t="str">
            <v>FLOREZ CONDORI  JOSE WILLIANS</v>
          </cell>
        </row>
        <row r="229">
          <cell r="A229">
            <v>215</v>
          </cell>
          <cell r="B229">
            <v>42680</v>
          </cell>
          <cell r="C229" t="str">
            <v>NOVIEMBRE</v>
          </cell>
          <cell r="D229" t="str">
            <v>2016</v>
          </cell>
          <cell r="E229">
            <v>243</v>
          </cell>
          <cell r="F229" t="str">
            <v>C9N-807</v>
          </cell>
          <cell r="G229" t="str">
            <v>B4O-994</v>
          </cell>
          <cell r="H229" t="str">
            <v>LAS BAMBAS</v>
          </cell>
          <cell r="I229">
            <v>206578</v>
          </cell>
          <cell r="J229" t="str">
            <v>REPUESTO</v>
          </cell>
          <cell r="K229" t="str">
            <v>GANCHO DE CAPOT LADO IZQUIERDO</v>
          </cell>
          <cell r="L229">
            <v>1</v>
          </cell>
          <cell r="M229" t="str">
            <v>UNID.</v>
          </cell>
          <cell r="N229" t="str">
            <v>TRACTO</v>
          </cell>
          <cell r="O229">
            <v>1</v>
          </cell>
          <cell r="P229" t="str">
            <v>M1</v>
          </cell>
          <cell r="Q229" t="str">
            <v>J1</v>
          </cell>
          <cell r="R229" t="str">
            <v>J1</v>
          </cell>
          <cell r="S229" t="str">
            <v>ENTREGADO</v>
          </cell>
          <cell r="T229">
            <v>42681</v>
          </cell>
          <cell r="U229" t="str">
            <v>CABEZAS SANCHEZ JEAN JHONATAN</v>
          </cell>
          <cell r="V229" t="str">
            <v>FLOREZ CONDORI  JOSE WILLIANS</v>
          </cell>
        </row>
        <row r="230">
          <cell r="A230">
            <v>214</v>
          </cell>
          <cell r="B230">
            <v>42680</v>
          </cell>
          <cell r="C230" t="str">
            <v>NOVIEMBRE</v>
          </cell>
          <cell r="D230" t="str">
            <v>2016</v>
          </cell>
          <cell r="E230">
            <v>204</v>
          </cell>
          <cell r="F230" t="str">
            <v>C9P-948</v>
          </cell>
          <cell r="G230" t="str">
            <v>B4O-995</v>
          </cell>
          <cell r="H230" t="str">
            <v>LAS BAMBAS</v>
          </cell>
          <cell r="I230">
            <v>156586</v>
          </cell>
          <cell r="J230" t="str">
            <v>REPUESTO</v>
          </cell>
          <cell r="K230" t="str">
            <v>VALVULA RELE DE FRENO DE CARRETA</v>
          </cell>
          <cell r="L230">
            <v>1</v>
          </cell>
          <cell r="M230" t="str">
            <v>UNID.</v>
          </cell>
          <cell r="N230" t="str">
            <v>CISTERNA</v>
          </cell>
          <cell r="O230">
            <v>0</v>
          </cell>
          <cell r="P230" t="str">
            <v>M2</v>
          </cell>
          <cell r="Q230" t="str">
            <v>J1</v>
          </cell>
          <cell r="R230" t="str">
            <v>J1</v>
          </cell>
          <cell r="S230" t="str">
            <v>ENTREGADO</v>
          </cell>
          <cell r="T230">
            <v>42680</v>
          </cell>
          <cell r="U230" t="str">
            <v>CHUMPITAZ GAGO JULIO ENRIQUE</v>
          </cell>
          <cell r="V230" t="str">
            <v>FLOREZ CONDORI  JOSE WILLIANS</v>
          </cell>
        </row>
        <row r="231">
          <cell r="A231">
            <v>196</v>
          </cell>
          <cell r="B231">
            <v>42680</v>
          </cell>
          <cell r="C231" t="str">
            <v>NOVIEMBRE</v>
          </cell>
          <cell r="D231" t="str">
            <v>2016</v>
          </cell>
          <cell r="E231">
            <v>234</v>
          </cell>
          <cell r="F231" t="str">
            <v>D3O-745</v>
          </cell>
          <cell r="G231" t="str">
            <v>F3L-979</v>
          </cell>
          <cell r="H231" t="str">
            <v>LAS BAMBAS</v>
          </cell>
          <cell r="I231">
            <v>154039</v>
          </cell>
          <cell r="J231" t="str">
            <v>REPUESTO</v>
          </cell>
          <cell r="K231" t="str">
            <v>SOPORTE DE CABINA</v>
          </cell>
          <cell r="L231">
            <v>1</v>
          </cell>
          <cell r="M231" t="str">
            <v>UNID.</v>
          </cell>
          <cell r="N231" t="str">
            <v>TRACTO</v>
          </cell>
          <cell r="O231">
            <v>0</v>
          </cell>
          <cell r="P231" t="str">
            <v>M3</v>
          </cell>
          <cell r="Q231" t="str">
            <v>J1</v>
          </cell>
          <cell r="R231" t="str">
            <v>J1</v>
          </cell>
          <cell r="S231" t="str">
            <v>ENTREGADO</v>
          </cell>
          <cell r="T231">
            <v>42680</v>
          </cell>
          <cell r="U231" t="str">
            <v>GARCIA PASQUEL  JOSE LUIS</v>
          </cell>
          <cell r="V231" t="str">
            <v>FLOREZ CONDORI  JOSE WILLIANS</v>
          </cell>
        </row>
        <row r="232">
          <cell r="A232">
            <v>218</v>
          </cell>
          <cell r="B232">
            <v>42680</v>
          </cell>
          <cell r="C232" t="str">
            <v>NOVIEMBRE</v>
          </cell>
          <cell r="D232" t="str">
            <v>2016</v>
          </cell>
          <cell r="E232">
            <v>234</v>
          </cell>
          <cell r="F232" t="str">
            <v>D3O-745</v>
          </cell>
          <cell r="G232" t="str">
            <v>F3L-979</v>
          </cell>
          <cell r="H232" t="str">
            <v>LAS BAMBAS</v>
          </cell>
          <cell r="I232">
            <v>154039</v>
          </cell>
          <cell r="J232" t="str">
            <v>REPUESTO</v>
          </cell>
          <cell r="K232" t="str">
            <v>ABRAZADERA DE 1 1/2 PARA MANGUERA DE AGUA RETORNO</v>
          </cell>
          <cell r="L232">
            <v>1</v>
          </cell>
          <cell r="M232" t="str">
            <v>UNID.</v>
          </cell>
          <cell r="N232" t="str">
            <v>TRACTO</v>
          </cell>
          <cell r="O232">
            <v>110</v>
          </cell>
          <cell r="P232" t="str">
            <v>M3</v>
          </cell>
          <cell r="Q232" t="str">
            <v>J1</v>
          </cell>
          <cell r="R232" t="str">
            <v>J1</v>
          </cell>
          <cell r="S232" t="str">
            <v>ENTREGADO</v>
          </cell>
          <cell r="T232">
            <v>0</v>
          </cell>
          <cell r="U232" t="str">
            <v>GARCIA PASQUEL  JOSE LUIS</v>
          </cell>
          <cell r="V232" t="str">
            <v>FLOREZ CONDORI  JOSE WILLIANS</v>
          </cell>
        </row>
        <row r="233">
          <cell r="A233">
            <v>198</v>
          </cell>
          <cell r="B233">
            <v>42680</v>
          </cell>
          <cell r="C233" t="str">
            <v>NOVIEMBRE</v>
          </cell>
          <cell r="D233" t="str">
            <v>2016</v>
          </cell>
          <cell r="E233">
            <v>206</v>
          </cell>
          <cell r="F233" t="str">
            <v>D3P-744</v>
          </cell>
          <cell r="G233" t="str">
            <v>A0F-996</v>
          </cell>
          <cell r="H233" t="str">
            <v>LAS BAMBAS</v>
          </cell>
          <cell r="I233">
            <v>150468</v>
          </cell>
          <cell r="J233" t="str">
            <v>REPUESTO</v>
          </cell>
          <cell r="K233" t="str">
            <v>PERNO 5/8 X 6" CON TUERCA SEGURO</v>
          </cell>
          <cell r="L233">
            <v>8</v>
          </cell>
          <cell r="M233" t="str">
            <v>UNID.</v>
          </cell>
          <cell r="N233" t="str">
            <v>CISTERNA</v>
          </cell>
          <cell r="O233">
            <v>0</v>
          </cell>
          <cell r="P233" t="str">
            <v>S2</v>
          </cell>
          <cell r="Q233" t="str">
            <v>J1</v>
          </cell>
          <cell r="R233" t="str">
            <v>J1</v>
          </cell>
          <cell r="S233" t="str">
            <v>ENTREGADO</v>
          </cell>
          <cell r="T233">
            <v>42680</v>
          </cell>
          <cell r="U233" t="str">
            <v>PALOMINO ESTRADA  MICHEL</v>
          </cell>
          <cell r="V233" t="str">
            <v>FLOREZ CONDORI  JOSE WILLIANS</v>
          </cell>
        </row>
        <row r="234">
          <cell r="A234">
            <v>199</v>
          </cell>
          <cell r="B234">
            <v>42680</v>
          </cell>
          <cell r="C234" t="str">
            <v>NOVIEMBRE</v>
          </cell>
          <cell r="D234" t="str">
            <v>2016</v>
          </cell>
          <cell r="E234">
            <v>206</v>
          </cell>
          <cell r="F234" t="str">
            <v>D3P-744</v>
          </cell>
          <cell r="G234" t="str">
            <v>A0F-996</v>
          </cell>
          <cell r="H234" t="str">
            <v>LAS BAMBAS</v>
          </cell>
          <cell r="I234">
            <v>150468</v>
          </cell>
          <cell r="J234" t="str">
            <v>REPUESTO</v>
          </cell>
          <cell r="K234" t="str">
            <v>PERNO 1" X 7" CON TUERCA SEGURO</v>
          </cell>
          <cell r="L234">
            <v>1</v>
          </cell>
          <cell r="M234" t="str">
            <v>UNID.</v>
          </cell>
          <cell r="N234" t="str">
            <v>CISTERNA</v>
          </cell>
          <cell r="O234">
            <v>0</v>
          </cell>
          <cell r="P234" t="str">
            <v>S2</v>
          </cell>
          <cell r="Q234" t="str">
            <v>J1</v>
          </cell>
          <cell r="R234" t="str">
            <v>J1</v>
          </cell>
          <cell r="S234" t="str">
            <v>ENTREGADO</v>
          </cell>
          <cell r="T234">
            <v>42680</v>
          </cell>
          <cell r="U234" t="str">
            <v>PALOMINO ESTRADA  MICHEL</v>
          </cell>
          <cell r="V234" t="str">
            <v>FLOREZ CONDORI  JOSE WILLIANS</v>
          </cell>
        </row>
        <row r="235">
          <cell r="A235">
            <v>207</v>
          </cell>
          <cell r="B235">
            <v>42680</v>
          </cell>
          <cell r="C235" t="str">
            <v>NOVIEMBRE</v>
          </cell>
          <cell r="D235" t="str">
            <v>2016</v>
          </cell>
          <cell r="E235">
            <v>206</v>
          </cell>
          <cell r="F235" t="str">
            <v>D3P-744</v>
          </cell>
          <cell r="G235" t="str">
            <v>A0F-996</v>
          </cell>
          <cell r="H235" t="str">
            <v>LAS BAMBAS</v>
          </cell>
          <cell r="I235">
            <v>150468</v>
          </cell>
          <cell r="J235" t="str">
            <v>REPUESTO</v>
          </cell>
          <cell r="K235" t="str">
            <v>UNION EN T DE 3/8</v>
          </cell>
          <cell r="L235">
            <v>1</v>
          </cell>
          <cell r="M235" t="str">
            <v>UNID.</v>
          </cell>
          <cell r="N235" t="str">
            <v>CISTERNA</v>
          </cell>
          <cell r="O235">
            <v>0</v>
          </cell>
          <cell r="P235" t="str">
            <v>M3</v>
          </cell>
          <cell r="Q235" t="str">
            <v>J1</v>
          </cell>
          <cell r="R235" t="str">
            <v>J1</v>
          </cell>
          <cell r="S235" t="str">
            <v>ENTREGADO</v>
          </cell>
          <cell r="T235">
            <v>42680</v>
          </cell>
          <cell r="U235" t="str">
            <v>GARCIA PASQUEL  JOSE LUIS</v>
          </cell>
          <cell r="V235" t="str">
            <v>FLOREZ CONDORI  JOSE WILLIANS</v>
          </cell>
        </row>
        <row r="236">
          <cell r="A236">
            <v>216</v>
          </cell>
          <cell r="B236">
            <v>42680</v>
          </cell>
          <cell r="C236" t="str">
            <v>NOVIEMBRE</v>
          </cell>
          <cell r="D236" t="str">
            <v>2016</v>
          </cell>
          <cell r="E236">
            <v>206</v>
          </cell>
          <cell r="F236" t="str">
            <v>D3P-744</v>
          </cell>
          <cell r="G236" t="str">
            <v>A0F-996</v>
          </cell>
          <cell r="H236" t="str">
            <v>LAS BAMBAS</v>
          </cell>
          <cell r="I236">
            <v>150468</v>
          </cell>
          <cell r="J236" t="str">
            <v>REPUESTO</v>
          </cell>
          <cell r="K236" t="str">
            <v>PERNO 1/4X1" CON TUERCA SEGURO</v>
          </cell>
          <cell r="L236">
            <v>4</v>
          </cell>
          <cell r="M236" t="str">
            <v>UNID.</v>
          </cell>
          <cell r="N236" t="str">
            <v>TRACTO</v>
          </cell>
          <cell r="O236">
            <v>0</v>
          </cell>
          <cell r="P236" t="str">
            <v>M1</v>
          </cell>
          <cell r="Q236" t="str">
            <v>J1</v>
          </cell>
          <cell r="R236" t="str">
            <v>J1</v>
          </cell>
          <cell r="S236" t="str">
            <v>ENTREGADO</v>
          </cell>
          <cell r="T236">
            <v>42680</v>
          </cell>
          <cell r="U236" t="str">
            <v>CABEZAS SANCHEZ JEAN JHONATAN</v>
          </cell>
          <cell r="V236" t="str">
            <v>FLOREZ CONDORI  JOSE WILLIANS</v>
          </cell>
        </row>
        <row r="237">
          <cell r="A237">
            <v>197</v>
          </cell>
          <cell r="B237">
            <v>42680</v>
          </cell>
          <cell r="C237" t="str">
            <v>NOVIEMBRE</v>
          </cell>
          <cell r="D237" t="str">
            <v>2016</v>
          </cell>
          <cell r="E237">
            <v>237</v>
          </cell>
          <cell r="F237" t="str">
            <v>D6G-806</v>
          </cell>
          <cell r="G237" t="str">
            <v>B8K-998</v>
          </cell>
          <cell r="H237" t="str">
            <v>LAS BAMBAS</v>
          </cell>
          <cell r="I237">
            <v>214141</v>
          </cell>
          <cell r="J237" t="str">
            <v>REPUESTO</v>
          </cell>
          <cell r="K237" t="str">
            <v>AGUA LIMPIAPARABRIZAS</v>
          </cell>
          <cell r="L237">
            <v>1</v>
          </cell>
          <cell r="M237" t="str">
            <v>GLNS.</v>
          </cell>
          <cell r="N237" t="str">
            <v>TRACTO</v>
          </cell>
          <cell r="O237">
            <v>0</v>
          </cell>
          <cell r="P237" t="str">
            <v>E1</v>
          </cell>
          <cell r="Q237" t="str">
            <v>J1</v>
          </cell>
          <cell r="R237" t="str">
            <v>J1</v>
          </cell>
          <cell r="S237" t="str">
            <v>ENTREGADO</v>
          </cell>
          <cell r="T237">
            <v>42680</v>
          </cell>
          <cell r="U237" t="str">
            <v>PALOMINO CARDENAS JUAN CARLOS</v>
          </cell>
          <cell r="V237" t="str">
            <v>FLOREZ CONDORI  JOSE WILLIANS</v>
          </cell>
        </row>
        <row r="238">
          <cell r="A238">
            <v>217</v>
          </cell>
          <cell r="B238">
            <v>42680</v>
          </cell>
          <cell r="C238" t="str">
            <v>NOVIEMBRE</v>
          </cell>
          <cell r="D238" t="str">
            <v>2016</v>
          </cell>
          <cell r="E238">
            <v>237</v>
          </cell>
          <cell r="F238" t="str">
            <v>D6G-806</v>
          </cell>
          <cell r="G238" t="str">
            <v>B8K-998</v>
          </cell>
          <cell r="H238" t="str">
            <v>LAS BAMBAS</v>
          </cell>
          <cell r="I238">
            <v>214141</v>
          </cell>
          <cell r="J238" t="str">
            <v>REPUESTO</v>
          </cell>
          <cell r="K238" t="str">
            <v>CABLE ELECTRICO AUTOMOTRIZ 7 PINES (TRACTO - CARRETA)</v>
          </cell>
          <cell r="L238">
            <v>1</v>
          </cell>
          <cell r="M238" t="str">
            <v>UNID.</v>
          </cell>
          <cell r="N238" t="str">
            <v>TRACTO</v>
          </cell>
          <cell r="O238">
            <v>1</v>
          </cell>
          <cell r="P238" t="str">
            <v>E1</v>
          </cell>
          <cell r="Q238" t="str">
            <v>J1</v>
          </cell>
          <cell r="R238" t="str">
            <v>J1</v>
          </cell>
          <cell r="S238" t="str">
            <v>ENTREGADO</v>
          </cell>
          <cell r="T238">
            <v>42681</v>
          </cell>
          <cell r="U238" t="str">
            <v>PALOMINO CARDENAS JUAN CARLOS</v>
          </cell>
          <cell r="V238" t="str">
            <v>FLOREZ CONDORI  JOSE WILLIANS</v>
          </cell>
        </row>
        <row r="239">
          <cell r="A239">
            <v>200</v>
          </cell>
          <cell r="B239">
            <v>42680</v>
          </cell>
          <cell r="C239" t="str">
            <v>NOVIEMBRE</v>
          </cell>
          <cell r="D239" t="str">
            <v>2016</v>
          </cell>
          <cell r="E239">
            <v>200</v>
          </cell>
          <cell r="F239" t="str">
            <v>TALLER</v>
          </cell>
          <cell r="G239" t="str">
            <v>TALLER</v>
          </cell>
          <cell r="H239" t="str">
            <v>TALLER</v>
          </cell>
          <cell r="I239" t="str">
            <v>TALLER</v>
          </cell>
          <cell r="J239" t="str">
            <v>INSUMO TALLER</v>
          </cell>
          <cell r="K239" t="str">
            <v>TIZA DE CALDERO</v>
          </cell>
          <cell r="L239">
            <v>1</v>
          </cell>
          <cell r="M239" t="str">
            <v>UNID.</v>
          </cell>
          <cell r="N239" t="str">
            <v>TALLER</v>
          </cell>
          <cell r="O239">
            <v>0</v>
          </cell>
          <cell r="P239" t="str">
            <v>S1</v>
          </cell>
          <cell r="Q239" t="str">
            <v>J1</v>
          </cell>
          <cell r="R239" t="str">
            <v>J1</v>
          </cell>
          <cell r="S239" t="str">
            <v>ENTREGADO</v>
          </cell>
          <cell r="T239">
            <v>42680</v>
          </cell>
          <cell r="U239" t="str">
            <v>BAYONA CRUZ CRISTIAN ARMANDO</v>
          </cell>
          <cell r="V239" t="str">
            <v>FLOREZ CONDORI  JOSE WILLIANS</v>
          </cell>
        </row>
        <row r="240">
          <cell r="A240">
            <v>211</v>
          </cell>
          <cell r="B240">
            <v>42680</v>
          </cell>
          <cell r="C240" t="str">
            <v>NOVIEMBRE</v>
          </cell>
          <cell r="D240" t="str">
            <v>2016</v>
          </cell>
          <cell r="E240">
            <v>205</v>
          </cell>
          <cell r="F240" t="str">
            <v>X2W-765</v>
          </cell>
          <cell r="G240" t="str">
            <v>C5V-993</v>
          </cell>
          <cell r="H240" t="str">
            <v>LAS BAMBAS</v>
          </cell>
          <cell r="I240">
            <v>154850</v>
          </cell>
          <cell r="J240" t="str">
            <v>REPUESTO</v>
          </cell>
          <cell r="K240" t="str">
            <v>FARO LED LATERAL OVALADOS AMBAR</v>
          </cell>
          <cell r="L240">
            <v>6</v>
          </cell>
          <cell r="M240" t="str">
            <v>UNID.</v>
          </cell>
          <cell r="N240" t="str">
            <v>CISTERNA</v>
          </cell>
          <cell r="O240">
            <v>0</v>
          </cell>
          <cell r="P240" t="str">
            <v>E1</v>
          </cell>
          <cell r="Q240" t="str">
            <v>J1</v>
          </cell>
          <cell r="R240" t="str">
            <v>J1</v>
          </cell>
          <cell r="S240" t="str">
            <v>ENTREGADO</v>
          </cell>
          <cell r="T240">
            <v>42680</v>
          </cell>
          <cell r="U240" t="str">
            <v>PALOMINO CARDENAS JUAN CARLOS</v>
          </cell>
          <cell r="V240" t="str">
            <v>FLOREZ CONDORI  JOSE WILLIANS</v>
          </cell>
        </row>
        <row r="241">
          <cell r="A241">
            <v>212</v>
          </cell>
          <cell r="B241">
            <v>42680</v>
          </cell>
          <cell r="C241" t="str">
            <v>NOVIEMBRE</v>
          </cell>
          <cell r="D241" t="str">
            <v>2016</v>
          </cell>
          <cell r="E241">
            <v>205</v>
          </cell>
          <cell r="F241" t="str">
            <v>X2W-765</v>
          </cell>
          <cell r="G241" t="str">
            <v>C5V-993</v>
          </cell>
          <cell r="H241" t="str">
            <v>LAS BAMBAS</v>
          </cell>
          <cell r="I241">
            <v>154850</v>
          </cell>
          <cell r="J241" t="str">
            <v>REPUESTO</v>
          </cell>
          <cell r="K241" t="str">
            <v>MANGUERA CORRUGADO 1/4</v>
          </cell>
          <cell r="L241">
            <v>12</v>
          </cell>
          <cell r="M241" t="str">
            <v>M</v>
          </cell>
          <cell r="N241" t="str">
            <v>CISTERNA</v>
          </cell>
          <cell r="O241">
            <v>0</v>
          </cell>
          <cell r="P241" t="str">
            <v>E1</v>
          </cell>
          <cell r="Q241" t="str">
            <v>J1</v>
          </cell>
          <cell r="R241" t="str">
            <v>J1</v>
          </cell>
          <cell r="S241" t="str">
            <v>ENTREGADO</v>
          </cell>
          <cell r="T241">
            <v>42680</v>
          </cell>
          <cell r="U241" t="str">
            <v>PALOMINO CARDENAS JUAN CARLOS</v>
          </cell>
          <cell r="V241" t="str">
            <v>FLOREZ CONDORI  JOSE WILLIANS</v>
          </cell>
        </row>
        <row r="242">
          <cell r="A242">
            <v>213</v>
          </cell>
          <cell r="B242">
            <v>42680</v>
          </cell>
          <cell r="C242" t="str">
            <v>NOVIEMBRE</v>
          </cell>
          <cell r="D242" t="str">
            <v>2016</v>
          </cell>
          <cell r="E242">
            <v>205</v>
          </cell>
          <cell r="F242" t="str">
            <v>X2W-765</v>
          </cell>
          <cell r="G242" t="str">
            <v>C5V-993</v>
          </cell>
          <cell r="H242" t="str">
            <v>LAS BAMBAS</v>
          </cell>
          <cell r="I242">
            <v>154850</v>
          </cell>
          <cell r="J242" t="str">
            <v>REPUESTO</v>
          </cell>
          <cell r="K242" t="str">
            <v>CABLE Nro. 14</v>
          </cell>
          <cell r="L242">
            <v>12</v>
          </cell>
          <cell r="M242" t="str">
            <v>M</v>
          </cell>
          <cell r="N242" t="str">
            <v>CISTERNA</v>
          </cell>
          <cell r="O242">
            <v>0</v>
          </cell>
          <cell r="P242" t="str">
            <v>E1</v>
          </cell>
          <cell r="Q242" t="str">
            <v>J1</v>
          </cell>
          <cell r="R242" t="str">
            <v>J1</v>
          </cell>
          <cell r="S242" t="str">
            <v>ENTREGADO</v>
          </cell>
          <cell r="T242">
            <v>42680</v>
          </cell>
          <cell r="U242" t="str">
            <v>PALOMINO CARDENAS JUAN CARLOS</v>
          </cell>
          <cell r="V242" t="str">
            <v>FLOREZ CONDORI  JOSE WILLIANS</v>
          </cell>
        </row>
        <row r="243">
          <cell r="A243">
            <v>235</v>
          </cell>
          <cell r="B243">
            <v>42681</v>
          </cell>
          <cell r="C243" t="str">
            <v>NOVIEMBRE</v>
          </cell>
          <cell r="D243" t="str">
            <v>2016</v>
          </cell>
          <cell r="E243">
            <v>245</v>
          </cell>
          <cell r="F243" t="str">
            <v>A5O-859</v>
          </cell>
          <cell r="G243" t="str">
            <v>B6Y-971</v>
          </cell>
          <cell r="H243" t="str">
            <v>LAS BAMBAS</v>
          </cell>
          <cell r="I243">
            <v>114089</v>
          </cell>
          <cell r="J243" t="str">
            <v>REPUESTO</v>
          </cell>
          <cell r="K243" t="str">
            <v>FOCO LAGRIMON AMBAR 12 V</v>
          </cell>
          <cell r="L243">
            <v>1</v>
          </cell>
          <cell r="M243" t="str">
            <v>UNID.</v>
          </cell>
          <cell r="N243" t="str">
            <v>TRACTO</v>
          </cell>
          <cell r="O243">
            <v>0</v>
          </cell>
          <cell r="P243" t="str">
            <v>E2</v>
          </cell>
          <cell r="Q243" t="str">
            <v>J2</v>
          </cell>
          <cell r="R243" t="str">
            <v>J6</v>
          </cell>
          <cell r="S243" t="str">
            <v>ENTREGADO</v>
          </cell>
          <cell r="T243">
            <v>42681</v>
          </cell>
          <cell r="U243" t="str">
            <v>YUCA BELLIDO BORIS YERSY</v>
          </cell>
          <cell r="V243" t="str">
            <v>CORIHUAMAN SURCO  ERICK ROBERT</v>
          </cell>
        </row>
        <row r="244">
          <cell r="A244">
            <v>236</v>
          </cell>
          <cell r="B244">
            <v>42681</v>
          </cell>
          <cell r="C244" t="str">
            <v>NOVIEMBRE</v>
          </cell>
          <cell r="D244" t="str">
            <v>2016</v>
          </cell>
          <cell r="E244">
            <v>245</v>
          </cell>
          <cell r="F244" t="str">
            <v>A5O-859</v>
          </cell>
          <cell r="G244" t="str">
            <v>B6Y-971</v>
          </cell>
          <cell r="H244" t="str">
            <v>LAS BAMBAS</v>
          </cell>
          <cell r="I244">
            <v>114089</v>
          </cell>
          <cell r="J244" t="str">
            <v>REPUESTO</v>
          </cell>
          <cell r="K244" t="str">
            <v>FOCO DE DOBLE CONTACTO 12 V</v>
          </cell>
          <cell r="L244">
            <v>1</v>
          </cell>
          <cell r="M244" t="str">
            <v>UNID.</v>
          </cell>
          <cell r="N244" t="str">
            <v>TRACTO</v>
          </cell>
          <cell r="O244">
            <v>0</v>
          </cell>
          <cell r="P244" t="str">
            <v>E2</v>
          </cell>
          <cell r="Q244" t="str">
            <v>J2</v>
          </cell>
          <cell r="R244" t="str">
            <v>J6</v>
          </cell>
          <cell r="S244" t="str">
            <v>ENTREGADO</v>
          </cell>
          <cell r="T244">
            <v>42681</v>
          </cell>
          <cell r="U244" t="str">
            <v>YUCA BELLIDO BORIS YERSY</v>
          </cell>
          <cell r="V244" t="str">
            <v>CORIHUAMAN SURCO  ERICK ROBERT</v>
          </cell>
        </row>
        <row r="245">
          <cell r="A245">
            <v>240</v>
          </cell>
          <cell r="B245">
            <v>42681</v>
          </cell>
          <cell r="C245" t="str">
            <v>NOVIEMBRE</v>
          </cell>
          <cell r="D245" t="str">
            <v>2016</v>
          </cell>
          <cell r="E245">
            <v>245</v>
          </cell>
          <cell r="F245" t="str">
            <v>A5O-859</v>
          </cell>
          <cell r="G245" t="str">
            <v>B6Y-971</v>
          </cell>
          <cell r="H245" t="str">
            <v>LAS BAMBAS</v>
          </cell>
          <cell r="I245">
            <v>114089</v>
          </cell>
          <cell r="J245" t="str">
            <v>REPUESTO</v>
          </cell>
          <cell r="K245" t="str">
            <v>FAJA DE ALTERNADOR</v>
          </cell>
          <cell r="L245">
            <v>1</v>
          </cell>
          <cell r="M245" t="str">
            <v>UNID.</v>
          </cell>
          <cell r="N245" t="str">
            <v>TRACTO</v>
          </cell>
          <cell r="O245">
            <v>109</v>
          </cell>
          <cell r="P245" t="str">
            <v>M3</v>
          </cell>
          <cell r="Q245" t="str">
            <v>J2</v>
          </cell>
          <cell r="R245" t="str">
            <v>J6</v>
          </cell>
          <cell r="S245" t="str">
            <v>ENTREGADO</v>
          </cell>
          <cell r="T245">
            <v>0</v>
          </cell>
          <cell r="U245" t="str">
            <v>GARCIA PASQUEL  JOSE LUIS</v>
          </cell>
          <cell r="V245" t="str">
            <v>CORIHUAMAN SURCO  ERICK ROBERT</v>
          </cell>
        </row>
        <row r="246">
          <cell r="A246">
            <v>255</v>
          </cell>
          <cell r="B246">
            <v>42681</v>
          </cell>
          <cell r="C246" t="str">
            <v>NOVIEMBRE</v>
          </cell>
          <cell r="D246" t="str">
            <v>2016</v>
          </cell>
          <cell r="E246">
            <v>245</v>
          </cell>
          <cell r="F246" t="str">
            <v>A5O-859</v>
          </cell>
          <cell r="G246" t="str">
            <v>B6Y-971</v>
          </cell>
          <cell r="H246" t="str">
            <v>LAS BAMBAS</v>
          </cell>
          <cell r="I246">
            <v>114089</v>
          </cell>
          <cell r="J246" t="str">
            <v>SERVICIO</v>
          </cell>
          <cell r="K246" t="str">
            <v>SOLDADODE TANQUE DE SERVICIO</v>
          </cell>
          <cell r="L246">
            <v>1</v>
          </cell>
          <cell r="M246" t="str">
            <v>UNID.</v>
          </cell>
          <cell r="N246" t="str">
            <v>CISTERNA</v>
          </cell>
          <cell r="O246">
            <v>1</v>
          </cell>
          <cell r="P246" t="str">
            <v>M3</v>
          </cell>
          <cell r="Q246" t="str">
            <v>J2</v>
          </cell>
          <cell r="R246" t="str">
            <v>J6</v>
          </cell>
          <cell r="S246" t="str">
            <v>ENTREGADO</v>
          </cell>
          <cell r="T246">
            <v>42682</v>
          </cell>
          <cell r="U246" t="str">
            <v>GARCIA PASQUEL  JOSE LUIS</v>
          </cell>
          <cell r="V246" t="str">
            <v>CORIHUAMAN SURCO  ERICK ROBERT</v>
          </cell>
        </row>
        <row r="247">
          <cell r="A247">
            <v>256</v>
          </cell>
          <cell r="B247">
            <v>42681</v>
          </cell>
          <cell r="C247" t="str">
            <v>NOVIEMBRE</v>
          </cell>
          <cell r="D247" t="str">
            <v>2016</v>
          </cell>
          <cell r="E247">
            <v>245</v>
          </cell>
          <cell r="F247" t="str">
            <v>A5O-859</v>
          </cell>
          <cell r="G247" t="str">
            <v>B6Y-971</v>
          </cell>
          <cell r="H247" t="str">
            <v>LAS BAMBAS</v>
          </cell>
          <cell r="I247">
            <v>114089</v>
          </cell>
          <cell r="J247" t="str">
            <v>SERVICIO</v>
          </cell>
          <cell r="K247" t="str">
            <v>SOLDADO DE VARILLA</v>
          </cell>
          <cell r="L247">
            <v>1</v>
          </cell>
          <cell r="M247" t="str">
            <v>UNID.</v>
          </cell>
          <cell r="N247" t="str">
            <v>CISTERNA</v>
          </cell>
          <cell r="O247">
            <v>1</v>
          </cell>
          <cell r="P247" t="str">
            <v>M3</v>
          </cell>
          <cell r="Q247" t="str">
            <v>J2</v>
          </cell>
          <cell r="R247" t="str">
            <v>J6</v>
          </cell>
          <cell r="S247" t="str">
            <v>ENTREGADO</v>
          </cell>
          <cell r="T247">
            <v>42682</v>
          </cell>
          <cell r="U247" t="str">
            <v>GARCIA PASQUEL  JOSE LUIS</v>
          </cell>
          <cell r="V247" t="str">
            <v>CORIHUAMAN SURCO  ERICK ROBERT</v>
          </cell>
        </row>
        <row r="248">
          <cell r="A248">
            <v>275</v>
          </cell>
          <cell r="B248">
            <v>42681</v>
          </cell>
          <cell r="C248" t="str">
            <v>NOVIEMBRE</v>
          </cell>
          <cell r="D248" t="str">
            <v>2016</v>
          </cell>
          <cell r="E248">
            <v>245</v>
          </cell>
          <cell r="F248" t="str">
            <v>A5O-859</v>
          </cell>
          <cell r="G248" t="str">
            <v>B6Y-971</v>
          </cell>
          <cell r="H248" t="str">
            <v>LAS BAMBAS</v>
          </cell>
          <cell r="I248">
            <v>114089</v>
          </cell>
          <cell r="J248" t="str">
            <v>REPUESTO</v>
          </cell>
          <cell r="K248" t="str">
            <v>VALVULA DE NIVELACION DE BOLSA DE CABINA</v>
          </cell>
          <cell r="L248">
            <v>1</v>
          </cell>
          <cell r="M248" t="str">
            <v>UNID.</v>
          </cell>
          <cell r="N248" t="str">
            <v>TRACTO</v>
          </cell>
          <cell r="O248">
            <v>0</v>
          </cell>
          <cell r="P248" t="str">
            <v>M3</v>
          </cell>
          <cell r="Q248" t="str">
            <v>J2</v>
          </cell>
          <cell r="R248" t="str">
            <v>J6</v>
          </cell>
          <cell r="S248" t="str">
            <v>ENTREGADO</v>
          </cell>
          <cell r="T248">
            <v>42681</v>
          </cell>
          <cell r="U248" t="str">
            <v>GARCIA PASQUEL  JOSE LUIS</v>
          </cell>
          <cell r="V248" t="str">
            <v>CORIHUAMAN SURCO  ERICK ROBERT</v>
          </cell>
        </row>
        <row r="249">
          <cell r="A249">
            <v>276</v>
          </cell>
          <cell r="B249">
            <v>42681</v>
          </cell>
          <cell r="C249" t="str">
            <v>NOVIEMBRE</v>
          </cell>
          <cell r="D249" t="str">
            <v>2016</v>
          </cell>
          <cell r="E249">
            <v>245</v>
          </cell>
          <cell r="F249" t="str">
            <v>A5O-859</v>
          </cell>
          <cell r="G249" t="str">
            <v>B6Y-971</v>
          </cell>
          <cell r="H249" t="str">
            <v>LAS BAMBAS</v>
          </cell>
          <cell r="I249">
            <v>114089</v>
          </cell>
          <cell r="J249" t="str">
            <v>REPUESTO</v>
          </cell>
          <cell r="K249" t="str">
            <v>UNIONES 1/4</v>
          </cell>
          <cell r="L249">
            <v>2</v>
          </cell>
          <cell r="M249" t="str">
            <v>UNID.</v>
          </cell>
          <cell r="N249" t="str">
            <v>TRACTO</v>
          </cell>
          <cell r="O249">
            <v>0</v>
          </cell>
          <cell r="P249" t="str">
            <v>M3</v>
          </cell>
          <cell r="Q249" t="str">
            <v>J2</v>
          </cell>
          <cell r="R249" t="str">
            <v>J6</v>
          </cell>
          <cell r="S249" t="str">
            <v>ENTREGADO</v>
          </cell>
          <cell r="T249">
            <v>42681</v>
          </cell>
          <cell r="U249" t="str">
            <v>GARCIA PASQUEL  JOSE LUIS</v>
          </cell>
          <cell r="V249" t="str">
            <v>CORIHUAMAN SURCO  ERICK ROBERT</v>
          </cell>
        </row>
        <row r="250">
          <cell r="A250">
            <v>277</v>
          </cell>
          <cell r="B250">
            <v>42681</v>
          </cell>
          <cell r="C250" t="str">
            <v>NOVIEMBRE</v>
          </cell>
          <cell r="D250" t="str">
            <v>2016</v>
          </cell>
          <cell r="E250">
            <v>245</v>
          </cell>
          <cell r="F250" t="str">
            <v>A5O-859</v>
          </cell>
          <cell r="G250" t="str">
            <v>B6Y-971</v>
          </cell>
          <cell r="H250" t="str">
            <v>LAS BAMBAS</v>
          </cell>
          <cell r="I250">
            <v>114089</v>
          </cell>
          <cell r="J250" t="str">
            <v>REPUESTO</v>
          </cell>
          <cell r="K250" t="str">
            <v>MANGUERA DE AIRE 1/4</v>
          </cell>
          <cell r="L250">
            <v>0.3</v>
          </cell>
          <cell r="M250" t="str">
            <v>M</v>
          </cell>
          <cell r="N250" t="str">
            <v>TRACTO</v>
          </cell>
          <cell r="O250">
            <v>0</v>
          </cell>
          <cell r="P250" t="str">
            <v>M3</v>
          </cell>
          <cell r="Q250" t="str">
            <v>J2</v>
          </cell>
          <cell r="R250" t="str">
            <v>J6</v>
          </cell>
          <cell r="S250" t="str">
            <v>ENTREGADO</v>
          </cell>
          <cell r="T250">
            <v>42681</v>
          </cell>
          <cell r="U250" t="str">
            <v>GARCIA PASQUEL  JOSE LUIS</v>
          </cell>
          <cell r="V250" t="str">
            <v>CORIHUAMAN SURCO  ERICK ROBERT</v>
          </cell>
        </row>
        <row r="251">
          <cell r="A251">
            <v>287</v>
          </cell>
          <cell r="B251">
            <v>42681</v>
          </cell>
          <cell r="C251" t="str">
            <v>NOVIEMBRE</v>
          </cell>
          <cell r="D251" t="str">
            <v>2016</v>
          </cell>
          <cell r="E251">
            <v>245</v>
          </cell>
          <cell r="F251" t="str">
            <v>A5O-859</v>
          </cell>
          <cell r="G251" t="str">
            <v>B6Y-971</v>
          </cell>
          <cell r="H251" t="str">
            <v>LAS BAMBAS</v>
          </cell>
          <cell r="I251">
            <v>114089</v>
          </cell>
          <cell r="J251" t="str">
            <v>REPUESTO</v>
          </cell>
          <cell r="K251" t="str">
            <v>TAPABARRO DE PLASTICO</v>
          </cell>
          <cell r="L251">
            <v>1</v>
          </cell>
          <cell r="M251" t="str">
            <v>UNID.</v>
          </cell>
          <cell r="N251" t="str">
            <v>CISTERNA</v>
          </cell>
          <cell r="O251">
            <v>0</v>
          </cell>
          <cell r="P251" t="str">
            <v>M2</v>
          </cell>
          <cell r="Q251" t="str">
            <v>J2</v>
          </cell>
          <cell r="R251" t="str">
            <v>J6</v>
          </cell>
          <cell r="S251" t="str">
            <v>ENTREGADO</v>
          </cell>
          <cell r="T251">
            <v>42681</v>
          </cell>
          <cell r="U251" t="str">
            <v>CHUMPITAZ GAGO JULIO ENRIQUE</v>
          </cell>
          <cell r="V251" t="str">
            <v>CORIHUAMAN SURCO  ERICK ROBERT</v>
          </cell>
        </row>
        <row r="252">
          <cell r="A252">
            <v>288</v>
          </cell>
          <cell r="B252">
            <v>42681</v>
          </cell>
          <cell r="C252" t="str">
            <v>NOVIEMBRE</v>
          </cell>
          <cell r="D252" t="str">
            <v>2016</v>
          </cell>
          <cell r="E252">
            <v>245</v>
          </cell>
          <cell r="F252" t="str">
            <v>A5O-859</v>
          </cell>
          <cell r="G252" t="str">
            <v>B6Y-971</v>
          </cell>
          <cell r="H252" t="str">
            <v>LAS BAMBAS</v>
          </cell>
          <cell r="I252">
            <v>114089</v>
          </cell>
          <cell r="J252" t="str">
            <v>REPUESTO</v>
          </cell>
          <cell r="K252" t="str">
            <v>CONO DE 1/4</v>
          </cell>
          <cell r="L252">
            <v>1</v>
          </cell>
          <cell r="M252" t="str">
            <v>UNID.</v>
          </cell>
          <cell r="N252" t="str">
            <v>TRACTO</v>
          </cell>
          <cell r="O252">
            <v>0</v>
          </cell>
          <cell r="P252" t="str">
            <v>M3</v>
          </cell>
          <cell r="Q252" t="str">
            <v>J2</v>
          </cell>
          <cell r="R252" t="str">
            <v>J6</v>
          </cell>
          <cell r="S252" t="str">
            <v>ENTREGADO</v>
          </cell>
          <cell r="T252">
            <v>42681</v>
          </cell>
          <cell r="U252" t="str">
            <v>GARCIA PASQUEL  JOSE LUIS</v>
          </cell>
          <cell r="V252" t="str">
            <v>CORIHUAMAN SURCO  ERICK ROBERT</v>
          </cell>
        </row>
        <row r="253">
          <cell r="A253">
            <v>261</v>
          </cell>
          <cell r="B253">
            <v>42681</v>
          </cell>
          <cell r="C253" t="str">
            <v>NOVIEMBRE</v>
          </cell>
          <cell r="D253" t="str">
            <v>2016</v>
          </cell>
          <cell r="E253">
            <v>249</v>
          </cell>
          <cell r="F253" t="str">
            <v>A9H-889</v>
          </cell>
          <cell r="G253" t="str">
            <v>CAMION</v>
          </cell>
          <cell r="H253" t="str">
            <v>TAMBOMAYO</v>
          </cell>
          <cell r="I253">
            <v>120312</v>
          </cell>
          <cell r="J253" t="str">
            <v>REPUESTO</v>
          </cell>
          <cell r="K253" t="str">
            <v>PLUMILLAS DE LIMPIA PARABRISA</v>
          </cell>
          <cell r="L253">
            <v>2</v>
          </cell>
          <cell r="M253" t="str">
            <v>UNID.</v>
          </cell>
          <cell r="N253" t="str">
            <v>TRACTO</v>
          </cell>
          <cell r="O253">
            <v>0</v>
          </cell>
          <cell r="P253" t="str">
            <v>M4</v>
          </cell>
          <cell r="Q253" t="str">
            <v>J2</v>
          </cell>
          <cell r="R253" t="str">
            <v>J6</v>
          </cell>
          <cell r="S253" t="str">
            <v>ENTREGADO</v>
          </cell>
          <cell r="T253">
            <v>42681</v>
          </cell>
          <cell r="U253" t="str">
            <v>JULLIRI APAZA UBALDO</v>
          </cell>
          <cell r="V253" t="str">
            <v>CORIHUAMAN SURCO  ERICK ROBERT</v>
          </cell>
        </row>
        <row r="254">
          <cell r="A254">
            <v>262</v>
          </cell>
          <cell r="B254">
            <v>42681</v>
          </cell>
          <cell r="C254" t="str">
            <v>NOVIEMBRE</v>
          </cell>
          <cell r="D254" t="str">
            <v>2016</v>
          </cell>
          <cell r="E254">
            <v>249</v>
          </cell>
          <cell r="F254" t="str">
            <v>A9H-889</v>
          </cell>
          <cell r="G254" t="str">
            <v>CAMION</v>
          </cell>
          <cell r="H254" t="str">
            <v>TAMBOMAYO</v>
          </cell>
          <cell r="I254">
            <v>120312</v>
          </cell>
          <cell r="J254" t="str">
            <v>REPUESTO</v>
          </cell>
          <cell r="K254" t="str">
            <v>ACEITE MOTOR 15W-40</v>
          </cell>
          <cell r="L254">
            <v>1.25</v>
          </cell>
          <cell r="M254" t="str">
            <v>GLNS.</v>
          </cell>
          <cell r="N254" t="str">
            <v>TRACTO</v>
          </cell>
          <cell r="O254">
            <v>0</v>
          </cell>
          <cell r="P254" t="str">
            <v>M4</v>
          </cell>
          <cell r="Q254" t="str">
            <v>J2</v>
          </cell>
          <cell r="R254" t="str">
            <v>J6</v>
          </cell>
          <cell r="S254" t="str">
            <v>ENTREGADO</v>
          </cell>
          <cell r="T254">
            <v>42681</v>
          </cell>
          <cell r="U254" t="str">
            <v>JULLIRI APAZA UBALDO</v>
          </cell>
          <cell r="V254" t="str">
            <v>CORIHUAMAN SURCO  ERICK ROBERT</v>
          </cell>
        </row>
        <row r="255">
          <cell r="A255">
            <v>263</v>
          </cell>
          <cell r="B255">
            <v>42681</v>
          </cell>
          <cell r="C255" t="str">
            <v>NOVIEMBRE</v>
          </cell>
          <cell r="D255" t="str">
            <v>2016</v>
          </cell>
          <cell r="E255">
            <v>249</v>
          </cell>
          <cell r="F255" t="str">
            <v>A9H-889</v>
          </cell>
          <cell r="G255" t="str">
            <v>CAMION</v>
          </cell>
          <cell r="H255" t="str">
            <v>TAMBOMAYO</v>
          </cell>
          <cell r="I255">
            <v>120312</v>
          </cell>
          <cell r="J255" t="str">
            <v>REPUESTO</v>
          </cell>
          <cell r="K255" t="str">
            <v>REFRIGERANTE</v>
          </cell>
          <cell r="L255">
            <v>1</v>
          </cell>
          <cell r="M255" t="str">
            <v>GLNS.</v>
          </cell>
          <cell r="N255" t="str">
            <v>TRACTO</v>
          </cell>
          <cell r="O255">
            <v>0</v>
          </cell>
          <cell r="P255" t="str">
            <v>M4</v>
          </cell>
          <cell r="Q255" t="str">
            <v>J2</v>
          </cell>
          <cell r="R255" t="str">
            <v>J6</v>
          </cell>
          <cell r="S255" t="str">
            <v>ENTREGADO</v>
          </cell>
          <cell r="T255">
            <v>42681</v>
          </cell>
          <cell r="U255" t="str">
            <v>JULLIRI APAZA UBALDO</v>
          </cell>
          <cell r="V255" t="str">
            <v>CORIHUAMAN SURCO  ERICK ROBERT</v>
          </cell>
        </row>
        <row r="256">
          <cell r="A256">
            <v>273</v>
          </cell>
          <cell r="B256">
            <v>42681</v>
          </cell>
          <cell r="C256" t="str">
            <v>NOVIEMBRE</v>
          </cell>
          <cell r="D256" t="str">
            <v>2016</v>
          </cell>
          <cell r="E256">
            <v>249</v>
          </cell>
          <cell r="F256" t="str">
            <v>A9H-889</v>
          </cell>
          <cell r="G256" t="str">
            <v>CAMION</v>
          </cell>
          <cell r="H256" t="str">
            <v>TAMBOMAYO</v>
          </cell>
          <cell r="I256">
            <v>120312</v>
          </cell>
          <cell r="J256" t="str">
            <v>INSUMO TALLER</v>
          </cell>
          <cell r="K256" t="str">
            <v>PARCHE RACK 10</v>
          </cell>
          <cell r="L256">
            <v>1</v>
          </cell>
          <cell r="M256" t="str">
            <v>UNID.</v>
          </cell>
          <cell r="N256" t="str">
            <v>TRACTO</v>
          </cell>
          <cell r="O256">
            <v>0</v>
          </cell>
          <cell r="P256" t="str">
            <v>N1</v>
          </cell>
          <cell r="Q256" t="str">
            <v>J2</v>
          </cell>
          <cell r="R256" t="str">
            <v>J6</v>
          </cell>
          <cell r="S256" t="str">
            <v>ENTREGADO</v>
          </cell>
          <cell r="T256">
            <v>42681</v>
          </cell>
          <cell r="U256" t="str">
            <v>AGUILAR CCANTUTA WILLY</v>
          </cell>
          <cell r="V256" t="str">
            <v>CORIHUAMAN SURCO  ERICK ROBERT</v>
          </cell>
        </row>
        <row r="257">
          <cell r="A257">
            <v>274</v>
          </cell>
          <cell r="B257">
            <v>42681</v>
          </cell>
          <cell r="C257" t="str">
            <v>NOVIEMBRE</v>
          </cell>
          <cell r="D257" t="str">
            <v>2016</v>
          </cell>
          <cell r="E257">
            <v>249</v>
          </cell>
          <cell r="F257" t="str">
            <v>A9H-889</v>
          </cell>
          <cell r="G257" t="str">
            <v>CAMION</v>
          </cell>
          <cell r="H257" t="str">
            <v>TAMBOMAYO</v>
          </cell>
          <cell r="I257">
            <v>120312</v>
          </cell>
          <cell r="J257" t="str">
            <v>INSUMO TALLER</v>
          </cell>
          <cell r="K257" t="str">
            <v>PARCHE RACK 12</v>
          </cell>
          <cell r="L257">
            <v>1</v>
          </cell>
          <cell r="M257" t="str">
            <v>UNID.</v>
          </cell>
          <cell r="N257" t="str">
            <v>TRACTO</v>
          </cell>
          <cell r="O257">
            <v>0</v>
          </cell>
          <cell r="P257" t="str">
            <v>N1</v>
          </cell>
          <cell r="Q257" t="str">
            <v>J2</v>
          </cell>
          <cell r="R257" t="str">
            <v>J6</v>
          </cell>
          <cell r="S257" t="str">
            <v>ENTREGADO</v>
          </cell>
          <cell r="T257">
            <v>42681</v>
          </cell>
          <cell r="U257" t="str">
            <v>AGUILAR CCANTUTA WILLY</v>
          </cell>
          <cell r="V257" t="str">
            <v>CORIHUAMAN SURCO  ERICK ROBERT</v>
          </cell>
        </row>
        <row r="258">
          <cell r="A258">
            <v>232</v>
          </cell>
          <cell r="B258">
            <v>42681</v>
          </cell>
          <cell r="C258" t="str">
            <v>NOVIEMBRE</v>
          </cell>
          <cell r="D258" t="str">
            <v>2016</v>
          </cell>
          <cell r="E258">
            <v>246</v>
          </cell>
          <cell r="F258" t="str">
            <v>ABR-759</v>
          </cell>
          <cell r="G258" t="str">
            <v>D0Z-995</v>
          </cell>
          <cell r="H258" t="str">
            <v>LAS BAMBAS</v>
          </cell>
          <cell r="I258">
            <v>106428</v>
          </cell>
          <cell r="J258" t="str">
            <v>REPUESTO</v>
          </cell>
          <cell r="K258" t="str">
            <v>BISAGRAS 3/8 X 4</v>
          </cell>
          <cell r="L258">
            <v>2</v>
          </cell>
          <cell r="M258" t="str">
            <v>UNID.</v>
          </cell>
          <cell r="N258" t="str">
            <v>CISTERNA</v>
          </cell>
          <cell r="O258">
            <v>1</v>
          </cell>
          <cell r="P258" t="str">
            <v>S1</v>
          </cell>
          <cell r="Q258" t="str">
            <v>J2</v>
          </cell>
          <cell r="R258" t="str">
            <v>J6</v>
          </cell>
          <cell r="S258" t="str">
            <v>ENTREGADO</v>
          </cell>
          <cell r="T258">
            <v>42682</v>
          </cell>
          <cell r="U258" t="str">
            <v>BAYONA CRUZ CRISTIAN ARMANDO</v>
          </cell>
          <cell r="V258" t="str">
            <v>CORIHUAMAN SURCO  ERICK ROBERT</v>
          </cell>
        </row>
        <row r="259">
          <cell r="A259">
            <v>233</v>
          </cell>
          <cell r="B259">
            <v>42681</v>
          </cell>
          <cell r="C259" t="str">
            <v>NOVIEMBRE</v>
          </cell>
          <cell r="D259" t="str">
            <v>2016</v>
          </cell>
          <cell r="E259">
            <v>246</v>
          </cell>
          <cell r="F259" t="str">
            <v>ABR-759</v>
          </cell>
          <cell r="G259" t="str">
            <v>D0Z-995</v>
          </cell>
          <cell r="H259" t="str">
            <v>LAS BAMBAS</v>
          </cell>
          <cell r="I259">
            <v>106428</v>
          </cell>
          <cell r="J259" t="str">
            <v>REPUESTO</v>
          </cell>
          <cell r="K259" t="str">
            <v>CELLOCORD 1/8</v>
          </cell>
          <cell r="L259">
            <v>1</v>
          </cell>
          <cell r="M259" t="str">
            <v>KG.</v>
          </cell>
          <cell r="N259" t="str">
            <v>CISTERNA</v>
          </cell>
          <cell r="O259">
            <v>0</v>
          </cell>
          <cell r="P259" t="str">
            <v>S1</v>
          </cell>
          <cell r="Q259" t="str">
            <v>J2</v>
          </cell>
          <cell r="R259" t="str">
            <v>J6</v>
          </cell>
          <cell r="S259" t="str">
            <v>ENTREGADO</v>
          </cell>
          <cell r="T259">
            <v>42681</v>
          </cell>
          <cell r="U259" t="str">
            <v>BAYONA CRUZ CRISTIAN ARMANDO</v>
          </cell>
          <cell r="V259" t="str">
            <v>CORIHUAMAN SURCO  ERICK ROBERT</v>
          </cell>
        </row>
        <row r="260">
          <cell r="A260">
            <v>234</v>
          </cell>
          <cell r="B260">
            <v>42681</v>
          </cell>
          <cell r="C260" t="str">
            <v>NOVIEMBRE</v>
          </cell>
          <cell r="D260" t="str">
            <v>2016</v>
          </cell>
          <cell r="E260">
            <v>246</v>
          </cell>
          <cell r="F260" t="str">
            <v>ABR-759</v>
          </cell>
          <cell r="G260" t="str">
            <v>D0Z-995</v>
          </cell>
          <cell r="H260" t="str">
            <v>LAS BAMBAS</v>
          </cell>
          <cell r="I260">
            <v>106428</v>
          </cell>
          <cell r="J260" t="str">
            <v>REPUESTO</v>
          </cell>
          <cell r="K260" t="str">
            <v>TUERCAS 9/16</v>
          </cell>
          <cell r="L260">
            <v>2</v>
          </cell>
          <cell r="M260" t="str">
            <v>UNID.</v>
          </cell>
          <cell r="N260" t="str">
            <v>CISTERNA</v>
          </cell>
          <cell r="O260">
            <v>0</v>
          </cell>
          <cell r="P260" t="str">
            <v>S1</v>
          </cell>
          <cell r="Q260" t="str">
            <v>J2</v>
          </cell>
          <cell r="R260" t="str">
            <v>J6</v>
          </cell>
          <cell r="S260" t="str">
            <v>ENTREGADO</v>
          </cell>
          <cell r="T260">
            <v>42681</v>
          </cell>
          <cell r="U260" t="str">
            <v>BAYONA CRUZ CRISTIAN ARMANDO</v>
          </cell>
          <cell r="V260" t="str">
            <v>CORIHUAMAN SURCO  ERICK ROBERT</v>
          </cell>
        </row>
        <row r="261">
          <cell r="A261">
            <v>238</v>
          </cell>
          <cell r="B261">
            <v>42681</v>
          </cell>
          <cell r="C261" t="str">
            <v>NOVIEMBRE</v>
          </cell>
          <cell r="D261" t="str">
            <v>2016</v>
          </cell>
          <cell r="E261">
            <v>246</v>
          </cell>
          <cell r="F261" t="str">
            <v>ABR-759</v>
          </cell>
          <cell r="G261" t="str">
            <v>D0Z-995</v>
          </cell>
          <cell r="H261" t="str">
            <v>LAS BAMBAS</v>
          </cell>
          <cell r="I261">
            <v>106428</v>
          </cell>
          <cell r="J261" t="str">
            <v>UNIFORMES</v>
          </cell>
          <cell r="K261" t="str">
            <v>TAIVEX</v>
          </cell>
          <cell r="L261">
            <v>2</v>
          </cell>
          <cell r="M261" t="str">
            <v>UNID.</v>
          </cell>
          <cell r="N261" t="str">
            <v>TALLER</v>
          </cell>
          <cell r="O261">
            <v>0</v>
          </cell>
          <cell r="P261" t="str">
            <v>N1</v>
          </cell>
          <cell r="Q261" t="str">
            <v>J3</v>
          </cell>
          <cell r="R261" t="str">
            <v>J6</v>
          </cell>
          <cell r="S261" t="str">
            <v>ENTREGADO</v>
          </cell>
          <cell r="T261">
            <v>42681</v>
          </cell>
          <cell r="U261" t="str">
            <v>AGUILAR CCANTUTA WILLY</v>
          </cell>
          <cell r="V261" t="str">
            <v>CHURA PIZARRO ALBERTO</v>
          </cell>
        </row>
        <row r="262">
          <cell r="A262">
            <v>246</v>
          </cell>
          <cell r="B262">
            <v>42681</v>
          </cell>
          <cell r="C262" t="str">
            <v>NOVIEMBRE</v>
          </cell>
          <cell r="D262" t="str">
            <v>2016</v>
          </cell>
          <cell r="E262">
            <v>246</v>
          </cell>
          <cell r="F262" t="str">
            <v>ABR-759</v>
          </cell>
          <cell r="G262" t="str">
            <v>D0Z-995</v>
          </cell>
          <cell r="H262" t="str">
            <v>LAS BAMBAS</v>
          </cell>
          <cell r="I262">
            <v>106428</v>
          </cell>
          <cell r="J262" t="str">
            <v>INSUMO TALLER</v>
          </cell>
          <cell r="K262" t="str">
            <v>SPRAY COLOR VERDE</v>
          </cell>
          <cell r="L262">
            <v>1</v>
          </cell>
          <cell r="M262" t="str">
            <v>UNID.</v>
          </cell>
          <cell r="N262" t="str">
            <v>CISTERNA</v>
          </cell>
          <cell r="O262">
            <v>0</v>
          </cell>
          <cell r="P262" t="str">
            <v>S1</v>
          </cell>
          <cell r="Q262" t="str">
            <v>J2</v>
          </cell>
          <cell r="R262" t="str">
            <v>J6</v>
          </cell>
          <cell r="S262" t="str">
            <v>ENTREGADO</v>
          </cell>
          <cell r="T262">
            <v>42681</v>
          </cell>
          <cell r="U262" t="str">
            <v>BAYONA CRUZ CRISTIAN ARMANDO</v>
          </cell>
          <cell r="V262" t="str">
            <v>CORIHUAMAN SURCO  ERICK ROBERT</v>
          </cell>
        </row>
        <row r="263">
          <cell r="A263">
            <v>249</v>
          </cell>
          <cell r="B263">
            <v>42681</v>
          </cell>
          <cell r="C263" t="str">
            <v>NOVIEMBRE</v>
          </cell>
          <cell r="D263" t="str">
            <v>2016</v>
          </cell>
          <cell r="E263">
            <v>246</v>
          </cell>
          <cell r="F263" t="str">
            <v>ABR-759</v>
          </cell>
          <cell r="G263" t="str">
            <v>D0Z-995</v>
          </cell>
          <cell r="H263" t="str">
            <v>LAS BAMBAS</v>
          </cell>
          <cell r="I263">
            <v>106428</v>
          </cell>
          <cell r="J263" t="str">
            <v>REPUESTO</v>
          </cell>
          <cell r="K263" t="str">
            <v>PITONES RECTOS</v>
          </cell>
          <cell r="L263">
            <v>2</v>
          </cell>
          <cell r="M263" t="str">
            <v>UNID.</v>
          </cell>
          <cell r="N263" t="str">
            <v>CISTERNA</v>
          </cell>
          <cell r="O263">
            <v>0</v>
          </cell>
          <cell r="P263" t="str">
            <v>N1</v>
          </cell>
          <cell r="Q263" t="str">
            <v>J1</v>
          </cell>
          <cell r="R263" t="str">
            <v>J6</v>
          </cell>
          <cell r="S263" t="str">
            <v>ENTREGADO</v>
          </cell>
          <cell r="T263">
            <v>42681</v>
          </cell>
          <cell r="U263" t="str">
            <v>AGUILAR CCANTUTA WILLY</v>
          </cell>
          <cell r="V263" t="str">
            <v>FLOREZ CONDORI  JOSE WILLIANS</v>
          </cell>
        </row>
        <row r="264">
          <cell r="A264">
            <v>250</v>
          </cell>
          <cell r="B264">
            <v>42681</v>
          </cell>
          <cell r="C264" t="str">
            <v>NOVIEMBRE</v>
          </cell>
          <cell r="D264" t="str">
            <v>2016</v>
          </cell>
          <cell r="E264">
            <v>246</v>
          </cell>
          <cell r="F264" t="str">
            <v>ABR-759</v>
          </cell>
          <cell r="G264" t="str">
            <v>D0Z-995</v>
          </cell>
          <cell r="H264" t="str">
            <v>LAS BAMBAS</v>
          </cell>
          <cell r="I264">
            <v>106428</v>
          </cell>
          <cell r="J264" t="str">
            <v>REPUESTO</v>
          </cell>
          <cell r="K264" t="str">
            <v>PARCHE RACK 12</v>
          </cell>
          <cell r="L264">
            <v>1</v>
          </cell>
          <cell r="M264" t="str">
            <v>UNID.</v>
          </cell>
          <cell r="N264" t="str">
            <v>CISTERNA</v>
          </cell>
          <cell r="O264">
            <v>0</v>
          </cell>
          <cell r="P264" t="str">
            <v>N1</v>
          </cell>
          <cell r="Q264" t="str">
            <v>J1</v>
          </cell>
          <cell r="R264" t="str">
            <v>J6</v>
          </cell>
          <cell r="S264" t="str">
            <v>ENTREGADO</v>
          </cell>
          <cell r="T264">
            <v>42681</v>
          </cell>
          <cell r="U264" t="str">
            <v>AGUILAR CCANTUTA WILLY</v>
          </cell>
          <cell r="V264" t="str">
            <v>FLOREZ CONDORI  JOSE WILLIANS</v>
          </cell>
        </row>
        <row r="265">
          <cell r="A265">
            <v>251</v>
          </cell>
          <cell r="B265">
            <v>42681</v>
          </cell>
          <cell r="C265" t="str">
            <v>NOVIEMBRE</v>
          </cell>
          <cell r="D265" t="str">
            <v>2016</v>
          </cell>
          <cell r="E265">
            <v>246</v>
          </cell>
          <cell r="F265" t="str">
            <v>ABR-759</v>
          </cell>
          <cell r="G265" t="str">
            <v>D0Z-995</v>
          </cell>
          <cell r="H265" t="str">
            <v>LAS BAMBAS</v>
          </cell>
          <cell r="I265">
            <v>106428</v>
          </cell>
          <cell r="J265" t="str">
            <v>REPUESTO</v>
          </cell>
          <cell r="K265" t="str">
            <v>PITONES CURVOS</v>
          </cell>
          <cell r="L265">
            <v>2</v>
          </cell>
          <cell r="M265" t="str">
            <v>UNID.</v>
          </cell>
          <cell r="N265" t="str">
            <v>CISTERNA</v>
          </cell>
          <cell r="O265">
            <v>1</v>
          </cell>
          <cell r="P265" t="str">
            <v>N1</v>
          </cell>
          <cell r="Q265" t="str">
            <v>J3</v>
          </cell>
          <cell r="R265" t="str">
            <v>J6</v>
          </cell>
          <cell r="S265" t="str">
            <v>ENTREGADO</v>
          </cell>
          <cell r="T265">
            <v>42682</v>
          </cell>
          <cell r="U265" t="str">
            <v>AGUILAR CCANTUTA WILLY</v>
          </cell>
          <cell r="V265" t="str">
            <v>CHURA PIZARRO ALBERTO</v>
          </cell>
        </row>
        <row r="266">
          <cell r="A266">
            <v>268</v>
          </cell>
          <cell r="B266">
            <v>42681</v>
          </cell>
          <cell r="C266" t="str">
            <v>NOVIEMBRE</v>
          </cell>
          <cell r="D266" t="str">
            <v>2016</v>
          </cell>
          <cell r="E266">
            <v>246</v>
          </cell>
          <cell r="F266" t="str">
            <v>ABR-759</v>
          </cell>
          <cell r="G266" t="str">
            <v>D0Z-995</v>
          </cell>
          <cell r="H266" t="str">
            <v>LAS BAMBAS</v>
          </cell>
          <cell r="I266">
            <v>106428</v>
          </cell>
          <cell r="J266" t="str">
            <v>REPUESTO</v>
          </cell>
          <cell r="K266" t="str">
            <v>CABLE Nro. 14</v>
          </cell>
          <cell r="L266">
            <v>5</v>
          </cell>
          <cell r="M266" t="str">
            <v>M</v>
          </cell>
          <cell r="N266" t="str">
            <v>TRACTO</v>
          </cell>
          <cell r="O266">
            <v>0</v>
          </cell>
          <cell r="P266" t="str">
            <v>E2</v>
          </cell>
          <cell r="Q266" t="str">
            <v>J2</v>
          </cell>
          <cell r="R266" t="str">
            <v>J6</v>
          </cell>
          <cell r="S266" t="str">
            <v>ENTREGADO</v>
          </cell>
          <cell r="T266">
            <v>42681</v>
          </cell>
          <cell r="U266" t="str">
            <v>YUCA BELLIDO BORIS YERSY</v>
          </cell>
          <cell r="V266" t="str">
            <v>CORIHUAMAN SURCO  ERICK ROBERT</v>
          </cell>
        </row>
        <row r="267">
          <cell r="A267">
            <v>237</v>
          </cell>
          <cell r="B267">
            <v>42681</v>
          </cell>
          <cell r="C267" t="str">
            <v>NOVIEMBRE</v>
          </cell>
          <cell r="D267" t="str">
            <v>2016</v>
          </cell>
          <cell r="E267">
            <v>246</v>
          </cell>
          <cell r="F267" t="str">
            <v>ABR-759</v>
          </cell>
          <cell r="G267" t="str">
            <v>D0Z-995</v>
          </cell>
          <cell r="H267" t="str">
            <v>LAS BAMBAS</v>
          </cell>
          <cell r="I267">
            <v>106428</v>
          </cell>
          <cell r="J267" t="str">
            <v>REPUESTO</v>
          </cell>
          <cell r="K267" t="str">
            <v>LLANTAS IDY DE TRACCION</v>
          </cell>
          <cell r="L267">
            <v>4</v>
          </cell>
          <cell r="M267" t="str">
            <v>UNID.</v>
          </cell>
          <cell r="N267" t="str">
            <v>TRACTO</v>
          </cell>
          <cell r="O267">
            <v>0</v>
          </cell>
          <cell r="P267" t="str">
            <v>N1</v>
          </cell>
          <cell r="Q267" t="str">
            <v>J3</v>
          </cell>
          <cell r="R267" t="str">
            <v>J6</v>
          </cell>
          <cell r="S267" t="str">
            <v>ENTREGADO</v>
          </cell>
          <cell r="T267">
            <v>42681</v>
          </cell>
          <cell r="U267" t="str">
            <v>AGUILAR CCANTUTA WILLY</v>
          </cell>
          <cell r="V267" t="str">
            <v>CHURA PIZARRO ALBERTO</v>
          </cell>
        </row>
        <row r="268">
          <cell r="A268">
            <v>242</v>
          </cell>
          <cell r="B268">
            <v>42681</v>
          </cell>
          <cell r="C268" t="str">
            <v>NOVIEMBRE</v>
          </cell>
          <cell r="D268" t="str">
            <v>2016</v>
          </cell>
          <cell r="E268">
            <v>247</v>
          </cell>
          <cell r="F268" t="str">
            <v>ABR-796</v>
          </cell>
          <cell r="G268" t="str">
            <v>C9S-994</v>
          </cell>
          <cell r="H268" t="str">
            <v>LAS BAMBAS</v>
          </cell>
          <cell r="I268">
            <v>105792</v>
          </cell>
          <cell r="J268" t="str">
            <v>REPUESTO</v>
          </cell>
          <cell r="K268" t="str">
            <v>MATACHISPA</v>
          </cell>
          <cell r="L268">
            <v>1</v>
          </cell>
          <cell r="M268" t="str">
            <v>UNID.</v>
          </cell>
          <cell r="N268" t="str">
            <v>TRACTO</v>
          </cell>
          <cell r="O268">
            <v>1</v>
          </cell>
          <cell r="P268" t="str">
            <v>M1</v>
          </cell>
          <cell r="Q268" t="str">
            <v>J2</v>
          </cell>
          <cell r="R268" t="str">
            <v>J6</v>
          </cell>
          <cell r="S268" t="str">
            <v>ENTREGADO</v>
          </cell>
          <cell r="T268">
            <v>42682</v>
          </cell>
          <cell r="U268" t="str">
            <v>CABEZAS SANCHEZ JEAN JHONATAN</v>
          </cell>
          <cell r="V268" t="str">
            <v>CORIHUAMAN SURCO  ERICK ROBERT</v>
          </cell>
        </row>
        <row r="269">
          <cell r="A269">
            <v>241</v>
          </cell>
          <cell r="B269">
            <v>42681</v>
          </cell>
          <cell r="C269" t="str">
            <v>NOVIEMBRE</v>
          </cell>
          <cell r="D269" t="str">
            <v>2016</v>
          </cell>
          <cell r="E269">
            <v>250</v>
          </cell>
          <cell r="F269" t="str">
            <v>AKX-767</v>
          </cell>
          <cell r="G269" t="str">
            <v>TCR-993</v>
          </cell>
          <cell r="H269" t="str">
            <v>LAS BAMBAS CONC.</v>
          </cell>
          <cell r="I269">
            <v>1549.2</v>
          </cell>
          <cell r="J269" t="str">
            <v>MATERIALES</v>
          </cell>
          <cell r="K269" t="str">
            <v>VARILLA DE SOLDADURA INOX</v>
          </cell>
          <cell r="L269">
            <v>1</v>
          </cell>
          <cell r="M269" t="str">
            <v>UNID.</v>
          </cell>
          <cell r="N269" t="str">
            <v>TRACTO</v>
          </cell>
          <cell r="O269">
            <v>0</v>
          </cell>
          <cell r="P269" t="str">
            <v>M1</v>
          </cell>
          <cell r="Q269" t="str">
            <v>J2</v>
          </cell>
          <cell r="R269" t="str">
            <v>J6</v>
          </cell>
          <cell r="S269" t="str">
            <v>ENTREGADO</v>
          </cell>
          <cell r="T269">
            <v>42681</v>
          </cell>
          <cell r="U269" t="str">
            <v>CABEZAS SANCHEZ JEAN JHONATAN</v>
          </cell>
          <cell r="V269" t="str">
            <v>CORIHUAMAN SURCO  ERICK ROBERT</v>
          </cell>
        </row>
        <row r="270">
          <cell r="A270">
            <v>269</v>
          </cell>
          <cell r="B270">
            <v>42681</v>
          </cell>
          <cell r="C270" t="str">
            <v>NOVIEMBRE</v>
          </cell>
          <cell r="D270" t="str">
            <v>2016</v>
          </cell>
          <cell r="E270">
            <v>209</v>
          </cell>
          <cell r="F270" t="str">
            <v>AKX-805</v>
          </cell>
          <cell r="G270" t="str">
            <v>F5Z-985</v>
          </cell>
          <cell r="H270" t="str">
            <v>LAS BAMBAS</v>
          </cell>
          <cell r="I270">
            <v>31856</v>
          </cell>
          <cell r="J270" t="str">
            <v>INSUMO TALLER</v>
          </cell>
          <cell r="K270" t="str">
            <v>CELLOCORD 1/8</v>
          </cell>
          <cell r="L270">
            <v>1</v>
          </cell>
          <cell r="M270" t="str">
            <v>KG.</v>
          </cell>
          <cell r="N270" t="str">
            <v>CISTERNA</v>
          </cell>
          <cell r="O270">
            <v>0</v>
          </cell>
          <cell r="P270" t="str">
            <v>S1</v>
          </cell>
          <cell r="Q270" t="str">
            <v>J2</v>
          </cell>
          <cell r="R270" t="str">
            <v>J6</v>
          </cell>
          <cell r="S270" t="str">
            <v>ENTREGADO</v>
          </cell>
          <cell r="T270">
            <v>42681</v>
          </cell>
          <cell r="U270" t="str">
            <v>BAYONA CRUZ CRISTIAN ARMANDO</v>
          </cell>
          <cell r="V270" t="str">
            <v>CORIHUAMAN SURCO  ERICK ROBERT</v>
          </cell>
        </row>
        <row r="271">
          <cell r="A271">
            <v>270</v>
          </cell>
          <cell r="B271">
            <v>42681</v>
          </cell>
          <cell r="C271" t="str">
            <v>NOVIEMBRE</v>
          </cell>
          <cell r="D271" t="str">
            <v>2016</v>
          </cell>
          <cell r="E271">
            <v>209</v>
          </cell>
          <cell r="F271" t="str">
            <v>AKX-805</v>
          </cell>
          <cell r="G271" t="str">
            <v>F5Z-985</v>
          </cell>
          <cell r="H271" t="str">
            <v>LAS BAMBAS</v>
          </cell>
          <cell r="I271">
            <v>31856</v>
          </cell>
          <cell r="J271" t="str">
            <v>INSUMO TALLER</v>
          </cell>
          <cell r="K271" t="str">
            <v>SUPERCITO 5/32</v>
          </cell>
          <cell r="L271">
            <v>2</v>
          </cell>
          <cell r="M271" t="str">
            <v>KG.</v>
          </cell>
          <cell r="N271" t="str">
            <v>CISTERNA</v>
          </cell>
          <cell r="O271">
            <v>0</v>
          </cell>
          <cell r="P271" t="str">
            <v>S1</v>
          </cell>
          <cell r="Q271" t="str">
            <v>J2</v>
          </cell>
          <cell r="R271" t="str">
            <v>J6</v>
          </cell>
          <cell r="S271" t="str">
            <v>ENTREGADO</v>
          </cell>
          <cell r="T271">
            <v>42681</v>
          </cell>
          <cell r="U271" t="str">
            <v>BAYONA CRUZ CRISTIAN ARMANDO</v>
          </cell>
          <cell r="V271" t="str">
            <v>CORIHUAMAN SURCO  ERICK ROBERT</v>
          </cell>
        </row>
        <row r="272">
          <cell r="A272">
            <v>239</v>
          </cell>
          <cell r="B272">
            <v>42681</v>
          </cell>
          <cell r="C272" t="str">
            <v>NOVIEMBRE</v>
          </cell>
          <cell r="D272" t="str">
            <v>2016</v>
          </cell>
          <cell r="E272">
            <v>244</v>
          </cell>
          <cell r="F272" t="str">
            <v>C6X-739</v>
          </cell>
          <cell r="G272" t="str">
            <v>TCS-988</v>
          </cell>
          <cell r="H272" t="str">
            <v>LAS BAMBAS CONC.</v>
          </cell>
          <cell r="I272">
            <v>223438</v>
          </cell>
          <cell r="J272" t="str">
            <v>MATERIALES</v>
          </cell>
          <cell r="K272" t="str">
            <v>VARILLA DE SOLDADURA INOX</v>
          </cell>
          <cell r="L272">
            <v>1</v>
          </cell>
          <cell r="M272" t="str">
            <v>UNID.</v>
          </cell>
          <cell r="N272" t="str">
            <v>TRACTO</v>
          </cell>
          <cell r="O272">
            <v>0</v>
          </cell>
          <cell r="P272" t="str">
            <v>M2</v>
          </cell>
          <cell r="Q272" t="str">
            <v>J2</v>
          </cell>
          <cell r="R272" t="str">
            <v>J6</v>
          </cell>
          <cell r="S272" t="str">
            <v>ENTREGADO</v>
          </cell>
          <cell r="T272">
            <v>42681</v>
          </cell>
          <cell r="U272" t="str">
            <v>CHUMPITAZ GAGO JULIO ENRIQUE</v>
          </cell>
          <cell r="V272" t="str">
            <v>CORIHUAMAN SURCO  ERICK ROBERT</v>
          </cell>
        </row>
        <row r="273">
          <cell r="A273">
            <v>247</v>
          </cell>
          <cell r="B273">
            <v>42681</v>
          </cell>
          <cell r="C273" t="str">
            <v>NOVIEMBRE</v>
          </cell>
          <cell r="D273" t="str">
            <v>2016</v>
          </cell>
          <cell r="E273">
            <v>244</v>
          </cell>
          <cell r="F273" t="str">
            <v>C6X-739</v>
          </cell>
          <cell r="G273" t="str">
            <v>TCS-988</v>
          </cell>
          <cell r="H273" t="str">
            <v>LAS BAMBAS CONC.</v>
          </cell>
          <cell r="I273">
            <v>223438</v>
          </cell>
          <cell r="J273" t="str">
            <v>REPUESTO</v>
          </cell>
          <cell r="K273" t="str">
            <v>DISCO DE TORNAMESA</v>
          </cell>
          <cell r="L273">
            <v>1</v>
          </cell>
          <cell r="M273" t="str">
            <v>UNID.</v>
          </cell>
          <cell r="N273" t="str">
            <v>TRACTO</v>
          </cell>
          <cell r="O273">
            <v>0</v>
          </cell>
          <cell r="P273" t="str">
            <v>M2</v>
          </cell>
          <cell r="Q273" t="str">
            <v>J2</v>
          </cell>
          <cell r="R273" t="str">
            <v>J6</v>
          </cell>
          <cell r="S273" t="str">
            <v>ENTREGADO</v>
          </cell>
          <cell r="T273">
            <v>42681</v>
          </cell>
          <cell r="U273" t="str">
            <v>CHUMPITAZ GAGO JULIO ENRIQUE</v>
          </cell>
          <cell r="V273" t="str">
            <v>CORIHUAMAN SURCO  ERICK ROBERT</v>
          </cell>
        </row>
        <row r="274">
          <cell r="A274">
            <v>248</v>
          </cell>
          <cell r="B274">
            <v>42681</v>
          </cell>
          <cell r="C274" t="str">
            <v>NOVIEMBRE</v>
          </cell>
          <cell r="D274" t="str">
            <v>2016</v>
          </cell>
          <cell r="E274">
            <v>244</v>
          </cell>
          <cell r="F274" t="str">
            <v>C6X-739</v>
          </cell>
          <cell r="G274" t="str">
            <v>TCS-988</v>
          </cell>
          <cell r="H274" t="str">
            <v>LAS BAMBAS CONC.</v>
          </cell>
          <cell r="I274">
            <v>223438</v>
          </cell>
          <cell r="J274" t="str">
            <v>REPUESTO</v>
          </cell>
          <cell r="K274" t="str">
            <v>SEGURO DE DISCO DE TORNAMESA</v>
          </cell>
          <cell r="L274">
            <v>1</v>
          </cell>
          <cell r="M274" t="str">
            <v>UNID.</v>
          </cell>
          <cell r="N274" t="str">
            <v>TRACTO</v>
          </cell>
          <cell r="O274">
            <v>0</v>
          </cell>
          <cell r="P274" t="str">
            <v>M2</v>
          </cell>
          <cell r="Q274" t="str">
            <v>J2</v>
          </cell>
          <cell r="R274" t="str">
            <v>J6</v>
          </cell>
          <cell r="S274" t="str">
            <v>ENTREGADO</v>
          </cell>
          <cell r="T274">
            <v>42681</v>
          </cell>
          <cell r="U274" t="str">
            <v>CHUMPITAZ GAGO JULIO ENRIQUE</v>
          </cell>
          <cell r="V274" t="str">
            <v>CORIHUAMAN SURCO  ERICK ROBERT</v>
          </cell>
        </row>
        <row r="275">
          <cell r="A275">
            <v>271</v>
          </cell>
          <cell r="B275">
            <v>42681</v>
          </cell>
          <cell r="C275" t="str">
            <v>NOVIEMBRE</v>
          </cell>
          <cell r="D275" t="str">
            <v>2016</v>
          </cell>
          <cell r="E275">
            <v>234</v>
          </cell>
          <cell r="F275" t="str">
            <v>D3O-745</v>
          </cell>
          <cell r="G275" t="str">
            <v>F3L-979</v>
          </cell>
          <cell r="H275" t="str">
            <v>LAS BAMBAS</v>
          </cell>
          <cell r="I275">
            <v>154039</v>
          </cell>
          <cell r="J275" t="str">
            <v>REPUESTO</v>
          </cell>
          <cell r="K275" t="str">
            <v>REFRIGERANTE</v>
          </cell>
          <cell r="L275">
            <v>0.5</v>
          </cell>
          <cell r="M275" t="str">
            <v>GLNS.</v>
          </cell>
          <cell r="N275" t="str">
            <v>TRACTO</v>
          </cell>
          <cell r="O275">
            <v>0</v>
          </cell>
          <cell r="P275" t="str">
            <v>M3</v>
          </cell>
          <cell r="Q275" t="str">
            <v>J2</v>
          </cell>
          <cell r="R275" t="str">
            <v>J6</v>
          </cell>
          <cell r="S275" t="str">
            <v>ENTREGADO</v>
          </cell>
          <cell r="T275">
            <v>42681</v>
          </cell>
          <cell r="U275" t="str">
            <v>GARCIA PASQUEL  JOSE LUIS</v>
          </cell>
          <cell r="V275" t="str">
            <v>CORIHUAMAN SURCO  ERICK ROBERT</v>
          </cell>
        </row>
        <row r="276">
          <cell r="A276">
            <v>272</v>
          </cell>
          <cell r="B276">
            <v>42681</v>
          </cell>
          <cell r="C276" t="str">
            <v>NOVIEMBRE</v>
          </cell>
          <cell r="D276" t="str">
            <v>2016</v>
          </cell>
          <cell r="E276">
            <v>234</v>
          </cell>
          <cell r="F276" t="str">
            <v>D3O-745</v>
          </cell>
          <cell r="G276" t="str">
            <v>F3L-979</v>
          </cell>
          <cell r="H276" t="str">
            <v>LAS BAMBAS</v>
          </cell>
          <cell r="I276">
            <v>154039</v>
          </cell>
          <cell r="J276" t="str">
            <v>REPUESTO</v>
          </cell>
          <cell r="K276" t="str">
            <v>ABRAZADERA</v>
          </cell>
          <cell r="L276">
            <v>1</v>
          </cell>
          <cell r="M276" t="str">
            <v>UNID.</v>
          </cell>
          <cell r="N276" t="str">
            <v>TRACTO</v>
          </cell>
          <cell r="O276">
            <v>0</v>
          </cell>
          <cell r="P276" t="str">
            <v>M3</v>
          </cell>
          <cell r="Q276" t="str">
            <v>J2</v>
          </cell>
          <cell r="R276" t="str">
            <v>J6</v>
          </cell>
          <cell r="S276" t="str">
            <v>ENTREGADO</v>
          </cell>
          <cell r="T276">
            <v>42681</v>
          </cell>
          <cell r="U276" t="str">
            <v>GARCIA PASQUEL  JOSE LUIS</v>
          </cell>
          <cell r="V276" t="str">
            <v>CORIHUAMAN SURCO  ERICK ROBERT</v>
          </cell>
        </row>
        <row r="277">
          <cell r="A277">
            <v>282</v>
          </cell>
          <cell r="B277">
            <v>42681</v>
          </cell>
          <cell r="C277" t="str">
            <v>NOVIEMBRE</v>
          </cell>
          <cell r="D277" t="str">
            <v>2016</v>
          </cell>
          <cell r="E277">
            <v>207</v>
          </cell>
          <cell r="F277" t="str">
            <v>D3P-746</v>
          </cell>
          <cell r="G277" t="str">
            <v>C0T-974</v>
          </cell>
          <cell r="H277" t="str">
            <v>LAS BAMBAS</v>
          </cell>
          <cell r="I277">
            <v>128937</v>
          </cell>
          <cell r="J277" t="str">
            <v>REPUESTO</v>
          </cell>
          <cell r="K277" t="str">
            <v>TURBO COMPRESOR (REPARADO)</v>
          </cell>
          <cell r="L277">
            <v>1</v>
          </cell>
          <cell r="M277" t="str">
            <v>UNID.</v>
          </cell>
          <cell r="N277" t="str">
            <v>TRACTO</v>
          </cell>
          <cell r="O277">
            <v>0</v>
          </cell>
          <cell r="P277" t="str">
            <v>M8</v>
          </cell>
          <cell r="Q277" t="str">
            <v>J2</v>
          </cell>
          <cell r="R277" t="str">
            <v>J6</v>
          </cell>
          <cell r="S277" t="str">
            <v>ENTREGADO</v>
          </cell>
          <cell r="T277">
            <v>42681</v>
          </cell>
          <cell r="U277" t="str">
            <v>VARILLAS GAGO  OSCAR ALBERTO</v>
          </cell>
          <cell r="V277" t="str">
            <v>CORIHUAMAN SURCO  ERICK ROBERT</v>
          </cell>
        </row>
        <row r="278">
          <cell r="A278">
            <v>283</v>
          </cell>
          <cell r="B278">
            <v>42681</v>
          </cell>
          <cell r="C278" t="str">
            <v>NOVIEMBRE</v>
          </cell>
          <cell r="D278" t="str">
            <v>2016</v>
          </cell>
          <cell r="E278">
            <v>207</v>
          </cell>
          <cell r="F278" t="str">
            <v>D3P-746</v>
          </cell>
          <cell r="G278" t="str">
            <v>C0T-974</v>
          </cell>
          <cell r="H278" t="str">
            <v>LAS BAMBAS</v>
          </cell>
          <cell r="I278">
            <v>128937</v>
          </cell>
          <cell r="J278" t="str">
            <v>REPUESTO</v>
          </cell>
          <cell r="K278" t="str">
            <v>ESPARRAGOS M 10 X 35 MM</v>
          </cell>
          <cell r="L278">
            <v>2</v>
          </cell>
          <cell r="M278" t="str">
            <v>UNID.</v>
          </cell>
          <cell r="N278" t="str">
            <v>TRACTO</v>
          </cell>
          <cell r="O278">
            <v>0</v>
          </cell>
          <cell r="P278" t="str">
            <v>M8</v>
          </cell>
          <cell r="Q278" t="str">
            <v>J2</v>
          </cell>
          <cell r="R278" t="str">
            <v>J6</v>
          </cell>
          <cell r="S278" t="str">
            <v>ENTREGADO</v>
          </cell>
          <cell r="T278">
            <v>42681</v>
          </cell>
          <cell r="U278" t="str">
            <v>VARILLAS GAGO  OSCAR ALBERTO</v>
          </cell>
          <cell r="V278" t="str">
            <v>CORIHUAMAN SURCO  ERICK ROBERT</v>
          </cell>
        </row>
        <row r="279">
          <cell r="A279">
            <v>284</v>
          </cell>
          <cell r="B279">
            <v>42681</v>
          </cell>
          <cell r="C279" t="str">
            <v>NOVIEMBRE</v>
          </cell>
          <cell r="D279" t="str">
            <v>2016</v>
          </cell>
          <cell r="E279">
            <v>207</v>
          </cell>
          <cell r="F279" t="str">
            <v>D3P-746</v>
          </cell>
          <cell r="G279" t="str">
            <v>C0T-974</v>
          </cell>
          <cell r="H279" t="str">
            <v>LAS BAMBAS</v>
          </cell>
          <cell r="I279">
            <v>128937</v>
          </cell>
          <cell r="J279" t="str">
            <v>REPUESTO</v>
          </cell>
          <cell r="K279" t="str">
            <v>TUERCAS M 10</v>
          </cell>
          <cell r="L279">
            <v>4</v>
          </cell>
          <cell r="M279" t="str">
            <v>UNID.</v>
          </cell>
          <cell r="N279" t="str">
            <v>TRACTO</v>
          </cell>
          <cell r="O279">
            <v>0</v>
          </cell>
          <cell r="P279" t="str">
            <v>M8</v>
          </cell>
          <cell r="Q279" t="str">
            <v>J2</v>
          </cell>
          <cell r="R279" t="str">
            <v>J6</v>
          </cell>
          <cell r="S279" t="str">
            <v>ENTREGADO</v>
          </cell>
          <cell r="T279">
            <v>42681</v>
          </cell>
          <cell r="U279" t="str">
            <v>VARILLAS GAGO  OSCAR ALBERTO</v>
          </cell>
          <cell r="V279" t="str">
            <v>CORIHUAMAN SURCO  ERICK ROBERT</v>
          </cell>
        </row>
        <row r="280">
          <cell r="A280">
            <v>285</v>
          </cell>
          <cell r="B280">
            <v>42681</v>
          </cell>
          <cell r="C280" t="str">
            <v>NOVIEMBRE</v>
          </cell>
          <cell r="D280" t="str">
            <v>2016</v>
          </cell>
          <cell r="E280">
            <v>207</v>
          </cell>
          <cell r="F280" t="str">
            <v>D3P-746</v>
          </cell>
          <cell r="G280" t="str">
            <v>C0T-974</v>
          </cell>
          <cell r="H280" t="str">
            <v>LAS BAMBAS</v>
          </cell>
          <cell r="I280">
            <v>128937</v>
          </cell>
          <cell r="J280" t="str">
            <v>INSUMO TALLER</v>
          </cell>
          <cell r="K280" t="str">
            <v>SILICONA GRIS</v>
          </cell>
          <cell r="L280">
            <v>1</v>
          </cell>
          <cell r="M280" t="str">
            <v>UNID.</v>
          </cell>
          <cell r="N280" t="str">
            <v>TRACTO</v>
          </cell>
          <cell r="O280">
            <v>0</v>
          </cell>
          <cell r="P280" t="str">
            <v>M8</v>
          </cell>
          <cell r="Q280" t="str">
            <v>J2</v>
          </cell>
          <cell r="R280" t="str">
            <v>J6</v>
          </cell>
          <cell r="S280" t="str">
            <v>ENTREGADO</v>
          </cell>
          <cell r="T280">
            <v>42681</v>
          </cell>
          <cell r="U280" t="str">
            <v>VARILLAS GAGO  OSCAR ALBERTO</v>
          </cell>
          <cell r="V280" t="str">
            <v>CORIHUAMAN SURCO  ERICK ROBERT</v>
          </cell>
        </row>
        <row r="281">
          <cell r="A281">
            <v>286</v>
          </cell>
          <cell r="B281">
            <v>42681</v>
          </cell>
          <cell r="C281" t="str">
            <v>NOVIEMBRE</v>
          </cell>
          <cell r="D281" t="str">
            <v>2016</v>
          </cell>
          <cell r="E281">
            <v>207</v>
          </cell>
          <cell r="F281" t="str">
            <v>D3P-746</v>
          </cell>
          <cell r="G281" t="str">
            <v>C0T-974</v>
          </cell>
          <cell r="H281" t="str">
            <v>LAS BAMBAS</v>
          </cell>
          <cell r="I281">
            <v>128937</v>
          </cell>
          <cell r="J281" t="str">
            <v>INSUMO TALLER</v>
          </cell>
          <cell r="K281" t="str">
            <v>CINTA TEFLON</v>
          </cell>
          <cell r="L281">
            <v>1</v>
          </cell>
          <cell r="M281" t="str">
            <v>UNID.</v>
          </cell>
          <cell r="N281" t="str">
            <v>TRACTO</v>
          </cell>
          <cell r="O281">
            <v>0</v>
          </cell>
          <cell r="P281" t="str">
            <v>M8</v>
          </cell>
          <cell r="Q281" t="str">
            <v>J2</v>
          </cell>
          <cell r="R281" t="str">
            <v>J6</v>
          </cell>
          <cell r="S281" t="str">
            <v>ENTREGADO</v>
          </cell>
          <cell r="T281">
            <v>42681</v>
          </cell>
          <cell r="U281" t="str">
            <v>VARILLAS GAGO  OSCAR ALBERTO</v>
          </cell>
          <cell r="V281" t="str">
            <v>CORIHUAMAN SURCO  ERICK ROBERT</v>
          </cell>
        </row>
        <row r="282">
          <cell r="A282">
            <v>259</v>
          </cell>
          <cell r="B282">
            <v>42681</v>
          </cell>
          <cell r="C282" t="str">
            <v>NOVIEMBRE</v>
          </cell>
          <cell r="D282" t="str">
            <v>2016</v>
          </cell>
          <cell r="E282">
            <v>252</v>
          </cell>
          <cell r="F282" t="str">
            <v>D3Q-741</v>
          </cell>
          <cell r="G282" t="str">
            <v>D2E-976</v>
          </cell>
          <cell r="H282" t="str">
            <v>LAS BAMBAS</v>
          </cell>
          <cell r="I282">
            <v>160035</v>
          </cell>
          <cell r="J282" t="str">
            <v>REPUESTO</v>
          </cell>
          <cell r="K282" t="str">
            <v>LIQUIDO LIMPIA PARABRISA</v>
          </cell>
          <cell r="L282">
            <v>1</v>
          </cell>
          <cell r="M282" t="str">
            <v>GLNS.</v>
          </cell>
          <cell r="N282" t="str">
            <v>TRACTO</v>
          </cell>
          <cell r="O282">
            <v>0</v>
          </cell>
          <cell r="P282" t="str">
            <v>M6</v>
          </cell>
          <cell r="Q282" t="str">
            <v>J2</v>
          </cell>
          <cell r="R282" t="str">
            <v>J6</v>
          </cell>
          <cell r="S282" t="str">
            <v>ENTREGADO</v>
          </cell>
          <cell r="T282">
            <v>42681</v>
          </cell>
          <cell r="U282" t="str">
            <v>PARI VENTURA  EDSON ORLANDO</v>
          </cell>
          <cell r="V282" t="str">
            <v>CORIHUAMAN SURCO  ERICK ROBERT</v>
          </cell>
        </row>
        <row r="283">
          <cell r="A283">
            <v>245</v>
          </cell>
          <cell r="B283">
            <v>42681</v>
          </cell>
          <cell r="C283" t="str">
            <v>NOVIEMBRE</v>
          </cell>
          <cell r="D283" t="str">
            <v>2016</v>
          </cell>
          <cell r="E283">
            <v>248</v>
          </cell>
          <cell r="F283" t="str">
            <v>D3S-764</v>
          </cell>
          <cell r="G283" t="str">
            <v>TBL-998</v>
          </cell>
          <cell r="H283" t="str">
            <v>LAS BAMBAS</v>
          </cell>
          <cell r="I283">
            <v>121490</v>
          </cell>
          <cell r="J283" t="str">
            <v>REPUESTO</v>
          </cell>
          <cell r="K283" t="str">
            <v>RELAY</v>
          </cell>
          <cell r="L283">
            <v>1</v>
          </cell>
          <cell r="M283" t="str">
            <v>UNID.</v>
          </cell>
          <cell r="N283" t="str">
            <v>TRACTO</v>
          </cell>
          <cell r="O283">
            <v>0</v>
          </cell>
          <cell r="P283" t="str">
            <v>E2</v>
          </cell>
          <cell r="Q283" t="str">
            <v>J2</v>
          </cell>
          <cell r="R283" t="str">
            <v>J6</v>
          </cell>
          <cell r="S283" t="str">
            <v>ENTREGADO</v>
          </cell>
          <cell r="T283">
            <v>42681</v>
          </cell>
          <cell r="U283" t="str">
            <v>YUCA BELLIDO BORIS YERSY</v>
          </cell>
          <cell r="V283" t="str">
            <v>CORIHUAMAN SURCO  ERICK ROBERT</v>
          </cell>
        </row>
        <row r="284">
          <cell r="A284">
            <v>252</v>
          </cell>
          <cell r="B284">
            <v>42681</v>
          </cell>
          <cell r="C284" t="str">
            <v>NOVIEMBRE</v>
          </cell>
          <cell r="D284" t="str">
            <v>2016</v>
          </cell>
          <cell r="E284">
            <v>248</v>
          </cell>
          <cell r="F284" t="str">
            <v>D3S-764</v>
          </cell>
          <cell r="G284" t="str">
            <v>TBL-998</v>
          </cell>
          <cell r="H284" t="str">
            <v>LAS BAMBAS</v>
          </cell>
          <cell r="I284">
            <v>121490</v>
          </cell>
          <cell r="J284" t="str">
            <v>REPUESTO</v>
          </cell>
          <cell r="K284" t="str">
            <v>PERNO 5/16 X 1</v>
          </cell>
          <cell r="L284">
            <v>1</v>
          </cell>
          <cell r="M284" t="str">
            <v>UNID.</v>
          </cell>
          <cell r="N284" t="str">
            <v>TRACTO</v>
          </cell>
          <cell r="O284">
            <v>0</v>
          </cell>
          <cell r="P284" t="str">
            <v>M1</v>
          </cell>
          <cell r="Q284" t="str">
            <v>J2</v>
          </cell>
          <cell r="R284" t="str">
            <v>J6</v>
          </cell>
          <cell r="S284" t="str">
            <v>ENTREGADO</v>
          </cell>
          <cell r="T284">
            <v>42681</v>
          </cell>
          <cell r="U284" t="str">
            <v>CABEZAS SANCHEZ JEAN JHONATAN</v>
          </cell>
          <cell r="V284" t="str">
            <v>CORIHUAMAN SURCO  ERICK ROBERT</v>
          </cell>
        </row>
        <row r="285">
          <cell r="A285">
            <v>253</v>
          </cell>
          <cell r="B285">
            <v>42681</v>
          </cell>
          <cell r="C285" t="str">
            <v>NOVIEMBRE</v>
          </cell>
          <cell r="D285" t="str">
            <v>2016</v>
          </cell>
          <cell r="E285">
            <v>248</v>
          </cell>
          <cell r="F285" t="str">
            <v>D3S-764</v>
          </cell>
          <cell r="G285" t="str">
            <v>TBL-998</v>
          </cell>
          <cell r="H285" t="str">
            <v>LAS BAMBAS</v>
          </cell>
          <cell r="I285">
            <v>121490</v>
          </cell>
          <cell r="J285" t="str">
            <v>REPUESTO</v>
          </cell>
          <cell r="K285" t="str">
            <v>VOLANDA PRESION 5/16</v>
          </cell>
          <cell r="L285">
            <v>1</v>
          </cell>
          <cell r="M285" t="str">
            <v>UNID.</v>
          </cell>
          <cell r="N285" t="str">
            <v>TRACTO</v>
          </cell>
          <cell r="O285">
            <v>109</v>
          </cell>
          <cell r="P285" t="str">
            <v>M1</v>
          </cell>
          <cell r="Q285" t="str">
            <v>J2</v>
          </cell>
          <cell r="R285" t="str">
            <v>J6</v>
          </cell>
          <cell r="S285" t="str">
            <v>ENTREGADO</v>
          </cell>
          <cell r="T285">
            <v>0</v>
          </cell>
          <cell r="U285" t="str">
            <v>CABEZAS SANCHEZ JEAN JHONATAN</v>
          </cell>
          <cell r="V285" t="str">
            <v>CORIHUAMAN SURCO  ERICK ROBERT</v>
          </cell>
        </row>
        <row r="286">
          <cell r="A286">
            <v>254</v>
          </cell>
          <cell r="B286">
            <v>42681</v>
          </cell>
          <cell r="C286" t="str">
            <v>NOVIEMBRE</v>
          </cell>
          <cell r="D286" t="str">
            <v>2016</v>
          </cell>
          <cell r="E286">
            <v>248</v>
          </cell>
          <cell r="F286" t="str">
            <v>D3S-764</v>
          </cell>
          <cell r="G286" t="str">
            <v>TBL-998</v>
          </cell>
          <cell r="H286" t="str">
            <v>LAS BAMBAS</v>
          </cell>
          <cell r="I286">
            <v>121490</v>
          </cell>
          <cell r="J286" t="str">
            <v>REPUESTO</v>
          </cell>
          <cell r="K286" t="str">
            <v>VOLANDA 5/16</v>
          </cell>
          <cell r="L286">
            <v>1</v>
          </cell>
          <cell r="M286" t="str">
            <v>UNID.</v>
          </cell>
          <cell r="N286" t="str">
            <v>TRACTO</v>
          </cell>
          <cell r="O286">
            <v>109</v>
          </cell>
          <cell r="P286" t="str">
            <v>M1</v>
          </cell>
          <cell r="Q286" t="str">
            <v>J2</v>
          </cell>
          <cell r="R286" t="str">
            <v>J6</v>
          </cell>
          <cell r="S286" t="str">
            <v>ENTREGADO</v>
          </cell>
          <cell r="T286">
            <v>0</v>
          </cell>
          <cell r="U286" t="str">
            <v>CABEZAS SANCHEZ JEAN JHONATAN</v>
          </cell>
          <cell r="V286" t="str">
            <v>CORIHUAMAN SURCO  ERICK ROBERT</v>
          </cell>
        </row>
        <row r="287">
          <cell r="A287">
            <v>257</v>
          </cell>
          <cell r="B287">
            <v>42681</v>
          </cell>
          <cell r="C287" t="str">
            <v>NOVIEMBRE</v>
          </cell>
          <cell r="D287" t="str">
            <v>2016</v>
          </cell>
          <cell r="E287">
            <v>213</v>
          </cell>
          <cell r="F287" t="str">
            <v>D4X-872</v>
          </cell>
          <cell r="G287" t="str">
            <v>B4P-976</v>
          </cell>
          <cell r="H287" t="str">
            <v>LAS BAMBAS</v>
          </cell>
          <cell r="I287">
            <v>180560</v>
          </cell>
          <cell r="J287" t="str">
            <v>INSUMO TALLER</v>
          </cell>
          <cell r="K287" t="str">
            <v>CELLOCORD 1/8</v>
          </cell>
          <cell r="L287">
            <v>0.5</v>
          </cell>
          <cell r="M287" t="str">
            <v>KG.</v>
          </cell>
          <cell r="N287" t="str">
            <v>CISTERNA</v>
          </cell>
          <cell r="O287">
            <v>0</v>
          </cell>
          <cell r="P287" t="str">
            <v>S1</v>
          </cell>
          <cell r="Q287" t="str">
            <v>J2</v>
          </cell>
          <cell r="R287" t="str">
            <v>J6</v>
          </cell>
          <cell r="S287" t="str">
            <v>ENTREGADO</v>
          </cell>
          <cell r="T287">
            <v>42681</v>
          </cell>
          <cell r="U287" t="str">
            <v>BAYONA CRUZ CRISTIAN ARMANDO</v>
          </cell>
          <cell r="V287" t="str">
            <v>CORIHUAMAN SURCO  ERICK ROBERT</v>
          </cell>
        </row>
        <row r="288">
          <cell r="A288">
            <v>258</v>
          </cell>
          <cell r="B288">
            <v>42681</v>
          </cell>
          <cell r="C288" t="str">
            <v>NOVIEMBRE</v>
          </cell>
          <cell r="D288" t="str">
            <v>2016</v>
          </cell>
          <cell r="E288">
            <v>213</v>
          </cell>
          <cell r="F288" t="str">
            <v>D4X-872</v>
          </cell>
          <cell r="G288" t="str">
            <v>B4P-976</v>
          </cell>
          <cell r="H288" t="str">
            <v>LAS BAMBAS</v>
          </cell>
          <cell r="I288">
            <v>180560</v>
          </cell>
          <cell r="J288" t="str">
            <v>INSUMO TALLER</v>
          </cell>
          <cell r="K288" t="str">
            <v>SPRAY COLOR BLANCO</v>
          </cell>
          <cell r="L288">
            <v>1</v>
          </cell>
          <cell r="M288" t="str">
            <v>UNID.</v>
          </cell>
          <cell r="N288" t="str">
            <v>CISTERNA</v>
          </cell>
          <cell r="O288">
            <v>0</v>
          </cell>
          <cell r="P288" t="str">
            <v>S1</v>
          </cell>
          <cell r="Q288" t="str">
            <v>J2</v>
          </cell>
          <cell r="R288" t="str">
            <v>J6</v>
          </cell>
          <cell r="S288" t="str">
            <v>ENTREGADO</v>
          </cell>
          <cell r="T288">
            <v>42681</v>
          </cell>
          <cell r="U288" t="str">
            <v>BAYONA CRUZ CRISTIAN ARMANDO</v>
          </cell>
          <cell r="V288" t="str">
            <v>CORIHUAMAN SURCO  ERICK ROBERT</v>
          </cell>
        </row>
        <row r="289">
          <cell r="A289">
            <v>260</v>
          </cell>
          <cell r="B289">
            <v>42681</v>
          </cell>
          <cell r="C289" t="str">
            <v>NOVIEMBRE</v>
          </cell>
          <cell r="D289" t="str">
            <v>2016</v>
          </cell>
          <cell r="E289">
            <v>213</v>
          </cell>
          <cell r="F289" t="str">
            <v>D4X-872</v>
          </cell>
          <cell r="G289" t="str">
            <v>B4P-976</v>
          </cell>
          <cell r="H289" t="str">
            <v>LAS BAMBAS</v>
          </cell>
          <cell r="I289">
            <v>180560</v>
          </cell>
          <cell r="J289" t="str">
            <v>REPUESTO</v>
          </cell>
          <cell r="K289" t="str">
            <v>STICKER "VALVULA DE DESCARGA"</v>
          </cell>
          <cell r="L289">
            <v>1</v>
          </cell>
          <cell r="M289" t="str">
            <v>UNID.</v>
          </cell>
          <cell r="N289" t="str">
            <v>CISTERNA</v>
          </cell>
          <cell r="O289">
            <v>0</v>
          </cell>
          <cell r="P289" t="str">
            <v>S1</v>
          </cell>
          <cell r="Q289" t="str">
            <v>J2</v>
          </cell>
          <cell r="R289" t="str">
            <v>J6</v>
          </cell>
          <cell r="S289" t="str">
            <v>ENTREGADO</v>
          </cell>
          <cell r="T289">
            <v>42681</v>
          </cell>
          <cell r="U289" t="str">
            <v>BAYONA CRUZ CRISTIAN ARMANDO</v>
          </cell>
          <cell r="V289" t="str">
            <v>CORIHUAMAN SURCO  ERICK ROBERT</v>
          </cell>
        </row>
        <row r="290">
          <cell r="A290">
            <v>243</v>
          </cell>
          <cell r="B290">
            <v>42681</v>
          </cell>
          <cell r="C290" t="str">
            <v>NOVIEMBRE</v>
          </cell>
          <cell r="D290" t="str">
            <v>2016</v>
          </cell>
          <cell r="E290">
            <v>200</v>
          </cell>
          <cell r="F290" t="str">
            <v>TALLER</v>
          </cell>
          <cell r="G290" t="str">
            <v>TALLER</v>
          </cell>
          <cell r="H290" t="str">
            <v>TALLER</v>
          </cell>
          <cell r="I290" t="str">
            <v>TALLER</v>
          </cell>
          <cell r="J290" t="str">
            <v>UNIFORMES</v>
          </cell>
          <cell r="K290" t="str">
            <v>TAIVEX "M"</v>
          </cell>
          <cell r="L290">
            <v>1</v>
          </cell>
          <cell r="M290" t="str">
            <v>UNID.</v>
          </cell>
          <cell r="N290" t="str">
            <v>TALLER</v>
          </cell>
          <cell r="O290">
            <v>0</v>
          </cell>
          <cell r="P290" t="str">
            <v>E1</v>
          </cell>
          <cell r="Q290" t="str">
            <v>J2</v>
          </cell>
          <cell r="R290" t="str">
            <v>J6</v>
          </cell>
          <cell r="S290" t="str">
            <v>ENTREGADO</v>
          </cell>
          <cell r="T290">
            <v>42681</v>
          </cell>
          <cell r="U290" t="str">
            <v>PALOMINO CARDENAS JUAN CARLOS</v>
          </cell>
          <cell r="V290" t="str">
            <v>CORIHUAMAN SURCO  ERICK ROBERT</v>
          </cell>
        </row>
        <row r="291">
          <cell r="A291">
            <v>244</v>
          </cell>
          <cell r="B291">
            <v>42681</v>
          </cell>
          <cell r="C291" t="str">
            <v>NOVIEMBRE</v>
          </cell>
          <cell r="D291" t="str">
            <v>2016</v>
          </cell>
          <cell r="E291">
            <v>200</v>
          </cell>
          <cell r="F291" t="str">
            <v>TALLER</v>
          </cell>
          <cell r="G291" t="str">
            <v>TALLER</v>
          </cell>
          <cell r="H291" t="str">
            <v>TALLER</v>
          </cell>
          <cell r="I291" t="str">
            <v>TALLER</v>
          </cell>
          <cell r="J291" t="str">
            <v>INSUMO TALLER</v>
          </cell>
          <cell r="K291" t="str">
            <v>TRAPOS</v>
          </cell>
          <cell r="L291">
            <v>10</v>
          </cell>
          <cell r="M291" t="str">
            <v>UNID.</v>
          </cell>
          <cell r="N291" t="str">
            <v>TALLER</v>
          </cell>
          <cell r="O291">
            <v>0</v>
          </cell>
          <cell r="P291" t="str">
            <v>J6</v>
          </cell>
          <cell r="Q291" t="str">
            <v>J2</v>
          </cell>
          <cell r="R291" t="str">
            <v>J6</v>
          </cell>
          <cell r="S291" t="str">
            <v>ENTREGADO</v>
          </cell>
          <cell r="T291">
            <v>42681</v>
          </cell>
          <cell r="U291" t="str">
            <v>VILLANUEVA BEJAR  YHORDAN MICHEL</v>
          </cell>
          <cell r="V291" t="str">
            <v>CORIHUAMAN SURCO  ERICK ROBERT</v>
          </cell>
        </row>
        <row r="292">
          <cell r="A292">
            <v>278</v>
          </cell>
          <cell r="B292">
            <v>42681</v>
          </cell>
          <cell r="C292" t="str">
            <v>NOVIEMBRE</v>
          </cell>
          <cell r="D292" t="str">
            <v>2016</v>
          </cell>
          <cell r="E292">
            <v>200</v>
          </cell>
          <cell r="F292" t="str">
            <v>TALLER</v>
          </cell>
          <cell r="G292" t="str">
            <v>TALLER</v>
          </cell>
          <cell r="H292" t="str">
            <v>TALLER</v>
          </cell>
          <cell r="I292" t="str">
            <v>TALLER</v>
          </cell>
          <cell r="J292" t="str">
            <v>INSUMO TALLER</v>
          </cell>
          <cell r="K292" t="str">
            <v>CLAVOS DE CEMENTO 1/2</v>
          </cell>
          <cell r="L292">
            <v>16</v>
          </cell>
          <cell r="M292" t="str">
            <v>UNID.</v>
          </cell>
          <cell r="N292" t="str">
            <v>TALLER</v>
          </cell>
          <cell r="O292">
            <v>0</v>
          </cell>
          <cell r="P292" t="str">
            <v>J1</v>
          </cell>
          <cell r="Q292" t="str">
            <v>J2</v>
          </cell>
          <cell r="R292" t="str">
            <v>J6</v>
          </cell>
          <cell r="S292" t="str">
            <v>ENTREGADO</v>
          </cell>
          <cell r="T292">
            <v>42681</v>
          </cell>
          <cell r="U292" t="str">
            <v>FLOREZ CONDORI  JOSE WILLIANS</v>
          </cell>
          <cell r="V292" t="str">
            <v>CORIHUAMAN SURCO  ERICK ROBERT</v>
          </cell>
        </row>
        <row r="293">
          <cell r="A293">
            <v>264</v>
          </cell>
          <cell r="B293">
            <v>42681</v>
          </cell>
          <cell r="C293" t="str">
            <v>NOVIEMBRE</v>
          </cell>
          <cell r="D293" t="str">
            <v>2016</v>
          </cell>
          <cell r="E293">
            <v>205</v>
          </cell>
          <cell r="F293" t="str">
            <v>X2W-765</v>
          </cell>
          <cell r="G293" t="str">
            <v>C5V-993</v>
          </cell>
          <cell r="H293" t="str">
            <v>LAS BAMBAS</v>
          </cell>
          <cell r="I293">
            <v>154850</v>
          </cell>
          <cell r="J293" t="str">
            <v>REPUESTO</v>
          </cell>
          <cell r="K293" t="str">
            <v>VOLANDA 1/2</v>
          </cell>
          <cell r="L293">
            <v>2</v>
          </cell>
          <cell r="M293" t="str">
            <v>UNID.</v>
          </cell>
          <cell r="N293" t="str">
            <v>TRACTO</v>
          </cell>
          <cell r="O293">
            <v>0</v>
          </cell>
          <cell r="P293" t="str">
            <v>E1</v>
          </cell>
          <cell r="Q293" t="str">
            <v>J1</v>
          </cell>
          <cell r="R293" t="str">
            <v>J6</v>
          </cell>
          <cell r="S293" t="str">
            <v>ENTREGADO</v>
          </cell>
          <cell r="T293">
            <v>42681</v>
          </cell>
          <cell r="U293" t="str">
            <v>PALOMINO CARDENAS JUAN CARLOS</v>
          </cell>
          <cell r="V293" t="str">
            <v>FLOREZ CONDORI  JOSE WILLIANS</v>
          </cell>
        </row>
        <row r="294">
          <cell r="A294">
            <v>265</v>
          </cell>
          <cell r="B294">
            <v>42681</v>
          </cell>
          <cell r="C294" t="str">
            <v>NOVIEMBRE</v>
          </cell>
          <cell r="D294" t="str">
            <v>2016</v>
          </cell>
          <cell r="E294">
            <v>205</v>
          </cell>
          <cell r="F294" t="str">
            <v>X2W-765</v>
          </cell>
          <cell r="G294" t="str">
            <v>C5V-993</v>
          </cell>
          <cell r="H294" t="str">
            <v>LAS BAMBAS</v>
          </cell>
          <cell r="I294">
            <v>154850</v>
          </cell>
          <cell r="J294" t="str">
            <v>REPUESTO</v>
          </cell>
          <cell r="K294" t="str">
            <v>VOLANDA 1/4</v>
          </cell>
          <cell r="L294">
            <v>2</v>
          </cell>
          <cell r="M294" t="str">
            <v>UNID.</v>
          </cell>
          <cell r="N294" t="str">
            <v>TRACTO</v>
          </cell>
          <cell r="O294">
            <v>0</v>
          </cell>
          <cell r="P294" t="str">
            <v>E1</v>
          </cell>
          <cell r="Q294" t="str">
            <v>J1</v>
          </cell>
          <cell r="R294" t="str">
            <v>J6</v>
          </cell>
          <cell r="S294" t="str">
            <v>ENTREGADO</v>
          </cell>
          <cell r="T294">
            <v>42681</v>
          </cell>
          <cell r="U294" t="str">
            <v>PALOMINO CARDENAS JUAN CARLOS</v>
          </cell>
          <cell r="V294" t="str">
            <v>FLOREZ CONDORI  JOSE WILLIANS</v>
          </cell>
        </row>
        <row r="295">
          <cell r="A295">
            <v>266</v>
          </cell>
          <cell r="B295">
            <v>42681</v>
          </cell>
          <cell r="C295" t="str">
            <v>NOVIEMBRE</v>
          </cell>
          <cell r="D295" t="str">
            <v>2016</v>
          </cell>
          <cell r="E295">
            <v>205</v>
          </cell>
          <cell r="F295" t="str">
            <v>X2W-765</v>
          </cell>
          <cell r="G295" t="str">
            <v>C5V-993</v>
          </cell>
          <cell r="H295" t="str">
            <v>LAS BAMBAS</v>
          </cell>
          <cell r="I295">
            <v>154850</v>
          </cell>
          <cell r="J295" t="str">
            <v>REPUESTO</v>
          </cell>
          <cell r="K295" t="str">
            <v>FOCO 9006</v>
          </cell>
          <cell r="L295">
            <v>1</v>
          </cell>
          <cell r="M295" t="str">
            <v>UNID.</v>
          </cell>
          <cell r="N295" t="str">
            <v>TRACTO</v>
          </cell>
          <cell r="O295">
            <v>0</v>
          </cell>
          <cell r="P295" t="str">
            <v>E1</v>
          </cell>
          <cell r="Q295" t="str">
            <v>J1</v>
          </cell>
          <cell r="R295" t="str">
            <v>J6</v>
          </cell>
          <cell r="S295" t="str">
            <v>ENTREGADO</v>
          </cell>
          <cell r="T295">
            <v>42681</v>
          </cell>
          <cell r="U295" t="str">
            <v>PALOMINO CARDENAS JUAN CARLOS</v>
          </cell>
          <cell r="V295" t="str">
            <v>FLOREZ CONDORI  JOSE WILLIANS</v>
          </cell>
        </row>
        <row r="296">
          <cell r="A296">
            <v>267</v>
          </cell>
          <cell r="B296">
            <v>42681</v>
          </cell>
          <cell r="C296" t="str">
            <v>NOVIEMBRE</v>
          </cell>
          <cell r="D296" t="str">
            <v>2016</v>
          </cell>
          <cell r="E296">
            <v>205</v>
          </cell>
          <cell r="F296" t="str">
            <v>X2W-765</v>
          </cell>
          <cell r="G296" t="str">
            <v>C5V-993</v>
          </cell>
          <cell r="H296" t="str">
            <v>LAS BAMBAS</v>
          </cell>
          <cell r="I296">
            <v>154850</v>
          </cell>
          <cell r="J296" t="str">
            <v>REPUESTO</v>
          </cell>
          <cell r="K296" t="str">
            <v>FOCO 9005</v>
          </cell>
          <cell r="L296">
            <v>1</v>
          </cell>
          <cell r="M296" t="str">
            <v>UNID.</v>
          </cell>
          <cell r="N296" t="str">
            <v>TRACTO</v>
          </cell>
          <cell r="O296">
            <v>0</v>
          </cell>
          <cell r="P296" t="str">
            <v>E1</v>
          </cell>
          <cell r="Q296" t="str">
            <v>J1</v>
          </cell>
          <cell r="R296" t="str">
            <v>J6</v>
          </cell>
          <cell r="S296" t="str">
            <v>ENTREGADO</v>
          </cell>
          <cell r="T296">
            <v>42681</v>
          </cell>
          <cell r="U296" t="str">
            <v>PALOMINO CARDENAS JUAN CARLOS</v>
          </cell>
          <cell r="V296" t="str">
            <v>FLOREZ CONDORI  JOSE WILLIANS</v>
          </cell>
        </row>
        <row r="297">
          <cell r="A297">
            <v>280</v>
          </cell>
          <cell r="B297">
            <v>42681</v>
          </cell>
          <cell r="C297" t="str">
            <v>NOVIEMBRE</v>
          </cell>
          <cell r="D297" t="str">
            <v>2016</v>
          </cell>
          <cell r="E297">
            <v>205</v>
          </cell>
          <cell r="F297" t="str">
            <v>X2W-765</v>
          </cell>
          <cell r="G297" t="str">
            <v>C5V-993</v>
          </cell>
          <cell r="H297" t="str">
            <v>LAS BAMBAS</v>
          </cell>
          <cell r="I297">
            <v>154850</v>
          </cell>
          <cell r="J297" t="str">
            <v>REPUESTO</v>
          </cell>
          <cell r="K297" t="str">
            <v>CABLE NRO. 02</v>
          </cell>
          <cell r="L297">
            <v>1</v>
          </cell>
          <cell r="M297" t="str">
            <v>M</v>
          </cell>
          <cell r="N297" t="str">
            <v>TRACTO</v>
          </cell>
          <cell r="O297">
            <v>109</v>
          </cell>
          <cell r="P297" t="str">
            <v>E1</v>
          </cell>
          <cell r="Q297" t="str">
            <v>J2</v>
          </cell>
          <cell r="R297" t="str">
            <v>J6</v>
          </cell>
          <cell r="S297" t="str">
            <v>ENTREGADO</v>
          </cell>
          <cell r="T297">
            <v>0</v>
          </cell>
          <cell r="U297" t="str">
            <v>PALOMINO CARDENAS JUAN CARLOS</v>
          </cell>
          <cell r="V297" t="str">
            <v>CORIHUAMAN SURCO  ERICK ROBERT</v>
          </cell>
        </row>
        <row r="298">
          <cell r="A298">
            <v>281</v>
          </cell>
          <cell r="B298">
            <v>42681</v>
          </cell>
          <cell r="C298" t="str">
            <v>NOVIEMBRE</v>
          </cell>
          <cell r="D298" t="str">
            <v>2016</v>
          </cell>
          <cell r="E298">
            <v>205</v>
          </cell>
          <cell r="F298" t="str">
            <v>X2W-765</v>
          </cell>
          <cell r="G298" t="str">
            <v>C5V-993</v>
          </cell>
          <cell r="H298" t="str">
            <v>LAS BAMBAS</v>
          </cell>
          <cell r="I298">
            <v>154850</v>
          </cell>
          <cell r="J298" t="str">
            <v>REPUESTO</v>
          </cell>
          <cell r="K298" t="str">
            <v>TAERMINALES 3/8 PARA CABLE DE BATERIA</v>
          </cell>
          <cell r="L298">
            <v>4</v>
          </cell>
          <cell r="M298" t="str">
            <v>UNID.</v>
          </cell>
          <cell r="N298" t="str">
            <v>TRACTO</v>
          </cell>
          <cell r="O298">
            <v>0</v>
          </cell>
          <cell r="P298" t="str">
            <v>E1</v>
          </cell>
          <cell r="Q298" t="str">
            <v>J2</v>
          </cell>
          <cell r="R298" t="str">
            <v>J6</v>
          </cell>
          <cell r="S298" t="str">
            <v>ENTREGADO</v>
          </cell>
          <cell r="T298">
            <v>42681</v>
          </cell>
          <cell r="U298" t="str">
            <v>PALOMINO CARDENAS JUAN CARLOS</v>
          </cell>
          <cell r="V298" t="str">
            <v>CORIHUAMAN SURCO  ERICK ROBERT</v>
          </cell>
        </row>
        <row r="299">
          <cell r="A299">
            <v>219</v>
          </cell>
          <cell r="B299">
            <v>42681</v>
          </cell>
          <cell r="C299" t="str">
            <v>NOVIEMBRE</v>
          </cell>
          <cell r="D299" t="str">
            <v>2016</v>
          </cell>
          <cell r="E299">
            <v>239</v>
          </cell>
          <cell r="F299" t="str">
            <v>X2W-788</v>
          </cell>
          <cell r="G299" t="str">
            <v>C5V-994</v>
          </cell>
          <cell r="H299" t="str">
            <v>LAS BAMBAS</v>
          </cell>
          <cell r="I299">
            <v>137310</v>
          </cell>
          <cell r="J299" t="str">
            <v>REPUESTO</v>
          </cell>
          <cell r="K299" t="str">
            <v>TAPABARROS</v>
          </cell>
          <cell r="L299">
            <v>3</v>
          </cell>
          <cell r="M299" t="str">
            <v>UNID.</v>
          </cell>
          <cell r="N299" t="str">
            <v>CISTERNA</v>
          </cell>
          <cell r="O299">
            <v>1</v>
          </cell>
          <cell r="P299" t="str">
            <v>M8</v>
          </cell>
          <cell r="Q299" t="str">
            <v>J2</v>
          </cell>
          <cell r="R299" t="str">
            <v>J6</v>
          </cell>
          <cell r="S299" t="str">
            <v>ENTREGADO</v>
          </cell>
          <cell r="T299">
            <v>42682</v>
          </cell>
          <cell r="U299" t="str">
            <v>VARILLAS GAGO  OSCAR ALBERTO</v>
          </cell>
          <cell r="V299" t="str">
            <v>CORIHUAMAN SURCO  ERICK ROBERT</v>
          </cell>
        </row>
        <row r="300">
          <cell r="A300">
            <v>220</v>
          </cell>
          <cell r="B300">
            <v>42681</v>
          </cell>
          <cell r="C300" t="str">
            <v>NOVIEMBRE</v>
          </cell>
          <cell r="D300" t="str">
            <v>2016</v>
          </cell>
          <cell r="E300">
            <v>239</v>
          </cell>
          <cell r="F300" t="str">
            <v>X2W-788</v>
          </cell>
          <cell r="G300" t="str">
            <v>C5V-994</v>
          </cell>
          <cell r="H300" t="str">
            <v>LAS BAMBAS</v>
          </cell>
          <cell r="I300">
            <v>137310</v>
          </cell>
          <cell r="J300" t="str">
            <v>REPUESTO</v>
          </cell>
          <cell r="K300" t="str">
            <v>ABRAZADERAS DE MUELLE 7/8 X 3 1/2 X 15"</v>
          </cell>
          <cell r="L300">
            <v>4</v>
          </cell>
          <cell r="M300" t="str">
            <v>UNID.</v>
          </cell>
          <cell r="N300" t="str">
            <v>CISTERNA</v>
          </cell>
          <cell r="O300">
            <v>1</v>
          </cell>
          <cell r="P300" t="str">
            <v>M8</v>
          </cell>
          <cell r="Q300" t="str">
            <v>J2</v>
          </cell>
          <cell r="R300" t="str">
            <v>J6</v>
          </cell>
          <cell r="S300" t="str">
            <v>ENTREGADO</v>
          </cell>
          <cell r="T300">
            <v>42682</v>
          </cell>
          <cell r="U300" t="str">
            <v>VARILLAS GAGO  OSCAR ALBERTO</v>
          </cell>
          <cell r="V300" t="str">
            <v>CORIHUAMAN SURCO  ERICK ROBERT</v>
          </cell>
        </row>
        <row r="301">
          <cell r="A301">
            <v>221</v>
          </cell>
          <cell r="B301">
            <v>42681</v>
          </cell>
          <cell r="C301" t="str">
            <v>NOVIEMBRE</v>
          </cell>
          <cell r="D301" t="str">
            <v>2016</v>
          </cell>
          <cell r="E301">
            <v>239</v>
          </cell>
          <cell r="F301" t="str">
            <v>X2W-788</v>
          </cell>
          <cell r="G301" t="str">
            <v>C5V-994</v>
          </cell>
          <cell r="H301" t="str">
            <v>LAS BAMBAS</v>
          </cell>
          <cell r="I301">
            <v>137310</v>
          </cell>
          <cell r="J301" t="str">
            <v>REPUESTO</v>
          </cell>
          <cell r="K301" t="str">
            <v>PERNOS CENTRALES 1/2 X 6 MAS TUERCA</v>
          </cell>
          <cell r="L301">
            <v>2</v>
          </cell>
          <cell r="M301" t="str">
            <v>UNID.</v>
          </cell>
          <cell r="N301" t="str">
            <v>CISTERNA</v>
          </cell>
          <cell r="O301">
            <v>0</v>
          </cell>
          <cell r="P301" t="str">
            <v>M8</v>
          </cell>
          <cell r="Q301" t="str">
            <v>J2</v>
          </cell>
          <cell r="R301" t="str">
            <v>J6</v>
          </cell>
          <cell r="S301" t="str">
            <v>ENTREGADO</v>
          </cell>
          <cell r="T301">
            <v>42681</v>
          </cell>
          <cell r="U301" t="str">
            <v>VARILLAS GAGO  OSCAR ALBERTO</v>
          </cell>
          <cell r="V301" t="str">
            <v>CORIHUAMAN SURCO  ERICK ROBERT</v>
          </cell>
        </row>
        <row r="302">
          <cell r="A302">
            <v>222</v>
          </cell>
          <cell r="B302">
            <v>42681</v>
          </cell>
          <cell r="C302" t="str">
            <v>NOVIEMBRE</v>
          </cell>
          <cell r="D302" t="str">
            <v>2016</v>
          </cell>
          <cell r="E302">
            <v>239</v>
          </cell>
          <cell r="F302" t="str">
            <v>X2W-788</v>
          </cell>
          <cell r="G302" t="str">
            <v>C5V-994</v>
          </cell>
          <cell r="H302" t="str">
            <v>LAS BAMBAS</v>
          </cell>
          <cell r="I302">
            <v>137310</v>
          </cell>
          <cell r="J302" t="str">
            <v>REPUESTO</v>
          </cell>
          <cell r="K302" t="str">
            <v>TUERCA ALTA 7/8</v>
          </cell>
          <cell r="L302">
            <v>8</v>
          </cell>
          <cell r="M302" t="str">
            <v>UNID.</v>
          </cell>
          <cell r="N302" t="str">
            <v>CISTERNA</v>
          </cell>
          <cell r="O302">
            <v>109</v>
          </cell>
          <cell r="P302" t="str">
            <v>M8</v>
          </cell>
          <cell r="Q302" t="str">
            <v>J2</v>
          </cell>
          <cell r="R302" t="str">
            <v>J6</v>
          </cell>
          <cell r="S302" t="str">
            <v>ENTREGADO</v>
          </cell>
          <cell r="T302">
            <v>0</v>
          </cell>
          <cell r="U302" t="str">
            <v>VARILLAS GAGO  OSCAR ALBERTO</v>
          </cell>
          <cell r="V302" t="str">
            <v>CORIHUAMAN SURCO  ERICK ROBERT</v>
          </cell>
        </row>
        <row r="303">
          <cell r="A303">
            <v>223</v>
          </cell>
          <cell r="B303">
            <v>42681</v>
          </cell>
          <cell r="C303" t="str">
            <v>NOVIEMBRE</v>
          </cell>
          <cell r="D303" t="str">
            <v>2016</v>
          </cell>
          <cell r="E303">
            <v>239</v>
          </cell>
          <cell r="F303" t="str">
            <v>X2W-788</v>
          </cell>
          <cell r="G303" t="str">
            <v>C5V-994</v>
          </cell>
          <cell r="H303" t="str">
            <v>LAS BAMBAS</v>
          </cell>
          <cell r="I303">
            <v>137310</v>
          </cell>
          <cell r="J303" t="str">
            <v>REPUESTO</v>
          </cell>
          <cell r="K303" t="str">
            <v>SOPORTE DE CABINA</v>
          </cell>
          <cell r="L303">
            <v>2</v>
          </cell>
          <cell r="M303" t="str">
            <v>UNID.</v>
          </cell>
          <cell r="N303" t="str">
            <v>TRACTO</v>
          </cell>
          <cell r="O303">
            <v>1</v>
          </cell>
          <cell r="P303" t="str">
            <v>M8</v>
          </cell>
          <cell r="Q303" t="str">
            <v>J2</v>
          </cell>
          <cell r="R303" t="str">
            <v>J6</v>
          </cell>
          <cell r="S303" t="str">
            <v>ENTREGADO</v>
          </cell>
          <cell r="T303">
            <v>42682</v>
          </cell>
          <cell r="U303" t="str">
            <v>VARILLAS GAGO  OSCAR ALBERTO</v>
          </cell>
          <cell r="V303" t="str">
            <v>CORIHUAMAN SURCO  ERICK ROBERT</v>
          </cell>
        </row>
        <row r="304">
          <cell r="A304">
            <v>224</v>
          </cell>
          <cell r="B304">
            <v>42681</v>
          </cell>
          <cell r="C304" t="str">
            <v>NOVIEMBRE</v>
          </cell>
          <cell r="D304" t="str">
            <v>2016</v>
          </cell>
          <cell r="E304">
            <v>239</v>
          </cell>
          <cell r="F304" t="str">
            <v>X2W-788</v>
          </cell>
          <cell r="G304" t="str">
            <v>C5V-994</v>
          </cell>
          <cell r="H304" t="str">
            <v>LAS BAMBAS</v>
          </cell>
          <cell r="I304">
            <v>137310</v>
          </cell>
          <cell r="J304" t="str">
            <v>REPUESTO</v>
          </cell>
          <cell r="K304" t="str">
            <v>VALVULA INTERLOCK</v>
          </cell>
          <cell r="L304">
            <v>1</v>
          </cell>
          <cell r="M304" t="str">
            <v>UNID.</v>
          </cell>
          <cell r="N304" t="str">
            <v>CISTERNA</v>
          </cell>
          <cell r="O304">
            <v>1</v>
          </cell>
          <cell r="P304" t="str">
            <v>M8</v>
          </cell>
          <cell r="Q304" t="str">
            <v>J2</v>
          </cell>
          <cell r="R304" t="str">
            <v>J6</v>
          </cell>
          <cell r="S304" t="str">
            <v>ENTREGADO</v>
          </cell>
          <cell r="T304">
            <v>42682</v>
          </cell>
          <cell r="U304" t="str">
            <v>VARILLAS GAGO  OSCAR ALBERTO</v>
          </cell>
          <cell r="V304" t="str">
            <v>CORIHUAMAN SURCO  ERICK ROBERT</v>
          </cell>
        </row>
        <row r="305">
          <cell r="A305">
            <v>225</v>
          </cell>
          <cell r="B305">
            <v>42681</v>
          </cell>
          <cell r="C305" t="str">
            <v>NOVIEMBRE</v>
          </cell>
          <cell r="D305" t="str">
            <v>2016</v>
          </cell>
          <cell r="E305">
            <v>239</v>
          </cell>
          <cell r="F305" t="str">
            <v>X2W-788</v>
          </cell>
          <cell r="G305" t="str">
            <v>C5V-994</v>
          </cell>
          <cell r="H305" t="str">
            <v>LAS BAMBAS</v>
          </cell>
          <cell r="I305">
            <v>137310</v>
          </cell>
          <cell r="J305" t="str">
            <v>REPUESTO</v>
          </cell>
          <cell r="K305" t="str">
            <v>PERNOS 5/8 X 6 MAS TUERCA DE SEGURO</v>
          </cell>
          <cell r="L305">
            <v>4</v>
          </cell>
          <cell r="M305" t="str">
            <v>UNID.</v>
          </cell>
          <cell r="N305" t="str">
            <v>CISTERNA</v>
          </cell>
          <cell r="O305">
            <v>0</v>
          </cell>
          <cell r="P305" t="str">
            <v>M8</v>
          </cell>
          <cell r="Q305" t="str">
            <v>J2</v>
          </cell>
          <cell r="R305" t="str">
            <v>J6</v>
          </cell>
          <cell r="S305" t="str">
            <v>ENTREGADO</v>
          </cell>
          <cell r="T305">
            <v>42681</v>
          </cell>
          <cell r="U305" t="str">
            <v>VARILLAS GAGO  OSCAR ALBERTO</v>
          </cell>
          <cell r="V305" t="str">
            <v>CORIHUAMAN SURCO  ERICK ROBERT</v>
          </cell>
        </row>
        <row r="306">
          <cell r="A306">
            <v>226</v>
          </cell>
          <cell r="B306">
            <v>42681</v>
          </cell>
          <cell r="C306" t="str">
            <v>NOVIEMBRE</v>
          </cell>
          <cell r="D306" t="str">
            <v>2016</v>
          </cell>
          <cell r="E306">
            <v>239</v>
          </cell>
          <cell r="F306" t="str">
            <v>X2W-788</v>
          </cell>
          <cell r="G306" t="str">
            <v>C5V-994</v>
          </cell>
          <cell r="H306" t="str">
            <v>LAS BAMBAS</v>
          </cell>
          <cell r="I306">
            <v>137310</v>
          </cell>
          <cell r="J306" t="str">
            <v>REPUESTO</v>
          </cell>
          <cell r="K306" t="str">
            <v>REFRIGERANTE</v>
          </cell>
          <cell r="L306">
            <v>1</v>
          </cell>
          <cell r="M306" t="str">
            <v>GLNS.</v>
          </cell>
          <cell r="N306" t="str">
            <v>TRACTO</v>
          </cell>
          <cell r="O306">
            <v>0</v>
          </cell>
          <cell r="P306" t="str">
            <v>M8</v>
          </cell>
          <cell r="Q306" t="str">
            <v>J2</v>
          </cell>
          <cell r="R306" t="str">
            <v>J6</v>
          </cell>
          <cell r="S306" t="str">
            <v>ENTREGADO</v>
          </cell>
          <cell r="T306">
            <v>42681</v>
          </cell>
          <cell r="U306" t="str">
            <v>VARILLAS GAGO  OSCAR ALBERTO</v>
          </cell>
          <cell r="V306" t="str">
            <v>CORIHUAMAN SURCO  ERICK ROBERT</v>
          </cell>
        </row>
        <row r="307">
          <cell r="A307">
            <v>227</v>
          </cell>
          <cell r="B307">
            <v>42681</v>
          </cell>
          <cell r="C307" t="str">
            <v>NOVIEMBRE</v>
          </cell>
          <cell r="D307" t="str">
            <v>2016</v>
          </cell>
          <cell r="E307">
            <v>239</v>
          </cell>
          <cell r="F307" t="str">
            <v>X2W-788</v>
          </cell>
          <cell r="G307" t="str">
            <v>C5V-994</v>
          </cell>
          <cell r="H307" t="str">
            <v>LAS BAMBAS</v>
          </cell>
          <cell r="I307">
            <v>137310</v>
          </cell>
          <cell r="J307" t="str">
            <v>REPUESTO</v>
          </cell>
          <cell r="K307" t="str">
            <v>LIQUIDO LIMPIA PARABRISA</v>
          </cell>
          <cell r="L307">
            <v>1</v>
          </cell>
          <cell r="M307" t="str">
            <v>GLNS.</v>
          </cell>
          <cell r="N307" t="str">
            <v>TRACTO</v>
          </cell>
          <cell r="O307">
            <v>0</v>
          </cell>
          <cell r="P307" t="str">
            <v>M8</v>
          </cell>
          <cell r="Q307" t="str">
            <v>J2</v>
          </cell>
          <cell r="R307" t="str">
            <v>J6</v>
          </cell>
          <cell r="S307" t="str">
            <v>ENTREGADO</v>
          </cell>
          <cell r="T307">
            <v>42681</v>
          </cell>
          <cell r="U307" t="str">
            <v>VARILLAS GAGO  OSCAR ALBERTO</v>
          </cell>
          <cell r="V307" t="str">
            <v>CORIHUAMAN SURCO  ERICK ROBERT</v>
          </cell>
        </row>
        <row r="308">
          <cell r="A308">
            <v>228</v>
          </cell>
          <cell r="B308">
            <v>42681</v>
          </cell>
          <cell r="C308" t="str">
            <v>NOVIEMBRE</v>
          </cell>
          <cell r="D308" t="str">
            <v>2016</v>
          </cell>
          <cell r="E308">
            <v>239</v>
          </cell>
          <cell r="F308" t="str">
            <v>X2W-788</v>
          </cell>
          <cell r="G308" t="str">
            <v>C5V-994</v>
          </cell>
          <cell r="H308" t="str">
            <v>LAS BAMBAS</v>
          </cell>
          <cell r="I308">
            <v>137310</v>
          </cell>
          <cell r="J308" t="str">
            <v>REPUESTO</v>
          </cell>
          <cell r="K308" t="str">
            <v>HOJA DE MUELLE 1/2 X 3 1/2 X 9 1/2</v>
          </cell>
          <cell r="L308">
            <v>2</v>
          </cell>
          <cell r="M308" t="str">
            <v>UNID.</v>
          </cell>
          <cell r="N308" t="str">
            <v>CISTERNA</v>
          </cell>
          <cell r="O308">
            <v>1</v>
          </cell>
          <cell r="P308" t="str">
            <v>M8</v>
          </cell>
          <cell r="Q308" t="str">
            <v>J2</v>
          </cell>
          <cell r="R308" t="str">
            <v>J6</v>
          </cell>
          <cell r="S308" t="str">
            <v>ENTREGADO</v>
          </cell>
          <cell r="T308">
            <v>42682</v>
          </cell>
          <cell r="U308" t="str">
            <v>VARILLAS GAGO  OSCAR ALBERTO</v>
          </cell>
          <cell r="V308" t="str">
            <v>CORIHUAMAN SURCO  ERICK ROBERT</v>
          </cell>
        </row>
        <row r="309">
          <cell r="A309">
            <v>229</v>
          </cell>
          <cell r="B309">
            <v>42681</v>
          </cell>
          <cell r="C309" t="str">
            <v>NOVIEMBRE</v>
          </cell>
          <cell r="D309" t="str">
            <v>2016</v>
          </cell>
          <cell r="E309">
            <v>239</v>
          </cell>
          <cell r="F309" t="str">
            <v>X2W-788</v>
          </cell>
          <cell r="G309" t="str">
            <v>C5V-994</v>
          </cell>
          <cell r="H309" t="str">
            <v>LAS BAMBAS</v>
          </cell>
          <cell r="I309">
            <v>137310</v>
          </cell>
          <cell r="J309" t="str">
            <v>REPUESTO</v>
          </cell>
          <cell r="K309" t="str">
            <v>HOJA DE MUELLE 1/2 X 3 1/2 X 13</v>
          </cell>
          <cell r="L309">
            <v>2</v>
          </cell>
          <cell r="M309" t="str">
            <v>UNID.</v>
          </cell>
          <cell r="N309" t="str">
            <v>CISTERNA</v>
          </cell>
          <cell r="O309">
            <v>1</v>
          </cell>
          <cell r="P309" t="str">
            <v>M8</v>
          </cell>
          <cell r="Q309" t="str">
            <v>J2</v>
          </cell>
          <cell r="R309" t="str">
            <v>J6</v>
          </cell>
          <cell r="S309" t="str">
            <v>ENTREGADO</v>
          </cell>
          <cell r="T309">
            <v>42682</v>
          </cell>
          <cell r="U309" t="str">
            <v>VARILLAS GAGO  OSCAR ALBERTO</v>
          </cell>
          <cell r="V309" t="str">
            <v>CORIHUAMAN SURCO  ERICK ROBERT</v>
          </cell>
        </row>
        <row r="310">
          <cell r="A310">
            <v>230</v>
          </cell>
          <cell r="B310">
            <v>42681</v>
          </cell>
          <cell r="C310" t="str">
            <v>NOVIEMBRE</v>
          </cell>
          <cell r="D310" t="str">
            <v>2016</v>
          </cell>
          <cell r="E310">
            <v>239</v>
          </cell>
          <cell r="F310" t="str">
            <v>X2W-788</v>
          </cell>
          <cell r="G310" t="str">
            <v>C5V-994</v>
          </cell>
          <cell r="H310" t="str">
            <v>LAS BAMBAS</v>
          </cell>
          <cell r="I310">
            <v>137310</v>
          </cell>
          <cell r="J310" t="str">
            <v>REPUESTO</v>
          </cell>
          <cell r="K310" t="str">
            <v>HOJA DE MUELLE 1/2 X 3 1/2 X 16</v>
          </cell>
          <cell r="L310">
            <v>2</v>
          </cell>
          <cell r="M310" t="str">
            <v>UNID.</v>
          </cell>
          <cell r="N310" t="str">
            <v>CISTERNA</v>
          </cell>
          <cell r="O310">
            <v>1</v>
          </cell>
          <cell r="P310" t="str">
            <v>M8</v>
          </cell>
          <cell r="Q310" t="str">
            <v>J2</v>
          </cell>
          <cell r="R310" t="str">
            <v>J6</v>
          </cell>
          <cell r="S310" t="str">
            <v>ENTREGADO</v>
          </cell>
          <cell r="T310">
            <v>42682</v>
          </cell>
          <cell r="U310" t="str">
            <v>VARILLAS GAGO  OSCAR ALBERTO</v>
          </cell>
          <cell r="V310" t="str">
            <v>CORIHUAMAN SURCO  ERICK ROBERT</v>
          </cell>
        </row>
        <row r="311">
          <cell r="A311">
            <v>231</v>
          </cell>
          <cell r="B311">
            <v>42681</v>
          </cell>
          <cell r="C311" t="str">
            <v>NOVIEMBRE</v>
          </cell>
          <cell r="D311" t="str">
            <v>2016</v>
          </cell>
          <cell r="E311">
            <v>239</v>
          </cell>
          <cell r="F311" t="str">
            <v>X2W-788</v>
          </cell>
          <cell r="G311" t="str">
            <v>C5V-994</v>
          </cell>
          <cell r="H311" t="str">
            <v>LAS BAMBAS</v>
          </cell>
          <cell r="I311">
            <v>137310</v>
          </cell>
          <cell r="J311" t="str">
            <v>REPUESTO</v>
          </cell>
          <cell r="K311" t="str">
            <v>HOJA DE MUELLE 1/2 X 3 1/2 X 19 1/2</v>
          </cell>
          <cell r="L311">
            <v>2</v>
          </cell>
          <cell r="M311" t="str">
            <v>UNID.</v>
          </cell>
          <cell r="N311" t="str">
            <v>CISTERNA</v>
          </cell>
          <cell r="O311">
            <v>1</v>
          </cell>
          <cell r="P311" t="str">
            <v>M8</v>
          </cell>
          <cell r="Q311" t="str">
            <v>J2</v>
          </cell>
          <cell r="R311" t="str">
            <v>J6</v>
          </cell>
          <cell r="S311" t="str">
            <v>ENTREGADO</v>
          </cell>
          <cell r="T311">
            <v>42682</v>
          </cell>
          <cell r="U311" t="str">
            <v>VARILLAS GAGO  OSCAR ALBERTO</v>
          </cell>
          <cell r="V311" t="str">
            <v>CORIHUAMAN SURCO  ERICK ROBERT</v>
          </cell>
        </row>
        <row r="312">
          <cell r="A312">
            <v>279</v>
          </cell>
          <cell r="B312">
            <v>42681</v>
          </cell>
          <cell r="C312" t="str">
            <v>NOVIEMBRE</v>
          </cell>
          <cell r="D312" t="str">
            <v>2016</v>
          </cell>
          <cell r="E312">
            <v>239</v>
          </cell>
          <cell r="F312" t="str">
            <v>X2W-788</v>
          </cell>
          <cell r="G312" t="str">
            <v>C5V-994</v>
          </cell>
          <cell r="H312" t="str">
            <v>LAS BAMBAS</v>
          </cell>
          <cell r="I312">
            <v>137310</v>
          </cell>
          <cell r="J312" t="str">
            <v>REPUESTO</v>
          </cell>
          <cell r="K312" t="str">
            <v>ACEITE DE MOTOR 15W40</v>
          </cell>
          <cell r="L312">
            <v>1.5</v>
          </cell>
          <cell r="M312" t="str">
            <v>GLNS.</v>
          </cell>
          <cell r="N312" t="str">
            <v>TRACTO</v>
          </cell>
          <cell r="O312">
            <v>0</v>
          </cell>
          <cell r="P312" t="str">
            <v>M8</v>
          </cell>
          <cell r="Q312" t="str">
            <v>J2</v>
          </cell>
          <cell r="R312" t="str">
            <v>J6</v>
          </cell>
          <cell r="S312" t="str">
            <v>ENTREGADO</v>
          </cell>
          <cell r="T312">
            <v>42681</v>
          </cell>
          <cell r="U312" t="str">
            <v>VARILLAS GAGO  OSCAR ALBERTO</v>
          </cell>
          <cell r="V312" t="str">
            <v>CORIHUAMAN SURCO  ERICK ROBERT</v>
          </cell>
        </row>
        <row r="313">
          <cell r="A313">
            <v>355</v>
          </cell>
          <cell r="B313">
            <v>42682</v>
          </cell>
          <cell r="C313" t="str">
            <v>NOVIEMBRE</v>
          </cell>
          <cell r="D313" t="str">
            <v>2016</v>
          </cell>
          <cell r="E313">
            <v>245</v>
          </cell>
          <cell r="F313" t="str">
            <v>A5O-859</v>
          </cell>
          <cell r="G313" t="str">
            <v>B6Y-971</v>
          </cell>
          <cell r="H313" t="str">
            <v>LAS BAMBAS</v>
          </cell>
          <cell r="I313">
            <v>114089</v>
          </cell>
          <cell r="J313" t="str">
            <v>REPUESTO</v>
          </cell>
          <cell r="K313" t="str">
            <v>PERNOS DE 5/16 X 1</v>
          </cell>
          <cell r="L313">
            <v>3</v>
          </cell>
          <cell r="M313" t="str">
            <v>UNID.</v>
          </cell>
          <cell r="N313" t="str">
            <v>TRACTO</v>
          </cell>
          <cell r="O313">
            <v>0</v>
          </cell>
          <cell r="P313" t="str">
            <v>M3</v>
          </cell>
          <cell r="Q313" t="str">
            <v>J1</v>
          </cell>
          <cell r="R313" t="str">
            <v>J5</v>
          </cell>
          <cell r="S313" t="str">
            <v>ENTREGADO</v>
          </cell>
          <cell r="T313">
            <v>42682</v>
          </cell>
          <cell r="U313" t="str">
            <v>GARCIA PASQUEL  JOSE LUIS</v>
          </cell>
          <cell r="V313" t="str">
            <v>FLOREZ CONDORI  JOSE WILLIANS</v>
          </cell>
        </row>
        <row r="314">
          <cell r="A314">
            <v>356</v>
          </cell>
          <cell r="B314">
            <v>42682</v>
          </cell>
          <cell r="C314" t="str">
            <v>NOVIEMBRE</v>
          </cell>
          <cell r="D314" t="str">
            <v>2016</v>
          </cell>
          <cell r="E314">
            <v>245</v>
          </cell>
          <cell r="F314" t="str">
            <v>A5O-859</v>
          </cell>
          <cell r="G314" t="str">
            <v>B6Y-971</v>
          </cell>
          <cell r="H314" t="str">
            <v>LAS BAMBAS</v>
          </cell>
          <cell r="I314">
            <v>114089</v>
          </cell>
          <cell r="J314" t="str">
            <v>REPUESTO</v>
          </cell>
          <cell r="K314" t="str">
            <v>VOLANDAS PLANAS</v>
          </cell>
          <cell r="L314">
            <v>8</v>
          </cell>
          <cell r="M314" t="str">
            <v>UNID.</v>
          </cell>
          <cell r="N314" t="str">
            <v>TRACTO</v>
          </cell>
          <cell r="O314">
            <v>0</v>
          </cell>
          <cell r="P314" t="str">
            <v>M3</v>
          </cell>
          <cell r="Q314" t="str">
            <v>J1</v>
          </cell>
          <cell r="R314" t="str">
            <v>J5</v>
          </cell>
          <cell r="S314" t="str">
            <v>ENTREGADO</v>
          </cell>
          <cell r="T314">
            <v>42682</v>
          </cell>
          <cell r="U314" t="str">
            <v>GARCIA PASQUEL  JOSE LUIS</v>
          </cell>
          <cell r="V314" t="str">
            <v>FLOREZ CONDORI  JOSE WILLIANS</v>
          </cell>
        </row>
        <row r="315">
          <cell r="A315">
            <v>357</v>
          </cell>
          <cell r="B315">
            <v>42682</v>
          </cell>
          <cell r="C315" t="str">
            <v>NOVIEMBRE</v>
          </cell>
          <cell r="D315" t="str">
            <v>2016</v>
          </cell>
          <cell r="E315">
            <v>245</v>
          </cell>
          <cell r="F315" t="str">
            <v>A5O-859</v>
          </cell>
          <cell r="G315" t="str">
            <v>B6Y-971</v>
          </cell>
          <cell r="H315" t="str">
            <v>LAS BAMBAS</v>
          </cell>
          <cell r="I315">
            <v>114089</v>
          </cell>
          <cell r="J315" t="str">
            <v>REPUESTO</v>
          </cell>
          <cell r="K315" t="str">
            <v>TUERCA SEGURO 5/16</v>
          </cell>
          <cell r="L315">
            <v>3</v>
          </cell>
          <cell r="M315" t="str">
            <v>UNID.</v>
          </cell>
          <cell r="N315" t="str">
            <v>TRACTO</v>
          </cell>
          <cell r="O315">
            <v>0</v>
          </cell>
          <cell r="P315" t="str">
            <v>M3</v>
          </cell>
          <cell r="Q315" t="str">
            <v>J1</v>
          </cell>
          <cell r="R315" t="str">
            <v>J5</v>
          </cell>
          <cell r="S315" t="str">
            <v>ENTREGADO</v>
          </cell>
          <cell r="T315">
            <v>42682</v>
          </cell>
          <cell r="U315" t="str">
            <v>GARCIA PASQUEL  JOSE LUIS</v>
          </cell>
          <cell r="V315" t="str">
            <v>FLOREZ CONDORI  JOSE WILLIANS</v>
          </cell>
        </row>
        <row r="316">
          <cell r="A316">
            <v>358</v>
          </cell>
          <cell r="B316">
            <v>42682</v>
          </cell>
          <cell r="C316" t="str">
            <v>NOVIEMBRE</v>
          </cell>
          <cell r="D316" t="str">
            <v>2016</v>
          </cell>
          <cell r="E316">
            <v>245</v>
          </cell>
          <cell r="F316" t="str">
            <v>A5O-859</v>
          </cell>
          <cell r="G316" t="str">
            <v>B6Y-971</v>
          </cell>
          <cell r="H316" t="str">
            <v>LAS BAMBAS</v>
          </cell>
          <cell r="I316">
            <v>114089</v>
          </cell>
          <cell r="J316" t="str">
            <v>REPUESTO</v>
          </cell>
          <cell r="K316" t="str">
            <v>LIQUIDO REFRIGERANTE</v>
          </cell>
          <cell r="L316">
            <v>1</v>
          </cell>
          <cell r="M316" t="str">
            <v>UNID.</v>
          </cell>
          <cell r="N316" t="str">
            <v>TRACTO</v>
          </cell>
          <cell r="O316">
            <v>0</v>
          </cell>
          <cell r="P316" t="str">
            <v>M3</v>
          </cell>
          <cell r="Q316" t="str">
            <v>J1</v>
          </cell>
          <cell r="R316" t="str">
            <v>J5</v>
          </cell>
          <cell r="S316" t="str">
            <v>ENTREGADO</v>
          </cell>
          <cell r="T316">
            <v>42682</v>
          </cell>
          <cell r="U316" t="str">
            <v>GARCIA PASQUEL  JOSE LUIS</v>
          </cell>
          <cell r="V316" t="str">
            <v>FLOREZ CONDORI  JOSE WILLIANS</v>
          </cell>
        </row>
        <row r="317">
          <cell r="A317">
            <v>359</v>
          </cell>
          <cell r="B317">
            <v>42682</v>
          </cell>
          <cell r="C317" t="str">
            <v>NOVIEMBRE</v>
          </cell>
          <cell r="D317" t="str">
            <v>2016</v>
          </cell>
          <cell r="E317">
            <v>245</v>
          </cell>
          <cell r="F317" t="str">
            <v>A5O-859</v>
          </cell>
          <cell r="G317" t="str">
            <v>B6Y-971</v>
          </cell>
          <cell r="H317" t="str">
            <v>LAS BAMBAS</v>
          </cell>
          <cell r="I317">
            <v>114089</v>
          </cell>
          <cell r="J317" t="str">
            <v>REPUESTO</v>
          </cell>
          <cell r="K317" t="str">
            <v>PERNO 5/16 X 1</v>
          </cell>
          <cell r="L317">
            <v>1</v>
          </cell>
          <cell r="M317" t="str">
            <v>UNID.</v>
          </cell>
          <cell r="N317" t="str">
            <v>TRACTO</v>
          </cell>
          <cell r="O317">
            <v>0</v>
          </cell>
          <cell r="P317" t="str">
            <v>M3</v>
          </cell>
          <cell r="Q317" t="str">
            <v>J1</v>
          </cell>
          <cell r="R317" t="str">
            <v>J5</v>
          </cell>
          <cell r="S317" t="str">
            <v>ENTREGADO</v>
          </cell>
          <cell r="T317">
            <v>42682</v>
          </cell>
          <cell r="U317" t="str">
            <v>GARCIA PASQUEL  JOSE LUIS</v>
          </cell>
          <cell r="V317" t="str">
            <v>FLOREZ CONDORI  JOSE WILLIANS</v>
          </cell>
        </row>
        <row r="318">
          <cell r="A318">
            <v>360</v>
          </cell>
          <cell r="B318">
            <v>42682</v>
          </cell>
          <cell r="C318" t="str">
            <v>NOVIEMBRE</v>
          </cell>
          <cell r="D318" t="str">
            <v>2016</v>
          </cell>
          <cell r="E318">
            <v>245</v>
          </cell>
          <cell r="F318" t="str">
            <v>A5O-859</v>
          </cell>
          <cell r="G318" t="str">
            <v>B6Y-971</v>
          </cell>
          <cell r="H318" t="str">
            <v>LAS BAMBAS</v>
          </cell>
          <cell r="I318">
            <v>114089</v>
          </cell>
          <cell r="J318" t="str">
            <v>REPUESTO</v>
          </cell>
          <cell r="K318" t="str">
            <v>TUERCA SEGURO 5/16</v>
          </cell>
          <cell r="L318">
            <v>1</v>
          </cell>
          <cell r="M318" t="str">
            <v>UNID.</v>
          </cell>
          <cell r="N318" t="str">
            <v>TRACTO</v>
          </cell>
          <cell r="O318">
            <v>0</v>
          </cell>
          <cell r="P318" t="str">
            <v>M3</v>
          </cell>
          <cell r="Q318" t="str">
            <v>J1</v>
          </cell>
          <cell r="R318" t="str">
            <v>J5</v>
          </cell>
          <cell r="S318" t="str">
            <v>ENTREGADO</v>
          </cell>
          <cell r="T318">
            <v>42682</v>
          </cell>
          <cell r="U318" t="str">
            <v>GARCIA PASQUEL  JOSE LUIS</v>
          </cell>
          <cell r="V318" t="str">
            <v>FLOREZ CONDORI  JOSE WILLIANS</v>
          </cell>
        </row>
        <row r="319">
          <cell r="A319">
            <v>315</v>
          </cell>
          <cell r="B319">
            <v>42682</v>
          </cell>
          <cell r="C319" t="str">
            <v>NOVIEMBRE</v>
          </cell>
          <cell r="D319" t="str">
            <v>2016</v>
          </cell>
          <cell r="E319">
            <v>262</v>
          </cell>
          <cell r="F319" t="str">
            <v>AAM-837</v>
          </cell>
          <cell r="G319" t="str">
            <v>CAMIONETA</v>
          </cell>
          <cell r="H319" t="str">
            <v>LAS BAMBAS</v>
          </cell>
          <cell r="I319">
            <v>109806</v>
          </cell>
          <cell r="J319" t="str">
            <v>REPUESTO</v>
          </cell>
          <cell r="K319" t="str">
            <v>LLANTAS DE CAMIONETA</v>
          </cell>
          <cell r="L319">
            <v>4</v>
          </cell>
          <cell r="M319" t="str">
            <v>UNID.</v>
          </cell>
          <cell r="N319" t="str">
            <v>TRACTO</v>
          </cell>
          <cell r="O319">
            <v>0</v>
          </cell>
          <cell r="P319" t="str">
            <v>N1</v>
          </cell>
          <cell r="Q319" t="str">
            <v>J3</v>
          </cell>
          <cell r="R319" t="str">
            <v>J6</v>
          </cell>
          <cell r="S319" t="str">
            <v>ENTREGADO</v>
          </cell>
          <cell r="T319">
            <v>42682</v>
          </cell>
          <cell r="U319" t="str">
            <v>AGUILAR CCANTUTA WILLY</v>
          </cell>
          <cell r="V319" t="str">
            <v>CHURA PIZARRO ALBERTO</v>
          </cell>
        </row>
        <row r="320">
          <cell r="A320">
            <v>335</v>
          </cell>
          <cell r="B320">
            <v>42682</v>
          </cell>
          <cell r="C320" t="str">
            <v>NOVIEMBRE</v>
          </cell>
          <cell r="D320" t="str">
            <v>2016</v>
          </cell>
          <cell r="E320">
            <v>262</v>
          </cell>
          <cell r="F320" t="str">
            <v>AAM-837</v>
          </cell>
          <cell r="G320" t="str">
            <v>CAMIONETA</v>
          </cell>
          <cell r="H320" t="str">
            <v>LAS BAMBAS</v>
          </cell>
          <cell r="I320">
            <v>109806</v>
          </cell>
          <cell r="J320" t="str">
            <v>REPUESTO</v>
          </cell>
          <cell r="K320" t="str">
            <v>TERMINALES HEMBRA</v>
          </cell>
          <cell r="L320">
            <v>5</v>
          </cell>
          <cell r="M320" t="str">
            <v>UNID.</v>
          </cell>
          <cell r="N320" t="str">
            <v>TRACTO</v>
          </cell>
          <cell r="O320">
            <v>0</v>
          </cell>
          <cell r="P320" t="str">
            <v>E2</v>
          </cell>
          <cell r="Q320" t="str">
            <v>J2</v>
          </cell>
          <cell r="R320" t="str">
            <v>J6</v>
          </cell>
          <cell r="S320" t="str">
            <v>ENTREGADO</v>
          </cell>
          <cell r="T320">
            <v>42682</v>
          </cell>
          <cell r="U320" t="str">
            <v>YUCA BELLIDO BORIS YERSY</v>
          </cell>
          <cell r="V320" t="str">
            <v>CORIHUAMAN SURCO  ERICK ROBERT</v>
          </cell>
        </row>
        <row r="321">
          <cell r="A321">
            <v>336</v>
          </cell>
          <cell r="B321">
            <v>42682</v>
          </cell>
          <cell r="C321" t="str">
            <v>NOVIEMBRE</v>
          </cell>
          <cell r="D321" t="str">
            <v>2016</v>
          </cell>
          <cell r="E321">
            <v>262</v>
          </cell>
          <cell r="F321" t="str">
            <v>AAM-837</v>
          </cell>
          <cell r="G321" t="str">
            <v>CAMIONETA</v>
          </cell>
          <cell r="H321" t="str">
            <v>LAS BAMBAS</v>
          </cell>
          <cell r="I321">
            <v>109806</v>
          </cell>
          <cell r="J321" t="str">
            <v>REPUESTO</v>
          </cell>
          <cell r="K321" t="str">
            <v>FUSIBLES DE 20 AMP</v>
          </cell>
          <cell r="L321">
            <v>4</v>
          </cell>
          <cell r="M321" t="str">
            <v>UNID.</v>
          </cell>
          <cell r="N321" t="str">
            <v>TRACTO</v>
          </cell>
          <cell r="O321">
            <v>0</v>
          </cell>
          <cell r="P321" t="str">
            <v>E2</v>
          </cell>
          <cell r="Q321" t="str">
            <v>J2</v>
          </cell>
          <cell r="R321" t="str">
            <v>J6</v>
          </cell>
          <cell r="S321" t="str">
            <v>ENTREGADO</v>
          </cell>
          <cell r="T321">
            <v>42682</v>
          </cell>
          <cell r="U321" t="str">
            <v>YUCA BELLIDO BORIS YERSY</v>
          </cell>
          <cell r="V321" t="str">
            <v>CORIHUAMAN SURCO  ERICK ROBERT</v>
          </cell>
        </row>
        <row r="322">
          <cell r="A322">
            <v>337</v>
          </cell>
          <cell r="B322">
            <v>42682</v>
          </cell>
          <cell r="C322" t="str">
            <v>NOVIEMBRE</v>
          </cell>
          <cell r="D322" t="str">
            <v>2016</v>
          </cell>
          <cell r="E322">
            <v>262</v>
          </cell>
          <cell r="F322" t="str">
            <v>AAM-837</v>
          </cell>
          <cell r="G322" t="str">
            <v>CAMIONETA</v>
          </cell>
          <cell r="H322" t="str">
            <v>LAS BAMBAS</v>
          </cell>
          <cell r="I322">
            <v>109806</v>
          </cell>
          <cell r="J322" t="str">
            <v>REPUESTO</v>
          </cell>
          <cell r="K322" t="str">
            <v>FOCO MEDIANO DE CONTACTO 12 V</v>
          </cell>
          <cell r="L322">
            <v>1</v>
          </cell>
          <cell r="M322" t="str">
            <v>UNID.</v>
          </cell>
          <cell r="N322" t="str">
            <v>TRACTO</v>
          </cell>
          <cell r="O322">
            <v>0</v>
          </cell>
          <cell r="P322" t="str">
            <v>E2</v>
          </cell>
          <cell r="Q322" t="str">
            <v>J2</v>
          </cell>
          <cell r="R322" t="str">
            <v>J6</v>
          </cell>
          <cell r="S322" t="str">
            <v>ENTREGADO</v>
          </cell>
          <cell r="T322">
            <v>42682</v>
          </cell>
          <cell r="U322" t="str">
            <v>YUCA BELLIDO BORIS YERSY</v>
          </cell>
          <cell r="V322" t="str">
            <v>CORIHUAMAN SURCO  ERICK ROBERT</v>
          </cell>
        </row>
        <row r="323">
          <cell r="A323">
            <v>417</v>
          </cell>
          <cell r="B323">
            <v>42682</v>
          </cell>
          <cell r="C323" t="str">
            <v>NOVIEMBRE</v>
          </cell>
          <cell r="D323" t="str">
            <v>2016</v>
          </cell>
          <cell r="E323">
            <v>255</v>
          </cell>
          <cell r="F323" t="str">
            <v>AAN-801</v>
          </cell>
          <cell r="G323" t="str">
            <v>CAMIONETA</v>
          </cell>
          <cell r="H323" t="str">
            <v>LAS BAMBAS</v>
          </cell>
          <cell r="I323">
            <v>107633</v>
          </cell>
          <cell r="J323" t="str">
            <v>REPUESTO</v>
          </cell>
          <cell r="K323" t="str">
            <v>MINIFUSIBLES DE 10 AMP.</v>
          </cell>
          <cell r="L323">
            <v>3</v>
          </cell>
          <cell r="M323" t="str">
            <v>UNID.</v>
          </cell>
          <cell r="N323" t="str">
            <v>CAMIONETA</v>
          </cell>
          <cell r="O323">
            <v>0</v>
          </cell>
          <cell r="P323" t="str">
            <v>E2</v>
          </cell>
          <cell r="Q323" t="str">
            <v>J2</v>
          </cell>
          <cell r="R323" t="str">
            <v>J6</v>
          </cell>
          <cell r="S323" t="str">
            <v>ENTREGADO</v>
          </cell>
          <cell r="T323">
            <v>42682</v>
          </cell>
          <cell r="U323" t="str">
            <v>YUCA BELLIDO BORIS YERSY</v>
          </cell>
          <cell r="V323" t="str">
            <v>CORIHUAMAN SURCO  ERICK ROBERT</v>
          </cell>
        </row>
        <row r="324">
          <cell r="A324">
            <v>424</v>
          </cell>
          <cell r="B324">
            <v>42682</v>
          </cell>
          <cell r="C324" t="str">
            <v>NOVIEMBRE</v>
          </cell>
          <cell r="D324" t="str">
            <v>2016</v>
          </cell>
          <cell r="E324">
            <v>255</v>
          </cell>
          <cell r="F324" t="str">
            <v>AAN-801</v>
          </cell>
          <cell r="G324" t="str">
            <v>CAMIONETA</v>
          </cell>
          <cell r="H324" t="str">
            <v>LAS BAMBAS</v>
          </cell>
          <cell r="I324">
            <v>107633</v>
          </cell>
          <cell r="J324" t="str">
            <v>REPUESTO</v>
          </cell>
          <cell r="K324" t="str">
            <v>ACEITE DE MOTOR 15W40</v>
          </cell>
          <cell r="L324">
            <v>2</v>
          </cell>
          <cell r="M324" t="str">
            <v>GLNS.</v>
          </cell>
          <cell r="N324" t="str">
            <v>CAMIONETA</v>
          </cell>
          <cell r="O324">
            <v>0</v>
          </cell>
          <cell r="P324" t="str">
            <v>J1</v>
          </cell>
          <cell r="Q324" t="str">
            <v>J1</v>
          </cell>
          <cell r="R324" t="str">
            <v>J1</v>
          </cell>
          <cell r="S324" t="str">
            <v>ENTREGADO</v>
          </cell>
          <cell r="T324">
            <v>42682</v>
          </cell>
          <cell r="U324" t="str">
            <v>FLOREZ CONDORI  JOSE WILLIANS</v>
          </cell>
          <cell r="V324" t="str">
            <v>FLOREZ CONDORI  JOSE WILLIANS</v>
          </cell>
        </row>
        <row r="325">
          <cell r="A325">
            <v>425</v>
          </cell>
          <cell r="B325">
            <v>42682</v>
          </cell>
          <cell r="C325" t="str">
            <v>NOVIEMBRE</v>
          </cell>
          <cell r="D325" t="str">
            <v>2016</v>
          </cell>
          <cell r="E325">
            <v>255</v>
          </cell>
          <cell r="F325" t="str">
            <v>AAN-801</v>
          </cell>
          <cell r="G325" t="str">
            <v>CAMIONETA</v>
          </cell>
          <cell r="H325" t="str">
            <v>LAS BAMBAS</v>
          </cell>
          <cell r="I325">
            <v>107633</v>
          </cell>
          <cell r="J325" t="str">
            <v>REPUESTO</v>
          </cell>
          <cell r="K325" t="str">
            <v>FILTRO DE COMBUSTIBLE</v>
          </cell>
          <cell r="L325">
            <v>1</v>
          </cell>
          <cell r="M325" t="str">
            <v>UNID.</v>
          </cell>
          <cell r="N325" t="str">
            <v>CAMIONETA</v>
          </cell>
          <cell r="O325">
            <v>0</v>
          </cell>
          <cell r="P325" t="str">
            <v>J1</v>
          </cell>
          <cell r="Q325" t="str">
            <v>J1</v>
          </cell>
          <cell r="R325" t="str">
            <v>J1</v>
          </cell>
          <cell r="S325" t="str">
            <v>ENTREGADO</v>
          </cell>
          <cell r="T325">
            <v>42682</v>
          </cell>
          <cell r="U325" t="str">
            <v>FLOREZ CONDORI  JOSE WILLIANS</v>
          </cell>
          <cell r="V325" t="str">
            <v>FLOREZ CONDORI  JOSE WILLIANS</v>
          </cell>
        </row>
        <row r="326">
          <cell r="A326">
            <v>426</v>
          </cell>
          <cell r="B326">
            <v>42682</v>
          </cell>
          <cell r="C326" t="str">
            <v>NOVIEMBRE</v>
          </cell>
          <cell r="D326" t="str">
            <v>2016</v>
          </cell>
          <cell r="E326">
            <v>255</v>
          </cell>
          <cell r="F326" t="str">
            <v>AAN-801</v>
          </cell>
          <cell r="G326" t="str">
            <v>CAMIONETA</v>
          </cell>
          <cell r="H326" t="str">
            <v>LAS BAMBAS</v>
          </cell>
          <cell r="I326">
            <v>107633</v>
          </cell>
          <cell r="J326" t="str">
            <v>REPUESTO</v>
          </cell>
          <cell r="K326" t="str">
            <v>FILTRO DE AIRE</v>
          </cell>
          <cell r="L326">
            <v>1</v>
          </cell>
          <cell r="M326" t="str">
            <v>UNID.</v>
          </cell>
          <cell r="N326" t="str">
            <v>CAMIONETA</v>
          </cell>
          <cell r="O326">
            <v>0</v>
          </cell>
          <cell r="P326" t="str">
            <v>J1</v>
          </cell>
          <cell r="Q326" t="str">
            <v>J1</v>
          </cell>
          <cell r="R326" t="str">
            <v>J1</v>
          </cell>
          <cell r="S326" t="str">
            <v>ENTREGADO</v>
          </cell>
          <cell r="T326">
            <v>42682</v>
          </cell>
          <cell r="U326" t="str">
            <v>FLOREZ CONDORI  JOSE WILLIANS</v>
          </cell>
          <cell r="V326" t="str">
            <v>FLOREZ CONDORI  JOSE WILLIANS</v>
          </cell>
        </row>
        <row r="327">
          <cell r="A327">
            <v>427</v>
          </cell>
          <cell r="B327">
            <v>42682</v>
          </cell>
          <cell r="C327" t="str">
            <v>NOVIEMBRE</v>
          </cell>
          <cell r="D327" t="str">
            <v>2016</v>
          </cell>
          <cell r="E327">
            <v>255</v>
          </cell>
          <cell r="F327" t="str">
            <v>AAN-801</v>
          </cell>
          <cell r="G327" t="str">
            <v>CAMIONETA</v>
          </cell>
          <cell r="H327" t="str">
            <v>LAS BAMBAS</v>
          </cell>
          <cell r="I327">
            <v>107633</v>
          </cell>
          <cell r="J327" t="str">
            <v>REPUESTO</v>
          </cell>
          <cell r="K327" t="str">
            <v>FILTRO DE ACEITE</v>
          </cell>
          <cell r="L327">
            <v>1</v>
          </cell>
          <cell r="M327" t="str">
            <v>UNID.</v>
          </cell>
          <cell r="N327" t="str">
            <v>CAMIONETA</v>
          </cell>
          <cell r="O327">
            <v>0</v>
          </cell>
          <cell r="P327" t="str">
            <v>J1</v>
          </cell>
          <cell r="Q327" t="str">
            <v>J1</v>
          </cell>
          <cell r="R327" t="str">
            <v>J1</v>
          </cell>
          <cell r="S327" t="str">
            <v>ENTREGADO</v>
          </cell>
          <cell r="T327">
            <v>42682</v>
          </cell>
          <cell r="U327" t="str">
            <v>FLOREZ CONDORI  JOSE WILLIANS</v>
          </cell>
          <cell r="V327" t="str">
            <v>FLOREZ CONDORI  JOSE WILLIANS</v>
          </cell>
        </row>
        <row r="328">
          <cell r="A328">
            <v>432</v>
          </cell>
          <cell r="B328">
            <v>42682</v>
          </cell>
          <cell r="C328" t="str">
            <v>NOVIEMBRE</v>
          </cell>
          <cell r="D328" t="str">
            <v>2016</v>
          </cell>
          <cell r="E328">
            <v>269</v>
          </cell>
          <cell r="F328" t="str">
            <v>ABP-729</v>
          </cell>
          <cell r="G328" t="str">
            <v>D8K-985</v>
          </cell>
          <cell r="H328" t="str">
            <v>LAS BAMBAS</v>
          </cell>
          <cell r="I328">
            <v>105070</v>
          </cell>
          <cell r="J328" t="str">
            <v>REPUESTO</v>
          </cell>
          <cell r="K328" t="str">
            <v>RESORTES GRANDES PARA ZAPATA</v>
          </cell>
          <cell r="L328">
            <v>2</v>
          </cell>
          <cell r="M328" t="str">
            <v>UNID.</v>
          </cell>
          <cell r="N328" t="str">
            <v>CISTERNA</v>
          </cell>
          <cell r="O328">
            <v>0</v>
          </cell>
          <cell r="P328" t="str">
            <v>M3</v>
          </cell>
          <cell r="Q328" t="str">
            <v>J2</v>
          </cell>
          <cell r="R328" t="str">
            <v>J6</v>
          </cell>
          <cell r="S328" t="str">
            <v>ENTREGADO</v>
          </cell>
          <cell r="T328">
            <v>42682</v>
          </cell>
          <cell r="U328" t="str">
            <v>GARCIA PASQUEL  JOSE LUIS</v>
          </cell>
          <cell r="V328" t="str">
            <v>CORIHUAMAN SURCO  ERICK ROBERT</v>
          </cell>
        </row>
        <row r="329">
          <cell r="A329">
            <v>433</v>
          </cell>
          <cell r="B329">
            <v>42682</v>
          </cell>
          <cell r="C329" t="str">
            <v>NOVIEMBRE</v>
          </cell>
          <cell r="D329" t="str">
            <v>2016</v>
          </cell>
          <cell r="E329">
            <v>269</v>
          </cell>
          <cell r="F329" t="str">
            <v>ABP-729</v>
          </cell>
          <cell r="G329" t="str">
            <v>D8K-985</v>
          </cell>
          <cell r="H329" t="str">
            <v>LAS BAMBAS</v>
          </cell>
          <cell r="I329">
            <v>105070</v>
          </cell>
          <cell r="J329" t="str">
            <v>REPUESTO</v>
          </cell>
          <cell r="K329" t="str">
            <v>RESORTES CHICOS PARA ZAPATA</v>
          </cell>
          <cell r="L329">
            <v>4</v>
          </cell>
          <cell r="M329" t="str">
            <v>UNID.</v>
          </cell>
          <cell r="N329" t="str">
            <v>CISTERNA</v>
          </cell>
          <cell r="O329">
            <v>0</v>
          </cell>
          <cell r="P329" t="str">
            <v>M3</v>
          </cell>
          <cell r="Q329" t="str">
            <v>J2</v>
          </cell>
          <cell r="R329" t="str">
            <v>J6</v>
          </cell>
          <cell r="S329" t="str">
            <v>ENTREGADO</v>
          </cell>
          <cell r="T329">
            <v>42682</v>
          </cell>
          <cell r="U329" t="str">
            <v>GARCIA PASQUEL  JOSE LUIS</v>
          </cell>
          <cell r="V329" t="str">
            <v>CORIHUAMAN SURCO  ERICK ROBERT</v>
          </cell>
        </row>
        <row r="330">
          <cell r="A330">
            <v>376</v>
          </cell>
          <cell r="B330">
            <v>42682</v>
          </cell>
          <cell r="C330" t="str">
            <v>NOVIEMBRE</v>
          </cell>
          <cell r="D330" t="str">
            <v>2016</v>
          </cell>
          <cell r="E330">
            <v>265</v>
          </cell>
          <cell r="F330" t="str">
            <v>ABP-783</v>
          </cell>
          <cell r="G330" t="str">
            <v>C9S-988</v>
          </cell>
          <cell r="H330" t="str">
            <v>LAS BAMBAS</v>
          </cell>
          <cell r="I330">
            <v>121589.2</v>
          </cell>
          <cell r="J330" t="str">
            <v>REPUESTO</v>
          </cell>
          <cell r="K330" t="str">
            <v>FOCOS LAGRIMONES AMBAR</v>
          </cell>
          <cell r="L330">
            <v>3</v>
          </cell>
          <cell r="M330" t="str">
            <v>UNID.</v>
          </cell>
          <cell r="N330" t="str">
            <v>TRACTO</v>
          </cell>
          <cell r="O330">
            <v>0</v>
          </cell>
          <cell r="P330" t="str">
            <v>E2</v>
          </cell>
          <cell r="Q330" t="str">
            <v>J2</v>
          </cell>
          <cell r="R330" t="str">
            <v>J6</v>
          </cell>
          <cell r="S330" t="str">
            <v>ENTREGADO</v>
          </cell>
          <cell r="T330">
            <v>42682</v>
          </cell>
          <cell r="U330" t="str">
            <v>YUCA BELLIDO BORIS YERSY</v>
          </cell>
          <cell r="V330" t="str">
            <v>CORIHUAMAN SURCO  ERICK ROBERT</v>
          </cell>
        </row>
        <row r="331">
          <cell r="A331">
            <v>377</v>
          </cell>
          <cell r="B331">
            <v>42682</v>
          </cell>
          <cell r="C331" t="str">
            <v>NOVIEMBRE</v>
          </cell>
          <cell r="D331" t="str">
            <v>2016</v>
          </cell>
          <cell r="E331">
            <v>265</v>
          </cell>
          <cell r="F331" t="str">
            <v>ABP-783</v>
          </cell>
          <cell r="G331" t="str">
            <v>C9S-988</v>
          </cell>
          <cell r="H331" t="str">
            <v>LAS BAMBAS</v>
          </cell>
          <cell r="I331">
            <v>121589.2</v>
          </cell>
          <cell r="J331" t="str">
            <v>REPUESTO</v>
          </cell>
          <cell r="K331" t="str">
            <v xml:space="preserve">SOCKET TOWN </v>
          </cell>
          <cell r="L331">
            <v>1</v>
          </cell>
          <cell r="M331" t="str">
            <v>UNID.</v>
          </cell>
          <cell r="N331" t="str">
            <v>TRACTO</v>
          </cell>
          <cell r="O331">
            <v>0</v>
          </cell>
          <cell r="P331" t="str">
            <v>E2</v>
          </cell>
          <cell r="Q331" t="str">
            <v>J2</v>
          </cell>
          <cell r="R331" t="str">
            <v>J6</v>
          </cell>
          <cell r="S331" t="str">
            <v>ENTREGADO</v>
          </cell>
          <cell r="T331">
            <v>42682</v>
          </cell>
          <cell r="U331" t="str">
            <v>YUCA BELLIDO BORIS YERSY</v>
          </cell>
          <cell r="V331" t="str">
            <v>CORIHUAMAN SURCO  ERICK ROBERT</v>
          </cell>
        </row>
        <row r="332">
          <cell r="A332">
            <v>404</v>
          </cell>
          <cell r="B332">
            <v>42682</v>
          </cell>
          <cell r="C332" t="str">
            <v>NOVIEMBRE</v>
          </cell>
          <cell r="D332" t="str">
            <v>2016</v>
          </cell>
          <cell r="E332">
            <v>265</v>
          </cell>
          <cell r="F332" t="str">
            <v>ABP-783</v>
          </cell>
          <cell r="G332" t="str">
            <v>C9S-988</v>
          </cell>
          <cell r="H332" t="str">
            <v>LAS BAMBAS</v>
          </cell>
          <cell r="I332">
            <v>121589.2</v>
          </cell>
          <cell r="J332" t="str">
            <v>REPUESTO</v>
          </cell>
          <cell r="K332" t="str">
            <v>FAJAS</v>
          </cell>
          <cell r="L332">
            <v>1</v>
          </cell>
          <cell r="M332" t="str">
            <v>JUEGO</v>
          </cell>
          <cell r="N332" t="str">
            <v>CISTERNA</v>
          </cell>
          <cell r="O332">
            <v>0</v>
          </cell>
          <cell r="P332" t="str">
            <v>M3</v>
          </cell>
          <cell r="Q332" t="str">
            <v>J1</v>
          </cell>
          <cell r="R332" t="str">
            <v>J6</v>
          </cell>
          <cell r="S332" t="str">
            <v>ENTREGADO</v>
          </cell>
          <cell r="T332">
            <v>42682</v>
          </cell>
          <cell r="U332" t="str">
            <v>GARCIA PASQUEL  JOSE LUIS</v>
          </cell>
          <cell r="V332" t="str">
            <v>FLOREZ CONDORI  JOSE WILLIANS</v>
          </cell>
        </row>
        <row r="333">
          <cell r="A333">
            <v>405</v>
          </cell>
          <cell r="B333">
            <v>42682</v>
          </cell>
          <cell r="C333" t="str">
            <v>NOVIEMBRE</v>
          </cell>
          <cell r="D333" t="str">
            <v>2016</v>
          </cell>
          <cell r="E333">
            <v>265</v>
          </cell>
          <cell r="F333" t="str">
            <v>ABP-783</v>
          </cell>
          <cell r="G333" t="str">
            <v>C9S-988</v>
          </cell>
          <cell r="H333" t="str">
            <v>LAS BAMBAS</v>
          </cell>
          <cell r="I333">
            <v>121589.2</v>
          </cell>
          <cell r="J333" t="str">
            <v>REPUESTO</v>
          </cell>
          <cell r="K333" t="str">
            <v>REMACHES DE FAJAS</v>
          </cell>
          <cell r="L333">
            <v>200</v>
          </cell>
          <cell r="M333" t="str">
            <v>UNID.</v>
          </cell>
          <cell r="N333" t="str">
            <v>CISTERNA</v>
          </cell>
          <cell r="O333">
            <v>0</v>
          </cell>
          <cell r="P333" t="str">
            <v>M3</v>
          </cell>
          <cell r="Q333" t="str">
            <v>J1</v>
          </cell>
          <cell r="R333" t="str">
            <v>J6</v>
          </cell>
          <cell r="S333" t="str">
            <v>ENTREGADO</v>
          </cell>
          <cell r="T333">
            <v>42682</v>
          </cell>
          <cell r="U333" t="str">
            <v>GARCIA PASQUEL  JOSE LUIS</v>
          </cell>
          <cell r="V333" t="str">
            <v>FLOREZ CONDORI  JOSE WILLIANS</v>
          </cell>
        </row>
        <row r="334">
          <cell r="A334">
            <v>398</v>
          </cell>
          <cell r="B334">
            <v>42682</v>
          </cell>
          <cell r="C334" t="str">
            <v>NOVIEMBRE</v>
          </cell>
          <cell r="D334" t="str">
            <v>2016</v>
          </cell>
          <cell r="E334">
            <v>242</v>
          </cell>
          <cell r="F334" t="str">
            <v>ABQ-705</v>
          </cell>
          <cell r="G334" t="str">
            <v>D0Z-996</v>
          </cell>
          <cell r="H334" t="str">
            <v>LAS BAMBAS</v>
          </cell>
          <cell r="I334">
            <v>104175</v>
          </cell>
          <cell r="J334" t="str">
            <v>REPUESTO</v>
          </cell>
          <cell r="K334" t="str">
            <v>FAROS NEBLINEROS</v>
          </cell>
          <cell r="L334">
            <v>2</v>
          </cell>
          <cell r="M334" t="str">
            <v>UNID.</v>
          </cell>
          <cell r="N334" t="str">
            <v>TRACTO</v>
          </cell>
          <cell r="O334">
            <v>0</v>
          </cell>
          <cell r="P334" t="str">
            <v>E1</v>
          </cell>
          <cell r="Q334" t="str">
            <v>J2</v>
          </cell>
          <cell r="R334" t="str">
            <v>J6</v>
          </cell>
          <cell r="S334" t="str">
            <v>ENTREGADO</v>
          </cell>
          <cell r="T334">
            <v>42682</v>
          </cell>
          <cell r="U334" t="str">
            <v>PALOMINO CARDENAS JUAN CARLOS</v>
          </cell>
          <cell r="V334" t="str">
            <v>CORIHUAMAN SURCO  ERICK ROBERT</v>
          </cell>
        </row>
        <row r="335">
          <cell r="A335">
            <v>305</v>
          </cell>
          <cell r="B335">
            <v>42682</v>
          </cell>
          <cell r="C335" t="str">
            <v>NOVIEMBRE</v>
          </cell>
          <cell r="D335" t="str">
            <v>2016</v>
          </cell>
          <cell r="E335">
            <v>263</v>
          </cell>
          <cell r="F335" t="str">
            <v>ABR-741</v>
          </cell>
          <cell r="G335" t="str">
            <v>T3N-974</v>
          </cell>
          <cell r="H335" t="str">
            <v>LAS BAMBAS</v>
          </cell>
          <cell r="I335">
            <v>103273</v>
          </cell>
          <cell r="J335" t="str">
            <v>REPUESTO</v>
          </cell>
          <cell r="K335" t="str">
            <v>TAPAS METALICAS</v>
          </cell>
          <cell r="L335">
            <v>4</v>
          </cell>
          <cell r="M335" t="str">
            <v>UNID.</v>
          </cell>
          <cell r="N335" t="str">
            <v>TRACTO</v>
          </cell>
          <cell r="O335">
            <v>0</v>
          </cell>
          <cell r="P335" t="str">
            <v>N1</v>
          </cell>
          <cell r="Q335" t="str">
            <v>J3</v>
          </cell>
          <cell r="R335" t="str">
            <v>J3</v>
          </cell>
          <cell r="S335" t="str">
            <v>ENTREGADO</v>
          </cell>
          <cell r="T335">
            <v>42682</v>
          </cell>
          <cell r="U335" t="str">
            <v>AGUILAR CCANTUTA WILLY</v>
          </cell>
          <cell r="V335" t="str">
            <v>CHURA PIZARRO ALBERTO</v>
          </cell>
        </row>
        <row r="336">
          <cell r="A336">
            <v>306</v>
          </cell>
          <cell r="B336">
            <v>42682</v>
          </cell>
          <cell r="C336" t="str">
            <v>NOVIEMBRE</v>
          </cell>
          <cell r="D336" t="str">
            <v>2016</v>
          </cell>
          <cell r="E336">
            <v>263</v>
          </cell>
          <cell r="F336" t="str">
            <v>ABR-741</v>
          </cell>
          <cell r="G336" t="str">
            <v>T3N-974</v>
          </cell>
          <cell r="H336" t="str">
            <v>LAS BAMBAS</v>
          </cell>
          <cell r="I336">
            <v>103273</v>
          </cell>
          <cell r="J336" t="str">
            <v>REPUESTO</v>
          </cell>
          <cell r="K336" t="str">
            <v>AGUJAS DE PITON</v>
          </cell>
          <cell r="L336">
            <v>4</v>
          </cell>
          <cell r="M336" t="str">
            <v>UNID.</v>
          </cell>
          <cell r="N336" t="str">
            <v>TRACTO</v>
          </cell>
          <cell r="O336">
            <v>0</v>
          </cell>
          <cell r="P336" t="str">
            <v>N1</v>
          </cell>
          <cell r="Q336" t="str">
            <v>J3</v>
          </cell>
          <cell r="R336" t="str">
            <v>J3</v>
          </cell>
          <cell r="S336" t="str">
            <v>ENTREGADO</v>
          </cell>
          <cell r="T336">
            <v>42682</v>
          </cell>
          <cell r="U336" t="str">
            <v>AGUILAR CCANTUTA WILLY</v>
          </cell>
          <cell r="V336" t="str">
            <v>CHURA PIZARRO ALBERTO</v>
          </cell>
        </row>
        <row r="337">
          <cell r="A337">
            <v>307</v>
          </cell>
          <cell r="B337">
            <v>42682</v>
          </cell>
          <cell r="C337" t="str">
            <v>NOVIEMBRE</v>
          </cell>
          <cell r="D337" t="str">
            <v>2016</v>
          </cell>
          <cell r="E337">
            <v>263</v>
          </cell>
          <cell r="F337" t="str">
            <v>ABR-741</v>
          </cell>
          <cell r="G337" t="str">
            <v>T3N-974</v>
          </cell>
          <cell r="H337" t="str">
            <v>LAS BAMBAS</v>
          </cell>
          <cell r="I337">
            <v>103273</v>
          </cell>
          <cell r="J337" t="str">
            <v>REPUESTO</v>
          </cell>
          <cell r="K337" t="str">
            <v>PITONES RECTOS</v>
          </cell>
          <cell r="L337">
            <v>4</v>
          </cell>
          <cell r="M337" t="str">
            <v>UNID.</v>
          </cell>
          <cell r="N337" t="str">
            <v>TRACTO</v>
          </cell>
          <cell r="O337">
            <v>0</v>
          </cell>
          <cell r="P337" t="str">
            <v>N1</v>
          </cell>
          <cell r="Q337" t="str">
            <v>J3</v>
          </cell>
          <cell r="R337" t="str">
            <v>J3</v>
          </cell>
          <cell r="S337" t="str">
            <v>ENTREGADO</v>
          </cell>
          <cell r="T337">
            <v>42682</v>
          </cell>
          <cell r="U337" t="str">
            <v>AGUILAR CCANTUTA WILLY</v>
          </cell>
          <cell r="V337" t="str">
            <v>CHURA PIZARRO ALBERTO</v>
          </cell>
        </row>
        <row r="338">
          <cell r="A338">
            <v>312</v>
          </cell>
          <cell r="B338">
            <v>42682</v>
          </cell>
          <cell r="C338" t="str">
            <v>NOVIEMBRE</v>
          </cell>
          <cell r="D338" t="str">
            <v>2016</v>
          </cell>
          <cell r="E338">
            <v>263</v>
          </cell>
          <cell r="F338" t="str">
            <v>ABR-741</v>
          </cell>
          <cell r="G338" t="str">
            <v>T3N-974</v>
          </cell>
          <cell r="H338" t="str">
            <v>LAS BAMBAS</v>
          </cell>
          <cell r="I338">
            <v>103273</v>
          </cell>
          <cell r="J338" t="str">
            <v>REPUESTO</v>
          </cell>
          <cell r="K338" t="str">
            <v>AGUJAS DE PITON</v>
          </cell>
          <cell r="L338">
            <v>8</v>
          </cell>
          <cell r="M338" t="str">
            <v>UNID.</v>
          </cell>
          <cell r="N338" t="str">
            <v>CISTERNA</v>
          </cell>
          <cell r="O338">
            <v>0</v>
          </cell>
          <cell r="P338" t="str">
            <v>N2</v>
          </cell>
          <cell r="Q338" t="str">
            <v>J3</v>
          </cell>
          <cell r="R338" t="str">
            <v>J6</v>
          </cell>
          <cell r="S338" t="str">
            <v>ENTREGADO</v>
          </cell>
          <cell r="T338">
            <v>42682</v>
          </cell>
          <cell r="U338" t="str">
            <v>MAMANI LARICO  EDUARDO ALVARO</v>
          </cell>
          <cell r="V338" t="str">
            <v>CHURA PIZARRO ALBERTO</v>
          </cell>
        </row>
        <row r="339">
          <cell r="A339">
            <v>313</v>
          </cell>
          <cell r="B339">
            <v>42682</v>
          </cell>
          <cell r="C339" t="str">
            <v>NOVIEMBRE</v>
          </cell>
          <cell r="D339" t="str">
            <v>2016</v>
          </cell>
          <cell r="E339">
            <v>263</v>
          </cell>
          <cell r="F339" t="str">
            <v>ABR-741</v>
          </cell>
          <cell r="G339" t="str">
            <v>T3N-974</v>
          </cell>
          <cell r="H339" t="str">
            <v>LAS BAMBAS</v>
          </cell>
          <cell r="I339">
            <v>103273</v>
          </cell>
          <cell r="J339" t="str">
            <v>REPUESTO</v>
          </cell>
          <cell r="K339" t="str">
            <v>TAPAS METALICAS</v>
          </cell>
          <cell r="L339">
            <v>8</v>
          </cell>
          <cell r="M339" t="str">
            <v>UNID.</v>
          </cell>
          <cell r="N339" t="str">
            <v>CISTERNA</v>
          </cell>
          <cell r="O339">
            <v>0</v>
          </cell>
          <cell r="P339" t="str">
            <v>N2</v>
          </cell>
          <cell r="Q339" t="str">
            <v>J3</v>
          </cell>
          <cell r="R339" t="str">
            <v>J6</v>
          </cell>
          <cell r="S339" t="str">
            <v>ENTREGADO</v>
          </cell>
          <cell r="T339">
            <v>42682</v>
          </cell>
          <cell r="U339" t="str">
            <v>MAMANI LARICO  EDUARDO ALVARO</v>
          </cell>
          <cell r="V339" t="str">
            <v>CHURA PIZARRO ALBERTO</v>
          </cell>
        </row>
        <row r="340">
          <cell r="A340">
            <v>314</v>
          </cell>
          <cell r="B340">
            <v>42682</v>
          </cell>
          <cell r="C340" t="str">
            <v>NOVIEMBRE</v>
          </cell>
          <cell r="D340" t="str">
            <v>2016</v>
          </cell>
          <cell r="E340">
            <v>263</v>
          </cell>
          <cell r="F340" t="str">
            <v>ABR-741</v>
          </cell>
          <cell r="G340" t="str">
            <v>T3N-974</v>
          </cell>
          <cell r="H340" t="str">
            <v>LAS BAMBAS</v>
          </cell>
          <cell r="I340">
            <v>103273</v>
          </cell>
          <cell r="J340" t="str">
            <v>REPUESTO</v>
          </cell>
          <cell r="K340" t="str">
            <v>PITONES RECTOS</v>
          </cell>
          <cell r="L340">
            <v>8</v>
          </cell>
          <cell r="M340" t="str">
            <v>UNID.</v>
          </cell>
          <cell r="N340" t="str">
            <v>CISTERNA</v>
          </cell>
          <cell r="O340">
            <v>0</v>
          </cell>
          <cell r="P340" t="str">
            <v>N2</v>
          </cell>
          <cell r="Q340" t="str">
            <v>J3</v>
          </cell>
          <cell r="R340" t="str">
            <v>J6</v>
          </cell>
          <cell r="S340" t="str">
            <v>ENTREGADO</v>
          </cell>
          <cell r="T340">
            <v>42682</v>
          </cell>
          <cell r="U340" t="str">
            <v>MAMANI LARICO  EDUARDO ALVARO</v>
          </cell>
          <cell r="V340" t="str">
            <v>CHURA PIZARRO ALBERTO</v>
          </cell>
        </row>
        <row r="341">
          <cell r="A341">
            <v>343</v>
          </cell>
          <cell r="B341">
            <v>42682</v>
          </cell>
          <cell r="C341" t="str">
            <v>NOVIEMBRE</v>
          </cell>
          <cell r="D341" t="str">
            <v>2016</v>
          </cell>
          <cell r="E341">
            <v>263</v>
          </cell>
          <cell r="F341" t="str">
            <v>ABR-741</v>
          </cell>
          <cell r="G341" t="str">
            <v>T3N-974</v>
          </cell>
          <cell r="H341" t="str">
            <v>LAS BAMBAS</v>
          </cell>
          <cell r="I341">
            <v>103273</v>
          </cell>
          <cell r="J341" t="str">
            <v>REPUESTO</v>
          </cell>
          <cell r="K341" t="str">
            <v>FAROS NEBLINEROS</v>
          </cell>
          <cell r="L341">
            <v>2</v>
          </cell>
          <cell r="M341" t="str">
            <v>UNID.</v>
          </cell>
          <cell r="N341" t="str">
            <v>TRACTO</v>
          </cell>
          <cell r="O341">
            <v>0</v>
          </cell>
          <cell r="P341" t="str">
            <v>E1</v>
          </cell>
          <cell r="Q341" t="str">
            <v>J1</v>
          </cell>
          <cell r="R341" t="str">
            <v>J5</v>
          </cell>
          <cell r="S341" t="str">
            <v>ENTREGADO</v>
          </cell>
          <cell r="T341">
            <v>42682</v>
          </cell>
          <cell r="U341" t="str">
            <v>PALOMINO CARDENAS JUAN CARLOS</v>
          </cell>
          <cell r="V341" t="str">
            <v>FLOREZ CONDORI  JOSE WILLIANS</v>
          </cell>
        </row>
        <row r="342">
          <cell r="A342">
            <v>344</v>
          </cell>
          <cell r="B342">
            <v>42682</v>
          </cell>
          <cell r="C342" t="str">
            <v>NOVIEMBRE</v>
          </cell>
          <cell r="D342" t="str">
            <v>2016</v>
          </cell>
          <cell r="E342">
            <v>263</v>
          </cell>
          <cell r="F342" t="str">
            <v>ABR-741</v>
          </cell>
          <cell r="G342" t="str">
            <v>T3N-974</v>
          </cell>
          <cell r="H342" t="str">
            <v>LAS BAMBAS</v>
          </cell>
          <cell r="I342">
            <v>103273</v>
          </cell>
          <cell r="J342" t="str">
            <v>REPUESTO</v>
          </cell>
          <cell r="K342" t="str">
            <v>PERNOS 5/16 X 1 1/2</v>
          </cell>
          <cell r="L342">
            <v>2</v>
          </cell>
          <cell r="M342" t="str">
            <v>UNID.</v>
          </cell>
          <cell r="N342" t="str">
            <v>TRACTO</v>
          </cell>
          <cell r="O342">
            <v>0</v>
          </cell>
          <cell r="P342" t="str">
            <v>E1</v>
          </cell>
          <cell r="Q342" t="str">
            <v>J1</v>
          </cell>
          <cell r="R342" t="str">
            <v>J5</v>
          </cell>
          <cell r="S342" t="str">
            <v>ENTREGADO</v>
          </cell>
          <cell r="T342">
            <v>42682</v>
          </cell>
          <cell r="U342" t="str">
            <v>PALOMINO CARDENAS JUAN CARLOS</v>
          </cell>
          <cell r="V342" t="str">
            <v>FLOREZ CONDORI  JOSE WILLIANS</v>
          </cell>
        </row>
        <row r="343">
          <cell r="A343">
            <v>345</v>
          </cell>
          <cell r="B343">
            <v>42682</v>
          </cell>
          <cell r="C343" t="str">
            <v>NOVIEMBRE</v>
          </cell>
          <cell r="D343" t="str">
            <v>2016</v>
          </cell>
          <cell r="E343">
            <v>263</v>
          </cell>
          <cell r="F343" t="str">
            <v>ABR-741</v>
          </cell>
          <cell r="G343" t="str">
            <v>T3N-974</v>
          </cell>
          <cell r="H343" t="str">
            <v>LAS BAMBAS</v>
          </cell>
          <cell r="I343">
            <v>103273</v>
          </cell>
          <cell r="J343" t="str">
            <v>REPUESTO</v>
          </cell>
          <cell r="K343" t="str">
            <v>VOLANDAS 5/16</v>
          </cell>
          <cell r="L343">
            <v>8</v>
          </cell>
          <cell r="M343" t="str">
            <v>UNID.</v>
          </cell>
          <cell r="N343" t="str">
            <v>TRACTO</v>
          </cell>
          <cell r="O343">
            <v>0</v>
          </cell>
          <cell r="P343" t="str">
            <v>E1</v>
          </cell>
          <cell r="Q343" t="str">
            <v>J1</v>
          </cell>
          <cell r="R343" t="str">
            <v>J5</v>
          </cell>
          <cell r="S343" t="str">
            <v>ENTREGADO</v>
          </cell>
          <cell r="T343">
            <v>42682</v>
          </cell>
          <cell r="U343" t="str">
            <v>PALOMINO CARDENAS JUAN CARLOS</v>
          </cell>
          <cell r="V343" t="str">
            <v>FLOREZ CONDORI  JOSE WILLIANS</v>
          </cell>
        </row>
        <row r="344">
          <cell r="A344">
            <v>346</v>
          </cell>
          <cell r="B344">
            <v>42682</v>
          </cell>
          <cell r="C344" t="str">
            <v>NOVIEMBRE</v>
          </cell>
          <cell r="D344" t="str">
            <v>2016</v>
          </cell>
          <cell r="E344">
            <v>263</v>
          </cell>
          <cell r="F344" t="str">
            <v>ABR-741</v>
          </cell>
          <cell r="G344" t="str">
            <v>T3N-974</v>
          </cell>
          <cell r="H344" t="str">
            <v>LAS BAMBAS</v>
          </cell>
          <cell r="I344">
            <v>103273</v>
          </cell>
          <cell r="J344" t="str">
            <v>REPUESTO</v>
          </cell>
          <cell r="K344" t="str">
            <v>TUERCA SEGURO 5/16</v>
          </cell>
          <cell r="L344">
            <v>2</v>
          </cell>
          <cell r="M344" t="str">
            <v>UNID.</v>
          </cell>
          <cell r="N344" t="str">
            <v>TRACTO</v>
          </cell>
          <cell r="O344">
            <v>0</v>
          </cell>
          <cell r="P344" t="str">
            <v>E1</v>
          </cell>
          <cell r="Q344" t="str">
            <v>J1</v>
          </cell>
          <cell r="R344" t="str">
            <v>J5</v>
          </cell>
          <cell r="S344" t="str">
            <v>ENTREGADO</v>
          </cell>
          <cell r="T344">
            <v>42682</v>
          </cell>
          <cell r="U344" t="str">
            <v>PALOMINO CARDENAS JUAN CARLOS</v>
          </cell>
          <cell r="V344" t="str">
            <v>FLOREZ CONDORI  JOSE WILLIANS</v>
          </cell>
        </row>
        <row r="345">
          <cell r="A345">
            <v>347</v>
          </cell>
          <cell r="B345">
            <v>42682</v>
          </cell>
          <cell r="C345" t="str">
            <v>NOVIEMBRE</v>
          </cell>
          <cell r="D345" t="str">
            <v>2016</v>
          </cell>
          <cell r="E345">
            <v>263</v>
          </cell>
          <cell r="F345" t="str">
            <v>ABR-741</v>
          </cell>
          <cell r="G345" t="str">
            <v>T3N-974</v>
          </cell>
          <cell r="H345" t="str">
            <v>LAS BAMBAS</v>
          </cell>
          <cell r="I345">
            <v>103273</v>
          </cell>
          <cell r="J345" t="str">
            <v>REPUESTO</v>
          </cell>
          <cell r="K345" t="str">
            <v>CABLE NRO. 14</v>
          </cell>
          <cell r="L345">
            <v>14</v>
          </cell>
          <cell r="M345" t="str">
            <v>UNID.</v>
          </cell>
          <cell r="N345" t="str">
            <v>TRACTO</v>
          </cell>
          <cell r="O345">
            <v>0</v>
          </cell>
          <cell r="P345" t="str">
            <v>E1</v>
          </cell>
          <cell r="Q345" t="str">
            <v>J1</v>
          </cell>
          <cell r="R345" t="str">
            <v>J5</v>
          </cell>
          <cell r="S345" t="str">
            <v>ENTREGADO</v>
          </cell>
          <cell r="T345">
            <v>42682</v>
          </cell>
          <cell r="U345" t="str">
            <v>PALOMINO CARDENAS JUAN CARLOS</v>
          </cell>
          <cell r="V345" t="str">
            <v>FLOREZ CONDORI  JOSE WILLIANS</v>
          </cell>
        </row>
        <row r="346">
          <cell r="A346">
            <v>348</v>
          </cell>
          <cell r="B346">
            <v>42682</v>
          </cell>
          <cell r="C346" t="str">
            <v>NOVIEMBRE</v>
          </cell>
          <cell r="D346" t="str">
            <v>2016</v>
          </cell>
          <cell r="E346">
            <v>263</v>
          </cell>
          <cell r="F346" t="str">
            <v>ABR-741</v>
          </cell>
          <cell r="G346" t="str">
            <v>T3N-974</v>
          </cell>
          <cell r="H346" t="str">
            <v>LAS BAMBAS</v>
          </cell>
          <cell r="I346">
            <v>103273</v>
          </cell>
          <cell r="J346" t="str">
            <v>REPUESTO</v>
          </cell>
          <cell r="K346" t="str">
            <v>TUBO CORRUGADO 1/4</v>
          </cell>
          <cell r="L346">
            <v>5</v>
          </cell>
          <cell r="M346" t="str">
            <v>UNID.</v>
          </cell>
          <cell r="N346" t="str">
            <v>TRACTO</v>
          </cell>
          <cell r="O346">
            <v>0</v>
          </cell>
          <cell r="P346" t="str">
            <v>E1</v>
          </cell>
          <cell r="Q346" t="str">
            <v>J1</v>
          </cell>
          <cell r="R346" t="str">
            <v>J5</v>
          </cell>
          <cell r="S346" t="str">
            <v>ENTREGADO</v>
          </cell>
          <cell r="T346">
            <v>42682</v>
          </cell>
          <cell r="U346" t="str">
            <v>PALOMINO CARDENAS JUAN CARLOS</v>
          </cell>
          <cell r="V346" t="str">
            <v>FLOREZ CONDORI  JOSE WILLIANS</v>
          </cell>
        </row>
        <row r="347">
          <cell r="A347">
            <v>349</v>
          </cell>
          <cell r="B347">
            <v>42682</v>
          </cell>
          <cell r="C347" t="str">
            <v>NOVIEMBRE</v>
          </cell>
          <cell r="D347" t="str">
            <v>2016</v>
          </cell>
          <cell r="E347">
            <v>263</v>
          </cell>
          <cell r="F347" t="str">
            <v>ABR-741</v>
          </cell>
          <cell r="G347" t="str">
            <v>T3N-974</v>
          </cell>
          <cell r="H347" t="str">
            <v>LAS BAMBAS</v>
          </cell>
          <cell r="I347">
            <v>103273</v>
          </cell>
          <cell r="J347" t="str">
            <v>REPUESTO</v>
          </cell>
          <cell r="K347" t="str">
            <v>RELAY 12 V</v>
          </cell>
          <cell r="L347">
            <v>1</v>
          </cell>
          <cell r="M347" t="str">
            <v>UNID.</v>
          </cell>
          <cell r="N347" t="str">
            <v>TRACTO</v>
          </cell>
          <cell r="O347">
            <v>0</v>
          </cell>
          <cell r="P347" t="str">
            <v>E1</v>
          </cell>
          <cell r="Q347" t="str">
            <v>J1</v>
          </cell>
          <cell r="R347" t="str">
            <v>J5</v>
          </cell>
          <cell r="S347" t="str">
            <v>ENTREGADO</v>
          </cell>
          <cell r="T347">
            <v>42682</v>
          </cell>
          <cell r="U347" t="str">
            <v>PALOMINO CARDENAS JUAN CARLOS</v>
          </cell>
          <cell r="V347" t="str">
            <v>FLOREZ CONDORI  JOSE WILLIANS</v>
          </cell>
        </row>
        <row r="348">
          <cell r="A348">
            <v>350</v>
          </cell>
          <cell r="B348">
            <v>42682</v>
          </cell>
          <cell r="C348" t="str">
            <v>NOVIEMBRE</v>
          </cell>
          <cell r="D348" t="str">
            <v>2016</v>
          </cell>
          <cell r="E348">
            <v>263</v>
          </cell>
          <cell r="F348" t="str">
            <v>ABR-741</v>
          </cell>
          <cell r="G348" t="str">
            <v>T3N-974</v>
          </cell>
          <cell r="H348" t="str">
            <v>LAS BAMBAS</v>
          </cell>
          <cell r="I348">
            <v>103273</v>
          </cell>
          <cell r="J348" t="str">
            <v>REPUESTO</v>
          </cell>
          <cell r="K348" t="str">
            <v>PORTA RELAY</v>
          </cell>
          <cell r="L348">
            <v>1</v>
          </cell>
          <cell r="M348" t="str">
            <v>UNID.</v>
          </cell>
          <cell r="N348" t="str">
            <v>TRACTO</v>
          </cell>
          <cell r="O348">
            <v>0</v>
          </cell>
          <cell r="P348" t="str">
            <v>E1</v>
          </cell>
          <cell r="Q348" t="str">
            <v>J1</v>
          </cell>
          <cell r="R348" t="str">
            <v>J5</v>
          </cell>
          <cell r="S348" t="str">
            <v>ENTREGADO</v>
          </cell>
          <cell r="T348">
            <v>42682</v>
          </cell>
          <cell r="U348" t="str">
            <v>PALOMINO CARDENAS JUAN CARLOS</v>
          </cell>
          <cell r="V348" t="str">
            <v>FLOREZ CONDORI  JOSE WILLIANS</v>
          </cell>
        </row>
        <row r="349">
          <cell r="A349">
            <v>351</v>
          </cell>
          <cell r="B349">
            <v>42682</v>
          </cell>
          <cell r="C349" t="str">
            <v>NOVIEMBRE</v>
          </cell>
          <cell r="D349" t="str">
            <v>2016</v>
          </cell>
          <cell r="E349">
            <v>263</v>
          </cell>
          <cell r="F349" t="str">
            <v>ABR-741</v>
          </cell>
          <cell r="G349" t="str">
            <v>T3N-974</v>
          </cell>
          <cell r="H349" t="str">
            <v>LAS BAMBAS</v>
          </cell>
          <cell r="I349">
            <v>103273</v>
          </cell>
          <cell r="J349" t="str">
            <v>REPUESTO</v>
          </cell>
          <cell r="K349" t="str">
            <v>PORTA FUSIBLE</v>
          </cell>
          <cell r="L349">
            <v>1</v>
          </cell>
          <cell r="M349" t="str">
            <v>UNID.</v>
          </cell>
          <cell r="N349" t="str">
            <v>TRACTO</v>
          </cell>
          <cell r="O349">
            <v>0</v>
          </cell>
          <cell r="P349" t="str">
            <v>E1</v>
          </cell>
          <cell r="Q349" t="str">
            <v>J1</v>
          </cell>
          <cell r="R349" t="str">
            <v>J5</v>
          </cell>
          <cell r="S349" t="str">
            <v>ENTREGADO</v>
          </cell>
          <cell r="T349">
            <v>42682</v>
          </cell>
          <cell r="U349" t="str">
            <v>PALOMINO CARDENAS JUAN CARLOS</v>
          </cell>
          <cell r="V349" t="str">
            <v>FLOREZ CONDORI  JOSE WILLIANS</v>
          </cell>
        </row>
        <row r="350">
          <cell r="A350">
            <v>352</v>
          </cell>
          <cell r="B350">
            <v>42682</v>
          </cell>
          <cell r="C350" t="str">
            <v>NOVIEMBRE</v>
          </cell>
          <cell r="D350" t="str">
            <v>2016</v>
          </cell>
          <cell r="E350">
            <v>263</v>
          </cell>
          <cell r="F350" t="str">
            <v>ABR-741</v>
          </cell>
          <cell r="G350" t="str">
            <v>T3N-974</v>
          </cell>
          <cell r="H350" t="str">
            <v>LAS BAMBAS</v>
          </cell>
          <cell r="I350">
            <v>103273</v>
          </cell>
          <cell r="J350" t="str">
            <v>REPUESTO</v>
          </cell>
          <cell r="K350" t="str">
            <v>FUSIBLE 20 AMP</v>
          </cell>
          <cell r="L350">
            <v>1</v>
          </cell>
          <cell r="M350" t="str">
            <v>UNID.</v>
          </cell>
          <cell r="N350" t="str">
            <v>TRACTO</v>
          </cell>
          <cell r="O350">
            <v>0</v>
          </cell>
          <cell r="P350" t="str">
            <v>E1</v>
          </cell>
          <cell r="Q350" t="str">
            <v>J1</v>
          </cell>
          <cell r="R350" t="str">
            <v>J5</v>
          </cell>
          <cell r="S350" t="str">
            <v>ENTREGADO</v>
          </cell>
          <cell r="T350">
            <v>42682</v>
          </cell>
          <cell r="U350" t="str">
            <v>PALOMINO CARDENAS JUAN CARLOS</v>
          </cell>
          <cell r="V350" t="str">
            <v>FLOREZ CONDORI  JOSE WILLIANS</v>
          </cell>
        </row>
        <row r="351">
          <cell r="A351">
            <v>369</v>
          </cell>
          <cell r="B351">
            <v>42682</v>
          </cell>
          <cell r="C351" t="str">
            <v>NOVIEMBRE</v>
          </cell>
          <cell r="D351" t="str">
            <v>2016</v>
          </cell>
          <cell r="E351">
            <v>263</v>
          </cell>
          <cell r="F351" t="str">
            <v>ABR-741</v>
          </cell>
          <cell r="G351" t="str">
            <v>T3N-974</v>
          </cell>
          <cell r="H351" t="str">
            <v>LAS BAMBAS</v>
          </cell>
          <cell r="I351">
            <v>103273</v>
          </cell>
          <cell r="J351" t="str">
            <v>REPUESTO</v>
          </cell>
          <cell r="K351" t="str">
            <v>PERNOS 3/8 X 2 1/2</v>
          </cell>
          <cell r="L351">
            <v>2</v>
          </cell>
          <cell r="M351" t="str">
            <v>UNID.</v>
          </cell>
          <cell r="N351" t="str">
            <v>TRACTO</v>
          </cell>
          <cell r="O351">
            <v>108</v>
          </cell>
          <cell r="P351" t="str">
            <v>M8</v>
          </cell>
          <cell r="Q351" t="str">
            <v>J1</v>
          </cell>
          <cell r="R351" t="str">
            <v>J5</v>
          </cell>
          <cell r="S351" t="str">
            <v>ENTREGADO</v>
          </cell>
          <cell r="T351">
            <v>0</v>
          </cell>
          <cell r="U351" t="str">
            <v>VARILLAS GAGO  OSCAR ALBERTO</v>
          </cell>
          <cell r="V351" t="str">
            <v>FLOREZ CONDORI  JOSE WILLIANS</v>
          </cell>
        </row>
        <row r="352">
          <cell r="A352">
            <v>379</v>
          </cell>
          <cell r="B352">
            <v>42682</v>
          </cell>
          <cell r="C352" t="str">
            <v>NOVIEMBRE</v>
          </cell>
          <cell r="D352" t="str">
            <v>2016</v>
          </cell>
          <cell r="E352">
            <v>263</v>
          </cell>
          <cell r="F352" t="str">
            <v>ABR-741</v>
          </cell>
          <cell r="G352" t="str">
            <v>T3N-974</v>
          </cell>
          <cell r="H352" t="str">
            <v>LAS BAMBAS</v>
          </cell>
          <cell r="I352">
            <v>103273</v>
          </cell>
          <cell r="J352" t="str">
            <v>REPUESTO</v>
          </cell>
          <cell r="K352" t="str">
            <v>FOCO LAGRIMON</v>
          </cell>
          <cell r="L352">
            <v>1</v>
          </cell>
          <cell r="M352" t="str">
            <v>UNID.</v>
          </cell>
          <cell r="N352" t="str">
            <v>TRACTO</v>
          </cell>
          <cell r="O352">
            <v>0</v>
          </cell>
          <cell r="P352" t="str">
            <v>E1</v>
          </cell>
          <cell r="Q352" t="str">
            <v>J1</v>
          </cell>
          <cell r="R352" t="str">
            <v>J6</v>
          </cell>
          <cell r="S352" t="str">
            <v>ENTREGADO</v>
          </cell>
          <cell r="T352">
            <v>42682</v>
          </cell>
          <cell r="U352" t="str">
            <v>PALOMINO CARDENAS JUAN CARLOS</v>
          </cell>
          <cell r="V352" t="str">
            <v>FLOREZ CONDORI  JOSE WILLIANS</v>
          </cell>
        </row>
        <row r="353">
          <cell r="A353">
            <v>304</v>
          </cell>
          <cell r="B353">
            <v>42682</v>
          </cell>
          <cell r="C353" t="str">
            <v>NOVIEMBRE</v>
          </cell>
          <cell r="D353" t="str">
            <v>2016</v>
          </cell>
          <cell r="E353">
            <v>263</v>
          </cell>
          <cell r="F353" t="str">
            <v>ABR-741</v>
          </cell>
          <cell r="G353" t="str">
            <v>T3N-974</v>
          </cell>
          <cell r="H353" t="str">
            <v>LAS BAMBAS</v>
          </cell>
          <cell r="I353">
            <v>103273</v>
          </cell>
          <cell r="J353" t="str">
            <v>REPUESTO</v>
          </cell>
          <cell r="K353" t="str">
            <v>LLANTAS REENCAUCHADAS IDY</v>
          </cell>
          <cell r="L353">
            <v>4</v>
          </cell>
          <cell r="M353" t="str">
            <v>UNID.</v>
          </cell>
          <cell r="N353" t="str">
            <v>TRACTO</v>
          </cell>
          <cell r="O353">
            <v>0</v>
          </cell>
          <cell r="P353" t="str">
            <v>N1</v>
          </cell>
          <cell r="Q353" t="str">
            <v>J3</v>
          </cell>
          <cell r="R353" t="str">
            <v>J3</v>
          </cell>
          <cell r="S353" t="str">
            <v>ENTREGADO</v>
          </cell>
          <cell r="T353">
            <v>42682</v>
          </cell>
          <cell r="U353" t="str">
            <v>AGUILAR CCANTUTA WILLY</v>
          </cell>
          <cell r="V353" t="str">
            <v>CHURA PIZARRO ALBERTO</v>
          </cell>
        </row>
        <row r="354">
          <cell r="A354">
            <v>311</v>
          </cell>
          <cell r="B354">
            <v>42682</v>
          </cell>
          <cell r="C354" t="str">
            <v>NOVIEMBRE</v>
          </cell>
          <cell r="D354" t="str">
            <v>2016</v>
          </cell>
          <cell r="E354">
            <v>263</v>
          </cell>
          <cell r="F354" t="str">
            <v>ABR-741</v>
          </cell>
          <cell r="G354" t="str">
            <v>T3N-974</v>
          </cell>
          <cell r="H354" t="str">
            <v>LAS BAMBAS</v>
          </cell>
          <cell r="I354">
            <v>103273</v>
          </cell>
          <cell r="J354" t="str">
            <v>REPUESTO</v>
          </cell>
          <cell r="K354" t="str">
            <v>LLANTAS REENCAUCHADAS IZB</v>
          </cell>
          <cell r="L354">
            <v>8</v>
          </cell>
          <cell r="M354" t="str">
            <v>UNID.</v>
          </cell>
          <cell r="N354" t="str">
            <v>CISTERNA</v>
          </cell>
          <cell r="O354">
            <v>0</v>
          </cell>
          <cell r="P354" t="str">
            <v>N2</v>
          </cell>
          <cell r="Q354" t="str">
            <v>J3</v>
          </cell>
          <cell r="R354" t="str">
            <v>J6</v>
          </cell>
          <cell r="S354" t="str">
            <v>ENTREGADO</v>
          </cell>
          <cell r="T354">
            <v>42682</v>
          </cell>
          <cell r="U354" t="str">
            <v>MAMANI LARICO  EDUARDO ALVARO</v>
          </cell>
          <cell r="V354" t="str">
            <v>CHURA PIZARRO ALBERTO</v>
          </cell>
        </row>
        <row r="355">
          <cell r="A355">
            <v>413</v>
          </cell>
          <cell r="B355">
            <v>42682</v>
          </cell>
          <cell r="C355" t="str">
            <v>NOVIEMBRE</v>
          </cell>
          <cell r="D355" t="str">
            <v>2016</v>
          </cell>
          <cell r="E355">
            <v>246</v>
          </cell>
          <cell r="F355" t="str">
            <v>ABR-759</v>
          </cell>
          <cell r="G355" t="str">
            <v>D0Z-995</v>
          </cell>
          <cell r="H355" t="str">
            <v>LAS BAMBAS</v>
          </cell>
          <cell r="I355">
            <v>106428</v>
          </cell>
          <cell r="J355" t="str">
            <v>REPUESTO</v>
          </cell>
          <cell r="K355" t="str">
            <v>RELAY</v>
          </cell>
          <cell r="L355">
            <v>1</v>
          </cell>
          <cell r="M355" t="str">
            <v>UNID.</v>
          </cell>
          <cell r="N355" t="str">
            <v>TRACTO</v>
          </cell>
          <cell r="O355">
            <v>0</v>
          </cell>
          <cell r="P355" t="str">
            <v>E2</v>
          </cell>
          <cell r="Q355" t="str">
            <v>J1</v>
          </cell>
          <cell r="R355" t="str">
            <v>J6</v>
          </cell>
          <cell r="S355" t="str">
            <v>ENTREGADO</v>
          </cell>
          <cell r="T355">
            <v>42682</v>
          </cell>
          <cell r="U355" t="str">
            <v>YUCA BELLIDO BORIS YERSY</v>
          </cell>
          <cell r="V355" t="str">
            <v>FLOREZ CONDORI  JOSE WILLIANS</v>
          </cell>
        </row>
        <row r="356">
          <cell r="A356">
            <v>435</v>
          </cell>
          <cell r="B356">
            <v>42682</v>
          </cell>
          <cell r="C356" t="str">
            <v>NOVIEMBRE</v>
          </cell>
          <cell r="D356" t="str">
            <v>2016</v>
          </cell>
          <cell r="E356">
            <v>264</v>
          </cell>
          <cell r="F356" t="str">
            <v>AEJ-949</v>
          </cell>
          <cell r="G356" t="str">
            <v>CAMIONETA</v>
          </cell>
          <cell r="H356" t="str">
            <v>LAS BAMBAS</v>
          </cell>
          <cell r="I356">
            <v>85037</v>
          </cell>
          <cell r="J356" t="str">
            <v>REPUESTO</v>
          </cell>
          <cell r="K356" t="str">
            <v>CORREA DE ALTERNADOR PARA MOTOR 1KD HILUX TOYOTA</v>
          </cell>
          <cell r="L356">
            <v>1</v>
          </cell>
          <cell r="M356" t="str">
            <v>UNID.</v>
          </cell>
          <cell r="N356" t="str">
            <v>CAMIONETA</v>
          </cell>
          <cell r="O356">
            <v>0</v>
          </cell>
          <cell r="P356" t="str">
            <v>M6</v>
          </cell>
          <cell r="Q356" t="str">
            <v>J1</v>
          </cell>
          <cell r="R356" t="str">
            <v>J1</v>
          </cell>
          <cell r="S356" t="str">
            <v>ENTREGADO</v>
          </cell>
          <cell r="T356">
            <v>42682</v>
          </cell>
          <cell r="U356" t="str">
            <v>PARI VENTURA  EDSON ORLANDO</v>
          </cell>
          <cell r="V356" t="str">
            <v>FLOREZ CONDORI  JOSE WILLIANS</v>
          </cell>
        </row>
        <row r="357">
          <cell r="A357">
            <v>299</v>
          </cell>
          <cell r="B357">
            <v>42682</v>
          </cell>
          <cell r="C357" t="str">
            <v>NOVIEMBRE</v>
          </cell>
          <cell r="D357" t="str">
            <v>2016</v>
          </cell>
          <cell r="E357">
            <v>257</v>
          </cell>
          <cell r="F357" t="str">
            <v>AKW-894</v>
          </cell>
          <cell r="G357" t="str">
            <v>TBN-978</v>
          </cell>
          <cell r="H357" t="str">
            <v>LAS BAMBAS</v>
          </cell>
          <cell r="I357">
            <v>35246</v>
          </cell>
          <cell r="J357" t="str">
            <v>REPUESTO</v>
          </cell>
          <cell r="K357" t="str">
            <v>FILTRO DE AIRE</v>
          </cell>
          <cell r="L357">
            <v>1</v>
          </cell>
          <cell r="M357" t="str">
            <v>UNID.</v>
          </cell>
          <cell r="N357" t="str">
            <v>TRACTO</v>
          </cell>
          <cell r="O357">
            <v>0</v>
          </cell>
          <cell r="P357" t="str">
            <v>M2</v>
          </cell>
          <cell r="Q357" t="str">
            <v>J1</v>
          </cell>
          <cell r="R357" t="str">
            <v>J6</v>
          </cell>
          <cell r="S357" t="str">
            <v>ENTREGADO</v>
          </cell>
          <cell r="T357">
            <v>42682</v>
          </cell>
          <cell r="U357" t="str">
            <v>CHUMPITAZ GAGO JULIO ENRIQUE</v>
          </cell>
          <cell r="V357" t="str">
            <v>FLOREZ CONDORI  JOSE WILLIANS</v>
          </cell>
        </row>
        <row r="358">
          <cell r="A358">
            <v>302</v>
          </cell>
          <cell r="B358">
            <v>42682</v>
          </cell>
          <cell r="C358" t="str">
            <v>NOVIEMBRE</v>
          </cell>
          <cell r="D358" t="str">
            <v>2016</v>
          </cell>
          <cell r="E358">
            <v>209</v>
          </cell>
          <cell r="F358" t="str">
            <v>AKX-805</v>
          </cell>
          <cell r="G358" t="str">
            <v>F5Z-985</v>
          </cell>
          <cell r="H358" t="str">
            <v>LAS BAMBAS</v>
          </cell>
          <cell r="I358">
            <v>31856</v>
          </cell>
          <cell r="J358" t="str">
            <v>INSUMO TALLER</v>
          </cell>
          <cell r="K358" t="str">
            <v>SUPERCITO 5/32</v>
          </cell>
          <cell r="L358">
            <v>1.5</v>
          </cell>
          <cell r="M358" t="str">
            <v>KG.</v>
          </cell>
          <cell r="N358" t="str">
            <v>CISTERNA</v>
          </cell>
          <cell r="O358">
            <v>0</v>
          </cell>
          <cell r="P358" t="str">
            <v>S1</v>
          </cell>
          <cell r="Q358" t="str">
            <v>J1</v>
          </cell>
          <cell r="R358" t="str">
            <v>J6</v>
          </cell>
          <cell r="S358" t="str">
            <v>ENTREGADO</v>
          </cell>
          <cell r="T358">
            <v>42682</v>
          </cell>
          <cell r="U358" t="str">
            <v>BAYONA CRUZ CRISTIAN ARMANDO</v>
          </cell>
          <cell r="V358" t="str">
            <v>FLOREZ CONDORI  JOSE WILLIANS</v>
          </cell>
        </row>
        <row r="359">
          <cell r="A359">
            <v>303</v>
          </cell>
          <cell r="B359">
            <v>42682</v>
          </cell>
          <cell r="C359" t="str">
            <v>NOVIEMBRE</v>
          </cell>
          <cell r="D359" t="str">
            <v>2016</v>
          </cell>
          <cell r="E359">
            <v>209</v>
          </cell>
          <cell r="F359" t="str">
            <v>AKX-805</v>
          </cell>
          <cell r="G359" t="str">
            <v>F5Z-985</v>
          </cell>
          <cell r="H359" t="str">
            <v>LAS BAMBAS</v>
          </cell>
          <cell r="I359">
            <v>31856</v>
          </cell>
          <cell r="J359" t="str">
            <v>INSUMO TALLER</v>
          </cell>
          <cell r="K359" t="str">
            <v>CELLOCORD 5/32</v>
          </cell>
          <cell r="L359">
            <v>1</v>
          </cell>
          <cell r="M359" t="str">
            <v>KG.</v>
          </cell>
          <cell r="N359" t="str">
            <v>CISTERNA</v>
          </cell>
          <cell r="O359">
            <v>0</v>
          </cell>
          <cell r="P359" t="str">
            <v>S1</v>
          </cell>
          <cell r="Q359" t="str">
            <v>J1</v>
          </cell>
          <cell r="R359" t="str">
            <v>J6</v>
          </cell>
          <cell r="S359" t="str">
            <v>ENTREGADO</v>
          </cell>
          <cell r="T359">
            <v>42682</v>
          </cell>
          <cell r="U359" t="str">
            <v>BAYONA CRUZ CRISTIAN ARMANDO</v>
          </cell>
          <cell r="V359" t="str">
            <v>FLOREZ CONDORI  JOSE WILLIANS</v>
          </cell>
        </row>
        <row r="360">
          <cell r="A360">
            <v>380</v>
          </cell>
          <cell r="B360">
            <v>42682</v>
          </cell>
          <cell r="C360" t="str">
            <v>NOVIEMBRE</v>
          </cell>
          <cell r="D360" t="str">
            <v>2016</v>
          </cell>
          <cell r="E360">
            <v>209</v>
          </cell>
          <cell r="F360" t="str">
            <v>AKX-805</v>
          </cell>
          <cell r="G360" t="str">
            <v>F5Z-985</v>
          </cell>
          <cell r="H360" t="str">
            <v>LAS BAMBAS</v>
          </cell>
          <cell r="I360">
            <v>31856</v>
          </cell>
          <cell r="J360" t="str">
            <v>INSUMO TALLER</v>
          </cell>
          <cell r="K360" t="str">
            <v>SUPERCITO 1/8</v>
          </cell>
          <cell r="L360">
            <v>5</v>
          </cell>
          <cell r="M360" t="str">
            <v>KG.</v>
          </cell>
          <cell r="N360" t="str">
            <v>CISTERNA</v>
          </cell>
          <cell r="O360">
            <v>0</v>
          </cell>
          <cell r="P360" t="str">
            <v>S1</v>
          </cell>
          <cell r="Q360" t="str">
            <v>J1</v>
          </cell>
          <cell r="R360" t="str">
            <v>J6</v>
          </cell>
          <cell r="S360" t="str">
            <v>ENTREGADO</v>
          </cell>
          <cell r="T360">
            <v>42682</v>
          </cell>
          <cell r="U360" t="str">
            <v>BAYONA CRUZ CRISTIAN ARMANDO</v>
          </cell>
          <cell r="V360" t="str">
            <v>FLOREZ CONDORI  JOSE WILLIANS</v>
          </cell>
        </row>
        <row r="361">
          <cell r="A361">
            <v>381</v>
          </cell>
          <cell r="B361">
            <v>42682</v>
          </cell>
          <cell r="C361" t="str">
            <v>NOVIEMBRE</v>
          </cell>
          <cell r="D361" t="str">
            <v>2016</v>
          </cell>
          <cell r="E361">
            <v>209</v>
          </cell>
          <cell r="F361" t="str">
            <v>AKX-805</v>
          </cell>
          <cell r="G361" t="str">
            <v>F5Z-985</v>
          </cell>
          <cell r="H361" t="str">
            <v>LAS BAMBAS</v>
          </cell>
          <cell r="I361">
            <v>31856</v>
          </cell>
          <cell r="J361" t="str">
            <v>INSUMO TALLER</v>
          </cell>
          <cell r="K361" t="str">
            <v>CELLOCORD 5/32</v>
          </cell>
          <cell r="L361">
            <v>1</v>
          </cell>
          <cell r="M361" t="str">
            <v>KG.</v>
          </cell>
          <cell r="N361" t="str">
            <v>CISTERNA</v>
          </cell>
          <cell r="O361">
            <v>0</v>
          </cell>
          <cell r="P361" t="str">
            <v>S1</v>
          </cell>
          <cell r="Q361" t="str">
            <v>J1</v>
          </cell>
          <cell r="R361" t="str">
            <v>J6</v>
          </cell>
          <cell r="S361" t="str">
            <v>ENTREGADO</v>
          </cell>
          <cell r="T361">
            <v>42682</v>
          </cell>
          <cell r="U361" t="str">
            <v>BAYONA CRUZ CRISTIAN ARMANDO</v>
          </cell>
          <cell r="V361" t="str">
            <v>FLOREZ CONDORI  JOSE WILLIANS</v>
          </cell>
        </row>
        <row r="362">
          <cell r="A362">
            <v>382</v>
          </cell>
          <cell r="B362">
            <v>42682</v>
          </cell>
          <cell r="C362" t="str">
            <v>NOVIEMBRE</v>
          </cell>
          <cell r="D362" t="str">
            <v>2016</v>
          </cell>
          <cell r="E362">
            <v>209</v>
          </cell>
          <cell r="F362" t="str">
            <v>AKX-805</v>
          </cell>
          <cell r="G362" t="str">
            <v>F5Z-985</v>
          </cell>
          <cell r="H362" t="str">
            <v>LAS BAMBAS</v>
          </cell>
          <cell r="I362">
            <v>31856</v>
          </cell>
          <cell r="J362" t="str">
            <v>INSUMO TALLER</v>
          </cell>
          <cell r="K362" t="str">
            <v>VARILLAS DE CITOFONTE 1/8</v>
          </cell>
          <cell r="L362">
            <v>3</v>
          </cell>
          <cell r="M362" t="str">
            <v>UNID.</v>
          </cell>
          <cell r="N362" t="str">
            <v>CISTERNA</v>
          </cell>
          <cell r="O362">
            <v>0</v>
          </cell>
          <cell r="P362" t="str">
            <v>S1</v>
          </cell>
          <cell r="Q362" t="str">
            <v>J1</v>
          </cell>
          <cell r="R362" t="str">
            <v>J6</v>
          </cell>
          <cell r="S362" t="str">
            <v>ENTREGADO</v>
          </cell>
          <cell r="T362">
            <v>42682</v>
          </cell>
          <cell r="U362" t="str">
            <v>BAYONA CRUZ CRISTIAN ARMANDO</v>
          </cell>
          <cell r="V362" t="str">
            <v>FLOREZ CONDORI  JOSE WILLIANS</v>
          </cell>
        </row>
        <row r="363">
          <cell r="A363">
            <v>383</v>
          </cell>
          <cell r="B363">
            <v>42682</v>
          </cell>
          <cell r="C363" t="str">
            <v>NOVIEMBRE</v>
          </cell>
          <cell r="D363" t="str">
            <v>2016</v>
          </cell>
          <cell r="E363">
            <v>209</v>
          </cell>
          <cell r="F363" t="str">
            <v>AKX-805</v>
          </cell>
          <cell r="G363" t="str">
            <v>F5Z-985</v>
          </cell>
          <cell r="H363" t="str">
            <v>LAS BAMBAS</v>
          </cell>
          <cell r="I363">
            <v>31856</v>
          </cell>
          <cell r="J363" t="str">
            <v>INSUMO TALLER</v>
          </cell>
          <cell r="K363" t="str">
            <v>CINTA AISLANTE NEGRO</v>
          </cell>
          <cell r="L363">
            <v>1</v>
          </cell>
          <cell r="M363" t="str">
            <v>UNID.</v>
          </cell>
          <cell r="N363" t="str">
            <v>CISTERNA</v>
          </cell>
          <cell r="O363">
            <v>0</v>
          </cell>
          <cell r="P363" t="str">
            <v>S1</v>
          </cell>
          <cell r="Q363" t="str">
            <v>J1</v>
          </cell>
          <cell r="R363" t="str">
            <v>J6</v>
          </cell>
          <cell r="S363" t="str">
            <v>ENTREGADO</v>
          </cell>
          <cell r="T363">
            <v>42682</v>
          </cell>
          <cell r="U363" t="str">
            <v>BAYONA CRUZ CRISTIAN ARMANDO</v>
          </cell>
          <cell r="V363" t="str">
            <v>FLOREZ CONDORI  JOSE WILLIANS</v>
          </cell>
        </row>
        <row r="364">
          <cell r="A364">
            <v>387</v>
          </cell>
          <cell r="B364">
            <v>42682</v>
          </cell>
          <cell r="C364" t="str">
            <v>NOVIEMBRE</v>
          </cell>
          <cell r="D364" t="str">
            <v>2016</v>
          </cell>
          <cell r="E364">
            <v>266</v>
          </cell>
          <cell r="F364" t="str">
            <v>B2L-889</v>
          </cell>
          <cell r="G364" t="str">
            <v>CAMION</v>
          </cell>
          <cell r="H364" t="str">
            <v>TAMBOMAYO</v>
          </cell>
          <cell r="I364">
            <v>0</v>
          </cell>
          <cell r="J364" t="str">
            <v>REPUESTO</v>
          </cell>
          <cell r="K364" t="str">
            <v>JEBES GRANDES DE LA TAPA MANHOLE</v>
          </cell>
          <cell r="L364">
            <v>2</v>
          </cell>
          <cell r="M364" t="str">
            <v>UNID.</v>
          </cell>
          <cell r="N364" t="str">
            <v>CAMION</v>
          </cell>
          <cell r="O364">
            <v>0</v>
          </cell>
          <cell r="P364" t="str">
            <v>M3</v>
          </cell>
          <cell r="Q364" t="str">
            <v>J1</v>
          </cell>
          <cell r="R364" t="str">
            <v>J6</v>
          </cell>
          <cell r="S364" t="str">
            <v>ENTREGADO</v>
          </cell>
          <cell r="T364">
            <v>42682</v>
          </cell>
          <cell r="U364" t="str">
            <v>GARCIA PASQUEL  JOSE LUIS</v>
          </cell>
          <cell r="V364" t="str">
            <v>FLOREZ CONDORI  JOSE WILLIANS</v>
          </cell>
        </row>
        <row r="365">
          <cell r="A365">
            <v>388</v>
          </cell>
          <cell r="B365">
            <v>42682</v>
          </cell>
          <cell r="C365" t="str">
            <v>NOVIEMBRE</v>
          </cell>
          <cell r="D365" t="str">
            <v>2016</v>
          </cell>
          <cell r="E365">
            <v>266</v>
          </cell>
          <cell r="F365" t="str">
            <v>B2L-889</v>
          </cell>
          <cell r="G365" t="str">
            <v>CAMION</v>
          </cell>
          <cell r="H365" t="str">
            <v>TAMBOMAYO</v>
          </cell>
          <cell r="I365">
            <v>0</v>
          </cell>
          <cell r="J365" t="str">
            <v>REPUESTO</v>
          </cell>
          <cell r="K365" t="str">
            <v>ALARMA DE RETROCESO</v>
          </cell>
          <cell r="L365">
            <v>1</v>
          </cell>
          <cell r="M365" t="str">
            <v>UNID.</v>
          </cell>
          <cell r="N365" t="str">
            <v>CAMION</v>
          </cell>
          <cell r="O365">
            <v>0</v>
          </cell>
          <cell r="P365" t="str">
            <v>E2</v>
          </cell>
          <cell r="Q365" t="str">
            <v>J1</v>
          </cell>
          <cell r="R365" t="str">
            <v>J6</v>
          </cell>
          <cell r="S365" t="str">
            <v>ENTREGADO</v>
          </cell>
          <cell r="T365">
            <v>42682</v>
          </cell>
          <cell r="U365" t="str">
            <v>YUCA BELLIDO BORIS YERSY</v>
          </cell>
          <cell r="V365" t="str">
            <v>FLOREZ CONDORI  JOSE WILLIANS</v>
          </cell>
        </row>
        <row r="366">
          <cell r="A366">
            <v>389</v>
          </cell>
          <cell r="B366">
            <v>42682</v>
          </cell>
          <cell r="C366" t="str">
            <v>NOVIEMBRE</v>
          </cell>
          <cell r="D366" t="str">
            <v>2016</v>
          </cell>
          <cell r="E366">
            <v>266</v>
          </cell>
          <cell r="F366" t="str">
            <v>B2L-889</v>
          </cell>
          <cell r="G366" t="str">
            <v>CAMION</v>
          </cell>
          <cell r="H366" t="str">
            <v>TAMBOMAYO</v>
          </cell>
          <cell r="I366">
            <v>0</v>
          </cell>
          <cell r="J366" t="str">
            <v>REPUESTO</v>
          </cell>
          <cell r="K366" t="str">
            <v>PERNO 1/4 X 1</v>
          </cell>
          <cell r="L366">
            <v>1</v>
          </cell>
          <cell r="M366" t="str">
            <v>UNID.</v>
          </cell>
          <cell r="N366" t="str">
            <v>CAMION</v>
          </cell>
          <cell r="O366">
            <v>0</v>
          </cell>
          <cell r="P366" t="str">
            <v>E2</v>
          </cell>
          <cell r="Q366" t="str">
            <v>J1</v>
          </cell>
          <cell r="R366" t="str">
            <v>J6</v>
          </cell>
          <cell r="S366" t="str">
            <v>ENTREGADO</v>
          </cell>
          <cell r="T366">
            <v>42682</v>
          </cell>
          <cell r="U366" t="str">
            <v>YUCA BELLIDO BORIS YERSY</v>
          </cell>
          <cell r="V366" t="str">
            <v>FLOREZ CONDORI  JOSE WILLIANS</v>
          </cell>
        </row>
        <row r="367">
          <cell r="A367">
            <v>390</v>
          </cell>
          <cell r="B367">
            <v>42682</v>
          </cell>
          <cell r="C367" t="str">
            <v>NOVIEMBRE</v>
          </cell>
          <cell r="D367" t="str">
            <v>2016</v>
          </cell>
          <cell r="E367">
            <v>266</v>
          </cell>
          <cell r="F367" t="str">
            <v>B2L-889</v>
          </cell>
          <cell r="G367" t="str">
            <v>CAMION</v>
          </cell>
          <cell r="H367" t="str">
            <v>TAMBOMAYO</v>
          </cell>
          <cell r="I367">
            <v>0</v>
          </cell>
          <cell r="J367" t="str">
            <v>REPUESTO</v>
          </cell>
          <cell r="K367" t="str">
            <v>VOLANDA 1/4</v>
          </cell>
          <cell r="L367">
            <v>1</v>
          </cell>
          <cell r="M367" t="str">
            <v>UNID.</v>
          </cell>
          <cell r="N367" t="str">
            <v>CAMION</v>
          </cell>
          <cell r="O367">
            <v>0</v>
          </cell>
          <cell r="P367" t="str">
            <v>E2</v>
          </cell>
          <cell r="Q367" t="str">
            <v>J1</v>
          </cell>
          <cell r="R367" t="str">
            <v>J6</v>
          </cell>
          <cell r="S367" t="str">
            <v>ENTREGADO</v>
          </cell>
          <cell r="T367">
            <v>42682</v>
          </cell>
          <cell r="U367" t="str">
            <v>YUCA BELLIDO BORIS YERSY</v>
          </cell>
          <cell r="V367" t="str">
            <v>FLOREZ CONDORI  JOSE WILLIANS</v>
          </cell>
        </row>
        <row r="368">
          <cell r="A368">
            <v>391</v>
          </cell>
          <cell r="B368">
            <v>42682</v>
          </cell>
          <cell r="C368" t="str">
            <v>NOVIEMBRE</v>
          </cell>
          <cell r="D368" t="str">
            <v>2016</v>
          </cell>
          <cell r="E368">
            <v>266</v>
          </cell>
          <cell r="F368" t="str">
            <v>B2L-889</v>
          </cell>
          <cell r="G368" t="str">
            <v>CAMION</v>
          </cell>
          <cell r="H368" t="str">
            <v>TAMBOMAYO</v>
          </cell>
          <cell r="I368">
            <v>0</v>
          </cell>
          <cell r="J368" t="str">
            <v>REPUESTO</v>
          </cell>
          <cell r="K368" t="str">
            <v>TUERCA 1/4</v>
          </cell>
          <cell r="L368">
            <v>1</v>
          </cell>
          <cell r="M368" t="str">
            <v>UNID.</v>
          </cell>
          <cell r="N368" t="str">
            <v>CAMION</v>
          </cell>
          <cell r="O368">
            <v>0</v>
          </cell>
          <cell r="P368" t="str">
            <v>E2</v>
          </cell>
          <cell r="Q368" t="str">
            <v>J1</v>
          </cell>
          <cell r="R368" t="str">
            <v>J6</v>
          </cell>
          <cell r="S368" t="str">
            <v>ENTREGADO</v>
          </cell>
          <cell r="T368">
            <v>42682</v>
          </cell>
          <cell r="U368" t="str">
            <v>YUCA BELLIDO BORIS YERSY</v>
          </cell>
          <cell r="V368" t="str">
            <v>FLOREZ CONDORI  JOSE WILLIANS</v>
          </cell>
        </row>
        <row r="369">
          <cell r="A369">
            <v>399</v>
          </cell>
          <cell r="B369">
            <v>42682</v>
          </cell>
          <cell r="C369" t="str">
            <v>NOVIEMBRE</v>
          </cell>
          <cell r="D369" t="str">
            <v>2016</v>
          </cell>
          <cell r="E369">
            <v>266</v>
          </cell>
          <cell r="F369" t="str">
            <v>B2L-889</v>
          </cell>
          <cell r="G369" t="str">
            <v>CAMION</v>
          </cell>
          <cell r="H369" t="str">
            <v>TAMBOMAYO</v>
          </cell>
          <cell r="I369">
            <v>0</v>
          </cell>
          <cell r="J369" t="str">
            <v>REPUESTO</v>
          </cell>
          <cell r="K369" t="str">
            <v>TAERMINALES OJO 3/16</v>
          </cell>
          <cell r="L369">
            <v>2</v>
          </cell>
          <cell r="M369" t="str">
            <v>UNID.</v>
          </cell>
          <cell r="N369" t="str">
            <v>TRACTO</v>
          </cell>
          <cell r="O369">
            <v>0</v>
          </cell>
          <cell r="P369" t="str">
            <v>E2</v>
          </cell>
          <cell r="Q369" t="str">
            <v>J2</v>
          </cell>
          <cell r="R369" t="str">
            <v>J6</v>
          </cell>
          <cell r="S369" t="str">
            <v>ENTREGADO</v>
          </cell>
          <cell r="T369">
            <v>42682</v>
          </cell>
          <cell r="U369" t="str">
            <v>YUCA BELLIDO BORIS YERSY</v>
          </cell>
          <cell r="V369" t="str">
            <v>CORIHUAMAN SURCO  ERICK ROBERT</v>
          </cell>
        </row>
        <row r="370">
          <cell r="A370">
            <v>400</v>
          </cell>
          <cell r="B370">
            <v>42682</v>
          </cell>
          <cell r="C370" t="str">
            <v>NOVIEMBRE</v>
          </cell>
          <cell r="D370" t="str">
            <v>2016</v>
          </cell>
          <cell r="E370">
            <v>266</v>
          </cell>
          <cell r="F370" t="str">
            <v>B2L-889</v>
          </cell>
          <cell r="G370" t="str">
            <v>CAMION</v>
          </cell>
          <cell r="H370" t="str">
            <v>TAMBOMAYO</v>
          </cell>
          <cell r="I370">
            <v>0</v>
          </cell>
          <cell r="J370" t="str">
            <v>REPUESTO</v>
          </cell>
          <cell r="K370" t="str">
            <v>FUSIBLES</v>
          </cell>
          <cell r="L370">
            <v>2</v>
          </cell>
          <cell r="M370" t="str">
            <v>UNID.</v>
          </cell>
          <cell r="N370" t="str">
            <v>TRACTO</v>
          </cell>
          <cell r="O370">
            <v>0</v>
          </cell>
          <cell r="P370" t="str">
            <v>E2</v>
          </cell>
          <cell r="Q370" t="str">
            <v>J1</v>
          </cell>
          <cell r="R370" t="str">
            <v>J6</v>
          </cell>
          <cell r="S370" t="str">
            <v>ENTREGADO</v>
          </cell>
          <cell r="T370">
            <v>42682</v>
          </cell>
          <cell r="U370" t="str">
            <v>YUCA BELLIDO BORIS YERSY</v>
          </cell>
          <cell r="V370" t="str">
            <v>FLOREZ CONDORI  JOSE WILLIANS</v>
          </cell>
        </row>
        <row r="371">
          <cell r="A371">
            <v>300</v>
          </cell>
          <cell r="B371">
            <v>42682</v>
          </cell>
          <cell r="C371" t="str">
            <v>NOVIEMBRE</v>
          </cell>
          <cell r="D371" t="str">
            <v>2016</v>
          </cell>
          <cell r="E371">
            <v>261</v>
          </cell>
          <cell r="F371" t="str">
            <v>C5R-895</v>
          </cell>
          <cell r="G371" t="str">
            <v>TBL-976</v>
          </cell>
          <cell r="H371" t="str">
            <v>LAS BAMBAS</v>
          </cell>
          <cell r="I371">
            <v>164921</v>
          </cell>
          <cell r="J371" t="str">
            <v>REPUESTO</v>
          </cell>
          <cell r="K371" t="str">
            <v>TECLA ELEVA LUNAS LADO IZQUIERDO</v>
          </cell>
          <cell r="L371">
            <v>1</v>
          </cell>
          <cell r="M371" t="str">
            <v>UNID.</v>
          </cell>
          <cell r="N371" t="str">
            <v>TRACTO</v>
          </cell>
          <cell r="O371">
            <v>0</v>
          </cell>
          <cell r="P371" t="str">
            <v>E1</v>
          </cell>
          <cell r="Q371" t="str">
            <v>J2</v>
          </cell>
          <cell r="R371" t="str">
            <v>J6</v>
          </cell>
          <cell r="S371" t="str">
            <v>ENTREGADO</v>
          </cell>
          <cell r="T371">
            <v>42682</v>
          </cell>
          <cell r="U371" t="str">
            <v>PALOMINO CARDENAS JUAN CARLOS</v>
          </cell>
          <cell r="V371" t="str">
            <v>CORIHUAMAN SURCO  ERICK ROBERT</v>
          </cell>
        </row>
        <row r="372">
          <cell r="A372">
            <v>301</v>
          </cell>
          <cell r="B372">
            <v>42682</v>
          </cell>
          <cell r="C372" t="str">
            <v>NOVIEMBRE</v>
          </cell>
          <cell r="D372" t="str">
            <v>2016</v>
          </cell>
          <cell r="E372">
            <v>261</v>
          </cell>
          <cell r="F372" t="str">
            <v>C5R-895</v>
          </cell>
          <cell r="G372" t="str">
            <v>TBL-976</v>
          </cell>
          <cell r="H372" t="str">
            <v>LAS BAMBAS</v>
          </cell>
          <cell r="I372">
            <v>164921</v>
          </cell>
          <cell r="J372" t="str">
            <v>REPUESTO</v>
          </cell>
          <cell r="K372" t="str">
            <v>TECLA ELEVA LUNAS LADO DERECHO</v>
          </cell>
          <cell r="L372">
            <v>1</v>
          </cell>
          <cell r="M372" t="str">
            <v>UNID.</v>
          </cell>
          <cell r="N372" t="str">
            <v>TRACTO</v>
          </cell>
          <cell r="O372">
            <v>0</v>
          </cell>
          <cell r="P372" t="str">
            <v>E1</v>
          </cell>
          <cell r="Q372" t="str">
            <v>J2</v>
          </cell>
          <cell r="R372" t="str">
            <v>J6</v>
          </cell>
          <cell r="S372" t="str">
            <v>ENTREGADO</v>
          </cell>
          <cell r="T372">
            <v>42682</v>
          </cell>
          <cell r="U372" t="str">
            <v>PALOMINO CARDENAS JUAN CARLOS</v>
          </cell>
          <cell r="V372" t="str">
            <v>CORIHUAMAN SURCO  ERICK ROBERT</v>
          </cell>
        </row>
        <row r="373">
          <cell r="A373">
            <v>308</v>
          </cell>
          <cell r="B373">
            <v>42682</v>
          </cell>
          <cell r="C373" t="str">
            <v>NOVIEMBRE</v>
          </cell>
          <cell r="D373" t="str">
            <v>2016</v>
          </cell>
          <cell r="E373">
            <v>261</v>
          </cell>
          <cell r="F373" t="str">
            <v>C5R-895</v>
          </cell>
          <cell r="G373" t="str">
            <v>TBL-976</v>
          </cell>
          <cell r="H373" t="str">
            <v>LAS BAMBAS</v>
          </cell>
          <cell r="I373">
            <v>164921</v>
          </cell>
          <cell r="J373" t="str">
            <v>REPUESTO</v>
          </cell>
          <cell r="K373" t="str">
            <v>PALANCA DE LUCES DELANTERAS</v>
          </cell>
          <cell r="L373">
            <v>1</v>
          </cell>
          <cell r="M373" t="str">
            <v>UNID.</v>
          </cell>
          <cell r="N373" t="str">
            <v>TRACTO</v>
          </cell>
          <cell r="O373">
            <v>0</v>
          </cell>
          <cell r="P373" t="str">
            <v>E1</v>
          </cell>
          <cell r="Q373" t="str">
            <v>J1</v>
          </cell>
          <cell r="R373" t="str">
            <v>J6</v>
          </cell>
          <cell r="S373" t="str">
            <v>ENTREGADO</v>
          </cell>
          <cell r="T373">
            <v>42682</v>
          </cell>
          <cell r="U373" t="str">
            <v>PALOMINO CARDENAS JUAN CARLOS</v>
          </cell>
          <cell r="V373" t="str">
            <v>FLOREZ CONDORI  JOSE WILLIANS</v>
          </cell>
        </row>
        <row r="374">
          <cell r="A374">
            <v>309</v>
          </cell>
          <cell r="B374">
            <v>42682</v>
          </cell>
          <cell r="C374" t="str">
            <v>NOVIEMBRE</v>
          </cell>
          <cell r="D374" t="str">
            <v>2016</v>
          </cell>
          <cell r="E374">
            <v>261</v>
          </cell>
          <cell r="F374" t="str">
            <v>C5R-895</v>
          </cell>
          <cell r="G374" t="str">
            <v>TBL-976</v>
          </cell>
          <cell r="H374" t="str">
            <v>LAS BAMBAS</v>
          </cell>
          <cell r="I374">
            <v>164921</v>
          </cell>
          <cell r="J374" t="str">
            <v>REPUESTO</v>
          </cell>
          <cell r="K374" t="str">
            <v>SENSOR DE RETROCESO</v>
          </cell>
          <cell r="L374">
            <v>1</v>
          </cell>
          <cell r="M374" t="str">
            <v>UNID.</v>
          </cell>
          <cell r="N374" t="str">
            <v>TRACTO</v>
          </cell>
          <cell r="O374">
            <v>0</v>
          </cell>
          <cell r="P374" t="str">
            <v>E1</v>
          </cell>
          <cell r="Q374" t="str">
            <v>J1</v>
          </cell>
          <cell r="R374" t="str">
            <v>J6</v>
          </cell>
          <cell r="S374" t="str">
            <v>ENTREGADO</v>
          </cell>
          <cell r="T374">
            <v>42682</v>
          </cell>
          <cell r="U374" t="str">
            <v>PALOMINO CARDENAS JUAN CARLOS</v>
          </cell>
          <cell r="V374" t="str">
            <v>FLOREZ CONDORI  JOSE WILLIANS</v>
          </cell>
        </row>
        <row r="375">
          <cell r="A375">
            <v>310</v>
          </cell>
          <cell r="B375">
            <v>42682</v>
          </cell>
          <cell r="C375" t="str">
            <v>NOVIEMBRE</v>
          </cell>
          <cell r="D375" t="str">
            <v>2016</v>
          </cell>
          <cell r="E375">
            <v>261</v>
          </cell>
          <cell r="F375" t="str">
            <v>C5R-895</v>
          </cell>
          <cell r="G375" t="str">
            <v>TBL-976</v>
          </cell>
          <cell r="H375" t="str">
            <v>LAS BAMBAS</v>
          </cell>
          <cell r="I375">
            <v>164921</v>
          </cell>
          <cell r="J375" t="str">
            <v>REPUESTO</v>
          </cell>
          <cell r="K375" t="str">
            <v>FOCOS DOBLE CONTACTO 12 v</v>
          </cell>
          <cell r="L375">
            <v>2</v>
          </cell>
          <cell r="M375" t="str">
            <v>UNID.</v>
          </cell>
          <cell r="N375" t="str">
            <v>TRACTO</v>
          </cell>
          <cell r="O375">
            <v>0</v>
          </cell>
          <cell r="P375" t="str">
            <v>E1</v>
          </cell>
          <cell r="Q375" t="str">
            <v>J1</v>
          </cell>
          <cell r="R375" t="str">
            <v>J6</v>
          </cell>
          <cell r="S375" t="str">
            <v>ENTREGADO</v>
          </cell>
          <cell r="T375">
            <v>42682</v>
          </cell>
          <cell r="U375" t="str">
            <v>PALOMINO CARDENAS JUAN CARLOS</v>
          </cell>
          <cell r="V375" t="str">
            <v>FLOREZ CONDORI  JOSE WILLIANS</v>
          </cell>
        </row>
        <row r="376">
          <cell r="A376">
            <v>324</v>
          </cell>
          <cell r="B376">
            <v>42682</v>
          </cell>
          <cell r="C376" t="str">
            <v>NOVIEMBRE</v>
          </cell>
          <cell r="D376" t="str">
            <v>2016</v>
          </cell>
          <cell r="E376">
            <v>261</v>
          </cell>
          <cell r="F376" t="str">
            <v>C5R-895</v>
          </cell>
          <cell r="G376" t="str">
            <v>TBL-976</v>
          </cell>
          <cell r="H376" t="str">
            <v>LAS BAMBAS</v>
          </cell>
          <cell r="I376">
            <v>164921</v>
          </cell>
          <cell r="J376" t="str">
            <v>REPUESTO</v>
          </cell>
          <cell r="K376" t="str">
            <v>PERNO 5/16 X 1</v>
          </cell>
          <cell r="L376">
            <v>2</v>
          </cell>
          <cell r="M376" t="str">
            <v>UNID.</v>
          </cell>
          <cell r="N376" t="str">
            <v>CISTERNA</v>
          </cell>
          <cell r="O376">
            <v>0</v>
          </cell>
          <cell r="P376" t="str">
            <v>M2</v>
          </cell>
          <cell r="Q376" t="str">
            <v>J2</v>
          </cell>
          <cell r="R376" t="str">
            <v>J6</v>
          </cell>
          <cell r="S376" t="str">
            <v>ENTREGADO</v>
          </cell>
          <cell r="T376">
            <v>42682</v>
          </cell>
          <cell r="U376" t="str">
            <v>CHUMPITAZ GAGO JULIO ENRIQUE</v>
          </cell>
          <cell r="V376" t="str">
            <v>CORIHUAMAN SURCO  ERICK ROBERT</v>
          </cell>
        </row>
        <row r="377">
          <cell r="A377">
            <v>325</v>
          </cell>
          <cell r="B377">
            <v>42682</v>
          </cell>
          <cell r="C377" t="str">
            <v>NOVIEMBRE</v>
          </cell>
          <cell r="D377" t="str">
            <v>2016</v>
          </cell>
          <cell r="E377">
            <v>261</v>
          </cell>
          <cell r="F377" t="str">
            <v>C5R-895</v>
          </cell>
          <cell r="G377" t="str">
            <v>TBL-976</v>
          </cell>
          <cell r="H377" t="str">
            <v>LAS BAMBAS</v>
          </cell>
          <cell r="I377">
            <v>164921</v>
          </cell>
          <cell r="J377" t="str">
            <v>REPUESTO</v>
          </cell>
          <cell r="K377" t="str">
            <v>VOLANDA PLANA 5/16</v>
          </cell>
          <cell r="L377">
            <v>4</v>
          </cell>
          <cell r="M377" t="str">
            <v>UNID.</v>
          </cell>
          <cell r="N377" t="str">
            <v>CISTERNA</v>
          </cell>
          <cell r="O377">
            <v>0</v>
          </cell>
          <cell r="P377" t="str">
            <v>M2</v>
          </cell>
          <cell r="Q377" t="str">
            <v>J2</v>
          </cell>
          <cell r="R377" t="str">
            <v>J6</v>
          </cell>
          <cell r="S377" t="str">
            <v>ENTREGADO</v>
          </cell>
          <cell r="T377">
            <v>42682</v>
          </cell>
          <cell r="U377" t="str">
            <v>CHUMPITAZ GAGO JULIO ENRIQUE</v>
          </cell>
          <cell r="V377" t="str">
            <v>CORIHUAMAN SURCO  ERICK ROBERT</v>
          </cell>
        </row>
        <row r="378">
          <cell r="A378">
            <v>326</v>
          </cell>
          <cell r="B378">
            <v>42682</v>
          </cell>
          <cell r="C378" t="str">
            <v>NOVIEMBRE</v>
          </cell>
          <cell r="D378" t="str">
            <v>2016</v>
          </cell>
          <cell r="E378">
            <v>261</v>
          </cell>
          <cell r="F378" t="str">
            <v>C5R-895</v>
          </cell>
          <cell r="G378" t="str">
            <v>TBL-976</v>
          </cell>
          <cell r="H378" t="str">
            <v>LAS BAMBAS</v>
          </cell>
          <cell r="I378">
            <v>164921</v>
          </cell>
          <cell r="J378" t="str">
            <v>REPUESTO</v>
          </cell>
          <cell r="K378" t="str">
            <v>VOLANDA DE PRESION 5/16</v>
          </cell>
          <cell r="L378">
            <v>4</v>
          </cell>
          <cell r="M378" t="str">
            <v>UNID.</v>
          </cell>
          <cell r="N378" t="str">
            <v>CISTERNA</v>
          </cell>
          <cell r="O378">
            <v>0</v>
          </cell>
          <cell r="P378" t="str">
            <v>M2</v>
          </cell>
          <cell r="Q378" t="str">
            <v>J2</v>
          </cell>
          <cell r="R378" t="str">
            <v>J6</v>
          </cell>
          <cell r="S378" t="str">
            <v>ENTREGADO</v>
          </cell>
          <cell r="T378">
            <v>42682</v>
          </cell>
          <cell r="U378" t="str">
            <v>CHUMPITAZ GAGO JULIO ENRIQUE</v>
          </cell>
          <cell r="V378" t="str">
            <v>CORIHUAMAN SURCO  ERICK ROBERT</v>
          </cell>
        </row>
        <row r="379">
          <cell r="A379">
            <v>327</v>
          </cell>
          <cell r="B379">
            <v>42682</v>
          </cell>
          <cell r="C379" t="str">
            <v>NOVIEMBRE</v>
          </cell>
          <cell r="D379" t="str">
            <v>2016</v>
          </cell>
          <cell r="E379">
            <v>261</v>
          </cell>
          <cell r="F379" t="str">
            <v>C5R-895</v>
          </cell>
          <cell r="G379" t="str">
            <v>TBL-976</v>
          </cell>
          <cell r="H379" t="str">
            <v>LAS BAMBAS</v>
          </cell>
          <cell r="I379">
            <v>164921</v>
          </cell>
          <cell r="J379" t="str">
            <v>REPUESTO</v>
          </cell>
          <cell r="K379" t="str">
            <v>TUERCA  5/16</v>
          </cell>
          <cell r="L379">
            <v>2</v>
          </cell>
          <cell r="M379" t="str">
            <v>UNID.</v>
          </cell>
          <cell r="N379" t="str">
            <v>CISTERNA</v>
          </cell>
          <cell r="O379">
            <v>0</v>
          </cell>
          <cell r="P379" t="str">
            <v>M2</v>
          </cell>
          <cell r="Q379" t="str">
            <v>J2</v>
          </cell>
          <cell r="R379" t="str">
            <v>J6</v>
          </cell>
          <cell r="S379" t="str">
            <v>ENTREGADO</v>
          </cell>
          <cell r="T379">
            <v>42682</v>
          </cell>
          <cell r="U379" t="str">
            <v>CHUMPITAZ GAGO JULIO ENRIQUE</v>
          </cell>
          <cell r="V379" t="str">
            <v>CORIHUAMAN SURCO  ERICK ROBERT</v>
          </cell>
        </row>
        <row r="380">
          <cell r="A380">
            <v>328</v>
          </cell>
          <cell r="B380">
            <v>42682</v>
          </cell>
          <cell r="C380" t="str">
            <v>NOVIEMBRE</v>
          </cell>
          <cell r="D380" t="str">
            <v>2016</v>
          </cell>
          <cell r="E380">
            <v>261</v>
          </cell>
          <cell r="F380" t="str">
            <v>C5R-895</v>
          </cell>
          <cell r="G380" t="str">
            <v>TBL-976</v>
          </cell>
          <cell r="H380" t="str">
            <v>LAS BAMBAS</v>
          </cell>
          <cell r="I380">
            <v>164921</v>
          </cell>
          <cell r="J380" t="str">
            <v>REPUESTO</v>
          </cell>
          <cell r="K380" t="str">
            <v>PERNO 1/4 X 1</v>
          </cell>
          <cell r="L380">
            <v>1</v>
          </cell>
          <cell r="M380" t="str">
            <v>UNID.</v>
          </cell>
          <cell r="N380" t="str">
            <v>CISTERNA</v>
          </cell>
          <cell r="O380">
            <v>0</v>
          </cell>
          <cell r="P380" t="str">
            <v>M2</v>
          </cell>
          <cell r="Q380" t="str">
            <v>J2</v>
          </cell>
          <cell r="R380" t="str">
            <v>J6</v>
          </cell>
          <cell r="S380" t="str">
            <v>ENTREGADO</v>
          </cell>
          <cell r="T380">
            <v>42682</v>
          </cell>
          <cell r="U380" t="str">
            <v>CHUMPITAZ GAGO JULIO ENRIQUE</v>
          </cell>
          <cell r="V380" t="str">
            <v>CORIHUAMAN SURCO  ERICK ROBERT</v>
          </cell>
        </row>
        <row r="381">
          <cell r="A381">
            <v>329</v>
          </cell>
          <cell r="B381">
            <v>42682</v>
          </cell>
          <cell r="C381" t="str">
            <v>NOVIEMBRE</v>
          </cell>
          <cell r="D381" t="str">
            <v>2016</v>
          </cell>
          <cell r="E381">
            <v>261</v>
          </cell>
          <cell r="F381" t="str">
            <v>C5R-895</v>
          </cell>
          <cell r="G381" t="str">
            <v>TBL-976</v>
          </cell>
          <cell r="H381" t="str">
            <v>LAS BAMBAS</v>
          </cell>
          <cell r="I381">
            <v>164921</v>
          </cell>
          <cell r="J381" t="str">
            <v>REPUESTO</v>
          </cell>
          <cell r="K381" t="str">
            <v>VOLANDA DE PRESION 1/4</v>
          </cell>
          <cell r="L381">
            <v>2</v>
          </cell>
          <cell r="M381" t="str">
            <v>UNID.</v>
          </cell>
          <cell r="N381" t="str">
            <v>CISTERNA</v>
          </cell>
          <cell r="O381">
            <v>0</v>
          </cell>
          <cell r="P381" t="str">
            <v>M2</v>
          </cell>
          <cell r="Q381" t="str">
            <v>J2</v>
          </cell>
          <cell r="R381" t="str">
            <v>J6</v>
          </cell>
          <cell r="S381" t="str">
            <v>ENTREGADO</v>
          </cell>
          <cell r="T381">
            <v>42682</v>
          </cell>
          <cell r="U381" t="str">
            <v>CHUMPITAZ GAGO JULIO ENRIQUE</v>
          </cell>
          <cell r="V381" t="str">
            <v>CORIHUAMAN SURCO  ERICK ROBERT</v>
          </cell>
        </row>
        <row r="382">
          <cell r="A382">
            <v>330</v>
          </cell>
          <cell r="B382">
            <v>42682</v>
          </cell>
          <cell r="C382" t="str">
            <v>NOVIEMBRE</v>
          </cell>
          <cell r="D382" t="str">
            <v>2016</v>
          </cell>
          <cell r="E382">
            <v>261</v>
          </cell>
          <cell r="F382" t="str">
            <v>C5R-895</v>
          </cell>
          <cell r="G382" t="str">
            <v>TBL-976</v>
          </cell>
          <cell r="H382" t="str">
            <v>LAS BAMBAS</v>
          </cell>
          <cell r="I382">
            <v>164921</v>
          </cell>
          <cell r="J382" t="str">
            <v>REPUESTO</v>
          </cell>
          <cell r="K382" t="str">
            <v>TUERCA 1/4</v>
          </cell>
          <cell r="L382">
            <v>1</v>
          </cell>
          <cell r="M382" t="str">
            <v>UNID.</v>
          </cell>
          <cell r="N382" t="str">
            <v>CISTERNA</v>
          </cell>
          <cell r="O382">
            <v>0</v>
          </cell>
          <cell r="P382" t="str">
            <v>M2</v>
          </cell>
          <cell r="Q382" t="str">
            <v>J2</v>
          </cell>
          <cell r="R382" t="str">
            <v>J6</v>
          </cell>
          <cell r="S382" t="str">
            <v>ENTREGADO</v>
          </cell>
          <cell r="T382">
            <v>42682</v>
          </cell>
          <cell r="U382" t="str">
            <v>CHUMPITAZ GAGO JULIO ENRIQUE</v>
          </cell>
          <cell r="V382" t="str">
            <v>CORIHUAMAN SURCO  ERICK ROBERT</v>
          </cell>
        </row>
        <row r="383">
          <cell r="A383">
            <v>331</v>
          </cell>
          <cell r="B383">
            <v>42682</v>
          </cell>
          <cell r="C383" t="str">
            <v>NOVIEMBRE</v>
          </cell>
          <cell r="D383" t="str">
            <v>2016</v>
          </cell>
          <cell r="E383">
            <v>261</v>
          </cell>
          <cell r="F383" t="str">
            <v>C5R-895</v>
          </cell>
          <cell r="G383" t="str">
            <v>TBL-976</v>
          </cell>
          <cell r="H383" t="str">
            <v>LAS BAMBAS</v>
          </cell>
          <cell r="I383">
            <v>164921</v>
          </cell>
          <cell r="J383" t="str">
            <v>REPUESTO</v>
          </cell>
          <cell r="K383" t="str">
            <v>BRAZO DE SOPORTE DE GUARDAFANGO FALDON LH</v>
          </cell>
          <cell r="L383">
            <v>1</v>
          </cell>
          <cell r="M383" t="str">
            <v>UNID.</v>
          </cell>
          <cell r="N383" t="str">
            <v>CISTERNA</v>
          </cell>
          <cell r="O383">
            <v>1</v>
          </cell>
          <cell r="P383" t="str">
            <v>M2</v>
          </cell>
          <cell r="Q383" t="str">
            <v>J2</v>
          </cell>
          <cell r="R383" t="str">
            <v>J6</v>
          </cell>
          <cell r="S383" t="str">
            <v>ENTREGADO</v>
          </cell>
          <cell r="T383">
            <v>42683</v>
          </cell>
          <cell r="U383" t="str">
            <v>CHUMPITAZ GAGO JULIO ENRIQUE</v>
          </cell>
          <cell r="V383" t="str">
            <v>CORIHUAMAN SURCO  ERICK ROBERT</v>
          </cell>
        </row>
        <row r="384">
          <cell r="A384">
            <v>365</v>
          </cell>
          <cell r="B384">
            <v>42682</v>
          </cell>
          <cell r="C384" t="str">
            <v>NOVIEMBRE</v>
          </cell>
          <cell r="D384" t="str">
            <v>2016</v>
          </cell>
          <cell r="E384">
            <v>261</v>
          </cell>
          <cell r="F384" t="str">
            <v>C5R-895</v>
          </cell>
          <cell r="G384" t="str">
            <v>TBL-976</v>
          </cell>
          <cell r="H384" t="str">
            <v>LAS BAMBAS</v>
          </cell>
          <cell r="I384">
            <v>164921</v>
          </cell>
          <cell r="J384" t="str">
            <v>REPUESTO</v>
          </cell>
          <cell r="K384" t="str">
            <v>PERNO 1/4 X 1</v>
          </cell>
          <cell r="L384">
            <v>2</v>
          </cell>
          <cell r="M384" t="str">
            <v>UNID.</v>
          </cell>
          <cell r="N384" t="str">
            <v>CISTERNA</v>
          </cell>
          <cell r="O384">
            <v>0</v>
          </cell>
          <cell r="P384" t="str">
            <v>M2</v>
          </cell>
          <cell r="Q384" t="str">
            <v>J1</v>
          </cell>
          <cell r="R384" t="str">
            <v>J6</v>
          </cell>
          <cell r="S384" t="str">
            <v>ENTREGADO</v>
          </cell>
          <cell r="T384">
            <v>42682</v>
          </cell>
          <cell r="U384" t="str">
            <v>CHUMPITAZ GAGO JULIO ENRIQUE</v>
          </cell>
          <cell r="V384" t="str">
            <v>FLOREZ CONDORI  JOSE WILLIANS</v>
          </cell>
        </row>
        <row r="385">
          <cell r="A385">
            <v>366</v>
          </cell>
          <cell r="B385">
            <v>42682</v>
          </cell>
          <cell r="C385" t="str">
            <v>NOVIEMBRE</v>
          </cell>
          <cell r="D385" t="str">
            <v>2016</v>
          </cell>
          <cell r="E385">
            <v>261</v>
          </cell>
          <cell r="F385" t="str">
            <v>C5R-895</v>
          </cell>
          <cell r="G385" t="str">
            <v>TBL-976</v>
          </cell>
          <cell r="H385" t="str">
            <v>LAS BAMBAS</v>
          </cell>
          <cell r="I385">
            <v>164921</v>
          </cell>
          <cell r="J385" t="str">
            <v>REPUESTO</v>
          </cell>
          <cell r="K385" t="str">
            <v>TUERCA SEGURO 1/4</v>
          </cell>
          <cell r="L385">
            <v>2</v>
          </cell>
          <cell r="M385" t="str">
            <v>UNID.</v>
          </cell>
          <cell r="N385" t="str">
            <v>CISTERNA</v>
          </cell>
          <cell r="O385">
            <v>0</v>
          </cell>
          <cell r="P385" t="str">
            <v>M2</v>
          </cell>
          <cell r="Q385" t="str">
            <v>J1</v>
          </cell>
          <cell r="R385" t="str">
            <v>J6</v>
          </cell>
          <cell r="S385" t="str">
            <v>ENTREGADO</v>
          </cell>
          <cell r="T385">
            <v>42682</v>
          </cell>
          <cell r="U385" t="str">
            <v>CHUMPITAZ GAGO JULIO ENRIQUE</v>
          </cell>
          <cell r="V385" t="str">
            <v>FLOREZ CONDORI  JOSE WILLIANS</v>
          </cell>
        </row>
        <row r="386">
          <cell r="A386">
            <v>367</v>
          </cell>
          <cell r="B386">
            <v>42682</v>
          </cell>
          <cell r="C386" t="str">
            <v>NOVIEMBRE</v>
          </cell>
          <cell r="D386" t="str">
            <v>2016</v>
          </cell>
          <cell r="E386">
            <v>261</v>
          </cell>
          <cell r="F386" t="str">
            <v>C5R-895</v>
          </cell>
          <cell r="G386" t="str">
            <v>TBL-976</v>
          </cell>
          <cell r="H386" t="str">
            <v>LAS BAMBAS</v>
          </cell>
          <cell r="I386">
            <v>164921</v>
          </cell>
          <cell r="J386" t="str">
            <v>REPUESTO</v>
          </cell>
          <cell r="K386" t="str">
            <v>VOLANDA PRESION 1/4</v>
          </cell>
          <cell r="L386">
            <v>4</v>
          </cell>
          <cell r="M386" t="str">
            <v>UNID.</v>
          </cell>
          <cell r="N386" t="str">
            <v>CISTERNA</v>
          </cell>
          <cell r="O386">
            <v>0</v>
          </cell>
          <cell r="P386" t="str">
            <v>M2</v>
          </cell>
          <cell r="Q386" t="str">
            <v>J1</v>
          </cell>
          <cell r="R386" t="str">
            <v>J6</v>
          </cell>
          <cell r="S386" t="str">
            <v>ENTREGADO</v>
          </cell>
          <cell r="T386">
            <v>42682</v>
          </cell>
          <cell r="U386" t="str">
            <v>CHUMPITAZ GAGO JULIO ENRIQUE</v>
          </cell>
          <cell r="V386" t="str">
            <v>FLOREZ CONDORI  JOSE WILLIANS</v>
          </cell>
        </row>
        <row r="387">
          <cell r="A387">
            <v>368</v>
          </cell>
          <cell r="B387">
            <v>42682</v>
          </cell>
          <cell r="C387" t="str">
            <v>NOVIEMBRE</v>
          </cell>
          <cell r="D387" t="str">
            <v>2016</v>
          </cell>
          <cell r="E387">
            <v>261</v>
          </cell>
          <cell r="F387" t="str">
            <v>C5R-895</v>
          </cell>
          <cell r="G387" t="str">
            <v>TBL-976</v>
          </cell>
          <cell r="H387" t="str">
            <v>LAS BAMBAS</v>
          </cell>
          <cell r="I387">
            <v>164921</v>
          </cell>
          <cell r="J387" t="str">
            <v>REPUESTO</v>
          </cell>
          <cell r="K387" t="str">
            <v>VOLANDA PLANA 1/4</v>
          </cell>
          <cell r="L387">
            <v>4</v>
          </cell>
          <cell r="M387" t="str">
            <v>UNID.</v>
          </cell>
          <cell r="N387" t="str">
            <v>CISTERNA</v>
          </cell>
          <cell r="O387">
            <v>0</v>
          </cell>
          <cell r="P387" t="str">
            <v>M2</v>
          </cell>
          <cell r="Q387" t="str">
            <v>J1</v>
          </cell>
          <cell r="R387" t="str">
            <v>J6</v>
          </cell>
          <cell r="S387" t="str">
            <v>ENTREGADO</v>
          </cell>
          <cell r="T387">
            <v>42682</v>
          </cell>
          <cell r="U387" t="str">
            <v>CHUMPITAZ GAGO JULIO ENRIQUE</v>
          </cell>
          <cell r="V387" t="str">
            <v>FLOREZ CONDORI  JOSE WILLIANS</v>
          </cell>
        </row>
        <row r="388">
          <cell r="A388">
            <v>407</v>
          </cell>
          <cell r="B388">
            <v>42682</v>
          </cell>
          <cell r="C388" t="str">
            <v>NOVIEMBRE</v>
          </cell>
          <cell r="D388" t="str">
            <v>2016</v>
          </cell>
          <cell r="E388">
            <v>270</v>
          </cell>
          <cell r="F388" t="str">
            <v>D3O-745</v>
          </cell>
          <cell r="G388" t="str">
            <v>F3L-979</v>
          </cell>
          <cell r="H388" t="str">
            <v>LAS BAMBAS</v>
          </cell>
          <cell r="I388">
            <v>154305</v>
          </cell>
          <cell r="J388" t="str">
            <v>REPUESTO</v>
          </cell>
          <cell r="K388" t="str">
            <v>CABLE NRO. 14</v>
          </cell>
          <cell r="L388">
            <v>3</v>
          </cell>
          <cell r="M388" t="str">
            <v>M</v>
          </cell>
          <cell r="N388" t="str">
            <v>TRACTO</v>
          </cell>
          <cell r="O388">
            <v>0</v>
          </cell>
          <cell r="P388" t="str">
            <v>E2</v>
          </cell>
          <cell r="Q388" t="str">
            <v>J2</v>
          </cell>
          <cell r="R388" t="str">
            <v>J6</v>
          </cell>
          <cell r="S388" t="str">
            <v>ENTREGADO</v>
          </cell>
          <cell r="T388">
            <v>42682</v>
          </cell>
          <cell r="U388" t="str">
            <v>YUCA BELLIDO BORIS YERSY</v>
          </cell>
          <cell r="V388" t="str">
            <v>CORIHUAMAN SURCO  ERICK ROBERT</v>
          </cell>
        </row>
        <row r="389">
          <cell r="A389">
            <v>293</v>
          </cell>
          <cell r="B389">
            <v>42682</v>
          </cell>
          <cell r="C389" t="str">
            <v>NOVIEMBRE</v>
          </cell>
          <cell r="D389" t="str">
            <v>2016</v>
          </cell>
          <cell r="E389">
            <v>260</v>
          </cell>
          <cell r="F389" t="str">
            <v>D3P-743</v>
          </cell>
          <cell r="G389" t="str">
            <v>B8L-972</v>
          </cell>
          <cell r="H389" t="str">
            <v>LAS BAMBAS</v>
          </cell>
          <cell r="I389">
            <v>177834</v>
          </cell>
          <cell r="J389" t="str">
            <v>REPUESTO</v>
          </cell>
          <cell r="K389" t="str">
            <v>FOCOS NEBLINEROS 896</v>
          </cell>
          <cell r="L389">
            <v>2</v>
          </cell>
          <cell r="M389" t="str">
            <v>UNID.</v>
          </cell>
          <cell r="N389" t="str">
            <v>TRACTO</v>
          </cell>
          <cell r="O389">
            <v>0</v>
          </cell>
          <cell r="P389" t="str">
            <v>E2</v>
          </cell>
          <cell r="Q389" t="str">
            <v>J1</v>
          </cell>
          <cell r="R389" t="str">
            <v>J6</v>
          </cell>
          <cell r="S389" t="str">
            <v>ENTREGADO</v>
          </cell>
          <cell r="T389">
            <v>42682</v>
          </cell>
          <cell r="U389" t="str">
            <v>YUCA BELLIDO BORIS YERSY</v>
          </cell>
          <cell r="V389" t="str">
            <v>FLOREZ CONDORI  JOSE WILLIANS</v>
          </cell>
        </row>
        <row r="390">
          <cell r="A390">
            <v>294</v>
          </cell>
          <cell r="B390">
            <v>42682</v>
          </cell>
          <cell r="C390" t="str">
            <v>NOVIEMBRE</v>
          </cell>
          <cell r="D390" t="str">
            <v>2016</v>
          </cell>
          <cell r="E390">
            <v>260</v>
          </cell>
          <cell r="F390" t="str">
            <v>D3P-743</v>
          </cell>
          <cell r="G390" t="str">
            <v>B8L-972</v>
          </cell>
          <cell r="H390" t="str">
            <v>LAS BAMBAS</v>
          </cell>
          <cell r="I390">
            <v>177834</v>
          </cell>
          <cell r="J390" t="str">
            <v>REPUESTO</v>
          </cell>
          <cell r="K390" t="str">
            <v>CINTA NEGRA</v>
          </cell>
          <cell r="L390">
            <v>1</v>
          </cell>
          <cell r="M390" t="str">
            <v>UNID.</v>
          </cell>
          <cell r="N390" t="str">
            <v>TRACTO</v>
          </cell>
          <cell r="O390">
            <v>0</v>
          </cell>
          <cell r="P390" t="str">
            <v>E2</v>
          </cell>
          <cell r="Q390" t="str">
            <v>J1</v>
          </cell>
          <cell r="R390" t="str">
            <v>J6</v>
          </cell>
          <cell r="S390" t="str">
            <v>ENTREGADO</v>
          </cell>
          <cell r="T390">
            <v>42682</v>
          </cell>
          <cell r="U390" t="str">
            <v>YUCA BELLIDO BORIS YERSY</v>
          </cell>
          <cell r="V390" t="str">
            <v>FLOREZ CONDORI  JOSE WILLIANS</v>
          </cell>
        </row>
        <row r="391">
          <cell r="A391">
            <v>295</v>
          </cell>
          <cell r="B391">
            <v>42682</v>
          </cell>
          <cell r="C391" t="str">
            <v>NOVIEMBRE</v>
          </cell>
          <cell r="D391" t="str">
            <v>2016</v>
          </cell>
          <cell r="E391">
            <v>260</v>
          </cell>
          <cell r="F391" t="str">
            <v>D3P-743</v>
          </cell>
          <cell r="G391" t="str">
            <v>B8L-972</v>
          </cell>
          <cell r="H391" t="str">
            <v>LAS BAMBAS</v>
          </cell>
          <cell r="I391">
            <v>177834</v>
          </cell>
          <cell r="J391" t="str">
            <v>REPUESTO</v>
          </cell>
          <cell r="K391" t="str">
            <v>PERNOS 5/8 X 6</v>
          </cell>
          <cell r="L391">
            <v>2</v>
          </cell>
          <cell r="M391" t="str">
            <v>UNID.</v>
          </cell>
          <cell r="N391" t="str">
            <v>TRACTO</v>
          </cell>
          <cell r="O391">
            <v>0</v>
          </cell>
          <cell r="P391" t="str">
            <v>M8</v>
          </cell>
          <cell r="Q391" t="str">
            <v>J1</v>
          </cell>
          <cell r="R391" t="str">
            <v>J5</v>
          </cell>
          <cell r="S391" t="str">
            <v>ENTREGADO</v>
          </cell>
          <cell r="T391">
            <v>42682</v>
          </cell>
          <cell r="U391" t="str">
            <v>VARILLAS GAGO  OSCAR ALBERTO</v>
          </cell>
          <cell r="V391" t="str">
            <v>FLOREZ CONDORI  JOSE WILLIANS</v>
          </cell>
        </row>
        <row r="392">
          <cell r="A392">
            <v>296</v>
          </cell>
          <cell r="B392">
            <v>42682</v>
          </cell>
          <cell r="C392" t="str">
            <v>NOVIEMBRE</v>
          </cell>
          <cell r="D392" t="str">
            <v>2016</v>
          </cell>
          <cell r="E392">
            <v>260</v>
          </cell>
          <cell r="F392" t="str">
            <v>D3P-743</v>
          </cell>
          <cell r="G392" t="str">
            <v>B8L-972</v>
          </cell>
          <cell r="H392" t="str">
            <v>LAS BAMBAS</v>
          </cell>
          <cell r="I392">
            <v>177834</v>
          </cell>
          <cell r="J392" t="str">
            <v>REPUESTO</v>
          </cell>
          <cell r="K392" t="str">
            <v>TUERCAS 5/8</v>
          </cell>
          <cell r="L392">
            <v>2</v>
          </cell>
          <cell r="M392" t="str">
            <v>UNID.</v>
          </cell>
          <cell r="N392" t="str">
            <v>TRACTO</v>
          </cell>
          <cell r="O392">
            <v>0</v>
          </cell>
          <cell r="P392" t="str">
            <v>M8</v>
          </cell>
          <cell r="Q392" t="str">
            <v>J1</v>
          </cell>
          <cell r="R392" t="str">
            <v>J5</v>
          </cell>
          <cell r="S392" t="str">
            <v>ENTREGADO</v>
          </cell>
          <cell r="T392">
            <v>42682</v>
          </cell>
          <cell r="U392" t="str">
            <v>VARILLAS GAGO  OSCAR ALBERTO</v>
          </cell>
          <cell r="V392" t="str">
            <v>FLOREZ CONDORI  JOSE WILLIANS</v>
          </cell>
        </row>
        <row r="393">
          <cell r="A393">
            <v>297</v>
          </cell>
          <cell r="B393">
            <v>42682</v>
          </cell>
          <cell r="C393" t="str">
            <v>NOVIEMBRE</v>
          </cell>
          <cell r="D393" t="str">
            <v>2016</v>
          </cell>
          <cell r="E393">
            <v>260</v>
          </cell>
          <cell r="F393" t="str">
            <v>D3P-743</v>
          </cell>
          <cell r="G393" t="str">
            <v>B8L-972</v>
          </cell>
          <cell r="H393" t="str">
            <v>LAS BAMBAS</v>
          </cell>
          <cell r="I393">
            <v>177834</v>
          </cell>
          <cell r="J393" t="str">
            <v>REPUESTO</v>
          </cell>
          <cell r="K393" t="str">
            <v>REFRIGERANTE</v>
          </cell>
          <cell r="L393">
            <v>0.5</v>
          </cell>
          <cell r="M393" t="str">
            <v>GLNS.</v>
          </cell>
          <cell r="N393" t="str">
            <v>TRACTO</v>
          </cell>
          <cell r="O393">
            <v>0</v>
          </cell>
          <cell r="P393" t="str">
            <v>M8</v>
          </cell>
          <cell r="Q393" t="str">
            <v>J1</v>
          </cell>
          <cell r="R393" t="str">
            <v>J5</v>
          </cell>
          <cell r="S393" t="str">
            <v>ENTREGADO</v>
          </cell>
          <cell r="T393">
            <v>42682</v>
          </cell>
          <cell r="U393" t="str">
            <v>VARILLAS GAGO  OSCAR ALBERTO</v>
          </cell>
          <cell r="V393" t="str">
            <v>FLOREZ CONDORI  JOSE WILLIANS</v>
          </cell>
        </row>
        <row r="394">
          <cell r="A394">
            <v>298</v>
          </cell>
          <cell r="B394">
            <v>42682</v>
          </cell>
          <cell r="C394" t="str">
            <v>NOVIEMBRE</v>
          </cell>
          <cell r="D394" t="str">
            <v>2016</v>
          </cell>
          <cell r="E394">
            <v>260</v>
          </cell>
          <cell r="F394" t="str">
            <v>D3P-743</v>
          </cell>
          <cell r="G394" t="str">
            <v>B8L-972</v>
          </cell>
          <cell r="H394" t="str">
            <v>LAS BAMBAS</v>
          </cell>
          <cell r="I394">
            <v>177834</v>
          </cell>
          <cell r="J394" t="str">
            <v>REPUESTO</v>
          </cell>
          <cell r="K394" t="str">
            <v>PERNOS 5/16</v>
          </cell>
          <cell r="L394">
            <v>1</v>
          </cell>
          <cell r="M394" t="str">
            <v>UNID.</v>
          </cell>
          <cell r="N394" t="str">
            <v>TRACTO</v>
          </cell>
          <cell r="O394">
            <v>0</v>
          </cell>
          <cell r="P394" t="str">
            <v>M8</v>
          </cell>
          <cell r="Q394" t="str">
            <v>J1</v>
          </cell>
          <cell r="R394" t="str">
            <v>J5</v>
          </cell>
          <cell r="S394" t="str">
            <v>ENTREGADO</v>
          </cell>
          <cell r="T394">
            <v>42682</v>
          </cell>
          <cell r="U394" t="str">
            <v>VARILLAS GAGO  OSCAR ALBERTO</v>
          </cell>
          <cell r="V394" t="str">
            <v>FLOREZ CONDORI  JOSE WILLIANS</v>
          </cell>
        </row>
        <row r="395">
          <cell r="A395">
            <v>332</v>
          </cell>
          <cell r="B395">
            <v>42682</v>
          </cell>
          <cell r="C395" t="str">
            <v>NOVIEMBRE</v>
          </cell>
          <cell r="D395" t="str">
            <v>2016</v>
          </cell>
          <cell r="E395">
            <v>260</v>
          </cell>
          <cell r="F395" t="str">
            <v>D3P-743</v>
          </cell>
          <cell r="G395" t="str">
            <v>B8L-972</v>
          </cell>
          <cell r="H395" t="str">
            <v>LAS BAMBAS</v>
          </cell>
          <cell r="I395">
            <v>177834</v>
          </cell>
          <cell r="J395" t="str">
            <v>REPUESTO</v>
          </cell>
          <cell r="K395" t="str">
            <v>SOPORTE DE CABINA</v>
          </cell>
          <cell r="L395">
            <v>2</v>
          </cell>
          <cell r="M395" t="str">
            <v>UNID.</v>
          </cell>
          <cell r="N395" t="str">
            <v>TRACTO</v>
          </cell>
          <cell r="O395">
            <v>0</v>
          </cell>
          <cell r="P395" t="str">
            <v>M8</v>
          </cell>
          <cell r="Q395" t="str">
            <v>J2</v>
          </cell>
          <cell r="R395" t="str">
            <v>J6</v>
          </cell>
          <cell r="S395" t="str">
            <v>ENTREGADO</v>
          </cell>
          <cell r="T395">
            <v>42682</v>
          </cell>
          <cell r="U395" t="str">
            <v>VARILLAS GAGO  OSCAR ALBERTO</v>
          </cell>
          <cell r="V395" t="str">
            <v>CORIHUAMAN SURCO  ERICK ROBERT</v>
          </cell>
        </row>
        <row r="396">
          <cell r="A396">
            <v>333</v>
          </cell>
          <cell r="B396">
            <v>42682</v>
          </cell>
          <cell r="C396" t="str">
            <v>NOVIEMBRE</v>
          </cell>
          <cell r="D396" t="str">
            <v>2016</v>
          </cell>
          <cell r="E396">
            <v>260</v>
          </cell>
          <cell r="F396" t="str">
            <v>D3P-743</v>
          </cell>
          <cell r="G396" t="str">
            <v>B8L-972</v>
          </cell>
          <cell r="H396" t="str">
            <v>LAS BAMBAS</v>
          </cell>
          <cell r="I396">
            <v>177834</v>
          </cell>
          <cell r="J396" t="str">
            <v>INSUMO TALLER</v>
          </cell>
          <cell r="K396" t="str">
            <v>AFLOJATODO</v>
          </cell>
          <cell r="L396">
            <v>1</v>
          </cell>
          <cell r="M396" t="str">
            <v>UNID.</v>
          </cell>
          <cell r="N396" t="str">
            <v>TRACTO</v>
          </cell>
          <cell r="O396">
            <v>0</v>
          </cell>
          <cell r="P396" t="str">
            <v>M8</v>
          </cell>
          <cell r="Q396" t="str">
            <v>J2</v>
          </cell>
          <cell r="R396" t="str">
            <v>J6</v>
          </cell>
          <cell r="S396" t="str">
            <v>ENTREGADO</v>
          </cell>
          <cell r="T396">
            <v>42682</v>
          </cell>
          <cell r="U396" t="str">
            <v>VARILLAS GAGO  OSCAR ALBERTO</v>
          </cell>
          <cell r="V396" t="str">
            <v>CORIHUAMAN SURCO  ERICK ROBERT</v>
          </cell>
        </row>
        <row r="397">
          <cell r="A397">
            <v>334</v>
          </cell>
          <cell r="B397">
            <v>42682</v>
          </cell>
          <cell r="C397" t="str">
            <v>NOVIEMBRE</v>
          </cell>
          <cell r="D397" t="str">
            <v>2016</v>
          </cell>
          <cell r="E397">
            <v>260</v>
          </cell>
          <cell r="F397" t="str">
            <v>D3P-743</v>
          </cell>
          <cell r="G397" t="str">
            <v>B8L-972</v>
          </cell>
          <cell r="H397" t="str">
            <v>LAS BAMBAS</v>
          </cell>
          <cell r="I397">
            <v>177834</v>
          </cell>
          <cell r="J397" t="str">
            <v>SERVICIO</v>
          </cell>
          <cell r="K397" t="str">
            <v>ENFIBRADO DE GUARDAFANGO</v>
          </cell>
          <cell r="L397">
            <v>1</v>
          </cell>
          <cell r="M397" t="str">
            <v>UNID.</v>
          </cell>
          <cell r="N397" t="str">
            <v>TRACTO</v>
          </cell>
          <cell r="O397">
            <v>0</v>
          </cell>
          <cell r="P397" t="str">
            <v>M8</v>
          </cell>
          <cell r="Q397" t="str">
            <v>J2</v>
          </cell>
          <cell r="R397" t="str">
            <v>J6</v>
          </cell>
          <cell r="S397" t="str">
            <v>ENTREGADO</v>
          </cell>
          <cell r="T397">
            <v>42682</v>
          </cell>
          <cell r="U397" t="str">
            <v>VARILLAS GAGO  OSCAR ALBERTO</v>
          </cell>
          <cell r="V397" t="str">
            <v>CORIHUAMAN SURCO  ERICK ROBERT</v>
          </cell>
        </row>
        <row r="398">
          <cell r="A398">
            <v>370</v>
          </cell>
          <cell r="B398">
            <v>42682</v>
          </cell>
          <cell r="C398" t="str">
            <v>NOVIEMBRE</v>
          </cell>
          <cell r="D398" t="str">
            <v>2016</v>
          </cell>
          <cell r="E398">
            <v>260</v>
          </cell>
          <cell r="F398" t="str">
            <v>D3P-743</v>
          </cell>
          <cell r="G398" t="str">
            <v>B8L-972</v>
          </cell>
          <cell r="H398" t="str">
            <v>LAS BAMBAS</v>
          </cell>
          <cell r="I398">
            <v>177834</v>
          </cell>
          <cell r="J398" t="str">
            <v>REPUESTO</v>
          </cell>
          <cell r="K398" t="str">
            <v>PERNO 1/4 X 1</v>
          </cell>
          <cell r="L398">
            <v>2</v>
          </cell>
          <cell r="M398" t="str">
            <v>UNID.</v>
          </cell>
          <cell r="N398" t="str">
            <v>CISTERNA</v>
          </cell>
          <cell r="O398">
            <v>0</v>
          </cell>
          <cell r="P398" t="str">
            <v>M2</v>
          </cell>
          <cell r="Q398" t="str">
            <v>J1</v>
          </cell>
          <cell r="R398" t="str">
            <v>J5</v>
          </cell>
          <cell r="S398" t="str">
            <v>ENTREGADO</v>
          </cell>
          <cell r="T398">
            <v>42682</v>
          </cell>
          <cell r="U398" t="str">
            <v>CHUMPITAZ GAGO JULIO ENRIQUE</v>
          </cell>
          <cell r="V398" t="str">
            <v>FLOREZ CONDORI  JOSE WILLIANS</v>
          </cell>
        </row>
        <row r="399">
          <cell r="A399">
            <v>371</v>
          </cell>
          <cell r="B399">
            <v>42682</v>
          </cell>
          <cell r="C399" t="str">
            <v>NOVIEMBRE</v>
          </cell>
          <cell r="D399" t="str">
            <v>2016</v>
          </cell>
          <cell r="E399">
            <v>260</v>
          </cell>
          <cell r="F399" t="str">
            <v>D3P-743</v>
          </cell>
          <cell r="G399" t="str">
            <v>B8L-972</v>
          </cell>
          <cell r="H399" t="str">
            <v>LAS BAMBAS</v>
          </cell>
          <cell r="I399">
            <v>177834</v>
          </cell>
          <cell r="J399" t="str">
            <v>REPUESTO</v>
          </cell>
          <cell r="K399" t="str">
            <v>VOLANDA PLANA 1/4</v>
          </cell>
          <cell r="L399">
            <v>4</v>
          </cell>
          <cell r="M399" t="str">
            <v>UNID.</v>
          </cell>
          <cell r="N399" t="str">
            <v>CISTERNA</v>
          </cell>
          <cell r="O399">
            <v>0</v>
          </cell>
          <cell r="P399" t="str">
            <v>M2</v>
          </cell>
          <cell r="Q399" t="str">
            <v>J1</v>
          </cell>
          <cell r="R399" t="str">
            <v>J5</v>
          </cell>
          <cell r="S399" t="str">
            <v>ENTREGADO</v>
          </cell>
          <cell r="T399">
            <v>42682</v>
          </cell>
          <cell r="U399" t="str">
            <v>CHUMPITAZ GAGO JULIO ENRIQUE</v>
          </cell>
          <cell r="V399" t="str">
            <v>FLOREZ CONDORI  JOSE WILLIANS</v>
          </cell>
        </row>
        <row r="400">
          <cell r="A400">
            <v>372</v>
          </cell>
          <cell r="B400">
            <v>42682</v>
          </cell>
          <cell r="C400" t="str">
            <v>NOVIEMBRE</v>
          </cell>
          <cell r="D400" t="str">
            <v>2016</v>
          </cell>
          <cell r="E400">
            <v>260</v>
          </cell>
          <cell r="F400" t="str">
            <v>D3P-743</v>
          </cell>
          <cell r="G400" t="str">
            <v>B8L-972</v>
          </cell>
          <cell r="H400" t="str">
            <v>LAS BAMBAS</v>
          </cell>
          <cell r="I400">
            <v>177834</v>
          </cell>
          <cell r="J400" t="str">
            <v>REPUESTO</v>
          </cell>
          <cell r="K400" t="str">
            <v>VOLANDA PRESION 1/4</v>
          </cell>
          <cell r="L400">
            <v>4</v>
          </cell>
          <cell r="M400" t="str">
            <v>UNID.</v>
          </cell>
          <cell r="N400" t="str">
            <v>CISTERNA</v>
          </cell>
          <cell r="O400">
            <v>0</v>
          </cell>
          <cell r="P400" t="str">
            <v>M2</v>
          </cell>
          <cell r="Q400" t="str">
            <v>J1</v>
          </cell>
          <cell r="R400" t="str">
            <v>J5</v>
          </cell>
          <cell r="S400" t="str">
            <v>ENTREGADO</v>
          </cell>
          <cell r="T400">
            <v>42682</v>
          </cell>
          <cell r="U400" t="str">
            <v>CHUMPITAZ GAGO JULIO ENRIQUE</v>
          </cell>
          <cell r="V400" t="str">
            <v>FLOREZ CONDORI  JOSE WILLIANS</v>
          </cell>
        </row>
        <row r="401">
          <cell r="A401">
            <v>373</v>
          </cell>
          <cell r="B401">
            <v>42682</v>
          </cell>
          <cell r="C401" t="str">
            <v>NOVIEMBRE</v>
          </cell>
          <cell r="D401" t="str">
            <v>2016</v>
          </cell>
          <cell r="E401">
            <v>260</v>
          </cell>
          <cell r="F401" t="str">
            <v>D3P-743</v>
          </cell>
          <cell r="G401" t="str">
            <v>B8L-972</v>
          </cell>
          <cell r="H401" t="str">
            <v>LAS BAMBAS</v>
          </cell>
          <cell r="I401">
            <v>177834</v>
          </cell>
          <cell r="J401" t="str">
            <v>REPUESTO</v>
          </cell>
          <cell r="K401" t="str">
            <v>TUERCA SEGURO 1/4</v>
          </cell>
          <cell r="L401">
            <v>2</v>
          </cell>
          <cell r="M401" t="str">
            <v>UNID.</v>
          </cell>
          <cell r="N401" t="str">
            <v>CISTERNA</v>
          </cell>
          <cell r="O401">
            <v>0</v>
          </cell>
          <cell r="P401" t="str">
            <v>M2</v>
          </cell>
          <cell r="Q401" t="str">
            <v>J1</v>
          </cell>
          <cell r="R401" t="str">
            <v>J5</v>
          </cell>
          <cell r="S401" t="str">
            <v>ENTREGADO</v>
          </cell>
          <cell r="T401">
            <v>42682</v>
          </cell>
          <cell r="U401" t="str">
            <v>CHUMPITAZ GAGO JULIO ENRIQUE</v>
          </cell>
          <cell r="V401" t="str">
            <v>FLOREZ CONDORI  JOSE WILLIANS</v>
          </cell>
        </row>
        <row r="402">
          <cell r="A402">
            <v>384</v>
          </cell>
          <cell r="B402">
            <v>42682</v>
          </cell>
          <cell r="C402" t="str">
            <v>NOVIEMBRE</v>
          </cell>
          <cell r="D402" t="str">
            <v>2016</v>
          </cell>
          <cell r="E402">
            <v>260</v>
          </cell>
          <cell r="F402" t="str">
            <v>D3P-743</v>
          </cell>
          <cell r="G402" t="str">
            <v>B8L-972</v>
          </cell>
          <cell r="H402" t="str">
            <v>LAS BAMBAS</v>
          </cell>
          <cell r="I402">
            <v>177834</v>
          </cell>
          <cell r="J402" t="str">
            <v>REPUESTO</v>
          </cell>
          <cell r="K402" t="str">
            <v>PERNO 1/4 X 1</v>
          </cell>
          <cell r="L402">
            <v>1</v>
          </cell>
          <cell r="M402" t="str">
            <v>UNID.</v>
          </cell>
          <cell r="N402" t="str">
            <v>TRACTO</v>
          </cell>
          <cell r="O402">
            <v>0</v>
          </cell>
          <cell r="P402" t="str">
            <v>M2</v>
          </cell>
          <cell r="Q402" t="str">
            <v>J1</v>
          </cell>
          <cell r="R402" t="str">
            <v>J6</v>
          </cell>
          <cell r="S402" t="str">
            <v>ENTREGADO</v>
          </cell>
          <cell r="T402">
            <v>42682</v>
          </cell>
          <cell r="U402" t="str">
            <v>CHUMPITAZ GAGO JULIO ENRIQUE</v>
          </cell>
          <cell r="V402" t="str">
            <v>FLOREZ CONDORI  JOSE WILLIANS</v>
          </cell>
        </row>
        <row r="403">
          <cell r="A403">
            <v>385</v>
          </cell>
          <cell r="B403">
            <v>42682</v>
          </cell>
          <cell r="C403" t="str">
            <v>NOVIEMBRE</v>
          </cell>
          <cell r="D403" t="str">
            <v>2016</v>
          </cell>
          <cell r="E403">
            <v>260</v>
          </cell>
          <cell r="F403" t="str">
            <v>D3P-743</v>
          </cell>
          <cell r="G403" t="str">
            <v>B8L-972</v>
          </cell>
          <cell r="H403" t="str">
            <v>LAS BAMBAS</v>
          </cell>
          <cell r="I403">
            <v>177834</v>
          </cell>
          <cell r="J403" t="str">
            <v>REPUESTO</v>
          </cell>
          <cell r="K403" t="str">
            <v>TUERCA 1/4</v>
          </cell>
          <cell r="L403">
            <v>1</v>
          </cell>
          <cell r="M403" t="str">
            <v>UNID.</v>
          </cell>
          <cell r="N403" t="str">
            <v>TRACTO</v>
          </cell>
          <cell r="O403">
            <v>0</v>
          </cell>
          <cell r="P403" t="str">
            <v>M2</v>
          </cell>
          <cell r="Q403" t="str">
            <v>J1</v>
          </cell>
          <cell r="R403" t="str">
            <v>J6</v>
          </cell>
          <cell r="S403" t="str">
            <v>ENTREGADO</v>
          </cell>
          <cell r="T403">
            <v>42682</v>
          </cell>
          <cell r="U403" t="str">
            <v>CHUMPITAZ GAGO JULIO ENRIQUE</v>
          </cell>
          <cell r="V403" t="str">
            <v>FLOREZ CONDORI  JOSE WILLIANS</v>
          </cell>
        </row>
        <row r="404">
          <cell r="A404">
            <v>386</v>
          </cell>
          <cell r="B404">
            <v>42682</v>
          </cell>
          <cell r="C404" t="str">
            <v>NOVIEMBRE</v>
          </cell>
          <cell r="D404" t="str">
            <v>2016</v>
          </cell>
          <cell r="E404">
            <v>260</v>
          </cell>
          <cell r="F404" t="str">
            <v>D3P-743</v>
          </cell>
          <cell r="G404" t="str">
            <v>B8L-972</v>
          </cell>
          <cell r="H404" t="str">
            <v>LAS BAMBAS</v>
          </cell>
          <cell r="I404">
            <v>177834</v>
          </cell>
          <cell r="J404" t="str">
            <v>REPUESTO</v>
          </cell>
          <cell r="K404" t="str">
            <v>VOLANDA 1/4</v>
          </cell>
          <cell r="L404">
            <v>2</v>
          </cell>
          <cell r="M404" t="str">
            <v>UNID.</v>
          </cell>
          <cell r="N404" t="str">
            <v>TRACTO</v>
          </cell>
          <cell r="O404">
            <v>0</v>
          </cell>
          <cell r="P404" t="str">
            <v>M2</v>
          </cell>
          <cell r="Q404" t="str">
            <v>J1</v>
          </cell>
          <cell r="R404" t="str">
            <v>J6</v>
          </cell>
          <cell r="S404" t="str">
            <v>ENTREGADO</v>
          </cell>
          <cell r="T404">
            <v>42682</v>
          </cell>
          <cell r="U404" t="str">
            <v>CHUMPITAZ GAGO JULIO ENRIQUE</v>
          </cell>
          <cell r="V404" t="str">
            <v>FLOREZ CONDORI  JOSE WILLIANS</v>
          </cell>
        </row>
        <row r="405">
          <cell r="A405">
            <v>361</v>
          </cell>
          <cell r="B405">
            <v>42682</v>
          </cell>
          <cell r="C405" t="str">
            <v>NOVIEMBRE</v>
          </cell>
          <cell r="D405" t="str">
            <v>2016</v>
          </cell>
          <cell r="E405">
            <v>226</v>
          </cell>
          <cell r="F405" t="str">
            <v>D3P-754</v>
          </cell>
          <cell r="G405" t="str">
            <v>C0V-971</v>
          </cell>
          <cell r="H405" t="str">
            <v>LAS BAMBAS</v>
          </cell>
          <cell r="I405">
            <v>159560</v>
          </cell>
          <cell r="J405" t="str">
            <v>REPUESTO</v>
          </cell>
          <cell r="K405" t="str">
            <v>VOLANDAS PLANAS 1/2</v>
          </cell>
          <cell r="L405">
            <v>3</v>
          </cell>
          <cell r="M405" t="str">
            <v>UNID.</v>
          </cell>
          <cell r="N405" t="str">
            <v>TRACTO</v>
          </cell>
          <cell r="O405">
            <v>0</v>
          </cell>
          <cell r="P405" t="str">
            <v>M1</v>
          </cell>
          <cell r="Q405" t="str">
            <v>J1</v>
          </cell>
          <cell r="R405" t="str">
            <v>J5</v>
          </cell>
          <cell r="S405" t="str">
            <v>ENTREGADO</v>
          </cell>
          <cell r="T405">
            <v>42682</v>
          </cell>
          <cell r="U405" t="str">
            <v>CABEZAS SANCHEZ JEAN JHONATAN</v>
          </cell>
          <cell r="V405" t="str">
            <v>FLOREZ CONDORI  JOSE WILLIANS</v>
          </cell>
        </row>
        <row r="406">
          <cell r="A406">
            <v>374</v>
          </cell>
          <cell r="B406">
            <v>42682</v>
          </cell>
          <cell r="C406" t="str">
            <v>NOVIEMBRE</v>
          </cell>
          <cell r="D406" t="str">
            <v>2016</v>
          </cell>
          <cell r="E406">
            <v>226</v>
          </cell>
          <cell r="F406" t="str">
            <v>D3P-754</v>
          </cell>
          <cell r="G406" t="str">
            <v>C0V-971</v>
          </cell>
          <cell r="H406" t="str">
            <v>LAS BAMBAS</v>
          </cell>
          <cell r="I406">
            <v>159560</v>
          </cell>
          <cell r="J406" t="str">
            <v>REPUESTO</v>
          </cell>
          <cell r="K406" t="str">
            <v>FILTRO DE PETROLEO</v>
          </cell>
          <cell r="L406">
            <v>1</v>
          </cell>
          <cell r="M406" t="str">
            <v>UNID.</v>
          </cell>
          <cell r="N406" t="str">
            <v>TRACTO</v>
          </cell>
          <cell r="O406">
            <v>0</v>
          </cell>
          <cell r="P406" t="str">
            <v>M1</v>
          </cell>
          <cell r="Q406" t="str">
            <v>J2</v>
          </cell>
          <cell r="R406" t="str">
            <v>J5</v>
          </cell>
          <cell r="S406" t="str">
            <v>ENTREGADO</v>
          </cell>
          <cell r="T406">
            <v>42682</v>
          </cell>
          <cell r="U406" t="str">
            <v>CABEZAS SANCHEZ JEAN JHONATAN</v>
          </cell>
          <cell r="V406" t="str">
            <v>CORIHUAMAN SURCO  ERICK ROBERT</v>
          </cell>
        </row>
        <row r="407">
          <cell r="A407">
            <v>375</v>
          </cell>
          <cell r="B407">
            <v>42682</v>
          </cell>
          <cell r="C407" t="str">
            <v>NOVIEMBRE</v>
          </cell>
          <cell r="D407" t="str">
            <v>2016</v>
          </cell>
          <cell r="E407">
            <v>226</v>
          </cell>
          <cell r="F407" t="str">
            <v>D3P-754</v>
          </cell>
          <cell r="G407" t="str">
            <v>C0V-971</v>
          </cell>
          <cell r="H407" t="str">
            <v>LAS BAMBAS</v>
          </cell>
          <cell r="I407">
            <v>159560</v>
          </cell>
          <cell r="J407" t="str">
            <v>REPUESTO</v>
          </cell>
          <cell r="K407" t="str">
            <v>FILTRO DE PETROLEO PAPEL</v>
          </cell>
          <cell r="L407">
            <v>1</v>
          </cell>
          <cell r="M407" t="str">
            <v>UNID.</v>
          </cell>
          <cell r="N407" t="str">
            <v>TRACTO</v>
          </cell>
          <cell r="O407">
            <v>0</v>
          </cell>
          <cell r="P407" t="str">
            <v>M1</v>
          </cell>
          <cell r="Q407" t="str">
            <v>J2</v>
          </cell>
          <cell r="R407" t="str">
            <v>J5</v>
          </cell>
          <cell r="S407" t="str">
            <v>ENTREGADO</v>
          </cell>
          <cell r="T407">
            <v>42682</v>
          </cell>
          <cell r="U407" t="str">
            <v>CABEZAS SANCHEZ JEAN JHONATAN</v>
          </cell>
          <cell r="V407" t="str">
            <v>CORIHUAMAN SURCO  ERICK ROBERT</v>
          </cell>
        </row>
        <row r="408">
          <cell r="A408">
            <v>378</v>
          </cell>
          <cell r="B408">
            <v>42682</v>
          </cell>
          <cell r="C408" t="str">
            <v>NOVIEMBRE</v>
          </cell>
          <cell r="D408" t="str">
            <v>2016</v>
          </cell>
          <cell r="E408">
            <v>226</v>
          </cell>
          <cell r="F408" t="str">
            <v>D3P-754</v>
          </cell>
          <cell r="G408" t="str">
            <v>C0V-971</v>
          </cell>
          <cell r="H408" t="str">
            <v>LAS BAMBAS</v>
          </cell>
          <cell r="I408">
            <v>159560</v>
          </cell>
          <cell r="J408" t="str">
            <v>INSUMO TALLER</v>
          </cell>
          <cell r="K408" t="str">
            <v>PETROLEO</v>
          </cell>
          <cell r="L408">
            <v>1</v>
          </cell>
          <cell r="M408" t="str">
            <v>GLNS.</v>
          </cell>
          <cell r="N408" t="str">
            <v>TRACTO</v>
          </cell>
          <cell r="O408">
            <v>0</v>
          </cell>
          <cell r="P408" t="str">
            <v>M1</v>
          </cell>
          <cell r="Q408" t="str">
            <v>J2</v>
          </cell>
          <cell r="R408" t="str">
            <v>J6</v>
          </cell>
          <cell r="S408" t="str">
            <v>ENTREGADO</v>
          </cell>
          <cell r="T408">
            <v>42682</v>
          </cell>
          <cell r="U408" t="str">
            <v>CABEZAS SANCHEZ JEAN JHONATAN</v>
          </cell>
          <cell r="V408" t="str">
            <v>CORIHUAMAN SURCO  ERICK ROBERT</v>
          </cell>
        </row>
        <row r="409">
          <cell r="A409">
            <v>414</v>
          </cell>
          <cell r="B409">
            <v>42682</v>
          </cell>
          <cell r="C409" t="str">
            <v>NOVIEMBRE</v>
          </cell>
          <cell r="D409" t="str">
            <v>2016</v>
          </cell>
          <cell r="E409">
            <v>271</v>
          </cell>
          <cell r="F409" t="str">
            <v>D3S-764</v>
          </cell>
          <cell r="G409" t="str">
            <v>TBL-998</v>
          </cell>
          <cell r="H409" t="str">
            <v>LAS BAMBAS</v>
          </cell>
          <cell r="I409">
            <v>0</v>
          </cell>
          <cell r="J409" t="str">
            <v>REPUESTO</v>
          </cell>
          <cell r="K409" t="str">
            <v>PARCHE RACK 14</v>
          </cell>
          <cell r="L409">
            <v>1</v>
          </cell>
          <cell r="M409" t="str">
            <v>UNID.</v>
          </cell>
          <cell r="N409" t="str">
            <v>TRACTO</v>
          </cell>
          <cell r="O409">
            <v>0</v>
          </cell>
          <cell r="P409" t="str">
            <v>N1</v>
          </cell>
          <cell r="Q409" t="str">
            <v>J3</v>
          </cell>
          <cell r="R409" t="str">
            <v>J6</v>
          </cell>
          <cell r="S409" t="str">
            <v>ENTREGADO</v>
          </cell>
          <cell r="T409">
            <v>42682</v>
          </cell>
          <cell r="U409" t="str">
            <v>AGUILAR CCANTUTA WILLY</v>
          </cell>
          <cell r="V409" t="str">
            <v>CHURA PIZARRO ALBERTO</v>
          </cell>
        </row>
        <row r="410">
          <cell r="A410">
            <v>415</v>
          </cell>
          <cell r="B410">
            <v>42682</v>
          </cell>
          <cell r="C410" t="str">
            <v>NOVIEMBRE</v>
          </cell>
          <cell r="D410" t="str">
            <v>2016</v>
          </cell>
          <cell r="E410">
            <v>271</v>
          </cell>
          <cell r="F410" t="str">
            <v>D3S-764</v>
          </cell>
          <cell r="G410" t="str">
            <v>TBL-998</v>
          </cell>
          <cell r="H410" t="str">
            <v>LAS BAMBAS</v>
          </cell>
          <cell r="I410">
            <v>0</v>
          </cell>
          <cell r="J410" t="str">
            <v>REPUESTO</v>
          </cell>
          <cell r="K410" t="str">
            <v>PARCHE RACK 12</v>
          </cell>
          <cell r="L410">
            <v>1</v>
          </cell>
          <cell r="M410" t="str">
            <v>UNID.</v>
          </cell>
          <cell r="N410" t="str">
            <v>TRACTO</v>
          </cell>
          <cell r="O410">
            <v>0</v>
          </cell>
          <cell r="P410" t="str">
            <v>N1</v>
          </cell>
          <cell r="Q410" t="str">
            <v>J3</v>
          </cell>
          <cell r="R410" t="str">
            <v>J6</v>
          </cell>
          <cell r="S410" t="str">
            <v>ENTREGADO</v>
          </cell>
          <cell r="T410">
            <v>42682</v>
          </cell>
          <cell r="U410" t="str">
            <v>AGUILAR CCANTUTA WILLY</v>
          </cell>
          <cell r="V410" t="str">
            <v>CHURA PIZARRO ALBERTO</v>
          </cell>
        </row>
        <row r="411">
          <cell r="A411">
            <v>416</v>
          </cell>
          <cell r="B411">
            <v>42682</v>
          </cell>
          <cell r="C411" t="str">
            <v>NOVIEMBRE</v>
          </cell>
          <cell r="D411" t="str">
            <v>2016</v>
          </cell>
          <cell r="E411">
            <v>271</v>
          </cell>
          <cell r="F411" t="str">
            <v>D3S-764</v>
          </cell>
          <cell r="G411" t="str">
            <v>TBL-998</v>
          </cell>
          <cell r="H411" t="str">
            <v>LAS BAMBAS</v>
          </cell>
          <cell r="I411">
            <v>0</v>
          </cell>
          <cell r="J411" t="str">
            <v>REPUESTO</v>
          </cell>
          <cell r="K411" t="str">
            <v>AGUJAS DE PITON</v>
          </cell>
          <cell r="L411">
            <v>2</v>
          </cell>
          <cell r="M411" t="str">
            <v>UNID.</v>
          </cell>
          <cell r="N411" t="str">
            <v>TRACTO</v>
          </cell>
          <cell r="O411">
            <v>0</v>
          </cell>
          <cell r="P411" t="str">
            <v>N1</v>
          </cell>
          <cell r="Q411" t="str">
            <v>J3</v>
          </cell>
          <cell r="R411" t="str">
            <v>J6</v>
          </cell>
          <cell r="S411" t="str">
            <v>ENTREGADO</v>
          </cell>
          <cell r="T411">
            <v>42682</v>
          </cell>
          <cell r="U411" t="str">
            <v>AGUILAR CCANTUTA WILLY</v>
          </cell>
          <cell r="V411" t="str">
            <v>CHURA PIZARRO ALBERTO</v>
          </cell>
        </row>
        <row r="412">
          <cell r="A412">
            <v>428</v>
          </cell>
          <cell r="B412">
            <v>42682</v>
          </cell>
          <cell r="C412" t="str">
            <v>NOVIEMBRE</v>
          </cell>
          <cell r="D412" t="str">
            <v>2016</v>
          </cell>
          <cell r="E412">
            <v>271</v>
          </cell>
          <cell r="F412" t="str">
            <v>D3S-764</v>
          </cell>
          <cell r="G412" t="str">
            <v>TBL-998</v>
          </cell>
          <cell r="H412" t="str">
            <v>LAS BAMBAS</v>
          </cell>
          <cell r="I412">
            <v>0</v>
          </cell>
          <cell r="J412" t="str">
            <v>REPUESTO</v>
          </cell>
          <cell r="K412" t="str">
            <v>MOTOR ELEVALUNA LADO DERECHO</v>
          </cell>
          <cell r="L412">
            <v>1</v>
          </cell>
          <cell r="M412" t="str">
            <v>UNID.</v>
          </cell>
          <cell r="N412" t="str">
            <v>TRACTO</v>
          </cell>
          <cell r="O412">
            <v>1</v>
          </cell>
          <cell r="P412" t="str">
            <v>E1</v>
          </cell>
          <cell r="Q412" t="str">
            <v>J1</v>
          </cell>
          <cell r="R412" t="str">
            <v>J6</v>
          </cell>
          <cell r="S412" t="str">
            <v>ENTREGADO</v>
          </cell>
          <cell r="T412">
            <v>42683</v>
          </cell>
          <cell r="U412" t="str">
            <v>PALOMINO CARDENAS JUAN CARLOS</v>
          </cell>
          <cell r="V412" t="str">
            <v>FLOREZ CONDORI  JOSE WILLIANS</v>
          </cell>
        </row>
        <row r="413">
          <cell r="A413">
            <v>429</v>
          </cell>
          <cell r="B413">
            <v>42682</v>
          </cell>
          <cell r="C413" t="str">
            <v>NOVIEMBRE</v>
          </cell>
          <cell r="D413" t="str">
            <v>2016</v>
          </cell>
          <cell r="E413">
            <v>271</v>
          </cell>
          <cell r="F413" t="str">
            <v>D3S-764</v>
          </cell>
          <cell r="G413" t="str">
            <v>TBL-998</v>
          </cell>
          <cell r="H413" t="str">
            <v>LAS BAMBAS</v>
          </cell>
          <cell r="I413">
            <v>0</v>
          </cell>
          <cell r="J413" t="str">
            <v>REPUESTO</v>
          </cell>
          <cell r="K413" t="str">
            <v>TECLA ELEVA LUNA LADO DERECHO</v>
          </cell>
          <cell r="L413">
            <v>1</v>
          </cell>
          <cell r="M413" t="str">
            <v>UNID.</v>
          </cell>
          <cell r="N413" t="str">
            <v>TRACTO</v>
          </cell>
          <cell r="O413">
            <v>1</v>
          </cell>
          <cell r="P413" t="str">
            <v>E1</v>
          </cell>
          <cell r="Q413" t="str">
            <v>J1</v>
          </cell>
          <cell r="R413" t="str">
            <v>J6</v>
          </cell>
          <cell r="S413" t="str">
            <v>ENTREGADO</v>
          </cell>
          <cell r="T413">
            <v>42683</v>
          </cell>
          <cell r="U413" t="str">
            <v>PALOMINO CARDENAS JUAN CARLOS</v>
          </cell>
          <cell r="V413" t="str">
            <v>FLOREZ CONDORI  JOSE WILLIANS</v>
          </cell>
        </row>
        <row r="414">
          <cell r="A414">
            <v>430</v>
          </cell>
          <cell r="B414">
            <v>42682</v>
          </cell>
          <cell r="C414" t="str">
            <v>NOVIEMBRE</v>
          </cell>
          <cell r="D414" t="str">
            <v>2016</v>
          </cell>
          <cell r="E414">
            <v>271</v>
          </cell>
          <cell r="F414" t="str">
            <v>D3S-764</v>
          </cell>
          <cell r="G414" t="str">
            <v>TBL-998</v>
          </cell>
          <cell r="H414" t="str">
            <v>LAS BAMBAS</v>
          </cell>
          <cell r="I414">
            <v>0</v>
          </cell>
          <cell r="J414" t="str">
            <v>REPUESTO</v>
          </cell>
          <cell r="K414" t="str">
            <v>TECLA ELEVA LUNA LADO IZQUIERDO</v>
          </cell>
          <cell r="L414">
            <v>1</v>
          </cell>
          <cell r="M414" t="str">
            <v>UNID.</v>
          </cell>
          <cell r="N414" t="str">
            <v>TRACTO</v>
          </cell>
          <cell r="O414">
            <v>0</v>
          </cell>
          <cell r="P414" t="str">
            <v>E1</v>
          </cell>
          <cell r="Q414" t="str">
            <v>J1</v>
          </cell>
          <cell r="R414" t="str">
            <v>J6</v>
          </cell>
          <cell r="S414" t="str">
            <v>ENTREGADO</v>
          </cell>
          <cell r="T414">
            <v>42682</v>
          </cell>
          <cell r="U414" t="str">
            <v>PALOMINO CARDENAS JUAN CARLOS</v>
          </cell>
          <cell r="V414" t="str">
            <v>FLOREZ CONDORI  JOSE WILLIANS</v>
          </cell>
        </row>
        <row r="415">
          <cell r="A415">
            <v>392</v>
          </cell>
          <cell r="B415">
            <v>42682</v>
          </cell>
          <cell r="C415" t="str">
            <v>NOVIEMBRE</v>
          </cell>
          <cell r="D415" t="str">
            <v>2016</v>
          </cell>
          <cell r="E415">
            <v>213</v>
          </cell>
          <cell r="F415" t="str">
            <v>D4X-872</v>
          </cell>
          <cell r="G415" t="str">
            <v>B4P-976</v>
          </cell>
          <cell r="H415" t="str">
            <v>LAS BAMBAS</v>
          </cell>
          <cell r="I415">
            <v>180560</v>
          </cell>
          <cell r="J415" t="str">
            <v>INSUMO TALLER</v>
          </cell>
          <cell r="K415" t="str">
            <v>PARCHE RACK 10</v>
          </cell>
          <cell r="L415">
            <v>1</v>
          </cell>
          <cell r="M415" t="str">
            <v>UNID.</v>
          </cell>
          <cell r="N415" t="str">
            <v>CISTERNA</v>
          </cell>
          <cell r="O415">
            <v>0</v>
          </cell>
          <cell r="P415" t="str">
            <v>N1</v>
          </cell>
          <cell r="Q415" t="str">
            <v>J2</v>
          </cell>
          <cell r="R415" t="str">
            <v>J6</v>
          </cell>
          <cell r="S415" t="str">
            <v>ENTREGADO</v>
          </cell>
          <cell r="T415">
            <v>42682</v>
          </cell>
          <cell r="U415" t="str">
            <v>AGUILAR CCANTUTA WILLY</v>
          </cell>
          <cell r="V415" t="str">
            <v>CORIHUAMAN SURCO  ERICK ROBERT</v>
          </cell>
        </row>
        <row r="416">
          <cell r="A416">
            <v>340</v>
          </cell>
          <cell r="B416">
            <v>42682</v>
          </cell>
          <cell r="C416" t="str">
            <v>NOVIEMBRE</v>
          </cell>
          <cell r="D416" t="str">
            <v>2016</v>
          </cell>
          <cell r="E416">
            <v>258</v>
          </cell>
          <cell r="F416" t="str">
            <v>D6F-907</v>
          </cell>
          <cell r="G416" t="str">
            <v>T2Y-979</v>
          </cell>
          <cell r="H416" t="str">
            <v>LAS BAMBAS</v>
          </cell>
          <cell r="I416">
            <v>195511</v>
          </cell>
          <cell r="J416" t="str">
            <v>REPUESTO</v>
          </cell>
          <cell r="K416" t="str">
            <v>FOCOS TIPO BALA 12 V</v>
          </cell>
          <cell r="L416">
            <v>2</v>
          </cell>
          <cell r="M416" t="str">
            <v>UNID.</v>
          </cell>
          <cell r="N416" t="str">
            <v>TRACTO</v>
          </cell>
          <cell r="O416">
            <v>0</v>
          </cell>
          <cell r="P416" t="str">
            <v>E2</v>
          </cell>
          <cell r="Q416" t="str">
            <v>J1</v>
          </cell>
          <cell r="R416" t="str">
            <v>J5</v>
          </cell>
          <cell r="S416" t="str">
            <v>ENTREGADO</v>
          </cell>
          <cell r="T416">
            <v>42682</v>
          </cell>
          <cell r="U416" t="str">
            <v>YUCA BELLIDO BORIS YERSY</v>
          </cell>
          <cell r="V416" t="str">
            <v>FLOREZ CONDORI  JOSE WILLIANS</v>
          </cell>
        </row>
        <row r="417">
          <cell r="A417">
            <v>341</v>
          </cell>
          <cell r="B417">
            <v>42682</v>
          </cell>
          <cell r="C417" t="str">
            <v>NOVIEMBRE</v>
          </cell>
          <cell r="D417" t="str">
            <v>2016</v>
          </cell>
          <cell r="E417">
            <v>258</v>
          </cell>
          <cell r="F417" t="str">
            <v>D6F-907</v>
          </cell>
          <cell r="G417" t="str">
            <v>T2Y-979</v>
          </cell>
          <cell r="H417" t="str">
            <v>LAS BAMBAS</v>
          </cell>
          <cell r="I417">
            <v>195511</v>
          </cell>
          <cell r="J417" t="str">
            <v>REPUESTO</v>
          </cell>
          <cell r="K417" t="str">
            <v>FOCOS LAGRIMON AMBAR 12 V</v>
          </cell>
          <cell r="L417">
            <v>1</v>
          </cell>
          <cell r="M417" t="str">
            <v>UNID.</v>
          </cell>
          <cell r="N417" t="str">
            <v>TRACTO</v>
          </cell>
          <cell r="O417">
            <v>0</v>
          </cell>
          <cell r="P417" t="str">
            <v>E2</v>
          </cell>
          <cell r="Q417" t="str">
            <v>J1</v>
          </cell>
          <cell r="R417" t="str">
            <v>J5</v>
          </cell>
          <cell r="S417" t="str">
            <v>ENTREGADO</v>
          </cell>
          <cell r="T417">
            <v>42682</v>
          </cell>
          <cell r="U417" t="str">
            <v>YUCA BELLIDO BORIS YERSY</v>
          </cell>
          <cell r="V417" t="str">
            <v>FLOREZ CONDORI  JOSE WILLIANS</v>
          </cell>
        </row>
        <row r="418">
          <cell r="A418">
            <v>342</v>
          </cell>
          <cell r="B418">
            <v>42682</v>
          </cell>
          <cell r="C418" t="str">
            <v>NOVIEMBRE</v>
          </cell>
          <cell r="D418" t="str">
            <v>2016</v>
          </cell>
          <cell r="E418">
            <v>258</v>
          </cell>
          <cell r="F418" t="str">
            <v>D6F-907</v>
          </cell>
          <cell r="G418" t="str">
            <v>T2Y-979</v>
          </cell>
          <cell r="H418" t="str">
            <v>LAS BAMBAS</v>
          </cell>
          <cell r="I418">
            <v>195511</v>
          </cell>
          <cell r="J418" t="str">
            <v>REPUESTO</v>
          </cell>
          <cell r="K418" t="str">
            <v>PRECINTOS</v>
          </cell>
          <cell r="L418">
            <v>10</v>
          </cell>
          <cell r="M418" t="str">
            <v>UNID.</v>
          </cell>
          <cell r="N418" t="str">
            <v>TRACTO</v>
          </cell>
          <cell r="O418">
            <v>0</v>
          </cell>
          <cell r="P418" t="str">
            <v>E2</v>
          </cell>
          <cell r="Q418" t="str">
            <v>J1</v>
          </cell>
          <cell r="R418" t="str">
            <v>J5</v>
          </cell>
          <cell r="S418" t="str">
            <v>ENTREGADO</v>
          </cell>
          <cell r="T418">
            <v>42682</v>
          </cell>
          <cell r="U418" t="str">
            <v>YUCA BELLIDO BORIS YERSY</v>
          </cell>
          <cell r="V418" t="str">
            <v>FLOREZ CONDORI  JOSE WILLIANS</v>
          </cell>
        </row>
        <row r="419">
          <cell r="A419">
            <v>393</v>
          </cell>
          <cell r="B419">
            <v>42682</v>
          </cell>
          <cell r="C419" t="str">
            <v>NOVIEMBRE</v>
          </cell>
          <cell r="D419" t="str">
            <v>2016</v>
          </cell>
          <cell r="E419">
            <v>258</v>
          </cell>
          <cell r="F419" t="str">
            <v>D6F-907</v>
          </cell>
          <cell r="G419" t="str">
            <v>T2Y-979</v>
          </cell>
          <cell r="H419" t="str">
            <v>LAS BAMBAS</v>
          </cell>
          <cell r="I419">
            <v>195511</v>
          </cell>
          <cell r="J419" t="str">
            <v>REPUESTO</v>
          </cell>
          <cell r="K419" t="str">
            <v>RETEN DE BOCAMAZA COLOR NEGRO</v>
          </cell>
          <cell r="L419">
            <v>1</v>
          </cell>
          <cell r="M419" t="str">
            <v>UNID.</v>
          </cell>
          <cell r="N419" t="str">
            <v>CISTERNA</v>
          </cell>
          <cell r="O419">
            <v>0</v>
          </cell>
          <cell r="P419" t="str">
            <v>M6</v>
          </cell>
          <cell r="Q419" t="str">
            <v>J1</v>
          </cell>
          <cell r="R419" t="str">
            <v>J6</v>
          </cell>
          <cell r="S419" t="str">
            <v>ENTREGADO</v>
          </cell>
          <cell r="T419">
            <v>42682</v>
          </cell>
          <cell r="U419" t="str">
            <v>PARI VENTURA  EDSON ORLANDO</v>
          </cell>
          <cell r="V419" t="str">
            <v>FLOREZ CONDORI  JOSE WILLIANS</v>
          </cell>
        </row>
        <row r="420">
          <cell r="A420">
            <v>394</v>
          </cell>
          <cell r="B420">
            <v>42682</v>
          </cell>
          <cell r="C420" t="str">
            <v>NOVIEMBRE</v>
          </cell>
          <cell r="D420" t="str">
            <v>2016</v>
          </cell>
          <cell r="E420">
            <v>258</v>
          </cell>
          <cell r="F420" t="str">
            <v>D6F-907</v>
          </cell>
          <cell r="G420" t="str">
            <v>T2Y-979</v>
          </cell>
          <cell r="H420" t="str">
            <v>LAS BAMBAS</v>
          </cell>
          <cell r="I420">
            <v>195511</v>
          </cell>
          <cell r="J420" t="str">
            <v>REPUESTO</v>
          </cell>
          <cell r="K420" t="str">
            <v>ZAPATAS</v>
          </cell>
          <cell r="L420">
            <v>1</v>
          </cell>
          <cell r="M420" t="str">
            <v>JUEGO</v>
          </cell>
          <cell r="N420" t="str">
            <v>CISTERNA</v>
          </cell>
          <cell r="O420">
            <v>0</v>
          </cell>
          <cell r="P420" t="str">
            <v>M6</v>
          </cell>
          <cell r="Q420" t="str">
            <v>J1</v>
          </cell>
          <cell r="R420" t="str">
            <v>J6</v>
          </cell>
          <cell r="S420" t="str">
            <v>ENTREGADO</v>
          </cell>
          <cell r="T420">
            <v>42682</v>
          </cell>
          <cell r="U420" t="str">
            <v>PARI VENTURA  EDSON ORLANDO</v>
          </cell>
          <cell r="V420" t="str">
            <v>FLOREZ CONDORI  JOSE WILLIANS</v>
          </cell>
        </row>
        <row r="421">
          <cell r="A421">
            <v>395</v>
          </cell>
          <cell r="B421">
            <v>42682</v>
          </cell>
          <cell r="C421" t="str">
            <v>NOVIEMBRE</v>
          </cell>
          <cell r="D421" t="str">
            <v>2016</v>
          </cell>
          <cell r="E421">
            <v>258</v>
          </cell>
          <cell r="F421" t="str">
            <v>D6F-907</v>
          </cell>
          <cell r="G421" t="str">
            <v>T2Y-979</v>
          </cell>
          <cell r="H421" t="str">
            <v>LAS BAMBAS</v>
          </cell>
          <cell r="I421">
            <v>195511</v>
          </cell>
          <cell r="J421" t="str">
            <v>REPUESTO</v>
          </cell>
          <cell r="K421" t="str">
            <v>RESORTES PEQUEÑOS PARA ZAPATAS</v>
          </cell>
          <cell r="L421">
            <v>4</v>
          </cell>
          <cell r="M421" t="str">
            <v>UNID.</v>
          </cell>
          <cell r="N421" t="str">
            <v>CISTERNA</v>
          </cell>
          <cell r="O421">
            <v>0</v>
          </cell>
          <cell r="P421" t="str">
            <v>M6</v>
          </cell>
          <cell r="Q421" t="str">
            <v>J1</v>
          </cell>
          <cell r="R421" t="str">
            <v>J6</v>
          </cell>
          <cell r="S421" t="str">
            <v>ENTREGADO</v>
          </cell>
          <cell r="T421">
            <v>42682</v>
          </cell>
          <cell r="U421" t="str">
            <v>PARI VENTURA  EDSON ORLANDO</v>
          </cell>
          <cell r="V421" t="str">
            <v>FLOREZ CONDORI  JOSE WILLIANS</v>
          </cell>
        </row>
        <row r="422">
          <cell r="A422">
            <v>396</v>
          </cell>
          <cell r="B422">
            <v>42682</v>
          </cell>
          <cell r="C422" t="str">
            <v>NOVIEMBRE</v>
          </cell>
          <cell r="D422" t="str">
            <v>2016</v>
          </cell>
          <cell r="E422">
            <v>258</v>
          </cell>
          <cell r="F422" t="str">
            <v>D6F-907</v>
          </cell>
          <cell r="G422" t="str">
            <v>T2Y-979</v>
          </cell>
          <cell r="H422" t="str">
            <v>LAS BAMBAS</v>
          </cell>
          <cell r="I422">
            <v>195511</v>
          </cell>
          <cell r="J422" t="str">
            <v>REPUESTO</v>
          </cell>
          <cell r="K422" t="str">
            <v>RESORTES GRANDES PARA ZAPATA</v>
          </cell>
          <cell r="L422">
            <v>2</v>
          </cell>
          <cell r="M422" t="str">
            <v>UNID.</v>
          </cell>
          <cell r="N422" t="str">
            <v>CISTERNA</v>
          </cell>
          <cell r="O422">
            <v>0</v>
          </cell>
          <cell r="P422" t="str">
            <v>M6</v>
          </cell>
          <cell r="Q422" t="str">
            <v>J1</v>
          </cell>
          <cell r="R422" t="str">
            <v>J6</v>
          </cell>
          <cell r="S422" t="str">
            <v>ENTREGADO</v>
          </cell>
          <cell r="T422">
            <v>42682</v>
          </cell>
          <cell r="U422" t="str">
            <v>PARI VENTURA  EDSON ORLANDO</v>
          </cell>
          <cell r="V422" t="str">
            <v>FLOREZ CONDORI  JOSE WILLIANS</v>
          </cell>
        </row>
        <row r="423">
          <cell r="A423">
            <v>397</v>
          </cell>
          <cell r="B423">
            <v>42682</v>
          </cell>
          <cell r="C423" t="str">
            <v>NOVIEMBRE</v>
          </cell>
          <cell r="D423" t="str">
            <v>2016</v>
          </cell>
          <cell r="E423">
            <v>258</v>
          </cell>
          <cell r="F423" t="str">
            <v>D6F-907</v>
          </cell>
          <cell r="G423" t="str">
            <v>T2Y-979</v>
          </cell>
          <cell r="H423" t="str">
            <v>LAS BAMBAS</v>
          </cell>
          <cell r="I423">
            <v>195511</v>
          </cell>
          <cell r="J423" t="str">
            <v>REPUESTO</v>
          </cell>
          <cell r="K423" t="str">
            <v>BOCINA DE MUELLE</v>
          </cell>
          <cell r="L423">
            <v>1</v>
          </cell>
          <cell r="M423" t="str">
            <v>UNID.</v>
          </cell>
          <cell r="N423" t="str">
            <v>CISTERNA</v>
          </cell>
          <cell r="O423">
            <v>0</v>
          </cell>
          <cell r="P423" t="str">
            <v>M6</v>
          </cell>
          <cell r="Q423" t="str">
            <v>J1</v>
          </cell>
          <cell r="R423" t="str">
            <v>J6</v>
          </cell>
          <cell r="S423" t="str">
            <v>ENTREGADO</v>
          </cell>
          <cell r="T423">
            <v>42682</v>
          </cell>
          <cell r="U423" t="str">
            <v>PARI VENTURA  EDSON ORLANDO</v>
          </cell>
          <cell r="V423" t="str">
            <v>FLOREZ CONDORI  JOSE WILLIANS</v>
          </cell>
        </row>
        <row r="424">
          <cell r="A424">
            <v>422</v>
          </cell>
          <cell r="B424">
            <v>42682</v>
          </cell>
          <cell r="C424" t="str">
            <v>NOVIEMBRE</v>
          </cell>
          <cell r="D424" t="str">
            <v>2016</v>
          </cell>
          <cell r="E424">
            <v>268</v>
          </cell>
          <cell r="F424" t="str">
            <v>D6G-806</v>
          </cell>
          <cell r="G424" t="str">
            <v>B8K-998</v>
          </cell>
          <cell r="H424" t="str">
            <v>LAS BAMBAS</v>
          </cell>
          <cell r="I424">
            <v>214427</v>
          </cell>
          <cell r="J424" t="str">
            <v>REPUESTO</v>
          </cell>
          <cell r="K424" t="str">
            <v>MASCHIBREAK</v>
          </cell>
          <cell r="L424">
            <v>1</v>
          </cell>
          <cell r="M424" t="str">
            <v>UNID.</v>
          </cell>
          <cell r="N424" t="str">
            <v>TRACTO</v>
          </cell>
          <cell r="O424">
            <v>0</v>
          </cell>
          <cell r="P424" t="str">
            <v>M2</v>
          </cell>
          <cell r="Q424" t="str">
            <v>J2</v>
          </cell>
          <cell r="R424" t="str">
            <v>J6</v>
          </cell>
          <cell r="S424" t="str">
            <v>ENTREGADO</v>
          </cell>
          <cell r="T424">
            <v>42682</v>
          </cell>
          <cell r="U424" t="str">
            <v>CHUMPITAZ GAGO JULIO ENRIQUE</v>
          </cell>
          <cell r="V424" t="str">
            <v>CORIHUAMAN SURCO  ERICK ROBERT</v>
          </cell>
        </row>
        <row r="425">
          <cell r="A425">
            <v>423</v>
          </cell>
          <cell r="B425">
            <v>42682</v>
          </cell>
          <cell r="C425" t="str">
            <v>NOVIEMBRE</v>
          </cell>
          <cell r="D425" t="str">
            <v>2016</v>
          </cell>
          <cell r="E425">
            <v>268</v>
          </cell>
          <cell r="F425" t="str">
            <v>D6G-806</v>
          </cell>
          <cell r="G425" t="str">
            <v>B8K-998</v>
          </cell>
          <cell r="H425" t="str">
            <v>LAS BAMBAS</v>
          </cell>
          <cell r="I425">
            <v>214427</v>
          </cell>
          <cell r="J425" t="str">
            <v>REPUESTO</v>
          </cell>
          <cell r="K425" t="str">
            <v>MINIFUSIBLES DE 20 AMP.</v>
          </cell>
          <cell r="L425">
            <v>4</v>
          </cell>
          <cell r="M425" t="str">
            <v>UNID.</v>
          </cell>
          <cell r="N425" t="str">
            <v>TRACTO</v>
          </cell>
          <cell r="O425">
            <v>0</v>
          </cell>
          <cell r="P425" t="str">
            <v>E1</v>
          </cell>
          <cell r="Q425" t="str">
            <v>J1</v>
          </cell>
          <cell r="R425" t="str">
            <v>J6</v>
          </cell>
          <cell r="S425" t="str">
            <v>ENTREGADO</v>
          </cell>
          <cell r="T425">
            <v>42682</v>
          </cell>
          <cell r="U425" t="str">
            <v>PALOMINO CARDENAS JUAN CARLOS</v>
          </cell>
          <cell r="V425" t="str">
            <v>FLOREZ CONDORI  JOSE WILLIANS</v>
          </cell>
        </row>
        <row r="426">
          <cell r="A426">
            <v>401</v>
          </cell>
          <cell r="B426">
            <v>42682</v>
          </cell>
          <cell r="C426" t="str">
            <v>NOVIEMBRE</v>
          </cell>
          <cell r="D426" t="str">
            <v>2016</v>
          </cell>
          <cell r="E426">
            <v>268</v>
          </cell>
          <cell r="F426" t="str">
            <v>D6G-806</v>
          </cell>
          <cell r="G426" t="str">
            <v>B8K-998</v>
          </cell>
          <cell r="H426" t="str">
            <v>LAS BAMBAS</v>
          </cell>
          <cell r="I426">
            <v>214427</v>
          </cell>
          <cell r="J426" t="str">
            <v>REPUESTO</v>
          </cell>
          <cell r="K426" t="str">
            <v>LLANTAS REENCAUCHADAS IZY</v>
          </cell>
          <cell r="L426">
            <v>4</v>
          </cell>
          <cell r="M426" t="str">
            <v>UNID.</v>
          </cell>
          <cell r="N426" t="str">
            <v>CISTERNA</v>
          </cell>
          <cell r="O426">
            <v>0</v>
          </cell>
          <cell r="P426" t="str">
            <v>N2</v>
          </cell>
          <cell r="Q426" t="str">
            <v>J3</v>
          </cell>
          <cell r="R426" t="str">
            <v>J6</v>
          </cell>
          <cell r="S426" t="str">
            <v>ENTREGADO</v>
          </cell>
          <cell r="T426">
            <v>42682</v>
          </cell>
          <cell r="U426" t="str">
            <v>MAMANI LARICO  EDUARDO ALVARO</v>
          </cell>
          <cell r="V426" t="str">
            <v>CHURA PIZARRO ALBERTO</v>
          </cell>
        </row>
        <row r="427">
          <cell r="A427">
            <v>290</v>
          </cell>
          <cell r="B427">
            <v>42682</v>
          </cell>
          <cell r="C427" t="str">
            <v>NOVIEMBRE</v>
          </cell>
          <cell r="D427" t="str">
            <v>2016</v>
          </cell>
          <cell r="E427">
            <v>200</v>
          </cell>
          <cell r="F427" t="str">
            <v>TALLER</v>
          </cell>
          <cell r="G427" t="str">
            <v>TALLER</v>
          </cell>
          <cell r="H427" t="str">
            <v>TALLER</v>
          </cell>
          <cell r="I427" t="str">
            <v>TALLER</v>
          </cell>
          <cell r="J427" t="str">
            <v>INSUMO TALLER</v>
          </cell>
          <cell r="K427" t="str">
            <v>SPRAY COLOR BLANCO</v>
          </cell>
          <cell r="L427">
            <v>1</v>
          </cell>
          <cell r="M427" t="str">
            <v>UNID.</v>
          </cell>
          <cell r="N427" t="str">
            <v>TALLER</v>
          </cell>
          <cell r="O427">
            <v>0</v>
          </cell>
          <cell r="P427" t="str">
            <v>N2</v>
          </cell>
          <cell r="Q427" t="str">
            <v>J1</v>
          </cell>
          <cell r="R427" t="str">
            <v>J6</v>
          </cell>
          <cell r="S427" t="str">
            <v>ENTREGADO</v>
          </cell>
          <cell r="T427">
            <v>42682</v>
          </cell>
          <cell r="U427" t="str">
            <v>MAMANI LARICO  EDUARDO ALVARO</v>
          </cell>
          <cell r="V427" t="str">
            <v>FLOREZ CONDORI  JOSE WILLIANS</v>
          </cell>
        </row>
        <row r="428">
          <cell r="A428">
            <v>291</v>
          </cell>
          <cell r="B428">
            <v>42682</v>
          </cell>
          <cell r="C428" t="str">
            <v>NOVIEMBRE</v>
          </cell>
          <cell r="D428" t="str">
            <v>2016</v>
          </cell>
          <cell r="E428">
            <v>200</v>
          </cell>
          <cell r="F428" t="str">
            <v>TALLER</v>
          </cell>
          <cell r="G428" t="str">
            <v>TALLER</v>
          </cell>
          <cell r="H428" t="str">
            <v>TALLER</v>
          </cell>
          <cell r="I428" t="str">
            <v>TALLER</v>
          </cell>
          <cell r="J428" t="str">
            <v>INSUMO TALLER</v>
          </cell>
          <cell r="K428" t="str">
            <v>SPRAY COLOR ALUMINIO</v>
          </cell>
          <cell r="L428">
            <v>1</v>
          </cell>
          <cell r="M428" t="str">
            <v>UNID.</v>
          </cell>
          <cell r="N428" t="str">
            <v>TALLER</v>
          </cell>
          <cell r="O428">
            <v>0</v>
          </cell>
          <cell r="P428" t="str">
            <v>N2</v>
          </cell>
          <cell r="Q428" t="str">
            <v>J1</v>
          </cell>
          <cell r="R428" t="str">
            <v>J6</v>
          </cell>
          <cell r="S428" t="str">
            <v>ENTREGADO</v>
          </cell>
          <cell r="T428">
            <v>42682</v>
          </cell>
          <cell r="U428" t="str">
            <v>MAMANI LARICO  EDUARDO ALVARO</v>
          </cell>
          <cell r="V428" t="str">
            <v>FLOREZ CONDORI  JOSE WILLIANS</v>
          </cell>
        </row>
        <row r="429">
          <cell r="A429">
            <v>292</v>
          </cell>
          <cell r="B429">
            <v>42682</v>
          </cell>
          <cell r="C429" t="str">
            <v>NOVIEMBRE</v>
          </cell>
          <cell r="D429" t="str">
            <v>2016</v>
          </cell>
          <cell r="E429">
            <v>200</v>
          </cell>
          <cell r="F429" t="str">
            <v>TALLER</v>
          </cell>
          <cell r="G429" t="str">
            <v>TALLER</v>
          </cell>
          <cell r="H429" t="str">
            <v>TALLER</v>
          </cell>
          <cell r="I429" t="str">
            <v>TALLER</v>
          </cell>
          <cell r="J429" t="str">
            <v>INSUMO TALLER</v>
          </cell>
          <cell r="K429" t="str">
            <v>MARCADOR INDUSTRIAL</v>
          </cell>
          <cell r="L429">
            <v>1</v>
          </cell>
          <cell r="M429" t="str">
            <v>UNID.</v>
          </cell>
          <cell r="N429" t="str">
            <v>TALLER</v>
          </cell>
          <cell r="O429">
            <v>0</v>
          </cell>
          <cell r="P429" t="str">
            <v>N2</v>
          </cell>
          <cell r="Q429" t="str">
            <v>J1</v>
          </cell>
          <cell r="R429" t="str">
            <v>J6</v>
          </cell>
          <cell r="S429" t="str">
            <v>ENTREGADO</v>
          </cell>
          <cell r="T429">
            <v>42682</v>
          </cell>
          <cell r="U429" t="str">
            <v>MAMANI LARICO  EDUARDO ALVARO</v>
          </cell>
          <cell r="V429" t="str">
            <v>FLOREZ CONDORI  JOSE WILLIANS</v>
          </cell>
        </row>
        <row r="430">
          <cell r="A430">
            <v>353</v>
          </cell>
          <cell r="B430">
            <v>42682</v>
          </cell>
          <cell r="C430" t="str">
            <v>NOVIEMBRE</v>
          </cell>
          <cell r="D430" t="str">
            <v>2016</v>
          </cell>
          <cell r="E430">
            <v>200</v>
          </cell>
          <cell r="F430" t="str">
            <v>TALLER</v>
          </cell>
          <cell r="G430" t="str">
            <v>TALLER</v>
          </cell>
          <cell r="H430" t="str">
            <v>TALLER</v>
          </cell>
          <cell r="I430" t="str">
            <v>TALLER</v>
          </cell>
          <cell r="J430" t="str">
            <v>INSUMO TALLER</v>
          </cell>
          <cell r="K430" t="str">
            <v>PRECINTOS 200 X 3.6</v>
          </cell>
          <cell r="L430">
            <v>40</v>
          </cell>
          <cell r="M430" t="str">
            <v>UNID.</v>
          </cell>
          <cell r="N430" t="str">
            <v>TALLER</v>
          </cell>
          <cell r="O430">
            <v>0</v>
          </cell>
          <cell r="P430" t="str">
            <v>J5</v>
          </cell>
          <cell r="Q430" t="str">
            <v>J1</v>
          </cell>
          <cell r="R430" t="str">
            <v>J5</v>
          </cell>
          <cell r="S430" t="str">
            <v>ENTREGADO</v>
          </cell>
          <cell r="T430">
            <v>42682</v>
          </cell>
          <cell r="U430" t="str">
            <v>CONZA HUALLA NOELIA</v>
          </cell>
          <cell r="V430" t="str">
            <v>FLOREZ CONDORI  JOSE WILLIANS</v>
          </cell>
        </row>
        <row r="431">
          <cell r="A431">
            <v>354</v>
          </cell>
          <cell r="B431">
            <v>42682</v>
          </cell>
          <cell r="C431" t="str">
            <v>NOVIEMBRE</v>
          </cell>
          <cell r="D431" t="str">
            <v>2016</v>
          </cell>
          <cell r="E431">
            <v>200</v>
          </cell>
          <cell r="F431" t="str">
            <v>TALLER</v>
          </cell>
          <cell r="G431" t="str">
            <v>TALLER</v>
          </cell>
          <cell r="H431" t="str">
            <v>TALLER</v>
          </cell>
          <cell r="I431" t="str">
            <v>TALLER</v>
          </cell>
          <cell r="J431" t="str">
            <v>INSUMO TALLER</v>
          </cell>
          <cell r="K431" t="str">
            <v>PRECINTOS 300</v>
          </cell>
          <cell r="L431">
            <v>20</v>
          </cell>
          <cell r="M431" t="str">
            <v>UNID.</v>
          </cell>
          <cell r="N431" t="str">
            <v>TALLER</v>
          </cell>
          <cell r="O431">
            <v>0</v>
          </cell>
          <cell r="P431" t="str">
            <v>J5</v>
          </cell>
          <cell r="Q431" t="str">
            <v>J1</v>
          </cell>
          <cell r="R431" t="str">
            <v>J5</v>
          </cell>
          <cell r="S431" t="str">
            <v>ENTREGADO</v>
          </cell>
          <cell r="T431">
            <v>42682</v>
          </cell>
          <cell r="U431" t="str">
            <v>CONZA HUALLA NOELIA</v>
          </cell>
          <cell r="V431" t="str">
            <v>FLOREZ CONDORI  JOSE WILLIANS</v>
          </cell>
        </row>
        <row r="432">
          <cell r="A432">
            <v>362</v>
          </cell>
          <cell r="B432">
            <v>42682</v>
          </cell>
          <cell r="C432" t="str">
            <v>NOVIEMBRE</v>
          </cell>
          <cell r="D432" t="str">
            <v>2016</v>
          </cell>
          <cell r="E432">
            <v>200</v>
          </cell>
          <cell r="F432" t="str">
            <v>TALLER</v>
          </cell>
          <cell r="G432" t="str">
            <v>TALLER</v>
          </cell>
          <cell r="H432" t="str">
            <v>TALLER</v>
          </cell>
          <cell r="I432" t="str">
            <v>TALLER</v>
          </cell>
          <cell r="J432" t="str">
            <v>INSUMO TALLER</v>
          </cell>
          <cell r="K432" t="str">
            <v>AFLOJATODO</v>
          </cell>
          <cell r="L432">
            <v>1</v>
          </cell>
          <cell r="M432" t="str">
            <v>UNID.</v>
          </cell>
          <cell r="N432" t="str">
            <v>TALLER</v>
          </cell>
          <cell r="O432">
            <v>0</v>
          </cell>
          <cell r="P432" t="str">
            <v>J5</v>
          </cell>
          <cell r="Q432" t="str">
            <v>J1</v>
          </cell>
          <cell r="R432" t="str">
            <v>J5</v>
          </cell>
          <cell r="S432" t="str">
            <v>ENTREGADO</v>
          </cell>
          <cell r="T432">
            <v>42682</v>
          </cell>
          <cell r="U432" t="str">
            <v>CONZA HUALLA NOELIA</v>
          </cell>
          <cell r="V432" t="str">
            <v>FLOREZ CONDORI  JOSE WILLIANS</v>
          </cell>
        </row>
        <row r="433">
          <cell r="A433">
            <v>363</v>
          </cell>
          <cell r="B433">
            <v>42682</v>
          </cell>
          <cell r="C433" t="str">
            <v>NOVIEMBRE</v>
          </cell>
          <cell r="D433" t="str">
            <v>2016</v>
          </cell>
          <cell r="E433">
            <v>200</v>
          </cell>
          <cell r="F433" t="str">
            <v>TALLER</v>
          </cell>
          <cell r="G433" t="str">
            <v>TALLER</v>
          </cell>
          <cell r="H433" t="str">
            <v>TALLER</v>
          </cell>
          <cell r="I433" t="str">
            <v>TALLER</v>
          </cell>
          <cell r="J433" t="str">
            <v>INSUMO TALLER</v>
          </cell>
          <cell r="K433" t="str">
            <v>LUNA OSCURA NRO. 12</v>
          </cell>
          <cell r="L433">
            <v>1</v>
          </cell>
          <cell r="M433" t="str">
            <v>UNID.</v>
          </cell>
          <cell r="N433" t="str">
            <v>TALLER</v>
          </cell>
          <cell r="O433">
            <v>0</v>
          </cell>
          <cell r="P433" t="str">
            <v>J5</v>
          </cell>
          <cell r="Q433" t="str">
            <v>J1</v>
          </cell>
          <cell r="R433" t="str">
            <v>J5</v>
          </cell>
          <cell r="S433" t="str">
            <v>ENTREGADO</v>
          </cell>
          <cell r="T433">
            <v>42682</v>
          </cell>
          <cell r="U433" t="str">
            <v>CONZA HUALLA NOELIA</v>
          </cell>
          <cell r="V433" t="str">
            <v>FLOREZ CONDORI  JOSE WILLIANS</v>
          </cell>
        </row>
        <row r="434">
          <cell r="A434">
            <v>364</v>
          </cell>
          <cell r="B434">
            <v>42682</v>
          </cell>
          <cell r="C434" t="str">
            <v>NOVIEMBRE</v>
          </cell>
          <cell r="D434" t="str">
            <v>2016</v>
          </cell>
          <cell r="E434">
            <v>200</v>
          </cell>
          <cell r="F434" t="str">
            <v>TALLER</v>
          </cell>
          <cell r="G434" t="str">
            <v>TALLER</v>
          </cell>
          <cell r="H434" t="str">
            <v>TALLER</v>
          </cell>
          <cell r="I434" t="str">
            <v>TALLER</v>
          </cell>
          <cell r="J434" t="str">
            <v>INSUMO TALLER</v>
          </cell>
          <cell r="K434" t="str">
            <v>LUNA TRANSPARENTE</v>
          </cell>
          <cell r="L434">
            <v>2</v>
          </cell>
          <cell r="M434" t="str">
            <v>UNID.</v>
          </cell>
          <cell r="N434" t="str">
            <v>TALLER</v>
          </cell>
          <cell r="O434">
            <v>0</v>
          </cell>
          <cell r="P434" t="str">
            <v>J5</v>
          </cell>
          <cell r="Q434" t="str">
            <v>J1</v>
          </cell>
          <cell r="R434" t="str">
            <v>J5</v>
          </cell>
          <cell r="S434" t="str">
            <v>ENTREGADO</v>
          </cell>
          <cell r="T434">
            <v>42682</v>
          </cell>
          <cell r="U434" t="str">
            <v>CONZA HUALLA NOELIA</v>
          </cell>
          <cell r="V434" t="str">
            <v>FLOREZ CONDORI  JOSE WILLIANS</v>
          </cell>
        </row>
        <row r="435">
          <cell r="A435">
            <v>409</v>
          </cell>
          <cell r="B435">
            <v>42682</v>
          </cell>
          <cell r="C435" t="str">
            <v>NOVIEMBRE</v>
          </cell>
          <cell r="D435" t="str">
            <v>2016</v>
          </cell>
          <cell r="E435">
            <v>200</v>
          </cell>
          <cell r="F435" t="str">
            <v>TALLER</v>
          </cell>
          <cell r="G435" t="str">
            <v>TALLER</v>
          </cell>
          <cell r="H435" t="str">
            <v>TALLER</v>
          </cell>
          <cell r="I435" t="str">
            <v>TALLER</v>
          </cell>
          <cell r="J435" t="str">
            <v>REPUESTO</v>
          </cell>
          <cell r="K435" t="str">
            <v>SPRAY COLOR NEGRO</v>
          </cell>
          <cell r="L435">
            <v>1</v>
          </cell>
          <cell r="M435" t="str">
            <v>UNID.</v>
          </cell>
          <cell r="N435" t="str">
            <v>CISTERNA</v>
          </cell>
          <cell r="O435">
            <v>0</v>
          </cell>
          <cell r="P435" t="str">
            <v>S1</v>
          </cell>
          <cell r="Q435" t="str">
            <v>J2</v>
          </cell>
          <cell r="R435" t="str">
            <v>J6</v>
          </cell>
          <cell r="S435" t="str">
            <v>ENTREGADO</v>
          </cell>
          <cell r="T435">
            <v>42682</v>
          </cell>
          <cell r="U435" t="str">
            <v>BAYONA CRUZ CRISTIAN ARMANDO</v>
          </cell>
          <cell r="V435" t="str">
            <v>CORIHUAMAN SURCO  ERICK ROBERT</v>
          </cell>
        </row>
        <row r="436">
          <cell r="A436">
            <v>431</v>
          </cell>
          <cell r="B436">
            <v>42682</v>
          </cell>
          <cell r="C436" t="str">
            <v>NOVIEMBRE</v>
          </cell>
          <cell r="D436" t="str">
            <v>2016</v>
          </cell>
          <cell r="E436">
            <v>200</v>
          </cell>
          <cell r="F436" t="str">
            <v>TALLER</v>
          </cell>
          <cell r="G436" t="str">
            <v>TALLER</v>
          </cell>
          <cell r="H436" t="str">
            <v>TALLER</v>
          </cell>
          <cell r="I436" t="str">
            <v>TALLER</v>
          </cell>
          <cell r="J436" t="str">
            <v>INSUMO TALLER</v>
          </cell>
          <cell r="K436" t="str">
            <v>LUNA OSCURA NRO. 11</v>
          </cell>
          <cell r="L436">
            <v>1</v>
          </cell>
          <cell r="M436" t="str">
            <v>UNID.</v>
          </cell>
          <cell r="N436" t="str">
            <v>TALLER</v>
          </cell>
          <cell r="O436">
            <v>0</v>
          </cell>
          <cell r="P436" t="str">
            <v>S1</v>
          </cell>
          <cell r="Q436" t="str">
            <v>J1</v>
          </cell>
          <cell r="R436" t="str">
            <v>J6</v>
          </cell>
          <cell r="S436" t="str">
            <v>ENTREGADO</v>
          </cell>
          <cell r="T436">
            <v>42682</v>
          </cell>
          <cell r="U436" t="str">
            <v>BAYONA CRUZ CRISTIAN ARMANDO</v>
          </cell>
          <cell r="V436" t="str">
            <v>FLOREZ CONDORI  JOSE WILLIANS</v>
          </cell>
        </row>
        <row r="437">
          <cell r="A437">
            <v>289</v>
          </cell>
          <cell r="B437">
            <v>42682</v>
          </cell>
          <cell r="C437" t="str">
            <v>NOVIEMBRE</v>
          </cell>
          <cell r="D437" t="str">
            <v>2016</v>
          </cell>
          <cell r="E437">
            <v>200</v>
          </cell>
          <cell r="F437" t="str">
            <v>TALLER</v>
          </cell>
          <cell r="G437" t="str">
            <v>TALLER</v>
          </cell>
          <cell r="H437" t="str">
            <v>TALLER</v>
          </cell>
          <cell r="I437" t="str">
            <v>TALLER</v>
          </cell>
          <cell r="J437" t="str">
            <v>INSUMO TALLER</v>
          </cell>
          <cell r="K437" t="str">
            <v>GRASA PARA DESMONTAJE DE LLANTAS</v>
          </cell>
          <cell r="L437">
            <v>11.5</v>
          </cell>
          <cell r="M437" t="str">
            <v>KG.</v>
          </cell>
          <cell r="N437" t="str">
            <v>TALLER</v>
          </cell>
          <cell r="O437">
            <v>0</v>
          </cell>
          <cell r="P437" t="str">
            <v>N2</v>
          </cell>
          <cell r="Q437" t="str">
            <v>J1</v>
          </cell>
          <cell r="R437" t="str">
            <v>J6</v>
          </cell>
          <cell r="S437" t="str">
            <v>ENTREGADO</v>
          </cell>
          <cell r="T437">
            <v>42682</v>
          </cell>
          <cell r="U437" t="str">
            <v>MAMANI LARICO  EDUARDO ALVARO</v>
          </cell>
          <cell r="V437" t="str">
            <v>FLOREZ CONDORI  JOSE WILLIANS</v>
          </cell>
        </row>
        <row r="438">
          <cell r="A438">
            <v>316</v>
          </cell>
          <cell r="B438">
            <v>42682</v>
          </cell>
          <cell r="C438" t="str">
            <v>NOVIEMBRE</v>
          </cell>
          <cell r="D438" t="str">
            <v>2016</v>
          </cell>
          <cell r="E438">
            <v>254</v>
          </cell>
          <cell r="F438" t="str">
            <v>X2W-762</v>
          </cell>
          <cell r="G438" t="str">
            <v>C5V-998</v>
          </cell>
          <cell r="H438" t="str">
            <v>LAS BAMBAS</v>
          </cell>
          <cell r="I438">
            <v>122505</v>
          </cell>
          <cell r="J438" t="str">
            <v>REPUESTO</v>
          </cell>
          <cell r="K438" t="str">
            <v>TAPABARRO PLASTICO</v>
          </cell>
          <cell r="L438">
            <v>2</v>
          </cell>
          <cell r="M438" t="str">
            <v>UNID.</v>
          </cell>
          <cell r="N438" t="str">
            <v>CISTERNA</v>
          </cell>
          <cell r="O438">
            <v>0</v>
          </cell>
          <cell r="P438" t="str">
            <v>M4</v>
          </cell>
          <cell r="Q438" t="str">
            <v>J1</v>
          </cell>
          <cell r="R438" t="str">
            <v>J6</v>
          </cell>
          <cell r="S438" t="str">
            <v>ENTREGADO</v>
          </cell>
          <cell r="T438">
            <v>42682</v>
          </cell>
          <cell r="U438" t="str">
            <v>JULLIRI APAZA UBALDO</v>
          </cell>
          <cell r="V438" t="str">
            <v>FLOREZ CONDORI  JOSE WILLIANS</v>
          </cell>
        </row>
        <row r="439">
          <cell r="A439">
            <v>317</v>
          </cell>
          <cell r="B439">
            <v>42682</v>
          </cell>
          <cell r="C439" t="str">
            <v>NOVIEMBRE</v>
          </cell>
          <cell r="D439" t="str">
            <v>2016</v>
          </cell>
          <cell r="E439">
            <v>254</v>
          </cell>
          <cell r="F439" t="str">
            <v>X2W-762</v>
          </cell>
          <cell r="G439" t="str">
            <v>C5V-998</v>
          </cell>
          <cell r="H439" t="str">
            <v>LAS BAMBAS</v>
          </cell>
          <cell r="I439">
            <v>122505</v>
          </cell>
          <cell r="J439" t="str">
            <v>REPUESTO</v>
          </cell>
          <cell r="K439" t="str">
            <v>PERNO CENTRO 1/2 X 6</v>
          </cell>
          <cell r="L439">
            <v>1</v>
          </cell>
          <cell r="M439" t="str">
            <v>UNID.</v>
          </cell>
          <cell r="N439" t="str">
            <v>CISTERNA</v>
          </cell>
          <cell r="O439">
            <v>0</v>
          </cell>
          <cell r="P439" t="str">
            <v>M4</v>
          </cell>
          <cell r="Q439" t="str">
            <v>J1</v>
          </cell>
          <cell r="R439" t="str">
            <v>J6</v>
          </cell>
          <cell r="S439" t="str">
            <v>ENTREGADO</v>
          </cell>
          <cell r="T439">
            <v>42682</v>
          </cell>
          <cell r="U439" t="str">
            <v>JULLIRI APAZA UBALDO</v>
          </cell>
          <cell r="V439" t="str">
            <v>FLOREZ CONDORI  JOSE WILLIANS</v>
          </cell>
        </row>
        <row r="440">
          <cell r="A440">
            <v>318</v>
          </cell>
          <cell r="B440">
            <v>42682</v>
          </cell>
          <cell r="C440" t="str">
            <v>NOVIEMBRE</v>
          </cell>
          <cell r="D440" t="str">
            <v>2016</v>
          </cell>
          <cell r="E440">
            <v>254</v>
          </cell>
          <cell r="F440" t="str">
            <v>X2W-762</v>
          </cell>
          <cell r="G440" t="str">
            <v>C5V-998</v>
          </cell>
          <cell r="H440" t="str">
            <v>LAS BAMBAS</v>
          </cell>
          <cell r="I440">
            <v>122505</v>
          </cell>
          <cell r="J440" t="str">
            <v>REPUESTO</v>
          </cell>
          <cell r="K440" t="str">
            <v>TUERCA ALTA 1/2</v>
          </cell>
          <cell r="L440">
            <v>1</v>
          </cell>
          <cell r="M440" t="str">
            <v>UNID.</v>
          </cell>
          <cell r="N440" t="str">
            <v>CISTERNA</v>
          </cell>
          <cell r="O440">
            <v>0</v>
          </cell>
          <cell r="P440" t="str">
            <v>M4</v>
          </cell>
          <cell r="Q440" t="str">
            <v>J1</v>
          </cell>
          <cell r="R440" t="str">
            <v>J6</v>
          </cell>
          <cell r="S440" t="str">
            <v>ENTREGADO</v>
          </cell>
          <cell r="T440">
            <v>42682</v>
          </cell>
          <cell r="U440" t="str">
            <v>JULLIRI APAZA UBALDO</v>
          </cell>
          <cell r="V440" t="str">
            <v>FLOREZ CONDORI  JOSE WILLIANS</v>
          </cell>
        </row>
        <row r="441">
          <cell r="A441">
            <v>319</v>
          </cell>
          <cell r="B441">
            <v>42682</v>
          </cell>
          <cell r="C441" t="str">
            <v>NOVIEMBRE</v>
          </cell>
          <cell r="D441" t="str">
            <v>2016</v>
          </cell>
          <cell r="E441">
            <v>254</v>
          </cell>
          <cell r="F441" t="str">
            <v>X2W-762</v>
          </cell>
          <cell r="G441" t="str">
            <v>C5V-998</v>
          </cell>
          <cell r="H441" t="str">
            <v>LAS BAMBAS</v>
          </cell>
          <cell r="I441">
            <v>122505</v>
          </cell>
          <cell r="J441" t="str">
            <v>REPUESTO</v>
          </cell>
          <cell r="K441" t="str">
            <v>HOJA DE MUELLE 3 1/2 X 18 X 1 1/2</v>
          </cell>
          <cell r="L441">
            <v>1</v>
          </cell>
          <cell r="M441" t="str">
            <v>UNID.</v>
          </cell>
          <cell r="N441" t="str">
            <v>CISTERNA</v>
          </cell>
          <cell r="O441">
            <v>0</v>
          </cell>
          <cell r="P441" t="str">
            <v>M4</v>
          </cell>
          <cell r="Q441" t="str">
            <v>J1</v>
          </cell>
          <cell r="R441" t="str">
            <v>J6</v>
          </cell>
          <cell r="S441" t="str">
            <v>ENTREGADO</v>
          </cell>
          <cell r="T441">
            <v>42682</v>
          </cell>
          <cell r="U441" t="str">
            <v>JULLIRI APAZA UBALDO</v>
          </cell>
          <cell r="V441" t="str">
            <v>FLOREZ CONDORI  JOSE WILLIANS</v>
          </cell>
        </row>
        <row r="442">
          <cell r="A442">
            <v>320</v>
          </cell>
          <cell r="B442">
            <v>42682</v>
          </cell>
          <cell r="C442" t="str">
            <v>NOVIEMBRE</v>
          </cell>
          <cell r="D442" t="str">
            <v>2016</v>
          </cell>
          <cell r="E442">
            <v>254</v>
          </cell>
          <cell r="F442" t="str">
            <v>X2W-762</v>
          </cell>
          <cell r="G442" t="str">
            <v>C5V-998</v>
          </cell>
          <cell r="H442" t="str">
            <v>LAS BAMBAS</v>
          </cell>
          <cell r="I442">
            <v>122505</v>
          </cell>
          <cell r="J442" t="str">
            <v>REPUESTO</v>
          </cell>
          <cell r="K442" t="str">
            <v>PERNO 5/8 X 6"</v>
          </cell>
          <cell r="L442">
            <v>2</v>
          </cell>
          <cell r="M442" t="str">
            <v>UNID.</v>
          </cell>
          <cell r="N442" t="str">
            <v>CISTERNA</v>
          </cell>
          <cell r="O442">
            <v>0</v>
          </cell>
          <cell r="P442" t="str">
            <v>M4</v>
          </cell>
          <cell r="Q442" t="str">
            <v>J1</v>
          </cell>
          <cell r="R442" t="str">
            <v>J6</v>
          </cell>
          <cell r="S442" t="str">
            <v>ENTREGADO</v>
          </cell>
          <cell r="T442">
            <v>42682</v>
          </cell>
          <cell r="U442" t="str">
            <v>JULLIRI APAZA UBALDO</v>
          </cell>
          <cell r="V442" t="str">
            <v>FLOREZ CONDORI  JOSE WILLIANS</v>
          </cell>
        </row>
        <row r="443">
          <cell r="A443">
            <v>321</v>
          </cell>
          <cell r="B443">
            <v>42682</v>
          </cell>
          <cell r="C443" t="str">
            <v>NOVIEMBRE</v>
          </cell>
          <cell r="D443" t="str">
            <v>2016</v>
          </cell>
          <cell r="E443">
            <v>254</v>
          </cell>
          <cell r="F443" t="str">
            <v>X2W-762</v>
          </cell>
          <cell r="G443" t="str">
            <v>C5V-998</v>
          </cell>
          <cell r="H443" t="str">
            <v>LAS BAMBAS</v>
          </cell>
          <cell r="I443">
            <v>122505</v>
          </cell>
          <cell r="J443" t="str">
            <v>REPUESTO</v>
          </cell>
          <cell r="K443" t="str">
            <v>VOLANDA PLANA 5/8</v>
          </cell>
          <cell r="L443">
            <v>4</v>
          </cell>
          <cell r="M443" t="str">
            <v>UNID.</v>
          </cell>
          <cell r="N443" t="str">
            <v>CISTERNA</v>
          </cell>
          <cell r="O443">
            <v>0</v>
          </cell>
          <cell r="P443" t="str">
            <v>M4</v>
          </cell>
          <cell r="Q443" t="str">
            <v>J1</v>
          </cell>
          <cell r="R443" t="str">
            <v>J6</v>
          </cell>
          <cell r="S443" t="str">
            <v>ENTREGADO</v>
          </cell>
          <cell r="T443">
            <v>42682</v>
          </cell>
          <cell r="U443" t="str">
            <v>JULLIRI APAZA UBALDO</v>
          </cell>
          <cell r="V443" t="str">
            <v>FLOREZ CONDORI  JOSE WILLIANS</v>
          </cell>
        </row>
        <row r="444">
          <cell r="A444">
            <v>322</v>
          </cell>
          <cell r="B444">
            <v>42682</v>
          </cell>
          <cell r="C444" t="str">
            <v>NOVIEMBRE</v>
          </cell>
          <cell r="D444" t="str">
            <v>2016</v>
          </cell>
          <cell r="E444">
            <v>254</v>
          </cell>
          <cell r="F444" t="str">
            <v>X2W-762</v>
          </cell>
          <cell r="G444" t="str">
            <v>C5V-998</v>
          </cell>
          <cell r="H444" t="str">
            <v>LAS BAMBAS</v>
          </cell>
          <cell r="I444">
            <v>122505</v>
          </cell>
          <cell r="J444" t="str">
            <v>REPUESTO</v>
          </cell>
          <cell r="K444" t="str">
            <v>TUERCA DE SEGURO 5/8</v>
          </cell>
          <cell r="L444">
            <v>2</v>
          </cell>
          <cell r="M444" t="str">
            <v>UNID.</v>
          </cell>
          <cell r="N444" t="str">
            <v>CISTERNA</v>
          </cell>
          <cell r="O444">
            <v>0</v>
          </cell>
          <cell r="P444" t="str">
            <v>M4</v>
          </cell>
          <cell r="Q444" t="str">
            <v>J1</v>
          </cell>
          <cell r="R444" t="str">
            <v>J6</v>
          </cell>
          <cell r="S444" t="str">
            <v>ENTREGADO</v>
          </cell>
          <cell r="T444">
            <v>42682</v>
          </cell>
          <cell r="U444" t="str">
            <v>JULLIRI APAZA UBALDO</v>
          </cell>
          <cell r="V444" t="str">
            <v>FLOREZ CONDORI  JOSE WILLIANS</v>
          </cell>
        </row>
        <row r="445">
          <cell r="A445">
            <v>323</v>
          </cell>
          <cell r="B445">
            <v>42682</v>
          </cell>
          <cell r="C445" t="str">
            <v>NOVIEMBRE</v>
          </cell>
          <cell r="D445" t="str">
            <v>2016</v>
          </cell>
          <cell r="E445">
            <v>254</v>
          </cell>
          <cell r="F445" t="str">
            <v>X2W-762</v>
          </cell>
          <cell r="G445" t="str">
            <v>C5V-998</v>
          </cell>
          <cell r="H445" t="str">
            <v>LAS BAMBAS</v>
          </cell>
          <cell r="I445">
            <v>122505</v>
          </cell>
          <cell r="J445" t="str">
            <v>REPUESTO</v>
          </cell>
          <cell r="K445" t="str">
            <v>AFLOJA TODO</v>
          </cell>
          <cell r="L445">
            <v>1</v>
          </cell>
          <cell r="M445" t="str">
            <v>UNID.</v>
          </cell>
          <cell r="N445" t="str">
            <v>CISTERNA</v>
          </cell>
          <cell r="O445">
            <v>0</v>
          </cell>
          <cell r="P445" t="str">
            <v>M4</v>
          </cell>
          <cell r="Q445" t="str">
            <v>J1</v>
          </cell>
          <cell r="R445" t="str">
            <v>J6</v>
          </cell>
          <cell r="S445" t="str">
            <v>ENTREGADO</v>
          </cell>
          <cell r="T445">
            <v>42682</v>
          </cell>
          <cell r="U445" t="str">
            <v>JULLIRI APAZA UBALDO</v>
          </cell>
          <cell r="V445" t="str">
            <v>FLOREZ CONDORI  JOSE WILLIANS</v>
          </cell>
        </row>
        <row r="446">
          <cell r="A446">
            <v>338</v>
          </cell>
          <cell r="B446">
            <v>42682</v>
          </cell>
          <cell r="C446" t="str">
            <v>NOVIEMBRE</v>
          </cell>
          <cell r="D446" t="str">
            <v>2016</v>
          </cell>
          <cell r="E446">
            <v>254</v>
          </cell>
          <cell r="F446" t="str">
            <v>X2W-762</v>
          </cell>
          <cell r="G446" t="str">
            <v>C5V-998</v>
          </cell>
          <cell r="H446" t="str">
            <v>LAS BAMBAS</v>
          </cell>
          <cell r="I446">
            <v>122505</v>
          </cell>
          <cell r="J446" t="str">
            <v>REPUESTO</v>
          </cell>
          <cell r="K446" t="str">
            <v>PERNO CENTRO 9/16 X 6</v>
          </cell>
          <cell r="L446">
            <v>1</v>
          </cell>
          <cell r="M446" t="str">
            <v>UNID.</v>
          </cell>
          <cell r="N446" t="str">
            <v>TRACTO</v>
          </cell>
          <cell r="O446">
            <v>0</v>
          </cell>
          <cell r="P446" t="str">
            <v>M4</v>
          </cell>
          <cell r="Q446" t="str">
            <v>J1</v>
          </cell>
          <cell r="R446" t="str">
            <v>J6</v>
          </cell>
          <cell r="S446" t="str">
            <v>ENTREGADO</v>
          </cell>
          <cell r="T446">
            <v>42682</v>
          </cell>
          <cell r="U446" t="str">
            <v>JULLIRI APAZA UBALDO</v>
          </cell>
          <cell r="V446" t="str">
            <v>FLOREZ CONDORI  JOSE WILLIANS</v>
          </cell>
        </row>
        <row r="447">
          <cell r="A447">
            <v>339</v>
          </cell>
          <cell r="B447">
            <v>42682</v>
          </cell>
          <cell r="C447" t="str">
            <v>NOVIEMBRE</v>
          </cell>
          <cell r="D447" t="str">
            <v>2016</v>
          </cell>
          <cell r="E447">
            <v>254</v>
          </cell>
          <cell r="F447" t="str">
            <v>X2W-762</v>
          </cell>
          <cell r="G447" t="str">
            <v>C5V-998</v>
          </cell>
          <cell r="H447" t="str">
            <v>LAS BAMBAS</v>
          </cell>
          <cell r="I447">
            <v>122505</v>
          </cell>
          <cell r="J447" t="str">
            <v>REPUESTO</v>
          </cell>
          <cell r="K447" t="str">
            <v>TUERCA ALTA 9/16</v>
          </cell>
          <cell r="L447">
            <v>1</v>
          </cell>
          <cell r="M447" t="str">
            <v>UNID.</v>
          </cell>
          <cell r="N447" t="str">
            <v>TRACTO</v>
          </cell>
          <cell r="O447">
            <v>0</v>
          </cell>
          <cell r="P447" t="str">
            <v>M4</v>
          </cell>
          <cell r="Q447" t="str">
            <v>J1</v>
          </cell>
          <cell r="R447" t="str">
            <v>J6</v>
          </cell>
          <cell r="S447" t="str">
            <v>ENTREGADO</v>
          </cell>
          <cell r="T447">
            <v>42682</v>
          </cell>
          <cell r="U447" t="str">
            <v>JULLIRI APAZA UBALDO</v>
          </cell>
          <cell r="V447" t="str">
            <v>FLOREZ CONDORI  JOSE WILLIANS</v>
          </cell>
        </row>
        <row r="448">
          <cell r="A448">
            <v>402</v>
          </cell>
          <cell r="B448">
            <v>42682</v>
          </cell>
          <cell r="C448" t="str">
            <v>NOVIEMBRE</v>
          </cell>
          <cell r="D448" t="str">
            <v>2016</v>
          </cell>
          <cell r="E448">
            <v>254</v>
          </cell>
          <cell r="F448" t="str">
            <v>X2W-762</v>
          </cell>
          <cell r="G448" t="str">
            <v>C5V-998</v>
          </cell>
          <cell r="H448" t="str">
            <v>LAS BAMBAS</v>
          </cell>
          <cell r="I448">
            <v>122505</v>
          </cell>
          <cell r="J448" t="str">
            <v>REPUESTO</v>
          </cell>
          <cell r="K448" t="str">
            <v>TAPABARRO DE PLASTICO</v>
          </cell>
          <cell r="L448">
            <v>1</v>
          </cell>
          <cell r="M448" t="str">
            <v>UNID.</v>
          </cell>
          <cell r="N448" t="str">
            <v>CISTERNA</v>
          </cell>
          <cell r="O448">
            <v>108</v>
          </cell>
          <cell r="P448" t="str">
            <v>M4</v>
          </cell>
          <cell r="Q448" t="str">
            <v>J2</v>
          </cell>
          <cell r="R448" t="str">
            <v>J6</v>
          </cell>
          <cell r="S448" t="str">
            <v>ENTREGADO</v>
          </cell>
          <cell r="T448">
            <v>0</v>
          </cell>
          <cell r="U448" t="str">
            <v>JULLIRI APAZA UBALDO</v>
          </cell>
          <cell r="V448" t="str">
            <v>CORIHUAMAN SURCO  ERICK ROBERT</v>
          </cell>
        </row>
        <row r="449">
          <cell r="A449">
            <v>406</v>
          </cell>
          <cell r="B449">
            <v>42682</v>
          </cell>
          <cell r="C449" t="str">
            <v>NOVIEMBRE</v>
          </cell>
          <cell r="D449" t="str">
            <v>2016</v>
          </cell>
          <cell r="E449">
            <v>267</v>
          </cell>
          <cell r="F449" t="str">
            <v>X2W-763</v>
          </cell>
          <cell r="G449" t="str">
            <v>C5V-997</v>
          </cell>
          <cell r="H449" t="str">
            <v>LAS BAMBAS</v>
          </cell>
          <cell r="I449">
            <v>152573</v>
          </cell>
          <cell r="J449" t="str">
            <v>REPUESTO</v>
          </cell>
          <cell r="K449" t="str">
            <v>TAPABARRO</v>
          </cell>
          <cell r="L449">
            <v>1</v>
          </cell>
          <cell r="M449" t="str">
            <v>UNID.</v>
          </cell>
          <cell r="N449" t="str">
            <v>CISTERNA</v>
          </cell>
          <cell r="O449">
            <v>108</v>
          </cell>
          <cell r="P449" t="str">
            <v>M1</v>
          </cell>
          <cell r="Q449" t="str">
            <v>J1</v>
          </cell>
          <cell r="R449" t="str">
            <v>J6</v>
          </cell>
          <cell r="S449" t="str">
            <v>ENTREGADO</v>
          </cell>
          <cell r="T449">
            <v>0</v>
          </cell>
          <cell r="U449" t="str">
            <v>CABEZAS SANCHEZ JEAN JHONATAN</v>
          </cell>
          <cell r="V449" t="str">
            <v>FLOREZ CONDORI  JOSE WILLIANS</v>
          </cell>
        </row>
        <row r="450">
          <cell r="A450">
            <v>408</v>
          </cell>
          <cell r="B450">
            <v>42682</v>
          </cell>
          <cell r="C450" t="str">
            <v>NOVIEMBRE</v>
          </cell>
          <cell r="D450" t="str">
            <v>2016</v>
          </cell>
          <cell r="E450">
            <v>267</v>
          </cell>
          <cell r="F450" t="str">
            <v>X2W-763</v>
          </cell>
          <cell r="G450" t="str">
            <v>C5V-997</v>
          </cell>
          <cell r="H450" t="str">
            <v>LAS BAMBAS</v>
          </cell>
          <cell r="I450">
            <v>152573</v>
          </cell>
          <cell r="J450" t="str">
            <v>REPUESTO</v>
          </cell>
          <cell r="K450" t="str">
            <v>SENSOR OPTIMO DE 5 CABLES</v>
          </cell>
          <cell r="L450">
            <v>1</v>
          </cell>
          <cell r="M450" t="str">
            <v>UNID.</v>
          </cell>
          <cell r="N450" t="str">
            <v>CISTERNA</v>
          </cell>
          <cell r="O450">
            <v>0</v>
          </cell>
          <cell r="P450" t="str">
            <v>E1</v>
          </cell>
          <cell r="Q450" t="str">
            <v>J2</v>
          </cell>
          <cell r="R450" t="str">
            <v>J6</v>
          </cell>
          <cell r="S450" t="str">
            <v>ENTREGADO</v>
          </cell>
          <cell r="T450">
            <v>42682</v>
          </cell>
          <cell r="U450" t="str">
            <v>PALOMINO CARDENAS JUAN CARLOS</v>
          </cell>
          <cell r="V450" t="str">
            <v>CORIHUAMAN SURCO  ERICK ROBERT</v>
          </cell>
        </row>
        <row r="451">
          <cell r="A451">
            <v>410</v>
          </cell>
          <cell r="B451">
            <v>42682</v>
          </cell>
          <cell r="C451" t="str">
            <v>NOVIEMBRE</v>
          </cell>
          <cell r="D451" t="str">
            <v>2016</v>
          </cell>
          <cell r="E451">
            <v>267</v>
          </cell>
          <cell r="F451" t="str">
            <v>X2W-763</v>
          </cell>
          <cell r="G451" t="str">
            <v>C5V-997</v>
          </cell>
          <cell r="H451" t="str">
            <v>LAS BAMBAS</v>
          </cell>
          <cell r="I451">
            <v>152573</v>
          </cell>
          <cell r="J451" t="str">
            <v>REPUESTO</v>
          </cell>
          <cell r="K451" t="str">
            <v>PERNO 1 X 7</v>
          </cell>
          <cell r="L451">
            <v>1</v>
          </cell>
          <cell r="M451" t="str">
            <v>UNID.</v>
          </cell>
          <cell r="N451" t="str">
            <v>CISTERNA</v>
          </cell>
          <cell r="O451">
            <v>0</v>
          </cell>
          <cell r="P451" t="str">
            <v>M2</v>
          </cell>
          <cell r="Q451" t="str">
            <v>J2</v>
          </cell>
          <cell r="R451" t="str">
            <v>J6</v>
          </cell>
          <cell r="S451" t="str">
            <v>ENTREGADO</v>
          </cell>
          <cell r="T451">
            <v>42682</v>
          </cell>
          <cell r="U451" t="str">
            <v>CHUMPITAZ GAGO JULIO ENRIQUE</v>
          </cell>
          <cell r="V451" t="str">
            <v>CORIHUAMAN SURCO  ERICK ROBERT</v>
          </cell>
        </row>
        <row r="452">
          <cell r="A452">
            <v>411</v>
          </cell>
          <cell r="B452">
            <v>42682</v>
          </cell>
          <cell r="C452" t="str">
            <v>NOVIEMBRE</v>
          </cell>
          <cell r="D452" t="str">
            <v>2016</v>
          </cell>
          <cell r="E452">
            <v>267</v>
          </cell>
          <cell r="F452" t="str">
            <v>X2W-763</v>
          </cell>
          <cell r="G452" t="str">
            <v>C5V-997</v>
          </cell>
          <cell r="H452" t="str">
            <v>LAS BAMBAS</v>
          </cell>
          <cell r="I452">
            <v>152573</v>
          </cell>
          <cell r="J452" t="str">
            <v>REPUESTO</v>
          </cell>
          <cell r="K452" t="str">
            <v>TUERCA SEGURO 1</v>
          </cell>
          <cell r="L452">
            <v>1</v>
          </cell>
          <cell r="M452" t="str">
            <v>UNID.</v>
          </cell>
          <cell r="N452" t="str">
            <v>CISTERNA</v>
          </cell>
          <cell r="O452">
            <v>0</v>
          </cell>
          <cell r="P452" t="str">
            <v>M2</v>
          </cell>
          <cell r="Q452" t="str">
            <v>J2</v>
          </cell>
          <cell r="R452" t="str">
            <v>J6</v>
          </cell>
          <cell r="S452" t="str">
            <v>ENTREGADO</v>
          </cell>
          <cell r="T452">
            <v>42682</v>
          </cell>
          <cell r="U452" t="str">
            <v>CHUMPITAZ GAGO JULIO ENRIQUE</v>
          </cell>
          <cell r="V452" t="str">
            <v>CORIHUAMAN SURCO  ERICK ROBERT</v>
          </cell>
        </row>
        <row r="453">
          <cell r="A453">
            <v>412</v>
          </cell>
          <cell r="B453">
            <v>42682</v>
          </cell>
          <cell r="C453" t="str">
            <v>NOVIEMBRE</v>
          </cell>
          <cell r="D453" t="str">
            <v>2016</v>
          </cell>
          <cell r="E453">
            <v>267</v>
          </cell>
          <cell r="F453" t="str">
            <v>X2W-763</v>
          </cell>
          <cell r="G453" t="str">
            <v>C5V-997</v>
          </cell>
          <cell r="H453" t="str">
            <v>LAS BAMBAS</v>
          </cell>
          <cell r="I453">
            <v>152573</v>
          </cell>
          <cell r="J453" t="str">
            <v>REPUESTO</v>
          </cell>
          <cell r="K453" t="str">
            <v>VOLANDA PLANA 1</v>
          </cell>
          <cell r="L453">
            <v>2</v>
          </cell>
          <cell r="M453" t="str">
            <v>UNID.</v>
          </cell>
          <cell r="N453" t="str">
            <v>CISTERNA</v>
          </cell>
          <cell r="O453">
            <v>0</v>
          </cell>
          <cell r="P453" t="str">
            <v>M2</v>
          </cell>
          <cell r="Q453" t="str">
            <v>J2</v>
          </cell>
          <cell r="R453" t="str">
            <v>J6</v>
          </cell>
          <cell r="S453" t="str">
            <v>ENTREGADO</v>
          </cell>
          <cell r="T453">
            <v>42682</v>
          </cell>
          <cell r="U453" t="str">
            <v>CHUMPITAZ GAGO JULIO ENRIQUE</v>
          </cell>
          <cell r="V453" t="str">
            <v>CORIHUAMAN SURCO  ERICK ROBERT</v>
          </cell>
        </row>
        <row r="454">
          <cell r="A454">
            <v>418</v>
          </cell>
          <cell r="B454">
            <v>42682</v>
          </cell>
          <cell r="C454" t="str">
            <v>NOVIEMBRE</v>
          </cell>
          <cell r="D454" t="str">
            <v>2016</v>
          </cell>
          <cell r="E454">
            <v>267</v>
          </cell>
          <cell r="F454" t="str">
            <v>X2W-763</v>
          </cell>
          <cell r="G454" t="str">
            <v>C5V-997</v>
          </cell>
          <cell r="H454" t="str">
            <v>LAS BAMBAS</v>
          </cell>
          <cell r="I454">
            <v>152573</v>
          </cell>
          <cell r="J454" t="str">
            <v>REPUESTO</v>
          </cell>
          <cell r="K454" t="str">
            <v>EMPAQUE DE TAPA MANHOLE GRANDE</v>
          </cell>
          <cell r="L454">
            <v>1</v>
          </cell>
          <cell r="M454" t="str">
            <v>UNID.</v>
          </cell>
          <cell r="N454" t="str">
            <v>CISTERNA</v>
          </cell>
          <cell r="O454">
            <v>0</v>
          </cell>
          <cell r="P454" t="str">
            <v>M4</v>
          </cell>
          <cell r="Q454" t="str">
            <v>J2</v>
          </cell>
          <cell r="R454" t="str">
            <v>J6</v>
          </cell>
          <cell r="S454" t="str">
            <v>ENTREGADO</v>
          </cell>
          <cell r="T454">
            <v>42682</v>
          </cell>
          <cell r="U454" t="str">
            <v>JULLIRI APAZA UBALDO</v>
          </cell>
          <cell r="V454" t="str">
            <v>CORIHUAMAN SURCO  ERICK ROBERT</v>
          </cell>
        </row>
        <row r="455">
          <cell r="A455">
            <v>419</v>
          </cell>
          <cell r="B455">
            <v>42682</v>
          </cell>
          <cell r="C455" t="str">
            <v>NOVIEMBRE</v>
          </cell>
          <cell r="D455" t="str">
            <v>2016</v>
          </cell>
          <cell r="E455">
            <v>267</v>
          </cell>
          <cell r="F455" t="str">
            <v>X2W-763</v>
          </cell>
          <cell r="G455" t="str">
            <v>C5V-997</v>
          </cell>
          <cell r="H455" t="str">
            <v>LAS BAMBAS</v>
          </cell>
          <cell r="I455">
            <v>152573</v>
          </cell>
          <cell r="J455" t="str">
            <v>REPUESTO</v>
          </cell>
          <cell r="K455" t="str">
            <v>EMPAQUE DE TAPA MANHOLE PEQUEÑO</v>
          </cell>
          <cell r="L455">
            <v>1</v>
          </cell>
          <cell r="M455" t="str">
            <v>UNID.</v>
          </cell>
          <cell r="N455" t="str">
            <v>CISTERNA</v>
          </cell>
          <cell r="O455">
            <v>0</v>
          </cell>
          <cell r="P455" t="str">
            <v>M4</v>
          </cell>
          <cell r="Q455" t="str">
            <v>J2</v>
          </cell>
          <cell r="R455" t="str">
            <v>J6</v>
          </cell>
          <cell r="S455" t="str">
            <v>ENTREGADO</v>
          </cell>
          <cell r="T455">
            <v>42682</v>
          </cell>
          <cell r="U455" t="str">
            <v>JULLIRI APAZA UBALDO</v>
          </cell>
          <cell r="V455" t="str">
            <v>CORIHUAMAN SURCO  ERICK ROBERT</v>
          </cell>
        </row>
        <row r="456">
          <cell r="A456">
            <v>420</v>
          </cell>
          <cell r="B456">
            <v>42682</v>
          </cell>
          <cell r="C456" t="str">
            <v>NOVIEMBRE</v>
          </cell>
          <cell r="D456" t="str">
            <v>2016</v>
          </cell>
          <cell r="E456">
            <v>267</v>
          </cell>
          <cell r="F456" t="str">
            <v>X2W-763</v>
          </cell>
          <cell r="G456" t="str">
            <v>C5V-997</v>
          </cell>
          <cell r="H456" t="str">
            <v>LAS BAMBAS</v>
          </cell>
          <cell r="I456">
            <v>152573</v>
          </cell>
          <cell r="J456" t="str">
            <v>REPUESTO</v>
          </cell>
          <cell r="K456" t="str">
            <v>PERNO 3/8 X 6</v>
          </cell>
          <cell r="L456">
            <v>1</v>
          </cell>
          <cell r="M456" t="str">
            <v>UNID.</v>
          </cell>
          <cell r="N456" t="str">
            <v>CISTERNA</v>
          </cell>
          <cell r="O456">
            <v>0</v>
          </cell>
          <cell r="P456" t="str">
            <v>M4</v>
          </cell>
          <cell r="Q456" t="str">
            <v>J2</v>
          </cell>
          <cell r="R456" t="str">
            <v>J6</v>
          </cell>
          <cell r="S456" t="str">
            <v>ENTREGADO</v>
          </cell>
          <cell r="T456">
            <v>42682</v>
          </cell>
          <cell r="U456" t="str">
            <v>JULLIRI APAZA UBALDO</v>
          </cell>
          <cell r="V456" t="str">
            <v>CORIHUAMAN SURCO  ERICK ROBERT</v>
          </cell>
        </row>
        <row r="457">
          <cell r="A457">
            <v>421</v>
          </cell>
          <cell r="B457">
            <v>42682</v>
          </cell>
          <cell r="C457" t="str">
            <v>NOVIEMBRE</v>
          </cell>
          <cell r="D457" t="str">
            <v>2016</v>
          </cell>
          <cell r="E457">
            <v>267</v>
          </cell>
          <cell r="F457" t="str">
            <v>X2W-763</v>
          </cell>
          <cell r="G457" t="str">
            <v>C5V-997</v>
          </cell>
          <cell r="H457" t="str">
            <v>LAS BAMBAS</v>
          </cell>
          <cell r="I457">
            <v>152573</v>
          </cell>
          <cell r="J457" t="str">
            <v>REPUESTO</v>
          </cell>
          <cell r="K457" t="str">
            <v>TUERCA 3/8</v>
          </cell>
          <cell r="L457">
            <v>2</v>
          </cell>
          <cell r="M457" t="str">
            <v>UNID.</v>
          </cell>
          <cell r="N457" t="str">
            <v>CISTERNA</v>
          </cell>
          <cell r="O457">
            <v>0</v>
          </cell>
          <cell r="P457" t="str">
            <v>M4</v>
          </cell>
          <cell r="Q457" t="str">
            <v>J2</v>
          </cell>
          <cell r="R457" t="str">
            <v>J6</v>
          </cell>
          <cell r="S457" t="str">
            <v>ENTREGADO</v>
          </cell>
          <cell r="T457">
            <v>42682</v>
          </cell>
          <cell r="U457" t="str">
            <v>JULLIRI APAZA UBALDO</v>
          </cell>
          <cell r="V457" t="str">
            <v>CORIHUAMAN SURCO  ERICK ROBERT</v>
          </cell>
        </row>
        <row r="458">
          <cell r="A458">
            <v>403</v>
          </cell>
          <cell r="B458">
            <v>42682</v>
          </cell>
          <cell r="C458" t="str">
            <v>NOVIEMBRE</v>
          </cell>
          <cell r="D458" t="str">
            <v>2016</v>
          </cell>
          <cell r="E458">
            <v>239</v>
          </cell>
          <cell r="F458" t="str">
            <v>X2W-788</v>
          </cell>
          <cell r="G458" t="str">
            <v>C5V-994</v>
          </cell>
          <cell r="H458" t="str">
            <v>LAS BAMBAS</v>
          </cell>
          <cell r="I458">
            <v>137310</v>
          </cell>
          <cell r="J458" t="str">
            <v>REPUESTO</v>
          </cell>
          <cell r="K458" t="str">
            <v>BATERIAS DE 12 V</v>
          </cell>
          <cell r="L458">
            <v>3</v>
          </cell>
          <cell r="M458" t="str">
            <v>UNID.</v>
          </cell>
          <cell r="N458" t="str">
            <v>TRACTO</v>
          </cell>
          <cell r="O458">
            <v>0</v>
          </cell>
          <cell r="P458" t="str">
            <v>E1</v>
          </cell>
          <cell r="Q458" t="str">
            <v>J1</v>
          </cell>
          <cell r="R458" t="str">
            <v>J6</v>
          </cell>
          <cell r="S458" t="str">
            <v>ENTREGADO</v>
          </cell>
          <cell r="T458">
            <v>42682</v>
          </cell>
          <cell r="U458" t="str">
            <v>PALOMINO CARDENAS JUAN CARLOS</v>
          </cell>
          <cell r="V458" t="str">
            <v>FLOREZ CONDORI  JOSE WILLIANS</v>
          </cell>
        </row>
        <row r="459">
          <cell r="A459">
            <v>434</v>
          </cell>
          <cell r="B459">
            <v>42682</v>
          </cell>
          <cell r="C459" t="str">
            <v>NOVIEMBRE</v>
          </cell>
          <cell r="D459" t="str">
            <v>2016</v>
          </cell>
          <cell r="E459">
            <v>239</v>
          </cell>
          <cell r="F459" t="str">
            <v>X2W-788</v>
          </cell>
          <cell r="G459" t="str">
            <v>C5V-994</v>
          </cell>
          <cell r="H459" t="str">
            <v>LAS BAMBAS</v>
          </cell>
          <cell r="I459">
            <v>137310</v>
          </cell>
          <cell r="J459" t="str">
            <v>REPUESTO</v>
          </cell>
          <cell r="K459" t="str">
            <v>MASCARA DE TABLERO</v>
          </cell>
          <cell r="L459">
            <v>1</v>
          </cell>
          <cell r="M459" t="str">
            <v>UNID.</v>
          </cell>
          <cell r="N459" t="str">
            <v>TRACTO</v>
          </cell>
          <cell r="O459">
            <v>1</v>
          </cell>
          <cell r="P459" t="str">
            <v>E1</v>
          </cell>
          <cell r="Q459" t="str">
            <v>J1</v>
          </cell>
          <cell r="R459" t="str">
            <v>J1</v>
          </cell>
          <cell r="S459" t="str">
            <v>ENTREGADO</v>
          </cell>
          <cell r="T459">
            <v>42683</v>
          </cell>
          <cell r="U459" t="str">
            <v>PALOMINO CARDENAS JUAN CARLOS</v>
          </cell>
          <cell r="V459" t="str">
            <v>FLOREZ CONDORI  JOSE WILLIANS</v>
          </cell>
        </row>
        <row r="460">
          <cell r="A460">
            <v>453</v>
          </cell>
          <cell r="B460">
            <v>42683</v>
          </cell>
          <cell r="C460" t="str">
            <v>NOVIEMBRE</v>
          </cell>
          <cell r="D460" t="str">
            <v>2016</v>
          </cell>
          <cell r="E460">
            <v>255</v>
          </cell>
          <cell r="F460" t="str">
            <v>AAN-801</v>
          </cell>
          <cell r="G460" t="str">
            <v>CAMIONETA</v>
          </cell>
          <cell r="H460" t="str">
            <v>LAS BAMBAS</v>
          </cell>
          <cell r="I460">
            <v>107633</v>
          </cell>
          <cell r="J460" t="str">
            <v>REPUESTO</v>
          </cell>
          <cell r="K460" t="str">
            <v>TAPA DE PERTIGA</v>
          </cell>
          <cell r="L460">
            <v>1</v>
          </cell>
          <cell r="M460" t="str">
            <v>UNID.</v>
          </cell>
          <cell r="N460" t="str">
            <v>TRACTO</v>
          </cell>
          <cell r="O460">
            <v>0</v>
          </cell>
          <cell r="P460" t="str">
            <v>E2</v>
          </cell>
          <cell r="Q460" t="str">
            <v>J2</v>
          </cell>
          <cell r="R460" t="str">
            <v>J6</v>
          </cell>
          <cell r="S460" t="str">
            <v>ENTREGADO</v>
          </cell>
          <cell r="T460">
            <v>42683</v>
          </cell>
          <cell r="U460" t="str">
            <v>YUCA BELLIDO BORIS YERSY</v>
          </cell>
          <cell r="V460" t="str">
            <v>CORIHUAMAN SURCO  ERICK ROBERT</v>
          </cell>
        </row>
        <row r="461">
          <cell r="A461">
            <v>479</v>
          </cell>
          <cell r="B461">
            <v>42683</v>
          </cell>
          <cell r="C461" t="str">
            <v>NOVIEMBRE</v>
          </cell>
          <cell r="D461" t="str">
            <v>2016</v>
          </cell>
          <cell r="E461">
            <v>265</v>
          </cell>
          <cell r="F461" t="str">
            <v>ABP-783</v>
          </cell>
          <cell r="G461" t="str">
            <v>C9S-988</v>
          </cell>
          <cell r="H461" t="str">
            <v>LAS BAMBAS</v>
          </cell>
          <cell r="I461">
            <v>121589.2</v>
          </cell>
          <cell r="J461" t="str">
            <v>REPUESTO</v>
          </cell>
          <cell r="K461" t="str">
            <v xml:space="preserve">LLANTAS REENCAUCHADAS </v>
          </cell>
          <cell r="L461">
            <v>4</v>
          </cell>
          <cell r="M461" t="str">
            <v>UNID.</v>
          </cell>
          <cell r="N461" t="str">
            <v>CISTERNA</v>
          </cell>
          <cell r="O461">
            <v>0</v>
          </cell>
          <cell r="P461" t="str">
            <v>N1</v>
          </cell>
          <cell r="Q461" t="str">
            <v>J6</v>
          </cell>
          <cell r="R461" t="str">
            <v>J6</v>
          </cell>
          <cell r="S461" t="str">
            <v>ENTREGADO</v>
          </cell>
          <cell r="T461">
            <v>42683</v>
          </cell>
          <cell r="U461" t="str">
            <v>AGUILAR CCANTUTA WILLY</v>
          </cell>
          <cell r="V461" t="str">
            <v>VILLANUEVA BEJAR  YHORDAN MICHEL</v>
          </cell>
        </row>
        <row r="462">
          <cell r="A462">
            <v>442</v>
          </cell>
          <cell r="B462">
            <v>42683</v>
          </cell>
          <cell r="C462" t="str">
            <v>NOVIEMBRE</v>
          </cell>
          <cell r="D462" t="str">
            <v>2016</v>
          </cell>
          <cell r="E462">
            <v>265</v>
          </cell>
          <cell r="F462" t="str">
            <v>ABP-783</v>
          </cell>
          <cell r="G462" t="str">
            <v>C9S-988</v>
          </cell>
          <cell r="H462" t="str">
            <v>LAS BAMBAS</v>
          </cell>
          <cell r="I462">
            <v>121589.2</v>
          </cell>
          <cell r="J462" t="str">
            <v>REPUESTO</v>
          </cell>
          <cell r="K462" t="str">
            <v>FAJAS</v>
          </cell>
          <cell r="L462">
            <v>1</v>
          </cell>
          <cell r="M462" t="str">
            <v>JUEGO</v>
          </cell>
          <cell r="N462" t="str">
            <v>CISTERNA</v>
          </cell>
          <cell r="O462">
            <v>0</v>
          </cell>
          <cell r="P462" t="str">
            <v>M3</v>
          </cell>
          <cell r="Q462" t="str">
            <v>J1</v>
          </cell>
          <cell r="R462" t="str">
            <v>J6</v>
          </cell>
          <cell r="S462" t="str">
            <v>ENTREGADO</v>
          </cell>
          <cell r="T462">
            <v>42683</v>
          </cell>
          <cell r="U462" t="str">
            <v>GARCIA PASQUEL  JOSE LUIS</v>
          </cell>
          <cell r="V462" t="str">
            <v>FLOREZ CONDORI  JOSE WILLIANS</v>
          </cell>
        </row>
        <row r="463">
          <cell r="A463">
            <v>443</v>
          </cell>
          <cell r="B463">
            <v>42683</v>
          </cell>
          <cell r="C463" t="str">
            <v>NOVIEMBRE</v>
          </cell>
          <cell r="D463" t="str">
            <v>2016</v>
          </cell>
          <cell r="E463">
            <v>265</v>
          </cell>
          <cell r="F463" t="str">
            <v>ABP-783</v>
          </cell>
          <cell r="G463" t="str">
            <v>C9S-988</v>
          </cell>
          <cell r="H463" t="str">
            <v>LAS BAMBAS</v>
          </cell>
          <cell r="I463">
            <v>121589.2</v>
          </cell>
          <cell r="J463" t="str">
            <v>REPUESTO</v>
          </cell>
          <cell r="K463" t="str">
            <v>REMACHES</v>
          </cell>
          <cell r="L463">
            <v>120</v>
          </cell>
          <cell r="M463" t="str">
            <v>UNID.</v>
          </cell>
          <cell r="N463" t="str">
            <v>CISTERNA</v>
          </cell>
          <cell r="O463">
            <v>0</v>
          </cell>
          <cell r="P463" t="str">
            <v>M3</v>
          </cell>
          <cell r="Q463" t="str">
            <v>J1</v>
          </cell>
          <cell r="R463" t="str">
            <v>J6</v>
          </cell>
          <cell r="S463" t="str">
            <v>ENTREGADO</v>
          </cell>
          <cell r="T463">
            <v>42683</v>
          </cell>
          <cell r="U463" t="str">
            <v>GARCIA PASQUEL  JOSE LUIS</v>
          </cell>
          <cell r="V463" t="str">
            <v>FLOREZ CONDORI  JOSE WILLIANS</v>
          </cell>
        </row>
        <row r="464">
          <cell r="A464">
            <v>444</v>
          </cell>
          <cell r="B464">
            <v>42683</v>
          </cell>
          <cell r="C464" t="str">
            <v>NOVIEMBRE</v>
          </cell>
          <cell r="D464" t="str">
            <v>2016</v>
          </cell>
          <cell r="E464">
            <v>265</v>
          </cell>
          <cell r="F464" t="str">
            <v>ABP-783</v>
          </cell>
          <cell r="G464" t="str">
            <v>C9S-988</v>
          </cell>
          <cell r="H464" t="str">
            <v>LAS BAMBAS</v>
          </cell>
          <cell r="I464">
            <v>121589.2</v>
          </cell>
          <cell r="J464" t="str">
            <v>REPUESTO</v>
          </cell>
          <cell r="K464" t="str">
            <v>RESORTES GRANDES PARA ZAPATA</v>
          </cell>
          <cell r="L464">
            <v>2</v>
          </cell>
          <cell r="M464" t="str">
            <v>UNID.</v>
          </cell>
          <cell r="N464" t="str">
            <v>CISTERNA</v>
          </cell>
          <cell r="O464">
            <v>0</v>
          </cell>
          <cell r="P464" t="str">
            <v>M3</v>
          </cell>
          <cell r="Q464" t="str">
            <v>J1</v>
          </cell>
          <cell r="R464" t="str">
            <v>J6</v>
          </cell>
          <cell r="S464" t="str">
            <v>ENTREGADO</v>
          </cell>
          <cell r="T464">
            <v>42683</v>
          </cell>
          <cell r="U464" t="str">
            <v>GARCIA PASQUEL  JOSE LUIS</v>
          </cell>
          <cell r="V464" t="str">
            <v>FLOREZ CONDORI  JOSE WILLIANS</v>
          </cell>
        </row>
        <row r="465">
          <cell r="A465">
            <v>445</v>
          </cell>
          <cell r="B465">
            <v>42683</v>
          </cell>
          <cell r="C465" t="str">
            <v>NOVIEMBRE</v>
          </cell>
          <cell r="D465" t="str">
            <v>2016</v>
          </cell>
          <cell r="E465">
            <v>265</v>
          </cell>
          <cell r="F465" t="str">
            <v>ABP-783</v>
          </cell>
          <cell r="G465" t="str">
            <v>C9S-988</v>
          </cell>
          <cell r="H465" t="str">
            <v>LAS BAMBAS</v>
          </cell>
          <cell r="I465">
            <v>121589.2</v>
          </cell>
          <cell r="J465" t="str">
            <v>REPUESTO</v>
          </cell>
          <cell r="K465" t="str">
            <v>RESORTES CHICOS PARA ZAPATA</v>
          </cell>
          <cell r="L465">
            <v>4</v>
          </cell>
          <cell r="M465" t="str">
            <v>UNID.</v>
          </cell>
          <cell r="N465" t="str">
            <v>CISTERNA</v>
          </cell>
          <cell r="O465">
            <v>0</v>
          </cell>
          <cell r="P465" t="str">
            <v>M3</v>
          </cell>
          <cell r="Q465" t="str">
            <v>J1</v>
          </cell>
          <cell r="R465" t="str">
            <v>J6</v>
          </cell>
          <cell r="S465" t="str">
            <v>ENTREGADO</v>
          </cell>
          <cell r="T465">
            <v>42683</v>
          </cell>
          <cell r="U465" t="str">
            <v>GARCIA PASQUEL  JOSE LUIS</v>
          </cell>
          <cell r="V465" t="str">
            <v>FLOREZ CONDORI  JOSE WILLIANS</v>
          </cell>
        </row>
        <row r="466">
          <cell r="A466">
            <v>480</v>
          </cell>
          <cell r="B466">
            <v>42683</v>
          </cell>
          <cell r="C466" t="str">
            <v>NOVIEMBRE</v>
          </cell>
          <cell r="D466" t="str">
            <v>2016</v>
          </cell>
          <cell r="E466">
            <v>265</v>
          </cell>
          <cell r="F466" t="str">
            <v>ABP-783</v>
          </cell>
          <cell r="G466" t="str">
            <v>C9S-988</v>
          </cell>
          <cell r="H466" t="str">
            <v>LAS BAMBAS</v>
          </cell>
          <cell r="I466">
            <v>121589.2</v>
          </cell>
          <cell r="J466" t="str">
            <v>REPUESTO</v>
          </cell>
          <cell r="K466" t="str">
            <v>PITONES RECTOS</v>
          </cell>
          <cell r="L466">
            <v>4</v>
          </cell>
          <cell r="M466" t="str">
            <v>UNID.</v>
          </cell>
          <cell r="N466" t="str">
            <v>CISTERNA</v>
          </cell>
          <cell r="O466">
            <v>0</v>
          </cell>
          <cell r="P466" t="str">
            <v>N1</v>
          </cell>
          <cell r="Q466" t="str">
            <v>J6</v>
          </cell>
          <cell r="R466" t="str">
            <v>J6</v>
          </cell>
          <cell r="S466" t="str">
            <v>ENTREGADO</v>
          </cell>
          <cell r="T466">
            <v>42683</v>
          </cell>
          <cell r="U466" t="str">
            <v>AGUILAR CCANTUTA WILLY</v>
          </cell>
          <cell r="V466" t="str">
            <v>VILLANUEVA BEJAR  YHORDAN MICHEL</v>
          </cell>
        </row>
        <row r="467">
          <cell r="A467">
            <v>501</v>
          </cell>
          <cell r="B467">
            <v>42683</v>
          </cell>
          <cell r="C467" t="str">
            <v>NOVIEMBRE</v>
          </cell>
          <cell r="D467" t="str">
            <v>2016</v>
          </cell>
          <cell r="E467">
            <v>293</v>
          </cell>
          <cell r="F467" t="str">
            <v>ABQ-703</v>
          </cell>
          <cell r="G467" t="str">
            <v>D0Z-994</v>
          </cell>
          <cell r="H467" t="str">
            <v>LAS BAMBAS</v>
          </cell>
          <cell r="I467">
            <v>96207</v>
          </cell>
          <cell r="J467" t="str">
            <v>REPUESTO</v>
          </cell>
          <cell r="K467" t="str">
            <v>ABRAZADERAS DE UELLE 7/8 X 5 X 14 "</v>
          </cell>
          <cell r="L467">
            <v>1</v>
          </cell>
          <cell r="M467" t="str">
            <v>UNID.</v>
          </cell>
          <cell r="N467" t="str">
            <v>TRACTO</v>
          </cell>
          <cell r="O467">
            <v>0</v>
          </cell>
          <cell r="P467" t="str">
            <v>M8</v>
          </cell>
          <cell r="Q467" t="str">
            <v>J2</v>
          </cell>
          <cell r="R467" t="str">
            <v>J2</v>
          </cell>
          <cell r="S467" t="str">
            <v>ENTREGADO</v>
          </cell>
          <cell r="T467">
            <v>42683</v>
          </cell>
          <cell r="U467" t="str">
            <v>VARILLAS GAGO  OSCAR ALBERTO</v>
          </cell>
          <cell r="V467" t="str">
            <v>CORIHUAMAN SURCO  ERICK ROBERT</v>
          </cell>
        </row>
        <row r="468">
          <cell r="A468">
            <v>502</v>
          </cell>
          <cell r="B468">
            <v>42683</v>
          </cell>
          <cell r="C468" t="str">
            <v>NOVIEMBRE</v>
          </cell>
          <cell r="D468" t="str">
            <v>2016</v>
          </cell>
          <cell r="E468">
            <v>293</v>
          </cell>
          <cell r="F468" t="str">
            <v>ABQ-703</v>
          </cell>
          <cell r="G468" t="str">
            <v>D0Z-994</v>
          </cell>
          <cell r="H468" t="str">
            <v>LAS BAMBAS</v>
          </cell>
          <cell r="I468">
            <v>96207</v>
          </cell>
          <cell r="J468" t="str">
            <v>REPUESTO</v>
          </cell>
          <cell r="K468" t="str">
            <v>TUERCAS ALTAS 7/8</v>
          </cell>
          <cell r="L468">
            <v>2</v>
          </cell>
          <cell r="M468" t="str">
            <v>UNID.</v>
          </cell>
          <cell r="N468" t="str">
            <v>TRACTO</v>
          </cell>
          <cell r="O468">
            <v>0</v>
          </cell>
          <cell r="P468" t="str">
            <v>M8</v>
          </cell>
          <cell r="Q468" t="str">
            <v>J2</v>
          </cell>
          <cell r="R468" t="str">
            <v>J2</v>
          </cell>
          <cell r="S468" t="str">
            <v>ENTREGADO</v>
          </cell>
          <cell r="T468">
            <v>42683</v>
          </cell>
          <cell r="U468" t="str">
            <v>VARILLAS GAGO  OSCAR ALBERTO</v>
          </cell>
          <cell r="V468" t="str">
            <v>CORIHUAMAN SURCO  ERICK ROBERT</v>
          </cell>
        </row>
        <row r="469">
          <cell r="A469">
            <v>477</v>
          </cell>
          <cell r="B469">
            <v>42683</v>
          </cell>
          <cell r="C469" t="str">
            <v>NOVIEMBRE</v>
          </cell>
          <cell r="D469" t="str">
            <v>2016</v>
          </cell>
          <cell r="E469">
            <v>246</v>
          </cell>
          <cell r="F469" t="str">
            <v>ABR-759</v>
          </cell>
          <cell r="G469" t="str">
            <v>D0Z-995</v>
          </cell>
          <cell r="H469" t="str">
            <v>LAS BAMBAS</v>
          </cell>
          <cell r="I469">
            <v>106428</v>
          </cell>
          <cell r="J469" t="str">
            <v>REPUESTO</v>
          </cell>
          <cell r="K469" t="str">
            <v xml:space="preserve">KIT DE REPARACION DE SECADOR DE </v>
          </cell>
          <cell r="L469">
            <v>1</v>
          </cell>
          <cell r="M469" t="str">
            <v>UNID.</v>
          </cell>
          <cell r="N469" t="str">
            <v>TRACTO</v>
          </cell>
          <cell r="O469">
            <v>0</v>
          </cell>
          <cell r="P469" t="str">
            <v>M8</v>
          </cell>
          <cell r="Q469" t="str">
            <v>J1</v>
          </cell>
          <cell r="R469" t="str">
            <v>J1</v>
          </cell>
          <cell r="S469" t="str">
            <v>ENTREGADO</v>
          </cell>
          <cell r="T469">
            <v>42683</v>
          </cell>
          <cell r="U469" t="str">
            <v>VARILLAS GAGO  OSCAR ALBERTO</v>
          </cell>
          <cell r="V469" t="str">
            <v>FLOREZ CONDORI  JOSE WILLIANS</v>
          </cell>
        </row>
        <row r="470">
          <cell r="A470">
            <v>478</v>
          </cell>
          <cell r="B470">
            <v>42683</v>
          </cell>
          <cell r="C470" t="str">
            <v>NOVIEMBRE</v>
          </cell>
          <cell r="D470" t="str">
            <v>2016</v>
          </cell>
          <cell r="E470">
            <v>246</v>
          </cell>
          <cell r="F470" t="str">
            <v>ABR-759</v>
          </cell>
          <cell r="G470" t="str">
            <v>D0Z-995</v>
          </cell>
          <cell r="H470" t="str">
            <v>LAS BAMBAS</v>
          </cell>
          <cell r="I470">
            <v>106428</v>
          </cell>
          <cell r="J470" t="str">
            <v>REPUESTO</v>
          </cell>
          <cell r="K470" t="str">
            <v>FILTRO DE SECADOR DE AIRE</v>
          </cell>
          <cell r="L470">
            <v>1</v>
          </cell>
          <cell r="M470" t="str">
            <v>UNID.</v>
          </cell>
          <cell r="N470" t="str">
            <v>TRACTO</v>
          </cell>
          <cell r="O470">
            <v>0</v>
          </cell>
          <cell r="P470" t="str">
            <v>M8</v>
          </cell>
          <cell r="Q470" t="str">
            <v>J1</v>
          </cell>
          <cell r="R470" t="str">
            <v>J1</v>
          </cell>
          <cell r="S470" t="str">
            <v>ENTREGADO</v>
          </cell>
          <cell r="T470">
            <v>42683</v>
          </cell>
          <cell r="U470" t="str">
            <v>VARILLAS GAGO  OSCAR ALBERTO</v>
          </cell>
          <cell r="V470" t="str">
            <v>FLOREZ CONDORI  JOSE WILLIANS</v>
          </cell>
        </row>
        <row r="471">
          <cell r="A471">
            <v>483</v>
          </cell>
          <cell r="B471">
            <v>42683</v>
          </cell>
          <cell r="C471" t="str">
            <v>NOVIEMBRE</v>
          </cell>
          <cell r="D471" t="str">
            <v>2016</v>
          </cell>
          <cell r="E471">
            <v>246</v>
          </cell>
          <cell r="F471" t="str">
            <v>ABR-759</v>
          </cell>
          <cell r="G471" t="str">
            <v>D0Z-995</v>
          </cell>
          <cell r="H471" t="str">
            <v>LAS BAMBAS</v>
          </cell>
          <cell r="I471">
            <v>106428</v>
          </cell>
          <cell r="J471" t="str">
            <v>REPUESTO</v>
          </cell>
          <cell r="K471" t="str">
            <v>SECADOR DE AIRE COMPLETO</v>
          </cell>
          <cell r="L471">
            <v>1</v>
          </cell>
          <cell r="M471" t="str">
            <v>UNID.</v>
          </cell>
          <cell r="N471" t="str">
            <v>TRACTO</v>
          </cell>
          <cell r="O471">
            <v>107</v>
          </cell>
          <cell r="P471" t="str">
            <v>M8</v>
          </cell>
          <cell r="Q471" t="str">
            <v>J1</v>
          </cell>
          <cell r="R471" t="str">
            <v>J6</v>
          </cell>
          <cell r="S471" t="str">
            <v>ENTREGADO</v>
          </cell>
          <cell r="T471">
            <v>0</v>
          </cell>
          <cell r="U471" t="str">
            <v>VARILLAS GAGO  OSCAR ALBERTO</v>
          </cell>
          <cell r="V471" t="str">
            <v>FLOREZ CONDORI  JOSE WILLIANS</v>
          </cell>
        </row>
        <row r="472">
          <cell r="A472">
            <v>496</v>
          </cell>
          <cell r="B472">
            <v>42683</v>
          </cell>
          <cell r="C472" t="str">
            <v>NOVIEMBRE</v>
          </cell>
          <cell r="D472" t="str">
            <v>2016</v>
          </cell>
          <cell r="E472">
            <v>289</v>
          </cell>
          <cell r="F472" t="str">
            <v>ABR-798</v>
          </cell>
          <cell r="G472" t="str">
            <v>TBM-980</v>
          </cell>
          <cell r="H472" t="str">
            <v>LAS BAMBAS</v>
          </cell>
          <cell r="I472">
            <v>120426</v>
          </cell>
          <cell r="J472" t="str">
            <v>REPUESTO</v>
          </cell>
          <cell r="K472" t="str">
            <v>FOCO DE DOBLE CONTACTO</v>
          </cell>
          <cell r="L472">
            <v>1</v>
          </cell>
          <cell r="M472" t="str">
            <v>UNID.</v>
          </cell>
          <cell r="N472" t="str">
            <v>TRACTO</v>
          </cell>
          <cell r="O472">
            <v>0</v>
          </cell>
          <cell r="P472" t="str">
            <v>E1</v>
          </cell>
          <cell r="Q472" t="str">
            <v>J1</v>
          </cell>
          <cell r="R472" t="str">
            <v>J1</v>
          </cell>
          <cell r="S472" t="str">
            <v>ENTREGADO</v>
          </cell>
          <cell r="T472">
            <v>42683</v>
          </cell>
          <cell r="U472" t="str">
            <v>PALOMINO CARDENAS JUAN CARLOS</v>
          </cell>
          <cell r="V472" t="str">
            <v>FLOREZ CONDORI  JOSE WILLIANS</v>
          </cell>
        </row>
        <row r="473">
          <cell r="A473">
            <v>497</v>
          </cell>
          <cell r="B473">
            <v>42683</v>
          </cell>
          <cell r="C473" t="str">
            <v>NOVIEMBRE</v>
          </cell>
          <cell r="D473" t="str">
            <v>2016</v>
          </cell>
          <cell r="E473">
            <v>289</v>
          </cell>
          <cell r="F473" t="str">
            <v>ABR-798</v>
          </cell>
          <cell r="G473" t="str">
            <v>TBM-980</v>
          </cell>
          <cell r="H473" t="str">
            <v>LAS BAMBAS</v>
          </cell>
          <cell r="I473">
            <v>120426</v>
          </cell>
          <cell r="J473" t="str">
            <v>REPUESTO</v>
          </cell>
          <cell r="K473" t="str">
            <v>SOCKET DE DOBLE CONTACTO</v>
          </cell>
          <cell r="L473">
            <v>1</v>
          </cell>
          <cell r="M473" t="str">
            <v>UNID.</v>
          </cell>
          <cell r="N473" t="str">
            <v>TRACTO</v>
          </cell>
          <cell r="O473">
            <v>0</v>
          </cell>
          <cell r="P473" t="str">
            <v>E1</v>
          </cell>
          <cell r="Q473" t="str">
            <v>J1</v>
          </cell>
          <cell r="R473" t="str">
            <v>J1</v>
          </cell>
          <cell r="S473" t="str">
            <v>ENTREGADO</v>
          </cell>
          <cell r="T473">
            <v>42683</v>
          </cell>
          <cell r="U473" t="str">
            <v>PALOMINO CARDENAS JUAN CARLOS</v>
          </cell>
          <cell r="V473" t="str">
            <v>FLOREZ CONDORI  JOSE WILLIANS</v>
          </cell>
        </row>
        <row r="474">
          <cell r="A474">
            <v>489</v>
          </cell>
          <cell r="B474">
            <v>42683</v>
          </cell>
          <cell r="C474" t="str">
            <v>NOVIEMBRE</v>
          </cell>
          <cell r="D474" t="str">
            <v>2016</v>
          </cell>
          <cell r="E474">
            <v>294</v>
          </cell>
          <cell r="F474" t="str">
            <v>AHX-713</v>
          </cell>
          <cell r="G474" t="str">
            <v>D9S-976</v>
          </cell>
          <cell r="H474" t="str">
            <v>LAS BAMBAS</v>
          </cell>
          <cell r="I474">
            <v>59611</v>
          </cell>
          <cell r="J474" t="str">
            <v>REPUESTO</v>
          </cell>
          <cell r="K474" t="str">
            <v>REFRIGERANTE</v>
          </cell>
          <cell r="L474">
            <v>1</v>
          </cell>
          <cell r="M474" t="str">
            <v>GLNS.</v>
          </cell>
          <cell r="N474" t="str">
            <v>TRACTO</v>
          </cell>
          <cell r="O474">
            <v>0</v>
          </cell>
          <cell r="P474" t="str">
            <v>M3</v>
          </cell>
          <cell r="Q474" t="str">
            <v>J1</v>
          </cell>
          <cell r="R474" t="str">
            <v>J6</v>
          </cell>
          <cell r="S474" t="str">
            <v>ENTREGADO</v>
          </cell>
          <cell r="T474">
            <v>42683</v>
          </cell>
          <cell r="U474" t="str">
            <v>GARCIA PASQUEL  JOSE LUIS</v>
          </cell>
          <cell r="V474" t="str">
            <v>FLOREZ CONDORI  JOSE WILLIANS</v>
          </cell>
        </row>
        <row r="475">
          <cell r="A475">
            <v>465</v>
          </cell>
          <cell r="B475">
            <v>42683</v>
          </cell>
          <cell r="C475" t="str">
            <v>NOVIEMBRE</v>
          </cell>
          <cell r="D475" t="str">
            <v>2016</v>
          </cell>
          <cell r="E475">
            <v>280</v>
          </cell>
          <cell r="F475" t="str">
            <v>AKW-731</v>
          </cell>
          <cell r="G475" t="str">
            <v>TCR-989</v>
          </cell>
          <cell r="H475" t="str">
            <v>LAS BAMBAS CONC.</v>
          </cell>
          <cell r="I475">
            <v>17954</v>
          </cell>
          <cell r="J475" t="str">
            <v>REPUESTO</v>
          </cell>
          <cell r="K475" t="str">
            <v>RELAY</v>
          </cell>
          <cell r="L475">
            <v>1</v>
          </cell>
          <cell r="M475" t="str">
            <v>UNID.</v>
          </cell>
          <cell r="N475" t="str">
            <v>TRACTO</v>
          </cell>
          <cell r="O475">
            <v>0</v>
          </cell>
          <cell r="P475" t="str">
            <v>E1</v>
          </cell>
          <cell r="Q475" t="str">
            <v>J2</v>
          </cell>
          <cell r="R475" t="str">
            <v>J6</v>
          </cell>
          <cell r="S475" t="str">
            <v>ENTREGADO</v>
          </cell>
          <cell r="T475">
            <v>42683</v>
          </cell>
          <cell r="U475" t="str">
            <v>PALOMINO CARDENAS JUAN CARLOS</v>
          </cell>
          <cell r="V475" t="str">
            <v>CORIHUAMAN SURCO  ERICK ROBERT</v>
          </cell>
        </row>
        <row r="476">
          <cell r="A476">
            <v>493</v>
          </cell>
          <cell r="B476">
            <v>42683</v>
          </cell>
          <cell r="C476" t="str">
            <v>NOVIEMBRE</v>
          </cell>
          <cell r="D476" t="str">
            <v>2016</v>
          </cell>
          <cell r="E476">
            <v>286</v>
          </cell>
          <cell r="F476" t="str">
            <v>AKW-894</v>
          </cell>
          <cell r="G476" t="str">
            <v>TBN-978</v>
          </cell>
          <cell r="H476" t="str">
            <v>LAS BAMBAS</v>
          </cell>
          <cell r="I476">
            <v>0</v>
          </cell>
          <cell r="J476" t="str">
            <v>REPUESTO</v>
          </cell>
          <cell r="K476" t="str">
            <v xml:space="preserve">ACCESORIOS DE VALVULA RELAY </v>
          </cell>
          <cell r="L476">
            <v>1</v>
          </cell>
          <cell r="M476" t="str">
            <v>JUEGO</v>
          </cell>
          <cell r="N476" t="str">
            <v>CISTERNA</v>
          </cell>
          <cell r="O476">
            <v>0</v>
          </cell>
          <cell r="P476" t="str">
            <v>M2</v>
          </cell>
          <cell r="Q476" t="str">
            <v>J2</v>
          </cell>
          <cell r="R476" t="str">
            <v>J2</v>
          </cell>
          <cell r="S476" t="str">
            <v>ENTREGADO</v>
          </cell>
          <cell r="T476">
            <v>42683</v>
          </cell>
          <cell r="U476" t="str">
            <v>CHUMPITAZ GAGO JULIO ENRIQUE</v>
          </cell>
          <cell r="V476" t="str">
            <v>CORIHUAMAN SURCO  ERICK ROBERT</v>
          </cell>
        </row>
        <row r="477">
          <cell r="A477">
            <v>500</v>
          </cell>
          <cell r="B477">
            <v>42683</v>
          </cell>
          <cell r="C477" t="str">
            <v>NOVIEMBRE</v>
          </cell>
          <cell r="D477" t="str">
            <v>2016</v>
          </cell>
          <cell r="E477">
            <v>286</v>
          </cell>
          <cell r="F477" t="str">
            <v>AKW-894</v>
          </cell>
          <cell r="G477" t="str">
            <v>TBN-978</v>
          </cell>
          <cell r="H477" t="str">
            <v>LAS BAMBAS</v>
          </cell>
          <cell r="I477">
            <v>0</v>
          </cell>
          <cell r="J477" t="str">
            <v>REPUESTO</v>
          </cell>
          <cell r="K477" t="str">
            <v>PRECINTOS 300</v>
          </cell>
          <cell r="L477">
            <v>4</v>
          </cell>
          <cell r="M477" t="str">
            <v>UNID.</v>
          </cell>
          <cell r="N477" t="str">
            <v>TRACTO</v>
          </cell>
          <cell r="O477">
            <v>0</v>
          </cell>
          <cell r="P477" t="str">
            <v>M2</v>
          </cell>
          <cell r="Q477" t="str">
            <v>J1</v>
          </cell>
          <cell r="R477" t="str">
            <v>J1</v>
          </cell>
          <cell r="S477" t="str">
            <v>ENTREGADO</v>
          </cell>
          <cell r="T477">
            <v>42683</v>
          </cell>
          <cell r="U477" t="str">
            <v>CHUMPITAZ GAGO JULIO ENRIQUE</v>
          </cell>
          <cell r="V477" t="str">
            <v>FLOREZ CONDORI  JOSE WILLIANS</v>
          </cell>
        </row>
        <row r="478">
          <cell r="A478">
            <v>446</v>
          </cell>
          <cell r="B478">
            <v>42683</v>
          </cell>
          <cell r="C478" t="str">
            <v>NOVIEMBRE</v>
          </cell>
          <cell r="D478" t="str">
            <v>2016</v>
          </cell>
          <cell r="E478">
            <v>277</v>
          </cell>
          <cell r="F478" t="str">
            <v>C5R-899</v>
          </cell>
          <cell r="G478" t="str">
            <v>A0U-978</v>
          </cell>
          <cell r="H478" t="str">
            <v>LAS BAMBAS</v>
          </cell>
          <cell r="I478">
            <v>247557</v>
          </cell>
          <cell r="J478" t="str">
            <v>REPUESTO</v>
          </cell>
          <cell r="K478" t="str">
            <v>FOCO DOBLE CONTACTO 12 V</v>
          </cell>
          <cell r="L478">
            <v>1</v>
          </cell>
          <cell r="M478" t="str">
            <v>UNID.</v>
          </cell>
          <cell r="N478" t="str">
            <v>TRACTO</v>
          </cell>
          <cell r="O478">
            <v>0</v>
          </cell>
          <cell r="P478" t="str">
            <v>E2</v>
          </cell>
          <cell r="Q478" t="str">
            <v>J2</v>
          </cell>
          <cell r="R478" t="str">
            <v>J6</v>
          </cell>
          <cell r="S478" t="str">
            <v>ENTREGADO</v>
          </cell>
          <cell r="T478">
            <v>42683</v>
          </cell>
          <cell r="U478" t="str">
            <v>YUCA BELLIDO BORIS YERSY</v>
          </cell>
          <cell r="V478" t="str">
            <v>CORIHUAMAN SURCO  ERICK ROBERT</v>
          </cell>
        </row>
        <row r="479">
          <cell r="A479">
            <v>457</v>
          </cell>
          <cell r="B479">
            <v>42683</v>
          </cell>
          <cell r="C479" t="str">
            <v>NOVIEMBRE</v>
          </cell>
          <cell r="D479" t="str">
            <v>2016</v>
          </cell>
          <cell r="E479">
            <v>277</v>
          </cell>
          <cell r="F479" t="str">
            <v>C5R-899</v>
          </cell>
          <cell r="G479" t="str">
            <v>A0U-978</v>
          </cell>
          <cell r="H479" t="str">
            <v>LAS BAMBAS</v>
          </cell>
          <cell r="I479">
            <v>247557</v>
          </cell>
          <cell r="J479" t="str">
            <v>REPUESTO</v>
          </cell>
          <cell r="K479" t="str">
            <v>MANGUERA DE AGUA 2 1/2 X 6 "</v>
          </cell>
          <cell r="L479">
            <v>1</v>
          </cell>
          <cell r="M479" t="str">
            <v>UNID.</v>
          </cell>
          <cell r="N479" t="str">
            <v>TRACTO</v>
          </cell>
          <cell r="O479">
            <v>0</v>
          </cell>
          <cell r="P479" t="str">
            <v>M2</v>
          </cell>
          <cell r="Q479" t="str">
            <v>J1</v>
          </cell>
          <cell r="R479" t="str">
            <v>J6</v>
          </cell>
          <cell r="S479" t="str">
            <v>ENTREGADO</v>
          </cell>
          <cell r="T479">
            <v>42683</v>
          </cell>
          <cell r="U479" t="str">
            <v>CHUMPITAZ GAGO JULIO ENRIQUE</v>
          </cell>
          <cell r="V479" t="str">
            <v>FLOREZ CONDORI  JOSE WILLIANS</v>
          </cell>
        </row>
        <row r="480">
          <cell r="A480">
            <v>458</v>
          </cell>
          <cell r="B480">
            <v>42683</v>
          </cell>
          <cell r="C480" t="str">
            <v>NOVIEMBRE</v>
          </cell>
          <cell r="D480" t="str">
            <v>2016</v>
          </cell>
          <cell r="E480">
            <v>277</v>
          </cell>
          <cell r="F480" t="str">
            <v>C5R-899</v>
          </cell>
          <cell r="G480" t="str">
            <v>A0U-978</v>
          </cell>
          <cell r="H480" t="str">
            <v>LAS BAMBAS</v>
          </cell>
          <cell r="I480">
            <v>247557</v>
          </cell>
          <cell r="J480" t="str">
            <v>REPUESTO</v>
          </cell>
          <cell r="K480" t="str">
            <v>AGUA PARA RADIADOR</v>
          </cell>
          <cell r="L480">
            <v>10</v>
          </cell>
          <cell r="M480" t="str">
            <v>GLNS.</v>
          </cell>
          <cell r="N480" t="str">
            <v>TRACTO</v>
          </cell>
          <cell r="O480">
            <v>0</v>
          </cell>
          <cell r="P480" t="str">
            <v>M2</v>
          </cell>
          <cell r="Q480" t="str">
            <v>J1</v>
          </cell>
          <cell r="R480" t="str">
            <v>J6</v>
          </cell>
          <cell r="S480" t="str">
            <v>ENTREGADO</v>
          </cell>
          <cell r="T480">
            <v>42683</v>
          </cell>
          <cell r="U480" t="str">
            <v>CHUMPITAZ GAGO JULIO ENRIQUE</v>
          </cell>
          <cell r="V480" t="str">
            <v>FLOREZ CONDORI  JOSE WILLIANS</v>
          </cell>
        </row>
        <row r="481">
          <cell r="A481">
            <v>466</v>
          </cell>
          <cell r="B481">
            <v>42683</v>
          </cell>
          <cell r="C481" t="str">
            <v>NOVIEMBRE</v>
          </cell>
          <cell r="D481" t="str">
            <v>2016</v>
          </cell>
          <cell r="E481">
            <v>277</v>
          </cell>
          <cell r="F481" t="str">
            <v>C5R-899</v>
          </cell>
          <cell r="G481" t="str">
            <v>A0U-978</v>
          </cell>
          <cell r="H481" t="str">
            <v>LAS BAMBAS</v>
          </cell>
          <cell r="I481">
            <v>247557</v>
          </cell>
          <cell r="J481" t="str">
            <v>REPUESTO</v>
          </cell>
          <cell r="K481" t="str">
            <v>PERNO 5/16 X 3/4</v>
          </cell>
          <cell r="L481">
            <v>1</v>
          </cell>
          <cell r="M481" t="str">
            <v>UNID.</v>
          </cell>
          <cell r="N481" t="str">
            <v>TRACTO</v>
          </cell>
          <cell r="O481">
            <v>0</v>
          </cell>
          <cell r="P481" t="str">
            <v>S1</v>
          </cell>
          <cell r="Q481" t="str">
            <v>J1</v>
          </cell>
          <cell r="R481" t="str">
            <v>J6</v>
          </cell>
          <cell r="S481" t="str">
            <v>ENTREGADO</v>
          </cell>
          <cell r="T481">
            <v>42683</v>
          </cell>
          <cell r="U481" t="str">
            <v>BAYONA CRUZ CRISTIAN ARMANDO</v>
          </cell>
          <cell r="V481" t="str">
            <v>FLOREZ CONDORI  JOSE WILLIANS</v>
          </cell>
        </row>
        <row r="482">
          <cell r="A482">
            <v>467</v>
          </cell>
          <cell r="B482">
            <v>42683</v>
          </cell>
          <cell r="C482" t="str">
            <v>NOVIEMBRE</v>
          </cell>
          <cell r="D482" t="str">
            <v>2016</v>
          </cell>
          <cell r="E482">
            <v>277</v>
          </cell>
          <cell r="F482" t="str">
            <v>C5R-899</v>
          </cell>
          <cell r="G482" t="str">
            <v>A0U-978</v>
          </cell>
          <cell r="H482" t="str">
            <v>LAS BAMBAS</v>
          </cell>
          <cell r="I482">
            <v>247557</v>
          </cell>
          <cell r="J482" t="str">
            <v>REPUESTO</v>
          </cell>
          <cell r="K482" t="str">
            <v>TUERCA 5/16</v>
          </cell>
          <cell r="L482">
            <v>1</v>
          </cell>
          <cell r="M482" t="str">
            <v>UNID.</v>
          </cell>
          <cell r="N482" t="str">
            <v>TRACTO</v>
          </cell>
          <cell r="O482">
            <v>0</v>
          </cell>
          <cell r="P482" t="str">
            <v>S1</v>
          </cell>
          <cell r="Q482" t="str">
            <v>J1</v>
          </cell>
          <cell r="R482" t="str">
            <v>J6</v>
          </cell>
          <cell r="S482" t="str">
            <v>ENTREGADO</v>
          </cell>
          <cell r="T482">
            <v>42683</v>
          </cell>
          <cell r="U482" t="str">
            <v>BAYONA CRUZ CRISTIAN ARMANDO</v>
          </cell>
          <cell r="V482" t="str">
            <v>FLOREZ CONDORI  JOSE WILLIANS</v>
          </cell>
        </row>
        <row r="483">
          <cell r="A483">
            <v>481</v>
          </cell>
          <cell r="B483">
            <v>42683</v>
          </cell>
          <cell r="C483" t="str">
            <v>NOVIEMBRE</v>
          </cell>
          <cell r="D483" t="str">
            <v>2016</v>
          </cell>
          <cell r="E483">
            <v>277</v>
          </cell>
          <cell r="F483" t="str">
            <v>C5R-899</v>
          </cell>
          <cell r="G483" t="str">
            <v>A0U-978</v>
          </cell>
          <cell r="H483" t="str">
            <v>LAS BAMBAS</v>
          </cell>
          <cell r="I483">
            <v>247557</v>
          </cell>
          <cell r="J483" t="str">
            <v>REPUESTO</v>
          </cell>
          <cell r="K483" t="str">
            <v>TAPA RECUPERADORA DE VAPORES</v>
          </cell>
          <cell r="L483">
            <v>1</v>
          </cell>
          <cell r="M483" t="str">
            <v>UNID.</v>
          </cell>
          <cell r="N483" t="str">
            <v>CISTERNA</v>
          </cell>
          <cell r="O483">
            <v>0</v>
          </cell>
          <cell r="P483" t="str">
            <v>J1</v>
          </cell>
          <cell r="Q483" t="str">
            <v>J1</v>
          </cell>
          <cell r="R483" t="str">
            <v>J1</v>
          </cell>
          <cell r="S483" t="str">
            <v>ENTREGADO</v>
          </cell>
          <cell r="T483">
            <v>42683</v>
          </cell>
          <cell r="U483" t="str">
            <v>FLOREZ CONDORI  JOSE WILLIANS</v>
          </cell>
          <cell r="V483" t="str">
            <v>FLOREZ CONDORI  JOSE WILLIANS</v>
          </cell>
        </row>
        <row r="484">
          <cell r="A484">
            <v>488</v>
          </cell>
          <cell r="B484">
            <v>42683</v>
          </cell>
          <cell r="C484" t="str">
            <v>NOVIEMBRE</v>
          </cell>
          <cell r="D484" t="str">
            <v>2016</v>
          </cell>
          <cell r="E484">
            <v>243</v>
          </cell>
          <cell r="F484" t="str">
            <v>C9N-807</v>
          </cell>
          <cell r="G484" t="str">
            <v>B4O-994</v>
          </cell>
          <cell r="H484" t="str">
            <v>LAS BAMBAS</v>
          </cell>
          <cell r="I484">
            <v>206578</v>
          </cell>
          <cell r="J484" t="str">
            <v>REPUESTO</v>
          </cell>
          <cell r="K484" t="str">
            <v>ASIENTO TAPIZADO</v>
          </cell>
          <cell r="L484">
            <v>1</v>
          </cell>
          <cell r="M484" t="str">
            <v>UNID.</v>
          </cell>
          <cell r="N484" t="str">
            <v>TRACTO</v>
          </cell>
          <cell r="O484">
            <v>0</v>
          </cell>
          <cell r="P484" t="str">
            <v>J6</v>
          </cell>
          <cell r="Q484" t="str">
            <v>J1</v>
          </cell>
          <cell r="R484" t="str">
            <v>J6</v>
          </cell>
          <cell r="S484" t="str">
            <v>ENTREGADO</v>
          </cell>
          <cell r="T484">
            <v>42683</v>
          </cell>
          <cell r="U484" t="str">
            <v>VILLANUEVA BEJAR  YHORDAN MICHEL</v>
          </cell>
          <cell r="V484" t="str">
            <v>FLOREZ CONDORI  JOSE WILLIANS</v>
          </cell>
        </row>
        <row r="485">
          <cell r="A485">
            <v>490</v>
          </cell>
          <cell r="B485">
            <v>42683</v>
          </cell>
          <cell r="C485" t="str">
            <v>NOVIEMBRE</v>
          </cell>
          <cell r="D485" t="str">
            <v>2016</v>
          </cell>
          <cell r="E485">
            <v>207</v>
          </cell>
          <cell r="F485" t="str">
            <v>D3P-746</v>
          </cell>
          <cell r="G485" t="str">
            <v>C0T-974</v>
          </cell>
          <cell r="H485" t="str">
            <v>LAS BAMBAS</v>
          </cell>
          <cell r="I485">
            <v>128937</v>
          </cell>
          <cell r="J485" t="str">
            <v>REPUESTO</v>
          </cell>
          <cell r="K485" t="str">
            <v>PITONES RECTOS</v>
          </cell>
          <cell r="L485">
            <v>8</v>
          </cell>
          <cell r="M485" t="str">
            <v>UNID.</v>
          </cell>
          <cell r="N485" t="str">
            <v>TRACTO</v>
          </cell>
          <cell r="O485">
            <v>0</v>
          </cell>
          <cell r="P485" t="str">
            <v>N1</v>
          </cell>
          <cell r="Q485" t="str">
            <v>J3</v>
          </cell>
          <cell r="R485" t="str">
            <v>J6</v>
          </cell>
          <cell r="S485" t="str">
            <v>ENTREGADO</v>
          </cell>
          <cell r="T485">
            <v>42683</v>
          </cell>
          <cell r="U485" t="str">
            <v>AGUILAR CCANTUTA WILLY</v>
          </cell>
          <cell r="V485" t="str">
            <v>CHURA PIZARRO ALBERTO</v>
          </cell>
        </row>
        <row r="486">
          <cell r="A486">
            <v>487</v>
          </cell>
          <cell r="B486">
            <v>42683</v>
          </cell>
          <cell r="C486" t="str">
            <v>NOVIEMBRE</v>
          </cell>
          <cell r="D486" t="str">
            <v>2016</v>
          </cell>
          <cell r="E486">
            <v>207</v>
          </cell>
          <cell r="F486" t="str">
            <v>D3P-746</v>
          </cell>
          <cell r="G486" t="str">
            <v>C0T-974</v>
          </cell>
          <cell r="H486" t="str">
            <v>LAS BAMBAS</v>
          </cell>
          <cell r="I486">
            <v>128937</v>
          </cell>
          <cell r="J486" t="str">
            <v>REPUESTO</v>
          </cell>
          <cell r="K486" t="str">
            <v>LLANTAS REENCAUCHADAS IDY</v>
          </cell>
          <cell r="L486">
            <v>8</v>
          </cell>
          <cell r="M486" t="str">
            <v>UNID.</v>
          </cell>
          <cell r="N486" t="str">
            <v>TRACTO</v>
          </cell>
          <cell r="O486">
            <v>0</v>
          </cell>
          <cell r="P486" t="str">
            <v>J3</v>
          </cell>
          <cell r="Q486" t="str">
            <v>J3</v>
          </cell>
          <cell r="R486" t="str">
            <v>J6</v>
          </cell>
          <cell r="S486" t="str">
            <v>ENTREGADO</v>
          </cell>
          <cell r="T486">
            <v>42683</v>
          </cell>
          <cell r="U486" t="str">
            <v>CHURA PIZARRO ALBERTO</v>
          </cell>
          <cell r="V486" t="str">
            <v>CHURA PIZARRO ALBERTO</v>
          </cell>
        </row>
        <row r="487">
          <cell r="A487">
            <v>439</v>
          </cell>
          <cell r="B487">
            <v>42683</v>
          </cell>
          <cell r="C487" t="str">
            <v>NOVIEMBRE</v>
          </cell>
          <cell r="D487" t="str">
            <v>2016</v>
          </cell>
          <cell r="E487">
            <v>276</v>
          </cell>
          <cell r="F487" t="str">
            <v>D3P-747</v>
          </cell>
          <cell r="G487" t="str">
            <v>A0T-985</v>
          </cell>
          <cell r="H487" t="str">
            <v>LAS BAMBAS</v>
          </cell>
          <cell r="I487">
            <v>179935</v>
          </cell>
          <cell r="J487" t="str">
            <v>REPUESTO</v>
          </cell>
          <cell r="K487" t="str">
            <v>AGUA REFRIGERANTE</v>
          </cell>
          <cell r="L487">
            <v>1</v>
          </cell>
          <cell r="M487" t="str">
            <v>GLNS.</v>
          </cell>
          <cell r="N487" t="str">
            <v>TRACTO</v>
          </cell>
          <cell r="O487">
            <v>0</v>
          </cell>
          <cell r="P487" t="str">
            <v>M2</v>
          </cell>
          <cell r="Q487" t="str">
            <v>J2</v>
          </cell>
          <cell r="R487" t="str">
            <v>J6</v>
          </cell>
          <cell r="S487" t="str">
            <v>ENTREGADO</v>
          </cell>
          <cell r="T487">
            <v>42683</v>
          </cell>
          <cell r="U487" t="str">
            <v>CHUMPITAZ GAGO JULIO ENRIQUE</v>
          </cell>
          <cell r="V487" t="str">
            <v>CORIHUAMAN SURCO  ERICK ROBERT</v>
          </cell>
        </row>
        <row r="488">
          <cell r="A488">
            <v>440</v>
          </cell>
          <cell r="B488">
            <v>42683</v>
          </cell>
          <cell r="C488" t="str">
            <v>NOVIEMBRE</v>
          </cell>
          <cell r="D488" t="str">
            <v>2016</v>
          </cell>
          <cell r="E488">
            <v>276</v>
          </cell>
          <cell r="F488" t="str">
            <v>D3P-747</v>
          </cell>
          <cell r="G488" t="str">
            <v>A0T-985</v>
          </cell>
          <cell r="H488" t="str">
            <v>LAS BAMBAS</v>
          </cell>
          <cell r="I488">
            <v>179935</v>
          </cell>
          <cell r="J488" t="str">
            <v>REPUESTO</v>
          </cell>
          <cell r="K488" t="str">
            <v>LIMPIA PARABRISA</v>
          </cell>
          <cell r="L488">
            <v>1</v>
          </cell>
          <cell r="M488" t="str">
            <v>GLNS.</v>
          </cell>
          <cell r="N488" t="str">
            <v>TRACTO</v>
          </cell>
          <cell r="O488">
            <v>0</v>
          </cell>
          <cell r="P488" t="str">
            <v>M2</v>
          </cell>
          <cell r="Q488" t="str">
            <v>J2</v>
          </cell>
          <cell r="R488" t="str">
            <v>J6</v>
          </cell>
          <cell r="S488" t="str">
            <v>ENTREGADO</v>
          </cell>
          <cell r="T488">
            <v>42683</v>
          </cell>
          <cell r="U488" t="str">
            <v>CHUMPITAZ GAGO JULIO ENRIQUE</v>
          </cell>
          <cell r="V488" t="str">
            <v>CORIHUAMAN SURCO  ERICK ROBERT</v>
          </cell>
        </row>
        <row r="489">
          <cell r="A489">
            <v>454</v>
          </cell>
          <cell r="B489">
            <v>42683</v>
          </cell>
          <cell r="C489" t="str">
            <v>NOVIEMBRE</v>
          </cell>
          <cell r="D489" t="str">
            <v>2016</v>
          </cell>
          <cell r="E489">
            <v>276</v>
          </cell>
          <cell r="F489" t="str">
            <v>D3P-747</v>
          </cell>
          <cell r="G489" t="str">
            <v>A0T-985</v>
          </cell>
          <cell r="H489" t="str">
            <v>LAS BAMBAS</v>
          </cell>
          <cell r="I489">
            <v>179935</v>
          </cell>
          <cell r="J489" t="str">
            <v>REPUESTO</v>
          </cell>
          <cell r="K489" t="str">
            <v>AMORTIGUADORES DELANTEROS</v>
          </cell>
          <cell r="L489">
            <v>2</v>
          </cell>
          <cell r="M489" t="str">
            <v>UNID.</v>
          </cell>
          <cell r="N489" t="str">
            <v>TRACTO</v>
          </cell>
          <cell r="O489">
            <v>107</v>
          </cell>
          <cell r="P489" t="str">
            <v>J6</v>
          </cell>
          <cell r="Q489" t="str">
            <v>J2</v>
          </cell>
          <cell r="R489" t="str">
            <v>J6</v>
          </cell>
          <cell r="S489" t="str">
            <v>ENTREGADO</v>
          </cell>
          <cell r="T489">
            <v>0</v>
          </cell>
          <cell r="U489" t="str">
            <v>VILLANUEVA BEJAR  YHORDAN MICHEL</v>
          </cell>
          <cell r="V489" t="str">
            <v>CORIHUAMAN SURCO  ERICK ROBERT</v>
          </cell>
        </row>
        <row r="490">
          <cell r="A490">
            <v>494</v>
          </cell>
          <cell r="B490">
            <v>42683</v>
          </cell>
          <cell r="C490" t="str">
            <v>NOVIEMBRE</v>
          </cell>
          <cell r="D490" t="str">
            <v>2016</v>
          </cell>
          <cell r="E490">
            <v>287</v>
          </cell>
          <cell r="F490" t="str">
            <v>D3Q-741</v>
          </cell>
          <cell r="G490" t="str">
            <v>D2E-976</v>
          </cell>
          <cell r="H490" t="str">
            <v>LAS BAMBAS</v>
          </cell>
          <cell r="I490">
            <v>180312</v>
          </cell>
          <cell r="J490" t="str">
            <v>REPUESTO</v>
          </cell>
          <cell r="K490" t="str">
            <v>FOCO NEBLINERO</v>
          </cell>
          <cell r="L490">
            <v>1</v>
          </cell>
          <cell r="M490" t="str">
            <v>UNID.</v>
          </cell>
          <cell r="N490" t="str">
            <v>TRACTO</v>
          </cell>
          <cell r="O490">
            <v>0</v>
          </cell>
          <cell r="P490" t="str">
            <v>E2</v>
          </cell>
          <cell r="Q490" t="str">
            <v>J1</v>
          </cell>
          <cell r="R490" t="str">
            <v>J1</v>
          </cell>
          <cell r="S490" t="str">
            <v>ENTREGADO</v>
          </cell>
          <cell r="T490">
            <v>42683</v>
          </cell>
          <cell r="U490" t="str">
            <v>YUCA BELLIDO BORIS YERSY</v>
          </cell>
          <cell r="V490" t="str">
            <v>FLOREZ CONDORI  JOSE WILLIANS</v>
          </cell>
        </row>
        <row r="491">
          <cell r="A491">
            <v>447</v>
          </cell>
          <cell r="B491">
            <v>42683</v>
          </cell>
          <cell r="C491" t="str">
            <v>NOVIEMBRE</v>
          </cell>
          <cell r="D491" t="str">
            <v>2016</v>
          </cell>
          <cell r="E491">
            <v>273</v>
          </cell>
          <cell r="F491" t="str">
            <v>D3R-742</v>
          </cell>
          <cell r="G491" t="str">
            <v>D2E-975</v>
          </cell>
          <cell r="H491" t="str">
            <v>LAS BAMBAS</v>
          </cell>
          <cell r="I491">
            <v>148920</v>
          </cell>
          <cell r="J491" t="str">
            <v>REPUESTO</v>
          </cell>
          <cell r="K491" t="str">
            <v>FILTRO DE COMBUSTIBLE</v>
          </cell>
          <cell r="L491">
            <v>1</v>
          </cell>
          <cell r="M491" t="str">
            <v>UNID.</v>
          </cell>
          <cell r="N491" t="str">
            <v>TRACTO</v>
          </cell>
          <cell r="O491">
            <v>0</v>
          </cell>
          <cell r="P491" t="str">
            <v>M8</v>
          </cell>
          <cell r="Q491" t="str">
            <v>J2</v>
          </cell>
          <cell r="R491" t="str">
            <v>J6</v>
          </cell>
          <cell r="S491" t="str">
            <v>ENTREGADO</v>
          </cell>
          <cell r="T491">
            <v>42683</v>
          </cell>
          <cell r="U491" t="str">
            <v>VARILLAS GAGO  OSCAR ALBERTO</v>
          </cell>
          <cell r="V491" t="str">
            <v>CORIHUAMAN SURCO  ERICK ROBERT</v>
          </cell>
        </row>
        <row r="492">
          <cell r="A492">
            <v>448</v>
          </cell>
          <cell r="B492">
            <v>42683</v>
          </cell>
          <cell r="C492" t="str">
            <v>NOVIEMBRE</v>
          </cell>
          <cell r="D492" t="str">
            <v>2016</v>
          </cell>
          <cell r="E492">
            <v>273</v>
          </cell>
          <cell r="F492" t="str">
            <v>D3R-742</v>
          </cell>
          <cell r="G492" t="str">
            <v>D2E-975</v>
          </cell>
          <cell r="H492" t="str">
            <v>LAS BAMBAS</v>
          </cell>
          <cell r="I492">
            <v>148920</v>
          </cell>
          <cell r="J492" t="str">
            <v>REPUESTO</v>
          </cell>
          <cell r="K492" t="str">
            <v>FILTRO SEPARADOR DE AGUA FELPO</v>
          </cell>
          <cell r="L492">
            <v>1</v>
          </cell>
          <cell r="M492" t="str">
            <v>UNID.</v>
          </cell>
          <cell r="N492" t="str">
            <v>TRACTO</v>
          </cell>
          <cell r="O492">
            <v>0</v>
          </cell>
          <cell r="P492" t="str">
            <v>M8</v>
          </cell>
          <cell r="Q492" t="str">
            <v>J2</v>
          </cell>
          <cell r="R492" t="str">
            <v>J6</v>
          </cell>
          <cell r="S492" t="str">
            <v>ENTREGADO</v>
          </cell>
          <cell r="T492">
            <v>42683</v>
          </cell>
          <cell r="U492" t="str">
            <v>VARILLAS GAGO  OSCAR ALBERTO</v>
          </cell>
          <cell r="V492" t="str">
            <v>CORIHUAMAN SURCO  ERICK ROBERT</v>
          </cell>
        </row>
        <row r="493">
          <cell r="A493">
            <v>449</v>
          </cell>
          <cell r="B493">
            <v>42683</v>
          </cell>
          <cell r="C493" t="str">
            <v>NOVIEMBRE</v>
          </cell>
          <cell r="D493" t="str">
            <v>2016</v>
          </cell>
          <cell r="E493">
            <v>273</v>
          </cell>
          <cell r="F493" t="str">
            <v>D3R-742</v>
          </cell>
          <cell r="G493" t="str">
            <v>D2E-975</v>
          </cell>
          <cell r="H493" t="str">
            <v>LAS BAMBAS</v>
          </cell>
          <cell r="I493">
            <v>148920</v>
          </cell>
          <cell r="J493" t="str">
            <v>REPUESTO</v>
          </cell>
          <cell r="K493" t="str">
            <v>PERNO 3/8 X 4</v>
          </cell>
          <cell r="L493">
            <v>1</v>
          </cell>
          <cell r="M493" t="str">
            <v>UNID.</v>
          </cell>
          <cell r="N493" t="str">
            <v>TRACTO</v>
          </cell>
          <cell r="O493">
            <v>0</v>
          </cell>
          <cell r="P493" t="str">
            <v>M8</v>
          </cell>
          <cell r="Q493" t="str">
            <v>J2</v>
          </cell>
          <cell r="R493" t="str">
            <v>J6</v>
          </cell>
          <cell r="S493" t="str">
            <v>ENTREGADO</v>
          </cell>
          <cell r="T493">
            <v>42683</v>
          </cell>
          <cell r="U493" t="str">
            <v>VARILLAS GAGO  OSCAR ALBERTO</v>
          </cell>
          <cell r="V493" t="str">
            <v>CORIHUAMAN SURCO  ERICK ROBERT</v>
          </cell>
        </row>
        <row r="494">
          <cell r="A494">
            <v>450</v>
          </cell>
          <cell r="B494">
            <v>42683</v>
          </cell>
          <cell r="C494" t="str">
            <v>NOVIEMBRE</v>
          </cell>
          <cell r="D494" t="str">
            <v>2016</v>
          </cell>
          <cell r="E494">
            <v>273</v>
          </cell>
          <cell r="F494" t="str">
            <v>D3R-742</v>
          </cell>
          <cell r="G494" t="str">
            <v>D2E-975</v>
          </cell>
          <cell r="H494" t="str">
            <v>LAS BAMBAS</v>
          </cell>
          <cell r="I494">
            <v>148920</v>
          </cell>
          <cell r="J494" t="str">
            <v>REPUESTO</v>
          </cell>
          <cell r="K494" t="str">
            <v>TUERCA 3/8</v>
          </cell>
          <cell r="L494">
            <v>1</v>
          </cell>
          <cell r="M494" t="str">
            <v>UNID.</v>
          </cell>
          <cell r="N494" t="str">
            <v>TRACTO</v>
          </cell>
          <cell r="O494">
            <v>0</v>
          </cell>
          <cell r="P494" t="str">
            <v>M8</v>
          </cell>
          <cell r="Q494" t="str">
            <v>J2</v>
          </cell>
          <cell r="R494" t="str">
            <v>J6</v>
          </cell>
          <cell r="S494" t="str">
            <v>ENTREGADO</v>
          </cell>
          <cell r="T494">
            <v>42683</v>
          </cell>
          <cell r="U494" t="str">
            <v>VARILLAS GAGO  OSCAR ALBERTO</v>
          </cell>
          <cell r="V494" t="str">
            <v>CORIHUAMAN SURCO  ERICK ROBERT</v>
          </cell>
        </row>
        <row r="495">
          <cell r="A495">
            <v>472</v>
          </cell>
          <cell r="B495">
            <v>42683</v>
          </cell>
          <cell r="C495" t="str">
            <v>NOVIEMBRE</v>
          </cell>
          <cell r="D495" t="str">
            <v>2016</v>
          </cell>
          <cell r="E495">
            <v>273</v>
          </cell>
          <cell r="F495" t="str">
            <v>D3R-742</v>
          </cell>
          <cell r="G495" t="str">
            <v>D2E-975</v>
          </cell>
          <cell r="H495" t="str">
            <v>LAS BAMBAS</v>
          </cell>
          <cell r="I495">
            <v>148920</v>
          </cell>
          <cell r="J495" t="str">
            <v>REPUESTO</v>
          </cell>
          <cell r="K495" t="str">
            <v>RETENEDOR DE PUERTA</v>
          </cell>
          <cell r="L495">
            <v>2</v>
          </cell>
          <cell r="M495" t="str">
            <v>UNID.</v>
          </cell>
          <cell r="N495" t="str">
            <v>TRACTO</v>
          </cell>
          <cell r="O495">
            <v>1</v>
          </cell>
          <cell r="P495" t="str">
            <v>M8</v>
          </cell>
          <cell r="Q495" t="str">
            <v>J2</v>
          </cell>
          <cell r="R495" t="str">
            <v>J6</v>
          </cell>
          <cell r="S495" t="str">
            <v>ENTREGADO</v>
          </cell>
          <cell r="T495">
            <v>42684</v>
          </cell>
          <cell r="U495" t="str">
            <v>VARILLAS GAGO  OSCAR ALBERTO</v>
          </cell>
          <cell r="V495" t="str">
            <v>CORIHUAMAN SURCO  ERICK ROBERT</v>
          </cell>
        </row>
        <row r="496">
          <cell r="A496">
            <v>469</v>
          </cell>
          <cell r="B496">
            <v>42683</v>
          </cell>
          <cell r="C496" t="str">
            <v>NOVIEMBRE</v>
          </cell>
          <cell r="D496" t="str">
            <v>2016</v>
          </cell>
          <cell r="E496">
            <v>274</v>
          </cell>
          <cell r="F496" t="str">
            <v>D3S-725</v>
          </cell>
          <cell r="G496" t="str">
            <v>TBL-977</v>
          </cell>
          <cell r="H496" t="str">
            <v>LAS BAMBAS</v>
          </cell>
          <cell r="I496">
            <v>144660</v>
          </cell>
          <cell r="J496" t="str">
            <v>REPUESTO</v>
          </cell>
          <cell r="K496" t="str">
            <v>LLANTAS REENCAUCHADAS</v>
          </cell>
          <cell r="L496">
            <v>4</v>
          </cell>
          <cell r="M496" t="str">
            <v>UNID.</v>
          </cell>
          <cell r="N496" t="str">
            <v>TRACTO</v>
          </cell>
          <cell r="O496">
            <v>0</v>
          </cell>
          <cell r="P496" t="str">
            <v>N1</v>
          </cell>
          <cell r="Q496" t="str">
            <v>J3</v>
          </cell>
          <cell r="R496" t="str">
            <v>J6</v>
          </cell>
          <cell r="S496" t="str">
            <v>ENTREGADO</v>
          </cell>
          <cell r="T496">
            <v>42683</v>
          </cell>
          <cell r="U496" t="str">
            <v>AGUILAR CCANTUTA WILLY</v>
          </cell>
          <cell r="V496" t="str">
            <v>CHURA PIZARRO ALBERTO</v>
          </cell>
        </row>
        <row r="497">
          <cell r="A497">
            <v>451</v>
          </cell>
          <cell r="B497">
            <v>42683</v>
          </cell>
          <cell r="C497" t="str">
            <v>NOVIEMBRE</v>
          </cell>
          <cell r="D497" t="str">
            <v>2016</v>
          </cell>
          <cell r="E497">
            <v>271</v>
          </cell>
          <cell r="F497" t="str">
            <v>D3S-764</v>
          </cell>
          <cell r="G497" t="str">
            <v>TBL-998</v>
          </cell>
          <cell r="H497" t="str">
            <v>LAS BAMBAS</v>
          </cell>
          <cell r="I497">
            <v>0</v>
          </cell>
          <cell r="J497" t="str">
            <v>REPUESTO</v>
          </cell>
          <cell r="K497" t="str">
            <v>PARCHE RACK 10</v>
          </cell>
          <cell r="L497">
            <v>2</v>
          </cell>
          <cell r="M497" t="str">
            <v>UNID.</v>
          </cell>
          <cell r="N497" t="str">
            <v>TRACTO</v>
          </cell>
          <cell r="O497">
            <v>0</v>
          </cell>
          <cell r="P497" t="str">
            <v>N1</v>
          </cell>
          <cell r="Q497" t="str">
            <v>J2</v>
          </cell>
          <cell r="R497" t="str">
            <v>J6</v>
          </cell>
          <cell r="S497" t="str">
            <v>ENTREGADO</v>
          </cell>
          <cell r="T497">
            <v>42683</v>
          </cell>
          <cell r="U497" t="str">
            <v>AGUILAR CCANTUTA WILLY</v>
          </cell>
          <cell r="V497" t="str">
            <v>CORIHUAMAN SURCO  ERICK ROBERT</v>
          </cell>
        </row>
        <row r="498">
          <cell r="A498">
            <v>452</v>
          </cell>
          <cell r="B498">
            <v>42683</v>
          </cell>
          <cell r="C498" t="str">
            <v>NOVIEMBRE</v>
          </cell>
          <cell r="D498" t="str">
            <v>2016</v>
          </cell>
          <cell r="E498">
            <v>271</v>
          </cell>
          <cell r="F498" t="str">
            <v>D3S-764</v>
          </cell>
          <cell r="G498" t="str">
            <v>TBL-998</v>
          </cell>
          <cell r="H498" t="str">
            <v>LAS BAMBAS</v>
          </cell>
          <cell r="I498">
            <v>0</v>
          </cell>
          <cell r="J498" t="str">
            <v>REPUESTO</v>
          </cell>
          <cell r="K498" t="str">
            <v>AGUJAS DE PITON</v>
          </cell>
          <cell r="L498">
            <v>2</v>
          </cell>
          <cell r="M498" t="str">
            <v>UNID.</v>
          </cell>
          <cell r="N498" t="str">
            <v>TRACTO</v>
          </cell>
          <cell r="O498">
            <v>0</v>
          </cell>
          <cell r="P498" t="str">
            <v>N1</v>
          </cell>
          <cell r="Q498" t="str">
            <v>J2</v>
          </cell>
          <cell r="R498" t="str">
            <v>J6</v>
          </cell>
          <cell r="S498" t="str">
            <v>ENTREGADO</v>
          </cell>
          <cell r="T498">
            <v>42683</v>
          </cell>
          <cell r="U498" t="str">
            <v>AGUILAR CCANTUTA WILLY</v>
          </cell>
          <cell r="V498" t="str">
            <v>CORIHUAMAN SURCO  ERICK ROBERT</v>
          </cell>
        </row>
        <row r="499">
          <cell r="A499">
            <v>485</v>
          </cell>
          <cell r="B499">
            <v>42683</v>
          </cell>
          <cell r="C499" t="str">
            <v>NOVIEMBRE</v>
          </cell>
          <cell r="D499" t="str">
            <v>2016</v>
          </cell>
          <cell r="E499">
            <v>258</v>
          </cell>
          <cell r="F499" t="str">
            <v>D6F-907</v>
          </cell>
          <cell r="G499" t="str">
            <v>T2Y-979</v>
          </cell>
          <cell r="H499" t="str">
            <v>LAS BAMBAS</v>
          </cell>
          <cell r="I499">
            <v>195511</v>
          </cell>
          <cell r="J499" t="str">
            <v>REPUESTO</v>
          </cell>
          <cell r="K499" t="str">
            <v>BUJE DE MUELLE DE TRACCION</v>
          </cell>
          <cell r="L499">
            <v>1</v>
          </cell>
          <cell r="M499" t="str">
            <v>UNID.</v>
          </cell>
          <cell r="N499" t="str">
            <v>TRACTO</v>
          </cell>
          <cell r="O499">
            <v>0</v>
          </cell>
          <cell r="P499" t="str">
            <v>M6</v>
          </cell>
          <cell r="Q499" t="str">
            <v>J2</v>
          </cell>
          <cell r="R499" t="str">
            <v>J2</v>
          </cell>
          <cell r="S499" t="str">
            <v>ENTREGADO</v>
          </cell>
          <cell r="T499">
            <v>42683</v>
          </cell>
          <cell r="U499" t="str">
            <v>PARI VENTURA  EDSON ORLANDO</v>
          </cell>
          <cell r="V499" t="str">
            <v>CORIHUAMAN SURCO  ERICK ROBERT</v>
          </cell>
        </row>
        <row r="500">
          <cell r="A500">
            <v>495</v>
          </cell>
          <cell r="B500">
            <v>42683</v>
          </cell>
          <cell r="C500" t="str">
            <v>NOVIEMBRE</v>
          </cell>
          <cell r="D500" t="str">
            <v>2016</v>
          </cell>
          <cell r="E500">
            <v>258</v>
          </cell>
          <cell r="F500" t="str">
            <v>D6F-907</v>
          </cell>
          <cell r="G500" t="str">
            <v>T2Y-979</v>
          </cell>
          <cell r="H500" t="str">
            <v>LAS BAMBAS</v>
          </cell>
          <cell r="I500">
            <v>195511</v>
          </cell>
          <cell r="J500" t="str">
            <v>REPUESTO</v>
          </cell>
          <cell r="K500" t="str">
            <v>ACEITE DE MOTOR 15W40</v>
          </cell>
          <cell r="L500">
            <v>0.125</v>
          </cell>
          <cell r="M500" t="str">
            <v>GLNS.</v>
          </cell>
          <cell r="N500" t="str">
            <v>TRACTO</v>
          </cell>
          <cell r="O500">
            <v>0</v>
          </cell>
          <cell r="P500" t="str">
            <v>M6</v>
          </cell>
          <cell r="Q500" t="str">
            <v>J1</v>
          </cell>
          <cell r="R500" t="str">
            <v>J1</v>
          </cell>
          <cell r="S500" t="str">
            <v>ENTREGADO</v>
          </cell>
          <cell r="T500">
            <v>42683</v>
          </cell>
          <cell r="U500" t="str">
            <v>PARI VENTURA  EDSON ORLANDO</v>
          </cell>
          <cell r="V500" t="str">
            <v>FLOREZ CONDORI  JOSE WILLIANS</v>
          </cell>
        </row>
        <row r="501">
          <cell r="A501">
            <v>437</v>
          </cell>
          <cell r="B501">
            <v>42683</v>
          </cell>
          <cell r="C501" t="str">
            <v>NOVIEMBRE</v>
          </cell>
          <cell r="D501" t="str">
            <v>2016</v>
          </cell>
          <cell r="E501">
            <v>272</v>
          </cell>
          <cell r="F501" t="str">
            <v>D7N-755</v>
          </cell>
          <cell r="G501" t="str">
            <v>F7L-983</v>
          </cell>
          <cell r="H501" t="str">
            <v>LAS BAMBAS</v>
          </cell>
          <cell r="I501">
            <v>44678</v>
          </cell>
          <cell r="J501" t="str">
            <v>REPUESTO</v>
          </cell>
          <cell r="K501" t="str">
            <v>FOCO H7</v>
          </cell>
          <cell r="L501">
            <v>1</v>
          </cell>
          <cell r="M501" t="str">
            <v>UNID.</v>
          </cell>
          <cell r="N501" t="str">
            <v>TRACTO</v>
          </cell>
          <cell r="O501">
            <v>0</v>
          </cell>
          <cell r="P501" t="str">
            <v>E1</v>
          </cell>
          <cell r="Q501" t="str">
            <v>J2</v>
          </cell>
          <cell r="R501" t="str">
            <v>J6</v>
          </cell>
          <cell r="S501" t="str">
            <v>ENTREGADO</v>
          </cell>
          <cell r="T501">
            <v>42683</v>
          </cell>
          <cell r="U501" t="str">
            <v>PALOMINO CARDENAS JUAN CARLOS</v>
          </cell>
          <cell r="V501" t="str">
            <v>CORIHUAMAN SURCO  ERICK ROBERT</v>
          </cell>
        </row>
        <row r="502">
          <cell r="A502">
            <v>491</v>
          </cell>
          <cell r="B502">
            <v>42683</v>
          </cell>
          <cell r="C502" t="str">
            <v>NOVIEMBRE</v>
          </cell>
          <cell r="D502" t="str">
            <v>2016</v>
          </cell>
          <cell r="E502">
            <v>279</v>
          </cell>
          <cell r="F502" t="str">
            <v>D7V-714</v>
          </cell>
          <cell r="G502" t="str">
            <v>F7M-971</v>
          </cell>
          <cell r="H502" t="str">
            <v>LAS BAMBAS</v>
          </cell>
          <cell r="I502">
            <v>44336</v>
          </cell>
          <cell r="J502" t="str">
            <v>REPUESTO</v>
          </cell>
          <cell r="K502" t="str">
            <v>PERNOS 5/8 X 6</v>
          </cell>
          <cell r="L502">
            <v>6</v>
          </cell>
          <cell r="M502" t="str">
            <v>UNID.</v>
          </cell>
          <cell r="N502" t="str">
            <v>CISTERNA</v>
          </cell>
          <cell r="O502">
            <v>0</v>
          </cell>
          <cell r="P502" t="str">
            <v>M1</v>
          </cell>
          <cell r="Q502" t="str">
            <v>J2</v>
          </cell>
          <cell r="R502" t="str">
            <v>J2</v>
          </cell>
          <cell r="S502" t="str">
            <v>ENTREGADO</v>
          </cell>
          <cell r="T502">
            <v>42683</v>
          </cell>
          <cell r="U502" t="str">
            <v>CABEZAS SANCHEZ JEAN JHONATAN</v>
          </cell>
          <cell r="V502" t="str">
            <v>CORIHUAMAN SURCO  ERICK ROBERT</v>
          </cell>
        </row>
        <row r="503">
          <cell r="A503">
            <v>492</v>
          </cell>
          <cell r="B503">
            <v>42683</v>
          </cell>
          <cell r="C503" t="str">
            <v>NOVIEMBRE</v>
          </cell>
          <cell r="D503" t="str">
            <v>2016</v>
          </cell>
          <cell r="E503">
            <v>279</v>
          </cell>
          <cell r="F503" t="str">
            <v>D7V-714</v>
          </cell>
          <cell r="G503" t="str">
            <v>F7M-971</v>
          </cell>
          <cell r="H503" t="str">
            <v>LAS BAMBAS</v>
          </cell>
          <cell r="I503">
            <v>44336</v>
          </cell>
          <cell r="J503" t="str">
            <v>REPUESTO</v>
          </cell>
          <cell r="K503" t="str">
            <v>TUERCA DE SEGURO 5/8</v>
          </cell>
          <cell r="L503">
            <v>6</v>
          </cell>
          <cell r="M503" t="str">
            <v>UNID.</v>
          </cell>
          <cell r="N503" t="str">
            <v>CISTERNA</v>
          </cell>
          <cell r="O503">
            <v>0</v>
          </cell>
          <cell r="P503" t="str">
            <v>M1</v>
          </cell>
          <cell r="Q503" t="str">
            <v>J2</v>
          </cell>
          <cell r="R503" t="str">
            <v>J2</v>
          </cell>
          <cell r="S503" t="str">
            <v>ENTREGADO</v>
          </cell>
          <cell r="T503">
            <v>42683</v>
          </cell>
          <cell r="U503" t="str">
            <v>CABEZAS SANCHEZ JEAN JHONATAN</v>
          </cell>
          <cell r="V503" t="str">
            <v>CORIHUAMAN SURCO  ERICK ROBERT</v>
          </cell>
        </row>
        <row r="504">
          <cell r="A504">
            <v>438</v>
          </cell>
          <cell r="B504">
            <v>42683</v>
          </cell>
          <cell r="C504" t="str">
            <v>NOVIEMBRE</v>
          </cell>
          <cell r="D504" t="str">
            <v>2016</v>
          </cell>
          <cell r="E504">
            <v>200</v>
          </cell>
          <cell r="F504" t="str">
            <v>TALLER</v>
          </cell>
          <cell r="G504" t="str">
            <v>TALLER</v>
          </cell>
          <cell r="H504" t="str">
            <v>TALLER</v>
          </cell>
          <cell r="I504" t="str">
            <v>TALLER</v>
          </cell>
          <cell r="J504" t="str">
            <v>INSUMO TALLER</v>
          </cell>
          <cell r="K504" t="str">
            <v>TRAPOS SUELTOS</v>
          </cell>
          <cell r="L504">
            <v>10</v>
          </cell>
          <cell r="M504" t="str">
            <v>UNID.</v>
          </cell>
          <cell r="N504" t="str">
            <v>TALLER</v>
          </cell>
          <cell r="O504">
            <v>0</v>
          </cell>
          <cell r="P504" t="str">
            <v>J6</v>
          </cell>
          <cell r="Q504" t="str">
            <v>J2</v>
          </cell>
          <cell r="R504" t="str">
            <v>J6</v>
          </cell>
          <cell r="S504" t="str">
            <v>ENTREGADO</v>
          </cell>
          <cell r="T504">
            <v>42683</v>
          </cell>
          <cell r="U504" t="str">
            <v>VILLANUEVA BEJAR  YHORDAN MICHEL</v>
          </cell>
          <cell r="V504" t="str">
            <v>CORIHUAMAN SURCO  ERICK ROBERT</v>
          </cell>
        </row>
        <row r="505">
          <cell r="A505">
            <v>441</v>
          </cell>
          <cell r="B505">
            <v>42683</v>
          </cell>
          <cell r="C505" t="str">
            <v>NOVIEMBRE</v>
          </cell>
          <cell r="D505" t="str">
            <v>2016</v>
          </cell>
          <cell r="E505">
            <v>200</v>
          </cell>
          <cell r="F505" t="str">
            <v>TALLER</v>
          </cell>
          <cell r="G505" t="str">
            <v>TALLER</v>
          </cell>
          <cell r="H505" t="str">
            <v>TALLER</v>
          </cell>
          <cell r="I505" t="str">
            <v>TALLER</v>
          </cell>
          <cell r="J505" t="str">
            <v>REPUESTO</v>
          </cell>
          <cell r="K505" t="str">
            <v>TRIZ</v>
          </cell>
          <cell r="L505">
            <v>1</v>
          </cell>
          <cell r="M505" t="str">
            <v>UNID.</v>
          </cell>
          <cell r="N505" t="str">
            <v>TALLER</v>
          </cell>
          <cell r="O505">
            <v>0</v>
          </cell>
          <cell r="P505" t="str">
            <v>E2</v>
          </cell>
          <cell r="Q505" t="str">
            <v>J2</v>
          </cell>
          <cell r="R505" t="str">
            <v>J6</v>
          </cell>
          <cell r="S505" t="str">
            <v>ENTREGADO</v>
          </cell>
          <cell r="T505">
            <v>42683</v>
          </cell>
          <cell r="U505" t="str">
            <v>YUCA BELLIDO BORIS YERSY</v>
          </cell>
          <cell r="V505" t="str">
            <v>CORIHUAMAN SURCO  ERICK ROBERT</v>
          </cell>
        </row>
        <row r="506">
          <cell r="A506">
            <v>470</v>
          </cell>
          <cell r="B506">
            <v>42683</v>
          </cell>
          <cell r="C506" t="str">
            <v>NOVIEMBRE</v>
          </cell>
          <cell r="D506" t="str">
            <v>2016</v>
          </cell>
          <cell r="E506">
            <v>200</v>
          </cell>
          <cell r="F506" t="str">
            <v>TALLER</v>
          </cell>
          <cell r="G506" t="str">
            <v>TALLER</v>
          </cell>
          <cell r="H506" t="str">
            <v>TALLER</v>
          </cell>
          <cell r="I506" t="str">
            <v>TALLER</v>
          </cell>
          <cell r="J506" t="str">
            <v>REPUESTO</v>
          </cell>
          <cell r="K506" t="str">
            <v>SPRAY COLOR BLANCO</v>
          </cell>
          <cell r="L506">
            <v>1</v>
          </cell>
          <cell r="M506" t="str">
            <v>UNID.</v>
          </cell>
          <cell r="N506" t="str">
            <v>TALLER</v>
          </cell>
          <cell r="O506">
            <v>0</v>
          </cell>
          <cell r="P506" t="str">
            <v>J3</v>
          </cell>
          <cell r="Q506" t="str">
            <v>J3</v>
          </cell>
          <cell r="R506" t="str">
            <v>J6</v>
          </cell>
          <cell r="S506" t="str">
            <v>ENTREGADO</v>
          </cell>
          <cell r="T506">
            <v>42683</v>
          </cell>
          <cell r="U506" t="str">
            <v>CHURA PIZARRO ALBERTO</v>
          </cell>
          <cell r="V506" t="str">
            <v>CHURA PIZARRO ALBERTO</v>
          </cell>
        </row>
        <row r="507">
          <cell r="A507">
            <v>471</v>
          </cell>
          <cell r="B507">
            <v>42683</v>
          </cell>
          <cell r="C507" t="str">
            <v>NOVIEMBRE</v>
          </cell>
          <cell r="D507" t="str">
            <v>2016</v>
          </cell>
          <cell r="E507">
            <v>200</v>
          </cell>
          <cell r="F507" t="str">
            <v>TALLER</v>
          </cell>
          <cell r="G507" t="str">
            <v>TALLER</v>
          </cell>
          <cell r="H507" t="str">
            <v>TALLER</v>
          </cell>
          <cell r="I507" t="str">
            <v>TALLER</v>
          </cell>
          <cell r="J507" t="str">
            <v>REPUESTO</v>
          </cell>
          <cell r="K507" t="str">
            <v>SPRAY COLOR ALUMINIO</v>
          </cell>
          <cell r="L507">
            <v>1</v>
          </cell>
          <cell r="M507" t="str">
            <v>UNID.</v>
          </cell>
          <cell r="N507" t="str">
            <v>TALLER</v>
          </cell>
          <cell r="O507">
            <v>0</v>
          </cell>
          <cell r="P507" t="str">
            <v>J3</v>
          </cell>
          <cell r="Q507" t="str">
            <v>J3</v>
          </cell>
          <cell r="R507" t="str">
            <v>J6</v>
          </cell>
          <cell r="S507" t="str">
            <v>ENTREGADO</v>
          </cell>
          <cell r="T507">
            <v>42683</v>
          </cell>
          <cell r="U507" t="str">
            <v>CHURA PIZARRO ALBERTO</v>
          </cell>
          <cell r="V507" t="str">
            <v>CHURA PIZARRO ALBERTO</v>
          </cell>
        </row>
        <row r="508">
          <cell r="A508">
            <v>482</v>
          </cell>
          <cell r="B508">
            <v>42683</v>
          </cell>
          <cell r="C508" t="str">
            <v>NOVIEMBRE</v>
          </cell>
          <cell r="D508" t="str">
            <v>2016</v>
          </cell>
          <cell r="E508">
            <v>200</v>
          </cell>
          <cell r="F508" t="str">
            <v>TALLER</v>
          </cell>
          <cell r="G508" t="str">
            <v>TALLER</v>
          </cell>
          <cell r="H508" t="str">
            <v>TALLER</v>
          </cell>
          <cell r="I508" t="str">
            <v>TALLER</v>
          </cell>
          <cell r="J508" t="str">
            <v>HERRAMIENTAS</v>
          </cell>
          <cell r="K508" t="str">
            <v>TALADRO PEQUEÑO REPARADO</v>
          </cell>
          <cell r="L508">
            <v>1</v>
          </cell>
          <cell r="M508" t="str">
            <v>UNID.</v>
          </cell>
          <cell r="N508" t="str">
            <v>TALLER</v>
          </cell>
          <cell r="O508">
            <v>0</v>
          </cell>
          <cell r="P508" t="str">
            <v>J1</v>
          </cell>
          <cell r="Q508" t="str">
            <v>J1</v>
          </cell>
          <cell r="R508" t="str">
            <v>J1</v>
          </cell>
          <cell r="S508" t="str">
            <v>ENTREGADO</v>
          </cell>
          <cell r="T508">
            <v>42683</v>
          </cell>
          <cell r="U508" t="str">
            <v>FLOREZ CONDORI  JOSE WILLIANS</v>
          </cell>
          <cell r="V508" t="str">
            <v>FLOREZ CONDORI  JOSE WILLIANS</v>
          </cell>
        </row>
        <row r="509">
          <cell r="A509">
            <v>459</v>
          </cell>
          <cell r="B509">
            <v>42683</v>
          </cell>
          <cell r="C509" t="str">
            <v>NOVIEMBRE</v>
          </cell>
          <cell r="D509" t="str">
            <v>2016</v>
          </cell>
          <cell r="E509">
            <v>278</v>
          </cell>
          <cell r="F509" t="str">
            <v>X2W-759</v>
          </cell>
          <cell r="G509" t="str">
            <v>C5V-999</v>
          </cell>
          <cell r="H509" t="str">
            <v>LAS BAMBAS</v>
          </cell>
          <cell r="I509">
            <v>150726</v>
          </cell>
          <cell r="J509" t="str">
            <v>REPUESTO</v>
          </cell>
          <cell r="K509" t="str">
            <v>REFRIGERANTE</v>
          </cell>
          <cell r="L509">
            <v>1</v>
          </cell>
          <cell r="M509" t="str">
            <v>GLNS.</v>
          </cell>
          <cell r="N509" t="str">
            <v>TRACTO</v>
          </cell>
          <cell r="O509">
            <v>0</v>
          </cell>
          <cell r="P509" t="str">
            <v>M3</v>
          </cell>
          <cell r="Q509" t="str">
            <v>J1</v>
          </cell>
          <cell r="R509" t="str">
            <v>J6</v>
          </cell>
          <cell r="S509" t="str">
            <v>ENTREGADO</v>
          </cell>
          <cell r="T509">
            <v>42683</v>
          </cell>
          <cell r="U509" t="str">
            <v>GARCIA PASQUEL  JOSE LUIS</v>
          </cell>
          <cell r="V509" t="str">
            <v>FLOREZ CONDORI  JOSE WILLIANS</v>
          </cell>
        </row>
        <row r="510">
          <cell r="A510">
            <v>462</v>
          </cell>
          <cell r="B510">
            <v>42683</v>
          </cell>
          <cell r="C510" t="str">
            <v>NOVIEMBRE</v>
          </cell>
          <cell r="D510" t="str">
            <v>2016</v>
          </cell>
          <cell r="E510">
            <v>278</v>
          </cell>
          <cell r="F510" t="str">
            <v>X2W-759</v>
          </cell>
          <cell r="G510" t="str">
            <v>C5V-999</v>
          </cell>
          <cell r="H510" t="str">
            <v>LAS BAMBAS</v>
          </cell>
          <cell r="I510">
            <v>150726</v>
          </cell>
          <cell r="J510" t="str">
            <v>REPUESTO</v>
          </cell>
          <cell r="K510" t="str">
            <v>PERNO 3/8 X 1 1/2</v>
          </cell>
          <cell r="L510">
            <v>2</v>
          </cell>
          <cell r="M510" t="str">
            <v>UNID.</v>
          </cell>
          <cell r="N510" t="str">
            <v>CISTERNA</v>
          </cell>
          <cell r="O510">
            <v>0</v>
          </cell>
          <cell r="P510" t="str">
            <v>S1</v>
          </cell>
          <cell r="Q510" t="str">
            <v>J2</v>
          </cell>
          <cell r="R510" t="str">
            <v>J6</v>
          </cell>
          <cell r="S510" t="str">
            <v>ENTREGADO</v>
          </cell>
          <cell r="T510">
            <v>42683</v>
          </cell>
          <cell r="U510" t="str">
            <v>BAYONA CRUZ CRISTIAN ARMANDO</v>
          </cell>
          <cell r="V510" t="str">
            <v>CORIHUAMAN SURCO  ERICK ROBERT</v>
          </cell>
        </row>
        <row r="511">
          <cell r="A511">
            <v>463</v>
          </cell>
          <cell r="B511">
            <v>42683</v>
          </cell>
          <cell r="C511" t="str">
            <v>NOVIEMBRE</v>
          </cell>
          <cell r="D511" t="str">
            <v>2016</v>
          </cell>
          <cell r="E511">
            <v>278</v>
          </cell>
          <cell r="F511" t="str">
            <v>X2W-759</v>
          </cell>
          <cell r="G511" t="str">
            <v>C5V-999</v>
          </cell>
          <cell r="H511" t="str">
            <v>LAS BAMBAS</v>
          </cell>
          <cell r="I511">
            <v>150726</v>
          </cell>
          <cell r="J511" t="str">
            <v>REPUESTO</v>
          </cell>
          <cell r="K511" t="str">
            <v>ARANDELA PLANA 3/8</v>
          </cell>
          <cell r="L511">
            <v>4</v>
          </cell>
          <cell r="M511" t="str">
            <v>UNID.</v>
          </cell>
          <cell r="N511" t="str">
            <v>CISTERNA</v>
          </cell>
          <cell r="O511">
            <v>0</v>
          </cell>
          <cell r="P511" t="str">
            <v>S1</v>
          </cell>
          <cell r="Q511" t="str">
            <v>J2</v>
          </cell>
          <cell r="R511" t="str">
            <v>J6</v>
          </cell>
          <cell r="S511" t="str">
            <v>ENTREGADO</v>
          </cell>
          <cell r="T511">
            <v>42683</v>
          </cell>
          <cell r="U511" t="str">
            <v>BAYONA CRUZ CRISTIAN ARMANDO</v>
          </cell>
          <cell r="V511" t="str">
            <v>CORIHUAMAN SURCO  ERICK ROBERT</v>
          </cell>
        </row>
        <row r="512">
          <cell r="A512">
            <v>464</v>
          </cell>
          <cell r="B512">
            <v>42683</v>
          </cell>
          <cell r="C512" t="str">
            <v>NOVIEMBRE</v>
          </cell>
          <cell r="D512" t="str">
            <v>2016</v>
          </cell>
          <cell r="E512">
            <v>278</v>
          </cell>
          <cell r="F512" t="str">
            <v>X2W-759</v>
          </cell>
          <cell r="G512" t="str">
            <v>C5V-999</v>
          </cell>
          <cell r="H512" t="str">
            <v>LAS BAMBAS</v>
          </cell>
          <cell r="I512">
            <v>150726</v>
          </cell>
          <cell r="J512" t="str">
            <v>REPUESTO</v>
          </cell>
          <cell r="K512" t="str">
            <v>TUERCA 3/8</v>
          </cell>
          <cell r="L512">
            <v>2</v>
          </cell>
          <cell r="M512" t="str">
            <v>UNID.</v>
          </cell>
          <cell r="N512" t="str">
            <v>CISTERNA</v>
          </cell>
          <cell r="O512">
            <v>0</v>
          </cell>
          <cell r="P512" t="str">
            <v>S1</v>
          </cell>
          <cell r="Q512" t="str">
            <v>J2</v>
          </cell>
          <cell r="R512" t="str">
            <v>J6</v>
          </cell>
          <cell r="S512" t="str">
            <v>ENTREGADO</v>
          </cell>
          <cell r="T512">
            <v>42683</v>
          </cell>
          <cell r="U512" t="str">
            <v>BAYONA CRUZ CRISTIAN ARMANDO</v>
          </cell>
          <cell r="V512" t="str">
            <v>CORIHUAMAN SURCO  ERICK ROBERT</v>
          </cell>
        </row>
        <row r="513">
          <cell r="A513">
            <v>468</v>
          </cell>
          <cell r="B513">
            <v>42683</v>
          </cell>
          <cell r="C513" t="str">
            <v>NOVIEMBRE</v>
          </cell>
          <cell r="D513" t="str">
            <v>2016</v>
          </cell>
          <cell r="E513">
            <v>278</v>
          </cell>
          <cell r="F513" t="str">
            <v>X2W-759</v>
          </cell>
          <cell r="G513" t="str">
            <v>C5V-999</v>
          </cell>
          <cell r="H513" t="str">
            <v>LAS BAMBAS</v>
          </cell>
          <cell r="I513">
            <v>150726</v>
          </cell>
          <cell r="J513" t="str">
            <v>REPUESTO</v>
          </cell>
          <cell r="K513" t="str">
            <v>ACEITE DE MOTOR 15W40</v>
          </cell>
          <cell r="L513">
            <v>0.75</v>
          </cell>
          <cell r="M513" t="str">
            <v>GLNS.</v>
          </cell>
          <cell r="N513" t="str">
            <v>TRACTO</v>
          </cell>
          <cell r="O513">
            <v>0</v>
          </cell>
          <cell r="P513" t="str">
            <v>M3</v>
          </cell>
          <cell r="Q513" t="str">
            <v>J1</v>
          </cell>
          <cell r="R513" t="str">
            <v>J6</v>
          </cell>
          <cell r="S513" t="str">
            <v>ENTREGADO</v>
          </cell>
          <cell r="T513">
            <v>42683</v>
          </cell>
          <cell r="U513" t="str">
            <v>GARCIA PASQUEL  JOSE LUIS</v>
          </cell>
          <cell r="V513" t="str">
            <v>FLOREZ CONDORI  JOSE WILLIANS</v>
          </cell>
        </row>
        <row r="514">
          <cell r="A514">
            <v>484</v>
          </cell>
          <cell r="B514">
            <v>42683</v>
          </cell>
          <cell r="C514" t="str">
            <v>NOVIEMBRE</v>
          </cell>
          <cell r="D514" t="str">
            <v>2016</v>
          </cell>
          <cell r="E514">
            <v>283</v>
          </cell>
          <cell r="F514" t="str">
            <v>X2W-760</v>
          </cell>
          <cell r="G514" t="str">
            <v>C5V-992</v>
          </cell>
          <cell r="H514" t="str">
            <v>LAS BAMBAS</v>
          </cell>
          <cell r="I514">
            <v>146750</v>
          </cell>
          <cell r="J514" t="str">
            <v>SERVICIO</v>
          </cell>
          <cell r="K514" t="str">
            <v>SERVICIO DE LIMPIEZA DE TANQUES DE SERVICIO</v>
          </cell>
          <cell r="L514">
            <v>2</v>
          </cell>
          <cell r="M514" t="str">
            <v>UNID.</v>
          </cell>
          <cell r="N514" t="str">
            <v>TRACTO</v>
          </cell>
          <cell r="O514">
            <v>0</v>
          </cell>
          <cell r="P514" t="str">
            <v>M8</v>
          </cell>
          <cell r="Q514" t="str">
            <v>J2</v>
          </cell>
          <cell r="R514" t="str">
            <v>J2</v>
          </cell>
          <cell r="S514" t="str">
            <v>ENTREGADO</v>
          </cell>
          <cell r="T514">
            <v>42683</v>
          </cell>
          <cell r="U514" t="str">
            <v>VARILLAS GAGO  OSCAR ALBERTO</v>
          </cell>
          <cell r="V514" t="str">
            <v>CORIHUAMAN SURCO  ERICK ROBERT</v>
          </cell>
        </row>
        <row r="515">
          <cell r="A515">
            <v>498</v>
          </cell>
          <cell r="B515">
            <v>42683</v>
          </cell>
          <cell r="C515" t="str">
            <v>NOVIEMBRE</v>
          </cell>
          <cell r="D515" t="str">
            <v>2016</v>
          </cell>
          <cell r="E515">
            <v>283</v>
          </cell>
          <cell r="F515" t="str">
            <v>X2W-760</v>
          </cell>
          <cell r="G515" t="str">
            <v>C5V-992</v>
          </cell>
          <cell r="H515" t="str">
            <v>LAS BAMBAS</v>
          </cell>
          <cell r="I515">
            <v>146750</v>
          </cell>
          <cell r="J515" t="str">
            <v>SERVICIO</v>
          </cell>
          <cell r="K515" t="str">
            <v>SERVICIO DE LAVADO DE TANQUE (ES EL TANQUE DE COMBUSTIBLE DE SERVICIO)</v>
          </cell>
          <cell r="L515">
            <v>1</v>
          </cell>
          <cell r="M515" t="str">
            <v>UNID.</v>
          </cell>
          <cell r="N515" t="str">
            <v>TRACTO</v>
          </cell>
          <cell r="O515">
            <v>107</v>
          </cell>
          <cell r="P515" t="str">
            <v>M8</v>
          </cell>
          <cell r="Q515" t="str">
            <v>J2</v>
          </cell>
          <cell r="R515" t="str">
            <v>J2</v>
          </cell>
          <cell r="S515" t="str">
            <v>ENTREGADO</v>
          </cell>
          <cell r="T515">
            <v>0</v>
          </cell>
          <cell r="U515" t="str">
            <v>VARILLAS GAGO  OSCAR ALBERTO</v>
          </cell>
          <cell r="V515" t="str">
            <v>CORIHUAMAN SURCO  ERICK ROBERT</v>
          </cell>
        </row>
        <row r="516">
          <cell r="A516">
            <v>499</v>
          </cell>
          <cell r="B516">
            <v>42683</v>
          </cell>
          <cell r="C516" t="str">
            <v>NOVIEMBRE</v>
          </cell>
          <cell r="D516" t="str">
            <v>2016</v>
          </cell>
          <cell r="E516">
            <v>283</v>
          </cell>
          <cell r="F516" t="str">
            <v>X2W-760</v>
          </cell>
          <cell r="G516" t="str">
            <v>C5V-992</v>
          </cell>
          <cell r="H516" t="str">
            <v>LAS BAMBAS</v>
          </cell>
          <cell r="I516">
            <v>146750</v>
          </cell>
          <cell r="J516" t="str">
            <v>INSUMO TALLER</v>
          </cell>
          <cell r="K516" t="str">
            <v>SUPERCITO 5/32</v>
          </cell>
          <cell r="L516">
            <v>0.5</v>
          </cell>
          <cell r="M516" t="str">
            <v>KG.</v>
          </cell>
          <cell r="N516" t="str">
            <v>CISTERNA</v>
          </cell>
          <cell r="O516">
            <v>0</v>
          </cell>
          <cell r="P516" t="str">
            <v>S1</v>
          </cell>
          <cell r="Q516" t="str">
            <v>J1</v>
          </cell>
          <cell r="R516" t="str">
            <v>J1</v>
          </cell>
          <cell r="S516" t="str">
            <v>ENTREGADO</v>
          </cell>
          <cell r="T516">
            <v>42683</v>
          </cell>
          <cell r="U516" t="str">
            <v>BAYONA CRUZ CRISTIAN ARMANDO</v>
          </cell>
          <cell r="V516" t="str">
            <v>FLOREZ CONDORI  JOSE WILLIANS</v>
          </cell>
        </row>
        <row r="517">
          <cell r="A517">
            <v>436</v>
          </cell>
          <cell r="B517">
            <v>42683</v>
          </cell>
          <cell r="C517" t="str">
            <v>NOVIEMBRE</v>
          </cell>
          <cell r="D517" t="str">
            <v>2016</v>
          </cell>
          <cell r="E517">
            <v>275</v>
          </cell>
          <cell r="F517" t="str">
            <v>X2W-761</v>
          </cell>
          <cell r="G517" t="str">
            <v>C5V-996</v>
          </cell>
          <cell r="H517" t="str">
            <v>LAS BAMBAS</v>
          </cell>
          <cell r="I517">
            <v>139660</v>
          </cell>
          <cell r="J517" t="str">
            <v>REPUESTO</v>
          </cell>
          <cell r="K517" t="str">
            <v>VARILLAS DE SOLDADURA DE ALUMINIO</v>
          </cell>
          <cell r="L517">
            <v>7</v>
          </cell>
          <cell r="M517" t="str">
            <v>UNID.</v>
          </cell>
          <cell r="N517" t="str">
            <v>CISTERNA</v>
          </cell>
          <cell r="O517">
            <v>0</v>
          </cell>
          <cell r="P517" t="str">
            <v>S1</v>
          </cell>
          <cell r="Q517" t="str">
            <v>J2</v>
          </cell>
          <cell r="R517" t="str">
            <v>J6</v>
          </cell>
          <cell r="S517" t="str">
            <v>ENTREGADO</v>
          </cell>
          <cell r="T517">
            <v>42683</v>
          </cell>
          <cell r="U517" t="str">
            <v>BAYONA CRUZ CRISTIAN ARMANDO</v>
          </cell>
          <cell r="V517" t="str">
            <v>CORIHUAMAN SURCO  ERICK ROBERT</v>
          </cell>
        </row>
        <row r="518">
          <cell r="A518">
            <v>474</v>
          </cell>
          <cell r="B518">
            <v>42683</v>
          </cell>
          <cell r="C518" t="str">
            <v>NOVIEMBRE</v>
          </cell>
          <cell r="D518" t="str">
            <v>2016</v>
          </cell>
          <cell r="E518">
            <v>275</v>
          </cell>
          <cell r="F518" t="str">
            <v>X2W-761</v>
          </cell>
          <cell r="G518" t="str">
            <v>C5V-996</v>
          </cell>
          <cell r="H518" t="str">
            <v>LAS BAMBAS</v>
          </cell>
          <cell r="I518">
            <v>139660</v>
          </cell>
          <cell r="J518" t="str">
            <v>REPUESTO</v>
          </cell>
          <cell r="K518" t="str">
            <v>AGUA LIMPIAPARABRIZAS</v>
          </cell>
          <cell r="L518">
            <v>1</v>
          </cell>
          <cell r="M518" t="str">
            <v>GLNS.</v>
          </cell>
          <cell r="N518" t="str">
            <v>TRACTO</v>
          </cell>
          <cell r="O518">
            <v>0</v>
          </cell>
          <cell r="P518" t="str">
            <v>M2</v>
          </cell>
          <cell r="Q518" t="str">
            <v>J1</v>
          </cell>
          <cell r="R518" t="str">
            <v>J1</v>
          </cell>
          <cell r="S518" t="str">
            <v>ENTREGADO</v>
          </cell>
          <cell r="T518">
            <v>42683</v>
          </cell>
          <cell r="U518" t="str">
            <v>CHUMPITAZ GAGO JULIO ENRIQUE</v>
          </cell>
          <cell r="V518" t="str">
            <v>FLOREZ CONDORI  JOSE WILLIANS</v>
          </cell>
        </row>
        <row r="519">
          <cell r="A519">
            <v>475</v>
          </cell>
          <cell r="B519">
            <v>42683</v>
          </cell>
          <cell r="C519" t="str">
            <v>NOVIEMBRE</v>
          </cell>
          <cell r="D519" t="str">
            <v>2016</v>
          </cell>
          <cell r="E519">
            <v>275</v>
          </cell>
          <cell r="F519" t="str">
            <v>X2W-761</v>
          </cell>
          <cell r="G519" t="str">
            <v>C5V-996</v>
          </cell>
          <cell r="H519" t="str">
            <v>LAS BAMBAS</v>
          </cell>
          <cell r="I519">
            <v>139660</v>
          </cell>
          <cell r="J519" t="str">
            <v>REPUESTO</v>
          </cell>
          <cell r="K519" t="str">
            <v>FOCO LAGRIMON 12 V</v>
          </cell>
          <cell r="L519">
            <v>1</v>
          </cell>
          <cell r="M519" t="str">
            <v>UNID.</v>
          </cell>
          <cell r="N519" t="str">
            <v>TRACTO</v>
          </cell>
          <cell r="O519">
            <v>0</v>
          </cell>
          <cell r="P519" t="str">
            <v>M2</v>
          </cell>
          <cell r="Q519" t="str">
            <v>J1</v>
          </cell>
          <cell r="R519" t="str">
            <v>J1</v>
          </cell>
          <cell r="S519" t="str">
            <v>ENTREGADO</v>
          </cell>
          <cell r="T519">
            <v>42683</v>
          </cell>
          <cell r="U519" t="str">
            <v>CHUMPITAZ GAGO JULIO ENRIQUE</v>
          </cell>
          <cell r="V519" t="str">
            <v>FLOREZ CONDORI  JOSE WILLIANS</v>
          </cell>
        </row>
        <row r="520">
          <cell r="A520">
            <v>476</v>
          </cell>
          <cell r="B520">
            <v>42683</v>
          </cell>
          <cell r="C520" t="str">
            <v>NOVIEMBRE</v>
          </cell>
          <cell r="D520" t="str">
            <v>2016</v>
          </cell>
          <cell r="E520">
            <v>275</v>
          </cell>
          <cell r="F520" t="str">
            <v>X2W-761</v>
          </cell>
          <cell r="G520" t="str">
            <v>C5V-996</v>
          </cell>
          <cell r="H520" t="str">
            <v>LAS BAMBAS</v>
          </cell>
          <cell r="I520">
            <v>139660</v>
          </cell>
          <cell r="J520" t="str">
            <v>REPUESTO</v>
          </cell>
          <cell r="K520" t="str">
            <v>SILICONA GRIS</v>
          </cell>
          <cell r="L520">
            <v>1</v>
          </cell>
          <cell r="M520" t="str">
            <v>UNID.</v>
          </cell>
          <cell r="N520" t="str">
            <v>TRACTO</v>
          </cell>
          <cell r="O520">
            <v>0</v>
          </cell>
          <cell r="P520" t="str">
            <v>M2</v>
          </cell>
          <cell r="Q520" t="str">
            <v>J1</v>
          </cell>
          <cell r="R520" t="str">
            <v>J1</v>
          </cell>
          <cell r="S520" t="str">
            <v>ENTREGADO</v>
          </cell>
          <cell r="T520">
            <v>42683</v>
          </cell>
          <cell r="U520" t="str">
            <v>CHUMPITAZ GAGO JULIO ENRIQUE</v>
          </cell>
          <cell r="V520" t="str">
            <v>FLOREZ CONDORI  JOSE WILLIANS</v>
          </cell>
        </row>
        <row r="521">
          <cell r="A521">
            <v>460</v>
          </cell>
          <cell r="B521">
            <v>42683</v>
          </cell>
          <cell r="C521" t="str">
            <v>NOVIEMBRE</v>
          </cell>
          <cell r="D521" t="str">
            <v>2016</v>
          </cell>
          <cell r="E521">
            <v>239</v>
          </cell>
          <cell r="F521" t="str">
            <v>X2W-788</v>
          </cell>
          <cell r="G521" t="str">
            <v>C5V-994</v>
          </cell>
          <cell r="H521" t="str">
            <v>LAS BAMBAS</v>
          </cell>
          <cell r="I521">
            <v>137310</v>
          </cell>
          <cell r="J521" t="str">
            <v>INSUMO TALLER</v>
          </cell>
          <cell r="K521" t="str">
            <v>CELLOCORD 5/32</v>
          </cell>
          <cell r="L521">
            <v>0.5</v>
          </cell>
          <cell r="M521" t="str">
            <v>KG.</v>
          </cell>
          <cell r="N521" t="str">
            <v>CISTERNA</v>
          </cell>
          <cell r="O521">
            <v>0</v>
          </cell>
          <cell r="P521" t="str">
            <v>S1</v>
          </cell>
          <cell r="Q521" t="str">
            <v>J2</v>
          </cell>
          <cell r="R521" t="str">
            <v>J6</v>
          </cell>
          <cell r="S521" t="str">
            <v>ENTREGADO</v>
          </cell>
          <cell r="T521">
            <v>42683</v>
          </cell>
          <cell r="U521" t="str">
            <v>BAYONA CRUZ CRISTIAN ARMANDO</v>
          </cell>
          <cell r="V521" t="str">
            <v>CORIHUAMAN SURCO  ERICK ROBERT</v>
          </cell>
        </row>
        <row r="522">
          <cell r="A522">
            <v>461</v>
          </cell>
          <cell r="B522">
            <v>42683</v>
          </cell>
          <cell r="C522" t="str">
            <v>NOVIEMBRE</v>
          </cell>
          <cell r="D522" t="str">
            <v>2016</v>
          </cell>
          <cell r="E522">
            <v>239</v>
          </cell>
          <cell r="F522" t="str">
            <v>X2W-788</v>
          </cell>
          <cell r="G522" t="str">
            <v>C5V-994</v>
          </cell>
          <cell r="H522" t="str">
            <v>LAS BAMBAS</v>
          </cell>
          <cell r="I522">
            <v>137310</v>
          </cell>
          <cell r="J522" t="str">
            <v>INSUMO TALLER</v>
          </cell>
          <cell r="K522" t="str">
            <v>SPRAY COLOR BLANCO</v>
          </cell>
          <cell r="L522">
            <v>1</v>
          </cell>
          <cell r="M522" t="str">
            <v>UNID.</v>
          </cell>
          <cell r="N522" t="str">
            <v>CISTERNA</v>
          </cell>
          <cell r="O522">
            <v>0</v>
          </cell>
          <cell r="P522" t="str">
            <v>S1</v>
          </cell>
          <cell r="Q522" t="str">
            <v>J2</v>
          </cell>
          <cell r="R522" t="str">
            <v>J6</v>
          </cell>
          <cell r="S522" t="str">
            <v>ENTREGADO</v>
          </cell>
          <cell r="T522">
            <v>42683</v>
          </cell>
          <cell r="U522" t="str">
            <v>BAYONA CRUZ CRISTIAN ARMANDO</v>
          </cell>
          <cell r="V522" t="str">
            <v>CORIHUAMAN SURCO  ERICK ROBERT</v>
          </cell>
        </row>
        <row r="523">
          <cell r="A523">
            <v>473</v>
          </cell>
          <cell r="B523">
            <v>42683</v>
          </cell>
          <cell r="C523" t="str">
            <v>NOVIEMBRE</v>
          </cell>
          <cell r="D523" t="str">
            <v>2016</v>
          </cell>
          <cell r="E523">
            <v>239</v>
          </cell>
          <cell r="F523" t="str">
            <v>X2W-788</v>
          </cell>
          <cell r="G523" t="str">
            <v>C5V-994</v>
          </cell>
          <cell r="H523" t="str">
            <v>LAS BAMBAS</v>
          </cell>
          <cell r="I523">
            <v>137310</v>
          </cell>
          <cell r="J523" t="str">
            <v>REPUESTO</v>
          </cell>
          <cell r="K523" t="str">
            <v>SOLDADURA SUPERCITO 1/8</v>
          </cell>
          <cell r="L523">
            <v>1</v>
          </cell>
          <cell r="M523" t="str">
            <v>KG.</v>
          </cell>
          <cell r="N523" t="str">
            <v>CISTERNA</v>
          </cell>
          <cell r="O523">
            <v>0</v>
          </cell>
          <cell r="P523" t="str">
            <v>M8</v>
          </cell>
          <cell r="Q523" t="str">
            <v>J2</v>
          </cell>
          <cell r="R523" t="str">
            <v>J6</v>
          </cell>
          <cell r="S523" t="str">
            <v>ENTREGADO</v>
          </cell>
          <cell r="T523">
            <v>42683</v>
          </cell>
          <cell r="U523" t="str">
            <v>VARILLAS GAGO  OSCAR ALBERTO</v>
          </cell>
          <cell r="V523" t="str">
            <v>CORIHUAMAN SURCO  ERICK ROBERT</v>
          </cell>
        </row>
        <row r="524">
          <cell r="A524">
            <v>486</v>
          </cell>
          <cell r="B524">
            <v>42683</v>
          </cell>
          <cell r="C524" t="str">
            <v>NOVIEMBRE</v>
          </cell>
          <cell r="D524" t="str">
            <v>2016</v>
          </cell>
          <cell r="E524">
            <v>239</v>
          </cell>
          <cell r="F524" t="str">
            <v>X2W-788</v>
          </cell>
          <cell r="G524" t="str">
            <v>C5V-994</v>
          </cell>
          <cell r="H524" t="str">
            <v>LAS BAMBAS</v>
          </cell>
          <cell r="I524">
            <v>137310</v>
          </cell>
          <cell r="J524" t="str">
            <v>REPUESTO</v>
          </cell>
          <cell r="K524" t="str">
            <v>CALA VERA DE TABLERO</v>
          </cell>
          <cell r="L524">
            <v>1</v>
          </cell>
          <cell r="M524" t="str">
            <v>UNID.</v>
          </cell>
          <cell r="N524" t="str">
            <v>TRACTO</v>
          </cell>
          <cell r="O524">
            <v>0</v>
          </cell>
          <cell r="P524" t="str">
            <v>E1</v>
          </cell>
          <cell r="Q524" t="str">
            <v>J2</v>
          </cell>
          <cell r="R524" t="str">
            <v>J2</v>
          </cell>
          <cell r="S524" t="str">
            <v>ENTREGADO</v>
          </cell>
          <cell r="T524">
            <v>42683</v>
          </cell>
          <cell r="U524" t="str">
            <v>PALOMINO CARDENAS JUAN CARLOS</v>
          </cell>
          <cell r="V524" t="str">
            <v>CORIHUAMAN SURCO  ERICK ROBERT</v>
          </cell>
        </row>
        <row r="525">
          <cell r="A525">
            <v>455</v>
          </cell>
          <cell r="B525">
            <v>42683</v>
          </cell>
          <cell r="C525" t="str">
            <v>NOVIEMBRE</v>
          </cell>
          <cell r="D525" t="str">
            <v>2016</v>
          </cell>
          <cell r="E525">
            <v>238</v>
          </cell>
          <cell r="F525" t="str">
            <v>X2W-791</v>
          </cell>
          <cell r="G525" t="str">
            <v>C5V-989</v>
          </cell>
          <cell r="H525" t="str">
            <v>LAS BAMBAS</v>
          </cell>
          <cell r="I525">
            <v>143291</v>
          </cell>
          <cell r="J525" t="str">
            <v>REPUESTO</v>
          </cell>
          <cell r="K525" t="str">
            <v>MANGUERA 3 1/2 X 20 CM</v>
          </cell>
          <cell r="L525">
            <v>1</v>
          </cell>
          <cell r="M525" t="str">
            <v>UNID.</v>
          </cell>
          <cell r="N525" t="str">
            <v>TRACTO</v>
          </cell>
          <cell r="O525">
            <v>0</v>
          </cell>
          <cell r="P525" t="str">
            <v>M4</v>
          </cell>
          <cell r="Q525" t="str">
            <v>J2</v>
          </cell>
          <cell r="R525" t="str">
            <v>J6</v>
          </cell>
          <cell r="S525" t="str">
            <v>ENTREGADO</v>
          </cell>
          <cell r="T525">
            <v>42683</v>
          </cell>
          <cell r="U525" t="str">
            <v>JULLIRI APAZA UBALDO</v>
          </cell>
          <cell r="V525" t="str">
            <v>CORIHUAMAN SURCO  ERICK ROBERT</v>
          </cell>
        </row>
        <row r="526">
          <cell r="A526">
            <v>456</v>
          </cell>
          <cell r="B526">
            <v>42683</v>
          </cell>
          <cell r="C526" t="str">
            <v>NOVIEMBRE</v>
          </cell>
          <cell r="D526" t="str">
            <v>2016</v>
          </cell>
          <cell r="E526">
            <v>238</v>
          </cell>
          <cell r="F526" t="str">
            <v>X2W-791</v>
          </cell>
          <cell r="G526" t="str">
            <v>C5V-989</v>
          </cell>
          <cell r="H526" t="str">
            <v>LAS BAMBAS</v>
          </cell>
          <cell r="I526">
            <v>143291</v>
          </cell>
          <cell r="J526" t="str">
            <v>REPUESTO</v>
          </cell>
          <cell r="K526" t="str">
            <v>ABRAZADERAS DE  3 1/2 PARA MANGUERA</v>
          </cell>
          <cell r="L526">
            <v>2</v>
          </cell>
          <cell r="M526" t="str">
            <v>UNID.</v>
          </cell>
          <cell r="N526" t="str">
            <v>TRACTO</v>
          </cell>
          <cell r="O526">
            <v>0</v>
          </cell>
          <cell r="P526" t="str">
            <v>M4</v>
          </cell>
          <cell r="Q526" t="str">
            <v>J2</v>
          </cell>
          <cell r="R526" t="str">
            <v>J6</v>
          </cell>
          <cell r="S526" t="str">
            <v>ENTREGADO</v>
          </cell>
          <cell r="T526">
            <v>42683</v>
          </cell>
          <cell r="U526" t="str">
            <v>JULLIRI APAZA UBALDO</v>
          </cell>
          <cell r="V526" t="str">
            <v>CORIHUAMAN SURCO  ERICK ROBERT</v>
          </cell>
        </row>
        <row r="527">
          <cell r="A527">
            <v>543</v>
          </cell>
          <cell r="B527">
            <v>42684</v>
          </cell>
          <cell r="C527" t="str">
            <v>NOVIEMBRE</v>
          </cell>
          <cell r="D527" t="str">
            <v>2016</v>
          </cell>
          <cell r="E527">
            <v>265</v>
          </cell>
          <cell r="F527" t="str">
            <v>ABP-783</v>
          </cell>
          <cell r="G527" t="str">
            <v>C9S-988</v>
          </cell>
          <cell r="H527" t="str">
            <v>LAS BAMBAS</v>
          </cell>
          <cell r="I527">
            <v>121589.2</v>
          </cell>
          <cell r="J527" t="str">
            <v>REPUESTO</v>
          </cell>
          <cell r="K527" t="str">
            <v>ACCESORIOS DE PULPO</v>
          </cell>
          <cell r="L527">
            <v>1</v>
          </cell>
          <cell r="M527" t="str">
            <v>JUEGO</v>
          </cell>
          <cell r="N527" t="str">
            <v>CISTERNA</v>
          </cell>
          <cell r="O527">
            <v>0</v>
          </cell>
          <cell r="P527" t="str">
            <v>M3</v>
          </cell>
          <cell r="Q527" t="str">
            <v>J1</v>
          </cell>
          <cell r="R527" t="str">
            <v>J6</v>
          </cell>
          <cell r="S527" t="str">
            <v>ENTREGADO</v>
          </cell>
          <cell r="T527">
            <v>42684</v>
          </cell>
          <cell r="U527" t="str">
            <v>GARCIA PASQUEL  JOSE LUIS</v>
          </cell>
          <cell r="V527" t="str">
            <v>FLOREZ CONDORI  JOSE WILLIANS</v>
          </cell>
        </row>
        <row r="528">
          <cell r="A528">
            <v>549</v>
          </cell>
          <cell r="B528">
            <v>42684</v>
          </cell>
          <cell r="C528" t="str">
            <v>NOVIEMBRE</v>
          </cell>
          <cell r="D528" t="str">
            <v>2016</v>
          </cell>
          <cell r="E528">
            <v>265</v>
          </cell>
          <cell r="F528" t="str">
            <v>ABP-783</v>
          </cell>
          <cell r="G528" t="str">
            <v>C9S-988</v>
          </cell>
          <cell r="H528" t="str">
            <v>LAS BAMBAS</v>
          </cell>
          <cell r="I528">
            <v>121589.2</v>
          </cell>
          <cell r="J528" t="str">
            <v>REPUESTO</v>
          </cell>
          <cell r="K528" t="str">
            <v>CARTUCHO DE PULPO NUEVO</v>
          </cell>
          <cell r="L528">
            <v>1</v>
          </cell>
          <cell r="M528" t="str">
            <v>UNID.</v>
          </cell>
          <cell r="N528" t="str">
            <v>CISTERNA</v>
          </cell>
          <cell r="O528">
            <v>106</v>
          </cell>
          <cell r="P528" t="str">
            <v>M3</v>
          </cell>
          <cell r="Q528" t="str">
            <v>J1</v>
          </cell>
          <cell r="R528" t="str">
            <v>J6</v>
          </cell>
          <cell r="S528" t="str">
            <v>ENTREGADO</v>
          </cell>
          <cell r="T528">
            <v>0</v>
          </cell>
          <cell r="U528" t="str">
            <v>GARCIA PASQUEL  JOSE LUIS</v>
          </cell>
          <cell r="V528" t="str">
            <v>FLOREZ CONDORI  JOSE WILLIANS</v>
          </cell>
        </row>
        <row r="529">
          <cell r="A529">
            <v>590</v>
          </cell>
          <cell r="B529">
            <v>42684</v>
          </cell>
          <cell r="C529" t="str">
            <v>NOVIEMBRE</v>
          </cell>
          <cell r="D529" t="str">
            <v>2016</v>
          </cell>
          <cell r="E529">
            <v>265</v>
          </cell>
          <cell r="F529" t="str">
            <v>ABP-783</v>
          </cell>
          <cell r="G529" t="str">
            <v>C9S-988</v>
          </cell>
          <cell r="H529" t="str">
            <v>LAS BAMBAS</v>
          </cell>
          <cell r="I529">
            <v>121589.2</v>
          </cell>
          <cell r="J529" t="str">
            <v>SERVICIO</v>
          </cell>
          <cell r="K529" t="str">
            <v>RESORTES PARA RACHE DE FRENO</v>
          </cell>
          <cell r="L529">
            <v>6</v>
          </cell>
          <cell r="M529" t="str">
            <v>UNID.</v>
          </cell>
          <cell r="N529" t="str">
            <v>CISTERNA</v>
          </cell>
          <cell r="O529">
            <v>106</v>
          </cell>
          <cell r="P529" t="str">
            <v>M3</v>
          </cell>
          <cell r="Q529" t="str">
            <v>J1</v>
          </cell>
          <cell r="R529" t="str">
            <v>J6</v>
          </cell>
          <cell r="S529" t="str">
            <v>ENTREGADO</v>
          </cell>
          <cell r="T529">
            <v>0</v>
          </cell>
          <cell r="U529" t="str">
            <v>GARCIA PASQUEL  JOSE LUIS</v>
          </cell>
          <cell r="V529" t="str">
            <v>FLOREZ CONDORI  JOSE WILLIANS</v>
          </cell>
        </row>
        <row r="530">
          <cell r="A530">
            <v>589</v>
          </cell>
          <cell r="B530">
            <v>42684</v>
          </cell>
          <cell r="C530" t="str">
            <v>NOVIEMBRE</v>
          </cell>
          <cell r="D530" t="str">
            <v>2016</v>
          </cell>
          <cell r="E530">
            <v>291</v>
          </cell>
          <cell r="F530" t="str">
            <v>ABR-727</v>
          </cell>
          <cell r="G530" t="str">
            <v>C9S-989</v>
          </cell>
          <cell r="H530" t="str">
            <v>LAS BAMBAS</v>
          </cell>
          <cell r="I530">
            <v>97375</v>
          </cell>
          <cell r="J530" t="str">
            <v>REPUESTO</v>
          </cell>
          <cell r="K530" t="str">
            <v>KING PIN</v>
          </cell>
          <cell r="L530">
            <v>1</v>
          </cell>
          <cell r="M530" t="str">
            <v>UNID.</v>
          </cell>
          <cell r="N530" t="str">
            <v>CISTERNA</v>
          </cell>
          <cell r="O530">
            <v>0</v>
          </cell>
          <cell r="P530" t="str">
            <v>S1</v>
          </cell>
          <cell r="Q530" t="str">
            <v>J1</v>
          </cell>
          <cell r="R530" t="str">
            <v>J6</v>
          </cell>
          <cell r="S530" t="str">
            <v>ENTREGADO</v>
          </cell>
          <cell r="T530">
            <v>42684</v>
          </cell>
          <cell r="U530" t="str">
            <v>BAYONA CRUZ CRISTIAN ARMANDO</v>
          </cell>
          <cell r="V530" t="str">
            <v>FLOREZ CONDORI  JOSE WILLIANS</v>
          </cell>
        </row>
        <row r="531">
          <cell r="A531">
            <v>512</v>
          </cell>
          <cell r="B531">
            <v>42684</v>
          </cell>
          <cell r="C531" t="str">
            <v>NOVIEMBRE</v>
          </cell>
          <cell r="D531" t="str">
            <v>2016</v>
          </cell>
          <cell r="E531">
            <v>289</v>
          </cell>
          <cell r="F531" t="str">
            <v>ABR-798</v>
          </cell>
          <cell r="G531" t="str">
            <v>TBM-980</v>
          </cell>
          <cell r="H531" t="str">
            <v>LAS BAMBAS</v>
          </cell>
          <cell r="I531">
            <v>120426</v>
          </cell>
          <cell r="J531" t="str">
            <v>REPUESTO</v>
          </cell>
          <cell r="K531" t="str">
            <v>RETENEDORES DE PUERTA</v>
          </cell>
          <cell r="L531">
            <v>2</v>
          </cell>
          <cell r="M531" t="str">
            <v>UNID.</v>
          </cell>
          <cell r="N531" t="str">
            <v>TRACTO</v>
          </cell>
          <cell r="O531">
            <v>0</v>
          </cell>
          <cell r="P531" t="str">
            <v>M2</v>
          </cell>
          <cell r="Q531" t="str">
            <v>J1</v>
          </cell>
          <cell r="R531" t="str">
            <v>J6</v>
          </cell>
          <cell r="S531" t="str">
            <v>ENTREGADO</v>
          </cell>
          <cell r="T531">
            <v>42684</v>
          </cell>
          <cell r="U531" t="str">
            <v>CHUMPITAZ GAGO JULIO ENRIQUE</v>
          </cell>
          <cell r="V531" t="str">
            <v>FLOREZ CONDORI  JOSE WILLIANS</v>
          </cell>
        </row>
        <row r="532">
          <cell r="A532">
            <v>540</v>
          </cell>
          <cell r="B532">
            <v>42684</v>
          </cell>
          <cell r="C532" t="str">
            <v>NOVIEMBRE</v>
          </cell>
          <cell r="D532" t="str">
            <v>2016</v>
          </cell>
          <cell r="E532">
            <v>284</v>
          </cell>
          <cell r="F532" t="str">
            <v>ABR-798</v>
          </cell>
          <cell r="G532" t="str">
            <v>TBM-980</v>
          </cell>
          <cell r="H532" t="str">
            <v>LAS BAMBAS</v>
          </cell>
          <cell r="I532">
            <v>120426.8</v>
          </cell>
          <cell r="J532" t="str">
            <v>REPUESTO</v>
          </cell>
          <cell r="K532" t="str">
            <v>PERNO 5/16 X 1</v>
          </cell>
          <cell r="L532">
            <v>4</v>
          </cell>
          <cell r="M532" t="str">
            <v>UNID.</v>
          </cell>
          <cell r="N532" t="str">
            <v>TRACTO</v>
          </cell>
          <cell r="O532">
            <v>0</v>
          </cell>
          <cell r="P532" t="str">
            <v>M2</v>
          </cell>
          <cell r="Q532" t="str">
            <v>J2</v>
          </cell>
          <cell r="R532" t="str">
            <v>J6</v>
          </cell>
          <cell r="S532" t="str">
            <v>ENTREGADO</v>
          </cell>
          <cell r="T532">
            <v>42684</v>
          </cell>
          <cell r="U532" t="str">
            <v>CHUMPITAZ GAGO JULIO ENRIQUE</v>
          </cell>
          <cell r="V532" t="str">
            <v>CORIHUAMAN SURCO  ERICK ROBERT</v>
          </cell>
        </row>
        <row r="533">
          <cell r="A533">
            <v>541</v>
          </cell>
          <cell r="B533">
            <v>42684</v>
          </cell>
          <cell r="C533" t="str">
            <v>NOVIEMBRE</v>
          </cell>
          <cell r="D533" t="str">
            <v>2016</v>
          </cell>
          <cell r="E533">
            <v>284</v>
          </cell>
          <cell r="F533" t="str">
            <v>ABR-798</v>
          </cell>
          <cell r="G533" t="str">
            <v>TBM-980</v>
          </cell>
          <cell r="H533" t="str">
            <v>LAS BAMBAS</v>
          </cell>
          <cell r="I533">
            <v>120426.8</v>
          </cell>
          <cell r="J533" t="str">
            <v>REPUESTO</v>
          </cell>
          <cell r="K533" t="str">
            <v>VOLANDA PLANA 5/16</v>
          </cell>
          <cell r="L533">
            <v>8</v>
          </cell>
          <cell r="M533" t="str">
            <v>UNID.</v>
          </cell>
          <cell r="N533" t="str">
            <v>TRACTO</v>
          </cell>
          <cell r="O533">
            <v>0</v>
          </cell>
          <cell r="P533" t="str">
            <v>M2</v>
          </cell>
          <cell r="Q533" t="str">
            <v>J2</v>
          </cell>
          <cell r="R533" t="str">
            <v>J6</v>
          </cell>
          <cell r="S533" t="str">
            <v>ENTREGADO</v>
          </cell>
          <cell r="T533">
            <v>42684</v>
          </cell>
          <cell r="U533" t="str">
            <v>CHUMPITAZ GAGO JULIO ENRIQUE</v>
          </cell>
          <cell r="V533" t="str">
            <v>CORIHUAMAN SURCO  ERICK ROBERT</v>
          </cell>
        </row>
        <row r="534">
          <cell r="A534">
            <v>542</v>
          </cell>
          <cell r="B534">
            <v>42684</v>
          </cell>
          <cell r="C534" t="str">
            <v>NOVIEMBRE</v>
          </cell>
          <cell r="D534" t="str">
            <v>2016</v>
          </cell>
          <cell r="E534">
            <v>284</v>
          </cell>
          <cell r="F534" t="str">
            <v>ABR-798</v>
          </cell>
          <cell r="G534" t="str">
            <v>TBM-980</v>
          </cell>
          <cell r="H534" t="str">
            <v>LAS BAMBAS</v>
          </cell>
          <cell r="I534">
            <v>120426.8</v>
          </cell>
          <cell r="J534" t="str">
            <v>REPUESTO</v>
          </cell>
          <cell r="K534" t="str">
            <v>TUERCA SEGURO 5/16</v>
          </cell>
          <cell r="L534">
            <v>4</v>
          </cell>
          <cell r="M534" t="str">
            <v>UNID.</v>
          </cell>
          <cell r="N534" t="str">
            <v>TRACTO</v>
          </cell>
          <cell r="O534">
            <v>0</v>
          </cell>
          <cell r="P534" t="str">
            <v>M2</v>
          </cell>
          <cell r="Q534" t="str">
            <v>J2</v>
          </cell>
          <cell r="R534" t="str">
            <v>J6</v>
          </cell>
          <cell r="S534" t="str">
            <v>ENTREGADO</v>
          </cell>
          <cell r="T534">
            <v>42684</v>
          </cell>
          <cell r="U534" t="str">
            <v>CHUMPITAZ GAGO JULIO ENRIQUE</v>
          </cell>
          <cell r="V534" t="str">
            <v>CORIHUAMAN SURCO  ERICK ROBERT</v>
          </cell>
        </row>
        <row r="535">
          <cell r="A535">
            <v>588</v>
          </cell>
          <cell r="B535">
            <v>42684</v>
          </cell>
          <cell r="C535" t="str">
            <v>NOVIEMBRE</v>
          </cell>
          <cell r="D535" t="str">
            <v>2016</v>
          </cell>
          <cell r="E535">
            <v>284</v>
          </cell>
          <cell r="F535" t="str">
            <v>ABR-798</v>
          </cell>
          <cell r="G535" t="str">
            <v>TBM-980</v>
          </cell>
          <cell r="H535" t="str">
            <v>LAS BAMBAS</v>
          </cell>
          <cell r="I535">
            <v>120426.8</v>
          </cell>
          <cell r="J535" t="str">
            <v>SERVICIO</v>
          </cell>
          <cell r="K535" t="str">
            <v>SERVICIO DE REPARACION DE 2 ALERONES</v>
          </cell>
          <cell r="L535">
            <v>1</v>
          </cell>
          <cell r="M535" t="str">
            <v>UNID.</v>
          </cell>
          <cell r="N535" t="str">
            <v>TRACTO</v>
          </cell>
          <cell r="O535">
            <v>106</v>
          </cell>
          <cell r="P535" t="str">
            <v>J1</v>
          </cell>
          <cell r="Q535" t="str">
            <v>J1</v>
          </cell>
          <cell r="R535" t="str">
            <v>J6</v>
          </cell>
          <cell r="S535" t="str">
            <v>ENTREGADO</v>
          </cell>
          <cell r="T535">
            <v>0</v>
          </cell>
          <cell r="U535" t="str">
            <v>FLOREZ CONDORI  JOSE WILLIANS</v>
          </cell>
          <cell r="V535" t="str">
            <v>FLOREZ CONDORI  JOSE WILLIANS</v>
          </cell>
        </row>
        <row r="536">
          <cell r="A536">
            <v>513</v>
          </cell>
          <cell r="B536">
            <v>42684</v>
          </cell>
          <cell r="C536" t="str">
            <v>NOVIEMBRE</v>
          </cell>
          <cell r="D536" t="str">
            <v>2016</v>
          </cell>
          <cell r="E536">
            <v>229</v>
          </cell>
          <cell r="F536" t="str">
            <v>AEH-801</v>
          </cell>
          <cell r="G536" t="str">
            <v>CAMIONETA</v>
          </cell>
          <cell r="H536" t="str">
            <v>LAS BAMBAS</v>
          </cell>
          <cell r="I536">
            <v>83936</v>
          </cell>
          <cell r="J536" t="str">
            <v>REPUESTO</v>
          </cell>
          <cell r="K536" t="str">
            <v>CRUZETA DE EJE DE CARDAN</v>
          </cell>
          <cell r="L536">
            <v>2</v>
          </cell>
          <cell r="M536" t="str">
            <v>UNID.</v>
          </cell>
          <cell r="N536" t="str">
            <v>CAMIONETA</v>
          </cell>
          <cell r="O536">
            <v>106</v>
          </cell>
          <cell r="P536" t="str">
            <v>M3</v>
          </cell>
          <cell r="Q536" t="str">
            <v>J1</v>
          </cell>
          <cell r="R536" t="str">
            <v>J6</v>
          </cell>
          <cell r="S536" t="str">
            <v>ENTREGADO</v>
          </cell>
          <cell r="T536">
            <v>0</v>
          </cell>
          <cell r="U536" t="str">
            <v>GARCIA PASQUEL  JOSE LUIS</v>
          </cell>
          <cell r="V536" t="str">
            <v>FLOREZ CONDORI  JOSE WILLIANS</v>
          </cell>
        </row>
        <row r="537">
          <cell r="A537">
            <v>531</v>
          </cell>
          <cell r="B537">
            <v>42684</v>
          </cell>
          <cell r="C537" t="str">
            <v>NOVIEMBRE</v>
          </cell>
          <cell r="D537" t="str">
            <v>2016</v>
          </cell>
          <cell r="E537">
            <v>229</v>
          </cell>
          <cell r="F537" t="str">
            <v>AEH-801</v>
          </cell>
          <cell r="G537" t="str">
            <v>CAMIONETA</v>
          </cell>
          <cell r="H537" t="str">
            <v>LAS BAMBAS</v>
          </cell>
          <cell r="I537">
            <v>83936</v>
          </cell>
          <cell r="J537" t="str">
            <v>REPUESTO</v>
          </cell>
          <cell r="K537" t="str">
            <v>FAROS NEBLINEROS 12 V</v>
          </cell>
          <cell r="L537">
            <v>2</v>
          </cell>
          <cell r="M537" t="str">
            <v>UNID.</v>
          </cell>
          <cell r="N537" t="str">
            <v>TRACTO</v>
          </cell>
          <cell r="O537">
            <v>106</v>
          </cell>
          <cell r="P537" t="str">
            <v>E1</v>
          </cell>
          <cell r="Q537" t="str">
            <v>J2</v>
          </cell>
          <cell r="R537" t="str">
            <v>J6</v>
          </cell>
          <cell r="S537" t="str">
            <v>ENTREGADO</v>
          </cell>
          <cell r="T537">
            <v>0</v>
          </cell>
          <cell r="U537" t="str">
            <v>PALOMINO CARDENAS JUAN CARLOS</v>
          </cell>
          <cell r="V537" t="str">
            <v>CORIHUAMAN SURCO  ERICK ROBERT</v>
          </cell>
        </row>
        <row r="538">
          <cell r="A538">
            <v>530</v>
          </cell>
          <cell r="B538">
            <v>42684</v>
          </cell>
          <cell r="C538" t="str">
            <v>NOVIEMBRE</v>
          </cell>
          <cell r="D538" t="str">
            <v>2016</v>
          </cell>
          <cell r="E538">
            <v>264</v>
          </cell>
          <cell r="F538" t="str">
            <v>AEJ-949</v>
          </cell>
          <cell r="G538" t="str">
            <v>CAMIONETA</v>
          </cell>
          <cell r="H538" t="str">
            <v>LAS BAMBAS</v>
          </cell>
          <cell r="I538">
            <v>85037</v>
          </cell>
          <cell r="J538" t="str">
            <v>REPUESTO</v>
          </cell>
          <cell r="K538" t="str">
            <v>FAROS NEBLINEROS 12 V</v>
          </cell>
          <cell r="L538">
            <v>2</v>
          </cell>
          <cell r="M538" t="str">
            <v>UNID.</v>
          </cell>
          <cell r="N538" t="str">
            <v>TRACTO</v>
          </cell>
          <cell r="O538">
            <v>106</v>
          </cell>
          <cell r="P538" t="str">
            <v>E1</v>
          </cell>
          <cell r="Q538" t="str">
            <v>J2</v>
          </cell>
          <cell r="R538" t="str">
            <v>J6</v>
          </cell>
          <cell r="S538" t="str">
            <v>ENTREGADO</v>
          </cell>
          <cell r="T538">
            <v>0</v>
          </cell>
          <cell r="U538" t="str">
            <v>PALOMINO CARDENAS JUAN CARLOS</v>
          </cell>
          <cell r="V538" t="str">
            <v>CORIHUAMAN SURCO  ERICK ROBERT</v>
          </cell>
        </row>
        <row r="539">
          <cell r="A539">
            <v>526</v>
          </cell>
          <cell r="B539">
            <v>42684</v>
          </cell>
          <cell r="C539" t="str">
            <v>NOVIEMBRE</v>
          </cell>
          <cell r="D539" t="str">
            <v>2016</v>
          </cell>
          <cell r="E539">
            <v>294</v>
          </cell>
          <cell r="F539" t="str">
            <v>AHX-713</v>
          </cell>
          <cell r="G539" t="str">
            <v>D9S-976</v>
          </cell>
          <cell r="H539" t="str">
            <v>LAS BAMBAS</v>
          </cell>
          <cell r="I539">
            <v>59611</v>
          </cell>
          <cell r="J539" t="str">
            <v>REPUESTO</v>
          </cell>
          <cell r="K539" t="str">
            <v>FAJAS</v>
          </cell>
          <cell r="L539">
            <v>2</v>
          </cell>
          <cell r="M539" t="str">
            <v>UNID.</v>
          </cell>
          <cell r="N539" t="str">
            <v>TRACTO</v>
          </cell>
          <cell r="O539">
            <v>106</v>
          </cell>
          <cell r="P539" t="str">
            <v>M3</v>
          </cell>
          <cell r="Q539" t="str">
            <v>J1</v>
          </cell>
          <cell r="R539" t="str">
            <v>J6</v>
          </cell>
          <cell r="S539" t="str">
            <v>ENTREGADO</v>
          </cell>
          <cell r="T539">
            <v>0</v>
          </cell>
          <cell r="U539" t="str">
            <v>GARCIA PASQUEL  JOSE LUIS</v>
          </cell>
          <cell r="V539" t="str">
            <v>FLOREZ CONDORI  JOSE WILLIANS</v>
          </cell>
        </row>
        <row r="540">
          <cell r="A540">
            <v>527</v>
          </cell>
          <cell r="B540">
            <v>42684</v>
          </cell>
          <cell r="C540" t="str">
            <v>NOVIEMBRE</v>
          </cell>
          <cell r="D540" t="str">
            <v>2016</v>
          </cell>
          <cell r="E540">
            <v>294</v>
          </cell>
          <cell r="F540" t="str">
            <v>AHX-713</v>
          </cell>
          <cell r="G540" t="str">
            <v>D9S-976</v>
          </cell>
          <cell r="H540" t="str">
            <v>LAS BAMBAS</v>
          </cell>
          <cell r="I540">
            <v>59611</v>
          </cell>
          <cell r="J540" t="str">
            <v>REPUESTO</v>
          </cell>
          <cell r="K540" t="str">
            <v>RODILLOS</v>
          </cell>
          <cell r="L540">
            <v>2</v>
          </cell>
          <cell r="M540" t="str">
            <v>UNID.</v>
          </cell>
          <cell r="N540" t="str">
            <v>TRACTO</v>
          </cell>
          <cell r="O540">
            <v>106</v>
          </cell>
          <cell r="P540" t="str">
            <v>M3</v>
          </cell>
          <cell r="Q540" t="str">
            <v>J1</v>
          </cell>
          <cell r="R540" t="str">
            <v>J6</v>
          </cell>
          <cell r="S540" t="str">
            <v>ENTREGADO</v>
          </cell>
          <cell r="T540">
            <v>0</v>
          </cell>
          <cell r="U540" t="str">
            <v>GARCIA PASQUEL  JOSE LUIS</v>
          </cell>
          <cell r="V540" t="str">
            <v>FLOREZ CONDORI  JOSE WILLIANS</v>
          </cell>
        </row>
        <row r="541">
          <cell r="A541">
            <v>573</v>
          </cell>
          <cell r="B541">
            <v>42684</v>
          </cell>
          <cell r="C541" t="str">
            <v>NOVIEMBRE</v>
          </cell>
          <cell r="D541" t="str">
            <v>2016</v>
          </cell>
          <cell r="E541">
            <v>294</v>
          </cell>
          <cell r="F541" t="str">
            <v>AHX-713</v>
          </cell>
          <cell r="G541" t="str">
            <v>D9S-976</v>
          </cell>
          <cell r="H541" t="str">
            <v>LAS BAMBAS</v>
          </cell>
          <cell r="I541">
            <v>59611</v>
          </cell>
          <cell r="J541" t="str">
            <v>REPUESTO</v>
          </cell>
          <cell r="K541" t="str">
            <v>ARO MODELO AMERICANO</v>
          </cell>
          <cell r="L541">
            <v>1</v>
          </cell>
          <cell r="M541" t="str">
            <v>UNID.</v>
          </cell>
          <cell r="N541" t="str">
            <v>TRACTO</v>
          </cell>
          <cell r="O541">
            <v>0</v>
          </cell>
          <cell r="P541" t="str">
            <v>N1</v>
          </cell>
          <cell r="Q541" t="str">
            <v>J3</v>
          </cell>
          <cell r="R541" t="str">
            <v>J6</v>
          </cell>
          <cell r="S541" t="str">
            <v>ENTREGADO</v>
          </cell>
          <cell r="T541">
            <v>42684</v>
          </cell>
          <cell r="U541" t="str">
            <v>AGUILAR CCANTUTA WILLY</v>
          </cell>
          <cell r="V541" t="str">
            <v>CHURA PIZARRO ALBERTO</v>
          </cell>
        </row>
        <row r="542">
          <cell r="A542">
            <v>572</v>
          </cell>
          <cell r="B542">
            <v>42684</v>
          </cell>
          <cell r="C542" t="str">
            <v>NOVIEMBRE</v>
          </cell>
          <cell r="D542" t="str">
            <v>2016</v>
          </cell>
          <cell r="E542">
            <v>294</v>
          </cell>
          <cell r="F542" t="str">
            <v>AHX-713</v>
          </cell>
          <cell r="G542" t="str">
            <v>D9S-976</v>
          </cell>
          <cell r="H542" t="str">
            <v>LAS BAMBAS</v>
          </cell>
          <cell r="I542">
            <v>59611</v>
          </cell>
          <cell r="J542" t="str">
            <v>REPUESTO</v>
          </cell>
          <cell r="K542" t="str">
            <v>LLANTAS REENCAUCHADAS</v>
          </cell>
          <cell r="L542">
            <v>4</v>
          </cell>
          <cell r="M542" t="str">
            <v>UNID.</v>
          </cell>
          <cell r="N542" t="str">
            <v>TRACTO</v>
          </cell>
          <cell r="O542">
            <v>0</v>
          </cell>
          <cell r="P542" t="str">
            <v>N1</v>
          </cell>
          <cell r="Q542" t="str">
            <v>J3</v>
          </cell>
          <cell r="R542" t="str">
            <v>J6</v>
          </cell>
          <cell r="S542" t="str">
            <v>ENTREGADO</v>
          </cell>
          <cell r="T542">
            <v>42684</v>
          </cell>
          <cell r="U542" t="str">
            <v>AGUILAR CCANTUTA WILLY</v>
          </cell>
          <cell r="V542" t="str">
            <v>CHURA PIZARRO ALBERTO</v>
          </cell>
        </row>
        <row r="543">
          <cell r="A543">
            <v>517</v>
          </cell>
          <cell r="B543">
            <v>42684</v>
          </cell>
          <cell r="C543" t="str">
            <v>NOVIEMBRE</v>
          </cell>
          <cell r="D543" t="str">
            <v>2016</v>
          </cell>
          <cell r="E543">
            <v>209</v>
          </cell>
          <cell r="F543" t="str">
            <v>AKX-805</v>
          </cell>
          <cell r="G543" t="str">
            <v>F5Z-985</v>
          </cell>
          <cell r="H543" t="str">
            <v>LAS BAMBAS</v>
          </cell>
          <cell r="I543">
            <v>31856</v>
          </cell>
          <cell r="J543" t="str">
            <v>REPUESTO</v>
          </cell>
          <cell r="K543" t="str">
            <v>MANGUERA SIMFLEX DE 3/8</v>
          </cell>
          <cell r="L543">
            <v>10</v>
          </cell>
          <cell r="M543" t="str">
            <v>M</v>
          </cell>
          <cell r="N543" t="str">
            <v>CISTERNA</v>
          </cell>
          <cell r="O543">
            <v>0</v>
          </cell>
          <cell r="P543" t="str">
            <v>M4</v>
          </cell>
          <cell r="Q543" t="str">
            <v>J1</v>
          </cell>
          <cell r="R543" t="str">
            <v>J6</v>
          </cell>
          <cell r="S543" t="str">
            <v>ENTREGADO</v>
          </cell>
          <cell r="T543">
            <v>42684</v>
          </cell>
          <cell r="U543" t="str">
            <v>JULLIRI APAZA UBALDO</v>
          </cell>
          <cell r="V543" t="str">
            <v>FLOREZ CONDORI  JOSE WILLIANS</v>
          </cell>
        </row>
        <row r="544">
          <cell r="A544">
            <v>518</v>
          </cell>
          <cell r="B544">
            <v>42684</v>
          </cell>
          <cell r="C544" t="str">
            <v>NOVIEMBRE</v>
          </cell>
          <cell r="D544" t="str">
            <v>2016</v>
          </cell>
          <cell r="E544">
            <v>209</v>
          </cell>
          <cell r="F544" t="str">
            <v>AKX-805</v>
          </cell>
          <cell r="G544" t="str">
            <v>F5Z-985</v>
          </cell>
          <cell r="H544" t="str">
            <v>LAS BAMBAS</v>
          </cell>
          <cell r="I544">
            <v>31856</v>
          </cell>
          <cell r="J544" t="str">
            <v>REPUESTO</v>
          </cell>
          <cell r="K544" t="str">
            <v>TUERCA 3/8</v>
          </cell>
          <cell r="L544">
            <v>10</v>
          </cell>
          <cell r="M544" t="str">
            <v>UNID.</v>
          </cell>
          <cell r="N544" t="str">
            <v>CISTERNA</v>
          </cell>
          <cell r="O544">
            <v>0</v>
          </cell>
          <cell r="P544" t="str">
            <v>M4</v>
          </cell>
          <cell r="Q544" t="str">
            <v>J1</v>
          </cell>
          <cell r="R544" t="str">
            <v>J6</v>
          </cell>
          <cell r="S544" t="str">
            <v>ENTREGADO</v>
          </cell>
          <cell r="T544">
            <v>42684</v>
          </cell>
          <cell r="U544" t="str">
            <v>JULLIRI APAZA UBALDO</v>
          </cell>
          <cell r="V544" t="str">
            <v>FLOREZ CONDORI  JOSE WILLIANS</v>
          </cell>
        </row>
        <row r="545">
          <cell r="A545">
            <v>519</v>
          </cell>
          <cell r="B545">
            <v>42684</v>
          </cell>
          <cell r="C545" t="str">
            <v>NOVIEMBRE</v>
          </cell>
          <cell r="D545" t="str">
            <v>2016</v>
          </cell>
          <cell r="E545">
            <v>209</v>
          </cell>
          <cell r="F545" t="str">
            <v>AKX-805</v>
          </cell>
          <cell r="G545" t="str">
            <v>F5Z-985</v>
          </cell>
          <cell r="H545" t="str">
            <v>LAS BAMBAS</v>
          </cell>
          <cell r="I545">
            <v>31856</v>
          </cell>
          <cell r="J545" t="str">
            <v>REPUESTO</v>
          </cell>
          <cell r="K545" t="str">
            <v>CONO 3/8</v>
          </cell>
          <cell r="L545">
            <v>10</v>
          </cell>
          <cell r="M545" t="str">
            <v>UNID.</v>
          </cell>
          <cell r="N545" t="str">
            <v>CISTERNA</v>
          </cell>
          <cell r="O545">
            <v>0</v>
          </cell>
          <cell r="P545" t="str">
            <v>M4</v>
          </cell>
          <cell r="Q545" t="str">
            <v>J1</v>
          </cell>
          <cell r="R545" t="str">
            <v>J6</v>
          </cell>
          <cell r="S545" t="str">
            <v>ENTREGADO</v>
          </cell>
          <cell r="T545">
            <v>42684</v>
          </cell>
          <cell r="U545" t="str">
            <v>JULLIRI APAZA UBALDO</v>
          </cell>
          <cell r="V545" t="str">
            <v>FLOREZ CONDORI  JOSE WILLIANS</v>
          </cell>
        </row>
        <row r="546">
          <cell r="A546">
            <v>520</v>
          </cell>
          <cell r="B546">
            <v>42684</v>
          </cell>
          <cell r="C546" t="str">
            <v>NOVIEMBRE</v>
          </cell>
          <cell r="D546" t="str">
            <v>2016</v>
          </cell>
          <cell r="E546">
            <v>209</v>
          </cell>
          <cell r="F546" t="str">
            <v>AKX-805</v>
          </cell>
          <cell r="G546" t="str">
            <v>F5Z-985</v>
          </cell>
          <cell r="H546" t="str">
            <v>LAS BAMBAS</v>
          </cell>
          <cell r="I546">
            <v>31856</v>
          </cell>
          <cell r="J546" t="str">
            <v>REPUESTO</v>
          </cell>
          <cell r="K546" t="str">
            <v>GUIA 3/8</v>
          </cell>
          <cell r="L546">
            <v>10</v>
          </cell>
          <cell r="M546" t="str">
            <v>UNID.</v>
          </cell>
          <cell r="N546" t="str">
            <v>CISTERNA</v>
          </cell>
          <cell r="O546">
            <v>0</v>
          </cell>
          <cell r="P546" t="str">
            <v>M4</v>
          </cell>
          <cell r="Q546" t="str">
            <v>J1</v>
          </cell>
          <cell r="R546" t="str">
            <v>J6</v>
          </cell>
          <cell r="S546" t="str">
            <v>ENTREGADO</v>
          </cell>
          <cell r="T546">
            <v>42684</v>
          </cell>
          <cell r="U546" t="str">
            <v>JULLIRI APAZA UBALDO</v>
          </cell>
          <cell r="V546" t="str">
            <v>FLOREZ CONDORI  JOSE WILLIANS</v>
          </cell>
        </row>
        <row r="547">
          <cell r="A547">
            <v>521</v>
          </cell>
          <cell r="B547">
            <v>42684</v>
          </cell>
          <cell r="C547" t="str">
            <v>NOVIEMBRE</v>
          </cell>
          <cell r="D547" t="str">
            <v>2016</v>
          </cell>
          <cell r="E547">
            <v>209</v>
          </cell>
          <cell r="F547" t="str">
            <v>AKX-805</v>
          </cell>
          <cell r="G547" t="str">
            <v>F5Z-985</v>
          </cell>
          <cell r="H547" t="str">
            <v>LAS BAMBAS</v>
          </cell>
          <cell r="I547">
            <v>31856</v>
          </cell>
          <cell r="J547" t="str">
            <v>REPUESTO</v>
          </cell>
          <cell r="K547" t="str">
            <v>UNION DE 3/8 COMPLETO</v>
          </cell>
          <cell r="L547">
            <v>5</v>
          </cell>
          <cell r="M547" t="str">
            <v>UNID.</v>
          </cell>
          <cell r="N547" t="str">
            <v>CISTERNA</v>
          </cell>
          <cell r="O547">
            <v>0</v>
          </cell>
          <cell r="P547" t="str">
            <v>M4</v>
          </cell>
          <cell r="Q547" t="str">
            <v>J1</v>
          </cell>
          <cell r="R547" t="str">
            <v>J6</v>
          </cell>
          <cell r="S547" t="str">
            <v>ENTREGADO</v>
          </cell>
          <cell r="T547">
            <v>42684</v>
          </cell>
          <cell r="U547" t="str">
            <v>JULLIRI APAZA UBALDO</v>
          </cell>
          <cell r="V547" t="str">
            <v>FLOREZ CONDORI  JOSE WILLIANS</v>
          </cell>
        </row>
        <row r="548">
          <cell r="A548">
            <v>522</v>
          </cell>
          <cell r="B548">
            <v>42684</v>
          </cell>
          <cell r="C548" t="str">
            <v>NOVIEMBRE</v>
          </cell>
          <cell r="D548" t="str">
            <v>2016</v>
          </cell>
          <cell r="E548">
            <v>209</v>
          </cell>
          <cell r="F548" t="str">
            <v>AKX-805</v>
          </cell>
          <cell r="G548" t="str">
            <v>F5Z-985</v>
          </cell>
          <cell r="H548" t="str">
            <v>LAS BAMBAS</v>
          </cell>
          <cell r="I548">
            <v>31856</v>
          </cell>
          <cell r="J548" t="str">
            <v>UNIFORMES</v>
          </cell>
          <cell r="K548" t="str">
            <v>TEFLON</v>
          </cell>
          <cell r="L548">
            <v>1</v>
          </cell>
          <cell r="M548" t="str">
            <v>UNID.</v>
          </cell>
          <cell r="N548" t="str">
            <v>CISTERNA</v>
          </cell>
          <cell r="O548">
            <v>0</v>
          </cell>
          <cell r="P548" t="str">
            <v>M4</v>
          </cell>
          <cell r="Q548" t="str">
            <v>J1</v>
          </cell>
          <cell r="R548" t="str">
            <v>J6</v>
          </cell>
          <cell r="S548" t="str">
            <v>ENTREGADO</v>
          </cell>
          <cell r="T548">
            <v>42684</v>
          </cell>
          <cell r="U548" t="str">
            <v>JULLIRI APAZA UBALDO</v>
          </cell>
          <cell r="V548" t="str">
            <v>FLOREZ CONDORI  JOSE WILLIANS</v>
          </cell>
        </row>
        <row r="549">
          <cell r="A549">
            <v>523</v>
          </cell>
          <cell r="B549">
            <v>42684</v>
          </cell>
          <cell r="C549" t="str">
            <v>NOVIEMBRE</v>
          </cell>
          <cell r="D549" t="str">
            <v>2016</v>
          </cell>
          <cell r="E549">
            <v>209</v>
          </cell>
          <cell r="F549" t="str">
            <v>AKX-805</v>
          </cell>
          <cell r="G549" t="str">
            <v>F5Z-985</v>
          </cell>
          <cell r="H549" t="str">
            <v>LAS BAMBAS</v>
          </cell>
          <cell r="I549">
            <v>31856</v>
          </cell>
          <cell r="J549" t="str">
            <v>INSUMO TALLER</v>
          </cell>
          <cell r="K549" t="str">
            <v>MANGUERA CORRUGADA 3/8</v>
          </cell>
          <cell r="L549">
            <v>10</v>
          </cell>
          <cell r="M549" t="str">
            <v>M</v>
          </cell>
          <cell r="N549" t="str">
            <v>CISTERNA</v>
          </cell>
          <cell r="O549">
            <v>1</v>
          </cell>
          <cell r="P549" t="str">
            <v>M4</v>
          </cell>
          <cell r="Q549" t="str">
            <v>J1</v>
          </cell>
          <cell r="R549" t="str">
            <v>J6</v>
          </cell>
          <cell r="S549" t="str">
            <v>ENTREGADO</v>
          </cell>
          <cell r="T549">
            <v>42685</v>
          </cell>
          <cell r="U549" t="str">
            <v>JULLIRI APAZA UBALDO</v>
          </cell>
          <cell r="V549" t="str">
            <v>FLOREZ CONDORI  JOSE WILLIANS</v>
          </cell>
        </row>
        <row r="550">
          <cell r="A550">
            <v>528</v>
          </cell>
          <cell r="B550">
            <v>42684</v>
          </cell>
          <cell r="C550" t="str">
            <v>NOVIEMBRE</v>
          </cell>
          <cell r="D550" t="str">
            <v>2016</v>
          </cell>
          <cell r="E550">
            <v>209</v>
          </cell>
          <cell r="F550" t="str">
            <v>AKX-805</v>
          </cell>
          <cell r="G550" t="str">
            <v>F5Z-985</v>
          </cell>
          <cell r="H550" t="str">
            <v>LAS BAMBAS</v>
          </cell>
          <cell r="I550">
            <v>31856</v>
          </cell>
          <cell r="J550" t="str">
            <v>REPUESTO</v>
          </cell>
          <cell r="K550" t="str">
            <v>TUERCA 1/2</v>
          </cell>
          <cell r="L550">
            <v>1</v>
          </cell>
          <cell r="M550" t="str">
            <v>UNID.</v>
          </cell>
          <cell r="N550" t="str">
            <v>TRACTO</v>
          </cell>
          <cell r="O550">
            <v>0</v>
          </cell>
          <cell r="P550" t="str">
            <v>S1</v>
          </cell>
          <cell r="Q550" t="str">
            <v>J2</v>
          </cell>
          <cell r="R550" t="str">
            <v>J6</v>
          </cell>
          <cell r="S550" t="str">
            <v>ENTREGADO</v>
          </cell>
          <cell r="T550">
            <v>42684</v>
          </cell>
          <cell r="U550" t="str">
            <v>BAYONA CRUZ CRISTIAN ARMANDO</v>
          </cell>
          <cell r="V550" t="str">
            <v>CORIHUAMAN SURCO  ERICK ROBERT</v>
          </cell>
        </row>
        <row r="551">
          <cell r="A551">
            <v>529</v>
          </cell>
          <cell r="B551">
            <v>42684</v>
          </cell>
          <cell r="C551" t="str">
            <v>NOVIEMBRE</v>
          </cell>
          <cell r="D551" t="str">
            <v>2016</v>
          </cell>
          <cell r="E551">
            <v>209</v>
          </cell>
          <cell r="F551" t="str">
            <v>AKX-805</v>
          </cell>
          <cell r="G551" t="str">
            <v>F5Z-985</v>
          </cell>
          <cell r="H551" t="str">
            <v>LAS BAMBAS</v>
          </cell>
          <cell r="I551">
            <v>31856</v>
          </cell>
          <cell r="J551" t="str">
            <v>REPUESTO</v>
          </cell>
          <cell r="K551" t="str">
            <v>ARANDELA PLANA 1/2</v>
          </cell>
          <cell r="L551">
            <v>1</v>
          </cell>
          <cell r="M551" t="str">
            <v>UNID.</v>
          </cell>
          <cell r="N551" t="str">
            <v>TRACTO</v>
          </cell>
          <cell r="O551">
            <v>0</v>
          </cell>
          <cell r="P551" t="str">
            <v>S1</v>
          </cell>
          <cell r="Q551" t="str">
            <v>J2</v>
          </cell>
          <cell r="R551" t="str">
            <v>J6</v>
          </cell>
          <cell r="S551" t="str">
            <v>ENTREGADO</v>
          </cell>
          <cell r="T551">
            <v>42684</v>
          </cell>
          <cell r="U551" t="str">
            <v>BAYONA CRUZ CRISTIAN ARMANDO</v>
          </cell>
          <cell r="V551" t="str">
            <v>CORIHUAMAN SURCO  ERICK ROBERT</v>
          </cell>
        </row>
        <row r="552">
          <cell r="A552">
            <v>544</v>
          </cell>
          <cell r="B552">
            <v>42684</v>
          </cell>
          <cell r="C552" t="str">
            <v>NOVIEMBRE</v>
          </cell>
          <cell r="D552" t="str">
            <v>2016</v>
          </cell>
          <cell r="E552">
            <v>209</v>
          </cell>
          <cell r="F552" t="str">
            <v>AKX-805</v>
          </cell>
          <cell r="G552" t="str">
            <v>F5Z-985</v>
          </cell>
          <cell r="H552" t="str">
            <v>LAS BAMBAS</v>
          </cell>
          <cell r="I552">
            <v>31856</v>
          </cell>
          <cell r="J552" t="str">
            <v>REPUESTO</v>
          </cell>
          <cell r="K552" t="str">
            <v>PERNOS 5/16 X 1 1/2</v>
          </cell>
          <cell r="L552">
            <v>4</v>
          </cell>
          <cell r="M552" t="str">
            <v>UNID.</v>
          </cell>
          <cell r="N552" t="str">
            <v>CISTERNA</v>
          </cell>
          <cell r="O552">
            <v>0</v>
          </cell>
          <cell r="P552" t="str">
            <v>M4</v>
          </cell>
          <cell r="Q552" t="str">
            <v>J2</v>
          </cell>
          <cell r="R552" t="str">
            <v>J6</v>
          </cell>
          <cell r="S552" t="str">
            <v>ENTREGADO</v>
          </cell>
          <cell r="T552">
            <v>42684</v>
          </cell>
          <cell r="U552" t="str">
            <v>JULLIRI APAZA UBALDO</v>
          </cell>
          <cell r="V552" t="str">
            <v>CORIHUAMAN SURCO  ERICK ROBERT</v>
          </cell>
        </row>
        <row r="553">
          <cell r="A553">
            <v>545</v>
          </cell>
          <cell r="B553">
            <v>42684</v>
          </cell>
          <cell r="C553" t="str">
            <v>NOVIEMBRE</v>
          </cell>
          <cell r="D553" t="str">
            <v>2016</v>
          </cell>
          <cell r="E553">
            <v>209</v>
          </cell>
          <cell r="F553" t="str">
            <v>AKX-805</v>
          </cell>
          <cell r="G553" t="str">
            <v>F5Z-985</v>
          </cell>
          <cell r="H553" t="str">
            <v>LAS BAMBAS</v>
          </cell>
          <cell r="I553">
            <v>31856</v>
          </cell>
          <cell r="J553" t="str">
            <v>REPUESTO</v>
          </cell>
          <cell r="K553" t="str">
            <v>ARANDELAS PLANAS 5/16</v>
          </cell>
          <cell r="L553">
            <v>8</v>
          </cell>
          <cell r="M553" t="str">
            <v>UNID.</v>
          </cell>
          <cell r="N553" t="str">
            <v>CISTERNA</v>
          </cell>
          <cell r="O553">
            <v>0</v>
          </cell>
          <cell r="P553" t="str">
            <v>M4</v>
          </cell>
          <cell r="Q553" t="str">
            <v>J2</v>
          </cell>
          <cell r="R553" t="str">
            <v>J6</v>
          </cell>
          <cell r="S553" t="str">
            <v>ENTREGADO</v>
          </cell>
          <cell r="T553">
            <v>42684</v>
          </cell>
          <cell r="U553" t="str">
            <v>JULLIRI APAZA UBALDO</v>
          </cell>
          <cell r="V553" t="str">
            <v>CORIHUAMAN SURCO  ERICK ROBERT</v>
          </cell>
        </row>
        <row r="554">
          <cell r="A554">
            <v>546</v>
          </cell>
          <cell r="B554">
            <v>42684</v>
          </cell>
          <cell r="C554" t="str">
            <v>NOVIEMBRE</v>
          </cell>
          <cell r="D554" t="str">
            <v>2016</v>
          </cell>
          <cell r="E554">
            <v>209</v>
          </cell>
          <cell r="F554" t="str">
            <v>AKX-805</v>
          </cell>
          <cell r="G554" t="str">
            <v>F5Z-985</v>
          </cell>
          <cell r="H554" t="str">
            <v>LAS BAMBAS</v>
          </cell>
          <cell r="I554">
            <v>31856</v>
          </cell>
          <cell r="J554" t="str">
            <v>REPUESTO</v>
          </cell>
          <cell r="K554" t="str">
            <v>TUERCA SE SEGURO 5/16</v>
          </cell>
          <cell r="L554">
            <v>4</v>
          </cell>
          <cell r="M554" t="str">
            <v>UNID.</v>
          </cell>
          <cell r="N554" t="str">
            <v>CISTERNA</v>
          </cell>
          <cell r="O554">
            <v>0</v>
          </cell>
          <cell r="P554" t="str">
            <v>M4</v>
          </cell>
          <cell r="Q554" t="str">
            <v>J2</v>
          </cell>
          <cell r="R554" t="str">
            <v>J6</v>
          </cell>
          <cell r="S554" t="str">
            <v>ENTREGADO</v>
          </cell>
          <cell r="T554">
            <v>42684</v>
          </cell>
          <cell r="U554" t="str">
            <v>JULLIRI APAZA UBALDO</v>
          </cell>
          <cell r="V554" t="str">
            <v>CORIHUAMAN SURCO  ERICK ROBERT</v>
          </cell>
        </row>
        <row r="555">
          <cell r="A555">
            <v>555</v>
          </cell>
          <cell r="B555">
            <v>42684</v>
          </cell>
          <cell r="C555" t="str">
            <v>NOVIEMBRE</v>
          </cell>
          <cell r="D555" t="str">
            <v>2016</v>
          </cell>
          <cell r="E555">
            <v>209</v>
          </cell>
          <cell r="F555" t="str">
            <v>AKX-805</v>
          </cell>
          <cell r="G555" t="str">
            <v>F5Z-985</v>
          </cell>
          <cell r="H555" t="str">
            <v>LAS BAMBAS</v>
          </cell>
          <cell r="I555">
            <v>31856</v>
          </cell>
          <cell r="J555" t="str">
            <v>REPUESTO</v>
          </cell>
          <cell r="K555" t="str">
            <v>CABLE NRO. 14</v>
          </cell>
          <cell r="L555">
            <v>3</v>
          </cell>
          <cell r="M555" t="str">
            <v>M</v>
          </cell>
          <cell r="N555" t="str">
            <v>CISTERNA</v>
          </cell>
          <cell r="O555">
            <v>0</v>
          </cell>
          <cell r="P555" t="str">
            <v>E2</v>
          </cell>
          <cell r="Q555" t="str">
            <v>J2</v>
          </cell>
          <cell r="R555" t="str">
            <v>J6</v>
          </cell>
          <cell r="S555" t="str">
            <v>ENTREGADO</v>
          </cell>
          <cell r="T555">
            <v>42684</v>
          </cell>
          <cell r="U555" t="str">
            <v>YUCA BELLIDO BORIS YERSY</v>
          </cell>
          <cell r="V555" t="str">
            <v>CORIHUAMAN SURCO  ERICK ROBERT</v>
          </cell>
        </row>
        <row r="556">
          <cell r="A556">
            <v>556</v>
          </cell>
          <cell r="B556">
            <v>42684</v>
          </cell>
          <cell r="C556" t="str">
            <v>NOVIEMBRE</v>
          </cell>
          <cell r="D556" t="str">
            <v>2016</v>
          </cell>
          <cell r="E556">
            <v>209</v>
          </cell>
          <cell r="F556" t="str">
            <v>AKX-805</v>
          </cell>
          <cell r="G556" t="str">
            <v>F5Z-985</v>
          </cell>
          <cell r="H556" t="str">
            <v>LAS BAMBAS</v>
          </cell>
          <cell r="I556">
            <v>31856</v>
          </cell>
          <cell r="J556" t="str">
            <v>REPUESTO</v>
          </cell>
          <cell r="K556" t="str">
            <v>TUBO CORRUGADO 1/4</v>
          </cell>
          <cell r="L556">
            <v>2</v>
          </cell>
          <cell r="M556" t="str">
            <v>M</v>
          </cell>
          <cell r="N556" t="str">
            <v>CISTERNA</v>
          </cell>
          <cell r="O556">
            <v>0</v>
          </cell>
          <cell r="P556" t="str">
            <v>E2</v>
          </cell>
          <cell r="Q556" t="str">
            <v>J2</v>
          </cell>
          <cell r="R556" t="str">
            <v>J6</v>
          </cell>
          <cell r="S556" t="str">
            <v>ENTREGADO</v>
          </cell>
          <cell r="T556">
            <v>42684</v>
          </cell>
          <cell r="U556" t="str">
            <v>YUCA BELLIDO BORIS YERSY</v>
          </cell>
          <cell r="V556" t="str">
            <v>CORIHUAMAN SURCO  ERICK ROBERT</v>
          </cell>
        </row>
        <row r="557">
          <cell r="A557">
            <v>557</v>
          </cell>
          <cell r="B557">
            <v>42684</v>
          </cell>
          <cell r="C557" t="str">
            <v>NOVIEMBRE</v>
          </cell>
          <cell r="D557" t="str">
            <v>2016</v>
          </cell>
          <cell r="E557">
            <v>209</v>
          </cell>
          <cell r="F557" t="str">
            <v>AKX-805</v>
          </cell>
          <cell r="G557" t="str">
            <v>F5Z-985</v>
          </cell>
          <cell r="H557" t="str">
            <v>LAS BAMBAS</v>
          </cell>
          <cell r="I557">
            <v>31856</v>
          </cell>
          <cell r="J557" t="str">
            <v>REPUESTO</v>
          </cell>
          <cell r="K557" t="str">
            <v>MANGUERA DE AIRE 1/4</v>
          </cell>
          <cell r="L557">
            <v>2</v>
          </cell>
          <cell r="M557" t="str">
            <v>M</v>
          </cell>
          <cell r="N557" t="str">
            <v>CISTERNA</v>
          </cell>
          <cell r="O557">
            <v>0</v>
          </cell>
          <cell r="P557" t="str">
            <v>S1</v>
          </cell>
          <cell r="Q557" t="str">
            <v>J1</v>
          </cell>
          <cell r="R557" t="str">
            <v>J6</v>
          </cell>
          <cell r="S557" t="str">
            <v>ENTREGADO</v>
          </cell>
          <cell r="T557">
            <v>42684</v>
          </cell>
          <cell r="U557" t="str">
            <v>BAYONA CRUZ CRISTIAN ARMANDO</v>
          </cell>
          <cell r="V557" t="str">
            <v>FLOREZ CONDORI  JOSE WILLIANS</v>
          </cell>
        </row>
        <row r="558">
          <cell r="A558">
            <v>558</v>
          </cell>
          <cell r="B558">
            <v>42684</v>
          </cell>
          <cell r="C558" t="str">
            <v>NOVIEMBRE</v>
          </cell>
          <cell r="D558" t="str">
            <v>2016</v>
          </cell>
          <cell r="E558">
            <v>209</v>
          </cell>
          <cell r="F558" t="str">
            <v>AKX-805</v>
          </cell>
          <cell r="G558" t="str">
            <v>F5Z-985</v>
          </cell>
          <cell r="H558" t="str">
            <v>LAS BAMBAS</v>
          </cell>
          <cell r="I558">
            <v>31856</v>
          </cell>
          <cell r="J558" t="str">
            <v>REPUESTO</v>
          </cell>
          <cell r="K558" t="str">
            <v>UNIONES 1/4 COMPLETAS</v>
          </cell>
          <cell r="L558">
            <v>2</v>
          </cell>
          <cell r="M558" t="str">
            <v>UNID.</v>
          </cell>
          <cell r="N558" t="str">
            <v>CISTERNA</v>
          </cell>
          <cell r="O558">
            <v>0</v>
          </cell>
          <cell r="P558" t="str">
            <v>S1</v>
          </cell>
          <cell r="Q558" t="str">
            <v>J1</v>
          </cell>
          <cell r="R558" t="str">
            <v>J6</v>
          </cell>
          <cell r="S558" t="str">
            <v>ENTREGADO</v>
          </cell>
          <cell r="T558">
            <v>42684</v>
          </cell>
          <cell r="U558" t="str">
            <v>BAYONA CRUZ CRISTIAN ARMANDO</v>
          </cell>
          <cell r="V558" t="str">
            <v>FLOREZ CONDORI  JOSE WILLIANS</v>
          </cell>
        </row>
        <row r="559">
          <cell r="A559">
            <v>559</v>
          </cell>
          <cell r="B559">
            <v>42684</v>
          </cell>
          <cell r="C559" t="str">
            <v>NOVIEMBRE</v>
          </cell>
          <cell r="D559" t="str">
            <v>2016</v>
          </cell>
          <cell r="E559">
            <v>209</v>
          </cell>
          <cell r="F559" t="str">
            <v>AKX-805</v>
          </cell>
          <cell r="G559" t="str">
            <v>F5Z-985</v>
          </cell>
          <cell r="H559" t="str">
            <v>LAS BAMBAS</v>
          </cell>
          <cell r="I559">
            <v>31856</v>
          </cell>
          <cell r="J559" t="str">
            <v>REPUESTO</v>
          </cell>
          <cell r="K559" t="str">
            <v>CINTILLOS</v>
          </cell>
          <cell r="L559">
            <v>5</v>
          </cell>
          <cell r="M559" t="str">
            <v>UNID.</v>
          </cell>
          <cell r="N559" t="str">
            <v>CISTERNA</v>
          </cell>
          <cell r="O559">
            <v>0</v>
          </cell>
          <cell r="P559" t="str">
            <v>S1</v>
          </cell>
          <cell r="Q559" t="str">
            <v>J1</v>
          </cell>
          <cell r="R559" t="str">
            <v>J6</v>
          </cell>
          <cell r="S559" t="str">
            <v>ENTREGADO</v>
          </cell>
          <cell r="T559">
            <v>42684</v>
          </cell>
          <cell r="U559" t="str">
            <v>BAYONA CRUZ CRISTIAN ARMANDO</v>
          </cell>
          <cell r="V559" t="str">
            <v>FLOREZ CONDORI  JOSE WILLIANS</v>
          </cell>
        </row>
        <row r="560">
          <cell r="A560">
            <v>565</v>
          </cell>
          <cell r="B560">
            <v>42684</v>
          </cell>
          <cell r="C560" t="str">
            <v>NOVIEMBRE</v>
          </cell>
          <cell r="D560" t="str">
            <v>2016</v>
          </cell>
          <cell r="E560">
            <v>209</v>
          </cell>
          <cell r="F560" t="str">
            <v>AKX-805</v>
          </cell>
          <cell r="G560" t="str">
            <v>F5Z-985</v>
          </cell>
          <cell r="H560" t="str">
            <v>LAS BAMBAS</v>
          </cell>
          <cell r="I560">
            <v>31856</v>
          </cell>
          <cell r="J560" t="str">
            <v>REPUESTO</v>
          </cell>
          <cell r="K560" t="str">
            <v>CONEXIONES CODO NPT A 1/4 DE MANGUERA</v>
          </cell>
          <cell r="L560">
            <v>2</v>
          </cell>
          <cell r="M560" t="str">
            <v>UNID.</v>
          </cell>
          <cell r="N560" t="str">
            <v>TRACTO</v>
          </cell>
          <cell r="O560">
            <v>0</v>
          </cell>
          <cell r="P560" t="str">
            <v>E2</v>
          </cell>
          <cell r="Q560" t="str">
            <v>J2</v>
          </cell>
          <cell r="R560" t="str">
            <v>J6</v>
          </cell>
          <cell r="S560" t="str">
            <v>ENTREGADO</v>
          </cell>
          <cell r="T560">
            <v>42684</v>
          </cell>
          <cell r="U560" t="str">
            <v>YUCA BELLIDO BORIS YERSY</v>
          </cell>
          <cell r="V560" t="str">
            <v>CORIHUAMAN SURCO  ERICK ROBERT</v>
          </cell>
        </row>
        <row r="561">
          <cell r="A561">
            <v>566</v>
          </cell>
          <cell r="B561">
            <v>42684</v>
          </cell>
          <cell r="C561" t="str">
            <v>NOVIEMBRE</v>
          </cell>
          <cell r="D561" t="str">
            <v>2016</v>
          </cell>
          <cell r="E561">
            <v>209</v>
          </cell>
          <cell r="F561" t="str">
            <v>AKX-805</v>
          </cell>
          <cell r="G561" t="str">
            <v>F5Z-985</v>
          </cell>
          <cell r="H561" t="str">
            <v>LAS BAMBAS</v>
          </cell>
          <cell r="I561">
            <v>31856</v>
          </cell>
          <cell r="J561" t="str">
            <v>REPUESTO</v>
          </cell>
          <cell r="K561" t="str">
            <v>CONO GUIA</v>
          </cell>
          <cell r="L561">
            <v>2</v>
          </cell>
          <cell r="M561" t="str">
            <v>UNID.</v>
          </cell>
          <cell r="N561" t="str">
            <v>TRACTO</v>
          </cell>
          <cell r="O561">
            <v>0</v>
          </cell>
          <cell r="P561" t="str">
            <v>S1</v>
          </cell>
          <cell r="Q561" t="str">
            <v>J2</v>
          </cell>
          <cell r="R561" t="str">
            <v>J6</v>
          </cell>
          <cell r="S561" t="str">
            <v>ENTREGADO</v>
          </cell>
          <cell r="T561">
            <v>42684</v>
          </cell>
          <cell r="U561" t="str">
            <v>BAYONA CRUZ CRISTIAN ARMANDO</v>
          </cell>
          <cell r="V561" t="str">
            <v>CORIHUAMAN SURCO  ERICK ROBERT</v>
          </cell>
        </row>
        <row r="562">
          <cell r="A562">
            <v>568</v>
          </cell>
          <cell r="B562">
            <v>42684</v>
          </cell>
          <cell r="C562" t="str">
            <v>NOVIEMBRE</v>
          </cell>
          <cell r="D562" t="str">
            <v>2016</v>
          </cell>
          <cell r="E562">
            <v>209</v>
          </cell>
          <cell r="F562" t="str">
            <v>AKX-805</v>
          </cell>
          <cell r="G562" t="str">
            <v>F5Z-985</v>
          </cell>
          <cell r="H562" t="str">
            <v>LAS BAMBAS</v>
          </cell>
          <cell r="I562">
            <v>31856</v>
          </cell>
          <cell r="J562" t="str">
            <v>REPUESTO</v>
          </cell>
          <cell r="K562" t="str">
            <v>UNION 1/4 NPT ROSCA INTERIOR</v>
          </cell>
          <cell r="L562">
            <v>1</v>
          </cell>
          <cell r="M562" t="str">
            <v>UNID.</v>
          </cell>
          <cell r="N562" t="str">
            <v>CISTERNA</v>
          </cell>
          <cell r="O562">
            <v>106</v>
          </cell>
          <cell r="P562" t="str">
            <v>S1</v>
          </cell>
          <cell r="Q562" t="str">
            <v>J1</v>
          </cell>
          <cell r="R562" t="str">
            <v>J6</v>
          </cell>
          <cell r="S562" t="str">
            <v>ENTREGADO</v>
          </cell>
          <cell r="T562">
            <v>0</v>
          </cell>
          <cell r="U562" t="str">
            <v>BAYONA CRUZ CRISTIAN ARMANDO</v>
          </cell>
          <cell r="V562" t="str">
            <v>FLOREZ CONDORI  JOSE WILLIANS</v>
          </cell>
        </row>
        <row r="563">
          <cell r="A563">
            <v>569</v>
          </cell>
          <cell r="B563">
            <v>42684</v>
          </cell>
          <cell r="C563" t="str">
            <v>NOVIEMBRE</v>
          </cell>
          <cell r="D563" t="str">
            <v>2016</v>
          </cell>
          <cell r="E563">
            <v>209</v>
          </cell>
          <cell r="F563" t="str">
            <v>AKX-805</v>
          </cell>
          <cell r="G563" t="str">
            <v>F5Z-985</v>
          </cell>
          <cell r="H563" t="str">
            <v>LAS BAMBAS</v>
          </cell>
          <cell r="I563">
            <v>31856</v>
          </cell>
          <cell r="J563" t="str">
            <v>REPUESTO</v>
          </cell>
          <cell r="K563" t="str">
            <v>PERNOS 3/8 X 4</v>
          </cell>
          <cell r="L563">
            <v>2</v>
          </cell>
          <cell r="M563" t="str">
            <v>UNID.</v>
          </cell>
          <cell r="N563" t="str">
            <v>CISTERNA</v>
          </cell>
          <cell r="O563">
            <v>0</v>
          </cell>
          <cell r="P563" t="str">
            <v>S1</v>
          </cell>
          <cell r="Q563" t="str">
            <v>J1</v>
          </cell>
          <cell r="R563" t="str">
            <v>J6</v>
          </cell>
          <cell r="S563" t="str">
            <v>ENTREGADO</v>
          </cell>
          <cell r="T563">
            <v>42684</v>
          </cell>
          <cell r="U563" t="str">
            <v>BAYONA CRUZ CRISTIAN ARMANDO</v>
          </cell>
          <cell r="V563" t="str">
            <v>FLOREZ CONDORI  JOSE WILLIANS</v>
          </cell>
        </row>
        <row r="564">
          <cell r="A564">
            <v>570</v>
          </cell>
          <cell r="B564">
            <v>42684</v>
          </cell>
          <cell r="C564" t="str">
            <v>NOVIEMBRE</v>
          </cell>
          <cell r="D564" t="str">
            <v>2016</v>
          </cell>
          <cell r="E564">
            <v>209</v>
          </cell>
          <cell r="F564" t="str">
            <v>AKX-805</v>
          </cell>
          <cell r="G564" t="str">
            <v>F5Z-985</v>
          </cell>
          <cell r="H564" t="str">
            <v>LAS BAMBAS</v>
          </cell>
          <cell r="I564">
            <v>31856</v>
          </cell>
          <cell r="J564" t="str">
            <v>REPUESTO</v>
          </cell>
          <cell r="K564" t="str">
            <v>VOLANDA PLANA 3/8</v>
          </cell>
          <cell r="L564">
            <v>4</v>
          </cell>
          <cell r="M564" t="str">
            <v>UNID.</v>
          </cell>
          <cell r="N564" t="str">
            <v>CISTERNA</v>
          </cell>
          <cell r="O564">
            <v>0</v>
          </cell>
          <cell r="P564" t="str">
            <v>S1</v>
          </cell>
          <cell r="Q564" t="str">
            <v>J1</v>
          </cell>
          <cell r="R564" t="str">
            <v>J6</v>
          </cell>
          <cell r="S564" t="str">
            <v>ENTREGADO</v>
          </cell>
          <cell r="T564">
            <v>42684</v>
          </cell>
          <cell r="U564" t="str">
            <v>BAYONA CRUZ CRISTIAN ARMANDO</v>
          </cell>
          <cell r="V564" t="str">
            <v>FLOREZ CONDORI  JOSE WILLIANS</v>
          </cell>
        </row>
        <row r="565">
          <cell r="A565">
            <v>571</v>
          </cell>
          <cell r="B565">
            <v>42684</v>
          </cell>
          <cell r="C565" t="str">
            <v>NOVIEMBRE</v>
          </cell>
          <cell r="D565" t="str">
            <v>2016</v>
          </cell>
          <cell r="E565">
            <v>209</v>
          </cell>
          <cell r="F565" t="str">
            <v>AKX-805</v>
          </cell>
          <cell r="G565" t="str">
            <v>F5Z-985</v>
          </cell>
          <cell r="H565" t="str">
            <v>LAS BAMBAS</v>
          </cell>
          <cell r="I565">
            <v>31856</v>
          </cell>
          <cell r="J565" t="str">
            <v>REPUESTO</v>
          </cell>
          <cell r="K565" t="str">
            <v>TUERCA SEGURO 3/8</v>
          </cell>
          <cell r="L565">
            <v>2</v>
          </cell>
          <cell r="M565" t="str">
            <v>UNID.</v>
          </cell>
          <cell r="N565" t="str">
            <v>CISTERNA</v>
          </cell>
          <cell r="O565">
            <v>0</v>
          </cell>
          <cell r="P565" t="str">
            <v>S1</v>
          </cell>
          <cell r="Q565" t="str">
            <v>J1</v>
          </cell>
          <cell r="R565" t="str">
            <v>J6</v>
          </cell>
          <cell r="S565" t="str">
            <v>ENTREGADO</v>
          </cell>
          <cell r="T565">
            <v>42684</v>
          </cell>
          <cell r="U565" t="str">
            <v>BAYONA CRUZ CRISTIAN ARMANDO</v>
          </cell>
          <cell r="V565" t="str">
            <v>FLOREZ CONDORI  JOSE WILLIANS</v>
          </cell>
        </row>
        <row r="566">
          <cell r="A566">
            <v>534</v>
          </cell>
          <cell r="B566">
            <v>42684</v>
          </cell>
          <cell r="C566" t="str">
            <v>NOVIEMBRE</v>
          </cell>
          <cell r="D566" t="str">
            <v>2016</v>
          </cell>
          <cell r="E566">
            <v>290</v>
          </cell>
          <cell r="F566" t="str">
            <v>C5R-896</v>
          </cell>
          <cell r="G566" t="str">
            <v>A0U-977</v>
          </cell>
          <cell r="H566" t="str">
            <v>LAS BAMBAS</v>
          </cell>
          <cell r="I566">
            <v>209508</v>
          </cell>
          <cell r="J566" t="str">
            <v>REPUESTO</v>
          </cell>
          <cell r="K566" t="str">
            <v>CRUZETA DE CARDAN BEBE</v>
          </cell>
          <cell r="L566">
            <v>1</v>
          </cell>
          <cell r="M566" t="str">
            <v>UNID.</v>
          </cell>
          <cell r="N566" t="str">
            <v>TRACTO</v>
          </cell>
          <cell r="O566">
            <v>0</v>
          </cell>
          <cell r="P566" t="str">
            <v>M1</v>
          </cell>
          <cell r="Q566" t="str">
            <v>J2</v>
          </cell>
          <cell r="R566" t="str">
            <v>J6</v>
          </cell>
          <cell r="S566" t="str">
            <v>ENTREGADO</v>
          </cell>
          <cell r="T566">
            <v>42684</v>
          </cell>
          <cell r="U566" t="str">
            <v>CABEZAS SANCHEZ JEAN JHONATAN</v>
          </cell>
          <cell r="V566" t="str">
            <v>CORIHUAMAN SURCO  ERICK ROBERT</v>
          </cell>
        </row>
        <row r="567">
          <cell r="A567">
            <v>537</v>
          </cell>
          <cell r="B567">
            <v>42684</v>
          </cell>
          <cell r="C567" t="str">
            <v>NOVIEMBRE</v>
          </cell>
          <cell r="D567" t="str">
            <v>2016</v>
          </cell>
          <cell r="E567">
            <v>290</v>
          </cell>
          <cell r="F567" t="str">
            <v>C5R-896</v>
          </cell>
          <cell r="G567" t="str">
            <v>A0U-977</v>
          </cell>
          <cell r="H567" t="str">
            <v>LAS BAMBAS</v>
          </cell>
          <cell r="I567">
            <v>209508</v>
          </cell>
          <cell r="J567" t="str">
            <v>REPUESTO</v>
          </cell>
          <cell r="K567" t="str">
            <v>FOCOS LAGRIMONES AMBAR DE 12 V</v>
          </cell>
          <cell r="L567">
            <v>2</v>
          </cell>
          <cell r="M567" t="str">
            <v>UNID.</v>
          </cell>
          <cell r="N567" t="str">
            <v>TRACTO</v>
          </cell>
          <cell r="O567">
            <v>0</v>
          </cell>
          <cell r="P567" t="str">
            <v>E2</v>
          </cell>
          <cell r="Q567" t="str">
            <v>J1</v>
          </cell>
          <cell r="R567" t="str">
            <v>J6</v>
          </cell>
          <cell r="S567" t="str">
            <v>ENTREGADO</v>
          </cell>
          <cell r="T567">
            <v>42684</v>
          </cell>
          <cell r="U567" t="str">
            <v>YUCA BELLIDO BORIS YERSY</v>
          </cell>
          <cell r="V567" t="str">
            <v>FLOREZ CONDORI  JOSE WILLIANS</v>
          </cell>
        </row>
        <row r="568">
          <cell r="A568">
            <v>562</v>
          </cell>
          <cell r="B568">
            <v>42684</v>
          </cell>
          <cell r="C568" t="str">
            <v>NOVIEMBRE</v>
          </cell>
          <cell r="D568" t="str">
            <v>2016</v>
          </cell>
          <cell r="E568">
            <v>290</v>
          </cell>
          <cell r="F568" t="str">
            <v>C5R-896</v>
          </cell>
          <cell r="G568" t="str">
            <v>A0U-977</v>
          </cell>
          <cell r="H568" t="str">
            <v>LAS BAMBAS</v>
          </cell>
          <cell r="I568">
            <v>209508</v>
          </cell>
          <cell r="J568" t="str">
            <v>REPUESTO</v>
          </cell>
          <cell r="K568" t="str">
            <v>MATACHISPA</v>
          </cell>
          <cell r="L568">
            <v>1</v>
          </cell>
          <cell r="M568" t="str">
            <v>UNID.</v>
          </cell>
          <cell r="N568" t="str">
            <v>TRACTO</v>
          </cell>
          <cell r="O568">
            <v>0</v>
          </cell>
          <cell r="P568" t="str">
            <v>M1</v>
          </cell>
          <cell r="Q568" t="str">
            <v>J2</v>
          </cell>
          <cell r="R568" t="str">
            <v>J6</v>
          </cell>
          <cell r="S568" t="str">
            <v>ENTREGADO</v>
          </cell>
          <cell r="T568">
            <v>42684</v>
          </cell>
          <cell r="U568" t="str">
            <v>CABEZAS SANCHEZ JEAN JHONATAN</v>
          </cell>
          <cell r="V568" t="str">
            <v>CORIHUAMAN SURCO  ERICK ROBERT</v>
          </cell>
        </row>
        <row r="569">
          <cell r="A569">
            <v>503</v>
          </cell>
          <cell r="B569">
            <v>42684</v>
          </cell>
          <cell r="C569" t="str">
            <v>NOVIEMBRE</v>
          </cell>
          <cell r="D569" t="str">
            <v>2016</v>
          </cell>
          <cell r="E569">
            <v>288</v>
          </cell>
          <cell r="F569" t="str">
            <v>D3P-743</v>
          </cell>
          <cell r="G569" t="str">
            <v>B8L-972</v>
          </cell>
          <cell r="H569" t="str">
            <v>LAS BAMBAS</v>
          </cell>
          <cell r="I569">
            <v>178180</v>
          </cell>
          <cell r="J569" t="str">
            <v>REPUESTO</v>
          </cell>
          <cell r="K569" t="str">
            <v>FOCO 9006</v>
          </cell>
          <cell r="L569">
            <v>1</v>
          </cell>
          <cell r="M569" t="str">
            <v>UNID.</v>
          </cell>
          <cell r="N569" t="str">
            <v>TRACTO</v>
          </cell>
          <cell r="O569">
            <v>0</v>
          </cell>
          <cell r="P569" t="str">
            <v>E2</v>
          </cell>
          <cell r="Q569" t="str">
            <v>J1</v>
          </cell>
          <cell r="R569" t="str">
            <v>J6</v>
          </cell>
          <cell r="S569" t="str">
            <v>ENTREGADO</v>
          </cell>
          <cell r="T569">
            <v>42684</v>
          </cell>
          <cell r="U569" t="str">
            <v>YUCA BELLIDO BORIS YERSY</v>
          </cell>
          <cell r="V569" t="str">
            <v>FLOREZ CONDORI  JOSE WILLIANS</v>
          </cell>
        </row>
        <row r="570">
          <cell r="A570">
            <v>510</v>
          </cell>
          <cell r="B570">
            <v>42684</v>
          </cell>
          <cell r="C570" t="str">
            <v>NOVIEMBRE</v>
          </cell>
          <cell r="D570" t="str">
            <v>2016</v>
          </cell>
          <cell r="E570">
            <v>288</v>
          </cell>
          <cell r="F570" t="str">
            <v>D3P-743</v>
          </cell>
          <cell r="G570" t="str">
            <v>B8L-972</v>
          </cell>
          <cell r="H570" t="str">
            <v>LAS BAMBAS</v>
          </cell>
          <cell r="I570">
            <v>178180</v>
          </cell>
          <cell r="J570" t="str">
            <v>REPUESTO</v>
          </cell>
          <cell r="K570" t="str">
            <v>MASCARA DE TABLERO</v>
          </cell>
          <cell r="L570">
            <v>1</v>
          </cell>
          <cell r="M570" t="str">
            <v>UNID.</v>
          </cell>
          <cell r="N570" t="str">
            <v>TRACTO</v>
          </cell>
          <cell r="O570">
            <v>0</v>
          </cell>
          <cell r="P570" t="str">
            <v>E1</v>
          </cell>
          <cell r="Q570" t="str">
            <v>J1</v>
          </cell>
          <cell r="R570" t="str">
            <v>J6</v>
          </cell>
          <cell r="S570" t="str">
            <v>ENTREGADO</v>
          </cell>
          <cell r="T570">
            <v>42684</v>
          </cell>
          <cell r="U570" t="str">
            <v>PALOMINO CARDENAS JUAN CARLOS</v>
          </cell>
          <cell r="V570" t="str">
            <v>FLOREZ CONDORI  JOSE WILLIANS</v>
          </cell>
        </row>
        <row r="571">
          <cell r="A571">
            <v>511</v>
          </cell>
          <cell r="B571">
            <v>42684</v>
          </cell>
          <cell r="C571" t="str">
            <v>NOVIEMBRE</v>
          </cell>
          <cell r="D571" t="str">
            <v>2016</v>
          </cell>
          <cell r="E571">
            <v>288</v>
          </cell>
          <cell r="F571" t="str">
            <v>D3P-743</v>
          </cell>
          <cell r="G571" t="str">
            <v>B8L-972</v>
          </cell>
          <cell r="H571" t="str">
            <v>LAS BAMBAS</v>
          </cell>
          <cell r="I571">
            <v>178180</v>
          </cell>
          <cell r="J571" t="str">
            <v>REPUESTO</v>
          </cell>
          <cell r="K571" t="str">
            <v>TECLA DE LUCES PRINCIPALES</v>
          </cell>
          <cell r="L571">
            <v>1</v>
          </cell>
          <cell r="M571" t="str">
            <v>UNID.</v>
          </cell>
          <cell r="N571" t="str">
            <v>TRACTO</v>
          </cell>
          <cell r="O571">
            <v>0</v>
          </cell>
          <cell r="P571" t="str">
            <v>E1</v>
          </cell>
          <cell r="Q571" t="str">
            <v>J1</v>
          </cell>
          <cell r="R571" t="str">
            <v>J6</v>
          </cell>
          <cell r="S571" t="str">
            <v>ENTREGADO</v>
          </cell>
          <cell r="T571">
            <v>42684</v>
          </cell>
          <cell r="U571" t="str">
            <v>PALOMINO CARDENAS JUAN CARLOS</v>
          </cell>
          <cell r="V571" t="str">
            <v>FLOREZ CONDORI  JOSE WILLIANS</v>
          </cell>
        </row>
        <row r="572">
          <cell r="A572">
            <v>514</v>
          </cell>
          <cell r="B572">
            <v>42684</v>
          </cell>
          <cell r="C572" t="str">
            <v>NOVIEMBRE</v>
          </cell>
          <cell r="D572" t="str">
            <v>2016</v>
          </cell>
          <cell r="E572">
            <v>260</v>
          </cell>
          <cell r="F572" t="str">
            <v>D3P-743</v>
          </cell>
          <cell r="G572" t="str">
            <v>B8L-972</v>
          </cell>
          <cell r="H572" t="str">
            <v>LAS BAMBAS</v>
          </cell>
          <cell r="I572">
            <v>177834</v>
          </cell>
          <cell r="J572" t="str">
            <v>REPUESTO</v>
          </cell>
          <cell r="K572" t="str">
            <v>PARCHE RACK 14</v>
          </cell>
          <cell r="L572">
            <v>1</v>
          </cell>
          <cell r="M572" t="str">
            <v>UNID.</v>
          </cell>
          <cell r="N572" t="str">
            <v>TRACTO</v>
          </cell>
          <cell r="O572">
            <v>0</v>
          </cell>
          <cell r="P572" t="str">
            <v>N1</v>
          </cell>
          <cell r="Q572" t="str">
            <v>J3</v>
          </cell>
          <cell r="R572" t="str">
            <v>J6</v>
          </cell>
          <cell r="S572" t="str">
            <v>ENTREGADO</v>
          </cell>
          <cell r="T572">
            <v>42684</v>
          </cell>
          <cell r="U572" t="str">
            <v>AGUILAR CCANTUTA WILLY</v>
          </cell>
          <cell r="V572" t="str">
            <v>CHURA PIZARRO ALBERTO</v>
          </cell>
        </row>
        <row r="573">
          <cell r="A573">
            <v>505</v>
          </cell>
          <cell r="B573">
            <v>42684</v>
          </cell>
          <cell r="C573" t="str">
            <v>NOVIEMBRE</v>
          </cell>
          <cell r="D573" t="str">
            <v>2016</v>
          </cell>
          <cell r="E573">
            <v>260</v>
          </cell>
          <cell r="F573" t="str">
            <v>D3P-743</v>
          </cell>
          <cell r="G573" t="str">
            <v>B8L-972</v>
          </cell>
          <cell r="H573" t="str">
            <v>LAS BAMBAS</v>
          </cell>
          <cell r="I573">
            <v>177834</v>
          </cell>
          <cell r="J573" t="str">
            <v>REPUESTO</v>
          </cell>
          <cell r="K573" t="str">
            <v>LLANTAS REENCAUCHADAS</v>
          </cell>
          <cell r="L573">
            <v>1</v>
          </cell>
          <cell r="M573" t="str">
            <v>UNID.</v>
          </cell>
          <cell r="N573" t="str">
            <v>TRACTO</v>
          </cell>
          <cell r="O573">
            <v>0</v>
          </cell>
          <cell r="P573" t="str">
            <v>N1</v>
          </cell>
          <cell r="Q573" t="str">
            <v>J3</v>
          </cell>
          <cell r="R573" t="str">
            <v>J6</v>
          </cell>
          <cell r="S573" t="str">
            <v>ENTREGADO</v>
          </cell>
          <cell r="T573">
            <v>42684</v>
          </cell>
          <cell r="U573" t="str">
            <v>AGUILAR CCANTUTA WILLY</v>
          </cell>
          <cell r="V573" t="str">
            <v>CHURA PIZARRO ALBERTO</v>
          </cell>
        </row>
        <row r="574">
          <cell r="A574">
            <v>579</v>
          </cell>
          <cell r="B574">
            <v>42684</v>
          </cell>
          <cell r="C574" t="str">
            <v>NOVIEMBRE</v>
          </cell>
          <cell r="D574" t="str">
            <v>2016</v>
          </cell>
          <cell r="E574">
            <v>276</v>
          </cell>
          <cell r="F574" t="str">
            <v>D3P-747</v>
          </cell>
          <cell r="G574" t="str">
            <v>A0T-985</v>
          </cell>
          <cell r="H574" t="str">
            <v>LAS BAMBAS</v>
          </cell>
          <cell r="I574">
            <v>179935</v>
          </cell>
          <cell r="J574" t="str">
            <v>SERVICIO</v>
          </cell>
          <cell r="K574" t="str">
            <v>SERVICIO DE REPARACION DE UN PETETE</v>
          </cell>
          <cell r="L574">
            <v>1</v>
          </cell>
          <cell r="M574" t="str">
            <v>UNID.</v>
          </cell>
          <cell r="N574" t="str">
            <v>TRACTO</v>
          </cell>
          <cell r="O574">
            <v>106</v>
          </cell>
          <cell r="P574" t="str">
            <v>E1</v>
          </cell>
          <cell r="Q574" t="str">
            <v>J2</v>
          </cell>
          <cell r="R574" t="str">
            <v>J6</v>
          </cell>
          <cell r="S574" t="str">
            <v>ENTREGADO</v>
          </cell>
          <cell r="T574">
            <v>0</v>
          </cell>
          <cell r="U574" t="str">
            <v>PALOMINO CARDENAS JUAN CARLOS</v>
          </cell>
          <cell r="V574" t="str">
            <v>CORIHUAMAN SURCO  ERICK ROBERT</v>
          </cell>
        </row>
        <row r="575">
          <cell r="A575">
            <v>587</v>
          </cell>
          <cell r="B575">
            <v>42684</v>
          </cell>
          <cell r="C575" t="str">
            <v>NOVIEMBRE</v>
          </cell>
          <cell r="D575" t="str">
            <v>2016</v>
          </cell>
          <cell r="E575">
            <v>297</v>
          </cell>
          <cell r="F575" t="str">
            <v>D3P-747</v>
          </cell>
          <cell r="G575" t="str">
            <v>A0T-985</v>
          </cell>
          <cell r="H575" t="str">
            <v>LAS BAMBAS</v>
          </cell>
          <cell r="I575">
            <v>179946.6</v>
          </cell>
          <cell r="J575" t="str">
            <v>REPUESTO</v>
          </cell>
          <cell r="K575" t="str">
            <v>PARCHE RACK 10</v>
          </cell>
          <cell r="L575">
            <v>2</v>
          </cell>
          <cell r="M575" t="str">
            <v>UNID.</v>
          </cell>
          <cell r="N575" t="str">
            <v>TRACTO</v>
          </cell>
          <cell r="O575">
            <v>0</v>
          </cell>
          <cell r="P575" t="str">
            <v>N1</v>
          </cell>
          <cell r="Q575" t="str">
            <v>J3</v>
          </cell>
          <cell r="R575" t="str">
            <v>J6</v>
          </cell>
          <cell r="S575" t="str">
            <v>ENTREGADO</v>
          </cell>
          <cell r="T575">
            <v>42684</v>
          </cell>
          <cell r="U575" t="str">
            <v>AGUILAR CCANTUTA WILLY</v>
          </cell>
          <cell r="V575" t="str">
            <v>CHURA PIZARRO ALBERTO</v>
          </cell>
        </row>
        <row r="576">
          <cell r="A576">
            <v>580</v>
          </cell>
          <cell r="B576">
            <v>42684</v>
          </cell>
          <cell r="C576" t="str">
            <v>NOVIEMBRE</v>
          </cell>
          <cell r="D576" t="str">
            <v>2016</v>
          </cell>
          <cell r="E576">
            <v>213</v>
          </cell>
          <cell r="F576" t="str">
            <v>D4X-872</v>
          </cell>
          <cell r="G576" t="str">
            <v>B4P-976</v>
          </cell>
          <cell r="H576" t="str">
            <v>LAS BAMBAS</v>
          </cell>
          <cell r="I576">
            <v>180560</v>
          </cell>
          <cell r="J576" t="str">
            <v>INSUMO TALLER</v>
          </cell>
          <cell r="K576" t="str">
            <v>PEGAMENTO DE EPOXICO (PARA METAL)</v>
          </cell>
          <cell r="L576">
            <v>1</v>
          </cell>
          <cell r="M576" t="str">
            <v>UNID.</v>
          </cell>
          <cell r="N576" t="str">
            <v>CISTERNA</v>
          </cell>
          <cell r="O576">
            <v>106</v>
          </cell>
          <cell r="P576" t="str">
            <v>S1</v>
          </cell>
          <cell r="Q576" t="str">
            <v>J1</v>
          </cell>
          <cell r="R576" t="str">
            <v>J6</v>
          </cell>
          <cell r="S576" t="str">
            <v>ENTREGADO</v>
          </cell>
          <cell r="T576">
            <v>0</v>
          </cell>
          <cell r="U576" t="str">
            <v>BAYONA CRUZ CRISTIAN ARMANDO</v>
          </cell>
          <cell r="V576" t="str">
            <v>FLOREZ CONDORI  JOSE WILLIANS</v>
          </cell>
        </row>
        <row r="577">
          <cell r="A577">
            <v>582</v>
          </cell>
          <cell r="B577">
            <v>42684</v>
          </cell>
          <cell r="C577" t="str">
            <v>NOVIEMBRE</v>
          </cell>
          <cell r="D577" t="str">
            <v>2016</v>
          </cell>
          <cell r="E577">
            <v>296</v>
          </cell>
          <cell r="F577" t="str">
            <v>D4X-872</v>
          </cell>
          <cell r="G577" t="str">
            <v>B4P-976</v>
          </cell>
          <cell r="H577" t="str">
            <v>LAS BAMBAS</v>
          </cell>
          <cell r="I577">
            <v>180842</v>
          </cell>
          <cell r="J577" t="str">
            <v>REPUESTO</v>
          </cell>
          <cell r="K577" t="str">
            <v>KIT DE SECADOR DE AIRE</v>
          </cell>
          <cell r="L577">
            <v>1</v>
          </cell>
          <cell r="M577" t="str">
            <v>UNID.</v>
          </cell>
          <cell r="N577" t="str">
            <v>TRACTO</v>
          </cell>
          <cell r="O577">
            <v>0</v>
          </cell>
          <cell r="P577" t="str">
            <v>M8</v>
          </cell>
          <cell r="Q577" t="str">
            <v>J1</v>
          </cell>
          <cell r="R577" t="str">
            <v>J6</v>
          </cell>
          <cell r="S577" t="str">
            <v>ENTREGADO</v>
          </cell>
          <cell r="T577">
            <v>42684</v>
          </cell>
          <cell r="U577" t="str">
            <v>VARILLAS GAGO  OSCAR ALBERTO</v>
          </cell>
          <cell r="V577" t="str">
            <v>FLOREZ CONDORI  JOSE WILLIANS</v>
          </cell>
        </row>
        <row r="578">
          <cell r="A578">
            <v>583</v>
          </cell>
          <cell r="B578">
            <v>42684</v>
          </cell>
          <cell r="C578" t="str">
            <v>NOVIEMBRE</v>
          </cell>
          <cell r="D578" t="str">
            <v>2016</v>
          </cell>
          <cell r="E578">
            <v>296</v>
          </cell>
          <cell r="F578" t="str">
            <v>D4X-872</v>
          </cell>
          <cell r="G578" t="str">
            <v>B4P-976</v>
          </cell>
          <cell r="H578" t="str">
            <v>LAS BAMBAS</v>
          </cell>
          <cell r="I578">
            <v>180842</v>
          </cell>
          <cell r="J578" t="str">
            <v>REPUESTO</v>
          </cell>
          <cell r="K578" t="str">
            <v>FILTRO SECADOR DE AIRE</v>
          </cell>
          <cell r="L578">
            <v>1</v>
          </cell>
          <cell r="M578" t="str">
            <v>UNID.</v>
          </cell>
          <cell r="N578" t="str">
            <v>TRACTO</v>
          </cell>
          <cell r="O578">
            <v>0</v>
          </cell>
          <cell r="P578" t="str">
            <v>M8</v>
          </cell>
          <cell r="Q578" t="str">
            <v>J1</v>
          </cell>
          <cell r="R578" t="str">
            <v>J6</v>
          </cell>
          <cell r="S578" t="str">
            <v>ENTREGADO</v>
          </cell>
          <cell r="T578">
            <v>42684</v>
          </cell>
          <cell r="U578" t="str">
            <v>VARILLAS GAGO  OSCAR ALBERTO</v>
          </cell>
          <cell r="V578" t="str">
            <v>FLOREZ CONDORI  JOSE WILLIANS</v>
          </cell>
        </row>
        <row r="579">
          <cell r="A579">
            <v>533</v>
          </cell>
          <cell r="B579">
            <v>42684</v>
          </cell>
          <cell r="C579" t="str">
            <v>NOVIEMBRE</v>
          </cell>
          <cell r="D579" t="str">
            <v>2016</v>
          </cell>
          <cell r="E579">
            <v>258</v>
          </cell>
          <cell r="F579" t="str">
            <v>D6F-907</v>
          </cell>
          <cell r="G579" t="str">
            <v>T2Y-979</v>
          </cell>
          <cell r="H579" t="str">
            <v>LAS BAMBAS</v>
          </cell>
          <cell r="I579">
            <v>195511</v>
          </cell>
          <cell r="J579" t="str">
            <v>REPUESTO</v>
          </cell>
          <cell r="K579" t="str">
            <v>FAROS NEBLINEROS 12 V</v>
          </cell>
          <cell r="L579">
            <v>2</v>
          </cell>
          <cell r="M579" t="str">
            <v>UNID.</v>
          </cell>
          <cell r="N579" t="str">
            <v>TRACTO</v>
          </cell>
          <cell r="O579">
            <v>0</v>
          </cell>
          <cell r="P579" t="str">
            <v>E1</v>
          </cell>
          <cell r="Q579" t="str">
            <v>J2</v>
          </cell>
          <cell r="R579" t="str">
            <v>J6</v>
          </cell>
          <cell r="S579" t="str">
            <v>ENTREGADO</v>
          </cell>
          <cell r="T579">
            <v>42684</v>
          </cell>
          <cell r="U579" t="str">
            <v>PALOMINO CARDENAS JUAN CARLOS</v>
          </cell>
          <cell r="V579" t="str">
            <v>CORIHUAMAN SURCO  ERICK ROBERT</v>
          </cell>
        </row>
        <row r="580">
          <cell r="A580">
            <v>538</v>
          </cell>
          <cell r="B580">
            <v>42684</v>
          </cell>
          <cell r="C580" t="str">
            <v>NOVIEMBRE</v>
          </cell>
          <cell r="D580" t="str">
            <v>2016</v>
          </cell>
          <cell r="E580">
            <v>258</v>
          </cell>
          <cell r="F580" t="str">
            <v>D6F-907</v>
          </cell>
          <cell r="G580" t="str">
            <v>T2Y-979</v>
          </cell>
          <cell r="H580" t="str">
            <v>LAS BAMBAS</v>
          </cell>
          <cell r="I580">
            <v>195511</v>
          </cell>
          <cell r="J580" t="str">
            <v>REPUESTO</v>
          </cell>
          <cell r="K580" t="str">
            <v>SOCKET</v>
          </cell>
          <cell r="L580">
            <v>1</v>
          </cell>
          <cell r="M580" t="str">
            <v>UNID.</v>
          </cell>
          <cell r="N580" t="str">
            <v>TRACTO</v>
          </cell>
          <cell r="O580">
            <v>0</v>
          </cell>
          <cell r="P580" t="str">
            <v>E2</v>
          </cell>
          <cell r="Q580" t="str">
            <v>J1</v>
          </cell>
          <cell r="R580" t="str">
            <v>J6</v>
          </cell>
          <cell r="S580" t="str">
            <v>ENTREGADO</v>
          </cell>
          <cell r="T580">
            <v>42684</v>
          </cell>
          <cell r="U580" t="str">
            <v>YUCA BELLIDO BORIS YERSY</v>
          </cell>
          <cell r="V580" t="str">
            <v>FLOREZ CONDORI  JOSE WILLIANS</v>
          </cell>
        </row>
        <row r="581">
          <cell r="A581">
            <v>539</v>
          </cell>
          <cell r="B581">
            <v>42684</v>
          </cell>
          <cell r="C581" t="str">
            <v>NOVIEMBRE</v>
          </cell>
          <cell r="D581" t="str">
            <v>2016</v>
          </cell>
          <cell r="E581">
            <v>258</v>
          </cell>
          <cell r="F581" t="str">
            <v>D6F-907</v>
          </cell>
          <cell r="G581" t="str">
            <v>T2Y-979</v>
          </cell>
          <cell r="H581" t="str">
            <v>LAS BAMBAS</v>
          </cell>
          <cell r="I581">
            <v>195511</v>
          </cell>
          <cell r="J581" t="str">
            <v>REPUESTO</v>
          </cell>
          <cell r="K581" t="str">
            <v>FOCO DE DOBLE CONTACTO DE 12 V</v>
          </cell>
          <cell r="L581">
            <v>1</v>
          </cell>
          <cell r="M581" t="str">
            <v>UNID.</v>
          </cell>
          <cell r="N581" t="str">
            <v>TRACTO</v>
          </cell>
          <cell r="O581">
            <v>0</v>
          </cell>
          <cell r="P581" t="str">
            <v>E2</v>
          </cell>
          <cell r="Q581" t="str">
            <v>J1</v>
          </cell>
          <cell r="R581" t="str">
            <v>J6</v>
          </cell>
          <cell r="S581" t="str">
            <v>ENTREGADO</v>
          </cell>
          <cell r="T581">
            <v>42684</v>
          </cell>
          <cell r="U581" t="str">
            <v>YUCA BELLIDO BORIS YERSY</v>
          </cell>
          <cell r="V581" t="str">
            <v>FLOREZ CONDORI  JOSE WILLIANS</v>
          </cell>
        </row>
        <row r="582">
          <cell r="A582">
            <v>553</v>
          </cell>
          <cell r="B582">
            <v>42684</v>
          </cell>
          <cell r="C582" t="str">
            <v>NOVIEMBRE</v>
          </cell>
          <cell r="D582" t="str">
            <v>2016</v>
          </cell>
          <cell r="E582">
            <v>258</v>
          </cell>
          <cell r="F582" t="str">
            <v>D6F-907</v>
          </cell>
          <cell r="G582" t="str">
            <v>T2Y-979</v>
          </cell>
          <cell r="H582" t="str">
            <v>LAS BAMBAS</v>
          </cell>
          <cell r="I582">
            <v>195511</v>
          </cell>
          <cell r="J582" t="str">
            <v>REPUESTO</v>
          </cell>
          <cell r="K582" t="str">
            <v>REMACHES</v>
          </cell>
          <cell r="L582">
            <v>280</v>
          </cell>
          <cell r="M582" t="str">
            <v>UNID.</v>
          </cell>
          <cell r="N582" t="str">
            <v>TRACTO</v>
          </cell>
          <cell r="O582">
            <v>0</v>
          </cell>
          <cell r="P582" t="str">
            <v>M2</v>
          </cell>
          <cell r="Q582" t="str">
            <v>J2</v>
          </cell>
          <cell r="R582" t="str">
            <v>J6</v>
          </cell>
          <cell r="S582" t="str">
            <v>ENTREGADO</v>
          </cell>
          <cell r="T582">
            <v>42684</v>
          </cell>
          <cell r="U582" t="str">
            <v>CHUMPITAZ GAGO JULIO ENRIQUE</v>
          </cell>
          <cell r="V582" t="str">
            <v>CORIHUAMAN SURCO  ERICK ROBERT</v>
          </cell>
        </row>
        <row r="583">
          <cell r="A583">
            <v>554</v>
          </cell>
          <cell r="B583">
            <v>42684</v>
          </cell>
          <cell r="C583" t="str">
            <v>NOVIEMBRE</v>
          </cell>
          <cell r="D583" t="str">
            <v>2016</v>
          </cell>
          <cell r="E583">
            <v>258</v>
          </cell>
          <cell r="F583" t="str">
            <v>D6F-907</v>
          </cell>
          <cell r="G583" t="str">
            <v>T2Y-979</v>
          </cell>
          <cell r="H583" t="str">
            <v>LAS BAMBAS</v>
          </cell>
          <cell r="I583">
            <v>195511</v>
          </cell>
          <cell r="J583" t="str">
            <v>SERVICIO</v>
          </cell>
          <cell r="K583" t="str">
            <v>SERVICIO DE EMBOCINADO DE BUJE DE MUELLE</v>
          </cell>
          <cell r="L583">
            <v>1</v>
          </cell>
          <cell r="M583" t="str">
            <v>UNID.</v>
          </cell>
          <cell r="N583" t="str">
            <v>TRACTO</v>
          </cell>
          <cell r="O583">
            <v>0</v>
          </cell>
          <cell r="P583" t="str">
            <v>M2</v>
          </cell>
          <cell r="Q583" t="str">
            <v>J2</v>
          </cell>
          <cell r="R583" t="str">
            <v>J6</v>
          </cell>
          <cell r="S583" t="str">
            <v>ENTREGADO</v>
          </cell>
          <cell r="T583">
            <v>42684</v>
          </cell>
          <cell r="U583" t="str">
            <v>CHUMPITAZ GAGO JULIO ENRIQUE</v>
          </cell>
          <cell r="V583" t="str">
            <v>CORIHUAMAN SURCO  ERICK ROBERT</v>
          </cell>
        </row>
        <row r="584">
          <cell r="A584">
            <v>578</v>
          </cell>
          <cell r="B584">
            <v>42684</v>
          </cell>
          <cell r="C584" t="str">
            <v>NOVIEMBRE</v>
          </cell>
          <cell r="D584" t="str">
            <v>2016</v>
          </cell>
          <cell r="E584">
            <v>258</v>
          </cell>
          <cell r="F584" t="str">
            <v>D6F-907</v>
          </cell>
          <cell r="G584" t="str">
            <v>T2Y-979</v>
          </cell>
          <cell r="H584" t="str">
            <v>LAS BAMBAS</v>
          </cell>
          <cell r="I584">
            <v>195511</v>
          </cell>
          <cell r="J584" t="str">
            <v>REPUESTO</v>
          </cell>
          <cell r="K584" t="str">
            <v>ARANDELA 3/4</v>
          </cell>
          <cell r="L584">
            <v>2</v>
          </cell>
          <cell r="M584" t="str">
            <v>UNID.</v>
          </cell>
          <cell r="N584" t="str">
            <v>TRACTO</v>
          </cell>
          <cell r="O584">
            <v>0</v>
          </cell>
          <cell r="P584" t="str">
            <v>M1</v>
          </cell>
          <cell r="Q584" t="str">
            <v>J2</v>
          </cell>
          <cell r="R584" t="str">
            <v>J6</v>
          </cell>
          <cell r="S584" t="str">
            <v>ENTREGADO</v>
          </cell>
          <cell r="T584">
            <v>42684</v>
          </cell>
          <cell r="U584" t="str">
            <v>CABEZAS SANCHEZ JEAN JHONATAN</v>
          </cell>
          <cell r="V584" t="str">
            <v>CORIHUAMAN SURCO  ERICK ROBERT</v>
          </cell>
        </row>
        <row r="585">
          <cell r="A585">
            <v>586</v>
          </cell>
          <cell r="B585">
            <v>42684</v>
          </cell>
          <cell r="C585" t="str">
            <v>NOVIEMBRE</v>
          </cell>
          <cell r="D585" t="str">
            <v>2016</v>
          </cell>
          <cell r="E585">
            <v>230</v>
          </cell>
          <cell r="F585" t="str">
            <v>D6G-805</v>
          </cell>
          <cell r="G585" t="str">
            <v>T4Z-996</v>
          </cell>
          <cell r="H585" t="str">
            <v>LAS BAMBAS</v>
          </cell>
          <cell r="I585">
            <v>218905</v>
          </cell>
          <cell r="J585" t="str">
            <v>REPUESTO</v>
          </cell>
          <cell r="K585" t="str">
            <v>FAJAS 45 15</v>
          </cell>
          <cell r="L585">
            <v>4</v>
          </cell>
          <cell r="M585" t="str">
            <v>UNID.</v>
          </cell>
          <cell r="N585" t="str">
            <v>CISTERNA</v>
          </cell>
          <cell r="O585">
            <v>106</v>
          </cell>
          <cell r="P585" t="str">
            <v>J2</v>
          </cell>
          <cell r="Q585" t="str">
            <v>J2</v>
          </cell>
          <cell r="R585" t="str">
            <v>J6</v>
          </cell>
          <cell r="S585" t="str">
            <v>ENTREGADO</v>
          </cell>
          <cell r="T585">
            <v>0</v>
          </cell>
          <cell r="U585" t="str">
            <v>CORIHUAMAN SURCO  ERICK ROBERT</v>
          </cell>
          <cell r="V585" t="str">
            <v>CORIHUAMAN SURCO  ERICK ROBERT</v>
          </cell>
        </row>
        <row r="586">
          <cell r="A586">
            <v>506</v>
          </cell>
          <cell r="B586">
            <v>42684</v>
          </cell>
          <cell r="C586" t="str">
            <v>NOVIEMBRE</v>
          </cell>
          <cell r="D586" t="str">
            <v>2016</v>
          </cell>
          <cell r="E586">
            <v>221</v>
          </cell>
          <cell r="F586" t="str">
            <v>D7V-714</v>
          </cell>
          <cell r="G586" t="str">
            <v>F7M-971</v>
          </cell>
          <cell r="H586" t="str">
            <v>LAS BAMBAS</v>
          </cell>
          <cell r="I586">
            <v>43870</v>
          </cell>
          <cell r="J586" t="str">
            <v>REPUESTO</v>
          </cell>
          <cell r="K586" t="str">
            <v>BOCINA PARA TEMPLADORES</v>
          </cell>
          <cell r="L586">
            <v>4</v>
          </cell>
          <cell r="M586" t="str">
            <v>UNID.</v>
          </cell>
          <cell r="N586" t="str">
            <v>CISTERNA</v>
          </cell>
          <cell r="O586">
            <v>106</v>
          </cell>
          <cell r="P586" t="str">
            <v>S1</v>
          </cell>
          <cell r="Q586" t="str">
            <v>J1</v>
          </cell>
          <cell r="R586" t="str">
            <v>J6</v>
          </cell>
          <cell r="S586" t="str">
            <v>ENTREGADO</v>
          </cell>
          <cell r="T586">
            <v>0</v>
          </cell>
          <cell r="U586" t="str">
            <v>BAYONA CRUZ CRISTIAN ARMANDO</v>
          </cell>
          <cell r="V586" t="str">
            <v>FLOREZ CONDORI  JOSE WILLIANS</v>
          </cell>
        </row>
        <row r="587">
          <cell r="A587">
            <v>507</v>
          </cell>
          <cell r="B587">
            <v>42684</v>
          </cell>
          <cell r="C587" t="str">
            <v>NOVIEMBRE</v>
          </cell>
          <cell r="D587" t="str">
            <v>2016</v>
          </cell>
          <cell r="E587">
            <v>221</v>
          </cell>
          <cell r="F587" t="str">
            <v>D7V-714</v>
          </cell>
          <cell r="G587" t="str">
            <v>F7M-971</v>
          </cell>
          <cell r="H587" t="str">
            <v>LAS BAMBAS</v>
          </cell>
          <cell r="I587">
            <v>43870</v>
          </cell>
          <cell r="J587" t="str">
            <v>REPUESTO</v>
          </cell>
          <cell r="K587" t="str">
            <v>SUPERCITO 5/32</v>
          </cell>
          <cell r="L587">
            <v>0.5</v>
          </cell>
          <cell r="M587" t="str">
            <v>KG.</v>
          </cell>
          <cell r="N587" t="str">
            <v>CISTERNA</v>
          </cell>
          <cell r="O587">
            <v>0</v>
          </cell>
          <cell r="P587" t="str">
            <v>S1</v>
          </cell>
          <cell r="Q587" t="str">
            <v>J1</v>
          </cell>
          <cell r="R587" t="str">
            <v>J6</v>
          </cell>
          <cell r="S587" t="str">
            <v>ENTREGADO</v>
          </cell>
          <cell r="T587">
            <v>42684</v>
          </cell>
          <cell r="U587" t="str">
            <v>BAYONA CRUZ CRISTIAN ARMANDO</v>
          </cell>
          <cell r="V587" t="str">
            <v>FLOREZ CONDORI  JOSE WILLIANS</v>
          </cell>
        </row>
        <row r="588">
          <cell r="A588">
            <v>508</v>
          </cell>
          <cell r="B588">
            <v>42684</v>
          </cell>
          <cell r="C588" t="str">
            <v>NOVIEMBRE</v>
          </cell>
          <cell r="D588" t="str">
            <v>2016</v>
          </cell>
          <cell r="E588">
            <v>221</v>
          </cell>
          <cell r="F588" t="str">
            <v>D7V-714</v>
          </cell>
          <cell r="G588" t="str">
            <v>F7M-971</v>
          </cell>
          <cell r="H588" t="str">
            <v>LAS BAMBAS</v>
          </cell>
          <cell r="I588">
            <v>43870</v>
          </cell>
          <cell r="J588" t="str">
            <v>REPUESTO</v>
          </cell>
          <cell r="K588" t="str">
            <v>CELLOCORD 5/32</v>
          </cell>
          <cell r="L588">
            <v>0.5</v>
          </cell>
          <cell r="M588" t="str">
            <v>KG.</v>
          </cell>
          <cell r="N588" t="str">
            <v>CISTERNA</v>
          </cell>
          <cell r="O588">
            <v>0</v>
          </cell>
          <cell r="P588" t="str">
            <v>S1</v>
          </cell>
          <cell r="Q588" t="str">
            <v>J1</v>
          </cell>
          <cell r="R588" t="str">
            <v>J6</v>
          </cell>
          <cell r="S588" t="str">
            <v>ENTREGADO</v>
          </cell>
          <cell r="T588">
            <v>42684</v>
          </cell>
          <cell r="U588" t="str">
            <v>BAYONA CRUZ CRISTIAN ARMANDO</v>
          </cell>
          <cell r="V588" t="str">
            <v>FLOREZ CONDORI  JOSE WILLIANS</v>
          </cell>
        </row>
        <row r="589">
          <cell r="A589">
            <v>509</v>
          </cell>
          <cell r="B589">
            <v>42684</v>
          </cell>
          <cell r="C589" t="str">
            <v>NOVIEMBRE</v>
          </cell>
          <cell r="D589" t="str">
            <v>2016</v>
          </cell>
          <cell r="E589">
            <v>221</v>
          </cell>
          <cell r="F589" t="str">
            <v>D7V-714</v>
          </cell>
          <cell r="G589" t="str">
            <v>F7M-971</v>
          </cell>
          <cell r="H589" t="str">
            <v>LAS BAMBAS</v>
          </cell>
          <cell r="I589">
            <v>43870</v>
          </cell>
          <cell r="J589" t="str">
            <v>REPUESTO</v>
          </cell>
          <cell r="K589" t="str">
            <v>TUBO NEGRO DE CEDULA 80 PARA TEMPLADORES</v>
          </cell>
          <cell r="L589">
            <v>1</v>
          </cell>
          <cell r="M589" t="str">
            <v>UNID.</v>
          </cell>
          <cell r="N589" t="str">
            <v>CISTERNA</v>
          </cell>
          <cell r="O589">
            <v>106</v>
          </cell>
          <cell r="P589" t="str">
            <v>S1</v>
          </cell>
          <cell r="Q589" t="str">
            <v>J1</v>
          </cell>
          <cell r="R589" t="str">
            <v>J6</v>
          </cell>
          <cell r="S589" t="str">
            <v>ENTREGADO</v>
          </cell>
          <cell r="T589">
            <v>0</v>
          </cell>
          <cell r="U589" t="str">
            <v>BAYONA CRUZ CRISTIAN ARMANDO</v>
          </cell>
          <cell r="V589" t="str">
            <v>FLOREZ CONDORI  JOSE WILLIANS</v>
          </cell>
        </row>
        <row r="590">
          <cell r="A590">
            <v>535</v>
          </cell>
          <cell r="B590">
            <v>42684</v>
          </cell>
          <cell r="C590" t="str">
            <v>NOVIEMBRE</v>
          </cell>
          <cell r="D590" t="str">
            <v>2016</v>
          </cell>
          <cell r="E590">
            <v>279</v>
          </cell>
          <cell r="F590" t="str">
            <v>D7V-714</v>
          </cell>
          <cell r="G590" t="str">
            <v>F7M-971</v>
          </cell>
          <cell r="H590" t="str">
            <v>LAS BAMBAS</v>
          </cell>
          <cell r="I590">
            <v>44336</v>
          </cell>
          <cell r="J590" t="str">
            <v>REPUESTO</v>
          </cell>
          <cell r="K590" t="str">
            <v>FILTRO DE AIRE PRIMARIO</v>
          </cell>
          <cell r="L590">
            <v>1</v>
          </cell>
          <cell r="M590" t="str">
            <v>UNID.</v>
          </cell>
          <cell r="N590" t="str">
            <v>TRACTO</v>
          </cell>
          <cell r="O590">
            <v>0</v>
          </cell>
          <cell r="P590" t="str">
            <v>M8</v>
          </cell>
          <cell r="Q590" t="str">
            <v>J1</v>
          </cell>
          <cell r="R590" t="str">
            <v>J6</v>
          </cell>
          <cell r="S590" t="str">
            <v>ENTREGADO</v>
          </cell>
          <cell r="T590">
            <v>42684</v>
          </cell>
          <cell r="U590" t="str">
            <v>VARILLAS GAGO  OSCAR ALBERTO</v>
          </cell>
          <cell r="V590" t="str">
            <v>FLOREZ CONDORI  JOSE WILLIANS</v>
          </cell>
        </row>
        <row r="591">
          <cell r="A591">
            <v>536</v>
          </cell>
          <cell r="B591">
            <v>42684</v>
          </cell>
          <cell r="C591" t="str">
            <v>NOVIEMBRE</v>
          </cell>
          <cell r="D591" t="str">
            <v>2016</v>
          </cell>
          <cell r="E591">
            <v>279</v>
          </cell>
          <cell r="F591" t="str">
            <v>D7V-714</v>
          </cell>
          <cell r="G591" t="str">
            <v>F7M-971</v>
          </cell>
          <cell r="H591" t="str">
            <v>LAS BAMBAS</v>
          </cell>
          <cell r="I591">
            <v>44336</v>
          </cell>
          <cell r="J591" t="str">
            <v>REPUESTO</v>
          </cell>
          <cell r="K591" t="str">
            <v>FILTRO DE AIRE SECUNDARIO</v>
          </cell>
          <cell r="L591">
            <v>1</v>
          </cell>
          <cell r="M591" t="str">
            <v>UNID.</v>
          </cell>
          <cell r="N591" t="str">
            <v>TRACTO</v>
          </cell>
          <cell r="O591">
            <v>0</v>
          </cell>
          <cell r="P591" t="str">
            <v>M8</v>
          </cell>
          <cell r="Q591" t="str">
            <v>J1</v>
          </cell>
          <cell r="R591" t="str">
            <v>J6</v>
          </cell>
          <cell r="S591" t="str">
            <v>ENTREGADO</v>
          </cell>
          <cell r="T591">
            <v>42684</v>
          </cell>
          <cell r="U591" t="str">
            <v>VARILLAS GAGO  OSCAR ALBERTO</v>
          </cell>
          <cell r="V591" t="str">
            <v>FLOREZ CONDORI  JOSE WILLIANS</v>
          </cell>
        </row>
        <row r="592">
          <cell r="A592">
            <v>548</v>
          </cell>
          <cell r="B592">
            <v>42684</v>
          </cell>
          <cell r="C592" t="str">
            <v>NOVIEMBRE</v>
          </cell>
          <cell r="D592" t="str">
            <v>2016</v>
          </cell>
          <cell r="E592">
            <v>279</v>
          </cell>
          <cell r="F592" t="str">
            <v>D7V-714</v>
          </cell>
          <cell r="G592" t="str">
            <v>F7M-971</v>
          </cell>
          <cell r="H592" t="str">
            <v>LAS BAMBAS</v>
          </cell>
          <cell r="I592">
            <v>44336</v>
          </cell>
          <cell r="J592" t="str">
            <v>REPUESTO</v>
          </cell>
          <cell r="K592" t="str">
            <v>FOCOS R5W24V</v>
          </cell>
          <cell r="L592">
            <v>6</v>
          </cell>
          <cell r="M592" t="str">
            <v>UNID.</v>
          </cell>
          <cell r="N592" t="str">
            <v>TRACTO</v>
          </cell>
          <cell r="O592">
            <v>106</v>
          </cell>
          <cell r="P592" t="str">
            <v>E1</v>
          </cell>
          <cell r="Q592" t="str">
            <v>J1</v>
          </cell>
          <cell r="R592" t="str">
            <v>J6</v>
          </cell>
          <cell r="S592" t="str">
            <v>ENTREGADO</v>
          </cell>
          <cell r="T592">
            <v>0</v>
          </cell>
          <cell r="U592" t="str">
            <v>PALOMINO CARDENAS JUAN CARLOS</v>
          </cell>
          <cell r="V592" t="str">
            <v>FLOREZ CONDORI  JOSE WILLIANS</v>
          </cell>
        </row>
        <row r="593">
          <cell r="A593">
            <v>550</v>
          </cell>
          <cell r="B593">
            <v>42684</v>
          </cell>
          <cell r="C593" t="str">
            <v>NOVIEMBRE</v>
          </cell>
          <cell r="D593" t="str">
            <v>2016</v>
          </cell>
          <cell r="E593">
            <v>279</v>
          </cell>
          <cell r="F593" t="str">
            <v>D7V-714</v>
          </cell>
          <cell r="G593" t="str">
            <v>F7M-971</v>
          </cell>
          <cell r="H593" t="str">
            <v>LAS BAMBAS</v>
          </cell>
          <cell r="I593">
            <v>44336</v>
          </cell>
          <cell r="J593" t="str">
            <v>REPUESTO</v>
          </cell>
          <cell r="K593" t="str">
            <v>VOLANDA PLANA DE 1</v>
          </cell>
          <cell r="L593">
            <v>2</v>
          </cell>
          <cell r="M593" t="str">
            <v>UNID.</v>
          </cell>
          <cell r="N593" t="str">
            <v>CISTERNA</v>
          </cell>
          <cell r="O593">
            <v>0</v>
          </cell>
          <cell r="P593" t="str">
            <v>S1</v>
          </cell>
          <cell r="Q593" t="str">
            <v>J2</v>
          </cell>
          <cell r="R593" t="str">
            <v>J6</v>
          </cell>
          <cell r="S593" t="str">
            <v>ENTREGADO</v>
          </cell>
          <cell r="T593">
            <v>42684</v>
          </cell>
          <cell r="U593" t="str">
            <v>BAYONA CRUZ CRISTIAN ARMANDO</v>
          </cell>
          <cell r="V593" t="str">
            <v>CORIHUAMAN SURCO  ERICK ROBERT</v>
          </cell>
        </row>
        <row r="594">
          <cell r="A594">
            <v>551</v>
          </cell>
          <cell r="B594">
            <v>42684</v>
          </cell>
          <cell r="C594" t="str">
            <v>NOVIEMBRE</v>
          </cell>
          <cell r="D594" t="str">
            <v>2016</v>
          </cell>
          <cell r="E594">
            <v>279</v>
          </cell>
          <cell r="F594" t="str">
            <v>D7V-714</v>
          </cell>
          <cell r="G594" t="str">
            <v>F7M-971</v>
          </cell>
          <cell r="H594" t="str">
            <v>LAS BAMBAS</v>
          </cell>
          <cell r="I594">
            <v>44336</v>
          </cell>
          <cell r="J594" t="str">
            <v>REPUESTO</v>
          </cell>
          <cell r="K594" t="str">
            <v>VOLANDA DE PRESION 1</v>
          </cell>
          <cell r="L594">
            <v>2</v>
          </cell>
          <cell r="M594" t="str">
            <v>UNID.</v>
          </cell>
          <cell r="N594" t="str">
            <v>CISTERNA</v>
          </cell>
          <cell r="O594">
            <v>0</v>
          </cell>
          <cell r="P594" t="str">
            <v>S1</v>
          </cell>
          <cell r="Q594" t="str">
            <v>J2</v>
          </cell>
          <cell r="R594" t="str">
            <v>J6</v>
          </cell>
          <cell r="S594" t="str">
            <v>ENTREGADO</v>
          </cell>
          <cell r="T594">
            <v>42684</v>
          </cell>
          <cell r="U594" t="str">
            <v>BAYONA CRUZ CRISTIAN ARMANDO</v>
          </cell>
          <cell r="V594" t="str">
            <v>CORIHUAMAN SURCO  ERICK ROBERT</v>
          </cell>
        </row>
        <row r="595">
          <cell r="A595">
            <v>552</v>
          </cell>
          <cell r="B595">
            <v>42684</v>
          </cell>
          <cell r="C595" t="str">
            <v>NOVIEMBRE</v>
          </cell>
          <cell r="D595" t="str">
            <v>2016</v>
          </cell>
          <cell r="E595">
            <v>279</v>
          </cell>
          <cell r="F595" t="str">
            <v>D7V-714</v>
          </cell>
          <cell r="G595" t="str">
            <v>F7M-971</v>
          </cell>
          <cell r="H595" t="str">
            <v>LAS BAMBAS</v>
          </cell>
          <cell r="I595">
            <v>44336</v>
          </cell>
          <cell r="J595" t="str">
            <v>REPUESTO</v>
          </cell>
          <cell r="K595" t="str">
            <v>DISCO DE CORTE DE 7</v>
          </cell>
          <cell r="L595">
            <v>1</v>
          </cell>
          <cell r="M595" t="str">
            <v>UNID.</v>
          </cell>
          <cell r="N595" t="str">
            <v>CISTERNA</v>
          </cell>
          <cell r="O595">
            <v>0</v>
          </cell>
          <cell r="P595" t="str">
            <v>S1</v>
          </cell>
          <cell r="Q595" t="str">
            <v>J2</v>
          </cell>
          <cell r="R595" t="str">
            <v>J6</v>
          </cell>
          <cell r="S595" t="str">
            <v>ENTREGADO</v>
          </cell>
          <cell r="T595">
            <v>42684</v>
          </cell>
          <cell r="U595" t="str">
            <v>BAYONA CRUZ CRISTIAN ARMANDO</v>
          </cell>
          <cell r="V595" t="str">
            <v>CORIHUAMAN SURCO  ERICK ROBERT</v>
          </cell>
        </row>
        <row r="596">
          <cell r="A596">
            <v>560</v>
          </cell>
          <cell r="B596">
            <v>42684</v>
          </cell>
          <cell r="C596" t="str">
            <v>NOVIEMBRE</v>
          </cell>
          <cell r="D596" t="str">
            <v>2016</v>
          </cell>
          <cell r="E596">
            <v>279</v>
          </cell>
          <cell r="F596" t="str">
            <v>D7V-714</v>
          </cell>
          <cell r="G596" t="str">
            <v>F7M-971</v>
          </cell>
          <cell r="H596" t="str">
            <v>LAS BAMBAS</v>
          </cell>
          <cell r="I596">
            <v>44336</v>
          </cell>
          <cell r="J596" t="str">
            <v>INSUMO TALLER</v>
          </cell>
          <cell r="K596" t="str">
            <v>SPRAY COLOR ALUMINIO</v>
          </cell>
          <cell r="L596">
            <v>1</v>
          </cell>
          <cell r="M596" t="str">
            <v>UNID.</v>
          </cell>
          <cell r="N596" t="str">
            <v>TRACTO</v>
          </cell>
          <cell r="O596">
            <v>0</v>
          </cell>
          <cell r="P596" t="str">
            <v>M3</v>
          </cell>
          <cell r="Q596" t="str">
            <v>J1</v>
          </cell>
          <cell r="R596" t="str">
            <v>J6</v>
          </cell>
          <cell r="S596" t="str">
            <v>ENTREGADO</v>
          </cell>
          <cell r="T596">
            <v>42684</v>
          </cell>
          <cell r="U596" t="str">
            <v>GARCIA PASQUEL  JOSE LUIS</v>
          </cell>
          <cell r="V596" t="str">
            <v>FLOREZ CONDORI  JOSE WILLIANS</v>
          </cell>
        </row>
        <row r="597">
          <cell r="A597">
            <v>567</v>
          </cell>
          <cell r="B597">
            <v>42684</v>
          </cell>
          <cell r="C597" t="str">
            <v>NOVIEMBRE</v>
          </cell>
          <cell r="D597" t="str">
            <v>2016</v>
          </cell>
          <cell r="E597">
            <v>279</v>
          </cell>
          <cell r="F597" t="str">
            <v>D7V-714</v>
          </cell>
          <cell r="G597" t="str">
            <v>F7M-971</v>
          </cell>
          <cell r="H597" t="str">
            <v>LAS BAMBAS</v>
          </cell>
          <cell r="I597">
            <v>44336</v>
          </cell>
          <cell r="J597" t="str">
            <v>REPUESTO</v>
          </cell>
          <cell r="K597" t="str">
            <v>REFRIGERANTE</v>
          </cell>
          <cell r="L597">
            <v>1</v>
          </cell>
          <cell r="M597" t="str">
            <v>GLNS.</v>
          </cell>
          <cell r="N597" t="str">
            <v>TRACTO</v>
          </cell>
          <cell r="O597">
            <v>0</v>
          </cell>
          <cell r="P597" t="str">
            <v>M3</v>
          </cell>
          <cell r="Q597" t="str">
            <v>J1</v>
          </cell>
          <cell r="R597" t="str">
            <v>J6</v>
          </cell>
          <cell r="S597" t="str">
            <v>ENTREGADO</v>
          </cell>
          <cell r="T597">
            <v>42684</v>
          </cell>
          <cell r="U597" t="str">
            <v>GARCIA PASQUEL  JOSE LUIS</v>
          </cell>
          <cell r="V597" t="str">
            <v>FLOREZ CONDORI  JOSE WILLIANS</v>
          </cell>
        </row>
        <row r="598">
          <cell r="A598">
            <v>504</v>
          </cell>
          <cell r="B598">
            <v>42684</v>
          </cell>
          <cell r="C598" t="str">
            <v>NOVIEMBRE</v>
          </cell>
          <cell r="D598" t="str">
            <v>2016</v>
          </cell>
          <cell r="E598">
            <v>200</v>
          </cell>
          <cell r="F598" t="str">
            <v>TALLER</v>
          </cell>
          <cell r="G598" t="str">
            <v>TALLER</v>
          </cell>
          <cell r="H598" t="str">
            <v>TALLER</v>
          </cell>
          <cell r="I598" t="str">
            <v>TALLER</v>
          </cell>
          <cell r="J598" t="str">
            <v>UNIFORMES</v>
          </cell>
          <cell r="K598" t="str">
            <v>TAIVEX "M"</v>
          </cell>
          <cell r="L598">
            <v>1</v>
          </cell>
          <cell r="M598" t="str">
            <v>UNID.</v>
          </cell>
          <cell r="N598" t="str">
            <v>TALLER</v>
          </cell>
          <cell r="O598">
            <v>0</v>
          </cell>
          <cell r="P598" t="str">
            <v>E1</v>
          </cell>
          <cell r="Q598" t="str">
            <v>J2</v>
          </cell>
          <cell r="R598" t="str">
            <v>J6</v>
          </cell>
          <cell r="S598" t="str">
            <v>ENTREGADO</v>
          </cell>
          <cell r="T598">
            <v>42684</v>
          </cell>
          <cell r="U598" t="str">
            <v>PALOMINO CARDENAS JUAN CARLOS</v>
          </cell>
          <cell r="V598" t="str">
            <v>CORIHUAMAN SURCO  ERICK ROBERT</v>
          </cell>
        </row>
        <row r="599">
          <cell r="A599">
            <v>515</v>
          </cell>
          <cell r="B599">
            <v>42684</v>
          </cell>
          <cell r="C599" t="str">
            <v>NOVIEMBRE</v>
          </cell>
          <cell r="D599" t="str">
            <v>2016</v>
          </cell>
          <cell r="E599">
            <v>200</v>
          </cell>
          <cell r="F599" t="str">
            <v>TALLER</v>
          </cell>
          <cell r="G599" t="str">
            <v>TALLER</v>
          </cell>
          <cell r="H599" t="str">
            <v>TALLER</v>
          </cell>
          <cell r="I599" t="str">
            <v>TALLER</v>
          </cell>
          <cell r="J599" t="str">
            <v>REPUESTO</v>
          </cell>
          <cell r="K599" t="str">
            <v>SACO VALVULA ESTANDAR</v>
          </cell>
          <cell r="L599">
            <v>2</v>
          </cell>
          <cell r="M599" t="str">
            <v>UNID.</v>
          </cell>
          <cell r="N599" t="str">
            <v>TALLER</v>
          </cell>
          <cell r="O599">
            <v>0</v>
          </cell>
          <cell r="P599" t="str">
            <v>N1</v>
          </cell>
          <cell r="Q599" t="str">
            <v>J3</v>
          </cell>
          <cell r="R599" t="str">
            <v>J3</v>
          </cell>
          <cell r="S599" t="str">
            <v>ENTREGADO</v>
          </cell>
          <cell r="T599">
            <v>42684</v>
          </cell>
          <cell r="U599" t="str">
            <v>AGUILAR CCANTUTA WILLY</v>
          </cell>
          <cell r="V599" t="str">
            <v>CHURA PIZARRO ALBERTO</v>
          </cell>
        </row>
        <row r="600">
          <cell r="A600">
            <v>516</v>
          </cell>
          <cell r="B600">
            <v>42684</v>
          </cell>
          <cell r="C600" t="str">
            <v>NOVIEMBRE</v>
          </cell>
          <cell r="D600" t="str">
            <v>2016</v>
          </cell>
          <cell r="E600">
            <v>200</v>
          </cell>
          <cell r="F600" t="str">
            <v>TALLER</v>
          </cell>
          <cell r="G600" t="str">
            <v>TALLER</v>
          </cell>
          <cell r="H600" t="str">
            <v>TALLER</v>
          </cell>
          <cell r="I600" t="str">
            <v>TALLER</v>
          </cell>
          <cell r="J600" t="str">
            <v>REPUESTO</v>
          </cell>
          <cell r="K600" t="str">
            <v>EXTENSION DE LUZ SEGÚN MUESTRA</v>
          </cell>
          <cell r="L600">
            <v>4</v>
          </cell>
          <cell r="M600" t="str">
            <v>M</v>
          </cell>
          <cell r="N600" t="str">
            <v>TALLER</v>
          </cell>
          <cell r="O600">
            <v>106</v>
          </cell>
          <cell r="P600" t="str">
            <v>E1</v>
          </cell>
          <cell r="Q600" t="str">
            <v>J1</v>
          </cell>
          <cell r="R600" t="str">
            <v>J6</v>
          </cell>
          <cell r="S600" t="str">
            <v>PENDIENTE</v>
          </cell>
          <cell r="T600">
            <v>0</v>
          </cell>
          <cell r="U600" t="str">
            <v>PALOMINO CARDENAS JUAN CARLOS</v>
          </cell>
          <cell r="V600" t="str">
            <v>FLOREZ CONDORI  JOSE WILLIANS</v>
          </cell>
        </row>
        <row r="601">
          <cell r="A601">
            <v>524</v>
          </cell>
          <cell r="B601">
            <v>42684</v>
          </cell>
          <cell r="C601" t="str">
            <v>NOVIEMBRE</v>
          </cell>
          <cell r="D601" t="str">
            <v>2016</v>
          </cell>
          <cell r="E601">
            <v>200</v>
          </cell>
          <cell r="F601" t="str">
            <v>TALLER</v>
          </cell>
          <cell r="G601" t="str">
            <v>TALLER</v>
          </cell>
          <cell r="H601" t="str">
            <v>TALLER</v>
          </cell>
          <cell r="I601" t="str">
            <v>TALLER</v>
          </cell>
          <cell r="J601" t="str">
            <v>REPUESTO</v>
          </cell>
          <cell r="K601" t="str">
            <v>TAIVEX "M"</v>
          </cell>
          <cell r="L601">
            <v>1</v>
          </cell>
          <cell r="M601" t="str">
            <v>UNID.</v>
          </cell>
          <cell r="N601" t="str">
            <v>TALLER</v>
          </cell>
          <cell r="O601">
            <v>0</v>
          </cell>
          <cell r="P601" t="str">
            <v>M4</v>
          </cell>
          <cell r="Q601" t="str">
            <v>J1</v>
          </cell>
          <cell r="R601" t="str">
            <v>J6</v>
          </cell>
          <cell r="S601" t="str">
            <v>ENTREGADO</v>
          </cell>
          <cell r="T601">
            <v>42684</v>
          </cell>
          <cell r="U601" t="str">
            <v>JULLIRI APAZA UBALDO</v>
          </cell>
          <cell r="V601" t="str">
            <v>FLOREZ CONDORI  JOSE WILLIANS</v>
          </cell>
        </row>
        <row r="602">
          <cell r="A602">
            <v>525</v>
          </cell>
          <cell r="B602">
            <v>42684</v>
          </cell>
          <cell r="C602" t="str">
            <v>NOVIEMBRE</v>
          </cell>
          <cell r="D602" t="str">
            <v>2016</v>
          </cell>
          <cell r="E602">
            <v>200</v>
          </cell>
          <cell r="F602" t="str">
            <v>TALLER</v>
          </cell>
          <cell r="G602" t="str">
            <v>TALLER</v>
          </cell>
          <cell r="H602" t="str">
            <v>TALLER</v>
          </cell>
          <cell r="I602" t="str">
            <v>TALLER</v>
          </cell>
          <cell r="J602" t="str">
            <v>REPUESTO</v>
          </cell>
          <cell r="K602" t="str">
            <v>SICAFLEX</v>
          </cell>
          <cell r="L602">
            <v>1</v>
          </cell>
          <cell r="M602" t="str">
            <v>UNID.</v>
          </cell>
          <cell r="N602" t="str">
            <v>TALLER</v>
          </cell>
          <cell r="O602">
            <v>0</v>
          </cell>
          <cell r="P602" t="str">
            <v>E1</v>
          </cell>
          <cell r="Q602" t="str">
            <v>J1</v>
          </cell>
          <cell r="R602" t="str">
            <v>J6</v>
          </cell>
          <cell r="S602" t="str">
            <v>ENTREGADO</v>
          </cell>
          <cell r="T602">
            <v>42684</v>
          </cell>
          <cell r="U602" t="str">
            <v>PALOMINO CARDENAS JUAN CARLOS</v>
          </cell>
          <cell r="V602" t="str">
            <v>FLOREZ CONDORI  JOSE WILLIANS</v>
          </cell>
        </row>
        <row r="603">
          <cell r="A603">
            <v>561</v>
          </cell>
          <cell r="B603">
            <v>42684</v>
          </cell>
          <cell r="C603" t="str">
            <v>NOVIEMBRE</v>
          </cell>
          <cell r="D603" t="str">
            <v>2016</v>
          </cell>
          <cell r="E603">
            <v>200</v>
          </cell>
          <cell r="F603" t="str">
            <v>TALLER</v>
          </cell>
          <cell r="G603" t="str">
            <v>TALLER</v>
          </cell>
          <cell r="H603" t="str">
            <v>TALLER</v>
          </cell>
          <cell r="I603" t="str">
            <v>TALLER</v>
          </cell>
          <cell r="J603" t="str">
            <v>HERRAMIENTAS</v>
          </cell>
          <cell r="K603" t="str">
            <v>ESPATULA</v>
          </cell>
          <cell r="L603">
            <v>1</v>
          </cell>
          <cell r="M603" t="str">
            <v>UNID.</v>
          </cell>
          <cell r="N603" t="str">
            <v>TALLER</v>
          </cell>
          <cell r="O603">
            <v>0</v>
          </cell>
          <cell r="P603" t="str">
            <v>M2</v>
          </cell>
          <cell r="Q603" t="str">
            <v>J1</v>
          </cell>
          <cell r="R603" t="str">
            <v>J6</v>
          </cell>
          <cell r="S603" t="str">
            <v>ENTREGADO</v>
          </cell>
          <cell r="T603">
            <v>42684</v>
          </cell>
          <cell r="U603" t="str">
            <v>CHUMPITAZ GAGO JULIO ENRIQUE</v>
          </cell>
          <cell r="V603" t="str">
            <v>FLOREZ CONDORI  JOSE WILLIANS</v>
          </cell>
        </row>
        <row r="604">
          <cell r="A604">
            <v>563</v>
          </cell>
          <cell r="B604">
            <v>42684</v>
          </cell>
          <cell r="C604" t="str">
            <v>NOVIEMBRE</v>
          </cell>
          <cell r="D604" t="str">
            <v>2016</v>
          </cell>
          <cell r="E604">
            <v>200</v>
          </cell>
          <cell r="F604" t="str">
            <v>TALLER</v>
          </cell>
          <cell r="G604" t="str">
            <v>TALLER</v>
          </cell>
          <cell r="H604" t="str">
            <v>TALLER</v>
          </cell>
          <cell r="I604" t="str">
            <v>TALLER</v>
          </cell>
          <cell r="J604" t="str">
            <v>INSUMO TALLER</v>
          </cell>
          <cell r="K604" t="str">
            <v>CINTA NEGRA</v>
          </cell>
          <cell r="L604">
            <v>1</v>
          </cell>
          <cell r="M604" t="str">
            <v>UNID.</v>
          </cell>
          <cell r="N604" t="str">
            <v>TALLER</v>
          </cell>
          <cell r="O604">
            <v>0</v>
          </cell>
          <cell r="P604" t="str">
            <v>M1</v>
          </cell>
          <cell r="Q604" t="str">
            <v>J2</v>
          </cell>
          <cell r="R604" t="str">
            <v>J6</v>
          </cell>
          <cell r="S604" t="str">
            <v>ENTREGADO</v>
          </cell>
          <cell r="T604">
            <v>42684</v>
          </cell>
          <cell r="U604" t="str">
            <v>CABEZAS SANCHEZ JEAN JHONATAN</v>
          </cell>
          <cell r="V604" t="str">
            <v>CORIHUAMAN SURCO  ERICK ROBERT</v>
          </cell>
        </row>
        <row r="605">
          <cell r="A605">
            <v>564</v>
          </cell>
          <cell r="B605">
            <v>42684</v>
          </cell>
          <cell r="C605" t="str">
            <v>NOVIEMBRE</v>
          </cell>
          <cell r="D605" t="str">
            <v>2016</v>
          </cell>
          <cell r="E605">
            <v>200</v>
          </cell>
          <cell r="F605" t="str">
            <v>TALLER</v>
          </cell>
          <cell r="G605" t="str">
            <v>TALLER</v>
          </cell>
          <cell r="H605" t="str">
            <v>TALLER</v>
          </cell>
          <cell r="I605" t="str">
            <v>TALLER</v>
          </cell>
          <cell r="J605" t="str">
            <v>INSUMO TALLER</v>
          </cell>
          <cell r="K605" t="str">
            <v>PRESINTOS</v>
          </cell>
          <cell r="L605">
            <v>10</v>
          </cell>
          <cell r="M605" t="str">
            <v>UNID.</v>
          </cell>
          <cell r="N605" t="str">
            <v>TALLER</v>
          </cell>
          <cell r="O605">
            <v>0</v>
          </cell>
          <cell r="P605" t="str">
            <v>E2</v>
          </cell>
          <cell r="Q605" t="str">
            <v>J2</v>
          </cell>
          <cell r="R605" t="str">
            <v>J6</v>
          </cell>
          <cell r="S605" t="str">
            <v>ENTREGADO</v>
          </cell>
          <cell r="T605">
            <v>42684</v>
          </cell>
          <cell r="U605" t="str">
            <v>YUCA BELLIDO BORIS YERSY</v>
          </cell>
          <cell r="V605" t="str">
            <v>CORIHUAMAN SURCO  ERICK ROBERT</v>
          </cell>
        </row>
        <row r="606">
          <cell r="A606">
            <v>574</v>
          </cell>
          <cell r="B606">
            <v>42684</v>
          </cell>
          <cell r="C606" t="str">
            <v>NOVIEMBRE</v>
          </cell>
          <cell r="D606" t="str">
            <v>2016</v>
          </cell>
          <cell r="E606">
            <v>200</v>
          </cell>
          <cell r="F606" t="str">
            <v>TALLER</v>
          </cell>
          <cell r="G606" t="str">
            <v>TALLER</v>
          </cell>
          <cell r="H606" t="str">
            <v>TALLER</v>
          </cell>
          <cell r="I606" t="str">
            <v>TALLER</v>
          </cell>
          <cell r="J606" t="str">
            <v>HERRAMIENTAS</v>
          </cell>
          <cell r="K606" t="str">
            <v>BROCA 3/8</v>
          </cell>
          <cell r="L606">
            <v>1</v>
          </cell>
          <cell r="M606" t="str">
            <v>UNID.</v>
          </cell>
          <cell r="N606" t="str">
            <v>TALLER</v>
          </cell>
          <cell r="O606">
            <v>106</v>
          </cell>
          <cell r="P606" t="str">
            <v>S1</v>
          </cell>
          <cell r="Q606" t="str">
            <v>J1</v>
          </cell>
          <cell r="R606" t="str">
            <v>J6</v>
          </cell>
          <cell r="S606" t="str">
            <v>ENTREGADO</v>
          </cell>
          <cell r="T606">
            <v>0</v>
          </cell>
          <cell r="U606" t="str">
            <v>BAYONA CRUZ CRISTIAN ARMANDO</v>
          </cell>
          <cell r="V606" t="str">
            <v>FLOREZ CONDORI  JOSE WILLIANS</v>
          </cell>
        </row>
        <row r="607">
          <cell r="A607">
            <v>575</v>
          </cell>
          <cell r="B607">
            <v>42684</v>
          </cell>
          <cell r="C607" t="str">
            <v>NOVIEMBRE</v>
          </cell>
          <cell r="D607" t="str">
            <v>2016</v>
          </cell>
          <cell r="E607">
            <v>200</v>
          </cell>
          <cell r="F607" t="str">
            <v>TALLER</v>
          </cell>
          <cell r="G607" t="str">
            <v>TALLER</v>
          </cell>
          <cell r="H607" t="str">
            <v>TALLER</v>
          </cell>
          <cell r="I607" t="str">
            <v>TALLER</v>
          </cell>
          <cell r="J607" t="str">
            <v>HERRAMIENTAS</v>
          </cell>
          <cell r="K607" t="str">
            <v>HUINCHAS 5 M</v>
          </cell>
          <cell r="L607">
            <v>2</v>
          </cell>
          <cell r="M607" t="str">
            <v>UNID.</v>
          </cell>
          <cell r="N607" t="str">
            <v>TALLER</v>
          </cell>
          <cell r="O607">
            <v>106</v>
          </cell>
          <cell r="P607" t="str">
            <v>S1</v>
          </cell>
          <cell r="Q607" t="str">
            <v>J1</v>
          </cell>
          <cell r="R607" t="str">
            <v>J6</v>
          </cell>
          <cell r="S607" t="str">
            <v>ENTREGADO</v>
          </cell>
          <cell r="T607">
            <v>0</v>
          </cell>
          <cell r="U607" t="str">
            <v>BAYONA CRUZ CRISTIAN ARMANDO</v>
          </cell>
          <cell r="V607" t="str">
            <v>FLOREZ CONDORI  JOSE WILLIANS</v>
          </cell>
        </row>
        <row r="608">
          <cell r="A608">
            <v>581</v>
          </cell>
          <cell r="B608">
            <v>42684</v>
          </cell>
          <cell r="C608" t="str">
            <v>NOVIEMBRE</v>
          </cell>
          <cell r="D608" t="str">
            <v>2016</v>
          </cell>
          <cell r="E608">
            <v>200</v>
          </cell>
          <cell r="F608" t="str">
            <v>TALLER</v>
          </cell>
          <cell r="G608" t="str">
            <v>TALLER</v>
          </cell>
          <cell r="H608" t="str">
            <v>TALLER</v>
          </cell>
          <cell r="I608" t="str">
            <v>TALLER</v>
          </cell>
          <cell r="J608" t="str">
            <v>INSUMO TALLER</v>
          </cell>
          <cell r="K608" t="str">
            <v>THINNER</v>
          </cell>
          <cell r="L608">
            <v>0.15</v>
          </cell>
          <cell r="M608" t="str">
            <v>GLNS.</v>
          </cell>
          <cell r="N608" t="str">
            <v>TALLER</v>
          </cell>
          <cell r="O608">
            <v>0</v>
          </cell>
          <cell r="P608" t="str">
            <v>S1</v>
          </cell>
          <cell r="Q608" t="str">
            <v>J1</v>
          </cell>
          <cell r="R608" t="str">
            <v>J6</v>
          </cell>
          <cell r="S608" t="str">
            <v>ENTREGADO</v>
          </cell>
          <cell r="T608">
            <v>42684</v>
          </cell>
          <cell r="U608" t="str">
            <v>BAYONA CRUZ CRISTIAN ARMANDO</v>
          </cell>
          <cell r="V608" t="str">
            <v>FLOREZ CONDORI  JOSE WILLIANS</v>
          </cell>
        </row>
        <row r="609">
          <cell r="A609">
            <v>591</v>
          </cell>
          <cell r="B609">
            <v>42684</v>
          </cell>
          <cell r="C609" t="str">
            <v>NOVIEMBRE</v>
          </cell>
          <cell r="D609" t="str">
            <v>2016</v>
          </cell>
          <cell r="E609">
            <v>200</v>
          </cell>
          <cell r="F609" t="str">
            <v>TALLER</v>
          </cell>
          <cell r="G609" t="str">
            <v>TALLER</v>
          </cell>
          <cell r="H609" t="str">
            <v>TALLER</v>
          </cell>
          <cell r="I609" t="str">
            <v>TALLER</v>
          </cell>
          <cell r="J609" t="str">
            <v>REPUESTO</v>
          </cell>
          <cell r="K609" t="str">
            <v>PLATINA 1 1/2 X 1/8</v>
          </cell>
          <cell r="L609">
            <v>2</v>
          </cell>
          <cell r="M609" t="str">
            <v>UNID.</v>
          </cell>
          <cell r="N609" t="str">
            <v>CISTERNA</v>
          </cell>
          <cell r="O609">
            <v>106</v>
          </cell>
          <cell r="P609" t="str">
            <v>S1</v>
          </cell>
          <cell r="Q609" t="str">
            <v>J1</v>
          </cell>
          <cell r="R609" t="str">
            <v>J6</v>
          </cell>
          <cell r="S609" t="str">
            <v>ENTREGADO</v>
          </cell>
          <cell r="T609">
            <v>0</v>
          </cell>
          <cell r="U609" t="str">
            <v>BAYONA CRUZ CRISTIAN ARMANDO</v>
          </cell>
          <cell r="V609" t="str">
            <v>FLOREZ CONDORI  JOSE WILLIANS</v>
          </cell>
        </row>
        <row r="610">
          <cell r="A610">
            <v>592</v>
          </cell>
          <cell r="B610">
            <v>42684</v>
          </cell>
          <cell r="C610" t="str">
            <v>NOVIEMBRE</v>
          </cell>
          <cell r="D610" t="str">
            <v>2016</v>
          </cell>
          <cell r="E610">
            <v>200</v>
          </cell>
          <cell r="F610" t="str">
            <v>TALLER</v>
          </cell>
          <cell r="G610" t="str">
            <v>TALLER</v>
          </cell>
          <cell r="H610" t="str">
            <v>TALLER</v>
          </cell>
          <cell r="I610" t="str">
            <v>TALLER</v>
          </cell>
          <cell r="J610" t="str">
            <v>REPUESTO</v>
          </cell>
          <cell r="K610" t="str">
            <v>PLATINA 2 X 1/8</v>
          </cell>
          <cell r="L610">
            <v>1</v>
          </cell>
          <cell r="M610" t="str">
            <v>UNID.</v>
          </cell>
          <cell r="N610" t="str">
            <v>CISTERNA</v>
          </cell>
          <cell r="O610">
            <v>106</v>
          </cell>
          <cell r="P610" t="str">
            <v>S1</v>
          </cell>
          <cell r="Q610" t="str">
            <v>J1</v>
          </cell>
          <cell r="R610" t="str">
            <v>J6</v>
          </cell>
          <cell r="S610" t="str">
            <v>ENTREGADO</v>
          </cell>
          <cell r="T610">
            <v>0</v>
          </cell>
          <cell r="U610" t="str">
            <v>BAYONA CRUZ CRISTIAN ARMANDO</v>
          </cell>
          <cell r="V610" t="str">
            <v>FLOREZ CONDORI  JOSE WILLIANS</v>
          </cell>
        </row>
        <row r="611">
          <cell r="A611">
            <v>593</v>
          </cell>
          <cell r="B611">
            <v>42684</v>
          </cell>
          <cell r="C611" t="str">
            <v>NOVIEMBRE</v>
          </cell>
          <cell r="D611" t="str">
            <v>2016</v>
          </cell>
          <cell r="E611">
            <v>200</v>
          </cell>
          <cell r="F611" t="str">
            <v>TALLER</v>
          </cell>
          <cell r="G611" t="str">
            <v>TALLER</v>
          </cell>
          <cell r="H611" t="str">
            <v>TALLER</v>
          </cell>
          <cell r="I611" t="str">
            <v>TALLER</v>
          </cell>
          <cell r="J611" t="str">
            <v>REPUESTO</v>
          </cell>
          <cell r="K611" t="str">
            <v>TIZA DE CALDERA</v>
          </cell>
          <cell r="L611">
            <v>1</v>
          </cell>
          <cell r="M611" t="str">
            <v>UNID.</v>
          </cell>
          <cell r="N611" t="str">
            <v>TALLER</v>
          </cell>
          <cell r="O611">
            <v>0</v>
          </cell>
          <cell r="P611" t="str">
            <v>S1</v>
          </cell>
          <cell r="Q611" t="str">
            <v>J1</v>
          </cell>
          <cell r="R611" t="str">
            <v>J6</v>
          </cell>
          <cell r="S611" t="str">
            <v>ENTREGADO</v>
          </cell>
          <cell r="T611">
            <v>42684</v>
          </cell>
          <cell r="U611" t="str">
            <v>BAYONA CRUZ CRISTIAN ARMANDO</v>
          </cell>
          <cell r="V611" t="str">
            <v>FLOREZ CONDORI  JOSE WILLIANS</v>
          </cell>
        </row>
        <row r="612">
          <cell r="A612">
            <v>594</v>
          </cell>
          <cell r="B612">
            <v>42684</v>
          </cell>
          <cell r="C612" t="str">
            <v>NOVIEMBRE</v>
          </cell>
          <cell r="D612" t="str">
            <v>2016</v>
          </cell>
          <cell r="E612">
            <v>200</v>
          </cell>
          <cell r="F612" t="str">
            <v>TALLER</v>
          </cell>
          <cell r="G612" t="str">
            <v>TALLER</v>
          </cell>
          <cell r="H612" t="str">
            <v>TALLER</v>
          </cell>
          <cell r="I612" t="str">
            <v>TALLER</v>
          </cell>
          <cell r="J612" t="str">
            <v>REPUESTO</v>
          </cell>
          <cell r="K612" t="str">
            <v>BOTELLA DE OXIGENO DE 10 M3</v>
          </cell>
          <cell r="L612">
            <v>2</v>
          </cell>
          <cell r="M612" t="str">
            <v>UNID.</v>
          </cell>
          <cell r="N612" t="str">
            <v>TALLER</v>
          </cell>
          <cell r="O612">
            <v>1</v>
          </cell>
          <cell r="P612" t="str">
            <v>S1</v>
          </cell>
          <cell r="Q612" t="str">
            <v>J1</v>
          </cell>
          <cell r="R612" t="str">
            <v>J6</v>
          </cell>
          <cell r="S612" t="str">
            <v>ENTREGADO</v>
          </cell>
          <cell r="T612">
            <v>42685</v>
          </cell>
          <cell r="U612" t="str">
            <v>BAYONA CRUZ CRISTIAN ARMANDO</v>
          </cell>
          <cell r="V612" t="str">
            <v>FLOREZ CONDORI  JOSE WILLIANS</v>
          </cell>
        </row>
        <row r="613">
          <cell r="A613">
            <v>584</v>
          </cell>
          <cell r="B613">
            <v>42684</v>
          </cell>
          <cell r="C613" t="str">
            <v>NOVIEMBRE</v>
          </cell>
          <cell r="D613" t="str">
            <v>2016</v>
          </cell>
          <cell r="E613">
            <v>295</v>
          </cell>
          <cell r="F613" t="str">
            <v>X2W-759</v>
          </cell>
          <cell r="G613" t="str">
            <v>C5V-999</v>
          </cell>
          <cell r="H613" t="str">
            <v>LAS BAMBAS</v>
          </cell>
          <cell r="I613">
            <v>150003</v>
          </cell>
          <cell r="J613" t="str">
            <v>REPUESTO</v>
          </cell>
          <cell r="K613" t="str">
            <v>FOCO 9006</v>
          </cell>
          <cell r="L613">
            <v>1</v>
          </cell>
          <cell r="M613" t="str">
            <v>UNID.</v>
          </cell>
          <cell r="N613" t="str">
            <v>TRACTO</v>
          </cell>
          <cell r="O613">
            <v>0</v>
          </cell>
          <cell r="P613" t="str">
            <v>E1</v>
          </cell>
          <cell r="Q613" t="str">
            <v>J1</v>
          </cell>
          <cell r="R613" t="str">
            <v>J6</v>
          </cell>
          <cell r="S613" t="str">
            <v>ENTREGADO</v>
          </cell>
          <cell r="T613">
            <v>42684</v>
          </cell>
          <cell r="U613" t="str">
            <v>PALOMINO CARDENAS JUAN CARLOS</v>
          </cell>
          <cell r="V613" t="str">
            <v>FLOREZ CONDORI  JOSE WILLIANS</v>
          </cell>
        </row>
        <row r="614">
          <cell r="A614">
            <v>585</v>
          </cell>
          <cell r="B614">
            <v>42684</v>
          </cell>
          <cell r="C614" t="str">
            <v>NOVIEMBRE</v>
          </cell>
          <cell r="D614" t="str">
            <v>2016</v>
          </cell>
          <cell r="E614">
            <v>295</v>
          </cell>
          <cell r="F614" t="str">
            <v>X2W-759</v>
          </cell>
          <cell r="G614" t="str">
            <v>C5V-999</v>
          </cell>
          <cell r="H614" t="str">
            <v>LAS BAMBAS</v>
          </cell>
          <cell r="I614">
            <v>150003</v>
          </cell>
          <cell r="J614" t="str">
            <v>REPUESTO</v>
          </cell>
          <cell r="K614" t="str">
            <v>CONDUCTOR PARA FOCO 9006</v>
          </cell>
          <cell r="L614">
            <v>1</v>
          </cell>
          <cell r="M614" t="str">
            <v>UNID.</v>
          </cell>
          <cell r="N614" t="str">
            <v>TRACTO</v>
          </cell>
          <cell r="O614">
            <v>0</v>
          </cell>
          <cell r="P614" t="str">
            <v>E1</v>
          </cell>
          <cell r="Q614" t="str">
            <v>J1</v>
          </cell>
          <cell r="R614" t="str">
            <v>J6</v>
          </cell>
          <cell r="S614" t="str">
            <v>ENTREGADO</v>
          </cell>
          <cell r="T614">
            <v>42684</v>
          </cell>
          <cell r="U614" t="str">
            <v>PALOMINO CARDENAS JUAN CARLOS</v>
          </cell>
          <cell r="V614" t="str">
            <v>FLOREZ CONDORI  JOSE WILLIANS</v>
          </cell>
        </row>
        <row r="615">
          <cell r="A615">
            <v>532</v>
          </cell>
          <cell r="B615">
            <v>42684</v>
          </cell>
          <cell r="C615" t="str">
            <v>NOVIEMBRE</v>
          </cell>
          <cell r="D615" t="str">
            <v>2016</v>
          </cell>
          <cell r="E615">
            <v>283</v>
          </cell>
          <cell r="F615" t="str">
            <v>X2W-760</v>
          </cell>
          <cell r="G615" t="str">
            <v>C5V-992</v>
          </cell>
          <cell r="H615" t="str">
            <v>LAS BAMBAS</v>
          </cell>
          <cell r="I615">
            <v>146750</v>
          </cell>
          <cell r="J615" t="str">
            <v>REPUESTO</v>
          </cell>
          <cell r="K615" t="str">
            <v>FAROS NEBLINEROS 12 V</v>
          </cell>
          <cell r="L615">
            <v>2</v>
          </cell>
          <cell r="M615" t="str">
            <v>UNID.</v>
          </cell>
          <cell r="N615" t="str">
            <v>TRACTO</v>
          </cell>
          <cell r="O615">
            <v>106</v>
          </cell>
          <cell r="P615" t="str">
            <v>E1</v>
          </cell>
          <cell r="Q615" t="str">
            <v>J2</v>
          </cell>
          <cell r="R615" t="str">
            <v>J6</v>
          </cell>
          <cell r="S615" t="str">
            <v>ENTREGADO</v>
          </cell>
          <cell r="T615">
            <v>0</v>
          </cell>
          <cell r="U615" t="str">
            <v>PALOMINO CARDENAS JUAN CARLOS</v>
          </cell>
          <cell r="V615" t="str">
            <v>CORIHUAMAN SURCO  ERICK ROBERT</v>
          </cell>
        </row>
        <row r="616">
          <cell r="A616">
            <v>576</v>
          </cell>
          <cell r="B616">
            <v>42684</v>
          </cell>
          <cell r="C616" t="str">
            <v>NOVIEMBRE</v>
          </cell>
          <cell r="D616" t="str">
            <v>2016</v>
          </cell>
          <cell r="E616">
            <v>283</v>
          </cell>
          <cell r="F616" t="str">
            <v>X2W-760</v>
          </cell>
          <cell r="G616" t="str">
            <v>C5V-992</v>
          </cell>
          <cell r="H616" t="str">
            <v>LAS BAMBAS</v>
          </cell>
          <cell r="I616">
            <v>146750</v>
          </cell>
          <cell r="J616" t="str">
            <v>REPUESTO</v>
          </cell>
          <cell r="K616" t="str">
            <v>FILTRO DE PETROLEO</v>
          </cell>
          <cell r="L616">
            <v>1</v>
          </cell>
          <cell r="M616" t="str">
            <v>UNID.</v>
          </cell>
          <cell r="N616" t="str">
            <v>TRACTO</v>
          </cell>
          <cell r="O616">
            <v>0</v>
          </cell>
          <cell r="P616" t="str">
            <v>M8</v>
          </cell>
          <cell r="Q616" t="str">
            <v>J1</v>
          </cell>
          <cell r="R616" t="str">
            <v>J6</v>
          </cell>
          <cell r="S616" t="str">
            <v>ENTREGADO</v>
          </cell>
          <cell r="T616">
            <v>42684</v>
          </cell>
          <cell r="U616" t="str">
            <v>VARILLAS GAGO  OSCAR ALBERTO</v>
          </cell>
          <cell r="V616" t="str">
            <v>FLOREZ CONDORI  JOSE WILLIANS</v>
          </cell>
        </row>
        <row r="617">
          <cell r="A617">
            <v>577</v>
          </cell>
          <cell r="B617">
            <v>42684</v>
          </cell>
          <cell r="C617" t="str">
            <v>NOVIEMBRE</v>
          </cell>
          <cell r="D617" t="str">
            <v>2016</v>
          </cell>
          <cell r="E617">
            <v>283</v>
          </cell>
          <cell r="F617" t="str">
            <v>X2W-760</v>
          </cell>
          <cell r="G617" t="str">
            <v>C5V-992</v>
          </cell>
          <cell r="H617" t="str">
            <v>LAS BAMBAS</v>
          </cell>
          <cell r="I617">
            <v>146750</v>
          </cell>
          <cell r="J617" t="str">
            <v>REPUESTO</v>
          </cell>
          <cell r="K617" t="str">
            <v>FILTRO SEPARADOR DE AGUA</v>
          </cell>
          <cell r="L617">
            <v>1</v>
          </cell>
          <cell r="M617" t="str">
            <v>UNID.</v>
          </cell>
          <cell r="N617" t="str">
            <v>TRACTO</v>
          </cell>
          <cell r="O617">
            <v>0</v>
          </cell>
          <cell r="P617" t="str">
            <v>M8</v>
          </cell>
          <cell r="Q617" t="str">
            <v>J1</v>
          </cell>
          <cell r="R617" t="str">
            <v>J6</v>
          </cell>
          <cell r="S617" t="str">
            <v>ENTREGADO</v>
          </cell>
          <cell r="T617">
            <v>42684</v>
          </cell>
          <cell r="U617" t="str">
            <v>VARILLAS GAGO  OSCAR ALBERTO</v>
          </cell>
          <cell r="V617" t="str">
            <v>FLOREZ CONDORI  JOSE WILLIANS</v>
          </cell>
        </row>
        <row r="618">
          <cell r="A618">
            <v>547</v>
          </cell>
          <cell r="B618">
            <v>42684</v>
          </cell>
          <cell r="C618" t="str">
            <v>NOVIEMBRE</v>
          </cell>
          <cell r="D618" t="str">
            <v>2016</v>
          </cell>
          <cell r="E618">
            <v>239</v>
          </cell>
          <cell r="F618" t="str">
            <v>X2W-788</v>
          </cell>
          <cell r="G618" t="str">
            <v>C5V-994</v>
          </cell>
          <cell r="H618" t="str">
            <v>LAS BAMBAS</v>
          </cell>
          <cell r="I618">
            <v>137310</v>
          </cell>
          <cell r="J618" t="str">
            <v>REPUESTO</v>
          </cell>
          <cell r="K618" t="str">
            <v>LLANTAS REENCAUCHADAS</v>
          </cell>
          <cell r="L618">
            <v>2</v>
          </cell>
          <cell r="M618" t="str">
            <v>UNID.</v>
          </cell>
          <cell r="N618" t="str">
            <v>CISTERNA</v>
          </cell>
          <cell r="O618">
            <v>0</v>
          </cell>
          <cell r="P618" t="str">
            <v>N2</v>
          </cell>
          <cell r="Q618" t="str">
            <v>J3</v>
          </cell>
          <cell r="R618" t="str">
            <v>J6</v>
          </cell>
          <cell r="S618" t="str">
            <v>ENTREGADO</v>
          </cell>
          <cell r="T618">
            <v>42684</v>
          </cell>
          <cell r="U618" t="str">
            <v>MAMANI LARICO  EDUARDO ALVARO</v>
          </cell>
          <cell r="V618" t="str">
            <v>CHURA PIZARRO ALBERTO</v>
          </cell>
        </row>
        <row r="619">
          <cell r="A619">
            <v>598</v>
          </cell>
          <cell r="B619">
            <v>42685</v>
          </cell>
          <cell r="C619" t="str">
            <v>NOVIEMBRE</v>
          </cell>
          <cell r="D619" t="str">
            <v>2016</v>
          </cell>
          <cell r="E619">
            <v>291</v>
          </cell>
          <cell r="F619" t="str">
            <v>ABR-727</v>
          </cell>
          <cell r="G619" t="str">
            <v>C9S-989</v>
          </cell>
          <cell r="H619" t="str">
            <v>LAS BAMBAS</v>
          </cell>
          <cell r="I619">
            <v>97375</v>
          </cell>
          <cell r="J619" t="str">
            <v>INSUMO TALLER</v>
          </cell>
          <cell r="K619" t="str">
            <v>SUPERCITO 5/32</v>
          </cell>
          <cell r="L619">
            <v>4</v>
          </cell>
          <cell r="M619" t="str">
            <v>KG.</v>
          </cell>
          <cell r="N619" t="str">
            <v>CISTERNA</v>
          </cell>
          <cell r="O619">
            <v>0</v>
          </cell>
          <cell r="P619" t="str">
            <v>S1</v>
          </cell>
          <cell r="Q619" t="str">
            <v>J2</v>
          </cell>
          <cell r="R619" t="str">
            <v>J6</v>
          </cell>
          <cell r="S619" t="str">
            <v>ENTREGADO</v>
          </cell>
          <cell r="T619">
            <v>42685</v>
          </cell>
          <cell r="U619" t="str">
            <v>BAYONA CRUZ CRISTIAN ARMANDO</v>
          </cell>
          <cell r="V619" t="str">
            <v>CORIHUAMAN SURCO  ERICK ROBERT</v>
          </cell>
        </row>
        <row r="620">
          <cell r="A620">
            <v>599</v>
          </cell>
          <cell r="B620">
            <v>42685</v>
          </cell>
          <cell r="C620" t="str">
            <v>NOVIEMBRE</v>
          </cell>
          <cell r="D620" t="str">
            <v>2016</v>
          </cell>
          <cell r="E620">
            <v>291</v>
          </cell>
          <cell r="F620" t="str">
            <v>ABR-727</v>
          </cell>
          <cell r="G620" t="str">
            <v>C9S-989</v>
          </cell>
          <cell r="H620" t="str">
            <v>LAS BAMBAS</v>
          </cell>
          <cell r="I620">
            <v>97375</v>
          </cell>
          <cell r="J620" t="str">
            <v>INSUMO TALLER</v>
          </cell>
          <cell r="K620" t="str">
            <v>CELLOCORD 5/32</v>
          </cell>
          <cell r="L620">
            <v>1</v>
          </cell>
          <cell r="M620" t="str">
            <v>KG.</v>
          </cell>
          <cell r="N620" t="str">
            <v>CISTERNA</v>
          </cell>
          <cell r="O620">
            <v>0</v>
          </cell>
          <cell r="P620" t="str">
            <v>S1</v>
          </cell>
          <cell r="Q620" t="str">
            <v>J2</v>
          </cell>
          <cell r="R620" t="str">
            <v>J6</v>
          </cell>
          <cell r="S620" t="str">
            <v>ENTREGADO</v>
          </cell>
          <cell r="T620">
            <v>42685</v>
          </cell>
          <cell r="U620" t="str">
            <v>BAYONA CRUZ CRISTIAN ARMANDO</v>
          </cell>
          <cell r="V620" t="str">
            <v>CORIHUAMAN SURCO  ERICK ROBERT</v>
          </cell>
        </row>
        <row r="621">
          <cell r="A621">
            <v>600</v>
          </cell>
          <cell r="B621">
            <v>42685</v>
          </cell>
          <cell r="C621" t="str">
            <v>NOVIEMBRE</v>
          </cell>
          <cell r="D621" t="str">
            <v>2016</v>
          </cell>
          <cell r="E621">
            <v>291</v>
          </cell>
          <cell r="F621" t="str">
            <v>ABR-727</v>
          </cell>
          <cell r="G621" t="str">
            <v>C9S-989</v>
          </cell>
          <cell r="H621" t="str">
            <v>LAS BAMBAS</v>
          </cell>
          <cell r="I621">
            <v>97375</v>
          </cell>
          <cell r="J621" t="str">
            <v>INSUMO TALLER</v>
          </cell>
          <cell r="K621" t="str">
            <v>CELLOCORD 1/8</v>
          </cell>
          <cell r="L621">
            <v>2</v>
          </cell>
          <cell r="M621" t="str">
            <v>KG.</v>
          </cell>
          <cell r="N621" t="str">
            <v>CISTERNA</v>
          </cell>
          <cell r="O621">
            <v>0</v>
          </cell>
          <cell r="P621" t="str">
            <v>S1</v>
          </cell>
          <cell r="Q621" t="str">
            <v>J2</v>
          </cell>
          <cell r="R621" t="str">
            <v>J6</v>
          </cell>
          <cell r="S621" t="str">
            <v>ENTREGADO</v>
          </cell>
          <cell r="T621">
            <v>42685</v>
          </cell>
          <cell r="U621" t="str">
            <v>BAYONA CRUZ CRISTIAN ARMANDO</v>
          </cell>
          <cell r="V621" t="str">
            <v>CORIHUAMAN SURCO  ERICK ROBERT</v>
          </cell>
        </row>
        <row r="622">
          <cell r="A622">
            <v>601</v>
          </cell>
          <cell r="B622">
            <v>42685</v>
          </cell>
          <cell r="C622" t="str">
            <v>NOVIEMBRE</v>
          </cell>
          <cell r="D622" t="str">
            <v>2016</v>
          </cell>
          <cell r="E622">
            <v>291</v>
          </cell>
          <cell r="F622" t="str">
            <v>ABR-727</v>
          </cell>
          <cell r="G622" t="str">
            <v>C9S-989</v>
          </cell>
          <cell r="H622" t="str">
            <v>LAS BAMBAS</v>
          </cell>
          <cell r="I622">
            <v>97375</v>
          </cell>
          <cell r="J622" t="str">
            <v>INSUMO TALLER</v>
          </cell>
          <cell r="K622" t="str">
            <v>VARILLAS DE SODADURA INOX 1/8</v>
          </cell>
          <cell r="L622">
            <v>10</v>
          </cell>
          <cell r="M622" t="str">
            <v>UNID.</v>
          </cell>
          <cell r="N622" t="str">
            <v>CISTERNA</v>
          </cell>
          <cell r="O622">
            <v>0</v>
          </cell>
          <cell r="P622" t="str">
            <v>S1</v>
          </cell>
          <cell r="Q622" t="str">
            <v>J2</v>
          </cell>
          <cell r="R622" t="str">
            <v>J6</v>
          </cell>
          <cell r="S622" t="str">
            <v>ENTREGADO</v>
          </cell>
          <cell r="T622">
            <v>42685</v>
          </cell>
          <cell r="U622" t="str">
            <v>BAYONA CRUZ CRISTIAN ARMANDO</v>
          </cell>
          <cell r="V622" t="str">
            <v>CORIHUAMAN SURCO  ERICK ROBERT</v>
          </cell>
        </row>
        <row r="623">
          <cell r="A623">
            <v>602</v>
          </cell>
          <cell r="B623">
            <v>42685</v>
          </cell>
          <cell r="C623" t="str">
            <v>NOVIEMBRE</v>
          </cell>
          <cell r="D623" t="str">
            <v>2016</v>
          </cell>
          <cell r="E623">
            <v>291</v>
          </cell>
          <cell r="F623" t="str">
            <v>ABR-727</v>
          </cell>
          <cell r="G623" t="str">
            <v>C9S-989</v>
          </cell>
          <cell r="H623" t="str">
            <v>LAS BAMBAS</v>
          </cell>
          <cell r="I623">
            <v>97375</v>
          </cell>
          <cell r="J623" t="str">
            <v>INSUMO TALLER</v>
          </cell>
          <cell r="K623" t="str">
            <v>DISCO DE CORTE 7"</v>
          </cell>
          <cell r="L623">
            <v>1</v>
          </cell>
          <cell r="M623" t="str">
            <v>UNID.</v>
          </cell>
          <cell r="N623" t="str">
            <v>CISTERNA</v>
          </cell>
          <cell r="O623">
            <v>0</v>
          </cell>
          <cell r="P623" t="str">
            <v>S1</v>
          </cell>
          <cell r="Q623" t="str">
            <v>J2</v>
          </cell>
          <cell r="R623" t="str">
            <v>J6</v>
          </cell>
          <cell r="S623" t="str">
            <v>ENTREGADO</v>
          </cell>
          <cell r="T623">
            <v>42685</v>
          </cell>
          <cell r="U623" t="str">
            <v>BAYONA CRUZ CRISTIAN ARMANDO</v>
          </cell>
          <cell r="V623" t="str">
            <v>CORIHUAMAN SURCO  ERICK ROBERT</v>
          </cell>
        </row>
        <row r="624">
          <cell r="A624">
            <v>603</v>
          </cell>
          <cell r="B624">
            <v>42685</v>
          </cell>
          <cell r="C624" t="str">
            <v>NOVIEMBRE</v>
          </cell>
          <cell r="D624" t="str">
            <v>2016</v>
          </cell>
          <cell r="E624">
            <v>291</v>
          </cell>
          <cell r="F624" t="str">
            <v>ABR-727</v>
          </cell>
          <cell r="G624" t="str">
            <v>C9S-989</v>
          </cell>
          <cell r="H624" t="str">
            <v>LAS BAMBAS</v>
          </cell>
          <cell r="I624">
            <v>97375</v>
          </cell>
          <cell r="J624" t="str">
            <v>INSUMO TALLER</v>
          </cell>
          <cell r="K624" t="str">
            <v>DESCO DE DESBASTE 7"</v>
          </cell>
          <cell r="L624">
            <v>1</v>
          </cell>
          <cell r="M624" t="str">
            <v>UNID.</v>
          </cell>
          <cell r="N624" t="str">
            <v>CISTERNA</v>
          </cell>
          <cell r="O624">
            <v>0</v>
          </cell>
          <cell r="P624" t="str">
            <v>S1</v>
          </cell>
          <cell r="Q624" t="str">
            <v>J2</v>
          </cell>
          <cell r="R624" t="str">
            <v>J6</v>
          </cell>
          <cell r="S624" t="str">
            <v>ENTREGADO</v>
          </cell>
          <cell r="T624">
            <v>42685</v>
          </cell>
          <cell r="U624" t="str">
            <v>BAYONA CRUZ CRISTIAN ARMANDO</v>
          </cell>
          <cell r="V624" t="str">
            <v>CORIHUAMAN SURCO  ERICK ROBERT</v>
          </cell>
        </row>
        <row r="625">
          <cell r="A625">
            <v>604</v>
          </cell>
          <cell r="B625">
            <v>42685</v>
          </cell>
          <cell r="C625" t="str">
            <v>NOVIEMBRE</v>
          </cell>
          <cell r="D625" t="str">
            <v>2016</v>
          </cell>
          <cell r="E625">
            <v>291</v>
          </cell>
          <cell r="F625" t="str">
            <v>ABR-727</v>
          </cell>
          <cell r="G625" t="str">
            <v>C9S-989</v>
          </cell>
          <cell r="H625" t="str">
            <v>LAS BAMBAS</v>
          </cell>
          <cell r="I625">
            <v>97375</v>
          </cell>
          <cell r="J625" t="str">
            <v>SERVICIO</v>
          </cell>
          <cell r="K625" t="str">
            <v>SERVICIO DE CORTE Y DOBLEZ DE PLANCHA METALICA</v>
          </cell>
          <cell r="L625">
            <v>1</v>
          </cell>
          <cell r="M625" t="str">
            <v>UNID.</v>
          </cell>
          <cell r="N625" t="str">
            <v>CISTERNA</v>
          </cell>
          <cell r="O625">
            <v>1</v>
          </cell>
          <cell r="P625" t="str">
            <v>S1</v>
          </cell>
          <cell r="Q625" t="str">
            <v>J1</v>
          </cell>
          <cell r="R625" t="str">
            <v>J6</v>
          </cell>
          <cell r="S625" t="str">
            <v>ENTREGADO</v>
          </cell>
          <cell r="T625">
            <v>42686</v>
          </cell>
          <cell r="U625" t="str">
            <v>BAYONA CRUZ CRISTIAN ARMANDO</v>
          </cell>
          <cell r="V625" t="str">
            <v>FLOREZ CONDORI  JOSE WILLIANS</v>
          </cell>
        </row>
        <row r="626">
          <cell r="A626">
            <v>654</v>
          </cell>
          <cell r="B626">
            <v>42685</v>
          </cell>
          <cell r="C626" t="str">
            <v>NOVIEMBRE</v>
          </cell>
          <cell r="D626" t="str">
            <v>2016</v>
          </cell>
          <cell r="E626">
            <v>259</v>
          </cell>
          <cell r="F626" t="str">
            <v>AKX-731</v>
          </cell>
          <cell r="G626" t="str">
            <v>TCD-980</v>
          </cell>
          <cell r="H626" t="str">
            <v>LAS BAMBAS</v>
          </cell>
          <cell r="I626">
            <v>29947</v>
          </cell>
          <cell r="J626" t="str">
            <v>REPUESTO</v>
          </cell>
          <cell r="K626" t="str">
            <v>PERNO  1/8 X 1</v>
          </cell>
          <cell r="L626">
            <v>1</v>
          </cell>
          <cell r="M626" t="str">
            <v>UNID.</v>
          </cell>
          <cell r="N626" t="str">
            <v>CISTERNA</v>
          </cell>
          <cell r="O626">
            <v>0</v>
          </cell>
          <cell r="P626" t="str">
            <v>M8</v>
          </cell>
          <cell r="Q626" t="str">
            <v>J1</v>
          </cell>
          <cell r="R626" t="str">
            <v>J6</v>
          </cell>
          <cell r="S626" t="str">
            <v>ENTREGADO</v>
          </cell>
          <cell r="T626">
            <v>42685</v>
          </cell>
          <cell r="U626" t="str">
            <v>VARILLAS GAGO  OSCAR ALBERTO</v>
          </cell>
          <cell r="V626" t="str">
            <v>FLOREZ CONDORI  JOSE WILLIANS</v>
          </cell>
        </row>
        <row r="627">
          <cell r="A627">
            <v>655</v>
          </cell>
          <cell r="B627">
            <v>42685</v>
          </cell>
          <cell r="C627" t="str">
            <v>NOVIEMBRE</v>
          </cell>
          <cell r="D627" t="str">
            <v>2016</v>
          </cell>
          <cell r="E627">
            <v>259</v>
          </cell>
          <cell r="F627" t="str">
            <v>AKX-731</v>
          </cell>
          <cell r="G627" t="str">
            <v>TCD-980</v>
          </cell>
          <cell r="H627" t="str">
            <v>LAS BAMBAS</v>
          </cell>
          <cell r="I627">
            <v>29947</v>
          </cell>
          <cell r="J627" t="str">
            <v>REPUESTO</v>
          </cell>
          <cell r="K627" t="str">
            <v>TUERCA MARIPOSA 1/8</v>
          </cell>
          <cell r="L627">
            <v>1</v>
          </cell>
          <cell r="M627" t="str">
            <v>UNID.</v>
          </cell>
          <cell r="N627" t="str">
            <v>CISTERNA</v>
          </cell>
          <cell r="O627">
            <v>0</v>
          </cell>
          <cell r="P627" t="str">
            <v>M8</v>
          </cell>
          <cell r="Q627" t="str">
            <v>J1</v>
          </cell>
          <cell r="R627" t="str">
            <v>J6</v>
          </cell>
          <cell r="S627" t="str">
            <v>ENTREGADO</v>
          </cell>
          <cell r="T627">
            <v>42685</v>
          </cell>
          <cell r="U627" t="str">
            <v>VARILLAS GAGO  OSCAR ALBERTO</v>
          </cell>
          <cell r="V627" t="str">
            <v>FLOREZ CONDORI  JOSE WILLIANS</v>
          </cell>
        </row>
        <row r="628">
          <cell r="A628">
            <v>615</v>
          </cell>
          <cell r="B628">
            <v>42685</v>
          </cell>
          <cell r="C628" t="str">
            <v>NOVIEMBRE</v>
          </cell>
          <cell r="D628" t="str">
            <v>2016</v>
          </cell>
          <cell r="E628">
            <v>209</v>
          </cell>
          <cell r="F628" t="str">
            <v>AKX-805</v>
          </cell>
          <cell r="G628" t="str">
            <v>F5Z-985</v>
          </cell>
          <cell r="H628" t="str">
            <v>LAS BAMBAS</v>
          </cell>
          <cell r="I628">
            <v>31856</v>
          </cell>
          <cell r="J628" t="str">
            <v>REPUESTO</v>
          </cell>
          <cell r="K628" t="str">
            <v>MANGUERA CORRUGADA 3/8</v>
          </cell>
          <cell r="L628">
            <v>10</v>
          </cell>
          <cell r="M628" t="str">
            <v>M</v>
          </cell>
          <cell r="N628" t="str">
            <v>CISTERNA</v>
          </cell>
          <cell r="O628">
            <v>0</v>
          </cell>
          <cell r="P628" t="str">
            <v>M4</v>
          </cell>
          <cell r="Q628" t="str">
            <v>J1</v>
          </cell>
          <cell r="R628" t="str">
            <v>J6</v>
          </cell>
          <cell r="S628" t="str">
            <v>ENTREGADO</v>
          </cell>
          <cell r="T628">
            <v>42685</v>
          </cell>
          <cell r="U628" t="str">
            <v>JULLIRI APAZA UBALDO</v>
          </cell>
          <cell r="V628" t="str">
            <v>FLOREZ CONDORI  JOSE WILLIANS</v>
          </cell>
        </row>
        <row r="629">
          <cell r="A629">
            <v>636</v>
          </cell>
          <cell r="B629">
            <v>42685</v>
          </cell>
          <cell r="C629" t="str">
            <v>NOVIEMBRE</v>
          </cell>
          <cell r="D629" t="str">
            <v>2016</v>
          </cell>
          <cell r="E629">
            <v>209</v>
          </cell>
          <cell r="F629" t="str">
            <v>AKX-805</v>
          </cell>
          <cell r="G629" t="str">
            <v>F5Z-985</v>
          </cell>
          <cell r="H629" t="str">
            <v>LAS BAMBAS</v>
          </cell>
          <cell r="I629">
            <v>31856</v>
          </cell>
          <cell r="J629" t="str">
            <v>REPUESTO</v>
          </cell>
          <cell r="K629" t="str">
            <v>UNION DE ACOPLE RAPIDO DE 3/8</v>
          </cell>
          <cell r="L629">
            <v>2</v>
          </cell>
          <cell r="M629" t="str">
            <v>UNID.</v>
          </cell>
          <cell r="N629" t="str">
            <v>CISTERNA</v>
          </cell>
          <cell r="O629">
            <v>0</v>
          </cell>
          <cell r="P629" t="str">
            <v>M4</v>
          </cell>
          <cell r="Q629" t="str">
            <v>J3</v>
          </cell>
          <cell r="R629" t="str">
            <v>J6</v>
          </cell>
          <cell r="S629" t="str">
            <v>ENTREGADO</v>
          </cell>
          <cell r="T629">
            <v>42685</v>
          </cell>
          <cell r="U629" t="str">
            <v>JULLIRI APAZA UBALDO</v>
          </cell>
          <cell r="V629" t="str">
            <v>CHURA PIZARRO ALBERTO</v>
          </cell>
        </row>
        <row r="630">
          <cell r="A630">
            <v>637</v>
          </cell>
          <cell r="B630">
            <v>42685</v>
          </cell>
          <cell r="C630" t="str">
            <v>NOVIEMBRE</v>
          </cell>
          <cell r="D630" t="str">
            <v>2016</v>
          </cell>
          <cell r="E630">
            <v>209</v>
          </cell>
          <cell r="F630" t="str">
            <v>AKX-805</v>
          </cell>
          <cell r="G630" t="str">
            <v>F5Z-985</v>
          </cell>
          <cell r="H630" t="str">
            <v>LAS BAMBAS</v>
          </cell>
          <cell r="I630">
            <v>31856</v>
          </cell>
          <cell r="J630" t="str">
            <v>REPUESTO</v>
          </cell>
          <cell r="K630" t="str">
            <v>ACOPLE RAPIDO 1/4</v>
          </cell>
          <cell r="L630">
            <v>4</v>
          </cell>
          <cell r="M630" t="str">
            <v>UNID.</v>
          </cell>
          <cell r="N630" t="str">
            <v>CISTERNA</v>
          </cell>
          <cell r="O630">
            <v>0</v>
          </cell>
          <cell r="P630" t="str">
            <v>M4</v>
          </cell>
          <cell r="Q630" t="str">
            <v>J3</v>
          </cell>
          <cell r="R630" t="str">
            <v>J6</v>
          </cell>
          <cell r="S630" t="str">
            <v>ENTREGADO</v>
          </cell>
          <cell r="T630">
            <v>42685</v>
          </cell>
          <cell r="U630" t="str">
            <v>JULLIRI APAZA UBALDO</v>
          </cell>
          <cell r="V630" t="str">
            <v>CHURA PIZARRO ALBERTO</v>
          </cell>
        </row>
        <row r="631">
          <cell r="A631">
            <v>651</v>
          </cell>
          <cell r="B631">
            <v>42685</v>
          </cell>
          <cell r="C631" t="str">
            <v>NOVIEMBRE</v>
          </cell>
          <cell r="D631" t="str">
            <v>2016</v>
          </cell>
          <cell r="E631">
            <v>209</v>
          </cell>
          <cell r="F631" t="str">
            <v>AKX-805</v>
          </cell>
          <cell r="G631" t="str">
            <v>F5Z-985</v>
          </cell>
          <cell r="H631" t="str">
            <v>LAS BAMBAS</v>
          </cell>
          <cell r="I631">
            <v>31856</v>
          </cell>
          <cell r="J631" t="str">
            <v>REPUESTO</v>
          </cell>
          <cell r="K631" t="str">
            <v>TAPON NPT M12</v>
          </cell>
          <cell r="L631">
            <v>1</v>
          </cell>
          <cell r="M631" t="str">
            <v>UNID.</v>
          </cell>
          <cell r="N631" t="str">
            <v>CISTERNA</v>
          </cell>
          <cell r="O631">
            <v>0</v>
          </cell>
          <cell r="P631" t="str">
            <v>M4</v>
          </cell>
          <cell r="Q631" t="str">
            <v>J1</v>
          </cell>
          <cell r="R631" t="str">
            <v>J6</v>
          </cell>
          <cell r="S631" t="str">
            <v>ENTREGADO</v>
          </cell>
          <cell r="T631">
            <v>42685</v>
          </cell>
          <cell r="U631" t="str">
            <v>JULLIRI APAZA UBALDO</v>
          </cell>
          <cell r="V631" t="str">
            <v>FLOREZ CONDORI  JOSE WILLIANS</v>
          </cell>
        </row>
        <row r="632">
          <cell r="A632">
            <v>664</v>
          </cell>
          <cell r="B632">
            <v>42685</v>
          </cell>
          <cell r="C632" t="str">
            <v>NOVIEMBRE</v>
          </cell>
          <cell r="D632" t="str">
            <v>2016</v>
          </cell>
          <cell r="E632">
            <v>209</v>
          </cell>
          <cell r="F632" t="str">
            <v>AKX-805</v>
          </cell>
          <cell r="G632" t="str">
            <v>F5Z-985</v>
          </cell>
          <cell r="H632" t="str">
            <v>LAS BAMBAS</v>
          </cell>
          <cell r="I632">
            <v>31856</v>
          </cell>
          <cell r="J632" t="str">
            <v>REPUESTO</v>
          </cell>
          <cell r="K632" t="str">
            <v>GRIFO DE TANQUE DE AIRE (Según muestra)</v>
          </cell>
          <cell r="L632">
            <v>1</v>
          </cell>
          <cell r="M632" t="str">
            <v>UNID.</v>
          </cell>
          <cell r="N632" t="str">
            <v>CISTERNA</v>
          </cell>
          <cell r="O632">
            <v>105</v>
          </cell>
          <cell r="P632" t="str">
            <v>M4</v>
          </cell>
          <cell r="Q632" t="str">
            <v>J1</v>
          </cell>
          <cell r="R632" t="str">
            <v>J1</v>
          </cell>
          <cell r="S632" t="str">
            <v>ENTREGADO</v>
          </cell>
          <cell r="T632">
            <v>0</v>
          </cell>
          <cell r="U632" t="str">
            <v>JULLIRI APAZA UBALDO</v>
          </cell>
          <cell r="V632" t="str">
            <v>FLOREZ CONDORI  JOSE WILLIANS</v>
          </cell>
        </row>
        <row r="633">
          <cell r="A633">
            <v>676</v>
          </cell>
          <cell r="B633">
            <v>42685</v>
          </cell>
          <cell r="C633" t="str">
            <v>NOVIEMBRE</v>
          </cell>
          <cell r="D633" t="str">
            <v>2016</v>
          </cell>
          <cell r="E633">
            <v>209</v>
          </cell>
          <cell r="F633" t="str">
            <v>AKX-805</v>
          </cell>
          <cell r="G633" t="str">
            <v>F5Z-985</v>
          </cell>
          <cell r="H633" t="str">
            <v>LAS BAMBAS</v>
          </cell>
          <cell r="I633">
            <v>31856</v>
          </cell>
          <cell r="J633" t="str">
            <v>REPUESTO</v>
          </cell>
          <cell r="K633" t="str">
            <v xml:space="preserve">PERNO 3/8X4 </v>
          </cell>
          <cell r="L633">
            <v>2</v>
          </cell>
          <cell r="M633" t="str">
            <v>UNID.</v>
          </cell>
          <cell r="N633" t="str">
            <v>CISTERNA</v>
          </cell>
          <cell r="O633">
            <v>0</v>
          </cell>
          <cell r="P633" t="str">
            <v>S1</v>
          </cell>
          <cell r="Q633" t="str">
            <v>J1</v>
          </cell>
          <cell r="R633" t="str">
            <v>J1</v>
          </cell>
          <cell r="S633" t="str">
            <v>ENTREGADO</v>
          </cell>
          <cell r="T633">
            <v>42685</v>
          </cell>
          <cell r="U633" t="str">
            <v>BAYONA CRUZ CRISTIAN ARMANDO</v>
          </cell>
          <cell r="V633" t="str">
            <v>FLOREZ CONDORI  JOSE WILLIANS</v>
          </cell>
        </row>
        <row r="634">
          <cell r="A634">
            <v>677</v>
          </cell>
          <cell r="B634">
            <v>42685</v>
          </cell>
          <cell r="C634" t="str">
            <v>NOVIEMBRE</v>
          </cell>
          <cell r="D634" t="str">
            <v>2016</v>
          </cell>
          <cell r="E634">
            <v>209</v>
          </cell>
          <cell r="F634" t="str">
            <v>AKX-805</v>
          </cell>
          <cell r="G634" t="str">
            <v>F5Z-985</v>
          </cell>
          <cell r="H634" t="str">
            <v>LAS BAMBAS</v>
          </cell>
          <cell r="I634">
            <v>31856</v>
          </cell>
          <cell r="J634" t="str">
            <v>REPUESTO</v>
          </cell>
          <cell r="K634" t="str">
            <v>TUERCA SEGURO</v>
          </cell>
          <cell r="L634">
            <v>2</v>
          </cell>
          <cell r="M634" t="str">
            <v>UNID.</v>
          </cell>
          <cell r="N634" t="str">
            <v>CISTERNA</v>
          </cell>
          <cell r="O634">
            <v>0</v>
          </cell>
          <cell r="P634" t="str">
            <v>S1</v>
          </cell>
          <cell r="Q634" t="str">
            <v>J1</v>
          </cell>
          <cell r="R634" t="str">
            <v>J1</v>
          </cell>
          <cell r="S634" t="str">
            <v>ENTREGADO</v>
          </cell>
          <cell r="T634">
            <v>42685</v>
          </cell>
          <cell r="U634" t="str">
            <v>BAYONA CRUZ CRISTIAN ARMANDO</v>
          </cell>
          <cell r="V634" t="str">
            <v>FLOREZ CONDORI  JOSE WILLIANS</v>
          </cell>
        </row>
        <row r="635">
          <cell r="A635">
            <v>678</v>
          </cell>
          <cell r="B635">
            <v>42685</v>
          </cell>
          <cell r="C635" t="str">
            <v>NOVIEMBRE</v>
          </cell>
          <cell r="D635" t="str">
            <v>2016</v>
          </cell>
          <cell r="E635">
            <v>209</v>
          </cell>
          <cell r="F635" t="str">
            <v>AKX-805</v>
          </cell>
          <cell r="G635" t="str">
            <v>F5Z-985</v>
          </cell>
          <cell r="H635" t="str">
            <v>LAS BAMBAS</v>
          </cell>
          <cell r="I635">
            <v>31856</v>
          </cell>
          <cell r="J635" t="str">
            <v>REPUESTO</v>
          </cell>
          <cell r="K635" t="str">
            <v>VOLANDA PLANA</v>
          </cell>
          <cell r="L635">
            <v>4</v>
          </cell>
          <cell r="M635" t="str">
            <v>UNID.</v>
          </cell>
          <cell r="N635" t="str">
            <v>CISTERNA</v>
          </cell>
          <cell r="O635">
            <v>0</v>
          </cell>
          <cell r="P635" t="str">
            <v>S1</v>
          </cell>
          <cell r="Q635" t="str">
            <v>J1</v>
          </cell>
          <cell r="R635" t="str">
            <v>J1</v>
          </cell>
          <cell r="S635" t="str">
            <v>ENTREGADO</v>
          </cell>
          <cell r="T635">
            <v>42685</v>
          </cell>
          <cell r="U635" t="str">
            <v>BAYONA CRUZ CRISTIAN ARMANDO</v>
          </cell>
          <cell r="V635" t="str">
            <v>FLOREZ CONDORI  JOSE WILLIANS</v>
          </cell>
        </row>
        <row r="636">
          <cell r="A636">
            <v>616</v>
          </cell>
          <cell r="B636">
            <v>42685</v>
          </cell>
          <cell r="C636" t="str">
            <v>NOVIEMBRE</v>
          </cell>
          <cell r="D636" t="str">
            <v>2016</v>
          </cell>
          <cell r="E636">
            <v>300</v>
          </cell>
          <cell r="F636" t="str">
            <v>AMT-876</v>
          </cell>
          <cell r="G636" t="str">
            <v>CAMIONETA</v>
          </cell>
          <cell r="H636" t="str">
            <v>LAS BAMBAS</v>
          </cell>
          <cell r="I636">
            <v>26411</v>
          </cell>
          <cell r="J636" t="str">
            <v>REPUESTO</v>
          </cell>
          <cell r="K636" t="str">
            <v>FILTRO DE COMBUSTIBLE</v>
          </cell>
          <cell r="L636">
            <v>1</v>
          </cell>
          <cell r="M636" t="str">
            <v>UNID.</v>
          </cell>
          <cell r="N636" t="str">
            <v>CAMIONETA</v>
          </cell>
          <cell r="O636">
            <v>0</v>
          </cell>
          <cell r="P636" t="str">
            <v>J1</v>
          </cell>
          <cell r="Q636" t="str">
            <v>J1</v>
          </cell>
          <cell r="R636" t="str">
            <v>J6</v>
          </cell>
          <cell r="S636" t="str">
            <v>ENTREGADO</v>
          </cell>
          <cell r="T636">
            <v>42685</v>
          </cell>
          <cell r="U636" t="str">
            <v>FLOREZ CONDORI  JOSE WILLIANS</v>
          </cell>
          <cell r="V636" t="str">
            <v>FLOREZ CONDORI  JOSE WILLIANS</v>
          </cell>
        </row>
        <row r="637">
          <cell r="A637">
            <v>617</v>
          </cell>
          <cell r="B637">
            <v>42685</v>
          </cell>
          <cell r="C637" t="str">
            <v>NOVIEMBRE</v>
          </cell>
          <cell r="D637" t="str">
            <v>2016</v>
          </cell>
          <cell r="E637">
            <v>300</v>
          </cell>
          <cell r="F637" t="str">
            <v>AMT-876</v>
          </cell>
          <cell r="G637" t="str">
            <v>CAMIONETA</v>
          </cell>
          <cell r="H637" t="str">
            <v>LAS BAMBAS</v>
          </cell>
          <cell r="I637">
            <v>26411</v>
          </cell>
          <cell r="J637" t="str">
            <v>REPUESTO</v>
          </cell>
          <cell r="K637" t="str">
            <v>FILTRO DE ACEITE</v>
          </cell>
          <cell r="L637">
            <v>1</v>
          </cell>
          <cell r="M637" t="str">
            <v>UNID.</v>
          </cell>
          <cell r="N637" t="str">
            <v>CAMIONETA</v>
          </cell>
          <cell r="O637">
            <v>0</v>
          </cell>
          <cell r="P637" t="str">
            <v>J1</v>
          </cell>
          <cell r="Q637" t="str">
            <v>J1</v>
          </cell>
          <cell r="R637" t="str">
            <v>J6</v>
          </cell>
          <cell r="S637" t="str">
            <v>ENTREGADO</v>
          </cell>
          <cell r="T637">
            <v>42685</v>
          </cell>
          <cell r="U637" t="str">
            <v>FLOREZ CONDORI  JOSE WILLIANS</v>
          </cell>
          <cell r="V637" t="str">
            <v>FLOREZ CONDORI  JOSE WILLIANS</v>
          </cell>
        </row>
        <row r="638">
          <cell r="A638">
            <v>618</v>
          </cell>
          <cell r="B638">
            <v>42685</v>
          </cell>
          <cell r="C638" t="str">
            <v>NOVIEMBRE</v>
          </cell>
          <cell r="D638" t="str">
            <v>2016</v>
          </cell>
          <cell r="E638">
            <v>300</v>
          </cell>
          <cell r="F638" t="str">
            <v>AMT-876</v>
          </cell>
          <cell r="G638" t="str">
            <v>CAMIONETA</v>
          </cell>
          <cell r="H638" t="str">
            <v>LAS BAMBAS</v>
          </cell>
          <cell r="I638">
            <v>26411</v>
          </cell>
          <cell r="J638" t="str">
            <v>REPUESTO</v>
          </cell>
          <cell r="K638" t="str">
            <v>ACEITE DE MOTOR 15W40</v>
          </cell>
          <cell r="L638">
            <v>2</v>
          </cell>
          <cell r="M638" t="str">
            <v>GLNS.</v>
          </cell>
          <cell r="N638" t="str">
            <v>CAMIONETA</v>
          </cell>
          <cell r="O638">
            <v>0</v>
          </cell>
          <cell r="P638" t="str">
            <v>J1</v>
          </cell>
          <cell r="Q638" t="str">
            <v>J1</v>
          </cell>
          <cell r="R638" t="str">
            <v>J6</v>
          </cell>
          <cell r="S638" t="str">
            <v>ENTREGADO</v>
          </cell>
          <cell r="T638">
            <v>42685</v>
          </cell>
          <cell r="U638" t="str">
            <v>FLOREZ CONDORI  JOSE WILLIANS</v>
          </cell>
          <cell r="V638" t="str">
            <v>FLOREZ CONDORI  JOSE WILLIANS</v>
          </cell>
        </row>
        <row r="639">
          <cell r="A639">
            <v>656</v>
          </cell>
          <cell r="B639">
            <v>42685</v>
          </cell>
          <cell r="C639" t="str">
            <v>NOVIEMBRE</v>
          </cell>
          <cell r="D639" t="str">
            <v>2016</v>
          </cell>
          <cell r="E639">
            <v>298</v>
          </cell>
          <cell r="F639" t="str">
            <v>C5R-892</v>
          </cell>
          <cell r="G639" t="str">
            <v>A0T-983</v>
          </cell>
          <cell r="H639" t="str">
            <v>LAS BAMBAS</v>
          </cell>
          <cell r="I639">
            <v>224029</v>
          </cell>
          <cell r="J639" t="str">
            <v>REPUESTO</v>
          </cell>
          <cell r="K639" t="str">
            <v>JUEGOS DE FAJAS DE FRENOS DE TRACCION</v>
          </cell>
          <cell r="L639">
            <v>2</v>
          </cell>
          <cell r="M639" t="str">
            <v>JUEGO</v>
          </cell>
          <cell r="N639" t="str">
            <v>TRACTO</v>
          </cell>
          <cell r="O639">
            <v>0</v>
          </cell>
          <cell r="P639" t="str">
            <v>M2</v>
          </cell>
          <cell r="Q639" t="str">
            <v>J2</v>
          </cell>
          <cell r="R639" t="str">
            <v>J6</v>
          </cell>
          <cell r="S639" t="str">
            <v>ENTREGADO</v>
          </cell>
          <cell r="T639">
            <v>42685</v>
          </cell>
          <cell r="U639" t="str">
            <v>CHUMPITAZ GAGO JULIO ENRIQUE</v>
          </cell>
          <cell r="V639" t="str">
            <v>CORIHUAMAN SURCO  ERICK ROBERT</v>
          </cell>
        </row>
        <row r="640">
          <cell r="A640">
            <v>657</v>
          </cell>
          <cell r="B640">
            <v>42685</v>
          </cell>
          <cell r="C640" t="str">
            <v>NOVIEMBRE</v>
          </cell>
          <cell r="D640" t="str">
            <v>2016</v>
          </cell>
          <cell r="E640">
            <v>298</v>
          </cell>
          <cell r="F640" t="str">
            <v>C5R-892</v>
          </cell>
          <cell r="G640" t="str">
            <v>A0T-983</v>
          </cell>
          <cell r="H640" t="str">
            <v>LAS BAMBAS</v>
          </cell>
          <cell r="I640">
            <v>224029</v>
          </cell>
          <cell r="J640" t="str">
            <v>REPUESTO</v>
          </cell>
          <cell r="K640" t="str">
            <v>REMACHES</v>
          </cell>
          <cell r="L640">
            <v>300</v>
          </cell>
          <cell r="M640" t="str">
            <v>UNID.</v>
          </cell>
          <cell r="N640" t="str">
            <v>TRACTO</v>
          </cell>
          <cell r="O640">
            <v>0</v>
          </cell>
          <cell r="P640" t="str">
            <v>M2</v>
          </cell>
          <cell r="Q640" t="str">
            <v>J2</v>
          </cell>
          <cell r="R640" t="str">
            <v>J6</v>
          </cell>
          <cell r="S640" t="str">
            <v>ENTREGADO</v>
          </cell>
          <cell r="T640">
            <v>42685</v>
          </cell>
          <cell r="U640" t="str">
            <v>CHUMPITAZ GAGO JULIO ENRIQUE</v>
          </cell>
          <cell r="V640" t="str">
            <v>CORIHUAMAN SURCO  ERICK ROBERT</v>
          </cell>
        </row>
        <row r="641">
          <cell r="A641">
            <v>658</v>
          </cell>
          <cell r="B641">
            <v>42685</v>
          </cell>
          <cell r="C641" t="str">
            <v>NOVIEMBRE</v>
          </cell>
          <cell r="D641" t="str">
            <v>2016</v>
          </cell>
          <cell r="E641">
            <v>298</v>
          </cell>
          <cell r="F641" t="str">
            <v>C5R-892</v>
          </cell>
          <cell r="G641" t="str">
            <v>A0T-983</v>
          </cell>
          <cell r="H641" t="str">
            <v>LAS BAMBAS</v>
          </cell>
          <cell r="I641">
            <v>224029</v>
          </cell>
          <cell r="J641" t="str">
            <v>REPUESTO</v>
          </cell>
          <cell r="K641" t="str">
            <v>RESORTES GRANDES PARA ZAPATAS</v>
          </cell>
          <cell r="L641">
            <v>4</v>
          </cell>
          <cell r="M641" t="str">
            <v>UNID.</v>
          </cell>
          <cell r="N641" t="str">
            <v>TRACTO</v>
          </cell>
          <cell r="O641">
            <v>0</v>
          </cell>
          <cell r="P641" t="str">
            <v>M2</v>
          </cell>
          <cell r="Q641" t="str">
            <v>J2</v>
          </cell>
          <cell r="R641" t="str">
            <v>J6</v>
          </cell>
          <cell r="S641" t="str">
            <v>ENTREGADO</v>
          </cell>
          <cell r="T641">
            <v>42685</v>
          </cell>
          <cell r="U641" t="str">
            <v>CHUMPITAZ GAGO JULIO ENRIQUE</v>
          </cell>
          <cell r="V641" t="str">
            <v>CORIHUAMAN SURCO  ERICK ROBERT</v>
          </cell>
        </row>
        <row r="642">
          <cell r="A642">
            <v>659</v>
          </cell>
          <cell r="B642">
            <v>42685</v>
          </cell>
          <cell r="C642" t="str">
            <v>NOVIEMBRE</v>
          </cell>
          <cell r="D642" t="str">
            <v>2016</v>
          </cell>
          <cell r="E642">
            <v>298</v>
          </cell>
          <cell r="F642" t="str">
            <v>C5R-892</v>
          </cell>
          <cell r="G642" t="str">
            <v>A0T-983</v>
          </cell>
          <cell r="H642" t="str">
            <v>LAS BAMBAS</v>
          </cell>
          <cell r="I642">
            <v>224029</v>
          </cell>
          <cell r="J642" t="str">
            <v>REPUESTO</v>
          </cell>
          <cell r="K642" t="str">
            <v>RESORTES PEQUEÑOS PARA ZAPATAS</v>
          </cell>
          <cell r="L642">
            <v>8</v>
          </cell>
          <cell r="M642" t="str">
            <v>UNID.</v>
          </cell>
          <cell r="N642" t="str">
            <v>TRACTO</v>
          </cell>
          <cell r="O642">
            <v>0</v>
          </cell>
          <cell r="P642" t="str">
            <v>M2</v>
          </cell>
          <cell r="Q642" t="str">
            <v>J2</v>
          </cell>
          <cell r="R642" t="str">
            <v>J6</v>
          </cell>
          <cell r="S642" t="str">
            <v>ENTREGADO</v>
          </cell>
          <cell r="T642">
            <v>42685</v>
          </cell>
          <cell r="U642" t="str">
            <v>CHUMPITAZ GAGO JULIO ENRIQUE</v>
          </cell>
          <cell r="V642" t="str">
            <v>CORIHUAMAN SURCO  ERICK ROBERT</v>
          </cell>
        </row>
        <row r="643">
          <cell r="A643">
            <v>626</v>
          </cell>
          <cell r="B643">
            <v>42685</v>
          </cell>
          <cell r="C643" t="str">
            <v>NOVIEMBRE</v>
          </cell>
          <cell r="D643" t="str">
            <v>2016</v>
          </cell>
          <cell r="E643">
            <v>302</v>
          </cell>
          <cell r="F643" t="str">
            <v>D3N-721</v>
          </cell>
          <cell r="G643" t="str">
            <v>C4S-979</v>
          </cell>
          <cell r="H643" t="str">
            <v>LAS BAMBAS</v>
          </cell>
          <cell r="I643">
            <v>121556.1</v>
          </cell>
          <cell r="J643" t="str">
            <v>REPUESTO</v>
          </cell>
          <cell r="K643" t="str">
            <v>SECADOR DE AIRE</v>
          </cell>
          <cell r="L643">
            <v>1</v>
          </cell>
          <cell r="M643" t="str">
            <v>UNID.</v>
          </cell>
          <cell r="N643" t="str">
            <v>TRACTO</v>
          </cell>
          <cell r="O643">
            <v>1</v>
          </cell>
          <cell r="P643" t="str">
            <v>M8</v>
          </cell>
          <cell r="Q643" t="str">
            <v>J2</v>
          </cell>
          <cell r="R643" t="str">
            <v>J6</v>
          </cell>
          <cell r="S643" t="str">
            <v>ENTREGADO</v>
          </cell>
          <cell r="T643">
            <v>42686</v>
          </cell>
          <cell r="U643" t="str">
            <v>VARILLAS GAGO  OSCAR ALBERTO</v>
          </cell>
          <cell r="V643" t="str">
            <v>CORIHUAMAN SURCO  ERICK ROBERT</v>
          </cell>
        </row>
        <row r="644">
          <cell r="A644">
            <v>635</v>
          </cell>
          <cell r="B644">
            <v>42685</v>
          </cell>
          <cell r="C644" t="str">
            <v>NOVIEMBRE</v>
          </cell>
          <cell r="D644" t="str">
            <v>2016</v>
          </cell>
          <cell r="E644">
            <v>302</v>
          </cell>
          <cell r="F644" t="str">
            <v>D3N-721</v>
          </cell>
          <cell r="G644" t="str">
            <v>C4S-979</v>
          </cell>
          <cell r="H644" t="str">
            <v>LAS BAMBAS</v>
          </cell>
          <cell r="I644">
            <v>121556.1</v>
          </cell>
          <cell r="J644" t="str">
            <v>REPUESTO</v>
          </cell>
          <cell r="K644" t="str">
            <v>FAROS REDONDOS LED  ROJOS GRANDES</v>
          </cell>
          <cell r="L644">
            <v>3</v>
          </cell>
          <cell r="M644" t="str">
            <v>UNID.</v>
          </cell>
          <cell r="N644" t="str">
            <v>CISTERNA</v>
          </cell>
          <cell r="O644">
            <v>0</v>
          </cell>
          <cell r="P644" t="str">
            <v>E2</v>
          </cell>
          <cell r="Q644" t="str">
            <v>J2</v>
          </cell>
          <cell r="R644" t="str">
            <v>J6</v>
          </cell>
          <cell r="S644" t="str">
            <v>ENTREGADO</v>
          </cell>
          <cell r="T644">
            <v>42685</v>
          </cell>
          <cell r="U644" t="str">
            <v>YUCA BELLIDO BORIS YERSY</v>
          </cell>
          <cell r="V644" t="str">
            <v>CORIHUAMAN SURCO  ERICK ROBERT</v>
          </cell>
        </row>
        <row r="645">
          <cell r="A645">
            <v>606</v>
          </cell>
          <cell r="B645">
            <v>42685</v>
          </cell>
          <cell r="C645" t="str">
            <v>NOVIEMBRE</v>
          </cell>
          <cell r="D645" t="str">
            <v>2016</v>
          </cell>
          <cell r="E645">
            <v>297</v>
          </cell>
          <cell r="F645" t="str">
            <v>D3P-747</v>
          </cell>
          <cell r="G645" t="str">
            <v>A0T-985</v>
          </cell>
          <cell r="H645" t="str">
            <v>LAS BAMBAS</v>
          </cell>
          <cell r="I645">
            <v>179946.6</v>
          </cell>
          <cell r="J645" t="str">
            <v>REPUESTO</v>
          </cell>
          <cell r="K645" t="str">
            <v>PITONES CURVOS</v>
          </cell>
          <cell r="L645">
            <v>4</v>
          </cell>
          <cell r="M645" t="str">
            <v>UNID.</v>
          </cell>
          <cell r="N645" t="str">
            <v>CISTERNA</v>
          </cell>
          <cell r="O645">
            <v>0</v>
          </cell>
          <cell r="P645" t="str">
            <v>N2</v>
          </cell>
          <cell r="Q645" t="str">
            <v>J3</v>
          </cell>
          <cell r="R645" t="str">
            <v>J6</v>
          </cell>
          <cell r="S645" t="str">
            <v>ENTREGADO</v>
          </cell>
          <cell r="T645">
            <v>42685</v>
          </cell>
          <cell r="U645" t="str">
            <v>MAMANI LARICO  EDUARDO ALVARO</v>
          </cell>
          <cell r="V645" t="str">
            <v>CHURA PIZARRO ALBERTO</v>
          </cell>
        </row>
        <row r="646">
          <cell r="A646">
            <v>607</v>
          </cell>
          <cell r="B646">
            <v>42685</v>
          </cell>
          <cell r="C646" t="str">
            <v>NOVIEMBRE</v>
          </cell>
          <cell r="D646" t="str">
            <v>2016</v>
          </cell>
          <cell r="E646">
            <v>297</v>
          </cell>
          <cell r="F646" t="str">
            <v>D3P-747</v>
          </cell>
          <cell r="G646" t="str">
            <v>A0T-985</v>
          </cell>
          <cell r="H646" t="str">
            <v>LAS BAMBAS</v>
          </cell>
          <cell r="I646">
            <v>179946.6</v>
          </cell>
          <cell r="J646" t="str">
            <v>REPUESTO</v>
          </cell>
          <cell r="K646" t="str">
            <v>PITONES RECTOS</v>
          </cell>
          <cell r="L646">
            <v>12</v>
          </cell>
          <cell r="M646" t="str">
            <v>UNID.</v>
          </cell>
          <cell r="N646" t="str">
            <v>CISTERNA</v>
          </cell>
          <cell r="O646">
            <v>0</v>
          </cell>
          <cell r="P646" t="str">
            <v>N2</v>
          </cell>
          <cell r="Q646" t="str">
            <v>J3</v>
          </cell>
          <cell r="R646" t="str">
            <v>J6</v>
          </cell>
          <cell r="S646" t="str">
            <v>ENTREGADO</v>
          </cell>
          <cell r="T646">
            <v>42685</v>
          </cell>
          <cell r="U646" t="str">
            <v>MAMANI LARICO  EDUARDO ALVARO</v>
          </cell>
          <cell r="V646" t="str">
            <v>CHURA PIZARRO ALBERTO</v>
          </cell>
        </row>
        <row r="647">
          <cell r="A647">
            <v>597</v>
          </cell>
          <cell r="B647">
            <v>42685</v>
          </cell>
          <cell r="C647" t="str">
            <v>NOVIEMBRE</v>
          </cell>
          <cell r="D647" t="str">
            <v>2016</v>
          </cell>
          <cell r="E647">
            <v>297</v>
          </cell>
          <cell r="F647" t="str">
            <v>D3P-747</v>
          </cell>
          <cell r="G647" t="str">
            <v>A0T-985</v>
          </cell>
          <cell r="H647" t="str">
            <v>LAS BAMBAS</v>
          </cell>
          <cell r="I647">
            <v>179946.6</v>
          </cell>
          <cell r="J647" t="str">
            <v>REPUESTO</v>
          </cell>
          <cell r="K647" t="str">
            <v>LLANTAS REENCAUCHADAS</v>
          </cell>
          <cell r="L647">
            <v>4</v>
          </cell>
          <cell r="M647" t="str">
            <v>UNID.</v>
          </cell>
          <cell r="N647" t="str">
            <v>CISTERNA</v>
          </cell>
          <cell r="O647">
            <v>0</v>
          </cell>
          <cell r="P647" t="str">
            <v>N2</v>
          </cell>
          <cell r="Q647" t="str">
            <v>J3</v>
          </cell>
          <cell r="R647" t="str">
            <v>J6</v>
          </cell>
          <cell r="S647" t="str">
            <v>ENTREGADO</v>
          </cell>
          <cell r="T647">
            <v>42685</v>
          </cell>
          <cell r="U647" t="str">
            <v>MAMANI LARICO  EDUARDO ALVARO</v>
          </cell>
          <cell r="V647" t="str">
            <v>CHURA PIZARRO ALBERTO</v>
          </cell>
        </row>
        <row r="648">
          <cell r="A648">
            <v>638</v>
          </cell>
          <cell r="B648">
            <v>42685</v>
          </cell>
          <cell r="C648" t="str">
            <v>NOVIEMBRE</v>
          </cell>
          <cell r="D648" t="str">
            <v>2016</v>
          </cell>
          <cell r="E648">
            <v>299</v>
          </cell>
          <cell r="F648" t="str">
            <v>D3R-791</v>
          </cell>
          <cell r="G648" t="str">
            <v>B1M-993</v>
          </cell>
          <cell r="H648" t="str">
            <v>LAS BAMBAS</v>
          </cell>
          <cell r="I648">
            <v>135621</v>
          </cell>
          <cell r="J648" t="str">
            <v>REPUESTO</v>
          </cell>
          <cell r="K648" t="str">
            <v>CABLE NRO. 14</v>
          </cell>
          <cell r="L648">
            <v>10</v>
          </cell>
          <cell r="M648" t="str">
            <v>M</v>
          </cell>
          <cell r="N648" t="str">
            <v>CISTERNA</v>
          </cell>
          <cell r="O648">
            <v>0</v>
          </cell>
          <cell r="P648" t="str">
            <v>E2</v>
          </cell>
          <cell r="Q648" t="str">
            <v>J2</v>
          </cell>
          <cell r="R648" t="str">
            <v>J6</v>
          </cell>
          <cell r="S648" t="str">
            <v>ENTREGADO</v>
          </cell>
          <cell r="T648">
            <v>42685</v>
          </cell>
          <cell r="U648" t="str">
            <v>YUCA BELLIDO BORIS YERSY</v>
          </cell>
          <cell r="V648" t="str">
            <v>CORIHUAMAN SURCO  ERICK ROBERT</v>
          </cell>
        </row>
        <row r="649">
          <cell r="A649">
            <v>639</v>
          </cell>
          <cell r="B649">
            <v>42685</v>
          </cell>
          <cell r="C649" t="str">
            <v>NOVIEMBRE</v>
          </cell>
          <cell r="D649" t="str">
            <v>2016</v>
          </cell>
          <cell r="E649">
            <v>299</v>
          </cell>
          <cell r="F649" t="str">
            <v>D3R-791</v>
          </cell>
          <cell r="G649" t="str">
            <v>B1M-993</v>
          </cell>
          <cell r="H649" t="str">
            <v>LAS BAMBAS</v>
          </cell>
          <cell r="I649">
            <v>135621</v>
          </cell>
          <cell r="J649" t="str">
            <v>REPUESTO</v>
          </cell>
          <cell r="K649" t="str">
            <v>TUBO CORRUGADO 1/4</v>
          </cell>
          <cell r="L649">
            <v>10</v>
          </cell>
          <cell r="M649" t="str">
            <v>M</v>
          </cell>
          <cell r="N649" t="str">
            <v>CISTERNA</v>
          </cell>
          <cell r="O649">
            <v>0</v>
          </cell>
          <cell r="P649" t="str">
            <v>E2</v>
          </cell>
          <cell r="Q649" t="str">
            <v>J2</v>
          </cell>
          <cell r="R649" t="str">
            <v>J6</v>
          </cell>
          <cell r="S649" t="str">
            <v>ENTREGADO</v>
          </cell>
          <cell r="T649">
            <v>42685</v>
          </cell>
          <cell r="U649" t="str">
            <v>YUCA BELLIDO BORIS YERSY</v>
          </cell>
          <cell r="V649" t="str">
            <v>CORIHUAMAN SURCO  ERICK ROBERT</v>
          </cell>
        </row>
        <row r="650">
          <cell r="A650">
            <v>652</v>
          </cell>
          <cell r="B650">
            <v>42685</v>
          </cell>
          <cell r="C650" t="str">
            <v>NOVIEMBRE</v>
          </cell>
          <cell r="D650" t="str">
            <v>2016</v>
          </cell>
          <cell r="E650">
            <v>299</v>
          </cell>
          <cell r="F650" t="str">
            <v>D3R-791</v>
          </cell>
          <cell r="G650" t="str">
            <v>B1M-993</v>
          </cell>
          <cell r="H650" t="str">
            <v>LAS BAMBAS</v>
          </cell>
          <cell r="I650">
            <v>135621</v>
          </cell>
          <cell r="J650" t="str">
            <v>REPUESTO</v>
          </cell>
          <cell r="K650" t="str">
            <v>PARCHE RACK 10</v>
          </cell>
          <cell r="L650">
            <v>1</v>
          </cell>
          <cell r="M650" t="str">
            <v>UNID.</v>
          </cell>
          <cell r="N650" t="str">
            <v>CISTERNA</v>
          </cell>
          <cell r="O650">
            <v>0</v>
          </cell>
          <cell r="P650" t="str">
            <v>N1</v>
          </cell>
          <cell r="Q650" t="str">
            <v>J3</v>
          </cell>
          <cell r="R650" t="str">
            <v>J6</v>
          </cell>
          <cell r="S650" t="str">
            <v>ENTREGADO</v>
          </cell>
          <cell r="T650">
            <v>42685</v>
          </cell>
          <cell r="U650" t="str">
            <v>AGUILAR CCANTUTA WILLY</v>
          </cell>
          <cell r="V650" t="str">
            <v>CHURA PIZARRO ALBERTO</v>
          </cell>
        </row>
        <row r="651">
          <cell r="A651">
            <v>653</v>
          </cell>
          <cell r="B651">
            <v>42685</v>
          </cell>
          <cell r="C651" t="str">
            <v>NOVIEMBRE</v>
          </cell>
          <cell r="D651" t="str">
            <v>2016</v>
          </cell>
          <cell r="E651">
            <v>299</v>
          </cell>
          <cell r="F651" t="str">
            <v>D3R-791</v>
          </cell>
          <cell r="G651" t="str">
            <v>B1M-993</v>
          </cell>
          <cell r="H651" t="str">
            <v>LAS BAMBAS</v>
          </cell>
          <cell r="I651">
            <v>135621</v>
          </cell>
          <cell r="J651" t="str">
            <v>REPUESTO</v>
          </cell>
          <cell r="K651" t="str">
            <v>PITONES CURVOS</v>
          </cell>
          <cell r="L651">
            <v>2</v>
          </cell>
          <cell r="M651" t="str">
            <v>UNID.</v>
          </cell>
          <cell r="N651" t="str">
            <v>CISTERNA</v>
          </cell>
          <cell r="O651">
            <v>0</v>
          </cell>
          <cell r="P651" t="str">
            <v>N1</v>
          </cell>
          <cell r="Q651" t="str">
            <v>J3</v>
          </cell>
          <cell r="R651" t="str">
            <v>J6</v>
          </cell>
          <cell r="S651" t="str">
            <v>ENTREGADO</v>
          </cell>
          <cell r="T651">
            <v>42685</v>
          </cell>
          <cell r="U651" t="str">
            <v>AGUILAR CCANTUTA WILLY</v>
          </cell>
          <cell r="V651" t="str">
            <v>CHURA PIZARRO ALBERTO</v>
          </cell>
        </row>
        <row r="652">
          <cell r="A652">
            <v>660</v>
          </cell>
          <cell r="B652">
            <v>42685</v>
          </cell>
          <cell r="C652" t="str">
            <v>NOVIEMBRE</v>
          </cell>
          <cell r="D652" t="str">
            <v>2016</v>
          </cell>
          <cell r="E652">
            <v>299</v>
          </cell>
          <cell r="F652" t="str">
            <v>D3R-791</v>
          </cell>
          <cell r="G652" t="str">
            <v>B1M-993</v>
          </cell>
          <cell r="H652" t="str">
            <v>LAS BAMBAS</v>
          </cell>
          <cell r="I652">
            <v>135621</v>
          </cell>
          <cell r="J652" t="str">
            <v>REPUESTO</v>
          </cell>
          <cell r="K652" t="str">
            <v>UNION RAPIDA DE 1/4</v>
          </cell>
          <cell r="L652">
            <v>1</v>
          </cell>
          <cell r="M652" t="str">
            <v>UNID.</v>
          </cell>
          <cell r="N652" t="str">
            <v>CISTERNA</v>
          </cell>
          <cell r="O652">
            <v>0</v>
          </cell>
          <cell r="P652" t="str">
            <v>M8</v>
          </cell>
          <cell r="Q652" t="str">
            <v>J2</v>
          </cell>
          <cell r="R652" t="str">
            <v>J6</v>
          </cell>
          <cell r="S652" t="str">
            <v>ENTREGADO</v>
          </cell>
          <cell r="T652">
            <v>42685</v>
          </cell>
          <cell r="U652" t="str">
            <v>VARILLAS GAGO  OSCAR ALBERTO</v>
          </cell>
          <cell r="V652" t="str">
            <v>CORIHUAMAN SURCO  ERICK ROBERT</v>
          </cell>
        </row>
        <row r="653">
          <cell r="A653">
            <v>661</v>
          </cell>
          <cell r="B653">
            <v>42685</v>
          </cell>
          <cell r="C653" t="str">
            <v>NOVIEMBRE</v>
          </cell>
          <cell r="D653" t="str">
            <v>2016</v>
          </cell>
          <cell r="E653">
            <v>299</v>
          </cell>
          <cell r="F653" t="str">
            <v>D3R-791</v>
          </cell>
          <cell r="G653" t="str">
            <v>B1M-993</v>
          </cell>
          <cell r="H653" t="str">
            <v>LAS BAMBAS</v>
          </cell>
          <cell r="I653">
            <v>135621</v>
          </cell>
          <cell r="J653" t="str">
            <v>REPUESTO</v>
          </cell>
          <cell r="K653" t="str">
            <v>CONO 1/4</v>
          </cell>
          <cell r="L653">
            <v>1</v>
          </cell>
          <cell r="M653" t="str">
            <v>UNID.</v>
          </cell>
          <cell r="N653" t="str">
            <v>CISTERNA</v>
          </cell>
          <cell r="O653">
            <v>0</v>
          </cell>
          <cell r="P653" t="str">
            <v>M8</v>
          </cell>
          <cell r="Q653" t="str">
            <v>J2</v>
          </cell>
          <cell r="R653" t="str">
            <v>J6</v>
          </cell>
          <cell r="S653" t="str">
            <v>ENTREGADO</v>
          </cell>
          <cell r="T653">
            <v>42685</v>
          </cell>
          <cell r="U653" t="str">
            <v>VARILLAS GAGO  OSCAR ALBERTO</v>
          </cell>
          <cell r="V653" t="str">
            <v>CORIHUAMAN SURCO  ERICK ROBERT</v>
          </cell>
        </row>
        <row r="654">
          <cell r="A654">
            <v>662</v>
          </cell>
          <cell r="B654">
            <v>42685</v>
          </cell>
          <cell r="C654" t="str">
            <v>NOVIEMBRE</v>
          </cell>
          <cell r="D654" t="str">
            <v>2016</v>
          </cell>
          <cell r="E654">
            <v>299</v>
          </cell>
          <cell r="F654" t="str">
            <v>D3R-791</v>
          </cell>
          <cell r="G654" t="str">
            <v>B1M-993</v>
          </cell>
          <cell r="H654" t="str">
            <v>LAS BAMBAS</v>
          </cell>
          <cell r="I654">
            <v>135621</v>
          </cell>
          <cell r="J654" t="str">
            <v>REPUESTO</v>
          </cell>
          <cell r="K654" t="str">
            <v>GUIA 1/4</v>
          </cell>
          <cell r="L654">
            <v>1</v>
          </cell>
          <cell r="M654" t="str">
            <v>UNID.</v>
          </cell>
          <cell r="N654" t="str">
            <v>CISTERNA</v>
          </cell>
          <cell r="O654">
            <v>0</v>
          </cell>
          <cell r="P654" t="str">
            <v>M8</v>
          </cell>
          <cell r="Q654" t="str">
            <v>J2</v>
          </cell>
          <cell r="R654" t="str">
            <v>J6</v>
          </cell>
          <cell r="S654" t="str">
            <v>ENTREGADO</v>
          </cell>
          <cell r="T654">
            <v>42685</v>
          </cell>
          <cell r="U654" t="str">
            <v>VARILLAS GAGO  OSCAR ALBERTO</v>
          </cell>
          <cell r="V654" t="str">
            <v>CORIHUAMAN SURCO  ERICK ROBERT</v>
          </cell>
        </row>
        <row r="655">
          <cell r="A655">
            <v>663</v>
          </cell>
          <cell r="B655">
            <v>42685</v>
          </cell>
          <cell r="C655" t="str">
            <v>NOVIEMBRE</v>
          </cell>
          <cell r="D655" t="str">
            <v>2016</v>
          </cell>
          <cell r="E655">
            <v>299</v>
          </cell>
          <cell r="F655" t="str">
            <v>D3R-791</v>
          </cell>
          <cell r="G655" t="str">
            <v>B1M-993</v>
          </cell>
          <cell r="H655" t="str">
            <v>LAS BAMBAS</v>
          </cell>
          <cell r="I655">
            <v>135621</v>
          </cell>
          <cell r="J655" t="str">
            <v>REPUESTO</v>
          </cell>
          <cell r="K655" t="str">
            <v>MANGUERA DE AIRE 1/4</v>
          </cell>
          <cell r="L655">
            <v>0.3</v>
          </cell>
          <cell r="M655" t="str">
            <v>M</v>
          </cell>
          <cell r="N655" t="str">
            <v>CISTERNA</v>
          </cell>
          <cell r="O655">
            <v>0</v>
          </cell>
          <cell r="P655" t="str">
            <v>M8</v>
          </cell>
          <cell r="Q655" t="str">
            <v>J2</v>
          </cell>
          <cell r="R655" t="str">
            <v>J6</v>
          </cell>
          <cell r="S655" t="str">
            <v>ENTREGADO</v>
          </cell>
          <cell r="T655">
            <v>42685</v>
          </cell>
          <cell r="U655" t="str">
            <v>VARILLAS GAGO  OSCAR ALBERTO</v>
          </cell>
          <cell r="V655" t="str">
            <v>CORIHUAMAN SURCO  ERICK ROBERT</v>
          </cell>
        </row>
        <row r="656">
          <cell r="A656">
            <v>649</v>
          </cell>
          <cell r="B656">
            <v>42685</v>
          </cell>
          <cell r="C656" t="str">
            <v>NOVIEMBRE</v>
          </cell>
          <cell r="D656" t="str">
            <v>2016</v>
          </cell>
          <cell r="E656">
            <v>299</v>
          </cell>
          <cell r="F656" t="str">
            <v>D3R-791</v>
          </cell>
          <cell r="G656" t="str">
            <v>B1M-993</v>
          </cell>
          <cell r="H656" t="str">
            <v>LAS BAMBAS</v>
          </cell>
          <cell r="I656">
            <v>135621</v>
          </cell>
          <cell r="J656" t="str">
            <v>REPUESTO</v>
          </cell>
          <cell r="K656" t="str">
            <v>LLANTAS REENCAUCHADAS IDY</v>
          </cell>
          <cell r="L656">
            <v>4</v>
          </cell>
          <cell r="M656" t="str">
            <v>UNID.</v>
          </cell>
          <cell r="N656" t="str">
            <v>TRACTO</v>
          </cell>
          <cell r="O656">
            <v>1</v>
          </cell>
          <cell r="P656" t="str">
            <v>N1</v>
          </cell>
          <cell r="Q656" t="str">
            <v>J3</v>
          </cell>
          <cell r="R656" t="str">
            <v>J6</v>
          </cell>
          <cell r="S656" t="str">
            <v>ENTREGADO</v>
          </cell>
          <cell r="T656">
            <v>42686</v>
          </cell>
          <cell r="U656" t="str">
            <v>AGUILAR CCANTUTA WILLY</v>
          </cell>
          <cell r="V656" t="str">
            <v>CHURA PIZARRO ALBERTO</v>
          </cell>
        </row>
        <row r="657">
          <cell r="A657">
            <v>650</v>
          </cell>
          <cell r="B657">
            <v>42685</v>
          </cell>
          <cell r="C657" t="str">
            <v>NOVIEMBRE</v>
          </cell>
          <cell r="D657" t="str">
            <v>2016</v>
          </cell>
          <cell r="E657">
            <v>299</v>
          </cell>
          <cell r="F657" t="str">
            <v>D3R-791</v>
          </cell>
          <cell r="G657" t="str">
            <v>B1M-993</v>
          </cell>
          <cell r="H657" t="str">
            <v>LAS BAMBAS</v>
          </cell>
          <cell r="I657">
            <v>135621</v>
          </cell>
          <cell r="J657" t="str">
            <v>REPUESTO</v>
          </cell>
          <cell r="K657" t="str">
            <v>LLANTAS REENCAUCHADAS IZY2</v>
          </cell>
          <cell r="L657">
            <v>4</v>
          </cell>
          <cell r="M657" t="str">
            <v>UNID.</v>
          </cell>
          <cell r="N657" t="str">
            <v>CISTERNA</v>
          </cell>
          <cell r="O657">
            <v>0</v>
          </cell>
          <cell r="P657" t="str">
            <v>N1</v>
          </cell>
          <cell r="Q657" t="str">
            <v>J3</v>
          </cell>
          <cell r="R657" t="str">
            <v>J6</v>
          </cell>
          <cell r="S657" t="str">
            <v>ENTREGADO</v>
          </cell>
          <cell r="T657">
            <v>42685</v>
          </cell>
          <cell r="U657" t="str">
            <v>AGUILAR CCANTUTA WILLY</v>
          </cell>
          <cell r="V657" t="str">
            <v>CHURA PIZARRO ALBERTO</v>
          </cell>
        </row>
        <row r="658">
          <cell r="A658">
            <v>622</v>
          </cell>
          <cell r="B658">
            <v>42685</v>
          </cell>
          <cell r="C658" t="str">
            <v>NOVIEMBRE</v>
          </cell>
          <cell r="D658" t="str">
            <v>2016</v>
          </cell>
          <cell r="E658">
            <v>296</v>
          </cell>
          <cell r="F658" t="str">
            <v>D4X-872</v>
          </cell>
          <cell r="G658" t="str">
            <v>B4P-976</v>
          </cell>
          <cell r="H658" t="str">
            <v>LAS BAMBAS</v>
          </cell>
          <cell r="I658">
            <v>180842</v>
          </cell>
          <cell r="J658" t="str">
            <v>REPUESTO</v>
          </cell>
          <cell r="K658" t="str">
            <v>SPRAY COLOR VERDE</v>
          </cell>
          <cell r="L658">
            <v>1</v>
          </cell>
          <cell r="M658" t="str">
            <v>UNID.</v>
          </cell>
          <cell r="N658" t="str">
            <v>CISTERNA</v>
          </cell>
          <cell r="O658">
            <v>0</v>
          </cell>
          <cell r="P658" t="str">
            <v>M3</v>
          </cell>
          <cell r="Q658" t="str">
            <v>J2</v>
          </cell>
          <cell r="R658" t="str">
            <v>J6</v>
          </cell>
          <cell r="S658" t="str">
            <v>ENTREGADO</v>
          </cell>
          <cell r="T658">
            <v>42685</v>
          </cell>
          <cell r="U658" t="str">
            <v>GARCIA PASQUEL  JOSE LUIS</v>
          </cell>
          <cell r="V658" t="str">
            <v>CORIHUAMAN SURCO  ERICK ROBERT</v>
          </cell>
        </row>
        <row r="659">
          <cell r="A659">
            <v>623</v>
          </cell>
          <cell r="B659">
            <v>42685</v>
          </cell>
          <cell r="C659" t="str">
            <v>NOVIEMBRE</v>
          </cell>
          <cell r="D659" t="str">
            <v>2016</v>
          </cell>
          <cell r="E659">
            <v>296</v>
          </cell>
          <cell r="F659" t="str">
            <v>D4X-872</v>
          </cell>
          <cell r="G659" t="str">
            <v>B4P-976</v>
          </cell>
          <cell r="H659" t="str">
            <v>LAS BAMBAS</v>
          </cell>
          <cell r="I659">
            <v>180842</v>
          </cell>
          <cell r="J659" t="str">
            <v>REPUESTO</v>
          </cell>
          <cell r="K659" t="str">
            <v>SPRAY COLOR BLANCO</v>
          </cell>
          <cell r="L659">
            <v>1</v>
          </cell>
          <cell r="M659" t="str">
            <v>UNID.</v>
          </cell>
          <cell r="N659" t="str">
            <v>CISTERNA</v>
          </cell>
          <cell r="O659">
            <v>1</v>
          </cell>
          <cell r="P659" t="str">
            <v>M3</v>
          </cell>
          <cell r="Q659" t="str">
            <v>J2</v>
          </cell>
          <cell r="R659" t="str">
            <v>J6</v>
          </cell>
          <cell r="S659" t="str">
            <v>ENTREGADO</v>
          </cell>
          <cell r="T659">
            <v>42686</v>
          </cell>
          <cell r="U659" t="str">
            <v>GARCIA PASQUEL  JOSE LUIS</v>
          </cell>
          <cell r="V659" t="str">
            <v>CORIHUAMAN SURCO  ERICK ROBERT</v>
          </cell>
        </row>
        <row r="660">
          <cell r="A660">
            <v>605</v>
          </cell>
          <cell r="B660">
            <v>42685</v>
          </cell>
          <cell r="C660" t="str">
            <v>NOVIEMBRE</v>
          </cell>
          <cell r="D660" t="str">
            <v>2016</v>
          </cell>
          <cell r="E660">
            <v>210</v>
          </cell>
          <cell r="F660" t="str">
            <v>D6F-898</v>
          </cell>
          <cell r="G660" t="str">
            <v>T4L-996</v>
          </cell>
          <cell r="H660" t="str">
            <v>LAS BAMBAS</v>
          </cell>
          <cell r="I660">
            <v>160160</v>
          </cell>
          <cell r="J660" t="str">
            <v>REPUESTO</v>
          </cell>
          <cell r="K660" t="str">
            <v>SERVO DE DIRECCION</v>
          </cell>
          <cell r="L660">
            <v>1</v>
          </cell>
          <cell r="M660" t="str">
            <v>UNID.</v>
          </cell>
          <cell r="N660" t="str">
            <v>TRACTO</v>
          </cell>
          <cell r="O660">
            <v>1</v>
          </cell>
          <cell r="P660" t="str">
            <v>J2</v>
          </cell>
          <cell r="Q660" t="str">
            <v>J2</v>
          </cell>
          <cell r="R660" t="str">
            <v>J6</v>
          </cell>
          <cell r="S660" t="str">
            <v>ENTREGADO</v>
          </cell>
          <cell r="T660">
            <v>42686</v>
          </cell>
          <cell r="U660" t="str">
            <v>CORIHUAMAN SURCO  ERICK ROBERT</v>
          </cell>
          <cell r="V660" t="str">
            <v>CORIHUAMAN SURCO  ERICK ROBERT</v>
          </cell>
        </row>
        <row r="661">
          <cell r="A661">
            <v>619</v>
          </cell>
          <cell r="B661">
            <v>42685</v>
          </cell>
          <cell r="C661" t="str">
            <v>NOVIEMBRE</v>
          </cell>
          <cell r="D661" t="str">
            <v>2016</v>
          </cell>
          <cell r="E661">
            <v>210</v>
          </cell>
          <cell r="F661" t="str">
            <v>D6F-898</v>
          </cell>
          <cell r="G661" t="str">
            <v>T4L-996</v>
          </cell>
          <cell r="H661" t="str">
            <v>LAS BAMBAS</v>
          </cell>
          <cell r="I661">
            <v>160160</v>
          </cell>
          <cell r="J661" t="str">
            <v>REPUESTO</v>
          </cell>
          <cell r="K661" t="str">
            <v>RETEN DE CAJA DE DIRECCION</v>
          </cell>
          <cell r="L661">
            <v>1</v>
          </cell>
          <cell r="M661" t="str">
            <v>UNID.</v>
          </cell>
          <cell r="N661" t="str">
            <v>TRACTO</v>
          </cell>
          <cell r="O661">
            <v>1</v>
          </cell>
          <cell r="P661" t="str">
            <v>M2</v>
          </cell>
          <cell r="Q661" t="str">
            <v>J1</v>
          </cell>
          <cell r="R661" t="str">
            <v>J6</v>
          </cell>
          <cell r="S661" t="str">
            <v>ENTREGADO</v>
          </cell>
          <cell r="T661">
            <v>42686</v>
          </cell>
          <cell r="U661" t="str">
            <v>CHUMPITAZ GAGO JULIO ENRIQUE</v>
          </cell>
          <cell r="V661" t="str">
            <v>FLOREZ CONDORI  JOSE WILLIANS</v>
          </cell>
        </row>
        <row r="662">
          <cell r="A662">
            <v>620</v>
          </cell>
          <cell r="B662">
            <v>42685</v>
          </cell>
          <cell r="C662" t="str">
            <v>NOVIEMBRE</v>
          </cell>
          <cell r="D662" t="str">
            <v>2016</v>
          </cell>
          <cell r="E662">
            <v>210</v>
          </cell>
          <cell r="F662" t="str">
            <v>D6F-898</v>
          </cell>
          <cell r="G662" t="str">
            <v>T4L-996</v>
          </cell>
          <cell r="H662" t="str">
            <v>LAS BAMBAS</v>
          </cell>
          <cell r="I662">
            <v>160160</v>
          </cell>
          <cell r="J662" t="str">
            <v>REPUESTO</v>
          </cell>
          <cell r="K662" t="str">
            <v xml:space="preserve">FILTRO DE ACEITE </v>
          </cell>
          <cell r="L662">
            <v>2</v>
          </cell>
          <cell r="M662" t="str">
            <v>UNID.</v>
          </cell>
          <cell r="N662" t="str">
            <v>TRACTO</v>
          </cell>
          <cell r="O662">
            <v>0</v>
          </cell>
          <cell r="P662" t="str">
            <v>M2</v>
          </cell>
          <cell r="Q662" t="str">
            <v>J1</v>
          </cell>
          <cell r="R662" t="str">
            <v>J6</v>
          </cell>
          <cell r="S662" t="str">
            <v>ENTREGADO</v>
          </cell>
          <cell r="T662">
            <v>42685</v>
          </cell>
          <cell r="U662" t="str">
            <v>CHUMPITAZ GAGO JULIO ENRIQUE</v>
          </cell>
          <cell r="V662" t="str">
            <v>FLOREZ CONDORI  JOSE WILLIANS</v>
          </cell>
        </row>
        <row r="663">
          <cell r="A663">
            <v>621</v>
          </cell>
          <cell r="B663">
            <v>42685</v>
          </cell>
          <cell r="C663" t="str">
            <v>NOVIEMBRE</v>
          </cell>
          <cell r="D663" t="str">
            <v>2016</v>
          </cell>
          <cell r="E663">
            <v>210</v>
          </cell>
          <cell r="F663" t="str">
            <v>D6F-898</v>
          </cell>
          <cell r="G663" t="str">
            <v>T4L-996</v>
          </cell>
          <cell r="H663" t="str">
            <v>LAS BAMBAS</v>
          </cell>
          <cell r="I663">
            <v>160160</v>
          </cell>
          <cell r="J663" t="str">
            <v>REPUESTO</v>
          </cell>
          <cell r="K663" t="str">
            <v>ACEITE 15W40</v>
          </cell>
          <cell r="L663">
            <v>10</v>
          </cell>
          <cell r="M663" t="str">
            <v>GLNS.</v>
          </cell>
          <cell r="N663" t="str">
            <v>TRACTO</v>
          </cell>
          <cell r="O663">
            <v>0</v>
          </cell>
          <cell r="P663" t="str">
            <v>M2</v>
          </cell>
          <cell r="Q663" t="str">
            <v>J1</v>
          </cell>
          <cell r="R663" t="str">
            <v>J6</v>
          </cell>
          <cell r="S663" t="str">
            <v>ENTREGADO</v>
          </cell>
          <cell r="T663">
            <v>42685</v>
          </cell>
          <cell r="U663" t="str">
            <v>CHUMPITAZ GAGO JULIO ENRIQUE</v>
          </cell>
          <cell r="V663" t="str">
            <v>FLOREZ CONDORI  JOSE WILLIANS</v>
          </cell>
        </row>
        <row r="664">
          <cell r="A664">
            <v>640</v>
          </cell>
          <cell r="B664">
            <v>42685</v>
          </cell>
          <cell r="C664" t="str">
            <v>NOVIEMBRE</v>
          </cell>
          <cell r="D664" t="str">
            <v>2016</v>
          </cell>
          <cell r="E664">
            <v>210</v>
          </cell>
          <cell r="F664" t="str">
            <v>D6F-898</v>
          </cell>
          <cell r="G664" t="str">
            <v>T4L-996</v>
          </cell>
          <cell r="H664" t="str">
            <v>LAS BAMBAS</v>
          </cell>
          <cell r="I664">
            <v>160160</v>
          </cell>
          <cell r="J664" t="str">
            <v>REPUESTO</v>
          </cell>
          <cell r="K664" t="str">
            <v>LIMPIA PARABRISA</v>
          </cell>
          <cell r="L664">
            <v>1</v>
          </cell>
          <cell r="M664" t="str">
            <v>GLNS.</v>
          </cell>
          <cell r="N664" t="str">
            <v>TRACTO</v>
          </cell>
          <cell r="O664">
            <v>0</v>
          </cell>
          <cell r="P664" t="str">
            <v>M2</v>
          </cell>
          <cell r="Q664" t="str">
            <v>J2</v>
          </cell>
          <cell r="R664" t="str">
            <v>J6</v>
          </cell>
          <cell r="S664" t="str">
            <v>ENTREGADO</v>
          </cell>
          <cell r="T664">
            <v>42685</v>
          </cell>
          <cell r="U664" t="str">
            <v>CHUMPITAZ GAGO JULIO ENRIQUE</v>
          </cell>
          <cell r="V664" t="str">
            <v>CORIHUAMAN SURCO  ERICK ROBERT</v>
          </cell>
        </row>
        <row r="665">
          <cell r="A665">
            <v>641</v>
          </cell>
          <cell r="B665">
            <v>42685</v>
          </cell>
          <cell r="C665" t="str">
            <v>NOVIEMBRE</v>
          </cell>
          <cell r="D665" t="str">
            <v>2016</v>
          </cell>
          <cell r="E665">
            <v>210</v>
          </cell>
          <cell r="F665" t="str">
            <v>D6F-898</v>
          </cell>
          <cell r="G665" t="str">
            <v>T4L-996</v>
          </cell>
          <cell r="H665" t="str">
            <v>LAS BAMBAS</v>
          </cell>
          <cell r="I665">
            <v>160160</v>
          </cell>
          <cell r="J665" t="str">
            <v>REPUESTO</v>
          </cell>
          <cell r="K665" t="str">
            <v>REFRIGERANTE</v>
          </cell>
          <cell r="L665">
            <v>1</v>
          </cell>
          <cell r="M665" t="str">
            <v>GLNS.</v>
          </cell>
          <cell r="N665" t="str">
            <v>TRACTO</v>
          </cell>
          <cell r="O665">
            <v>0</v>
          </cell>
          <cell r="P665" t="str">
            <v>M2</v>
          </cell>
          <cell r="Q665" t="str">
            <v>J2</v>
          </cell>
          <cell r="R665" t="str">
            <v>J6</v>
          </cell>
          <cell r="S665" t="str">
            <v>ENTREGADO</v>
          </cell>
          <cell r="T665">
            <v>42685</v>
          </cell>
          <cell r="U665" t="str">
            <v>CHUMPITAZ GAGO JULIO ENRIQUE</v>
          </cell>
          <cell r="V665" t="str">
            <v>CORIHUAMAN SURCO  ERICK ROBERT</v>
          </cell>
        </row>
        <row r="666">
          <cell r="A666">
            <v>666</v>
          </cell>
          <cell r="B666">
            <v>42685</v>
          </cell>
          <cell r="C666" t="str">
            <v>NOVIEMBRE</v>
          </cell>
          <cell r="D666" t="str">
            <v>2016</v>
          </cell>
          <cell r="E666">
            <v>210</v>
          </cell>
          <cell r="F666" t="str">
            <v>D6F-898</v>
          </cell>
          <cell r="G666" t="str">
            <v>T4L-996</v>
          </cell>
          <cell r="H666" t="str">
            <v>LAS BAMBAS</v>
          </cell>
          <cell r="I666">
            <v>160160</v>
          </cell>
          <cell r="J666" t="str">
            <v>REPUESTO</v>
          </cell>
          <cell r="K666" t="str">
            <v>FOCO 9005</v>
          </cell>
          <cell r="L666">
            <v>1</v>
          </cell>
          <cell r="M666" t="str">
            <v>UNID.</v>
          </cell>
          <cell r="N666" t="str">
            <v>TRACTO</v>
          </cell>
          <cell r="O666">
            <v>0</v>
          </cell>
          <cell r="P666" t="str">
            <v>E2</v>
          </cell>
          <cell r="Q666" t="str">
            <v>J1</v>
          </cell>
          <cell r="R666" t="str">
            <v>J6</v>
          </cell>
          <cell r="S666" t="str">
            <v>ENTREGADO</v>
          </cell>
          <cell r="T666">
            <v>42685</v>
          </cell>
          <cell r="U666" t="str">
            <v>YUCA BELLIDO BORIS YERSY</v>
          </cell>
          <cell r="V666" t="str">
            <v>FLOREZ CONDORI  JOSE WILLIANS</v>
          </cell>
        </row>
        <row r="667">
          <cell r="A667">
            <v>667</v>
          </cell>
          <cell r="B667">
            <v>42685</v>
          </cell>
          <cell r="C667" t="str">
            <v>NOVIEMBRE</v>
          </cell>
          <cell r="D667" t="str">
            <v>2016</v>
          </cell>
          <cell r="E667">
            <v>210</v>
          </cell>
          <cell r="F667" t="str">
            <v>D6F-898</v>
          </cell>
          <cell r="G667" t="str">
            <v>T4L-996</v>
          </cell>
          <cell r="H667" t="str">
            <v>LAS BAMBAS</v>
          </cell>
          <cell r="I667">
            <v>160160</v>
          </cell>
          <cell r="J667" t="str">
            <v>REPUESTO</v>
          </cell>
          <cell r="K667" t="str">
            <v>FOCO 9006</v>
          </cell>
          <cell r="L667">
            <v>1</v>
          </cell>
          <cell r="M667" t="str">
            <v>UNID.</v>
          </cell>
          <cell r="N667" t="str">
            <v>TRACTO</v>
          </cell>
          <cell r="O667">
            <v>1</v>
          </cell>
          <cell r="P667" t="str">
            <v>E2</v>
          </cell>
          <cell r="Q667" t="str">
            <v>J1</v>
          </cell>
          <cell r="R667" t="str">
            <v>J6</v>
          </cell>
          <cell r="S667" t="str">
            <v>ENTREGADO</v>
          </cell>
          <cell r="T667">
            <v>42686</v>
          </cell>
          <cell r="U667" t="str">
            <v>YUCA BELLIDO BORIS YERSY</v>
          </cell>
          <cell r="V667" t="str">
            <v>FLOREZ CONDORI  JOSE WILLIANS</v>
          </cell>
        </row>
        <row r="668">
          <cell r="A668">
            <v>668</v>
          </cell>
          <cell r="B668">
            <v>42685</v>
          </cell>
          <cell r="C668" t="str">
            <v>NOVIEMBRE</v>
          </cell>
          <cell r="D668" t="str">
            <v>2016</v>
          </cell>
          <cell r="E668">
            <v>210</v>
          </cell>
          <cell r="F668" t="str">
            <v>D6F-898</v>
          </cell>
          <cell r="G668" t="str">
            <v>T4L-996</v>
          </cell>
          <cell r="H668" t="str">
            <v>LAS BAMBAS</v>
          </cell>
          <cell r="I668">
            <v>160160</v>
          </cell>
          <cell r="J668" t="str">
            <v>REPUESTO</v>
          </cell>
          <cell r="K668" t="str">
            <v>FOCO DE DOBLE CONTACTO DE 12 V</v>
          </cell>
          <cell r="L668">
            <v>1</v>
          </cell>
          <cell r="M668" t="str">
            <v>UNID.</v>
          </cell>
          <cell r="N668" t="str">
            <v>TRACTO</v>
          </cell>
          <cell r="O668">
            <v>0</v>
          </cell>
          <cell r="P668" t="str">
            <v>E2</v>
          </cell>
          <cell r="Q668" t="str">
            <v>J1</v>
          </cell>
          <cell r="R668" t="str">
            <v>J6</v>
          </cell>
          <cell r="S668" t="str">
            <v>ENTREGADO</v>
          </cell>
          <cell r="T668">
            <v>42685</v>
          </cell>
          <cell r="U668" t="str">
            <v>YUCA BELLIDO BORIS YERSY</v>
          </cell>
          <cell r="V668" t="str">
            <v>FLOREZ CONDORI  JOSE WILLIANS</v>
          </cell>
        </row>
        <row r="669">
          <cell r="A669">
            <v>669</v>
          </cell>
          <cell r="B669">
            <v>42685</v>
          </cell>
          <cell r="C669" t="str">
            <v>NOVIEMBRE</v>
          </cell>
          <cell r="D669" t="str">
            <v>2016</v>
          </cell>
          <cell r="E669">
            <v>210</v>
          </cell>
          <cell r="F669" t="str">
            <v>D6F-898</v>
          </cell>
          <cell r="G669" t="str">
            <v>T4L-996</v>
          </cell>
          <cell r="H669" t="str">
            <v>LAS BAMBAS</v>
          </cell>
          <cell r="I669">
            <v>160160</v>
          </cell>
          <cell r="J669" t="str">
            <v>REPUESTO</v>
          </cell>
          <cell r="K669" t="str">
            <v>SOCKET</v>
          </cell>
          <cell r="L669">
            <v>1</v>
          </cell>
          <cell r="M669" t="str">
            <v>UNID.</v>
          </cell>
          <cell r="N669" t="str">
            <v>TRACTO</v>
          </cell>
          <cell r="O669">
            <v>0</v>
          </cell>
          <cell r="P669" t="str">
            <v>E2</v>
          </cell>
          <cell r="Q669" t="str">
            <v>J1</v>
          </cell>
          <cell r="R669" t="str">
            <v>J6</v>
          </cell>
          <cell r="S669" t="str">
            <v>ENTREGADO</v>
          </cell>
          <cell r="T669">
            <v>42685</v>
          </cell>
          <cell r="U669" t="str">
            <v>YUCA BELLIDO BORIS YERSY</v>
          </cell>
          <cell r="V669" t="str">
            <v>FLOREZ CONDORI  JOSE WILLIANS</v>
          </cell>
        </row>
        <row r="670">
          <cell r="A670">
            <v>670</v>
          </cell>
          <cell r="B670">
            <v>42685</v>
          </cell>
          <cell r="C670" t="str">
            <v>NOVIEMBRE</v>
          </cell>
          <cell r="D670" t="str">
            <v>2016</v>
          </cell>
          <cell r="E670">
            <v>210</v>
          </cell>
          <cell r="F670" t="str">
            <v>D6F-898</v>
          </cell>
          <cell r="G670" t="str">
            <v>T4L-996</v>
          </cell>
          <cell r="H670" t="str">
            <v>LAS BAMBAS</v>
          </cell>
          <cell r="I670">
            <v>160160</v>
          </cell>
          <cell r="J670" t="str">
            <v>REPUESTO</v>
          </cell>
          <cell r="K670" t="str">
            <v>PERNOS ESTOBOLES DE 1/2</v>
          </cell>
          <cell r="L670">
            <v>2</v>
          </cell>
          <cell r="M670" t="str">
            <v>UNID.</v>
          </cell>
          <cell r="N670" t="str">
            <v>TRACTO</v>
          </cell>
          <cell r="O670">
            <v>0</v>
          </cell>
          <cell r="P670" t="str">
            <v>E2</v>
          </cell>
          <cell r="Q670" t="str">
            <v>J1</v>
          </cell>
          <cell r="R670" t="str">
            <v>J6</v>
          </cell>
          <cell r="S670" t="str">
            <v>ENTREGADO</v>
          </cell>
          <cell r="T670">
            <v>42685</v>
          </cell>
          <cell r="U670" t="str">
            <v>YUCA BELLIDO BORIS YERSY</v>
          </cell>
          <cell r="V670" t="str">
            <v>FLOREZ CONDORI  JOSE WILLIANS</v>
          </cell>
        </row>
        <row r="671">
          <cell r="A671">
            <v>671</v>
          </cell>
          <cell r="B671">
            <v>42685</v>
          </cell>
          <cell r="C671" t="str">
            <v>NOVIEMBRE</v>
          </cell>
          <cell r="D671" t="str">
            <v>2016</v>
          </cell>
          <cell r="E671">
            <v>210</v>
          </cell>
          <cell r="F671" t="str">
            <v>D6F-898</v>
          </cell>
          <cell r="G671" t="str">
            <v>T4L-996</v>
          </cell>
          <cell r="H671" t="str">
            <v>LAS BAMBAS</v>
          </cell>
          <cell r="I671">
            <v>160160</v>
          </cell>
          <cell r="J671" t="str">
            <v>REPUESTO</v>
          </cell>
          <cell r="K671" t="str">
            <v>VOLANDAS DE 1/2</v>
          </cell>
          <cell r="L671">
            <v>2</v>
          </cell>
          <cell r="M671" t="str">
            <v>UNID.</v>
          </cell>
          <cell r="N671" t="str">
            <v>TRACTO</v>
          </cell>
          <cell r="O671">
            <v>0</v>
          </cell>
          <cell r="P671" t="str">
            <v>E2</v>
          </cell>
          <cell r="Q671" t="str">
            <v>J1</v>
          </cell>
          <cell r="R671" t="str">
            <v>J6</v>
          </cell>
          <cell r="S671" t="str">
            <v>ENTREGADO</v>
          </cell>
          <cell r="T671">
            <v>42685</v>
          </cell>
          <cell r="U671" t="str">
            <v>YUCA BELLIDO BORIS YERSY</v>
          </cell>
          <cell r="V671" t="str">
            <v>FLOREZ CONDORI  JOSE WILLIANS</v>
          </cell>
        </row>
        <row r="672">
          <cell r="A672">
            <v>610</v>
          </cell>
          <cell r="B672">
            <v>42685</v>
          </cell>
          <cell r="C672" t="str">
            <v>NOVIEMBRE</v>
          </cell>
          <cell r="D672" t="str">
            <v>2016</v>
          </cell>
          <cell r="E672">
            <v>258</v>
          </cell>
          <cell r="F672" t="str">
            <v>D6F-907</v>
          </cell>
          <cell r="G672" t="str">
            <v>T2Y-979</v>
          </cell>
          <cell r="H672" t="str">
            <v>LAS BAMBAS</v>
          </cell>
          <cell r="I672">
            <v>195511</v>
          </cell>
          <cell r="J672" t="str">
            <v>REPUESTO</v>
          </cell>
          <cell r="K672" t="str">
            <v>LIMPIA PARABRISA</v>
          </cell>
          <cell r="L672">
            <v>1</v>
          </cell>
          <cell r="M672" t="str">
            <v>GLNS.</v>
          </cell>
          <cell r="N672" t="str">
            <v>TRACTO</v>
          </cell>
          <cell r="O672">
            <v>0</v>
          </cell>
          <cell r="P672" t="str">
            <v>M6</v>
          </cell>
          <cell r="Q672" t="str">
            <v>J2</v>
          </cell>
          <cell r="R672" t="str">
            <v>J6</v>
          </cell>
          <cell r="S672" t="str">
            <v>ENTREGADO</v>
          </cell>
          <cell r="T672">
            <v>42685</v>
          </cell>
          <cell r="U672" t="str">
            <v>PARI VENTURA  EDSON ORLANDO</v>
          </cell>
          <cell r="V672" t="str">
            <v>CORIHUAMAN SURCO  ERICK ROBERT</v>
          </cell>
        </row>
        <row r="673">
          <cell r="A673">
            <v>608</v>
          </cell>
          <cell r="B673">
            <v>42685</v>
          </cell>
          <cell r="C673" t="str">
            <v>NOVIEMBRE</v>
          </cell>
          <cell r="D673" t="str">
            <v>2016</v>
          </cell>
          <cell r="E673">
            <v>230</v>
          </cell>
          <cell r="F673" t="str">
            <v>D6G-805</v>
          </cell>
          <cell r="G673" t="str">
            <v>T4Z-996</v>
          </cell>
          <cell r="H673" t="str">
            <v>LAS BAMBAS</v>
          </cell>
          <cell r="I673">
            <v>218905</v>
          </cell>
          <cell r="J673" t="str">
            <v>REPUESTO</v>
          </cell>
          <cell r="K673" t="str">
            <v>CABLE  NRO. 14</v>
          </cell>
          <cell r="L673">
            <v>18</v>
          </cell>
          <cell r="M673" t="str">
            <v>UNID.</v>
          </cell>
          <cell r="N673" t="str">
            <v>TRACTO</v>
          </cell>
          <cell r="O673">
            <v>0</v>
          </cell>
          <cell r="P673" t="str">
            <v>E1</v>
          </cell>
          <cell r="Q673" t="str">
            <v>J2</v>
          </cell>
          <cell r="R673" t="str">
            <v>J6</v>
          </cell>
          <cell r="S673" t="str">
            <v>ENTREGADO</v>
          </cell>
          <cell r="T673">
            <v>42685</v>
          </cell>
          <cell r="U673" t="str">
            <v>PALOMINO CARDENAS JUAN CARLOS</v>
          </cell>
          <cell r="V673" t="str">
            <v>CORIHUAMAN SURCO  ERICK ROBERT</v>
          </cell>
        </row>
        <row r="674">
          <cell r="A674">
            <v>609</v>
          </cell>
          <cell r="B674">
            <v>42685</v>
          </cell>
          <cell r="C674" t="str">
            <v>NOVIEMBRE</v>
          </cell>
          <cell r="D674" t="str">
            <v>2016</v>
          </cell>
          <cell r="E674">
            <v>230</v>
          </cell>
          <cell r="F674" t="str">
            <v>D6G-805</v>
          </cell>
          <cell r="G674" t="str">
            <v>T4Z-996</v>
          </cell>
          <cell r="H674" t="str">
            <v>LAS BAMBAS</v>
          </cell>
          <cell r="I674">
            <v>218905</v>
          </cell>
          <cell r="J674" t="str">
            <v>REPUESTO</v>
          </cell>
          <cell r="K674" t="str">
            <v>FAROS LET GRANDES ROJOS</v>
          </cell>
          <cell r="L674">
            <v>3</v>
          </cell>
          <cell r="M674" t="str">
            <v>UNID.</v>
          </cell>
          <cell r="N674" t="str">
            <v>TRACTO</v>
          </cell>
          <cell r="O674">
            <v>0</v>
          </cell>
          <cell r="P674" t="str">
            <v>E1</v>
          </cell>
          <cell r="Q674" t="str">
            <v>J2</v>
          </cell>
          <cell r="R674" t="str">
            <v>J6</v>
          </cell>
          <cell r="S674" t="str">
            <v>ENTREGADO</v>
          </cell>
          <cell r="T674">
            <v>42685</v>
          </cell>
          <cell r="U674" t="str">
            <v>PALOMINO CARDENAS JUAN CARLOS</v>
          </cell>
          <cell r="V674" t="str">
            <v>CORIHUAMAN SURCO  ERICK ROBERT</v>
          </cell>
        </row>
        <row r="675">
          <cell r="A675">
            <v>611</v>
          </cell>
          <cell r="B675">
            <v>42685</v>
          </cell>
          <cell r="C675" t="str">
            <v>NOVIEMBRE</v>
          </cell>
          <cell r="D675" t="str">
            <v>2016</v>
          </cell>
          <cell r="E675">
            <v>230</v>
          </cell>
          <cell r="F675" t="str">
            <v>D6G-805</v>
          </cell>
          <cell r="G675" t="str">
            <v>T4Z-996</v>
          </cell>
          <cell r="H675" t="str">
            <v>LAS BAMBAS</v>
          </cell>
          <cell r="I675">
            <v>218905</v>
          </cell>
          <cell r="J675" t="str">
            <v>REPUESTO</v>
          </cell>
          <cell r="K675" t="str">
            <v>CABLE CORRUGADO 1/4</v>
          </cell>
          <cell r="L675">
            <v>6</v>
          </cell>
          <cell r="M675" t="str">
            <v>M</v>
          </cell>
          <cell r="N675" t="str">
            <v>CISTERNA</v>
          </cell>
          <cell r="O675">
            <v>0</v>
          </cell>
          <cell r="P675" t="str">
            <v>E1</v>
          </cell>
          <cell r="Q675" t="str">
            <v>J1</v>
          </cell>
          <cell r="R675" t="str">
            <v>J6</v>
          </cell>
          <cell r="S675" t="str">
            <v>ENTREGADO</v>
          </cell>
          <cell r="T675">
            <v>42685</v>
          </cell>
          <cell r="U675" t="str">
            <v>PALOMINO CARDENAS JUAN CARLOS</v>
          </cell>
          <cell r="V675" t="str">
            <v>FLOREZ CONDORI  JOSE WILLIANS</v>
          </cell>
        </row>
        <row r="676">
          <cell r="A676">
            <v>625</v>
          </cell>
          <cell r="B676">
            <v>42685</v>
          </cell>
          <cell r="C676" t="str">
            <v>NOVIEMBRE</v>
          </cell>
          <cell r="D676" t="str">
            <v>2016</v>
          </cell>
          <cell r="E676">
            <v>301</v>
          </cell>
          <cell r="F676" t="str">
            <v>D6G-805</v>
          </cell>
          <cell r="G676" t="str">
            <v>T4Z-996</v>
          </cell>
          <cell r="H676" t="str">
            <v>LAS BAMBAS</v>
          </cell>
          <cell r="I676">
            <v>219830</v>
          </cell>
          <cell r="J676" t="str">
            <v>REPUESTO</v>
          </cell>
          <cell r="K676" t="str">
            <v>FAROS LATERALES LED TIPO RECTANGULAR</v>
          </cell>
          <cell r="L676">
            <v>4</v>
          </cell>
          <cell r="M676" t="str">
            <v>UNID.</v>
          </cell>
          <cell r="N676" t="str">
            <v>CISTERNA</v>
          </cell>
          <cell r="O676">
            <v>0</v>
          </cell>
          <cell r="P676" t="str">
            <v>E1</v>
          </cell>
          <cell r="Q676" t="str">
            <v>J2</v>
          </cell>
          <cell r="R676" t="str">
            <v>J6</v>
          </cell>
          <cell r="S676" t="str">
            <v>ENTREGADO</v>
          </cell>
          <cell r="T676">
            <v>42685</v>
          </cell>
          <cell r="U676" t="str">
            <v>PALOMINO CARDENAS JUAN CARLOS</v>
          </cell>
          <cell r="V676" t="str">
            <v>CORIHUAMAN SURCO  ERICK ROBERT</v>
          </cell>
        </row>
        <row r="677">
          <cell r="A677">
            <v>628</v>
          </cell>
          <cell r="B677">
            <v>42685</v>
          </cell>
          <cell r="C677" t="str">
            <v>NOVIEMBRE</v>
          </cell>
          <cell r="D677" t="str">
            <v>2016</v>
          </cell>
          <cell r="E677">
            <v>301</v>
          </cell>
          <cell r="F677" t="str">
            <v>D6G-805</v>
          </cell>
          <cell r="G677" t="str">
            <v>T4Z-996</v>
          </cell>
          <cell r="H677" t="str">
            <v>LAS BAMBAS</v>
          </cell>
          <cell r="I677">
            <v>219830</v>
          </cell>
          <cell r="J677" t="str">
            <v>REPUESTO</v>
          </cell>
          <cell r="K677" t="str">
            <v>MATACHISPA</v>
          </cell>
          <cell r="L677">
            <v>1</v>
          </cell>
          <cell r="M677" t="str">
            <v>UNID.</v>
          </cell>
          <cell r="N677" t="str">
            <v>TRACTO</v>
          </cell>
          <cell r="O677">
            <v>0</v>
          </cell>
          <cell r="P677" t="str">
            <v>M6</v>
          </cell>
          <cell r="Q677" t="str">
            <v>J2</v>
          </cell>
          <cell r="R677" t="str">
            <v>J6</v>
          </cell>
          <cell r="S677" t="str">
            <v>ENTREGADO</v>
          </cell>
          <cell r="T677">
            <v>42685</v>
          </cell>
          <cell r="U677" t="str">
            <v>PARI VENTURA  EDSON ORLANDO</v>
          </cell>
          <cell r="V677" t="str">
            <v>CORIHUAMAN SURCO  ERICK ROBERT</v>
          </cell>
        </row>
        <row r="678">
          <cell r="A678">
            <v>629</v>
          </cell>
          <cell r="B678">
            <v>42685</v>
          </cell>
          <cell r="C678" t="str">
            <v>NOVIEMBRE</v>
          </cell>
          <cell r="D678" t="str">
            <v>2016</v>
          </cell>
          <cell r="E678">
            <v>301</v>
          </cell>
          <cell r="F678" t="str">
            <v>D6G-805</v>
          </cell>
          <cell r="G678" t="str">
            <v>T4Z-996</v>
          </cell>
          <cell r="H678" t="str">
            <v>LAS BAMBAS</v>
          </cell>
          <cell r="I678">
            <v>219830</v>
          </cell>
          <cell r="J678" t="str">
            <v>REPUESTO</v>
          </cell>
          <cell r="K678" t="str">
            <v>MANIJA DE PUERTA LADO DERECHO</v>
          </cell>
          <cell r="L678">
            <v>1</v>
          </cell>
          <cell r="M678" t="str">
            <v>UNID.</v>
          </cell>
          <cell r="N678" t="str">
            <v>TRACTO</v>
          </cell>
          <cell r="O678">
            <v>1</v>
          </cell>
          <cell r="P678" t="str">
            <v>M6</v>
          </cell>
          <cell r="Q678" t="str">
            <v>J2</v>
          </cell>
          <cell r="R678" t="str">
            <v>J6</v>
          </cell>
          <cell r="S678" t="str">
            <v>ENTREGADO</v>
          </cell>
          <cell r="T678">
            <v>42686</v>
          </cell>
          <cell r="U678" t="str">
            <v>PARI VENTURA  EDSON ORLANDO</v>
          </cell>
          <cell r="V678" t="str">
            <v>CORIHUAMAN SURCO  ERICK ROBERT</v>
          </cell>
        </row>
        <row r="679">
          <cell r="A679">
            <v>630</v>
          </cell>
          <cell r="B679">
            <v>42685</v>
          </cell>
          <cell r="C679" t="str">
            <v>NOVIEMBRE</v>
          </cell>
          <cell r="D679" t="str">
            <v>2016</v>
          </cell>
          <cell r="E679">
            <v>301</v>
          </cell>
          <cell r="F679" t="str">
            <v>D6G-805</v>
          </cell>
          <cell r="G679" t="str">
            <v>T4Z-996</v>
          </cell>
          <cell r="H679" t="str">
            <v>LAS BAMBAS</v>
          </cell>
          <cell r="I679">
            <v>219830</v>
          </cell>
          <cell r="J679" t="str">
            <v>REPUESTO</v>
          </cell>
          <cell r="K679" t="str">
            <v>REFRIGERANTE</v>
          </cell>
          <cell r="L679">
            <v>1</v>
          </cell>
          <cell r="M679" t="str">
            <v>GLNS.</v>
          </cell>
          <cell r="N679" t="str">
            <v>TRACTO</v>
          </cell>
          <cell r="O679">
            <v>0</v>
          </cell>
          <cell r="P679" t="str">
            <v>M6</v>
          </cell>
          <cell r="Q679" t="str">
            <v>J2</v>
          </cell>
          <cell r="R679" t="str">
            <v>J6</v>
          </cell>
          <cell r="S679" t="str">
            <v>ENTREGADO</v>
          </cell>
          <cell r="T679">
            <v>42685</v>
          </cell>
          <cell r="U679" t="str">
            <v>PARI VENTURA  EDSON ORLANDO</v>
          </cell>
          <cell r="V679" t="str">
            <v>CORIHUAMAN SURCO  ERICK ROBERT</v>
          </cell>
        </row>
        <row r="680">
          <cell r="A680">
            <v>631</v>
          </cell>
          <cell r="B680">
            <v>42685</v>
          </cell>
          <cell r="C680" t="str">
            <v>NOVIEMBRE</v>
          </cell>
          <cell r="D680" t="str">
            <v>2016</v>
          </cell>
          <cell r="E680">
            <v>301</v>
          </cell>
          <cell r="F680" t="str">
            <v>D6G-805</v>
          </cell>
          <cell r="G680" t="str">
            <v>T4Z-996</v>
          </cell>
          <cell r="H680" t="str">
            <v>LAS BAMBAS</v>
          </cell>
          <cell r="I680">
            <v>219830</v>
          </cell>
          <cell r="J680" t="str">
            <v>REPUESTO</v>
          </cell>
          <cell r="K680" t="str">
            <v>LIMPIA PARABRISA</v>
          </cell>
          <cell r="L680">
            <v>1</v>
          </cell>
          <cell r="M680" t="str">
            <v>GLNS.</v>
          </cell>
          <cell r="N680" t="str">
            <v>TRACTO</v>
          </cell>
          <cell r="O680">
            <v>0</v>
          </cell>
          <cell r="P680" t="str">
            <v>M6</v>
          </cell>
          <cell r="Q680" t="str">
            <v>J2</v>
          </cell>
          <cell r="R680" t="str">
            <v>J6</v>
          </cell>
          <cell r="S680" t="str">
            <v>ENTREGADO</v>
          </cell>
          <cell r="T680">
            <v>42685</v>
          </cell>
          <cell r="U680" t="str">
            <v>PARI VENTURA  EDSON ORLANDO</v>
          </cell>
          <cell r="V680" t="str">
            <v>CORIHUAMAN SURCO  ERICK ROBERT</v>
          </cell>
        </row>
        <row r="681">
          <cell r="A681">
            <v>632</v>
          </cell>
          <cell r="B681">
            <v>42685</v>
          </cell>
          <cell r="C681" t="str">
            <v>NOVIEMBRE</v>
          </cell>
          <cell r="D681" t="str">
            <v>2016</v>
          </cell>
          <cell r="E681">
            <v>301</v>
          </cell>
          <cell r="F681" t="str">
            <v>D6G-805</v>
          </cell>
          <cell r="G681" t="str">
            <v>T4Z-996</v>
          </cell>
          <cell r="H681" t="str">
            <v>LAS BAMBAS</v>
          </cell>
          <cell r="I681">
            <v>219830</v>
          </cell>
          <cell r="J681" t="str">
            <v>REPUESTO</v>
          </cell>
          <cell r="K681" t="str">
            <v>RETENEDOR DE PUERTA LADO DERECHO</v>
          </cell>
          <cell r="L681">
            <v>1</v>
          </cell>
          <cell r="M681" t="str">
            <v>UNID.</v>
          </cell>
          <cell r="N681" t="str">
            <v>TRACTO</v>
          </cell>
          <cell r="O681">
            <v>0</v>
          </cell>
          <cell r="P681" t="str">
            <v>M6</v>
          </cell>
          <cell r="Q681" t="str">
            <v>J2</v>
          </cell>
          <cell r="R681" t="str">
            <v>J6</v>
          </cell>
          <cell r="S681" t="str">
            <v>ENTREGADO</v>
          </cell>
          <cell r="T681">
            <v>42685</v>
          </cell>
          <cell r="U681" t="str">
            <v>PARI VENTURA  EDSON ORLANDO</v>
          </cell>
          <cell r="V681" t="str">
            <v>CORIHUAMAN SURCO  ERICK ROBERT</v>
          </cell>
        </row>
        <row r="682">
          <cell r="A682">
            <v>633</v>
          </cell>
          <cell r="B682">
            <v>42685</v>
          </cell>
          <cell r="C682" t="str">
            <v>NOVIEMBRE</v>
          </cell>
          <cell r="D682" t="str">
            <v>2016</v>
          </cell>
          <cell r="E682">
            <v>301</v>
          </cell>
          <cell r="F682" t="str">
            <v>D6G-805</v>
          </cell>
          <cell r="G682" t="str">
            <v>T4Z-996</v>
          </cell>
          <cell r="H682" t="str">
            <v>LAS BAMBAS</v>
          </cell>
          <cell r="I682">
            <v>219830</v>
          </cell>
          <cell r="J682" t="str">
            <v>REPUESTO</v>
          </cell>
          <cell r="K682" t="str">
            <v>RETENEDOR DE PUERTA LADO IZQUIERDO</v>
          </cell>
          <cell r="L682">
            <v>1</v>
          </cell>
          <cell r="M682" t="str">
            <v>UNID.</v>
          </cell>
          <cell r="N682" t="str">
            <v>TRACTO</v>
          </cell>
          <cell r="O682">
            <v>0</v>
          </cell>
          <cell r="P682" t="str">
            <v>M6</v>
          </cell>
          <cell r="Q682" t="str">
            <v>J2</v>
          </cell>
          <cell r="R682" t="str">
            <v>J6</v>
          </cell>
          <cell r="S682" t="str">
            <v>ENTREGADO</v>
          </cell>
          <cell r="T682">
            <v>42685</v>
          </cell>
          <cell r="U682" t="str">
            <v>PARI VENTURA  EDSON ORLANDO</v>
          </cell>
          <cell r="V682" t="str">
            <v>CORIHUAMAN SURCO  ERICK ROBERT</v>
          </cell>
        </row>
        <row r="683">
          <cell r="A683">
            <v>634</v>
          </cell>
          <cell r="B683">
            <v>42685</v>
          </cell>
          <cell r="C683" t="str">
            <v>NOVIEMBRE</v>
          </cell>
          <cell r="D683" t="str">
            <v>2016</v>
          </cell>
          <cell r="E683">
            <v>301</v>
          </cell>
          <cell r="F683" t="str">
            <v>D6G-805</v>
          </cell>
          <cell r="G683" t="str">
            <v>T4Z-996</v>
          </cell>
          <cell r="H683" t="str">
            <v>LAS BAMBAS</v>
          </cell>
          <cell r="I683">
            <v>219830</v>
          </cell>
          <cell r="J683" t="str">
            <v>REPUESTO</v>
          </cell>
          <cell r="K683" t="str">
            <v>GOMA DEL SOPORTE DE CAPOT</v>
          </cell>
          <cell r="L683">
            <v>2</v>
          </cell>
          <cell r="M683" t="str">
            <v>UNID.</v>
          </cell>
          <cell r="N683" t="str">
            <v>TRACTO</v>
          </cell>
          <cell r="O683">
            <v>1</v>
          </cell>
          <cell r="P683" t="str">
            <v>M6</v>
          </cell>
          <cell r="Q683" t="str">
            <v>J2</v>
          </cell>
          <cell r="R683" t="str">
            <v>J6</v>
          </cell>
          <cell r="S683" t="str">
            <v>ENTREGADO</v>
          </cell>
          <cell r="T683">
            <v>42686</v>
          </cell>
          <cell r="U683" t="str">
            <v>PARI VENTURA  EDSON ORLANDO</v>
          </cell>
          <cell r="V683" t="str">
            <v>CORIHUAMAN SURCO  ERICK ROBERT</v>
          </cell>
        </row>
        <row r="684">
          <cell r="A684">
            <v>642</v>
          </cell>
          <cell r="B684">
            <v>42685</v>
          </cell>
          <cell r="C684" t="str">
            <v>NOVIEMBRE</v>
          </cell>
          <cell r="D684" t="str">
            <v>2016</v>
          </cell>
          <cell r="E684">
            <v>301</v>
          </cell>
          <cell r="F684" t="str">
            <v>D6G-805</v>
          </cell>
          <cell r="G684" t="str">
            <v>T4Z-996</v>
          </cell>
          <cell r="H684" t="str">
            <v>LAS BAMBAS</v>
          </cell>
          <cell r="I684">
            <v>219830</v>
          </cell>
          <cell r="J684" t="str">
            <v>REPUESTO</v>
          </cell>
          <cell r="K684" t="str">
            <v>PARCHE RACK 10</v>
          </cell>
          <cell r="L684">
            <v>2</v>
          </cell>
          <cell r="M684" t="str">
            <v>UNID.</v>
          </cell>
          <cell r="N684" t="str">
            <v>CISTERNA</v>
          </cell>
          <cell r="O684">
            <v>0</v>
          </cell>
          <cell r="P684" t="str">
            <v>N1</v>
          </cell>
          <cell r="Q684" t="str">
            <v>J3</v>
          </cell>
          <cell r="R684" t="str">
            <v>J6</v>
          </cell>
          <cell r="S684" t="str">
            <v>ENTREGADO</v>
          </cell>
          <cell r="T684">
            <v>42685</v>
          </cell>
          <cell r="U684" t="str">
            <v>AGUILAR CCANTUTA WILLY</v>
          </cell>
          <cell r="V684" t="str">
            <v>CHURA PIZARRO ALBERTO</v>
          </cell>
        </row>
        <row r="685">
          <cell r="A685">
            <v>643</v>
          </cell>
          <cell r="B685">
            <v>42685</v>
          </cell>
          <cell r="C685" t="str">
            <v>NOVIEMBRE</v>
          </cell>
          <cell r="D685" t="str">
            <v>2016</v>
          </cell>
          <cell r="E685">
            <v>301</v>
          </cell>
          <cell r="F685" t="str">
            <v>D6G-805</v>
          </cell>
          <cell r="G685" t="str">
            <v>T4Z-996</v>
          </cell>
          <cell r="H685" t="str">
            <v>LAS BAMBAS</v>
          </cell>
          <cell r="I685">
            <v>219830</v>
          </cell>
          <cell r="J685" t="str">
            <v>REPUESTO</v>
          </cell>
          <cell r="K685" t="str">
            <v>PITON RECTO</v>
          </cell>
          <cell r="L685">
            <v>1</v>
          </cell>
          <cell r="M685" t="str">
            <v>UNID.</v>
          </cell>
          <cell r="N685" t="str">
            <v>CISTERNA</v>
          </cell>
          <cell r="O685">
            <v>0</v>
          </cell>
          <cell r="P685" t="str">
            <v>N1</v>
          </cell>
          <cell r="Q685" t="str">
            <v>J3</v>
          </cell>
          <cell r="R685" t="str">
            <v>J6</v>
          </cell>
          <cell r="S685" t="str">
            <v>ENTREGADO</v>
          </cell>
          <cell r="T685">
            <v>42685</v>
          </cell>
          <cell r="U685" t="str">
            <v>AGUILAR CCANTUTA WILLY</v>
          </cell>
          <cell r="V685" t="str">
            <v>CHURA PIZARRO ALBERTO</v>
          </cell>
        </row>
        <row r="686">
          <cell r="A686">
            <v>644</v>
          </cell>
          <cell r="B686">
            <v>42685</v>
          </cell>
          <cell r="C686" t="str">
            <v>NOVIEMBRE</v>
          </cell>
          <cell r="D686" t="str">
            <v>2016</v>
          </cell>
          <cell r="E686">
            <v>301</v>
          </cell>
          <cell r="F686" t="str">
            <v>D6G-805</v>
          </cell>
          <cell r="G686" t="str">
            <v>T4Z-996</v>
          </cell>
          <cell r="H686" t="str">
            <v>LAS BAMBAS</v>
          </cell>
          <cell r="I686">
            <v>219830</v>
          </cell>
          <cell r="J686" t="str">
            <v>REPUESTO</v>
          </cell>
          <cell r="K686" t="str">
            <v>PERNOS 5/16 X 1</v>
          </cell>
          <cell r="L686">
            <v>2</v>
          </cell>
          <cell r="M686" t="str">
            <v>UNID.</v>
          </cell>
          <cell r="N686" t="str">
            <v>TRACTO</v>
          </cell>
          <cell r="O686">
            <v>0</v>
          </cell>
          <cell r="P686" t="str">
            <v>M6</v>
          </cell>
          <cell r="Q686" t="str">
            <v>J2</v>
          </cell>
          <cell r="R686" t="str">
            <v>J6</v>
          </cell>
          <cell r="S686" t="str">
            <v>ENTREGADO</v>
          </cell>
          <cell r="T686">
            <v>42685</v>
          </cell>
          <cell r="U686" t="str">
            <v>PARI VENTURA  EDSON ORLANDO</v>
          </cell>
          <cell r="V686" t="str">
            <v>CORIHUAMAN SURCO  ERICK ROBERT</v>
          </cell>
        </row>
        <row r="687">
          <cell r="A687">
            <v>645</v>
          </cell>
          <cell r="B687">
            <v>42685</v>
          </cell>
          <cell r="C687" t="str">
            <v>NOVIEMBRE</v>
          </cell>
          <cell r="D687" t="str">
            <v>2016</v>
          </cell>
          <cell r="E687">
            <v>301</v>
          </cell>
          <cell r="F687" t="str">
            <v>D6G-805</v>
          </cell>
          <cell r="G687" t="str">
            <v>T4Z-996</v>
          </cell>
          <cell r="H687" t="str">
            <v>LAS BAMBAS</v>
          </cell>
          <cell r="I687">
            <v>219830</v>
          </cell>
          <cell r="J687" t="str">
            <v>REPUESTO</v>
          </cell>
          <cell r="K687" t="str">
            <v>PERNO SEGURO 5/16</v>
          </cell>
          <cell r="L687">
            <v>2</v>
          </cell>
          <cell r="M687" t="str">
            <v>UNID.</v>
          </cell>
          <cell r="N687" t="str">
            <v>TRACTO</v>
          </cell>
          <cell r="O687">
            <v>0</v>
          </cell>
          <cell r="P687" t="str">
            <v>M6</v>
          </cell>
          <cell r="Q687" t="str">
            <v>J2</v>
          </cell>
          <cell r="R687" t="str">
            <v>J6</v>
          </cell>
          <cell r="S687" t="str">
            <v>ENTREGADO</v>
          </cell>
          <cell r="T687">
            <v>42685</v>
          </cell>
          <cell r="U687" t="str">
            <v>PARI VENTURA  EDSON ORLANDO</v>
          </cell>
          <cell r="V687" t="str">
            <v>CORIHUAMAN SURCO  ERICK ROBERT</v>
          </cell>
        </row>
        <row r="688">
          <cell r="A688">
            <v>646</v>
          </cell>
          <cell r="B688">
            <v>42685</v>
          </cell>
          <cell r="C688" t="str">
            <v>NOVIEMBRE</v>
          </cell>
          <cell r="D688" t="str">
            <v>2016</v>
          </cell>
          <cell r="E688">
            <v>301</v>
          </cell>
          <cell r="F688" t="str">
            <v>D6G-805</v>
          </cell>
          <cell r="G688" t="str">
            <v>T4Z-996</v>
          </cell>
          <cell r="H688" t="str">
            <v>LAS BAMBAS</v>
          </cell>
          <cell r="I688">
            <v>219830</v>
          </cell>
          <cell r="J688" t="str">
            <v>REPUESTO</v>
          </cell>
          <cell r="K688" t="str">
            <v>ARANDELA PLANA 5/16</v>
          </cell>
          <cell r="L688">
            <v>4</v>
          </cell>
          <cell r="M688" t="str">
            <v>UNID.</v>
          </cell>
          <cell r="N688" t="str">
            <v>TRACTO</v>
          </cell>
          <cell r="O688">
            <v>0</v>
          </cell>
          <cell r="P688" t="str">
            <v>M6</v>
          </cell>
          <cell r="Q688" t="str">
            <v>J2</v>
          </cell>
          <cell r="R688" t="str">
            <v>J6</v>
          </cell>
          <cell r="S688" t="str">
            <v>ENTREGADO</v>
          </cell>
          <cell r="T688">
            <v>42685</v>
          </cell>
          <cell r="U688" t="str">
            <v>PARI VENTURA  EDSON ORLANDO</v>
          </cell>
          <cell r="V688" t="str">
            <v>CORIHUAMAN SURCO  ERICK ROBERT</v>
          </cell>
        </row>
        <row r="689">
          <cell r="A689">
            <v>624</v>
          </cell>
          <cell r="B689">
            <v>42685</v>
          </cell>
          <cell r="C689" t="str">
            <v>NOVIEMBRE</v>
          </cell>
          <cell r="D689" t="str">
            <v>2016</v>
          </cell>
          <cell r="E689">
            <v>301</v>
          </cell>
          <cell r="F689" t="str">
            <v>D6G-805</v>
          </cell>
          <cell r="G689" t="str">
            <v>T4Z-996</v>
          </cell>
          <cell r="H689" t="str">
            <v>LAS BAMBAS</v>
          </cell>
          <cell r="I689">
            <v>219830</v>
          </cell>
          <cell r="J689" t="str">
            <v>REPUESTO</v>
          </cell>
          <cell r="K689" t="str">
            <v>LLANTAS REENCAUCHADAS IDY</v>
          </cell>
          <cell r="L689">
            <v>4</v>
          </cell>
          <cell r="M689" t="str">
            <v>UNID.</v>
          </cell>
          <cell r="N689" t="str">
            <v>TRACTO</v>
          </cell>
          <cell r="O689">
            <v>0</v>
          </cell>
          <cell r="P689" t="str">
            <v>N2</v>
          </cell>
          <cell r="Q689" t="str">
            <v>J3</v>
          </cell>
          <cell r="R689" t="str">
            <v>J6</v>
          </cell>
          <cell r="S689" t="str">
            <v>ENTREGADO</v>
          </cell>
          <cell r="T689">
            <v>42685</v>
          </cell>
          <cell r="U689" t="str">
            <v>MAMANI LARICO  EDUARDO ALVARO</v>
          </cell>
          <cell r="V689" t="str">
            <v>CHURA PIZARRO ALBERTO</v>
          </cell>
        </row>
        <row r="690">
          <cell r="A690">
            <v>595</v>
          </cell>
          <cell r="B690">
            <v>42685</v>
          </cell>
          <cell r="C690" t="str">
            <v>NOVIEMBRE</v>
          </cell>
          <cell r="D690" t="str">
            <v>2016</v>
          </cell>
          <cell r="E690">
            <v>200</v>
          </cell>
          <cell r="F690" t="str">
            <v>TALLER</v>
          </cell>
          <cell r="G690" t="str">
            <v>TALLER</v>
          </cell>
          <cell r="H690" t="str">
            <v>TALLER</v>
          </cell>
          <cell r="I690" t="str">
            <v>TALLER</v>
          </cell>
          <cell r="J690" t="str">
            <v>UNIFORMES</v>
          </cell>
          <cell r="K690" t="str">
            <v>TAIVEX "S"</v>
          </cell>
          <cell r="L690">
            <v>1</v>
          </cell>
          <cell r="M690" t="str">
            <v>UNID.</v>
          </cell>
          <cell r="N690" t="str">
            <v>TALLER</v>
          </cell>
          <cell r="O690">
            <v>0</v>
          </cell>
          <cell r="P690" t="str">
            <v>M1</v>
          </cell>
          <cell r="Q690" t="str">
            <v>J2</v>
          </cell>
          <cell r="R690" t="str">
            <v>J6</v>
          </cell>
          <cell r="S690" t="str">
            <v>ENTREGADO</v>
          </cell>
          <cell r="T690">
            <v>42685</v>
          </cell>
          <cell r="U690" t="str">
            <v>CABEZAS SANCHEZ JEAN JHONATAN</v>
          </cell>
          <cell r="V690" t="str">
            <v>CORIHUAMAN SURCO  ERICK ROBERT</v>
          </cell>
        </row>
        <row r="691">
          <cell r="A691">
            <v>596</v>
          </cell>
          <cell r="B691">
            <v>42685</v>
          </cell>
          <cell r="C691" t="str">
            <v>NOVIEMBRE</v>
          </cell>
          <cell r="D691" t="str">
            <v>2016</v>
          </cell>
          <cell r="E691">
            <v>200</v>
          </cell>
          <cell r="F691" t="str">
            <v>TALLER</v>
          </cell>
          <cell r="G691" t="str">
            <v>TALLER</v>
          </cell>
          <cell r="H691" t="str">
            <v>TALLER</v>
          </cell>
          <cell r="I691" t="str">
            <v>TALLER</v>
          </cell>
          <cell r="J691" t="str">
            <v>INSUMO TALLER</v>
          </cell>
          <cell r="K691" t="str">
            <v>CINTA NEGRA</v>
          </cell>
          <cell r="L691">
            <v>1</v>
          </cell>
          <cell r="M691" t="str">
            <v>UNID.</v>
          </cell>
          <cell r="N691" t="str">
            <v>TALLER</v>
          </cell>
          <cell r="O691">
            <v>0</v>
          </cell>
          <cell r="P691" t="str">
            <v>E2</v>
          </cell>
          <cell r="Q691" t="str">
            <v>J2</v>
          </cell>
          <cell r="R691" t="str">
            <v>J6</v>
          </cell>
          <cell r="S691" t="str">
            <v>ENTREGADO</v>
          </cell>
          <cell r="T691">
            <v>42685</v>
          </cell>
          <cell r="U691" t="str">
            <v>YUCA BELLIDO BORIS YERSY</v>
          </cell>
          <cell r="V691" t="str">
            <v>CORIHUAMAN SURCO  ERICK ROBERT</v>
          </cell>
        </row>
        <row r="692">
          <cell r="A692">
            <v>627</v>
          </cell>
          <cell r="B692">
            <v>42685</v>
          </cell>
          <cell r="C692" t="str">
            <v>NOVIEMBRE</v>
          </cell>
          <cell r="D692" t="str">
            <v>2016</v>
          </cell>
          <cell r="E692">
            <v>200</v>
          </cell>
          <cell r="F692" t="str">
            <v>TALLER</v>
          </cell>
          <cell r="G692" t="str">
            <v>TALLER</v>
          </cell>
          <cell r="H692" t="str">
            <v>TALLER</v>
          </cell>
          <cell r="I692" t="str">
            <v>TALLER</v>
          </cell>
          <cell r="J692" t="str">
            <v>INSUMO TALLER</v>
          </cell>
          <cell r="K692" t="str">
            <v>TRAPOS SUELTOS</v>
          </cell>
          <cell r="L692">
            <v>10</v>
          </cell>
          <cell r="M692" t="str">
            <v>UNID.</v>
          </cell>
          <cell r="N692" t="str">
            <v>TALLER</v>
          </cell>
          <cell r="O692">
            <v>0</v>
          </cell>
          <cell r="P692" t="str">
            <v>J6</v>
          </cell>
          <cell r="Q692" t="str">
            <v>J2</v>
          </cell>
          <cell r="R692" t="str">
            <v>J6</v>
          </cell>
          <cell r="S692" t="str">
            <v>ENTREGADO</v>
          </cell>
          <cell r="T692">
            <v>42685</v>
          </cell>
          <cell r="U692" t="str">
            <v>VILLANUEVA BEJAR  YHORDAN MICHEL</v>
          </cell>
          <cell r="V692" t="str">
            <v>CORIHUAMAN SURCO  ERICK ROBERT</v>
          </cell>
        </row>
        <row r="693">
          <cell r="A693">
            <v>647</v>
          </cell>
          <cell r="B693">
            <v>42685</v>
          </cell>
          <cell r="C693" t="str">
            <v>NOVIEMBRE</v>
          </cell>
          <cell r="D693" t="str">
            <v>2016</v>
          </cell>
          <cell r="E693">
            <v>200</v>
          </cell>
          <cell r="F693" t="str">
            <v>TALLER</v>
          </cell>
          <cell r="G693" t="str">
            <v>TALLER</v>
          </cell>
          <cell r="H693" t="str">
            <v>TALLER</v>
          </cell>
          <cell r="I693" t="str">
            <v>TALLER</v>
          </cell>
          <cell r="J693" t="str">
            <v>INSUMO TALLER</v>
          </cell>
          <cell r="K693" t="str">
            <v>LUNAS TRANSPARENTES (CARETA DE SOLDAR)</v>
          </cell>
          <cell r="L693">
            <v>2</v>
          </cell>
          <cell r="M693" t="str">
            <v>UNID.</v>
          </cell>
          <cell r="N693" t="str">
            <v>TALLER</v>
          </cell>
          <cell r="O693">
            <v>0</v>
          </cell>
          <cell r="P693" t="str">
            <v>N1</v>
          </cell>
          <cell r="Q693" t="str">
            <v>J2</v>
          </cell>
          <cell r="R693" t="str">
            <v>J6</v>
          </cell>
          <cell r="S693" t="str">
            <v>ENTREGADO</v>
          </cell>
          <cell r="T693">
            <v>42685</v>
          </cell>
          <cell r="U693" t="str">
            <v>AGUILAR CCANTUTA WILLY</v>
          </cell>
          <cell r="V693" t="str">
            <v>CORIHUAMAN SURCO  ERICK ROBERT</v>
          </cell>
        </row>
        <row r="694">
          <cell r="A694">
            <v>648</v>
          </cell>
          <cell r="B694">
            <v>42685</v>
          </cell>
          <cell r="C694" t="str">
            <v>NOVIEMBRE</v>
          </cell>
          <cell r="D694" t="str">
            <v>2016</v>
          </cell>
          <cell r="E694">
            <v>200</v>
          </cell>
          <cell r="F694" t="str">
            <v>TALLER</v>
          </cell>
          <cell r="G694" t="str">
            <v>TALLER</v>
          </cell>
          <cell r="H694" t="str">
            <v>TALLER</v>
          </cell>
          <cell r="I694" t="str">
            <v>TALLER</v>
          </cell>
          <cell r="J694" t="str">
            <v>HERRAMIENTAS</v>
          </cell>
          <cell r="K694" t="str">
            <v>PRENSA DE MANO 5"</v>
          </cell>
          <cell r="L694">
            <v>2</v>
          </cell>
          <cell r="M694" t="str">
            <v>UNID.</v>
          </cell>
          <cell r="N694" t="str">
            <v>TALLER</v>
          </cell>
          <cell r="O694">
            <v>0</v>
          </cell>
          <cell r="P694" t="str">
            <v>S1</v>
          </cell>
          <cell r="Q694" t="str">
            <v>J1</v>
          </cell>
          <cell r="R694" t="str">
            <v>J6</v>
          </cell>
          <cell r="S694" t="str">
            <v>ENTREGADO</v>
          </cell>
          <cell r="T694">
            <v>42685</v>
          </cell>
          <cell r="U694" t="str">
            <v>BAYONA CRUZ CRISTIAN ARMANDO</v>
          </cell>
          <cell r="V694" t="str">
            <v>FLOREZ CONDORI  JOSE WILLIANS</v>
          </cell>
        </row>
        <row r="695">
          <cell r="A695">
            <v>665</v>
          </cell>
          <cell r="B695">
            <v>42685</v>
          </cell>
          <cell r="C695" t="str">
            <v>NOVIEMBRE</v>
          </cell>
          <cell r="D695" t="str">
            <v>2016</v>
          </cell>
          <cell r="E695">
            <v>200</v>
          </cell>
          <cell r="F695" t="str">
            <v>TALLER</v>
          </cell>
          <cell r="G695" t="str">
            <v>TALLER</v>
          </cell>
          <cell r="H695" t="str">
            <v>TALLER</v>
          </cell>
          <cell r="I695" t="str">
            <v>TALLER</v>
          </cell>
          <cell r="J695" t="str">
            <v>REPUESTO</v>
          </cell>
          <cell r="K695" t="str">
            <v>LIJA NRO. 40</v>
          </cell>
          <cell r="L695">
            <v>1</v>
          </cell>
          <cell r="M695" t="str">
            <v>UNID.</v>
          </cell>
          <cell r="N695" t="str">
            <v>TALLER</v>
          </cell>
          <cell r="O695">
            <v>0</v>
          </cell>
          <cell r="P695" t="str">
            <v>M2</v>
          </cell>
          <cell r="Q695" t="str">
            <v>J1</v>
          </cell>
          <cell r="R695" t="str">
            <v>J1</v>
          </cell>
          <cell r="S695" t="str">
            <v>ENTREGADO</v>
          </cell>
          <cell r="T695">
            <v>42685</v>
          </cell>
          <cell r="U695" t="str">
            <v>CHUMPITAZ GAGO JULIO ENRIQUE</v>
          </cell>
          <cell r="V695" t="str">
            <v>FLOREZ CONDORI  JOSE WILLIANS</v>
          </cell>
        </row>
        <row r="696">
          <cell r="A696">
            <v>679</v>
          </cell>
          <cell r="B696">
            <v>42685</v>
          </cell>
          <cell r="C696" t="str">
            <v>NOVIEMBRE</v>
          </cell>
          <cell r="D696" t="str">
            <v>2016</v>
          </cell>
          <cell r="E696">
            <v>200</v>
          </cell>
          <cell r="F696" t="str">
            <v>TALLER</v>
          </cell>
          <cell r="G696" t="str">
            <v>TALLER</v>
          </cell>
          <cell r="H696" t="str">
            <v>TALLER</v>
          </cell>
          <cell r="I696" t="str">
            <v>TALLER</v>
          </cell>
          <cell r="J696" t="str">
            <v>REPUESTO</v>
          </cell>
          <cell r="K696" t="str">
            <v>PERNO DE 6X1 CON TUERCA SIMPLE</v>
          </cell>
          <cell r="L696">
            <v>2</v>
          </cell>
          <cell r="M696" t="str">
            <v>UNID.</v>
          </cell>
          <cell r="N696" t="str">
            <v>TALLER</v>
          </cell>
          <cell r="O696">
            <v>0</v>
          </cell>
          <cell r="P696" t="str">
            <v>S1</v>
          </cell>
          <cell r="Q696" t="str">
            <v>J1</v>
          </cell>
          <cell r="R696" t="str">
            <v>J1</v>
          </cell>
          <cell r="S696" t="str">
            <v>ENTREGADO</v>
          </cell>
          <cell r="T696">
            <v>42685</v>
          </cell>
          <cell r="U696" t="str">
            <v>BAYONA CRUZ CRISTIAN ARMANDO</v>
          </cell>
          <cell r="V696" t="str">
            <v>FLOREZ CONDORI  JOSE WILLIANS</v>
          </cell>
        </row>
        <row r="697">
          <cell r="A697">
            <v>680</v>
          </cell>
          <cell r="B697">
            <v>42685</v>
          </cell>
          <cell r="C697" t="str">
            <v>NOVIEMBRE</v>
          </cell>
          <cell r="D697" t="str">
            <v>2016</v>
          </cell>
          <cell r="E697">
            <v>200</v>
          </cell>
          <cell r="F697" t="str">
            <v>TALLER</v>
          </cell>
          <cell r="G697" t="str">
            <v>TALLER</v>
          </cell>
          <cell r="H697" t="str">
            <v>TALLER</v>
          </cell>
          <cell r="I697" t="str">
            <v>TALLER</v>
          </cell>
          <cell r="J697" t="str">
            <v>REPUESTO</v>
          </cell>
          <cell r="K697" t="str">
            <v>TUERCA MARIPOSA 3/8</v>
          </cell>
          <cell r="L697">
            <v>2</v>
          </cell>
          <cell r="M697" t="str">
            <v>UNID.</v>
          </cell>
          <cell r="N697" t="str">
            <v>TALLER</v>
          </cell>
          <cell r="O697">
            <v>0</v>
          </cell>
          <cell r="P697" t="str">
            <v>S1</v>
          </cell>
          <cell r="Q697" t="str">
            <v>J1</v>
          </cell>
          <cell r="R697" t="str">
            <v>J1</v>
          </cell>
          <cell r="S697" t="str">
            <v>ENTREGADO</v>
          </cell>
          <cell r="T697">
            <v>42685</v>
          </cell>
          <cell r="U697" t="str">
            <v>BAYONA CRUZ CRISTIAN ARMANDO</v>
          </cell>
          <cell r="V697" t="str">
            <v>FLOREZ CONDORI  JOSE WILLIANS</v>
          </cell>
        </row>
        <row r="698">
          <cell r="A698">
            <v>612</v>
          </cell>
          <cell r="B698">
            <v>42685</v>
          </cell>
          <cell r="C698" t="str">
            <v>NOVIEMBRE</v>
          </cell>
          <cell r="D698" t="str">
            <v>2016</v>
          </cell>
          <cell r="E698">
            <v>295</v>
          </cell>
          <cell r="F698" t="str">
            <v>X2W-759</v>
          </cell>
          <cell r="G698" t="str">
            <v>C5V-999</v>
          </cell>
          <cell r="H698" t="str">
            <v>LAS BAMBAS</v>
          </cell>
          <cell r="I698">
            <v>150003</v>
          </cell>
          <cell r="J698" t="str">
            <v>REPUESTO</v>
          </cell>
          <cell r="K698" t="str">
            <v>PERNOS 1/4 X 1</v>
          </cell>
          <cell r="L698">
            <v>2</v>
          </cell>
          <cell r="M698" t="str">
            <v>UNID.</v>
          </cell>
          <cell r="N698" t="str">
            <v>TRACTO</v>
          </cell>
          <cell r="O698">
            <v>0</v>
          </cell>
          <cell r="P698" t="str">
            <v>E1</v>
          </cell>
          <cell r="Q698" t="str">
            <v>J1</v>
          </cell>
          <cell r="R698" t="str">
            <v>J6</v>
          </cell>
          <cell r="S698" t="str">
            <v>ENTREGADO</v>
          </cell>
          <cell r="T698">
            <v>42685</v>
          </cell>
          <cell r="U698" t="str">
            <v>PALOMINO CARDENAS JUAN CARLOS</v>
          </cell>
          <cell r="V698" t="str">
            <v>FLOREZ CONDORI  JOSE WILLIANS</v>
          </cell>
        </row>
        <row r="699">
          <cell r="A699">
            <v>613</v>
          </cell>
          <cell r="B699">
            <v>42685</v>
          </cell>
          <cell r="C699" t="str">
            <v>NOVIEMBRE</v>
          </cell>
          <cell r="D699" t="str">
            <v>2016</v>
          </cell>
          <cell r="E699">
            <v>295</v>
          </cell>
          <cell r="F699" t="str">
            <v>X2W-759</v>
          </cell>
          <cell r="G699" t="str">
            <v>C5V-999</v>
          </cell>
          <cell r="H699" t="str">
            <v>LAS BAMBAS</v>
          </cell>
          <cell r="I699">
            <v>150003</v>
          </cell>
          <cell r="J699" t="str">
            <v>REPUESTO</v>
          </cell>
          <cell r="K699" t="str">
            <v>ARANDELA 1/4</v>
          </cell>
          <cell r="L699">
            <v>4</v>
          </cell>
          <cell r="M699" t="str">
            <v>UNID.</v>
          </cell>
          <cell r="N699" t="str">
            <v>TRACTO</v>
          </cell>
          <cell r="O699">
            <v>0</v>
          </cell>
          <cell r="P699" t="str">
            <v>E1</v>
          </cell>
          <cell r="Q699" t="str">
            <v>J1</v>
          </cell>
          <cell r="R699" t="str">
            <v>J6</v>
          </cell>
          <cell r="S699" t="str">
            <v>ENTREGADO</v>
          </cell>
          <cell r="T699">
            <v>42685</v>
          </cell>
          <cell r="U699" t="str">
            <v>PALOMINO CARDENAS JUAN CARLOS</v>
          </cell>
          <cell r="V699" t="str">
            <v>FLOREZ CONDORI  JOSE WILLIANS</v>
          </cell>
        </row>
        <row r="700">
          <cell r="A700">
            <v>614</v>
          </cell>
          <cell r="B700">
            <v>42685</v>
          </cell>
          <cell r="C700" t="str">
            <v>NOVIEMBRE</v>
          </cell>
          <cell r="D700" t="str">
            <v>2016</v>
          </cell>
          <cell r="E700">
            <v>295</v>
          </cell>
          <cell r="F700" t="str">
            <v>X2W-759</v>
          </cell>
          <cell r="G700" t="str">
            <v>C5V-999</v>
          </cell>
          <cell r="H700" t="str">
            <v>LAS BAMBAS</v>
          </cell>
          <cell r="I700">
            <v>150003</v>
          </cell>
          <cell r="J700" t="str">
            <v>REPUESTO</v>
          </cell>
          <cell r="K700" t="str">
            <v>TUERCA DE PRESION 1/4</v>
          </cell>
          <cell r="L700">
            <v>2</v>
          </cell>
          <cell r="M700" t="str">
            <v>UNID.</v>
          </cell>
          <cell r="N700" t="str">
            <v>TRACTO</v>
          </cell>
          <cell r="O700">
            <v>0</v>
          </cell>
          <cell r="P700" t="str">
            <v>E1</v>
          </cell>
          <cell r="Q700" t="str">
            <v>J1</v>
          </cell>
          <cell r="R700" t="str">
            <v>J6</v>
          </cell>
          <cell r="S700" t="str">
            <v>ENTREGADO</v>
          </cell>
          <cell r="T700">
            <v>42685</v>
          </cell>
          <cell r="U700" t="str">
            <v>PALOMINO CARDENAS JUAN CARLOS</v>
          </cell>
          <cell r="V700" t="str">
            <v>FLOREZ CONDORI  JOSE WILLIANS</v>
          </cell>
        </row>
        <row r="701">
          <cell r="A701">
            <v>672</v>
          </cell>
          <cell r="B701">
            <v>42685</v>
          </cell>
          <cell r="C701" t="str">
            <v>NOVIEMBRE</v>
          </cell>
          <cell r="D701" t="str">
            <v>2016</v>
          </cell>
          <cell r="E701">
            <v>205</v>
          </cell>
          <cell r="F701" t="str">
            <v>X2W-765</v>
          </cell>
          <cell r="G701" t="str">
            <v>C5V-993</v>
          </cell>
          <cell r="H701" t="str">
            <v>LAS BAMBAS</v>
          </cell>
          <cell r="I701">
            <v>154850</v>
          </cell>
          <cell r="J701" t="str">
            <v>REPUESTO</v>
          </cell>
          <cell r="K701" t="str">
            <v>UNION TEE RAPIDO 3/8</v>
          </cell>
          <cell r="L701">
            <v>1</v>
          </cell>
          <cell r="M701" t="str">
            <v>UNID.</v>
          </cell>
          <cell r="N701" t="str">
            <v>CISTERNA</v>
          </cell>
          <cell r="O701">
            <v>0</v>
          </cell>
          <cell r="P701" t="str">
            <v>M8</v>
          </cell>
          <cell r="Q701" t="str">
            <v>J1</v>
          </cell>
          <cell r="R701" t="str">
            <v>J5</v>
          </cell>
          <cell r="S701" t="str">
            <v>ENTREGADO</v>
          </cell>
          <cell r="T701">
            <v>42685</v>
          </cell>
          <cell r="U701" t="str">
            <v>VARILLAS GAGO  OSCAR ALBERTO</v>
          </cell>
          <cell r="V701" t="str">
            <v>FLOREZ CONDORI  JOSE WILLIANS</v>
          </cell>
        </row>
        <row r="702">
          <cell r="A702">
            <v>673</v>
          </cell>
          <cell r="B702">
            <v>42685</v>
          </cell>
          <cell r="C702" t="str">
            <v>NOVIEMBRE</v>
          </cell>
          <cell r="D702" t="str">
            <v>2016</v>
          </cell>
          <cell r="E702">
            <v>205</v>
          </cell>
          <cell r="F702" t="str">
            <v>X2W-765</v>
          </cell>
          <cell r="G702" t="str">
            <v>C5V-993</v>
          </cell>
          <cell r="H702" t="str">
            <v>LAS BAMBAS</v>
          </cell>
          <cell r="I702">
            <v>154850</v>
          </cell>
          <cell r="J702" t="str">
            <v>REPUESTO</v>
          </cell>
          <cell r="K702" t="str">
            <v>NIPLE DE BRONCE DE 1/4 A 3/8''</v>
          </cell>
          <cell r="L702">
            <v>1</v>
          </cell>
          <cell r="M702" t="str">
            <v>UNID.</v>
          </cell>
          <cell r="N702" t="str">
            <v>CISTERNA</v>
          </cell>
          <cell r="O702">
            <v>0</v>
          </cell>
          <cell r="P702" t="str">
            <v>M8</v>
          </cell>
          <cell r="Q702" t="str">
            <v>J1</v>
          </cell>
          <cell r="R702" t="str">
            <v>J5</v>
          </cell>
          <cell r="S702" t="str">
            <v>ENTREGADO</v>
          </cell>
          <cell r="T702">
            <v>42685</v>
          </cell>
          <cell r="U702" t="str">
            <v>VARILLAS GAGO  OSCAR ALBERTO</v>
          </cell>
          <cell r="V702" t="str">
            <v>FLOREZ CONDORI  JOSE WILLIANS</v>
          </cell>
        </row>
        <row r="703">
          <cell r="A703">
            <v>674</v>
          </cell>
          <cell r="B703">
            <v>42685</v>
          </cell>
          <cell r="C703" t="str">
            <v>NOVIEMBRE</v>
          </cell>
          <cell r="D703" t="str">
            <v>2016</v>
          </cell>
          <cell r="E703">
            <v>205</v>
          </cell>
          <cell r="F703" t="str">
            <v>X2W-765</v>
          </cell>
          <cell r="G703" t="str">
            <v>C5V-993</v>
          </cell>
          <cell r="H703" t="str">
            <v>LAS BAMBAS</v>
          </cell>
          <cell r="I703">
            <v>154850</v>
          </cell>
          <cell r="J703" t="str">
            <v>REPUESTO</v>
          </cell>
          <cell r="K703" t="str">
            <v>CONO Y GUIA, TUERCA 3/8 "</v>
          </cell>
          <cell r="L703">
            <v>1</v>
          </cell>
          <cell r="M703" t="str">
            <v>UNID.</v>
          </cell>
          <cell r="N703" t="str">
            <v>CISTERNA</v>
          </cell>
          <cell r="O703">
            <v>0</v>
          </cell>
          <cell r="P703" t="str">
            <v>M8</v>
          </cell>
          <cell r="Q703" t="str">
            <v>J1</v>
          </cell>
          <cell r="R703" t="str">
            <v>J5</v>
          </cell>
          <cell r="S703" t="str">
            <v>ENTREGADO</v>
          </cell>
          <cell r="T703">
            <v>42685</v>
          </cell>
          <cell r="U703" t="str">
            <v>VARILLAS GAGO  OSCAR ALBERTO</v>
          </cell>
          <cell r="V703" t="str">
            <v>FLOREZ CONDORI  JOSE WILLIANS</v>
          </cell>
        </row>
        <row r="704">
          <cell r="A704">
            <v>675</v>
          </cell>
          <cell r="B704">
            <v>42685</v>
          </cell>
          <cell r="C704" t="str">
            <v>NOVIEMBRE</v>
          </cell>
          <cell r="D704" t="str">
            <v>2016</v>
          </cell>
          <cell r="E704">
            <v>205</v>
          </cell>
          <cell r="F704" t="str">
            <v>X2W-765</v>
          </cell>
          <cell r="G704" t="str">
            <v>C5V-993</v>
          </cell>
          <cell r="H704" t="str">
            <v>LAS BAMBAS</v>
          </cell>
          <cell r="I704">
            <v>154850</v>
          </cell>
          <cell r="J704" t="str">
            <v>REPUESTO</v>
          </cell>
          <cell r="K704" t="str">
            <v>VALVULA DE ALIVIO RAPIDO</v>
          </cell>
          <cell r="L704">
            <v>1</v>
          </cell>
          <cell r="M704" t="str">
            <v>UNID.</v>
          </cell>
          <cell r="N704" t="str">
            <v>TRACTO</v>
          </cell>
          <cell r="O704">
            <v>0</v>
          </cell>
          <cell r="P704" t="str">
            <v>M8</v>
          </cell>
          <cell r="Q704" t="str">
            <v>J1</v>
          </cell>
          <cell r="R704" t="str">
            <v>J5</v>
          </cell>
          <cell r="S704" t="str">
            <v>ENTREGADO</v>
          </cell>
          <cell r="T704">
            <v>42685</v>
          </cell>
          <cell r="U704" t="str">
            <v>VARILLAS GAGO  OSCAR ALBERTO</v>
          </cell>
          <cell r="V704" t="str">
            <v>FLOREZ CONDORI  JOSE WILLIANS</v>
          </cell>
        </row>
        <row r="705">
          <cell r="A705">
            <v>705</v>
          </cell>
          <cell r="B705">
            <v>42686</v>
          </cell>
          <cell r="C705" t="str">
            <v>NOVIEMBRE</v>
          </cell>
          <cell r="D705" t="str">
            <v>2016</v>
          </cell>
          <cell r="E705">
            <v>308</v>
          </cell>
          <cell r="F705" t="str">
            <v>A9H-889</v>
          </cell>
          <cell r="G705" t="str">
            <v>CAMION</v>
          </cell>
          <cell r="H705" t="str">
            <v>TAMBOMAYO</v>
          </cell>
          <cell r="I705">
            <v>120654</v>
          </cell>
          <cell r="J705" t="str">
            <v>SERVICIO</v>
          </cell>
          <cell r="K705" t="str">
            <v>REPARACION DE RADIADOR</v>
          </cell>
          <cell r="L705">
            <v>1</v>
          </cell>
          <cell r="M705" t="str">
            <v>UNID.</v>
          </cell>
          <cell r="N705" t="str">
            <v>CAMION</v>
          </cell>
          <cell r="O705">
            <v>104</v>
          </cell>
          <cell r="P705" t="str">
            <v>M2</v>
          </cell>
          <cell r="Q705" t="str">
            <v>J1</v>
          </cell>
          <cell r="R705" t="str">
            <v>J5</v>
          </cell>
          <cell r="S705" t="str">
            <v>ENTREGADO</v>
          </cell>
          <cell r="T705">
            <v>0</v>
          </cell>
          <cell r="U705" t="str">
            <v>CHUMPITAZ GAGO JULIO ENRIQUE</v>
          </cell>
          <cell r="V705" t="str">
            <v>FLOREZ CONDORI  JOSE WILLIANS</v>
          </cell>
        </row>
        <row r="706">
          <cell r="A706">
            <v>706</v>
          </cell>
          <cell r="B706">
            <v>42686</v>
          </cell>
          <cell r="C706" t="str">
            <v>NOVIEMBRE</v>
          </cell>
          <cell r="D706" t="str">
            <v>2016</v>
          </cell>
          <cell r="E706">
            <v>308</v>
          </cell>
          <cell r="F706" t="str">
            <v>A9H-889</v>
          </cell>
          <cell r="G706" t="str">
            <v>CAMION</v>
          </cell>
          <cell r="H706" t="str">
            <v>TAMBOMAYO</v>
          </cell>
          <cell r="I706">
            <v>120654</v>
          </cell>
          <cell r="J706" t="str">
            <v>REPUESTO</v>
          </cell>
          <cell r="K706" t="str">
            <v>FOCOS 9006</v>
          </cell>
          <cell r="L706">
            <v>2</v>
          </cell>
          <cell r="M706" t="str">
            <v>UNID.</v>
          </cell>
          <cell r="N706" t="str">
            <v>TRACTO</v>
          </cell>
          <cell r="O706">
            <v>0</v>
          </cell>
          <cell r="P706" t="str">
            <v>E1</v>
          </cell>
          <cell r="Q706" t="str">
            <v>J1</v>
          </cell>
          <cell r="R706" t="str">
            <v>J5</v>
          </cell>
          <cell r="S706" t="str">
            <v>ENTREGADO</v>
          </cell>
          <cell r="T706">
            <v>42686</v>
          </cell>
          <cell r="U706" t="str">
            <v>PALOMINO CARDENAS JUAN CARLOS</v>
          </cell>
          <cell r="V706" t="str">
            <v>FLOREZ CONDORI  JOSE WILLIANS</v>
          </cell>
        </row>
        <row r="707">
          <cell r="A707">
            <v>707</v>
          </cell>
          <cell r="B707">
            <v>42686</v>
          </cell>
          <cell r="C707" t="str">
            <v>NOVIEMBRE</v>
          </cell>
          <cell r="D707" t="str">
            <v>2016</v>
          </cell>
          <cell r="E707">
            <v>308</v>
          </cell>
          <cell r="F707" t="str">
            <v>A9H-889</v>
          </cell>
          <cell r="G707" t="str">
            <v>CAMION</v>
          </cell>
          <cell r="H707" t="str">
            <v>TAMBOMAYO</v>
          </cell>
          <cell r="I707">
            <v>120654</v>
          </cell>
          <cell r="J707" t="str">
            <v>REPUESTO</v>
          </cell>
          <cell r="K707" t="str">
            <v>FOCOS 9005 Y CONECTORES</v>
          </cell>
          <cell r="L707">
            <v>2</v>
          </cell>
          <cell r="M707" t="str">
            <v>UNID.</v>
          </cell>
          <cell r="N707" t="str">
            <v>TRACTO</v>
          </cell>
          <cell r="O707">
            <v>0</v>
          </cell>
          <cell r="P707" t="str">
            <v>E1</v>
          </cell>
          <cell r="Q707" t="str">
            <v>J1</v>
          </cell>
          <cell r="R707" t="str">
            <v>J5</v>
          </cell>
          <cell r="S707" t="str">
            <v>ENTREGADO</v>
          </cell>
          <cell r="T707">
            <v>42686</v>
          </cell>
          <cell r="U707" t="str">
            <v>PALOMINO CARDENAS JUAN CARLOS</v>
          </cell>
          <cell r="V707" t="str">
            <v>FLOREZ CONDORI  JOSE WILLIANS</v>
          </cell>
        </row>
        <row r="708">
          <cell r="A708">
            <v>708</v>
          </cell>
          <cell r="B708">
            <v>42686</v>
          </cell>
          <cell r="C708" t="str">
            <v>NOVIEMBRE</v>
          </cell>
          <cell r="D708" t="str">
            <v>2016</v>
          </cell>
          <cell r="E708">
            <v>308</v>
          </cell>
          <cell r="F708" t="str">
            <v>A9H-889</v>
          </cell>
          <cell r="G708" t="str">
            <v>CAMION</v>
          </cell>
          <cell r="H708" t="str">
            <v>TAMBOMAYO</v>
          </cell>
          <cell r="I708">
            <v>120654</v>
          </cell>
          <cell r="J708" t="str">
            <v>REPUESTO</v>
          </cell>
          <cell r="K708" t="str">
            <v>VOLANDAD DE 1/2</v>
          </cell>
          <cell r="L708">
            <v>8</v>
          </cell>
          <cell r="M708" t="str">
            <v>UNID.</v>
          </cell>
          <cell r="N708" t="str">
            <v>TRACTO</v>
          </cell>
          <cell r="O708">
            <v>0</v>
          </cell>
          <cell r="P708" t="str">
            <v>E1</v>
          </cell>
          <cell r="Q708" t="str">
            <v>J1</v>
          </cell>
          <cell r="R708" t="str">
            <v>J5</v>
          </cell>
          <cell r="S708" t="str">
            <v>ENTREGADO</v>
          </cell>
          <cell r="T708">
            <v>42686</v>
          </cell>
          <cell r="U708" t="str">
            <v>PALOMINO CARDENAS JUAN CARLOS</v>
          </cell>
          <cell r="V708" t="str">
            <v>FLOREZ CONDORI  JOSE WILLIANS</v>
          </cell>
        </row>
        <row r="709">
          <cell r="A709">
            <v>709</v>
          </cell>
          <cell r="B709">
            <v>42686</v>
          </cell>
          <cell r="C709" t="str">
            <v>NOVIEMBRE</v>
          </cell>
          <cell r="D709" t="str">
            <v>2016</v>
          </cell>
          <cell r="E709">
            <v>308</v>
          </cell>
          <cell r="F709" t="str">
            <v>A9H-889</v>
          </cell>
          <cell r="G709" t="str">
            <v>CAMION</v>
          </cell>
          <cell r="H709" t="str">
            <v>TAMBOMAYO</v>
          </cell>
          <cell r="I709">
            <v>120654</v>
          </cell>
          <cell r="J709" t="str">
            <v>REPUESTO</v>
          </cell>
          <cell r="K709" t="str">
            <v>FOCOS LAGRIMON</v>
          </cell>
          <cell r="L709">
            <v>2</v>
          </cell>
          <cell r="M709" t="str">
            <v>UNID.</v>
          </cell>
          <cell r="N709" t="str">
            <v>TRACTO</v>
          </cell>
          <cell r="O709">
            <v>0</v>
          </cell>
          <cell r="P709" t="str">
            <v>E1</v>
          </cell>
          <cell r="Q709" t="str">
            <v>J1</v>
          </cell>
          <cell r="R709" t="str">
            <v>J5</v>
          </cell>
          <cell r="S709" t="str">
            <v>ENTREGADO</v>
          </cell>
          <cell r="T709">
            <v>42686</v>
          </cell>
          <cell r="U709" t="str">
            <v>PALOMINO CARDENAS JUAN CARLOS</v>
          </cell>
          <cell r="V709" t="str">
            <v>FLOREZ CONDORI  JOSE WILLIANS</v>
          </cell>
        </row>
        <row r="710">
          <cell r="A710">
            <v>724</v>
          </cell>
          <cell r="B710">
            <v>42686</v>
          </cell>
          <cell r="C710" t="str">
            <v>NOVIEMBRE</v>
          </cell>
          <cell r="D710" t="str">
            <v>2016</v>
          </cell>
          <cell r="E710">
            <v>308</v>
          </cell>
          <cell r="F710" t="str">
            <v>A9H-889</v>
          </cell>
          <cell r="G710" t="str">
            <v>CAMION</v>
          </cell>
          <cell r="H710" t="str">
            <v>TAMBOMAYO</v>
          </cell>
          <cell r="I710">
            <v>120654</v>
          </cell>
          <cell r="J710" t="str">
            <v>SERVICIO</v>
          </cell>
          <cell r="K710" t="str">
            <v>SONDEO DE INTERCOOLER</v>
          </cell>
          <cell r="L710">
            <v>1</v>
          </cell>
          <cell r="M710" t="str">
            <v>UNID.</v>
          </cell>
          <cell r="N710" t="str">
            <v>TRACTO</v>
          </cell>
          <cell r="O710">
            <v>104</v>
          </cell>
          <cell r="P710" t="str">
            <v>M2</v>
          </cell>
          <cell r="Q710" t="str">
            <v>J1</v>
          </cell>
          <cell r="R710" t="str">
            <v>J5</v>
          </cell>
          <cell r="S710" t="str">
            <v>ENTREGADO</v>
          </cell>
          <cell r="T710">
            <v>0</v>
          </cell>
          <cell r="U710" t="str">
            <v>CHUMPITAZ GAGO JULIO ENRIQUE</v>
          </cell>
          <cell r="V710" t="str">
            <v>FLOREZ CONDORI  JOSE WILLIANS</v>
          </cell>
        </row>
        <row r="711">
          <cell r="A711">
            <v>684</v>
          </cell>
          <cell r="B711">
            <v>42686</v>
          </cell>
          <cell r="C711" t="str">
            <v>NOVIEMBRE</v>
          </cell>
          <cell r="D711" t="str">
            <v>2016</v>
          </cell>
          <cell r="E711">
            <v>291</v>
          </cell>
          <cell r="F711" t="str">
            <v>ABR-727</v>
          </cell>
          <cell r="G711" t="str">
            <v>C9S-989</v>
          </cell>
          <cell r="H711" t="str">
            <v>LAS BAMBAS</v>
          </cell>
          <cell r="I711">
            <v>97375</v>
          </cell>
          <cell r="J711" t="str">
            <v>REPUESTO</v>
          </cell>
          <cell r="K711" t="str">
            <v>CELLOCORD 1/8</v>
          </cell>
          <cell r="L711">
            <v>1.5</v>
          </cell>
          <cell r="M711" t="str">
            <v>KG.</v>
          </cell>
          <cell r="N711" t="str">
            <v>CISTERNA</v>
          </cell>
          <cell r="O711">
            <v>0</v>
          </cell>
          <cell r="P711" t="str">
            <v>S1</v>
          </cell>
          <cell r="Q711" t="str">
            <v>J1</v>
          </cell>
          <cell r="R711" t="str">
            <v>J5</v>
          </cell>
          <cell r="S711" t="str">
            <v>ENTREGADO</v>
          </cell>
          <cell r="T711">
            <v>42686</v>
          </cell>
          <cell r="U711" t="str">
            <v>BAYONA CRUZ CRISTIAN ARMANDO</v>
          </cell>
          <cell r="V711" t="str">
            <v>FLOREZ CONDORI  JOSE WILLIANS</v>
          </cell>
        </row>
        <row r="712">
          <cell r="A712">
            <v>685</v>
          </cell>
          <cell r="B712">
            <v>42686</v>
          </cell>
          <cell r="C712" t="str">
            <v>NOVIEMBRE</v>
          </cell>
          <cell r="D712" t="str">
            <v>2016</v>
          </cell>
          <cell r="E712">
            <v>291</v>
          </cell>
          <cell r="F712" t="str">
            <v>ABR-727</v>
          </cell>
          <cell r="G712" t="str">
            <v>C9S-989</v>
          </cell>
          <cell r="H712" t="str">
            <v>LAS BAMBAS</v>
          </cell>
          <cell r="I712">
            <v>97375</v>
          </cell>
          <cell r="J712" t="str">
            <v>REPUESTO</v>
          </cell>
          <cell r="K712" t="str">
            <v>CELLOCORD 5/32</v>
          </cell>
          <cell r="L712">
            <v>1</v>
          </cell>
          <cell r="M712" t="str">
            <v>KG.</v>
          </cell>
          <cell r="N712" t="str">
            <v>CISTERNA</v>
          </cell>
          <cell r="O712">
            <v>0</v>
          </cell>
          <cell r="P712" t="str">
            <v>S1</v>
          </cell>
          <cell r="Q712" t="str">
            <v>J1</v>
          </cell>
          <cell r="R712" t="str">
            <v>J5</v>
          </cell>
          <cell r="S712" t="str">
            <v>ENTREGADO</v>
          </cell>
          <cell r="T712">
            <v>42686</v>
          </cell>
          <cell r="U712" t="str">
            <v>BAYONA CRUZ CRISTIAN ARMANDO</v>
          </cell>
          <cell r="V712" t="str">
            <v>FLOREZ CONDORI  JOSE WILLIANS</v>
          </cell>
        </row>
        <row r="713">
          <cell r="A713">
            <v>686</v>
          </cell>
          <cell r="B713">
            <v>42686</v>
          </cell>
          <cell r="C713" t="str">
            <v>NOVIEMBRE</v>
          </cell>
          <cell r="D713" t="str">
            <v>2016</v>
          </cell>
          <cell r="E713">
            <v>291</v>
          </cell>
          <cell r="F713" t="str">
            <v>ABR-727</v>
          </cell>
          <cell r="G713" t="str">
            <v>C9S-989</v>
          </cell>
          <cell r="H713" t="str">
            <v>LAS BAMBAS</v>
          </cell>
          <cell r="I713">
            <v>97375</v>
          </cell>
          <cell r="J713" t="str">
            <v>REPUESTO</v>
          </cell>
          <cell r="K713" t="str">
            <v>VARILLAS DE SODADURA INOX 1/8</v>
          </cell>
          <cell r="L713">
            <v>5</v>
          </cell>
          <cell r="M713" t="str">
            <v>UNID.</v>
          </cell>
          <cell r="N713" t="str">
            <v>CISTERNA</v>
          </cell>
          <cell r="O713">
            <v>0</v>
          </cell>
          <cell r="P713" t="str">
            <v>S1</v>
          </cell>
          <cell r="Q713" t="str">
            <v>J1</v>
          </cell>
          <cell r="R713" t="str">
            <v>J5</v>
          </cell>
          <cell r="S713" t="str">
            <v>ENTREGADO</v>
          </cell>
          <cell r="T713">
            <v>42686</v>
          </cell>
          <cell r="U713" t="str">
            <v>BAYONA CRUZ CRISTIAN ARMANDO</v>
          </cell>
          <cell r="V713" t="str">
            <v>FLOREZ CONDORI  JOSE WILLIANS</v>
          </cell>
        </row>
        <row r="714">
          <cell r="A714">
            <v>687</v>
          </cell>
          <cell r="B714">
            <v>42686</v>
          </cell>
          <cell r="C714" t="str">
            <v>NOVIEMBRE</v>
          </cell>
          <cell r="D714" t="str">
            <v>2016</v>
          </cell>
          <cell r="E714">
            <v>291</v>
          </cell>
          <cell r="F714" t="str">
            <v>ABR-727</v>
          </cell>
          <cell r="G714" t="str">
            <v>C9S-989</v>
          </cell>
          <cell r="H714" t="str">
            <v>LAS BAMBAS</v>
          </cell>
          <cell r="I714">
            <v>97375</v>
          </cell>
          <cell r="J714" t="str">
            <v>REPUESTO</v>
          </cell>
          <cell r="K714" t="str">
            <v>VARILLAS DE CITOFONTE 1/8</v>
          </cell>
          <cell r="L714">
            <v>2</v>
          </cell>
          <cell r="M714" t="str">
            <v>UNID.</v>
          </cell>
          <cell r="N714" t="str">
            <v>CISTERNA</v>
          </cell>
          <cell r="O714">
            <v>0</v>
          </cell>
          <cell r="P714" t="str">
            <v>S1</v>
          </cell>
          <cell r="Q714" t="str">
            <v>J1</v>
          </cell>
          <cell r="R714" t="str">
            <v>J5</v>
          </cell>
          <cell r="S714" t="str">
            <v>ENTREGADO</v>
          </cell>
          <cell r="T714">
            <v>42686</v>
          </cell>
          <cell r="U714" t="str">
            <v>BAYONA CRUZ CRISTIAN ARMANDO</v>
          </cell>
          <cell r="V714" t="str">
            <v>FLOREZ CONDORI  JOSE WILLIANS</v>
          </cell>
        </row>
        <row r="715">
          <cell r="A715">
            <v>699</v>
          </cell>
          <cell r="B715">
            <v>42686</v>
          </cell>
          <cell r="C715" t="str">
            <v>NOVIEMBRE</v>
          </cell>
          <cell r="D715" t="str">
            <v>2016</v>
          </cell>
          <cell r="E715">
            <v>305</v>
          </cell>
          <cell r="F715" t="str">
            <v>ABS-700</v>
          </cell>
          <cell r="G715" t="str">
            <v>TBC-971</v>
          </cell>
          <cell r="H715" t="str">
            <v>LAS BAMBAS</v>
          </cell>
          <cell r="I715">
            <v>95862</v>
          </cell>
          <cell r="J715" t="str">
            <v>REPUESTO</v>
          </cell>
          <cell r="K715" t="str">
            <v>FARO RECTANGULAR AMBAR</v>
          </cell>
          <cell r="L715">
            <v>1</v>
          </cell>
          <cell r="M715" t="str">
            <v>UNID.</v>
          </cell>
          <cell r="N715" t="str">
            <v>CISTERNA</v>
          </cell>
          <cell r="O715">
            <v>0</v>
          </cell>
          <cell r="P715" t="str">
            <v>E2</v>
          </cell>
          <cell r="Q715" t="str">
            <v>J1</v>
          </cell>
          <cell r="R715" t="str">
            <v>J5</v>
          </cell>
          <cell r="S715" t="str">
            <v>ENTREGADO</v>
          </cell>
          <cell r="T715">
            <v>42686</v>
          </cell>
          <cell r="U715" t="str">
            <v>YUCA BELLIDO BORIS YERSY</v>
          </cell>
          <cell r="V715" t="str">
            <v>FLOREZ CONDORI  JOSE WILLIANS</v>
          </cell>
        </row>
        <row r="716">
          <cell r="A716">
            <v>700</v>
          </cell>
          <cell r="B716">
            <v>42686</v>
          </cell>
          <cell r="C716" t="str">
            <v>NOVIEMBRE</v>
          </cell>
          <cell r="D716" t="str">
            <v>2016</v>
          </cell>
          <cell r="E716">
            <v>305</v>
          </cell>
          <cell r="F716" t="str">
            <v>ABS-700</v>
          </cell>
          <cell r="G716" t="str">
            <v>TBC-971</v>
          </cell>
          <cell r="H716" t="str">
            <v>LAS BAMBAS</v>
          </cell>
          <cell r="I716">
            <v>95862</v>
          </cell>
          <cell r="J716" t="str">
            <v>REPUESTO</v>
          </cell>
          <cell r="K716" t="str">
            <v>PERNO 1/4 X 1 C/ TUERCA Y VOLANDA</v>
          </cell>
          <cell r="L716">
            <v>1</v>
          </cell>
          <cell r="M716" t="str">
            <v>UNID.</v>
          </cell>
          <cell r="N716" t="str">
            <v>CISTERNA</v>
          </cell>
          <cell r="O716">
            <v>0</v>
          </cell>
          <cell r="P716" t="str">
            <v>E2</v>
          </cell>
          <cell r="Q716" t="str">
            <v>J1</v>
          </cell>
          <cell r="R716" t="str">
            <v>J5</v>
          </cell>
          <cell r="S716" t="str">
            <v>ENTREGADO</v>
          </cell>
          <cell r="T716">
            <v>42686</v>
          </cell>
          <cell r="U716" t="str">
            <v>YUCA BELLIDO BORIS YERSY</v>
          </cell>
          <cell r="V716" t="str">
            <v>FLOREZ CONDORI  JOSE WILLIANS</v>
          </cell>
        </row>
        <row r="717">
          <cell r="A717">
            <v>701</v>
          </cell>
          <cell r="B717">
            <v>42686</v>
          </cell>
          <cell r="C717" t="str">
            <v>NOVIEMBRE</v>
          </cell>
          <cell r="D717" t="str">
            <v>2016</v>
          </cell>
          <cell r="E717">
            <v>305</v>
          </cell>
          <cell r="F717" t="str">
            <v>ABS-700</v>
          </cell>
          <cell r="G717" t="str">
            <v>TBC-971</v>
          </cell>
          <cell r="H717" t="str">
            <v>LAS BAMBAS</v>
          </cell>
          <cell r="I717">
            <v>95862</v>
          </cell>
          <cell r="J717" t="str">
            <v>REPUESTO</v>
          </cell>
          <cell r="K717" t="str">
            <v>FOCO DOBLE CONTACTO 12 V</v>
          </cell>
          <cell r="L717">
            <v>1</v>
          </cell>
          <cell r="M717" t="str">
            <v>UNID.</v>
          </cell>
          <cell r="N717" t="str">
            <v>TRACTO</v>
          </cell>
          <cell r="O717">
            <v>0</v>
          </cell>
          <cell r="P717" t="str">
            <v>E2</v>
          </cell>
          <cell r="Q717" t="str">
            <v>J1</v>
          </cell>
          <cell r="R717" t="str">
            <v>J5</v>
          </cell>
          <cell r="S717" t="str">
            <v>ENTREGADO</v>
          </cell>
          <cell r="T717">
            <v>42686</v>
          </cell>
          <cell r="U717" t="str">
            <v>YUCA BELLIDO BORIS YERSY</v>
          </cell>
          <cell r="V717" t="str">
            <v>FLOREZ CONDORI  JOSE WILLIANS</v>
          </cell>
        </row>
        <row r="718">
          <cell r="A718">
            <v>713</v>
          </cell>
          <cell r="B718">
            <v>42686</v>
          </cell>
          <cell r="C718" t="str">
            <v>NOVIEMBRE</v>
          </cell>
          <cell r="D718" t="str">
            <v>2016</v>
          </cell>
          <cell r="E718">
            <v>305</v>
          </cell>
          <cell r="F718" t="str">
            <v>ABS-700</v>
          </cell>
          <cell r="G718" t="str">
            <v>TBC-971</v>
          </cell>
          <cell r="H718" t="str">
            <v>LAS BAMBAS</v>
          </cell>
          <cell r="I718">
            <v>95862</v>
          </cell>
          <cell r="J718" t="str">
            <v>REPUESTO</v>
          </cell>
          <cell r="K718" t="str">
            <v>LLANTAS REENCAUCHADAS IZY2 11R22.5</v>
          </cell>
          <cell r="L718">
            <v>4</v>
          </cell>
          <cell r="M718" t="str">
            <v>UNID.</v>
          </cell>
          <cell r="N718" t="str">
            <v>CISTERNA</v>
          </cell>
          <cell r="O718">
            <v>0</v>
          </cell>
          <cell r="P718" t="str">
            <v>N2</v>
          </cell>
          <cell r="Q718" t="str">
            <v>J1</v>
          </cell>
          <cell r="R718" t="str">
            <v>J5</v>
          </cell>
          <cell r="S718" t="str">
            <v>ENTREGADO</v>
          </cell>
          <cell r="T718">
            <v>42686</v>
          </cell>
          <cell r="U718" t="str">
            <v>MAMANI LARICO  EDUARDO ALVARO</v>
          </cell>
          <cell r="V718" t="str">
            <v>FLOREZ CONDORI  JOSE WILLIANS</v>
          </cell>
        </row>
        <row r="719">
          <cell r="A719">
            <v>715</v>
          </cell>
          <cell r="B719">
            <v>42686</v>
          </cell>
          <cell r="C719" t="str">
            <v>NOVIEMBRE</v>
          </cell>
          <cell r="D719" t="str">
            <v>2016</v>
          </cell>
          <cell r="E719">
            <v>310</v>
          </cell>
          <cell r="F719" t="str">
            <v>AEH-920</v>
          </cell>
          <cell r="G719" t="str">
            <v>CAMIONETA</v>
          </cell>
          <cell r="H719" t="str">
            <v>LAS BAMBAS</v>
          </cell>
          <cell r="I719">
            <v>85226</v>
          </cell>
          <cell r="J719" t="str">
            <v>REPUESTO</v>
          </cell>
          <cell r="K719" t="str">
            <v xml:space="preserve">NEBLINEROS </v>
          </cell>
          <cell r="L719">
            <v>2</v>
          </cell>
          <cell r="M719" t="str">
            <v>UNID.</v>
          </cell>
          <cell r="N719" t="str">
            <v>TRACTO</v>
          </cell>
          <cell r="O719">
            <v>1</v>
          </cell>
          <cell r="P719" t="str">
            <v>E1</v>
          </cell>
          <cell r="Q719" t="str">
            <v>J1</v>
          </cell>
          <cell r="R719" t="str">
            <v>J5</v>
          </cell>
          <cell r="S719" t="str">
            <v>ENTREGADO</v>
          </cell>
          <cell r="T719">
            <v>42687</v>
          </cell>
          <cell r="U719" t="str">
            <v>PALOMINO CARDENAS JUAN CARLOS</v>
          </cell>
          <cell r="V719" t="str">
            <v>FLOREZ CONDORI  JOSE WILLIANS</v>
          </cell>
        </row>
        <row r="720">
          <cell r="A720">
            <v>716</v>
          </cell>
          <cell r="B720">
            <v>42686</v>
          </cell>
          <cell r="C720" t="str">
            <v>NOVIEMBRE</v>
          </cell>
          <cell r="D720" t="str">
            <v>2016</v>
          </cell>
          <cell r="E720">
            <v>310</v>
          </cell>
          <cell r="F720" t="str">
            <v>AEH-920</v>
          </cell>
          <cell r="G720" t="str">
            <v>CAMIONETA</v>
          </cell>
          <cell r="H720" t="str">
            <v>LAS BAMBAS</v>
          </cell>
          <cell r="I720">
            <v>85226</v>
          </cell>
          <cell r="J720" t="str">
            <v>REPUESTO</v>
          </cell>
          <cell r="K720" t="str">
            <v xml:space="preserve">CHAPA DE PUERTA </v>
          </cell>
          <cell r="L720">
            <v>2</v>
          </cell>
          <cell r="M720" t="str">
            <v>UNID.</v>
          </cell>
          <cell r="N720" t="str">
            <v>TRACTO</v>
          </cell>
          <cell r="O720">
            <v>104</v>
          </cell>
          <cell r="P720" t="str">
            <v>E1</v>
          </cell>
          <cell r="Q720" t="str">
            <v>J1</v>
          </cell>
          <cell r="R720" t="str">
            <v>J5</v>
          </cell>
          <cell r="S720" t="str">
            <v>ENTREGADO</v>
          </cell>
          <cell r="T720">
            <v>0</v>
          </cell>
          <cell r="U720" t="str">
            <v>PALOMINO CARDENAS JUAN CARLOS</v>
          </cell>
          <cell r="V720" t="str">
            <v>FLOREZ CONDORI  JOSE WILLIANS</v>
          </cell>
        </row>
        <row r="721">
          <cell r="A721">
            <v>718</v>
          </cell>
          <cell r="B721">
            <v>42686</v>
          </cell>
          <cell r="C721" t="str">
            <v>NOVIEMBRE</v>
          </cell>
          <cell r="D721" t="str">
            <v>2016</v>
          </cell>
          <cell r="E721">
            <v>310</v>
          </cell>
          <cell r="F721" t="str">
            <v>AEH-920</v>
          </cell>
          <cell r="G721" t="str">
            <v>CAMIONETA</v>
          </cell>
          <cell r="H721" t="str">
            <v>LAS BAMBAS</v>
          </cell>
          <cell r="I721">
            <v>85226</v>
          </cell>
          <cell r="J721" t="str">
            <v>REPUESTO</v>
          </cell>
          <cell r="K721" t="str">
            <v>TUERCA SEGURO 5/16</v>
          </cell>
          <cell r="L721">
            <v>3</v>
          </cell>
          <cell r="M721" t="str">
            <v>UNID.</v>
          </cell>
          <cell r="N721" t="str">
            <v>TRACTO</v>
          </cell>
          <cell r="O721">
            <v>0</v>
          </cell>
          <cell r="P721" t="str">
            <v>E1</v>
          </cell>
          <cell r="Q721" t="str">
            <v>J1</v>
          </cell>
          <cell r="R721" t="str">
            <v>J5</v>
          </cell>
          <cell r="S721" t="str">
            <v>ENTREGADO</v>
          </cell>
          <cell r="T721">
            <v>42686</v>
          </cell>
          <cell r="U721" t="str">
            <v>PALOMINO CARDENAS JUAN CARLOS</v>
          </cell>
          <cell r="V721" t="str">
            <v>FLOREZ CONDORI  JOSE WILLIANS</v>
          </cell>
        </row>
        <row r="722">
          <cell r="A722">
            <v>719</v>
          </cell>
          <cell r="B722">
            <v>42686</v>
          </cell>
          <cell r="C722" t="str">
            <v>NOVIEMBRE</v>
          </cell>
          <cell r="D722" t="str">
            <v>2016</v>
          </cell>
          <cell r="E722">
            <v>310</v>
          </cell>
          <cell r="F722" t="str">
            <v>AEH-920</v>
          </cell>
          <cell r="G722" t="str">
            <v>CAMIONETA</v>
          </cell>
          <cell r="H722" t="str">
            <v>LAS BAMBAS</v>
          </cell>
          <cell r="I722">
            <v>85226</v>
          </cell>
          <cell r="J722" t="str">
            <v>REPUESTO</v>
          </cell>
          <cell r="K722" t="str">
            <v>VOLANDAS 5/16</v>
          </cell>
          <cell r="L722">
            <v>5</v>
          </cell>
          <cell r="M722" t="str">
            <v>UNID.</v>
          </cell>
          <cell r="N722" t="str">
            <v>TRACTO</v>
          </cell>
          <cell r="O722">
            <v>0</v>
          </cell>
          <cell r="P722" t="str">
            <v>E1</v>
          </cell>
          <cell r="Q722" t="str">
            <v>J1</v>
          </cell>
          <cell r="R722" t="str">
            <v>J5</v>
          </cell>
          <cell r="S722" t="str">
            <v>ENTREGADO</v>
          </cell>
          <cell r="T722">
            <v>42686</v>
          </cell>
          <cell r="U722" t="str">
            <v>PALOMINO CARDENAS JUAN CARLOS</v>
          </cell>
          <cell r="V722" t="str">
            <v>FLOREZ CONDORI  JOSE WILLIANS</v>
          </cell>
        </row>
        <row r="723">
          <cell r="A723">
            <v>717</v>
          </cell>
          <cell r="B723">
            <v>42686</v>
          </cell>
          <cell r="C723" t="str">
            <v>NOVIEMBRE</v>
          </cell>
          <cell r="D723" t="str">
            <v>2016</v>
          </cell>
          <cell r="E723">
            <v>310</v>
          </cell>
          <cell r="F723" t="str">
            <v>AEH-920</v>
          </cell>
          <cell r="G723" t="str">
            <v>CAMIONETA</v>
          </cell>
          <cell r="H723" t="str">
            <v>LAS BAMBAS</v>
          </cell>
          <cell r="I723">
            <v>85226</v>
          </cell>
          <cell r="J723" t="str">
            <v>REPUESTO</v>
          </cell>
          <cell r="K723" t="str">
            <v>LLANTAS REENCAUCHADAS IZY2 11R22.5</v>
          </cell>
          <cell r="L723">
            <v>8</v>
          </cell>
          <cell r="M723" t="str">
            <v>UNID.</v>
          </cell>
          <cell r="N723" t="str">
            <v>TRACTO</v>
          </cell>
          <cell r="O723">
            <v>0</v>
          </cell>
          <cell r="P723" t="str">
            <v>M7</v>
          </cell>
          <cell r="Q723" t="str">
            <v>J3</v>
          </cell>
          <cell r="R723" t="str">
            <v>J5</v>
          </cell>
          <cell r="S723" t="str">
            <v>ENTREGADO</v>
          </cell>
          <cell r="T723">
            <v>42686</v>
          </cell>
          <cell r="U723" t="str">
            <v>ROBLES ROJAS  JOSE MIGUEL</v>
          </cell>
          <cell r="V723" t="str">
            <v>CHURA PIZARRO ALBERTO</v>
          </cell>
        </row>
        <row r="724">
          <cell r="A724">
            <v>703</v>
          </cell>
          <cell r="B724">
            <v>42686</v>
          </cell>
          <cell r="C724" t="str">
            <v>NOVIEMBRE</v>
          </cell>
          <cell r="D724" t="str">
            <v>2016</v>
          </cell>
          <cell r="E724">
            <v>306</v>
          </cell>
          <cell r="F724" t="str">
            <v>AKX-767</v>
          </cell>
          <cell r="G724" t="str">
            <v>TCR-993</v>
          </cell>
          <cell r="H724" t="str">
            <v>LAS BAMBAS CONC.</v>
          </cell>
          <cell r="I724">
            <v>16820.400000000001</v>
          </cell>
          <cell r="J724" t="str">
            <v>REPUESTO</v>
          </cell>
          <cell r="K724" t="str">
            <v>PITONES RECTOS</v>
          </cell>
          <cell r="L724">
            <v>4</v>
          </cell>
          <cell r="M724" t="str">
            <v>UNID.</v>
          </cell>
          <cell r="N724" t="str">
            <v>TRACTO</v>
          </cell>
          <cell r="O724">
            <v>0</v>
          </cell>
          <cell r="P724" t="str">
            <v>N2</v>
          </cell>
          <cell r="Q724" t="str">
            <v>J1</v>
          </cell>
          <cell r="R724" t="str">
            <v>J5</v>
          </cell>
          <cell r="S724" t="str">
            <v>ENTREGADO</v>
          </cell>
          <cell r="T724">
            <v>42686</v>
          </cell>
          <cell r="U724" t="str">
            <v>MAMANI LARICO  EDUARDO ALVARO</v>
          </cell>
          <cell r="V724" t="str">
            <v>FLOREZ CONDORI  JOSE WILLIANS</v>
          </cell>
        </row>
        <row r="725">
          <cell r="A725">
            <v>704</v>
          </cell>
          <cell r="B725">
            <v>42686</v>
          </cell>
          <cell r="C725" t="str">
            <v>NOVIEMBRE</v>
          </cell>
          <cell r="D725" t="str">
            <v>2016</v>
          </cell>
          <cell r="E725">
            <v>306</v>
          </cell>
          <cell r="F725" t="str">
            <v>AKX-767</v>
          </cell>
          <cell r="G725" t="str">
            <v>TCR-993</v>
          </cell>
          <cell r="H725" t="str">
            <v>LAS BAMBAS CONC.</v>
          </cell>
          <cell r="I725">
            <v>16820.400000000001</v>
          </cell>
          <cell r="J725" t="str">
            <v>REPUESTO</v>
          </cell>
          <cell r="K725" t="str">
            <v>AGUJAS DE PITON</v>
          </cell>
          <cell r="L725">
            <v>4</v>
          </cell>
          <cell r="M725" t="str">
            <v>UNID.</v>
          </cell>
          <cell r="N725" t="str">
            <v>TRACTO</v>
          </cell>
          <cell r="O725">
            <v>0</v>
          </cell>
          <cell r="P725" t="str">
            <v>N2</v>
          </cell>
          <cell r="Q725" t="str">
            <v>J1</v>
          </cell>
          <cell r="R725" t="str">
            <v>J5</v>
          </cell>
          <cell r="S725" t="str">
            <v>ENTREGADO</v>
          </cell>
          <cell r="T725">
            <v>42686</v>
          </cell>
          <cell r="U725" t="str">
            <v>MAMANI LARICO  EDUARDO ALVARO</v>
          </cell>
          <cell r="V725" t="str">
            <v>FLOREZ CONDORI  JOSE WILLIANS</v>
          </cell>
        </row>
        <row r="726">
          <cell r="A726">
            <v>702</v>
          </cell>
          <cell r="B726">
            <v>42686</v>
          </cell>
          <cell r="C726" t="str">
            <v>NOVIEMBRE</v>
          </cell>
          <cell r="D726" t="str">
            <v>2016</v>
          </cell>
          <cell r="E726">
            <v>306</v>
          </cell>
          <cell r="F726" t="str">
            <v>AKX-767</v>
          </cell>
          <cell r="G726" t="str">
            <v>TCR-993</v>
          </cell>
          <cell r="H726" t="str">
            <v>LAS BAMBAS CONC.</v>
          </cell>
          <cell r="I726">
            <v>16820.400000000001</v>
          </cell>
          <cell r="J726" t="str">
            <v>REPUESTO</v>
          </cell>
          <cell r="K726" t="str">
            <v>LLANTAS REENCAUCHADAS IDY 11R22.5</v>
          </cell>
          <cell r="L726">
            <v>4</v>
          </cell>
          <cell r="M726" t="str">
            <v>UNID.</v>
          </cell>
          <cell r="N726" t="str">
            <v>TRACTO</v>
          </cell>
          <cell r="O726">
            <v>0</v>
          </cell>
          <cell r="P726" t="str">
            <v>N2</v>
          </cell>
          <cell r="Q726" t="str">
            <v>J1</v>
          </cell>
          <cell r="R726" t="str">
            <v>J5</v>
          </cell>
          <cell r="S726" t="str">
            <v>ENTREGADO</v>
          </cell>
          <cell r="T726">
            <v>42686</v>
          </cell>
          <cell r="U726" t="str">
            <v>MAMANI LARICO  EDUARDO ALVARO</v>
          </cell>
          <cell r="V726" t="str">
            <v>FLOREZ CONDORI  JOSE WILLIANS</v>
          </cell>
        </row>
        <row r="727">
          <cell r="A727">
            <v>688</v>
          </cell>
          <cell r="B727">
            <v>42686</v>
          </cell>
          <cell r="C727" t="str">
            <v>NOVIEMBRE</v>
          </cell>
          <cell r="D727" t="str">
            <v>2016</v>
          </cell>
          <cell r="E727">
            <v>209</v>
          </cell>
          <cell r="F727" t="str">
            <v>AKX-805</v>
          </cell>
          <cell r="G727" t="str">
            <v>F5Z-985</v>
          </cell>
          <cell r="H727" t="str">
            <v>LAS BAMBAS</v>
          </cell>
          <cell r="I727">
            <v>31856</v>
          </cell>
          <cell r="J727" t="str">
            <v>REPUESTO</v>
          </cell>
          <cell r="K727" t="str">
            <v>MANGUERA CORRUGADA 3/8</v>
          </cell>
          <cell r="L727">
            <v>2</v>
          </cell>
          <cell r="M727" t="str">
            <v>M</v>
          </cell>
          <cell r="N727" t="str">
            <v>CISTERNA</v>
          </cell>
          <cell r="O727">
            <v>0</v>
          </cell>
          <cell r="P727" t="str">
            <v>M4</v>
          </cell>
          <cell r="Q727" t="str">
            <v>J1</v>
          </cell>
          <cell r="R727" t="str">
            <v>J5</v>
          </cell>
          <cell r="S727" t="str">
            <v>ENTREGADO</v>
          </cell>
          <cell r="T727">
            <v>42686</v>
          </cell>
          <cell r="U727" t="str">
            <v>JULLIRI APAZA UBALDO</v>
          </cell>
          <cell r="V727" t="str">
            <v>FLOREZ CONDORI  JOSE WILLIANS</v>
          </cell>
        </row>
        <row r="728">
          <cell r="A728">
            <v>712</v>
          </cell>
          <cell r="B728">
            <v>42686</v>
          </cell>
          <cell r="C728" t="str">
            <v>NOVIEMBRE</v>
          </cell>
          <cell r="D728" t="str">
            <v>2016</v>
          </cell>
          <cell r="E728">
            <v>298</v>
          </cell>
          <cell r="F728" t="str">
            <v>C5R-892</v>
          </cell>
          <cell r="G728" t="str">
            <v>A0T-983</v>
          </cell>
          <cell r="H728" t="str">
            <v>LAS BAMBAS</v>
          </cell>
          <cell r="I728">
            <v>224029</v>
          </cell>
          <cell r="J728" t="str">
            <v>REPUESTO</v>
          </cell>
          <cell r="K728" t="str">
            <v>DISCO DE QUINTA RUEDA Y SEGURO</v>
          </cell>
          <cell r="L728">
            <v>1</v>
          </cell>
          <cell r="M728" t="str">
            <v>UNID.</v>
          </cell>
          <cell r="N728" t="str">
            <v>CISTERNA</v>
          </cell>
          <cell r="O728">
            <v>0</v>
          </cell>
          <cell r="P728" t="str">
            <v>M2</v>
          </cell>
          <cell r="Q728" t="str">
            <v>J1</v>
          </cell>
          <cell r="R728" t="str">
            <v>J5</v>
          </cell>
          <cell r="S728" t="str">
            <v>ENTREGADO</v>
          </cell>
          <cell r="T728">
            <v>42686</v>
          </cell>
          <cell r="U728" t="str">
            <v>CHUMPITAZ GAGO JULIO ENRIQUE</v>
          </cell>
          <cell r="V728" t="str">
            <v>FLOREZ CONDORI  JOSE WILLIANS</v>
          </cell>
        </row>
        <row r="729">
          <cell r="A729">
            <v>714</v>
          </cell>
          <cell r="B729">
            <v>42686</v>
          </cell>
          <cell r="C729" t="str">
            <v>NOVIEMBRE</v>
          </cell>
          <cell r="D729" t="str">
            <v>2016</v>
          </cell>
          <cell r="E729">
            <v>298</v>
          </cell>
          <cell r="F729" t="str">
            <v>C5R-892</v>
          </cell>
          <cell r="G729" t="str">
            <v>A0T-983</v>
          </cell>
          <cell r="H729" t="str">
            <v>LAS BAMBAS</v>
          </cell>
          <cell r="I729">
            <v>224029</v>
          </cell>
          <cell r="J729" t="str">
            <v>REPUESTO</v>
          </cell>
          <cell r="K729" t="str">
            <v>SUPERCITO 1/8</v>
          </cell>
          <cell r="L729">
            <v>1</v>
          </cell>
          <cell r="M729" t="str">
            <v>KG.</v>
          </cell>
          <cell r="N729" t="str">
            <v>CISTERNA</v>
          </cell>
          <cell r="O729">
            <v>0</v>
          </cell>
          <cell r="P729" t="str">
            <v>S1</v>
          </cell>
          <cell r="Q729" t="str">
            <v>J1</v>
          </cell>
          <cell r="R729" t="str">
            <v>J5</v>
          </cell>
          <cell r="S729" t="str">
            <v>ENTREGADO</v>
          </cell>
          <cell r="T729">
            <v>42686</v>
          </cell>
          <cell r="U729" t="str">
            <v>BAYONA CRUZ CRISTIAN ARMANDO</v>
          </cell>
          <cell r="V729" t="str">
            <v>FLOREZ CONDORI  JOSE WILLIANS</v>
          </cell>
        </row>
        <row r="730">
          <cell r="A730">
            <v>694</v>
          </cell>
          <cell r="B730">
            <v>42686</v>
          </cell>
          <cell r="C730" t="str">
            <v>NOVIEMBRE</v>
          </cell>
          <cell r="D730" t="str">
            <v>2016</v>
          </cell>
          <cell r="E730">
            <v>304</v>
          </cell>
          <cell r="F730" t="str">
            <v>D4T-927</v>
          </cell>
          <cell r="G730" t="str">
            <v>B4Q-976</v>
          </cell>
          <cell r="H730" t="str">
            <v>LAS BAMBAS</v>
          </cell>
          <cell r="I730">
            <v>0</v>
          </cell>
          <cell r="J730" t="str">
            <v>REPUESTO</v>
          </cell>
          <cell r="K730" t="str">
            <v>UNION 3/8 BRONCE C/ CONO, GUIS Y TUERCA</v>
          </cell>
          <cell r="L730">
            <v>2</v>
          </cell>
          <cell r="M730" t="str">
            <v>UNID.</v>
          </cell>
          <cell r="N730" t="str">
            <v>TRACTO</v>
          </cell>
          <cell r="O730">
            <v>104</v>
          </cell>
          <cell r="P730" t="str">
            <v>M6</v>
          </cell>
          <cell r="Q730" t="str">
            <v>J1</v>
          </cell>
          <cell r="R730" t="str">
            <v>J5</v>
          </cell>
          <cell r="S730" t="str">
            <v>ENTREGADO</v>
          </cell>
          <cell r="T730">
            <v>0</v>
          </cell>
          <cell r="U730" t="str">
            <v>PARI VENTURA  EDSON ORLANDO</v>
          </cell>
          <cell r="V730" t="str">
            <v>FLOREZ CONDORI  JOSE WILLIANS</v>
          </cell>
        </row>
        <row r="731">
          <cell r="A731">
            <v>695</v>
          </cell>
          <cell r="B731">
            <v>42686</v>
          </cell>
          <cell r="C731" t="str">
            <v>NOVIEMBRE</v>
          </cell>
          <cell r="D731" t="str">
            <v>2016</v>
          </cell>
          <cell r="E731">
            <v>304</v>
          </cell>
          <cell r="F731" t="str">
            <v>D4T-927</v>
          </cell>
          <cell r="G731" t="str">
            <v>B4Q-976</v>
          </cell>
          <cell r="H731" t="str">
            <v>LAS BAMBAS</v>
          </cell>
          <cell r="I731">
            <v>0</v>
          </cell>
          <cell r="J731" t="str">
            <v>REPUESTO</v>
          </cell>
          <cell r="K731" t="str">
            <v>LIQUIDO LIMPIAPARABRISAS</v>
          </cell>
          <cell r="L731">
            <v>1</v>
          </cell>
          <cell r="M731" t="str">
            <v>GLNS.</v>
          </cell>
          <cell r="N731" t="str">
            <v>TRACTO</v>
          </cell>
          <cell r="O731">
            <v>0</v>
          </cell>
          <cell r="P731" t="str">
            <v>M6</v>
          </cell>
          <cell r="Q731" t="str">
            <v>J1</v>
          </cell>
          <cell r="R731" t="str">
            <v>J5</v>
          </cell>
          <cell r="S731" t="str">
            <v>ENTREGADO</v>
          </cell>
          <cell r="T731">
            <v>42686</v>
          </cell>
          <cell r="U731" t="str">
            <v>PARI VENTURA  EDSON ORLANDO</v>
          </cell>
          <cell r="V731" t="str">
            <v>FLOREZ CONDORI  JOSE WILLIANS</v>
          </cell>
        </row>
        <row r="732">
          <cell r="A732">
            <v>693</v>
          </cell>
          <cell r="B732">
            <v>42686</v>
          </cell>
          <cell r="C732" t="str">
            <v>NOVIEMBRE</v>
          </cell>
          <cell r="D732" t="str">
            <v>2016</v>
          </cell>
          <cell r="E732">
            <v>296</v>
          </cell>
          <cell r="F732" t="str">
            <v>D4X-872</v>
          </cell>
          <cell r="G732" t="str">
            <v>B4P-976</v>
          </cell>
          <cell r="H732" t="str">
            <v>LAS BAMBAS</v>
          </cell>
          <cell r="I732">
            <v>180842</v>
          </cell>
          <cell r="J732" t="str">
            <v>REPUESTO</v>
          </cell>
          <cell r="K732" t="str">
            <v>MASILLA BONFLEX</v>
          </cell>
          <cell r="L732">
            <v>1</v>
          </cell>
          <cell r="M732" t="str">
            <v>UNID.</v>
          </cell>
          <cell r="N732" t="str">
            <v>CISTERNA</v>
          </cell>
          <cell r="O732">
            <v>0</v>
          </cell>
          <cell r="P732" t="str">
            <v>M4</v>
          </cell>
          <cell r="Q732" t="str">
            <v>J1</v>
          </cell>
          <cell r="R732" t="str">
            <v>J5</v>
          </cell>
          <cell r="S732" t="str">
            <v>ENTREGADO</v>
          </cell>
          <cell r="T732">
            <v>42686</v>
          </cell>
          <cell r="U732" t="str">
            <v>JULLIRI APAZA UBALDO</v>
          </cell>
          <cell r="V732" t="str">
            <v>FLOREZ CONDORI  JOSE WILLIANS</v>
          </cell>
        </row>
        <row r="733">
          <cell r="A733">
            <v>682</v>
          </cell>
          <cell r="B733">
            <v>42686</v>
          </cell>
          <cell r="C733" t="str">
            <v>NOVIEMBRE</v>
          </cell>
          <cell r="D733" t="str">
            <v>2016</v>
          </cell>
          <cell r="E733">
            <v>200</v>
          </cell>
          <cell r="F733" t="str">
            <v>TALLER</v>
          </cell>
          <cell r="G733" t="str">
            <v>TALLER</v>
          </cell>
          <cell r="H733" t="str">
            <v>TALLER</v>
          </cell>
          <cell r="I733" t="str">
            <v>TALLER</v>
          </cell>
          <cell r="J733" t="str">
            <v>REPUESTO</v>
          </cell>
          <cell r="K733" t="str">
            <v>SIKAFLEX</v>
          </cell>
          <cell r="L733">
            <v>1</v>
          </cell>
          <cell r="M733" t="str">
            <v>UNID.</v>
          </cell>
          <cell r="N733" t="str">
            <v>TALLER</v>
          </cell>
          <cell r="O733">
            <v>0</v>
          </cell>
          <cell r="P733" t="str">
            <v>E1</v>
          </cell>
          <cell r="Q733" t="str">
            <v>J1</v>
          </cell>
          <cell r="R733" t="str">
            <v>J5</v>
          </cell>
          <cell r="S733" t="str">
            <v>ENTREGADO</v>
          </cell>
          <cell r="T733">
            <v>42686</v>
          </cell>
          <cell r="U733" t="str">
            <v>PALOMINO CARDENAS JUAN CARLOS</v>
          </cell>
          <cell r="V733" t="str">
            <v>FLOREZ CONDORI  JOSE WILLIANS</v>
          </cell>
        </row>
        <row r="734">
          <cell r="A734">
            <v>683</v>
          </cell>
          <cell r="B734">
            <v>42686</v>
          </cell>
          <cell r="C734" t="str">
            <v>NOVIEMBRE</v>
          </cell>
          <cell r="D734" t="str">
            <v>2016</v>
          </cell>
          <cell r="E734">
            <v>200</v>
          </cell>
          <cell r="F734" t="str">
            <v>TALLER</v>
          </cell>
          <cell r="G734" t="str">
            <v>TALLER</v>
          </cell>
          <cell r="H734" t="str">
            <v>TALLER</v>
          </cell>
          <cell r="I734" t="str">
            <v>TALLER</v>
          </cell>
          <cell r="J734" t="str">
            <v>REPUESTO</v>
          </cell>
          <cell r="K734" t="str">
            <v>CINTA AISLANTE NEGRO</v>
          </cell>
          <cell r="L734">
            <v>1</v>
          </cell>
          <cell r="M734" t="str">
            <v>UNID.</v>
          </cell>
          <cell r="N734" t="str">
            <v>TALLER</v>
          </cell>
          <cell r="O734">
            <v>0</v>
          </cell>
          <cell r="P734" t="str">
            <v>E1</v>
          </cell>
          <cell r="Q734" t="str">
            <v>J1</v>
          </cell>
          <cell r="R734" t="str">
            <v>J5</v>
          </cell>
          <cell r="S734" t="str">
            <v>ENTREGADO</v>
          </cell>
          <cell r="T734">
            <v>42686</v>
          </cell>
          <cell r="U734" t="str">
            <v>PALOMINO CARDENAS JUAN CARLOS</v>
          </cell>
          <cell r="V734" t="str">
            <v>FLOREZ CONDORI  JOSE WILLIANS</v>
          </cell>
        </row>
        <row r="735">
          <cell r="A735">
            <v>696</v>
          </cell>
          <cell r="B735">
            <v>42686</v>
          </cell>
          <cell r="C735" t="str">
            <v>NOVIEMBRE</v>
          </cell>
          <cell r="D735" t="str">
            <v>2016</v>
          </cell>
          <cell r="E735">
            <v>200</v>
          </cell>
          <cell r="F735" t="str">
            <v>TALLER</v>
          </cell>
          <cell r="G735" t="str">
            <v>TALLER</v>
          </cell>
          <cell r="H735" t="str">
            <v>TALLER</v>
          </cell>
          <cell r="I735" t="str">
            <v>TALLER</v>
          </cell>
          <cell r="J735" t="str">
            <v>REPUESTO</v>
          </cell>
          <cell r="K735" t="str">
            <v>AFLOJATODO</v>
          </cell>
          <cell r="L735">
            <v>1</v>
          </cell>
          <cell r="M735" t="str">
            <v>UNID.</v>
          </cell>
          <cell r="N735" t="str">
            <v>TALLER</v>
          </cell>
          <cell r="O735">
            <v>0</v>
          </cell>
          <cell r="P735" t="str">
            <v>M4</v>
          </cell>
          <cell r="Q735" t="str">
            <v>J1</v>
          </cell>
          <cell r="R735" t="str">
            <v>J5</v>
          </cell>
          <cell r="S735" t="str">
            <v>ENTREGADO</v>
          </cell>
          <cell r="T735">
            <v>42686</v>
          </cell>
          <cell r="U735" t="str">
            <v>JULLIRI APAZA UBALDO</v>
          </cell>
          <cell r="V735" t="str">
            <v>FLOREZ CONDORI  JOSE WILLIANS</v>
          </cell>
        </row>
        <row r="736">
          <cell r="A736">
            <v>697</v>
          </cell>
          <cell r="B736">
            <v>42686</v>
          </cell>
          <cell r="C736" t="str">
            <v>NOVIEMBRE</v>
          </cell>
          <cell r="D736" t="str">
            <v>2016</v>
          </cell>
          <cell r="E736">
            <v>200</v>
          </cell>
          <cell r="F736" t="str">
            <v>TALLER</v>
          </cell>
          <cell r="G736" t="str">
            <v>TALLER</v>
          </cell>
          <cell r="H736" t="str">
            <v>TALLER</v>
          </cell>
          <cell r="I736" t="str">
            <v>TALLER</v>
          </cell>
          <cell r="J736" t="str">
            <v>REPUESTO</v>
          </cell>
          <cell r="K736" t="str">
            <v>ESPATULAS CHICAS</v>
          </cell>
          <cell r="L736">
            <v>2</v>
          </cell>
          <cell r="M736" t="str">
            <v>UNID.</v>
          </cell>
          <cell r="N736" t="str">
            <v>TALLER</v>
          </cell>
          <cell r="O736">
            <v>0</v>
          </cell>
          <cell r="P736" t="str">
            <v>M3</v>
          </cell>
          <cell r="Q736" t="str">
            <v>J1</v>
          </cell>
          <cell r="R736" t="str">
            <v>J5</v>
          </cell>
          <cell r="S736" t="str">
            <v>ENTREGADO</v>
          </cell>
          <cell r="T736">
            <v>42686</v>
          </cell>
          <cell r="U736" t="str">
            <v>GARCIA PASQUEL  JOSE LUIS</v>
          </cell>
          <cell r="V736" t="str">
            <v>FLOREZ CONDORI  JOSE WILLIANS</v>
          </cell>
        </row>
        <row r="737">
          <cell r="A737">
            <v>698</v>
          </cell>
          <cell r="B737">
            <v>42686</v>
          </cell>
          <cell r="C737" t="str">
            <v>NOVIEMBRE</v>
          </cell>
          <cell r="D737" t="str">
            <v>2016</v>
          </cell>
          <cell r="E737">
            <v>200</v>
          </cell>
          <cell r="F737" t="str">
            <v>TALLER</v>
          </cell>
          <cell r="G737" t="str">
            <v>TALLER</v>
          </cell>
          <cell r="H737" t="str">
            <v>TALLER</v>
          </cell>
          <cell r="I737" t="str">
            <v>TALLER</v>
          </cell>
          <cell r="J737" t="str">
            <v>EPPS</v>
          </cell>
          <cell r="K737" t="str">
            <v>TYBEK</v>
          </cell>
          <cell r="L737">
            <v>1</v>
          </cell>
          <cell r="M737" t="str">
            <v>UNID.</v>
          </cell>
          <cell r="N737" t="str">
            <v>TALLER</v>
          </cell>
          <cell r="O737">
            <v>0</v>
          </cell>
          <cell r="P737" t="str">
            <v>M7</v>
          </cell>
          <cell r="Q737" t="str">
            <v>J1</v>
          </cell>
          <cell r="R737" t="str">
            <v>J5</v>
          </cell>
          <cell r="S737" t="str">
            <v>ENTREGADO</v>
          </cell>
          <cell r="T737">
            <v>42686</v>
          </cell>
          <cell r="U737" t="str">
            <v>ROBLES ROJAS  JOSE MIGUEL</v>
          </cell>
          <cell r="V737" t="str">
            <v>FLOREZ CONDORI  JOSE WILLIANS</v>
          </cell>
        </row>
        <row r="738">
          <cell r="A738">
            <v>710</v>
          </cell>
          <cell r="B738">
            <v>42686</v>
          </cell>
          <cell r="C738" t="str">
            <v>NOVIEMBRE</v>
          </cell>
          <cell r="D738" t="str">
            <v>2016</v>
          </cell>
          <cell r="E738">
            <v>200</v>
          </cell>
          <cell r="F738" t="str">
            <v>TALLER</v>
          </cell>
          <cell r="G738" t="str">
            <v>TALLER</v>
          </cell>
          <cell r="H738" t="str">
            <v>TALLER</v>
          </cell>
          <cell r="I738" t="str">
            <v>TALLER</v>
          </cell>
          <cell r="J738" t="str">
            <v>HERRAMIENTAS</v>
          </cell>
          <cell r="K738" t="str">
            <v>MARCADOR INDUSTRIAL</v>
          </cell>
          <cell r="L738">
            <v>1</v>
          </cell>
          <cell r="M738" t="str">
            <v>UNID.</v>
          </cell>
          <cell r="N738" t="str">
            <v>TALLER</v>
          </cell>
          <cell r="O738">
            <v>0</v>
          </cell>
          <cell r="P738" t="str">
            <v>J5</v>
          </cell>
          <cell r="Q738" t="str">
            <v>J1</v>
          </cell>
          <cell r="R738" t="str">
            <v>J5</v>
          </cell>
          <cell r="S738" t="str">
            <v>ENTREGADO</v>
          </cell>
          <cell r="T738">
            <v>42686</v>
          </cell>
          <cell r="U738" t="str">
            <v>CONZA HUALLA NOELIA</v>
          </cell>
          <cell r="V738" t="str">
            <v>FLOREZ CONDORI  JOSE WILLIANS</v>
          </cell>
        </row>
        <row r="739">
          <cell r="A739">
            <v>711</v>
          </cell>
          <cell r="B739">
            <v>42686</v>
          </cell>
          <cell r="C739" t="str">
            <v>NOVIEMBRE</v>
          </cell>
          <cell r="D739" t="str">
            <v>2016</v>
          </cell>
          <cell r="E739">
            <v>200</v>
          </cell>
          <cell r="F739" t="str">
            <v>TALLER</v>
          </cell>
          <cell r="G739" t="str">
            <v>TALLER</v>
          </cell>
          <cell r="H739" t="str">
            <v>TALLER</v>
          </cell>
          <cell r="I739" t="str">
            <v>TALLER</v>
          </cell>
          <cell r="J739" t="str">
            <v>HERRAMIENTAS</v>
          </cell>
          <cell r="K739" t="str">
            <v>SPRAY BLANCO</v>
          </cell>
          <cell r="L739">
            <v>2</v>
          </cell>
          <cell r="M739" t="str">
            <v>UNID.</v>
          </cell>
          <cell r="N739" t="str">
            <v>TALLER</v>
          </cell>
          <cell r="O739">
            <v>0</v>
          </cell>
          <cell r="P739" t="str">
            <v>J5</v>
          </cell>
          <cell r="Q739" t="str">
            <v>J1</v>
          </cell>
          <cell r="R739" t="str">
            <v>J5</v>
          </cell>
          <cell r="S739" t="str">
            <v>ENTREGADO</v>
          </cell>
          <cell r="T739">
            <v>42686</v>
          </cell>
          <cell r="U739" t="str">
            <v>CONZA HUALLA NOELIA</v>
          </cell>
          <cell r="V739" t="str">
            <v>FLOREZ CONDORI  JOSE WILLIANS</v>
          </cell>
        </row>
        <row r="740">
          <cell r="A740">
            <v>681</v>
          </cell>
          <cell r="B740">
            <v>42686</v>
          </cell>
          <cell r="C740" t="str">
            <v>NOVIEMBRE</v>
          </cell>
          <cell r="D740" t="str">
            <v>2016</v>
          </cell>
          <cell r="E740">
            <v>295</v>
          </cell>
          <cell r="F740" t="str">
            <v>X2W-759</v>
          </cell>
          <cell r="G740" t="str">
            <v>C5V-999</v>
          </cell>
          <cell r="H740" t="str">
            <v>LAS BAMBAS</v>
          </cell>
          <cell r="I740">
            <v>150003</v>
          </cell>
          <cell r="J740" t="str">
            <v>REPUESTO</v>
          </cell>
          <cell r="K740" t="str">
            <v xml:space="preserve">TURBO COMPRESOR </v>
          </cell>
          <cell r="L740">
            <v>1</v>
          </cell>
          <cell r="M740" t="str">
            <v>UNID.</v>
          </cell>
          <cell r="N740" t="str">
            <v>TRACTO</v>
          </cell>
          <cell r="O740">
            <v>0</v>
          </cell>
          <cell r="P740" t="str">
            <v>M8</v>
          </cell>
          <cell r="Q740" t="str">
            <v>J1</v>
          </cell>
          <cell r="R740" t="str">
            <v>J1</v>
          </cell>
          <cell r="S740" t="str">
            <v>ENTREGADO</v>
          </cell>
          <cell r="T740">
            <v>42686</v>
          </cell>
          <cell r="U740" t="str">
            <v>VARILLAS GAGO  OSCAR ALBERTO</v>
          </cell>
          <cell r="V740" t="str">
            <v>FLOREZ CONDORI  JOSE WILLIANS</v>
          </cell>
        </row>
        <row r="741">
          <cell r="A741">
            <v>689</v>
          </cell>
          <cell r="B741">
            <v>42686</v>
          </cell>
          <cell r="C741" t="str">
            <v>NOVIEMBRE</v>
          </cell>
          <cell r="D741" t="str">
            <v>2016</v>
          </cell>
          <cell r="E741">
            <v>295</v>
          </cell>
          <cell r="F741" t="str">
            <v>X2W-759</v>
          </cell>
          <cell r="G741" t="str">
            <v>C5V-999</v>
          </cell>
          <cell r="H741" t="str">
            <v>LAS BAMBAS</v>
          </cell>
          <cell r="I741">
            <v>150003</v>
          </cell>
          <cell r="J741" t="str">
            <v>REPUESTO</v>
          </cell>
          <cell r="K741" t="str">
            <v xml:space="preserve">EMPAQUE RECTANGULAR DE TURBO </v>
          </cell>
          <cell r="L741">
            <v>1</v>
          </cell>
          <cell r="M741" t="str">
            <v>UNID.</v>
          </cell>
          <cell r="N741" t="str">
            <v>TRACTO</v>
          </cell>
          <cell r="O741">
            <v>0</v>
          </cell>
          <cell r="P741" t="str">
            <v>M8</v>
          </cell>
          <cell r="Q741" t="str">
            <v>J1</v>
          </cell>
          <cell r="R741" t="str">
            <v>J5</v>
          </cell>
          <cell r="S741" t="str">
            <v>ENTREGADO</v>
          </cell>
          <cell r="T741">
            <v>42686</v>
          </cell>
          <cell r="U741" t="str">
            <v>VARILLAS GAGO  OSCAR ALBERTO</v>
          </cell>
          <cell r="V741" t="str">
            <v>FLOREZ CONDORI  JOSE WILLIANS</v>
          </cell>
        </row>
        <row r="742">
          <cell r="A742">
            <v>690</v>
          </cell>
          <cell r="B742">
            <v>42686</v>
          </cell>
          <cell r="C742" t="str">
            <v>NOVIEMBRE</v>
          </cell>
          <cell r="D742" t="str">
            <v>2016</v>
          </cell>
          <cell r="E742">
            <v>295</v>
          </cell>
          <cell r="F742" t="str">
            <v>X2W-759</v>
          </cell>
          <cell r="G742" t="str">
            <v>C5V-999</v>
          </cell>
          <cell r="H742" t="str">
            <v>LAS BAMBAS</v>
          </cell>
          <cell r="I742">
            <v>150003</v>
          </cell>
          <cell r="J742" t="str">
            <v>REPUESTO</v>
          </cell>
          <cell r="K742" t="str">
            <v>EMPAQUE PARA RETORNO DE ACEITE</v>
          </cell>
          <cell r="L742">
            <v>1</v>
          </cell>
          <cell r="M742" t="str">
            <v>UNID.</v>
          </cell>
          <cell r="N742" t="str">
            <v>TRACTO</v>
          </cell>
          <cell r="O742">
            <v>0</v>
          </cell>
          <cell r="P742" t="str">
            <v>M8</v>
          </cell>
          <cell r="Q742" t="str">
            <v>J1</v>
          </cell>
          <cell r="R742" t="str">
            <v>J5</v>
          </cell>
          <cell r="S742" t="str">
            <v>ENTREGADO</v>
          </cell>
          <cell r="T742">
            <v>42686</v>
          </cell>
          <cell r="U742" t="str">
            <v>VARILLAS GAGO  OSCAR ALBERTO</v>
          </cell>
          <cell r="V742" t="str">
            <v>FLOREZ CONDORI  JOSE WILLIANS</v>
          </cell>
        </row>
        <row r="743">
          <cell r="A743">
            <v>691</v>
          </cell>
          <cell r="B743">
            <v>42686</v>
          </cell>
          <cell r="C743" t="str">
            <v>NOVIEMBRE</v>
          </cell>
          <cell r="D743" t="str">
            <v>2016</v>
          </cell>
          <cell r="E743">
            <v>295</v>
          </cell>
          <cell r="F743" t="str">
            <v>X2W-759</v>
          </cell>
          <cell r="G743" t="str">
            <v>C5V-999</v>
          </cell>
          <cell r="H743" t="str">
            <v>LAS BAMBAS</v>
          </cell>
          <cell r="I743">
            <v>150003</v>
          </cell>
          <cell r="J743" t="str">
            <v>REPUESTO</v>
          </cell>
          <cell r="K743" t="str">
            <v>ESPARRAGOS PARA BASE DE TURBO</v>
          </cell>
          <cell r="L743">
            <v>4</v>
          </cell>
          <cell r="M743" t="str">
            <v>UNID.</v>
          </cell>
          <cell r="N743" t="str">
            <v>TRACTO</v>
          </cell>
          <cell r="O743">
            <v>0</v>
          </cell>
          <cell r="P743" t="str">
            <v>M8</v>
          </cell>
          <cell r="Q743" t="str">
            <v>J1</v>
          </cell>
          <cell r="R743" t="str">
            <v>J5</v>
          </cell>
          <cell r="S743" t="str">
            <v>ENTREGADO</v>
          </cell>
          <cell r="T743">
            <v>42686</v>
          </cell>
          <cell r="U743" t="str">
            <v>VARILLAS GAGO  OSCAR ALBERTO</v>
          </cell>
          <cell r="V743" t="str">
            <v>FLOREZ CONDORI  JOSE WILLIANS</v>
          </cell>
        </row>
        <row r="744">
          <cell r="A744">
            <v>692</v>
          </cell>
          <cell r="B744">
            <v>42686</v>
          </cell>
          <cell r="C744" t="str">
            <v>NOVIEMBRE</v>
          </cell>
          <cell r="D744" t="str">
            <v>2016</v>
          </cell>
          <cell r="E744">
            <v>295</v>
          </cell>
          <cell r="F744" t="str">
            <v>X2W-759</v>
          </cell>
          <cell r="G744" t="str">
            <v>C5V-999</v>
          </cell>
          <cell r="H744" t="str">
            <v>LAS BAMBAS</v>
          </cell>
          <cell r="I744">
            <v>150003</v>
          </cell>
          <cell r="J744" t="str">
            <v>REPUESTO</v>
          </cell>
          <cell r="K744" t="str">
            <v>TUERCAS PARA ESPARRAGO DE BASE DE TURBO</v>
          </cell>
          <cell r="L744">
            <v>4</v>
          </cell>
          <cell r="M744" t="str">
            <v>UNID.</v>
          </cell>
          <cell r="N744" t="str">
            <v>TRACTO</v>
          </cell>
          <cell r="O744">
            <v>0</v>
          </cell>
          <cell r="P744" t="str">
            <v>M8</v>
          </cell>
          <cell r="Q744" t="str">
            <v>J1</v>
          </cell>
          <cell r="R744" t="str">
            <v>J5</v>
          </cell>
          <cell r="S744" t="str">
            <v>ENTREGADO</v>
          </cell>
          <cell r="T744">
            <v>42686</v>
          </cell>
          <cell r="U744" t="str">
            <v>VARILLAS GAGO  OSCAR ALBERTO</v>
          </cell>
          <cell r="V744" t="str">
            <v>FLOREZ CONDORI  JOSE WILLIANS</v>
          </cell>
        </row>
        <row r="745">
          <cell r="A745">
            <v>720</v>
          </cell>
          <cell r="B745">
            <v>42686</v>
          </cell>
          <cell r="C745" t="str">
            <v>NOVIEMBRE</v>
          </cell>
          <cell r="D745" t="str">
            <v>2016</v>
          </cell>
          <cell r="E745">
            <v>311</v>
          </cell>
          <cell r="F745" t="str">
            <v>X2W-791</v>
          </cell>
          <cell r="G745" t="str">
            <v>C5V-989</v>
          </cell>
          <cell r="H745" t="str">
            <v>LAS BAMBAS</v>
          </cell>
          <cell r="I745">
            <v>144606</v>
          </cell>
          <cell r="J745" t="str">
            <v>REPUESTO</v>
          </cell>
          <cell r="K745" t="str">
            <v>FILTRO DE ACEITE</v>
          </cell>
          <cell r="L745">
            <v>1</v>
          </cell>
          <cell r="M745" t="str">
            <v>UNID.</v>
          </cell>
          <cell r="N745" t="str">
            <v>TRACTO</v>
          </cell>
          <cell r="O745">
            <v>1</v>
          </cell>
          <cell r="P745" t="str">
            <v>J1</v>
          </cell>
          <cell r="Q745" t="str">
            <v>J1</v>
          </cell>
          <cell r="R745" t="str">
            <v>J5</v>
          </cell>
          <cell r="S745" t="str">
            <v>ENTREGADO</v>
          </cell>
          <cell r="T745">
            <v>42687</v>
          </cell>
          <cell r="U745" t="str">
            <v>FLOREZ CONDORI  JOSE WILLIANS</v>
          </cell>
          <cell r="V745" t="str">
            <v>FLOREZ CONDORI  JOSE WILLIANS</v>
          </cell>
        </row>
        <row r="746">
          <cell r="A746">
            <v>721</v>
          </cell>
          <cell r="B746">
            <v>42686</v>
          </cell>
          <cell r="C746" t="str">
            <v>NOVIEMBRE</v>
          </cell>
          <cell r="D746" t="str">
            <v>2016</v>
          </cell>
          <cell r="E746">
            <v>311</v>
          </cell>
          <cell r="F746" t="str">
            <v>X2W-791</v>
          </cell>
          <cell r="G746" t="str">
            <v>C5V-989</v>
          </cell>
          <cell r="H746" t="str">
            <v>LAS BAMBAS</v>
          </cell>
          <cell r="I746">
            <v>144606</v>
          </cell>
          <cell r="J746" t="str">
            <v>REPUESTO</v>
          </cell>
          <cell r="K746" t="str">
            <v>FILTRO DE COMBUSTIBLE</v>
          </cell>
          <cell r="L746">
            <v>1</v>
          </cell>
          <cell r="M746" t="str">
            <v>UNID.</v>
          </cell>
          <cell r="N746" t="str">
            <v>TRACTO</v>
          </cell>
          <cell r="O746">
            <v>1</v>
          </cell>
          <cell r="P746" t="str">
            <v>J1</v>
          </cell>
          <cell r="Q746" t="str">
            <v>J1</v>
          </cell>
          <cell r="R746" t="str">
            <v>J5</v>
          </cell>
          <cell r="S746" t="str">
            <v>ENTREGADO</v>
          </cell>
          <cell r="T746">
            <v>42687</v>
          </cell>
          <cell r="U746" t="str">
            <v>FLOREZ CONDORI  JOSE WILLIANS</v>
          </cell>
          <cell r="V746" t="str">
            <v>FLOREZ CONDORI  JOSE WILLIANS</v>
          </cell>
        </row>
        <row r="747">
          <cell r="A747">
            <v>722</v>
          </cell>
          <cell r="B747">
            <v>42686</v>
          </cell>
          <cell r="C747" t="str">
            <v>NOVIEMBRE</v>
          </cell>
          <cell r="D747" t="str">
            <v>2016</v>
          </cell>
          <cell r="E747">
            <v>311</v>
          </cell>
          <cell r="F747" t="str">
            <v>X2W-791</v>
          </cell>
          <cell r="G747" t="str">
            <v>C5V-989</v>
          </cell>
          <cell r="H747" t="str">
            <v>LAS BAMBAS</v>
          </cell>
          <cell r="I747">
            <v>144606</v>
          </cell>
          <cell r="J747" t="str">
            <v>REPUESTO</v>
          </cell>
          <cell r="K747" t="str">
            <v>FILTRO DE AIRE</v>
          </cell>
          <cell r="L747">
            <v>1</v>
          </cell>
          <cell r="M747" t="str">
            <v>UNID.</v>
          </cell>
          <cell r="N747" t="str">
            <v>TRACTO</v>
          </cell>
          <cell r="O747">
            <v>1</v>
          </cell>
          <cell r="P747" t="str">
            <v>J1</v>
          </cell>
          <cell r="Q747" t="str">
            <v>J1</v>
          </cell>
          <cell r="R747" t="str">
            <v>J5</v>
          </cell>
          <cell r="S747" t="str">
            <v>ENTREGADO</v>
          </cell>
          <cell r="T747">
            <v>42687</v>
          </cell>
          <cell r="U747" t="str">
            <v>FLOREZ CONDORI  JOSE WILLIANS</v>
          </cell>
          <cell r="V747" t="str">
            <v>FLOREZ CONDORI  JOSE WILLIANS</v>
          </cell>
        </row>
        <row r="748">
          <cell r="A748">
            <v>723</v>
          </cell>
          <cell r="B748">
            <v>42686</v>
          </cell>
          <cell r="C748" t="str">
            <v>NOVIEMBRE</v>
          </cell>
          <cell r="D748" t="str">
            <v>2016</v>
          </cell>
          <cell r="E748">
            <v>311</v>
          </cell>
          <cell r="F748" t="str">
            <v>X2W-791</v>
          </cell>
          <cell r="G748" t="str">
            <v>C5V-989</v>
          </cell>
          <cell r="H748" t="str">
            <v>LAS BAMBAS</v>
          </cell>
          <cell r="I748">
            <v>144606</v>
          </cell>
          <cell r="J748" t="str">
            <v>REPUESTO</v>
          </cell>
          <cell r="K748" t="str">
            <v>ACEITE DE MOTOR 15W40</v>
          </cell>
          <cell r="L748">
            <v>2</v>
          </cell>
          <cell r="M748" t="str">
            <v>GLNS.</v>
          </cell>
          <cell r="N748" t="str">
            <v>TRACTO</v>
          </cell>
          <cell r="O748">
            <v>1</v>
          </cell>
          <cell r="P748" t="str">
            <v>J1</v>
          </cell>
          <cell r="Q748" t="str">
            <v>J1</v>
          </cell>
          <cell r="R748" t="str">
            <v>J5</v>
          </cell>
          <cell r="S748" t="str">
            <v>ENTREGADO</v>
          </cell>
          <cell r="T748">
            <v>42687</v>
          </cell>
          <cell r="U748" t="str">
            <v>FLOREZ CONDORI  JOSE WILLIANS</v>
          </cell>
          <cell r="V748" t="str">
            <v>FLOREZ CONDORI  JOSE WILLIANS</v>
          </cell>
        </row>
        <row r="749">
          <cell r="A749">
            <v>748</v>
          </cell>
          <cell r="B749">
            <v>42687</v>
          </cell>
          <cell r="C749" t="str">
            <v>NOVIEMBRE</v>
          </cell>
          <cell r="D749" t="str">
            <v>2016</v>
          </cell>
          <cell r="E749">
            <v>308</v>
          </cell>
          <cell r="F749" t="str">
            <v>A9H-889</v>
          </cell>
          <cell r="G749" t="str">
            <v>CAMION</v>
          </cell>
          <cell r="H749" t="str">
            <v>TAMBOMAYO</v>
          </cell>
          <cell r="I749">
            <v>120654</v>
          </cell>
          <cell r="J749" t="str">
            <v>SERVICIO</v>
          </cell>
          <cell r="K749" t="str">
            <v>REPARACION DE INTERCULER</v>
          </cell>
          <cell r="L749">
            <v>1</v>
          </cell>
          <cell r="M749" t="str">
            <v>UNID.</v>
          </cell>
          <cell r="N749" t="str">
            <v>TRACTO</v>
          </cell>
          <cell r="O749">
            <v>103</v>
          </cell>
          <cell r="P749" t="str">
            <v>M2</v>
          </cell>
          <cell r="Q749" t="str">
            <v>J2</v>
          </cell>
          <cell r="R749" t="str">
            <v>J2</v>
          </cell>
          <cell r="S749" t="str">
            <v>ENTREGADO</v>
          </cell>
          <cell r="T749">
            <v>0</v>
          </cell>
          <cell r="U749" t="str">
            <v>CHUMPITAZ GAGO JULIO ENRIQUE</v>
          </cell>
          <cell r="V749" t="str">
            <v>CORIHUAMAN SURCO  ERICK ROBERT</v>
          </cell>
        </row>
        <row r="750">
          <cell r="A750">
            <v>730</v>
          </cell>
          <cell r="B750">
            <v>42687</v>
          </cell>
          <cell r="C750" t="str">
            <v>NOVIEMBRE</v>
          </cell>
          <cell r="D750" t="str">
            <v>2016</v>
          </cell>
          <cell r="E750">
            <v>317</v>
          </cell>
          <cell r="F750" t="str">
            <v>ABQ-704</v>
          </cell>
          <cell r="G750" t="str">
            <v>TBB-995</v>
          </cell>
          <cell r="H750" t="str">
            <v>LAS BAMBAS</v>
          </cell>
          <cell r="I750">
            <v>107424</v>
          </cell>
          <cell r="J750" t="str">
            <v>REPUESTO</v>
          </cell>
          <cell r="K750" t="str">
            <v xml:space="preserve">PERNOS DE 9/16" X 6" </v>
          </cell>
          <cell r="L750">
            <v>3</v>
          </cell>
          <cell r="M750" t="str">
            <v>UNID.</v>
          </cell>
          <cell r="N750" t="str">
            <v>CISTERNA</v>
          </cell>
          <cell r="O750">
            <v>0</v>
          </cell>
          <cell r="P750" t="str">
            <v>S1</v>
          </cell>
          <cell r="Q750" t="str">
            <v>J2</v>
          </cell>
          <cell r="R750" t="str">
            <v>J2</v>
          </cell>
          <cell r="S750" t="str">
            <v>ENTREGADO</v>
          </cell>
          <cell r="T750">
            <v>42687</v>
          </cell>
          <cell r="U750" t="str">
            <v>BAYONA CRUZ CRISTIAN ARMANDO</v>
          </cell>
          <cell r="V750" t="str">
            <v>CORIHUAMAN SURCO  ERICK ROBERT</v>
          </cell>
        </row>
        <row r="751">
          <cell r="A751">
            <v>731</v>
          </cell>
          <cell r="B751">
            <v>42687</v>
          </cell>
          <cell r="C751" t="str">
            <v>NOVIEMBRE</v>
          </cell>
          <cell r="D751" t="str">
            <v>2016</v>
          </cell>
          <cell r="E751">
            <v>316</v>
          </cell>
          <cell r="F751" t="str">
            <v>ABQ-705</v>
          </cell>
          <cell r="G751" t="str">
            <v>D0Z-996</v>
          </cell>
          <cell r="H751" t="str">
            <v>LAS BAMBAS</v>
          </cell>
          <cell r="I751">
            <v>105500</v>
          </cell>
          <cell r="J751" t="str">
            <v>REPUESTO</v>
          </cell>
          <cell r="K751" t="str">
            <v xml:space="preserve">TRACTO - VALVULA RELAY </v>
          </cell>
          <cell r="L751">
            <v>1</v>
          </cell>
          <cell r="M751" t="str">
            <v>UNID.</v>
          </cell>
          <cell r="N751" t="str">
            <v>TRACTO</v>
          </cell>
          <cell r="O751">
            <v>103</v>
          </cell>
          <cell r="P751" t="str">
            <v>M5</v>
          </cell>
          <cell r="Q751" t="str">
            <v>J2</v>
          </cell>
          <cell r="R751" t="str">
            <v>J2</v>
          </cell>
          <cell r="S751" t="str">
            <v>ENTREGADO</v>
          </cell>
          <cell r="T751">
            <v>0</v>
          </cell>
          <cell r="U751" t="str">
            <v>LOPEZ RUIZ WILBERTO</v>
          </cell>
          <cell r="V751" t="str">
            <v>CORIHUAMAN SURCO  ERICK ROBERT</v>
          </cell>
        </row>
        <row r="752">
          <cell r="A752">
            <v>740</v>
          </cell>
          <cell r="B752">
            <v>42687</v>
          </cell>
          <cell r="C752" t="str">
            <v>NOVIEMBRE</v>
          </cell>
          <cell r="D752" t="str">
            <v>2016</v>
          </cell>
          <cell r="E752">
            <v>316</v>
          </cell>
          <cell r="F752" t="str">
            <v>ABQ-705</v>
          </cell>
          <cell r="G752" t="str">
            <v>D0Z-996</v>
          </cell>
          <cell r="H752" t="str">
            <v>LAS BAMBAS</v>
          </cell>
          <cell r="I752">
            <v>105500</v>
          </cell>
          <cell r="J752" t="str">
            <v>MATERIALES</v>
          </cell>
          <cell r="K752" t="str">
            <v>REFRIGERANTE</v>
          </cell>
          <cell r="L752">
            <v>1</v>
          </cell>
          <cell r="M752" t="str">
            <v>GLNS.</v>
          </cell>
          <cell r="N752" t="str">
            <v>TRACTO</v>
          </cell>
          <cell r="O752">
            <v>0</v>
          </cell>
          <cell r="P752" t="str">
            <v>M5</v>
          </cell>
          <cell r="Q752" t="str">
            <v>J2</v>
          </cell>
          <cell r="R752" t="str">
            <v>J2</v>
          </cell>
          <cell r="S752" t="str">
            <v>ENTREGADO</v>
          </cell>
          <cell r="T752">
            <v>42687</v>
          </cell>
          <cell r="U752" t="str">
            <v>LOPEZ RUIZ WILBERTO</v>
          </cell>
          <cell r="V752" t="str">
            <v>CORIHUAMAN SURCO  ERICK ROBERT</v>
          </cell>
        </row>
        <row r="753">
          <cell r="A753">
            <v>741</v>
          </cell>
          <cell r="B753">
            <v>42687</v>
          </cell>
          <cell r="C753" t="str">
            <v>NOVIEMBRE</v>
          </cell>
          <cell r="D753" t="str">
            <v>2016</v>
          </cell>
          <cell r="E753">
            <v>316</v>
          </cell>
          <cell r="F753" t="str">
            <v>ABQ-705</v>
          </cell>
          <cell r="G753" t="str">
            <v>D0Z-996</v>
          </cell>
          <cell r="H753" t="str">
            <v>LAS BAMBAS</v>
          </cell>
          <cell r="I753">
            <v>105500</v>
          </cell>
          <cell r="J753" t="str">
            <v>MATERIALES</v>
          </cell>
          <cell r="K753" t="str">
            <v>LIMPIA PARABRISAS</v>
          </cell>
          <cell r="L753">
            <v>1</v>
          </cell>
          <cell r="M753" t="str">
            <v>GLNS.</v>
          </cell>
          <cell r="N753" t="str">
            <v>TRACTO</v>
          </cell>
          <cell r="O753">
            <v>0</v>
          </cell>
          <cell r="P753" t="str">
            <v>M5</v>
          </cell>
          <cell r="Q753" t="str">
            <v>J2</v>
          </cell>
          <cell r="R753" t="str">
            <v>J2</v>
          </cell>
          <cell r="S753" t="str">
            <v>ENTREGADO</v>
          </cell>
          <cell r="T753">
            <v>42687</v>
          </cell>
          <cell r="U753" t="str">
            <v>LOPEZ RUIZ WILBERTO</v>
          </cell>
          <cell r="V753" t="str">
            <v>CORIHUAMAN SURCO  ERICK ROBERT</v>
          </cell>
        </row>
        <row r="754">
          <cell r="A754">
            <v>743</v>
          </cell>
          <cell r="B754">
            <v>42687</v>
          </cell>
          <cell r="C754" t="str">
            <v>NOVIEMBRE</v>
          </cell>
          <cell r="D754" t="str">
            <v>2016</v>
          </cell>
          <cell r="E754">
            <v>314</v>
          </cell>
          <cell r="F754" t="str">
            <v>ABQ-780</v>
          </cell>
          <cell r="G754" t="str">
            <v>C9S-990</v>
          </cell>
          <cell r="H754" t="str">
            <v>LAS BAMBAS</v>
          </cell>
          <cell r="I754">
            <v>112664</v>
          </cell>
          <cell r="J754" t="str">
            <v>MATERIALES</v>
          </cell>
          <cell r="K754" t="str">
            <v>PARCHE NRO 10</v>
          </cell>
          <cell r="L754">
            <v>1</v>
          </cell>
          <cell r="M754" t="str">
            <v>UNID.</v>
          </cell>
          <cell r="N754" t="str">
            <v>CISTERNA</v>
          </cell>
          <cell r="O754">
            <v>0</v>
          </cell>
          <cell r="P754" t="str">
            <v>N1</v>
          </cell>
          <cell r="Q754" t="str">
            <v>J2</v>
          </cell>
          <cell r="R754" t="str">
            <v>J2</v>
          </cell>
          <cell r="S754" t="str">
            <v>ENTREGADO</v>
          </cell>
          <cell r="T754">
            <v>42687</v>
          </cell>
          <cell r="U754" t="str">
            <v>AGUILAR CCANTUTA WILLY</v>
          </cell>
          <cell r="V754" t="str">
            <v>CORIHUAMAN SURCO  ERICK ROBERT</v>
          </cell>
        </row>
        <row r="755">
          <cell r="A755">
            <v>744</v>
          </cell>
          <cell r="B755">
            <v>42687</v>
          </cell>
          <cell r="C755" t="str">
            <v>NOVIEMBRE</v>
          </cell>
          <cell r="D755" t="str">
            <v>2016</v>
          </cell>
          <cell r="E755">
            <v>314</v>
          </cell>
          <cell r="F755" t="str">
            <v>ABQ-780</v>
          </cell>
          <cell r="G755" t="str">
            <v>C9S-990</v>
          </cell>
          <cell r="H755" t="str">
            <v>LAS BAMBAS</v>
          </cell>
          <cell r="I755">
            <v>112664</v>
          </cell>
          <cell r="J755" t="str">
            <v>MATERIALES</v>
          </cell>
          <cell r="K755" t="str">
            <v>PARCHE NRO 12</v>
          </cell>
          <cell r="L755">
            <v>1</v>
          </cell>
          <cell r="M755" t="str">
            <v>UNID.</v>
          </cell>
          <cell r="N755" t="str">
            <v>CISTERNA</v>
          </cell>
          <cell r="O755">
            <v>0</v>
          </cell>
          <cell r="P755" t="str">
            <v>N1</v>
          </cell>
          <cell r="Q755" t="str">
            <v>J2</v>
          </cell>
          <cell r="R755" t="str">
            <v>J2</v>
          </cell>
          <cell r="S755" t="str">
            <v>ENTREGADO</v>
          </cell>
          <cell r="T755">
            <v>42687</v>
          </cell>
          <cell r="U755" t="str">
            <v>AGUILAR CCANTUTA WILLY</v>
          </cell>
          <cell r="V755" t="str">
            <v>CORIHUAMAN SURCO  ERICK ROBERT</v>
          </cell>
        </row>
        <row r="756">
          <cell r="A756">
            <v>745</v>
          </cell>
          <cell r="B756">
            <v>42687</v>
          </cell>
          <cell r="C756" t="str">
            <v>NOVIEMBRE</v>
          </cell>
          <cell r="D756" t="str">
            <v>2016</v>
          </cell>
          <cell r="E756">
            <v>305</v>
          </cell>
          <cell r="F756" t="str">
            <v>ABS-700</v>
          </cell>
          <cell r="G756" t="str">
            <v>TBC-971</v>
          </cell>
          <cell r="H756" t="str">
            <v>LAS BAMBAS</v>
          </cell>
          <cell r="I756">
            <v>95862</v>
          </cell>
          <cell r="J756" t="str">
            <v>REPUESTO</v>
          </cell>
          <cell r="K756" t="str">
            <v xml:space="preserve">MAXI BRECK </v>
          </cell>
          <cell r="L756">
            <v>1</v>
          </cell>
          <cell r="M756" t="str">
            <v>UNID.</v>
          </cell>
          <cell r="N756" t="str">
            <v>TRACTO</v>
          </cell>
          <cell r="O756">
            <v>0</v>
          </cell>
          <cell r="P756" t="str">
            <v>M5</v>
          </cell>
          <cell r="Q756" t="str">
            <v>J2</v>
          </cell>
          <cell r="R756" t="str">
            <v>J2</v>
          </cell>
          <cell r="S756" t="str">
            <v>ENTREGADO</v>
          </cell>
          <cell r="T756">
            <v>42687</v>
          </cell>
          <cell r="U756" t="str">
            <v>LOPEZ RUIZ WILBERTO</v>
          </cell>
          <cell r="V756" t="str">
            <v>CORIHUAMAN SURCO  ERICK ROBERT</v>
          </cell>
        </row>
        <row r="757">
          <cell r="A757">
            <v>733</v>
          </cell>
          <cell r="B757">
            <v>42687</v>
          </cell>
          <cell r="C757" t="str">
            <v>NOVIEMBRE</v>
          </cell>
          <cell r="D757" t="str">
            <v>2016</v>
          </cell>
          <cell r="E757">
            <v>310</v>
          </cell>
          <cell r="F757" t="str">
            <v>AEH-920</v>
          </cell>
          <cell r="G757" t="str">
            <v>CAMIONETA</v>
          </cell>
          <cell r="H757" t="str">
            <v>LAS BAMBAS</v>
          </cell>
          <cell r="I757">
            <v>85226</v>
          </cell>
          <cell r="J757" t="str">
            <v>REPUESTO</v>
          </cell>
          <cell r="K757" t="str">
            <v>UNIO DE BRONCE CONO Y GUIA</v>
          </cell>
          <cell r="L757">
            <v>1</v>
          </cell>
          <cell r="M757" t="str">
            <v>UNID.</v>
          </cell>
          <cell r="N757" t="str">
            <v>CISTERNA</v>
          </cell>
          <cell r="O757">
            <v>0</v>
          </cell>
          <cell r="P757" t="str">
            <v>M7</v>
          </cell>
          <cell r="Q757" t="str">
            <v>J2</v>
          </cell>
          <cell r="R757" t="str">
            <v>J2</v>
          </cell>
          <cell r="S757" t="str">
            <v>ENTREGADO</v>
          </cell>
          <cell r="T757">
            <v>42687</v>
          </cell>
          <cell r="U757" t="str">
            <v>ROBLES ROJAS  JOSE MIGUEL</v>
          </cell>
          <cell r="V757" t="str">
            <v>CORIHUAMAN SURCO  ERICK ROBERT</v>
          </cell>
        </row>
        <row r="758">
          <cell r="A758">
            <v>734</v>
          </cell>
          <cell r="B758">
            <v>42687</v>
          </cell>
          <cell r="C758" t="str">
            <v>NOVIEMBRE</v>
          </cell>
          <cell r="D758" t="str">
            <v>2016</v>
          </cell>
          <cell r="E758">
            <v>310</v>
          </cell>
          <cell r="F758" t="str">
            <v>AEH-920</v>
          </cell>
          <cell r="G758" t="str">
            <v>CAMIONETA</v>
          </cell>
          <cell r="H758" t="str">
            <v>LAS BAMBAS</v>
          </cell>
          <cell r="I758">
            <v>85226</v>
          </cell>
          <cell r="J758" t="str">
            <v>REPUESTO</v>
          </cell>
          <cell r="K758" t="str">
            <v>CONECTOR DE 3/8 X 3/8</v>
          </cell>
          <cell r="L758">
            <v>2</v>
          </cell>
          <cell r="M758" t="str">
            <v>UNID.</v>
          </cell>
          <cell r="N758" t="str">
            <v>CISTERNA</v>
          </cell>
          <cell r="O758">
            <v>0</v>
          </cell>
          <cell r="P758" t="str">
            <v>M7</v>
          </cell>
          <cell r="Q758" t="str">
            <v>J2</v>
          </cell>
          <cell r="R758" t="str">
            <v>J2</v>
          </cell>
          <cell r="S758" t="str">
            <v>ENTREGADO</v>
          </cell>
          <cell r="T758">
            <v>42687</v>
          </cell>
          <cell r="U758" t="str">
            <v>ROBLES ROJAS  JOSE MIGUEL</v>
          </cell>
          <cell r="V758" t="str">
            <v>CORIHUAMAN SURCO  ERICK ROBERT</v>
          </cell>
        </row>
        <row r="759">
          <cell r="A759">
            <v>735</v>
          </cell>
          <cell r="B759">
            <v>42687</v>
          </cell>
          <cell r="C759" t="str">
            <v>NOVIEMBRE</v>
          </cell>
          <cell r="D759" t="str">
            <v>2016</v>
          </cell>
          <cell r="E759">
            <v>310</v>
          </cell>
          <cell r="F759" t="str">
            <v>AEH-920</v>
          </cell>
          <cell r="G759" t="str">
            <v>CAMIONETA</v>
          </cell>
          <cell r="H759" t="str">
            <v>LAS BAMBAS</v>
          </cell>
          <cell r="I759">
            <v>85226</v>
          </cell>
          <cell r="J759" t="str">
            <v>MATERIALES</v>
          </cell>
          <cell r="K759" t="str">
            <v>PRESINTOS</v>
          </cell>
          <cell r="L759">
            <v>1</v>
          </cell>
          <cell r="M759" t="str">
            <v>UNID.</v>
          </cell>
          <cell r="N759" t="str">
            <v>CISTERNA</v>
          </cell>
          <cell r="O759">
            <v>0</v>
          </cell>
          <cell r="P759" t="str">
            <v>M7</v>
          </cell>
          <cell r="Q759" t="str">
            <v>J2</v>
          </cell>
          <cell r="R759" t="str">
            <v>J2</v>
          </cell>
          <cell r="S759" t="str">
            <v>ENTREGADO</v>
          </cell>
          <cell r="T759">
            <v>42687</v>
          </cell>
          <cell r="U759" t="str">
            <v>ROBLES ROJAS  JOSE MIGUEL</v>
          </cell>
          <cell r="V759" t="str">
            <v>CORIHUAMAN SURCO  ERICK ROBERT</v>
          </cell>
        </row>
        <row r="760">
          <cell r="A760">
            <v>736</v>
          </cell>
          <cell r="B760">
            <v>42687</v>
          </cell>
          <cell r="C760" t="str">
            <v>NOVIEMBRE</v>
          </cell>
          <cell r="D760" t="str">
            <v>2016</v>
          </cell>
          <cell r="E760">
            <v>310</v>
          </cell>
          <cell r="F760" t="str">
            <v>AEH-920</v>
          </cell>
          <cell r="G760" t="str">
            <v>CAMIONETA</v>
          </cell>
          <cell r="H760" t="str">
            <v>LAS BAMBAS</v>
          </cell>
          <cell r="I760">
            <v>85226</v>
          </cell>
          <cell r="J760" t="str">
            <v>MATERIALES</v>
          </cell>
          <cell r="K760" t="str">
            <v>REFRIGERANTE</v>
          </cell>
          <cell r="L760">
            <v>2</v>
          </cell>
          <cell r="M760" t="str">
            <v>GLNS.</v>
          </cell>
          <cell r="N760" t="str">
            <v>TRACTO</v>
          </cell>
          <cell r="O760">
            <v>0</v>
          </cell>
          <cell r="P760" t="str">
            <v>M7</v>
          </cell>
          <cell r="Q760" t="str">
            <v>J2</v>
          </cell>
          <cell r="R760" t="str">
            <v>J2</v>
          </cell>
          <cell r="S760" t="str">
            <v>ENTREGADO</v>
          </cell>
          <cell r="T760">
            <v>42687</v>
          </cell>
          <cell r="U760" t="str">
            <v>ROBLES ROJAS  JOSE MIGUEL</v>
          </cell>
          <cell r="V760" t="str">
            <v>CORIHUAMAN SURCO  ERICK ROBERT</v>
          </cell>
        </row>
        <row r="761">
          <cell r="A761">
            <v>737</v>
          </cell>
          <cell r="B761">
            <v>42687</v>
          </cell>
          <cell r="C761" t="str">
            <v>NOVIEMBRE</v>
          </cell>
          <cell r="D761" t="str">
            <v>2016</v>
          </cell>
          <cell r="E761">
            <v>310</v>
          </cell>
          <cell r="F761" t="str">
            <v>AEH-920</v>
          </cell>
          <cell r="G761" t="str">
            <v>CAMIONETA</v>
          </cell>
          <cell r="H761" t="str">
            <v>LAS BAMBAS</v>
          </cell>
          <cell r="I761">
            <v>85226</v>
          </cell>
          <cell r="J761" t="str">
            <v>REPUESTO</v>
          </cell>
          <cell r="K761" t="str">
            <v>PERNO DE 1/2 X 4"</v>
          </cell>
          <cell r="L761">
            <v>1</v>
          </cell>
          <cell r="M761" t="str">
            <v>UNID.</v>
          </cell>
          <cell r="N761" t="str">
            <v>TRACTO</v>
          </cell>
          <cell r="O761">
            <v>0</v>
          </cell>
          <cell r="P761" t="str">
            <v>M7</v>
          </cell>
          <cell r="Q761" t="str">
            <v>J2</v>
          </cell>
          <cell r="R761" t="str">
            <v>J2</v>
          </cell>
          <cell r="S761" t="str">
            <v>ENTREGADO</v>
          </cell>
          <cell r="T761">
            <v>42687</v>
          </cell>
          <cell r="U761" t="str">
            <v>ROBLES ROJAS  JOSE MIGUEL</v>
          </cell>
          <cell r="V761" t="str">
            <v>CORIHUAMAN SURCO  ERICK ROBERT</v>
          </cell>
        </row>
        <row r="762">
          <cell r="A762">
            <v>738</v>
          </cell>
          <cell r="B762">
            <v>42687</v>
          </cell>
          <cell r="C762" t="str">
            <v>NOVIEMBRE</v>
          </cell>
          <cell r="D762" t="str">
            <v>2016</v>
          </cell>
          <cell r="E762">
            <v>310</v>
          </cell>
          <cell r="F762" t="str">
            <v>AEH-920</v>
          </cell>
          <cell r="G762" t="str">
            <v>CAMIONETA</v>
          </cell>
          <cell r="H762" t="str">
            <v>LAS BAMBAS</v>
          </cell>
          <cell r="I762">
            <v>85226</v>
          </cell>
          <cell r="J762" t="str">
            <v>REPUESTO</v>
          </cell>
          <cell r="K762" t="str">
            <v>ARANDELAS DE 1/2</v>
          </cell>
          <cell r="L762">
            <v>4</v>
          </cell>
          <cell r="M762" t="str">
            <v>UNID.</v>
          </cell>
          <cell r="N762" t="str">
            <v>TRACTO</v>
          </cell>
          <cell r="O762">
            <v>0</v>
          </cell>
          <cell r="P762" t="str">
            <v>M7</v>
          </cell>
          <cell r="Q762" t="str">
            <v>J2</v>
          </cell>
          <cell r="R762" t="str">
            <v>J2</v>
          </cell>
          <cell r="S762" t="str">
            <v>ENTREGADO</v>
          </cell>
          <cell r="T762">
            <v>42687</v>
          </cell>
          <cell r="U762" t="str">
            <v>ROBLES ROJAS  JOSE MIGUEL</v>
          </cell>
          <cell r="V762" t="str">
            <v>CORIHUAMAN SURCO  ERICK ROBERT</v>
          </cell>
        </row>
        <row r="763">
          <cell r="A763">
            <v>746</v>
          </cell>
          <cell r="B763">
            <v>42687</v>
          </cell>
          <cell r="C763" t="str">
            <v>NOVIEMBRE</v>
          </cell>
          <cell r="D763" t="str">
            <v>2016</v>
          </cell>
          <cell r="E763">
            <v>312</v>
          </cell>
          <cell r="F763" t="str">
            <v>C9M-902</v>
          </cell>
          <cell r="G763" t="str">
            <v>B8L-970</v>
          </cell>
          <cell r="H763" t="str">
            <v>LAS BAMBAS</v>
          </cell>
          <cell r="I763">
            <v>207199</v>
          </cell>
          <cell r="J763" t="str">
            <v>REPUESTO</v>
          </cell>
          <cell r="K763" t="str">
            <v>BLOQUEADOR DE CORRIENTE</v>
          </cell>
          <cell r="L763">
            <v>1</v>
          </cell>
          <cell r="M763" t="str">
            <v>UNID.</v>
          </cell>
          <cell r="N763" t="str">
            <v>TRACTO</v>
          </cell>
          <cell r="O763">
            <v>103</v>
          </cell>
          <cell r="P763" t="str">
            <v>M2</v>
          </cell>
          <cell r="Q763" t="str">
            <v>J2</v>
          </cell>
          <cell r="R763" t="str">
            <v>J2</v>
          </cell>
          <cell r="S763" t="str">
            <v>ENTREGADO</v>
          </cell>
          <cell r="T763">
            <v>0</v>
          </cell>
          <cell r="U763" t="str">
            <v>CHUMPITAZ GAGO JULIO ENRIQUE</v>
          </cell>
          <cell r="V763" t="str">
            <v>CORIHUAMAN SURCO  ERICK ROBERT</v>
          </cell>
        </row>
        <row r="764">
          <cell r="A764">
            <v>747</v>
          </cell>
          <cell r="B764">
            <v>42687</v>
          </cell>
          <cell r="C764" t="str">
            <v>NOVIEMBRE</v>
          </cell>
          <cell r="D764" t="str">
            <v>2016</v>
          </cell>
          <cell r="E764">
            <v>312</v>
          </cell>
          <cell r="F764" t="str">
            <v>C9M-902</v>
          </cell>
          <cell r="G764" t="str">
            <v>B8L-970</v>
          </cell>
          <cell r="H764" t="str">
            <v>LAS BAMBAS</v>
          </cell>
          <cell r="I764">
            <v>207199</v>
          </cell>
          <cell r="J764" t="str">
            <v>REPUESTO</v>
          </cell>
          <cell r="K764" t="str">
            <v>PALANCA DE LUCES</v>
          </cell>
          <cell r="L764">
            <v>1</v>
          </cell>
          <cell r="M764" t="str">
            <v>UNID.</v>
          </cell>
          <cell r="N764" t="str">
            <v>TRACTO</v>
          </cell>
          <cell r="O764">
            <v>103</v>
          </cell>
          <cell r="P764" t="str">
            <v>M2</v>
          </cell>
          <cell r="Q764" t="str">
            <v>J2</v>
          </cell>
          <cell r="R764" t="str">
            <v>J2</v>
          </cell>
          <cell r="S764" t="str">
            <v>ENTREGADO</v>
          </cell>
          <cell r="T764">
            <v>0</v>
          </cell>
          <cell r="U764" t="str">
            <v>CHUMPITAZ GAGO JULIO ENRIQUE</v>
          </cell>
          <cell r="V764" t="str">
            <v>CORIHUAMAN SURCO  ERICK ROBERT</v>
          </cell>
        </row>
        <row r="765">
          <cell r="A765">
            <v>725</v>
          </cell>
          <cell r="B765">
            <v>42687</v>
          </cell>
          <cell r="C765" t="str">
            <v>NOVIEMBRE</v>
          </cell>
          <cell r="D765" t="str">
            <v>2016</v>
          </cell>
          <cell r="E765">
            <v>313</v>
          </cell>
          <cell r="F765" t="str">
            <v>D3S-767</v>
          </cell>
          <cell r="G765" t="str">
            <v>B8L-973</v>
          </cell>
          <cell r="H765" t="str">
            <v>LAS BAMBAS</v>
          </cell>
          <cell r="I765">
            <v>181571</v>
          </cell>
          <cell r="J765" t="str">
            <v>REPUESTO</v>
          </cell>
          <cell r="K765" t="str">
            <v>MUELLE DE 1/2 X 30 cm X 3 1/2 (USADOS)</v>
          </cell>
          <cell r="L765">
            <v>1</v>
          </cell>
          <cell r="M765" t="str">
            <v>UNID.</v>
          </cell>
          <cell r="N765" t="str">
            <v>CISTERNA</v>
          </cell>
          <cell r="O765">
            <v>103</v>
          </cell>
          <cell r="P765" t="str">
            <v>M2</v>
          </cell>
          <cell r="Q765" t="str">
            <v>J2</v>
          </cell>
          <cell r="R765" t="str">
            <v>J2</v>
          </cell>
          <cell r="S765" t="str">
            <v>ENTREGADO</v>
          </cell>
          <cell r="T765">
            <v>0</v>
          </cell>
          <cell r="U765" t="str">
            <v>CHUMPITAZ GAGO JULIO ENRIQUE</v>
          </cell>
          <cell r="V765" t="str">
            <v>CORIHUAMAN SURCO  ERICK ROBERT</v>
          </cell>
        </row>
        <row r="766">
          <cell r="A766">
            <v>726</v>
          </cell>
          <cell r="B766">
            <v>42687</v>
          </cell>
          <cell r="C766" t="str">
            <v>NOVIEMBRE</v>
          </cell>
          <cell r="D766" t="str">
            <v>2016</v>
          </cell>
          <cell r="E766">
            <v>313</v>
          </cell>
          <cell r="F766" t="str">
            <v>D3S-767</v>
          </cell>
          <cell r="G766" t="str">
            <v>B8L-973</v>
          </cell>
          <cell r="H766" t="str">
            <v>LAS BAMBAS</v>
          </cell>
          <cell r="I766">
            <v>181571</v>
          </cell>
          <cell r="J766" t="str">
            <v>REPUESTO</v>
          </cell>
          <cell r="K766" t="str">
            <v>MUELLE DE 1/2 X 36 cm X 3 1/2 (USADOS)</v>
          </cell>
          <cell r="L766">
            <v>1</v>
          </cell>
          <cell r="M766" t="str">
            <v>UNID.</v>
          </cell>
          <cell r="N766" t="str">
            <v>CISTERNA</v>
          </cell>
          <cell r="O766">
            <v>103</v>
          </cell>
          <cell r="P766" t="str">
            <v>M2</v>
          </cell>
          <cell r="Q766" t="str">
            <v>J2</v>
          </cell>
          <cell r="R766" t="str">
            <v>J2</v>
          </cell>
          <cell r="S766" t="str">
            <v>ENTREGADO</v>
          </cell>
          <cell r="T766">
            <v>0</v>
          </cell>
          <cell r="U766" t="str">
            <v>CHUMPITAZ GAGO JULIO ENRIQUE</v>
          </cell>
          <cell r="V766" t="str">
            <v>CORIHUAMAN SURCO  ERICK ROBERT</v>
          </cell>
        </row>
        <row r="767">
          <cell r="A767">
            <v>727</v>
          </cell>
          <cell r="B767">
            <v>42687</v>
          </cell>
          <cell r="C767" t="str">
            <v>NOVIEMBRE</v>
          </cell>
          <cell r="D767" t="str">
            <v>2016</v>
          </cell>
          <cell r="E767">
            <v>313</v>
          </cell>
          <cell r="F767" t="str">
            <v>D3S-767</v>
          </cell>
          <cell r="G767" t="str">
            <v>B8L-973</v>
          </cell>
          <cell r="H767" t="str">
            <v>LAS BAMBAS</v>
          </cell>
          <cell r="I767">
            <v>181571</v>
          </cell>
          <cell r="J767" t="str">
            <v>REPUESTO</v>
          </cell>
          <cell r="K767" t="str">
            <v>PERNO CENTRO DE 1/2 X 6 "</v>
          </cell>
          <cell r="L767">
            <v>1</v>
          </cell>
          <cell r="M767" t="str">
            <v>UNID.</v>
          </cell>
          <cell r="N767" t="str">
            <v>CISTERNA</v>
          </cell>
          <cell r="O767">
            <v>103</v>
          </cell>
          <cell r="P767" t="str">
            <v>M2</v>
          </cell>
          <cell r="Q767" t="str">
            <v>J2</v>
          </cell>
          <cell r="R767" t="str">
            <v>J2</v>
          </cell>
          <cell r="S767" t="str">
            <v>ENTREGADO</v>
          </cell>
          <cell r="T767">
            <v>0</v>
          </cell>
          <cell r="U767" t="str">
            <v>CHUMPITAZ GAGO JULIO ENRIQUE</v>
          </cell>
          <cell r="V767" t="str">
            <v>CORIHUAMAN SURCO  ERICK ROBERT</v>
          </cell>
        </row>
        <row r="768">
          <cell r="A768">
            <v>728</v>
          </cell>
          <cell r="B768">
            <v>42687</v>
          </cell>
          <cell r="C768" t="str">
            <v>NOVIEMBRE</v>
          </cell>
          <cell r="D768" t="str">
            <v>2016</v>
          </cell>
          <cell r="E768">
            <v>313</v>
          </cell>
          <cell r="F768" t="str">
            <v>D3S-767</v>
          </cell>
          <cell r="G768" t="str">
            <v>B8L-973</v>
          </cell>
          <cell r="H768" t="str">
            <v>LAS BAMBAS</v>
          </cell>
          <cell r="I768">
            <v>181571</v>
          </cell>
          <cell r="J768" t="str">
            <v>REPUESTO</v>
          </cell>
          <cell r="K768" t="str">
            <v>TUERCA DE 1/2</v>
          </cell>
          <cell r="L768">
            <v>1</v>
          </cell>
          <cell r="M768" t="str">
            <v>UNID.</v>
          </cell>
          <cell r="N768" t="str">
            <v>CISTERNA</v>
          </cell>
          <cell r="O768">
            <v>0</v>
          </cell>
          <cell r="P768" t="str">
            <v>M2</v>
          </cell>
          <cell r="Q768" t="str">
            <v>J2</v>
          </cell>
          <cell r="R768" t="str">
            <v>J2</v>
          </cell>
          <cell r="S768" t="str">
            <v>ENTREGADO</v>
          </cell>
          <cell r="T768">
            <v>42687</v>
          </cell>
          <cell r="U768" t="str">
            <v>CHUMPITAZ GAGO JULIO ENRIQUE</v>
          </cell>
          <cell r="V768" t="str">
            <v>CORIHUAMAN SURCO  ERICK ROBERT</v>
          </cell>
        </row>
        <row r="769">
          <cell r="A769">
            <v>729</v>
          </cell>
          <cell r="B769">
            <v>42687</v>
          </cell>
          <cell r="C769" t="str">
            <v>NOVIEMBRE</v>
          </cell>
          <cell r="D769" t="str">
            <v>2016</v>
          </cell>
          <cell r="E769">
            <v>313</v>
          </cell>
          <cell r="F769" t="str">
            <v>D3S-767</v>
          </cell>
          <cell r="G769" t="str">
            <v>B8L-973</v>
          </cell>
          <cell r="H769" t="str">
            <v>LAS BAMBAS</v>
          </cell>
          <cell r="I769">
            <v>181571</v>
          </cell>
          <cell r="J769" t="str">
            <v>REPUESTO</v>
          </cell>
          <cell r="K769" t="str">
            <v xml:space="preserve">VALANDAS PLANAS DE 1/2 </v>
          </cell>
          <cell r="L769">
            <v>2</v>
          </cell>
          <cell r="M769" t="str">
            <v>UNID.</v>
          </cell>
          <cell r="N769" t="str">
            <v>CISTERNA</v>
          </cell>
          <cell r="O769">
            <v>0</v>
          </cell>
          <cell r="P769" t="str">
            <v>M2</v>
          </cell>
          <cell r="Q769" t="str">
            <v>J2</v>
          </cell>
          <cell r="R769" t="str">
            <v>J2</v>
          </cell>
          <cell r="S769" t="str">
            <v>ENTREGADO</v>
          </cell>
          <cell r="T769">
            <v>42687</v>
          </cell>
          <cell r="U769" t="str">
            <v>CHUMPITAZ GAGO JULIO ENRIQUE</v>
          </cell>
          <cell r="V769" t="str">
            <v>CORIHUAMAN SURCO  ERICK ROBERT</v>
          </cell>
        </row>
        <row r="770">
          <cell r="A770">
            <v>732</v>
          </cell>
          <cell r="B770">
            <v>42687</v>
          </cell>
          <cell r="C770" t="str">
            <v>NOVIEMBRE</v>
          </cell>
          <cell r="D770" t="str">
            <v>2016</v>
          </cell>
          <cell r="E770">
            <v>319</v>
          </cell>
          <cell r="F770" t="str">
            <v>D6G-806</v>
          </cell>
          <cell r="G770" t="str">
            <v>C5V-997</v>
          </cell>
          <cell r="H770" t="str">
            <v>LAS BAMBAS</v>
          </cell>
          <cell r="I770">
            <v>153925</v>
          </cell>
          <cell r="J770" t="str">
            <v>REPUESTO</v>
          </cell>
          <cell r="K770" t="str">
            <v>ACCESORIOS  DE PULPO DE CISTERNA</v>
          </cell>
          <cell r="L770">
            <v>1</v>
          </cell>
          <cell r="M770" t="str">
            <v>UNID.</v>
          </cell>
          <cell r="N770" t="str">
            <v>CISTERNA</v>
          </cell>
          <cell r="O770">
            <v>0</v>
          </cell>
          <cell r="P770" t="str">
            <v>M1</v>
          </cell>
          <cell r="Q770" t="str">
            <v>J2</v>
          </cell>
          <cell r="R770" t="str">
            <v>J2</v>
          </cell>
          <cell r="S770" t="str">
            <v>ENTREGADO</v>
          </cell>
          <cell r="T770">
            <v>42687</v>
          </cell>
          <cell r="U770" t="str">
            <v>CABEZAS SANCHEZ JEAN JHONATAN</v>
          </cell>
          <cell r="V770" t="str">
            <v>CORIHUAMAN SURCO  ERICK ROBERT</v>
          </cell>
        </row>
        <row r="771">
          <cell r="A771">
            <v>739</v>
          </cell>
          <cell r="B771">
            <v>42687</v>
          </cell>
          <cell r="C771" t="str">
            <v>NOVIEMBRE</v>
          </cell>
          <cell r="D771" t="str">
            <v>2016</v>
          </cell>
          <cell r="E771">
            <v>318</v>
          </cell>
          <cell r="F771" t="str">
            <v>D6G-806</v>
          </cell>
          <cell r="G771" t="str">
            <v>B8K-998</v>
          </cell>
          <cell r="H771" t="str">
            <v>LAS BAMBAS</v>
          </cell>
          <cell r="I771">
            <v>215505</v>
          </cell>
          <cell r="J771" t="str">
            <v>MATERIALES</v>
          </cell>
          <cell r="K771" t="str">
            <v>REFRIGERANTE</v>
          </cell>
          <cell r="L771">
            <v>2</v>
          </cell>
          <cell r="M771" t="str">
            <v>GLNS.</v>
          </cell>
          <cell r="N771" t="str">
            <v>TRACTO</v>
          </cell>
          <cell r="O771">
            <v>0</v>
          </cell>
          <cell r="P771" t="str">
            <v>M7</v>
          </cell>
          <cell r="Q771" t="str">
            <v>J2</v>
          </cell>
          <cell r="R771" t="str">
            <v>J2</v>
          </cell>
          <cell r="S771" t="str">
            <v>ENTREGADO</v>
          </cell>
          <cell r="T771">
            <v>42687</v>
          </cell>
          <cell r="U771" t="str">
            <v>ROBLES ROJAS  JOSE MIGUEL</v>
          </cell>
          <cell r="V771" t="str">
            <v>CORIHUAMAN SURCO  ERICK ROBERT</v>
          </cell>
        </row>
        <row r="772">
          <cell r="A772">
            <v>742</v>
          </cell>
          <cell r="B772">
            <v>42687</v>
          </cell>
          <cell r="C772" t="str">
            <v>NOVIEMBRE</v>
          </cell>
          <cell r="D772" t="str">
            <v>2016</v>
          </cell>
          <cell r="E772">
            <v>319</v>
          </cell>
          <cell r="F772" t="str">
            <v>X2W-763</v>
          </cell>
          <cell r="G772" t="str">
            <v>C5V-997</v>
          </cell>
          <cell r="H772" t="str">
            <v>LAS BAMBAS</v>
          </cell>
          <cell r="I772">
            <v>153925</v>
          </cell>
          <cell r="J772" t="str">
            <v>REPUESTO</v>
          </cell>
          <cell r="K772" t="str">
            <v>GOMAS DE MANITOS DE AIRE</v>
          </cell>
          <cell r="L772">
            <v>2</v>
          </cell>
          <cell r="M772" t="str">
            <v>UNID.</v>
          </cell>
          <cell r="N772" t="str">
            <v>TRACTO</v>
          </cell>
          <cell r="O772">
            <v>0</v>
          </cell>
          <cell r="P772" t="str">
            <v>M1</v>
          </cell>
          <cell r="Q772" t="str">
            <v>J2</v>
          </cell>
          <cell r="R772" t="str">
            <v>J2</v>
          </cell>
          <cell r="S772" t="str">
            <v>ENTREGADO</v>
          </cell>
          <cell r="T772">
            <v>42687</v>
          </cell>
          <cell r="U772" t="str">
            <v>CABEZAS SANCHEZ JEAN JHONATAN</v>
          </cell>
          <cell r="V772" t="str">
            <v>CORIHUAMAN SURCO  ERICK ROBERT</v>
          </cell>
        </row>
        <row r="773">
          <cell r="A773">
            <v>761</v>
          </cell>
          <cell r="B773">
            <v>42688</v>
          </cell>
          <cell r="C773" t="str">
            <v>NOVIEMBRE</v>
          </cell>
          <cell r="D773" t="str">
            <v>2016</v>
          </cell>
          <cell r="E773">
            <v>308</v>
          </cell>
          <cell r="F773" t="str">
            <v>A9H-889</v>
          </cell>
          <cell r="G773" t="str">
            <v>CAMION</v>
          </cell>
          <cell r="H773" t="str">
            <v>TAMBOMAYO</v>
          </cell>
          <cell r="I773">
            <v>120654</v>
          </cell>
          <cell r="J773" t="str">
            <v>REPUESTO</v>
          </cell>
          <cell r="K773" t="str">
            <v>SOPORTE DE CABINA IZQUIERDO</v>
          </cell>
          <cell r="L773">
            <v>1</v>
          </cell>
          <cell r="M773" t="str">
            <v>UNID.</v>
          </cell>
          <cell r="N773" t="str">
            <v>TRACTO</v>
          </cell>
          <cell r="O773">
            <v>102</v>
          </cell>
          <cell r="P773" t="str">
            <v>M2</v>
          </cell>
          <cell r="Q773" t="str">
            <v>J1</v>
          </cell>
          <cell r="R773" t="str">
            <v>J6</v>
          </cell>
          <cell r="S773" t="str">
            <v>ENTREGADO</v>
          </cell>
          <cell r="T773">
            <v>0</v>
          </cell>
          <cell r="U773" t="str">
            <v>CHUMPITAZ GAGO JULIO ENRIQUE</v>
          </cell>
          <cell r="V773" t="str">
            <v>FLOREZ CONDORI  JOSE WILLIANS</v>
          </cell>
        </row>
        <row r="774">
          <cell r="A774">
            <v>762</v>
          </cell>
          <cell r="B774">
            <v>42688</v>
          </cell>
          <cell r="C774" t="str">
            <v>NOVIEMBRE</v>
          </cell>
          <cell r="D774" t="str">
            <v>2016</v>
          </cell>
          <cell r="E774">
            <v>308</v>
          </cell>
          <cell r="F774" t="str">
            <v>A9H-889</v>
          </cell>
          <cell r="G774" t="str">
            <v>CAMION</v>
          </cell>
          <cell r="H774" t="str">
            <v>TAMBOMAYO</v>
          </cell>
          <cell r="I774">
            <v>120654</v>
          </cell>
          <cell r="J774" t="str">
            <v>REPUESTO</v>
          </cell>
          <cell r="K774" t="str">
            <v>SOPORTE DE CABINA DERECHO</v>
          </cell>
          <cell r="L774">
            <v>1</v>
          </cell>
          <cell r="M774" t="str">
            <v>UNID.</v>
          </cell>
          <cell r="N774" t="str">
            <v>TRACTO</v>
          </cell>
          <cell r="O774">
            <v>102</v>
          </cell>
          <cell r="P774" t="str">
            <v>M2</v>
          </cell>
          <cell r="Q774" t="str">
            <v>J1</v>
          </cell>
          <cell r="R774" t="str">
            <v>J6</v>
          </cell>
          <cell r="S774" t="str">
            <v>ENTREGADO</v>
          </cell>
          <cell r="T774">
            <v>0</v>
          </cell>
          <cell r="U774" t="str">
            <v>CHUMPITAZ GAGO JULIO ENRIQUE</v>
          </cell>
          <cell r="V774" t="str">
            <v>FLOREZ CONDORI  JOSE WILLIANS</v>
          </cell>
        </row>
        <row r="775">
          <cell r="A775">
            <v>763</v>
          </cell>
          <cell r="B775">
            <v>42688</v>
          </cell>
          <cell r="C775" t="str">
            <v>NOVIEMBRE</v>
          </cell>
          <cell r="D775" t="str">
            <v>2016</v>
          </cell>
          <cell r="E775">
            <v>308</v>
          </cell>
          <cell r="F775" t="str">
            <v>A9H-889</v>
          </cell>
          <cell r="G775" t="str">
            <v>CAMION</v>
          </cell>
          <cell r="H775" t="str">
            <v>TAMBOMAYO</v>
          </cell>
          <cell r="I775">
            <v>120654</v>
          </cell>
          <cell r="J775" t="str">
            <v>REPUESTO</v>
          </cell>
          <cell r="K775" t="str">
            <v>BOMBA DE COMBUSTIBLE</v>
          </cell>
          <cell r="L775">
            <v>1</v>
          </cell>
          <cell r="M775" t="str">
            <v>UNID.</v>
          </cell>
          <cell r="N775" t="str">
            <v>TRACTO</v>
          </cell>
          <cell r="O775">
            <v>102</v>
          </cell>
          <cell r="P775" t="str">
            <v>M2</v>
          </cell>
          <cell r="Q775" t="str">
            <v>J1</v>
          </cell>
          <cell r="R775" t="str">
            <v>J6</v>
          </cell>
          <cell r="S775" t="str">
            <v>ENTREGADO</v>
          </cell>
          <cell r="T775">
            <v>0</v>
          </cell>
          <cell r="U775" t="str">
            <v>CHUMPITAZ GAGO JULIO ENRIQUE</v>
          </cell>
          <cell r="V775" t="str">
            <v>FLOREZ CONDORI  JOSE WILLIANS</v>
          </cell>
        </row>
        <row r="776">
          <cell r="A776">
            <v>796</v>
          </cell>
          <cell r="B776">
            <v>42688</v>
          </cell>
          <cell r="C776" t="str">
            <v>NOVIEMBRE</v>
          </cell>
          <cell r="D776" t="str">
            <v>2016</v>
          </cell>
          <cell r="E776">
            <v>308</v>
          </cell>
          <cell r="F776" t="str">
            <v>A9H-889</v>
          </cell>
          <cell r="G776" t="str">
            <v>CAMION</v>
          </cell>
          <cell r="H776" t="str">
            <v>TAMBOMAYO</v>
          </cell>
          <cell r="I776">
            <v>120654</v>
          </cell>
          <cell r="J776" t="str">
            <v>REPUESTO</v>
          </cell>
          <cell r="K776" t="str">
            <v>PERNO 1/4 X 1</v>
          </cell>
          <cell r="L776">
            <v>2</v>
          </cell>
          <cell r="M776" t="str">
            <v>UNID.</v>
          </cell>
          <cell r="N776" t="str">
            <v>TRACTO</v>
          </cell>
          <cell r="O776">
            <v>0</v>
          </cell>
          <cell r="P776" t="str">
            <v>M2</v>
          </cell>
          <cell r="Q776" t="str">
            <v>J1</v>
          </cell>
          <cell r="R776" t="str">
            <v>J6</v>
          </cell>
          <cell r="S776" t="str">
            <v>ENTREGADO</v>
          </cell>
          <cell r="T776">
            <v>42688</v>
          </cell>
          <cell r="U776" t="str">
            <v>CHUMPITAZ GAGO JULIO ENRIQUE</v>
          </cell>
          <cell r="V776" t="str">
            <v>FLOREZ CONDORI  JOSE WILLIANS</v>
          </cell>
        </row>
        <row r="777">
          <cell r="A777">
            <v>797</v>
          </cell>
          <cell r="B777">
            <v>42688</v>
          </cell>
          <cell r="C777" t="str">
            <v>NOVIEMBRE</v>
          </cell>
          <cell r="D777" t="str">
            <v>2016</v>
          </cell>
          <cell r="E777">
            <v>308</v>
          </cell>
          <cell r="F777" t="str">
            <v>A9H-889</v>
          </cell>
          <cell r="G777" t="str">
            <v>CAMION</v>
          </cell>
          <cell r="H777" t="str">
            <v>TAMBOMAYO</v>
          </cell>
          <cell r="I777">
            <v>120654</v>
          </cell>
          <cell r="J777" t="str">
            <v>REPUESTO</v>
          </cell>
          <cell r="K777" t="str">
            <v>VOLOANDA PLANA 1/4</v>
          </cell>
          <cell r="L777">
            <v>4</v>
          </cell>
          <cell r="M777" t="str">
            <v>UNID.</v>
          </cell>
          <cell r="N777" t="str">
            <v>TRACTO</v>
          </cell>
          <cell r="O777">
            <v>0</v>
          </cell>
          <cell r="P777" t="str">
            <v>M2</v>
          </cell>
          <cell r="Q777" t="str">
            <v>J1</v>
          </cell>
          <cell r="R777" t="str">
            <v>J6</v>
          </cell>
          <cell r="S777" t="str">
            <v>ENTREGADO</v>
          </cell>
          <cell r="T777">
            <v>42688</v>
          </cell>
          <cell r="U777" t="str">
            <v>CHUMPITAZ GAGO JULIO ENRIQUE</v>
          </cell>
          <cell r="V777" t="str">
            <v>FLOREZ CONDORI  JOSE WILLIANS</v>
          </cell>
        </row>
        <row r="778">
          <cell r="A778">
            <v>798</v>
          </cell>
          <cell r="B778">
            <v>42688</v>
          </cell>
          <cell r="C778" t="str">
            <v>NOVIEMBRE</v>
          </cell>
          <cell r="D778" t="str">
            <v>2016</v>
          </cell>
          <cell r="E778">
            <v>308</v>
          </cell>
          <cell r="F778" t="str">
            <v>A9H-889</v>
          </cell>
          <cell r="G778" t="str">
            <v>CAMION</v>
          </cell>
          <cell r="H778" t="str">
            <v>TAMBOMAYO</v>
          </cell>
          <cell r="I778">
            <v>120654</v>
          </cell>
          <cell r="J778" t="str">
            <v>REPUESTO</v>
          </cell>
          <cell r="K778" t="str">
            <v>TUERCA SEGURO 1/4</v>
          </cell>
          <cell r="L778">
            <v>2</v>
          </cell>
          <cell r="M778" t="str">
            <v>UNID.</v>
          </cell>
          <cell r="N778" t="str">
            <v>TRACTO</v>
          </cell>
          <cell r="O778">
            <v>0</v>
          </cell>
          <cell r="P778" t="str">
            <v>M2</v>
          </cell>
          <cell r="Q778" t="str">
            <v>J1</v>
          </cell>
          <cell r="R778" t="str">
            <v>J6</v>
          </cell>
          <cell r="S778" t="str">
            <v>ENTREGADO</v>
          </cell>
          <cell r="T778">
            <v>42688</v>
          </cell>
          <cell r="U778" t="str">
            <v>CHUMPITAZ GAGO JULIO ENRIQUE</v>
          </cell>
          <cell r="V778" t="str">
            <v>FLOREZ CONDORI  JOSE WILLIANS</v>
          </cell>
        </row>
        <row r="779">
          <cell r="A779">
            <v>823</v>
          </cell>
          <cell r="B779">
            <v>42688</v>
          </cell>
          <cell r="C779" t="str">
            <v>NOVIEMBRE</v>
          </cell>
          <cell r="D779" t="str">
            <v>2016</v>
          </cell>
          <cell r="E779">
            <v>308</v>
          </cell>
          <cell r="F779" t="str">
            <v>A9H-889</v>
          </cell>
          <cell r="G779" t="str">
            <v>CAMION</v>
          </cell>
          <cell r="H779" t="str">
            <v>TAMBOMAYO</v>
          </cell>
          <cell r="I779">
            <v>120654</v>
          </cell>
          <cell r="J779" t="str">
            <v>REPUESTO</v>
          </cell>
          <cell r="K779" t="str">
            <v>FILTRO DE CALEFACCION</v>
          </cell>
          <cell r="L779">
            <v>1</v>
          </cell>
          <cell r="M779" t="str">
            <v>UNID.</v>
          </cell>
          <cell r="N779" t="str">
            <v>TRACTO</v>
          </cell>
          <cell r="O779">
            <v>1</v>
          </cell>
          <cell r="P779" t="str">
            <v>M2</v>
          </cell>
          <cell r="Q779" t="str">
            <v>J2</v>
          </cell>
          <cell r="R779" t="str">
            <v>J2</v>
          </cell>
          <cell r="S779" t="str">
            <v>ENTREGADO</v>
          </cell>
          <cell r="T779">
            <v>42689</v>
          </cell>
          <cell r="U779" t="str">
            <v>CHUMPITAZ GAGO JULIO ENRIQUE</v>
          </cell>
          <cell r="V779" t="str">
            <v>CORIHUAMAN SURCO  ERICK ROBERT</v>
          </cell>
        </row>
        <row r="780">
          <cell r="A780">
            <v>824</v>
          </cell>
          <cell r="B780">
            <v>42688</v>
          </cell>
          <cell r="C780" t="str">
            <v>NOVIEMBRE</v>
          </cell>
          <cell r="D780" t="str">
            <v>2016</v>
          </cell>
          <cell r="E780">
            <v>308</v>
          </cell>
          <cell r="F780" t="str">
            <v>A9H-889</v>
          </cell>
          <cell r="G780" t="str">
            <v>CAMION</v>
          </cell>
          <cell r="H780" t="str">
            <v>TAMBOMAYO</v>
          </cell>
          <cell r="I780">
            <v>120654</v>
          </cell>
          <cell r="J780" t="str">
            <v>REPUESTO</v>
          </cell>
          <cell r="K780" t="str">
            <v>REFRIGERANTE</v>
          </cell>
          <cell r="L780">
            <v>10</v>
          </cell>
          <cell r="M780" t="str">
            <v>GLNS.</v>
          </cell>
          <cell r="N780" t="str">
            <v>TRACTO</v>
          </cell>
          <cell r="O780">
            <v>0</v>
          </cell>
          <cell r="P780" t="str">
            <v>M2</v>
          </cell>
          <cell r="Q780" t="str">
            <v>J2</v>
          </cell>
          <cell r="R780" t="str">
            <v>J2</v>
          </cell>
          <cell r="S780" t="str">
            <v>ENTREGADO</v>
          </cell>
          <cell r="T780">
            <v>42688</v>
          </cell>
          <cell r="U780" t="str">
            <v>CHUMPITAZ GAGO JULIO ENRIQUE</v>
          </cell>
          <cell r="V780" t="str">
            <v>CORIHUAMAN SURCO  ERICK ROBERT</v>
          </cell>
        </row>
        <row r="781">
          <cell r="A781">
            <v>799</v>
          </cell>
          <cell r="B781">
            <v>42688</v>
          </cell>
          <cell r="C781" t="str">
            <v>NOVIEMBRE</v>
          </cell>
          <cell r="D781" t="str">
            <v>2016</v>
          </cell>
          <cell r="E781">
            <v>316</v>
          </cell>
          <cell r="F781" t="str">
            <v>ABQ-705</v>
          </cell>
          <cell r="G781" t="str">
            <v>D0Z-996</v>
          </cell>
          <cell r="H781" t="str">
            <v>LAS BAMBAS</v>
          </cell>
          <cell r="I781">
            <v>105500</v>
          </cell>
          <cell r="J781" t="str">
            <v>REPUESTO</v>
          </cell>
          <cell r="K781" t="str">
            <v>CODOS NIPLES 5/8</v>
          </cell>
          <cell r="L781">
            <v>2</v>
          </cell>
          <cell r="M781" t="str">
            <v>UNID.</v>
          </cell>
          <cell r="N781" t="str">
            <v>TRACTO</v>
          </cell>
          <cell r="O781">
            <v>0</v>
          </cell>
          <cell r="P781" t="str">
            <v>M5</v>
          </cell>
          <cell r="Q781" t="str">
            <v>J1</v>
          </cell>
          <cell r="R781" t="str">
            <v>J6</v>
          </cell>
          <cell r="S781" t="str">
            <v>ENTREGADO</v>
          </cell>
          <cell r="T781">
            <v>42688</v>
          </cell>
          <cell r="U781" t="str">
            <v>LOPEZ RUIZ WILBERTO</v>
          </cell>
          <cell r="V781" t="str">
            <v>FLOREZ CONDORI  JOSE WILLIANS</v>
          </cell>
        </row>
        <row r="782">
          <cell r="A782">
            <v>800</v>
          </cell>
          <cell r="B782">
            <v>42688</v>
          </cell>
          <cell r="C782" t="str">
            <v>NOVIEMBRE</v>
          </cell>
          <cell r="D782" t="str">
            <v>2016</v>
          </cell>
          <cell r="E782">
            <v>316</v>
          </cell>
          <cell r="F782" t="str">
            <v>ABQ-705</v>
          </cell>
          <cell r="G782" t="str">
            <v>D0Z-996</v>
          </cell>
          <cell r="H782" t="str">
            <v>LAS BAMBAS</v>
          </cell>
          <cell r="I782">
            <v>105500</v>
          </cell>
          <cell r="J782" t="str">
            <v>REPUESTO</v>
          </cell>
          <cell r="K782" t="str">
            <v>TUERCA 5/8</v>
          </cell>
          <cell r="L782">
            <v>2</v>
          </cell>
          <cell r="M782" t="str">
            <v>UNID.</v>
          </cell>
          <cell r="N782" t="str">
            <v>TRACTO</v>
          </cell>
          <cell r="O782">
            <v>0</v>
          </cell>
          <cell r="P782" t="str">
            <v>M5</v>
          </cell>
          <cell r="Q782" t="str">
            <v>J1</v>
          </cell>
          <cell r="R782" t="str">
            <v>J6</v>
          </cell>
          <cell r="S782" t="str">
            <v>ENTREGADO</v>
          </cell>
          <cell r="T782">
            <v>42688</v>
          </cell>
          <cell r="U782" t="str">
            <v>LOPEZ RUIZ WILBERTO</v>
          </cell>
          <cell r="V782" t="str">
            <v>FLOREZ CONDORI  JOSE WILLIANS</v>
          </cell>
        </row>
        <row r="783">
          <cell r="A783">
            <v>801</v>
          </cell>
          <cell r="B783">
            <v>42688</v>
          </cell>
          <cell r="C783" t="str">
            <v>NOVIEMBRE</v>
          </cell>
          <cell r="D783" t="str">
            <v>2016</v>
          </cell>
          <cell r="E783">
            <v>316</v>
          </cell>
          <cell r="F783" t="str">
            <v>ABQ-705</v>
          </cell>
          <cell r="G783" t="str">
            <v>D0Z-996</v>
          </cell>
          <cell r="H783" t="str">
            <v>LAS BAMBAS</v>
          </cell>
          <cell r="I783">
            <v>105500</v>
          </cell>
          <cell r="J783" t="str">
            <v>REPUESTO</v>
          </cell>
          <cell r="K783" t="str">
            <v>CONO 5/8</v>
          </cell>
          <cell r="L783">
            <v>2</v>
          </cell>
          <cell r="M783" t="str">
            <v>UNID.</v>
          </cell>
          <cell r="N783" t="str">
            <v>TRACTO</v>
          </cell>
          <cell r="O783">
            <v>0</v>
          </cell>
          <cell r="P783" t="str">
            <v>M5</v>
          </cell>
          <cell r="Q783" t="str">
            <v>J1</v>
          </cell>
          <cell r="R783" t="str">
            <v>J6</v>
          </cell>
          <cell r="S783" t="str">
            <v>ENTREGADO</v>
          </cell>
          <cell r="T783">
            <v>42688</v>
          </cell>
          <cell r="U783" t="str">
            <v>LOPEZ RUIZ WILBERTO</v>
          </cell>
          <cell r="V783" t="str">
            <v>FLOREZ CONDORI  JOSE WILLIANS</v>
          </cell>
        </row>
        <row r="784">
          <cell r="A784">
            <v>802</v>
          </cell>
          <cell r="B784">
            <v>42688</v>
          </cell>
          <cell r="C784" t="str">
            <v>NOVIEMBRE</v>
          </cell>
          <cell r="D784" t="str">
            <v>2016</v>
          </cell>
          <cell r="E784">
            <v>316</v>
          </cell>
          <cell r="F784" t="str">
            <v>ABQ-705</v>
          </cell>
          <cell r="G784" t="str">
            <v>D0Z-996</v>
          </cell>
          <cell r="H784" t="str">
            <v>LAS BAMBAS</v>
          </cell>
          <cell r="I784">
            <v>105500</v>
          </cell>
          <cell r="J784" t="str">
            <v>REPUESTO</v>
          </cell>
          <cell r="K784" t="str">
            <v>GUIA 5/8</v>
          </cell>
          <cell r="L784">
            <v>2</v>
          </cell>
          <cell r="M784" t="str">
            <v>UNID.</v>
          </cell>
          <cell r="N784" t="str">
            <v>TRACTO</v>
          </cell>
          <cell r="O784">
            <v>0</v>
          </cell>
          <cell r="P784" t="str">
            <v>M5</v>
          </cell>
          <cell r="Q784" t="str">
            <v>J1</v>
          </cell>
          <cell r="R784" t="str">
            <v>J6</v>
          </cell>
          <cell r="S784" t="str">
            <v>ENTREGADO</v>
          </cell>
          <cell r="T784">
            <v>42688</v>
          </cell>
          <cell r="U784" t="str">
            <v>LOPEZ RUIZ WILBERTO</v>
          </cell>
          <cell r="V784" t="str">
            <v>FLOREZ CONDORI  JOSE WILLIANS</v>
          </cell>
        </row>
        <row r="785">
          <cell r="A785">
            <v>803</v>
          </cell>
          <cell r="B785">
            <v>42688</v>
          </cell>
          <cell r="C785" t="str">
            <v>NOVIEMBRE</v>
          </cell>
          <cell r="D785" t="str">
            <v>2016</v>
          </cell>
          <cell r="E785">
            <v>316</v>
          </cell>
          <cell r="F785" t="str">
            <v>ABQ-705</v>
          </cell>
          <cell r="G785" t="str">
            <v>D0Z-996</v>
          </cell>
          <cell r="H785" t="str">
            <v>LAS BAMBAS</v>
          </cell>
          <cell r="I785">
            <v>105500</v>
          </cell>
          <cell r="J785" t="str">
            <v>REPUESTO</v>
          </cell>
          <cell r="K785" t="str">
            <v>CINTA TEFLON</v>
          </cell>
          <cell r="L785">
            <v>1</v>
          </cell>
          <cell r="M785" t="str">
            <v>UNID.</v>
          </cell>
          <cell r="N785" t="str">
            <v>TRACTO</v>
          </cell>
          <cell r="O785">
            <v>0</v>
          </cell>
          <cell r="P785" t="str">
            <v>M5</v>
          </cell>
          <cell r="Q785" t="str">
            <v>J1</v>
          </cell>
          <cell r="R785" t="str">
            <v>J6</v>
          </cell>
          <cell r="S785" t="str">
            <v>ENTREGADO</v>
          </cell>
          <cell r="T785">
            <v>42688</v>
          </cell>
          <cell r="U785" t="str">
            <v>LOPEZ RUIZ WILBERTO</v>
          </cell>
          <cell r="V785" t="str">
            <v>FLOREZ CONDORI  JOSE WILLIANS</v>
          </cell>
        </row>
        <row r="786">
          <cell r="A786">
            <v>804</v>
          </cell>
          <cell r="B786">
            <v>42688</v>
          </cell>
          <cell r="C786" t="str">
            <v>NOVIEMBRE</v>
          </cell>
          <cell r="D786" t="str">
            <v>2016</v>
          </cell>
          <cell r="E786">
            <v>316</v>
          </cell>
          <cell r="F786" t="str">
            <v>ABQ-705</v>
          </cell>
          <cell r="G786" t="str">
            <v>D0Z-996</v>
          </cell>
          <cell r="H786" t="str">
            <v>LAS BAMBAS</v>
          </cell>
          <cell r="I786">
            <v>105500</v>
          </cell>
          <cell r="J786" t="str">
            <v>REPUESTO</v>
          </cell>
          <cell r="K786" t="str">
            <v>FILTRO DE COMBUSTIBLE DE PAPEL</v>
          </cell>
          <cell r="L786">
            <v>1</v>
          </cell>
          <cell r="M786" t="str">
            <v>UNID.</v>
          </cell>
          <cell r="N786" t="str">
            <v>TRACTO</v>
          </cell>
          <cell r="O786">
            <v>102</v>
          </cell>
          <cell r="P786" t="str">
            <v>M5</v>
          </cell>
          <cell r="Q786" t="str">
            <v>J1</v>
          </cell>
          <cell r="R786" t="str">
            <v>J6</v>
          </cell>
          <cell r="S786" t="str">
            <v>ENTREGADO</v>
          </cell>
          <cell r="T786">
            <v>0</v>
          </cell>
          <cell r="U786" t="str">
            <v>LOPEZ RUIZ WILBERTO</v>
          </cell>
          <cell r="V786" t="str">
            <v>FLOREZ CONDORI  JOSE WILLIANS</v>
          </cell>
        </row>
        <row r="787">
          <cell r="A787">
            <v>805</v>
          </cell>
          <cell r="B787">
            <v>42688</v>
          </cell>
          <cell r="C787" t="str">
            <v>NOVIEMBRE</v>
          </cell>
          <cell r="D787" t="str">
            <v>2016</v>
          </cell>
          <cell r="E787">
            <v>316</v>
          </cell>
          <cell r="F787" t="str">
            <v>ABQ-705</v>
          </cell>
          <cell r="G787" t="str">
            <v>D0Z-996</v>
          </cell>
          <cell r="H787" t="str">
            <v>LAS BAMBAS</v>
          </cell>
          <cell r="I787">
            <v>105500</v>
          </cell>
          <cell r="J787" t="str">
            <v>REPUESTO</v>
          </cell>
          <cell r="K787" t="str">
            <v>FILTRO DE COMBUSTIBLE PEQUEÑO</v>
          </cell>
          <cell r="L787">
            <v>1</v>
          </cell>
          <cell r="M787" t="str">
            <v>UNID.</v>
          </cell>
          <cell r="N787" t="str">
            <v>TRACTO</v>
          </cell>
          <cell r="O787">
            <v>102</v>
          </cell>
          <cell r="P787" t="str">
            <v>M5</v>
          </cell>
          <cell r="Q787" t="str">
            <v>J1</v>
          </cell>
          <cell r="R787" t="str">
            <v>J6</v>
          </cell>
          <cell r="S787" t="str">
            <v>ENTREGADO</v>
          </cell>
          <cell r="T787">
            <v>0</v>
          </cell>
          <cell r="U787" t="str">
            <v>LOPEZ RUIZ WILBERTO</v>
          </cell>
          <cell r="V787" t="str">
            <v>FLOREZ CONDORI  JOSE WILLIANS</v>
          </cell>
        </row>
        <row r="788">
          <cell r="A788">
            <v>750</v>
          </cell>
          <cell r="B788">
            <v>42688</v>
          </cell>
          <cell r="C788" t="str">
            <v>NOVIEMBRE</v>
          </cell>
          <cell r="D788" t="str">
            <v>2016</v>
          </cell>
          <cell r="E788">
            <v>291</v>
          </cell>
          <cell r="F788" t="str">
            <v>ABR-727</v>
          </cell>
          <cell r="G788" t="str">
            <v>C9S-989</v>
          </cell>
          <cell r="H788" t="str">
            <v>LAS BAMBAS</v>
          </cell>
          <cell r="I788">
            <v>97375</v>
          </cell>
          <cell r="J788" t="str">
            <v>REPUESTO</v>
          </cell>
          <cell r="K788" t="str">
            <v>CONECTOR DE CISTERNA</v>
          </cell>
          <cell r="L788">
            <v>1</v>
          </cell>
          <cell r="M788" t="str">
            <v>UNID.</v>
          </cell>
          <cell r="N788" t="str">
            <v>CISTERNA</v>
          </cell>
          <cell r="O788">
            <v>0</v>
          </cell>
          <cell r="P788" t="str">
            <v>E2</v>
          </cell>
          <cell r="Q788" t="str">
            <v>J2</v>
          </cell>
          <cell r="R788" t="str">
            <v>J6</v>
          </cell>
          <cell r="S788" t="str">
            <v>ENTREGADO</v>
          </cell>
          <cell r="T788">
            <v>42688</v>
          </cell>
          <cell r="U788" t="str">
            <v>YUCA BELLIDO BORIS YERSY</v>
          </cell>
          <cell r="V788" t="str">
            <v>CORIHUAMAN SURCO  ERICK ROBERT</v>
          </cell>
        </row>
        <row r="789">
          <cell r="A789">
            <v>770</v>
          </cell>
          <cell r="B789">
            <v>42688</v>
          </cell>
          <cell r="C789" t="str">
            <v>NOVIEMBRE</v>
          </cell>
          <cell r="D789" t="str">
            <v>2016</v>
          </cell>
          <cell r="E789">
            <v>291</v>
          </cell>
          <cell r="F789" t="str">
            <v>ABR-727</v>
          </cell>
          <cell r="G789" t="str">
            <v>C9S-989</v>
          </cell>
          <cell r="H789" t="str">
            <v>LAS BAMBAS</v>
          </cell>
          <cell r="I789">
            <v>97375</v>
          </cell>
          <cell r="J789" t="str">
            <v>REPUESTO</v>
          </cell>
          <cell r="K789" t="str">
            <v>PARCHE RACK 12</v>
          </cell>
          <cell r="L789">
            <v>1</v>
          </cell>
          <cell r="M789" t="str">
            <v>UNID.</v>
          </cell>
          <cell r="N789" t="str">
            <v>TRACTO</v>
          </cell>
          <cell r="O789">
            <v>0</v>
          </cell>
          <cell r="P789" t="str">
            <v>N1</v>
          </cell>
          <cell r="Q789" t="str">
            <v>J3</v>
          </cell>
          <cell r="R789" t="str">
            <v>J6</v>
          </cell>
          <cell r="S789" t="str">
            <v>ENTREGADO</v>
          </cell>
          <cell r="T789">
            <v>42688</v>
          </cell>
          <cell r="U789" t="str">
            <v>AGUILAR CCANTUTA WILLY</v>
          </cell>
          <cell r="V789" t="str">
            <v>CHURA PIZARRO ALBERTO</v>
          </cell>
        </row>
        <row r="790">
          <cell r="A790">
            <v>765</v>
          </cell>
          <cell r="B790">
            <v>42688</v>
          </cell>
          <cell r="C790" t="str">
            <v>NOVIEMBRE</v>
          </cell>
          <cell r="D790" t="str">
            <v>2016</v>
          </cell>
          <cell r="E790">
            <v>326</v>
          </cell>
          <cell r="F790" t="str">
            <v>AEH-862</v>
          </cell>
          <cell r="G790" t="str">
            <v>CAMIONETA</v>
          </cell>
          <cell r="H790" t="str">
            <v>LAS BAMBAS</v>
          </cell>
          <cell r="I790">
            <v>14161</v>
          </cell>
          <cell r="J790" t="str">
            <v>REPUESTO</v>
          </cell>
          <cell r="K790" t="str">
            <v>MANGUERA CODO DEL TUBO DE AGUA</v>
          </cell>
          <cell r="L790">
            <v>1</v>
          </cell>
          <cell r="M790" t="str">
            <v>UNID.</v>
          </cell>
          <cell r="N790" t="str">
            <v>TRACTO</v>
          </cell>
          <cell r="O790">
            <v>102</v>
          </cell>
          <cell r="P790" t="str">
            <v>M5</v>
          </cell>
          <cell r="Q790" t="str">
            <v>J1</v>
          </cell>
          <cell r="R790" t="str">
            <v>J6</v>
          </cell>
          <cell r="S790" t="str">
            <v>ENTREGADO</v>
          </cell>
          <cell r="T790">
            <v>0</v>
          </cell>
          <cell r="U790" t="str">
            <v>LOPEZ RUIZ WILBERTO</v>
          </cell>
          <cell r="V790" t="str">
            <v>FLOREZ CONDORI  JOSE WILLIANS</v>
          </cell>
        </row>
        <row r="791">
          <cell r="A791">
            <v>766</v>
          </cell>
          <cell r="B791">
            <v>42688</v>
          </cell>
          <cell r="C791" t="str">
            <v>NOVIEMBRE</v>
          </cell>
          <cell r="D791" t="str">
            <v>2016</v>
          </cell>
          <cell r="E791">
            <v>326</v>
          </cell>
          <cell r="F791" t="str">
            <v>AEH-862</v>
          </cell>
          <cell r="G791" t="str">
            <v>CAMIONETA</v>
          </cell>
          <cell r="H791" t="str">
            <v>LAS BAMBAS</v>
          </cell>
          <cell r="I791">
            <v>14161</v>
          </cell>
          <cell r="J791" t="str">
            <v>SERVICIO</v>
          </cell>
          <cell r="K791" t="str">
            <v>SERVICIO DE PRENSADO DE LA BARRA DE DIRECCION</v>
          </cell>
          <cell r="L791">
            <v>1</v>
          </cell>
          <cell r="M791" t="str">
            <v>UNID.</v>
          </cell>
          <cell r="N791" t="str">
            <v>TRACTO</v>
          </cell>
          <cell r="O791">
            <v>1</v>
          </cell>
          <cell r="P791" t="str">
            <v>M5</v>
          </cell>
          <cell r="Q791" t="str">
            <v>J1</v>
          </cell>
          <cell r="R791" t="str">
            <v>J6</v>
          </cell>
          <cell r="S791" t="str">
            <v>ENTREGADO</v>
          </cell>
          <cell r="T791">
            <v>42689</v>
          </cell>
          <cell r="U791" t="str">
            <v>LOPEZ RUIZ WILBERTO</v>
          </cell>
          <cell r="V791" t="str">
            <v>FLOREZ CONDORI  JOSE WILLIANS</v>
          </cell>
        </row>
        <row r="792">
          <cell r="A792">
            <v>787</v>
          </cell>
          <cell r="B792">
            <v>42688</v>
          </cell>
          <cell r="C792" t="str">
            <v>NOVIEMBRE</v>
          </cell>
          <cell r="D792" t="str">
            <v>2016</v>
          </cell>
          <cell r="E792">
            <v>326</v>
          </cell>
          <cell r="F792" t="str">
            <v>AEH-862</v>
          </cell>
          <cell r="G792" t="str">
            <v>CAMIONETA</v>
          </cell>
          <cell r="H792" t="str">
            <v>LAS BAMBAS</v>
          </cell>
          <cell r="I792">
            <v>14161</v>
          </cell>
          <cell r="J792" t="str">
            <v>REPUESTO</v>
          </cell>
          <cell r="K792" t="str">
            <v>PERNOS 5/16 X 1</v>
          </cell>
          <cell r="L792">
            <v>2</v>
          </cell>
          <cell r="M792" t="str">
            <v>UNID.</v>
          </cell>
          <cell r="N792" t="str">
            <v>TRACTO</v>
          </cell>
          <cell r="O792">
            <v>0</v>
          </cell>
          <cell r="P792" t="str">
            <v>M5</v>
          </cell>
          <cell r="Q792" t="str">
            <v>J1</v>
          </cell>
          <cell r="R792" t="str">
            <v>J6</v>
          </cell>
          <cell r="S792" t="str">
            <v>ENTREGADO</v>
          </cell>
          <cell r="T792">
            <v>42688</v>
          </cell>
          <cell r="U792" t="str">
            <v>LOPEZ RUIZ WILBERTO</v>
          </cell>
          <cell r="V792" t="str">
            <v>FLOREZ CONDORI  JOSE WILLIANS</v>
          </cell>
        </row>
        <row r="793">
          <cell r="A793">
            <v>788</v>
          </cell>
          <cell r="B793">
            <v>42688</v>
          </cell>
          <cell r="C793" t="str">
            <v>NOVIEMBRE</v>
          </cell>
          <cell r="D793" t="str">
            <v>2016</v>
          </cell>
          <cell r="E793">
            <v>326</v>
          </cell>
          <cell r="F793" t="str">
            <v>AEH-862</v>
          </cell>
          <cell r="G793" t="str">
            <v>CAMIONETA</v>
          </cell>
          <cell r="H793" t="str">
            <v>LAS BAMBAS</v>
          </cell>
          <cell r="I793">
            <v>14161</v>
          </cell>
          <cell r="J793" t="str">
            <v>REPUESTO</v>
          </cell>
          <cell r="K793" t="str">
            <v>ARANDELAS PLANAS 5/16</v>
          </cell>
          <cell r="L793">
            <v>4</v>
          </cell>
          <cell r="M793" t="str">
            <v>UNID.</v>
          </cell>
          <cell r="N793" t="str">
            <v>TRACTO</v>
          </cell>
          <cell r="O793">
            <v>0</v>
          </cell>
          <cell r="P793" t="str">
            <v>M5</v>
          </cell>
          <cell r="Q793" t="str">
            <v>J1</v>
          </cell>
          <cell r="R793" t="str">
            <v>J6</v>
          </cell>
          <cell r="S793" t="str">
            <v>ENTREGADO</v>
          </cell>
          <cell r="T793">
            <v>42688</v>
          </cell>
          <cell r="U793" t="str">
            <v>LOPEZ RUIZ WILBERTO</v>
          </cell>
          <cell r="V793" t="str">
            <v>FLOREZ CONDORI  JOSE WILLIANS</v>
          </cell>
        </row>
        <row r="794">
          <cell r="A794">
            <v>789</v>
          </cell>
          <cell r="B794">
            <v>42688</v>
          </cell>
          <cell r="C794" t="str">
            <v>NOVIEMBRE</v>
          </cell>
          <cell r="D794" t="str">
            <v>2016</v>
          </cell>
          <cell r="E794">
            <v>326</v>
          </cell>
          <cell r="F794" t="str">
            <v>AEH-862</v>
          </cell>
          <cell r="G794" t="str">
            <v>CAMIONETA</v>
          </cell>
          <cell r="H794" t="str">
            <v>LAS BAMBAS</v>
          </cell>
          <cell r="I794">
            <v>14161</v>
          </cell>
          <cell r="J794" t="str">
            <v>REPUESTO</v>
          </cell>
          <cell r="K794" t="str">
            <v>TUERCA SEGURO 5/16</v>
          </cell>
          <cell r="L794">
            <v>2</v>
          </cell>
          <cell r="M794" t="str">
            <v>UNID.</v>
          </cell>
          <cell r="N794" t="str">
            <v>TRACTO</v>
          </cell>
          <cell r="O794">
            <v>0</v>
          </cell>
          <cell r="P794" t="str">
            <v>M5</v>
          </cell>
          <cell r="Q794" t="str">
            <v>J1</v>
          </cell>
          <cell r="R794" t="str">
            <v>J6</v>
          </cell>
          <cell r="S794" t="str">
            <v>ENTREGADO</v>
          </cell>
          <cell r="T794">
            <v>42688</v>
          </cell>
          <cell r="U794" t="str">
            <v>LOPEZ RUIZ WILBERTO</v>
          </cell>
          <cell r="V794" t="str">
            <v>FLOREZ CONDORI  JOSE WILLIANS</v>
          </cell>
        </row>
        <row r="795">
          <cell r="A795">
            <v>817</v>
          </cell>
          <cell r="B795">
            <v>42688</v>
          </cell>
          <cell r="C795" t="str">
            <v>NOVIEMBRE</v>
          </cell>
          <cell r="D795" t="str">
            <v>2016</v>
          </cell>
          <cell r="E795">
            <v>326</v>
          </cell>
          <cell r="F795" t="str">
            <v>AEH-862</v>
          </cell>
          <cell r="G795" t="str">
            <v>CAMIONETA</v>
          </cell>
          <cell r="H795" t="str">
            <v>LAS BAMBAS</v>
          </cell>
          <cell r="I795">
            <v>14161</v>
          </cell>
          <cell r="J795" t="str">
            <v>SERVICIO</v>
          </cell>
          <cell r="K795" t="str">
            <v xml:space="preserve">PRENSADO DE BARRA DE DIRECCION </v>
          </cell>
          <cell r="L795">
            <v>1</v>
          </cell>
          <cell r="M795" t="str">
            <v>UNID.</v>
          </cell>
          <cell r="N795" t="str">
            <v>TRACTO</v>
          </cell>
          <cell r="O795">
            <v>102</v>
          </cell>
          <cell r="P795" t="str">
            <v>M5</v>
          </cell>
          <cell r="Q795" t="str">
            <v>J1</v>
          </cell>
          <cell r="R795" t="str">
            <v>J1</v>
          </cell>
          <cell r="S795" t="str">
            <v>ENTREGADO</v>
          </cell>
          <cell r="T795">
            <v>0</v>
          </cell>
          <cell r="U795" t="str">
            <v>LOPEZ RUIZ WILBERTO</v>
          </cell>
          <cell r="V795" t="str">
            <v>FLOREZ CONDORI  JOSE WILLIANS</v>
          </cell>
        </row>
        <row r="796">
          <cell r="A796">
            <v>825</v>
          </cell>
          <cell r="B796">
            <v>42688</v>
          </cell>
          <cell r="C796" t="str">
            <v>NOVIEMBRE</v>
          </cell>
          <cell r="D796" t="str">
            <v>2016</v>
          </cell>
          <cell r="E796">
            <v>326</v>
          </cell>
          <cell r="F796" t="str">
            <v>AEH-862</v>
          </cell>
          <cell r="G796" t="str">
            <v>CAMIONETA</v>
          </cell>
          <cell r="H796" t="str">
            <v>LAS BAMBAS</v>
          </cell>
          <cell r="I796">
            <v>14161</v>
          </cell>
          <cell r="J796" t="str">
            <v>REPUESTO</v>
          </cell>
          <cell r="K796" t="str">
            <v>MANGUERAS DE TUBO DE AGUA 2 1/2" ( SEGÚN MUESTRA)</v>
          </cell>
          <cell r="L796">
            <v>2</v>
          </cell>
          <cell r="M796" t="str">
            <v>UNID.</v>
          </cell>
          <cell r="N796" t="str">
            <v>TRACTO</v>
          </cell>
          <cell r="O796">
            <v>0</v>
          </cell>
          <cell r="P796" t="str">
            <v>M5</v>
          </cell>
          <cell r="Q796" t="str">
            <v>J2</v>
          </cell>
          <cell r="R796" t="str">
            <v>J2</v>
          </cell>
          <cell r="S796" t="str">
            <v>ENTREGADO</v>
          </cell>
          <cell r="T796">
            <v>42688</v>
          </cell>
          <cell r="U796" t="str">
            <v>LOPEZ RUIZ WILBERTO</v>
          </cell>
          <cell r="V796" t="str">
            <v>CORIHUAMAN SURCO  ERICK ROBERT</v>
          </cell>
        </row>
        <row r="797">
          <cell r="A797">
            <v>826</v>
          </cell>
          <cell r="B797">
            <v>42688</v>
          </cell>
          <cell r="C797" t="str">
            <v>NOVIEMBRE</v>
          </cell>
          <cell r="D797" t="str">
            <v>2016</v>
          </cell>
          <cell r="E797">
            <v>326</v>
          </cell>
          <cell r="F797" t="str">
            <v>AEH-862</v>
          </cell>
          <cell r="G797" t="str">
            <v>CAMIONETA</v>
          </cell>
          <cell r="H797" t="str">
            <v>LAS BAMBAS</v>
          </cell>
          <cell r="I797">
            <v>14161</v>
          </cell>
          <cell r="J797" t="str">
            <v>REPUESTO</v>
          </cell>
          <cell r="K797" t="str">
            <v>ABRASADERAS  SEGÚN MUESTRA</v>
          </cell>
          <cell r="L797">
            <v>4</v>
          </cell>
          <cell r="M797" t="str">
            <v>UNID.</v>
          </cell>
          <cell r="N797" t="str">
            <v>TRACTO</v>
          </cell>
          <cell r="O797">
            <v>0</v>
          </cell>
          <cell r="P797" t="str">
            <v>M5</v>
          </cell>
          <cell r="Q797" t="str">
            <v>J2</v>
          </cell>
          <cell r="R797" t="str">
            <v>J2</v>
          </cell>
          <cell r="S797" t="str">
            <v>ENTREGADO</v>
          </cell>
          <cell r="T797">
            <v>42688</v>
          </cell>
          <cell r="U797" t="str">
            <v>LOPEZ RUIZ WILBERTO</v>
          </cell>
          <cell r="V797" t="str">
            <v>CORIHUAMAN SURCO  ERICK ROBERT</v>
          </cell>
        </row>
        <row r="798">
          <cell r="A798">
            <v>827</v>
          </cell>
          <cell r="B798">
            <v>42688</v>
          </cell>
          <cell r="C798" t="str">
            <v>NOVIEMBRE</v>
          </cell>
          <cell r="D798" t="str">
            <v>2016</v>
          </cell>
          <cell r="E798">
            <v>326</v>
          </cell>
          <cell r="F798" t="str">
            <v>AEH-862</v>
          </cell>
          <cell r="G798" t="str">
            <v>CAMIONETA</v>
          </cell>
          <cell r="H798" t="str">
            <v>LAS BAMBAS</v>
          </cell>
          <cell r="I798">
            <v>14161</v>
          </cell>
          <cell r="J798" t="str">
            <v>REPUESTO</v>
          </cell>
          <cell r="K798" t="str">
            <v>REFRIGERANTE</v>
          </cell>
          <cell r="L798">
            <v>10</v>
          </cell>
          <cell r="M798" t="str">
            <v>GLNS.</v>
          </cell>
          <cell r="N798" t="str">
            <v>TRACTO</v>
          </cell>
          <cell r="O798">
            <v>0</v>
          </cell>
          <cell r="P798" t="str">
            <v>M5</v>
          </cell>
          <cell r="Q798" t="str">
            <v>J2</v>
          </cell>
          <cell r="R798" t="str">
            <v>J2</v>
          </cell>
          <cell r="S798" t="str">
            <v>ENTREGADO</v>
          </cell>
          <cell r="T798">
            <v>42688</v>
          </cell>
          <cell r="U798" t="str">
            <v>LOPEZ RUIZ WILBERTO</v>
          </cell>
          <cell r="V798" t="str">
            <v>CORIHUAMAN SURCO  ERICK ROBERT</v>
          </cell>
        </row>
        <row r="799">
          <cell r="A799">
            <v>795</v>
          </cell>
          <cell r="B799">
            <v>42688</v>
          </cell>
          <cell r="C799" t="str">
            <v>NOVIEMBRE</v>
          </cell>
          <cell r="D799" t="str">
            <v>2016</v>
          </cell>
          <cell r="E799">
            <v>310</v>
          </cell>
          <cell r="F799" t="str">
            <v>AEH-920</v>
          </cell>
          <cell r="G799" t="str">
            <v>CAMIONETA</v>
          </cell>
          <cell r="H799" t="str">
            <v>LAS BAMBAS</v>
          </cell>
          <cell r="I799">
            <v>85226</v>
          </cell>
          <cell r="J799" t="str">
            <v>REPUESTO</v>
          </cell>
          <cell r="K799" t="str">
            <v xml:space="preserve">MAXI BRECK </v>
          </cell>
          <cell r="L799">
            <v>2</v>
          </cell>
          <cell r="M799" t="str">
            <v>UNID.</v>
          </cell>
          <cell r="N799" t="str">
            <v>CISTERNA</v>
          </cell>
          <cell r="O799">
            <v>102</v>
          </cell>
          <cell r="P799" t="str">
            <v>M7</v>
          </cell>
          <cell r="Q799" t="str">
            <v>J2</v>
          </cell>
          <cell r="R799" t="str">
            <v>J6</v>
          </cell>
          <cell r="S799" t="str">
            <v>ENTREGADO</v>
          </cell>
          <cell r="T799">
            <v>0</v>
          </cell>
          <cell r="U799" t="str">
            <v>ROBLES ROJAS  JOSE MIGUEL</v>
          </cell>
          <cell r="V799" t="str">
            <v>CORIHUAMAN SURCO  ERICK ROBERT</v>
          </cell>
        </row>
        <row r="800">
          <cell r="A800">
            <v>821</v>
          </cell>
          <cell r="B800">
            <v>42688</v>
          </cell>
          <cell r="C800" t="str">
            <v>NOVIEMBRE</v>
          </cell>
          <cell r="D800" t="str">
            <v>2016</v>
          </cell>
          <cell r="E800">
            <v>329</v>
          </cell>
          <cell r="F800" t="str">
            <v>AKW-731</v>
          </cell>
          <cell r="G800" t="str">
            <v>TCR-989</v>
          </cell>
          <cell r="H800" t="str">
            <v>LAS BAMBAS CONC.</v>
          </cell>
          <cell r="I800">
            <v>19290</v>
          </cell>
          <cell r="J800" t="str">
            <v>REPUESTO</v>
          </cell>
          <cell r="K800" t="str">
            <v>MINIFUSIBLES DE 10 AMP.</v>
          </cell>
          <cell r="L800">
            <v>6</v>
          </cell>
          <cell r="M800" t="str">
            <v>UNID.</v>
          </cell>
          <cell r="N800" t="str">
            <v>CAMION</v>
          </cell>
          <cell r="O800">
            <v>-1</v>
          </cell>
          <cell r="P800" t="str">
            <v>E2</v>
          </cell>
          <cell r="Q800" t="str">
            <v>J2</v>
          </cell>
          <cell r="R800" t="str">
            <v>J2</v>
          </cell>
          <cell r="S800" t="str">
            <v>ENTREGADO</v>
          </cell>
          <cell r="T800">
            <v>42687</v>
          </cell>
          <cell r="U800" t="str">
            <v>YUCA BELLIDO BORIS YERSY</v>
          </cell>
          <cell r="V800" t="str">
            <v>CORIHUAMAN SURCO  ERICK ROBERT</v>
          </cell>
        </row>
        <row r="801">
          <cell r="A801">
            <v>753</v>
          </cell>
          <cell r="B801">
            <v>42688</v>
          </cell>
          <cell r="C801" t="str">
            <v>NOVIEMBRE</v>
          </cell>
          <cell r="D801" t="str">
            <v>2016</v>
          </cell>
          <cell r="E801">
            <v>323</v>
          </cell>
          <cell r="F801" t="str">
            <v>AKW-860</v>
          </cell>
          <cell r="G801" t="str">
            <v>F5Z-991</v>
          </cell>
          <cell r="H801" t="str">
            <v>LAS BAMBAS</v>
          </cell>
          <cell r="I801">
            <v>36535</v>
          </cell>
          <cell r="J801" t="str">
            <v>REPUESTO</v>
          </cell>
          <cell r="K801" t="str">
            <v>CELLOCOR 1/8</v>
          </cell>
          <cell r="L801">
            <v>1</v>
          </cell>
          <cell r="M801" t="str">
            <v>KG.</v>
          </cell>
          <cell r="N801" t="str">
            <v>CISTERNA</v>
          </cell>
          <cell r="O801">
            <v>0</v>
          </cell>
          <cell r="P801" t="str">
            <v>S1</v>
          </cell>
          <cell r="Q801" t="str">
            <v>J2</v>
          </cell>
          <cell r="R801" t="str">
            <v>J6</v>
          </cell>
          <cell r="S801" t="str">
            <v>ENTREGADO</v>
          </cell>
          <cell r="T801">
            <v>42688</v>
          </cell>
          <cell r="U801" t="str">
            <v>BAYONA CRUZ CRISTIAN ARMANDO</v>
          </cell>
          <cell r="V801" t="str">
            <v>CORIHUAMAN SURCO  ERICK ROBERT</v>
          </cell>
        </row>
        <row r="802">
          <cell r="A802">
            <v>754</v>
          </cell>
          <cell r="B802">
            <v>42688</v>
          </cell>
          <cell r="C802" t="str">
            <v>NOVIEMBRE</v>
          </cell>
          <cell r="D802" t="str">
            <v>2016</v>
          </cell>
          <cell r="E802">
            <v>323</v>
          </cell>
          <cell r="F802" t="str">
            <v>AKW-860</v>
          </cell>
          <cell r="G802" t="str">
            <v>F5Z-991</v>
          </cell>
          <cell r="H802" t="str">
            <v>LAS BAMBAS</v>
          </cell>
          <cell r="I802">
            <v>36535</v>
          </cell>
          <cell r="J802" t="str">
            <v>REPUESTO</v>
          </cell>
          <cell r="K802" t="str">
            <v>SUPERCITO 1/8</v>
          </cell>
          <cell r="L802">
            <v>1</v>
          </cell>
          <cell r="M802" t="str">
            <v>KG.</v>
          </cell>
          <cell r="N802" t="str">
            <v>CISTERNA</v>
          </cell>
          <cell r="O802">
            <v>0</v>
          </cell>
          <cell r="P802" t="str">
            <v>S1</v>
          </cell>
          <cell r="Q802" t="str">
            <v>J2</v>
          </cell>
          <cell r="R802" t="str">
            <v>J6</v>
          </cell>
          <cell r="S802" t="str">
            <v>ENTREGADO</v>
          </cell>
          <cell r="T802">
            <v>42688</v>
          </cell>
          <cell r="U802" t="str">
            <v>BAYONA CRUZ CRISTIAN ARMANDO</v>
          </cell>
          <cell r="V802" t="str">
            <v>CORIHUAMAN SURCO  ERICK ROBERT</v>
          </cell>
        </row>
        <row r="803">
          <cell r="A803">
            <v>755</v>
          </cell>
          <cell r="B803">
            <v>42688</v>
          </cell>
          <cell r="C803" t="str">
            <v>NOVIEMBRE</v>
          </cell>
          <cell r="D803" t="str">
            <v>2016</v>
          </cell>
          <cell r="E803">
            <v>323</v>
          </cell>
          <cell r="F803" t="str">
            <v>AKW-860</v>
          </cell>
          <cell r="G803" t="str">
            <v>F5Z-991</v>
          </cell>
          <cell r="H803" t="str">
            <v>LAS BAMBAS</v>
          </cell>
          <cell r="I803">
            <v>36535</v>
          </cell>
          <cell r="J803" t="str">
            <v>REPUESTO</v>
          </cell>
          <cell r="K803" t="str">
            <v>PERNO 1/2 X 4</v>
          </cell>
          <cell r="L803">
            <v>1</v>
          </cell>
          <cell r="M803" t="str">
            <v>UNID.</v>
          </cell>
          <cell r="N803" t="str">
            <v>TRACTO</v>
          </cell>
          <cell r="O803">
            <v>0</v>
          </cell>
          <cell r="P803" t="str">
            <v>M7</v>
          </cell>
          <cell r="Q803" t="str">
            <v>J1</v>
          </cell>
          <cell r="R803" t="str">
            <v>J6</v>
          </cell>
          <cell r="S803" t="str">
            <v>ENTREGADO</v>
          </cell>
          <cell r="T803">
            <v>42688</v>
          </cell>
          <cell r="U803" t="str">
            <v>ROBLES ROJAS  JOSE MIGUEL</v>
          </cell>
          <cell r="V803" t="str">
            <v>FLOREZ CONDORI  JOSE WILLIANS</v>
          </cell>
        </row>
        <row r="804">
          <cell r="A804">
            <v>756</v>
          </cell>
          <cell r="B804">
            <v>42688</v>
          </cell>
          <cell r="C804" t="str">
            <v>NOVIEMBRE</v>
          </cell>
          <cell r="D804" t="str">
            <v>2016</v>
          </cell>
          <cell r="E804">
            <v>323</v>
          </cell>
          <cell r="F804" t="str">
            <v>AKW-860</v>
          </cell>
          <cell r="G804" t="str">
            <v>F5Z-991</v>
          </cell>
          <cell r="H804" t="str">
            <v>LAS BAMBAS</v>
          </cell>
          <cell r="I804">
            <v>36535</v>
          </cell>
          <cell r="J804" t="str">
            <v>REPUESTO</v>
          </cell>
          <cell r="K804" t="str">
            <v>TUERCA 1/2</v>
          </cell>
          <cell r="L804">
            <v>1</v>
          </cell>
          <cell r="M804" t="str">
            <v>UNID.</v>
          </cell>
          <cell r="N804" t="str">
            <v>TRACTO</v>
          </cell>
          <cell r="O804">
            <v>0</v>
          </cell>
          <cell r="P804" t="str">
            <v>M7</v>
          </cell>
          <cell r="Q804" t="str">
            <v>J1</v>
          </cell>
          <cell r="R804" t="str">
            <v>J6</v>
          </cell>
          <cell r="S804" t="str">
            <v>ENTREGADO</v>
          </cell>
          <cell r="T804">
            <v>42688</v>
          </cell>
          <cell r="U804" t="str">
            <v>ROBLES ROJAS  JOSE MIGUEL</v>
          </cell>
          <cell r="V804" t="str">
            <v>FLOREZ CONDORI  JOSE WILLIANS</v>
          </cell>
        </row>
        <row r="805">
          <cell r="A805">
            <v>757</v>
          </cell>
          <cell r="B805">
            <v>42688</v>
          </cell>
          <cell r="C805" t="str">
            <v>NOVIEMBRE</v>
          </cell>
          <cell r="D805" t="str">
            <v>2016</v>
          </cell>
          <cell r="E805">
            <v>323</v>
          </cell>
          <cell r="F805" t="str">
            <v>AKW-860</v>
          </cell>
          <cell r="G805" t="str">
            <v>F5Z-991</v>
          </cell>
          <cell r="H805" t="str">
            <v>LAS BAMBAS</v>
          </cell>
          <cell r="I805">
            <v>36535</v>
          </cell>
          <cell r="J805" t="str">
            <v>REPUESTO</v>
          </cell>
          <cell r="K805" t="str">
            <v>ARANDELA PLANA 1/2</v>
          </cell>
          <cell r="L805">
            <v>4</v>
          </cell>
          <cell r="M805" t="str">
            <v>UNID.</v>
          </cell>
          <cell r="N805" t="str">
            <v>TRACTO</v>
          </cell>
          <cell r="O805">
            <v>0</v>
          </cell>
          <cell r="P805" t="str">
            <v>M7</v>
          </cell>
          <cell r="Q805" t="str">
            <v>J1</v>
          </cell>
          <cell r="R805" t="str">
            <v>J6</v>
          </cell>
          <cell r="S805" t="str">
            <v>ENTREGADO</v>
          </cell>
          <cell r="T805">
            <v>42688</v>
          </cell>
          <cell r="U805" t="str">
            <v>ROBLES ROJAS  JOSE MIGUEL</v>
          </cell>
          <cell r="V805" t="str">
            <v>FLOREZ CONDORI  JOSE WILLIANS</v>
          </cell>
        </row>
        <row r="806">
          <cell r="A806">
            <v>758</v>
          </cell>
          <cell r="B806">
            <v>42688</v>
          </cell>
          <cell r="C806" t="str">
            <v>NOVIEMBRE</v>
          </cell>
          <cell r="D806" t="str">
            <v>2016</v>
          </cell>
          <cell r="E806">
            <v>323</v>
          </cell>
          <cell r="F806" t="str">
            <v>AKW-860</v>
          </cell>
          <cell r="G806" t="str">
            <v>F5Z-991</v>
          </cell>
          <cell r="H806" t="str">
            <v>LAS BAMBAS</v>
          </cell>
          <cell r="I806">
            <v>36535</v>
          </cell>
          <cell r="J806" t="str">
            <v>REPUESTO</v>
          </cell>
          <cell r="K806" t="str">
            <v>PERNO 5/16 X 1 1/2</v>
          </cell>
          <cell r="L806">
            <v>2</v>
          </cell>
          <cell r="M806" t="str">
            <v>UNID.</v>
          </cell>
          <cell r="N806" t="str">
            <v>TRACTO</v>
          </cell>
          <cell r="O806">
            <v>0</v>
          </cell>
          <cell r="P806" t="str">
            <v>M7</v>
          </cell>
          <cell r="Q806" t="str">
            <v>J1</v>
          </cell>
          <cell r="R806" t="str">
            <v>J6</v>
          </cell>
          <cell r="S806" t="str">
            <v>ENTREGADO</v>
          </cell>
          <cell r="T806">
            <v>42688</v>
          </cell>
          <cell r="U806" t="str">
            <v>ROBLES ROJAS  JOSE MIGUEL</v>
          </cell>
          <cell r="V806" t="str">
            <v>FLOREZ CONDORI  JOSE WILLIANS</v>
          </cell>
        </row>
        <row r="807">
          <cell r="A807">
            <v>759</v>
          </cell>
          <cell r="B807">
            <v>42688</v>
          </cell>
          <cell r="C807" t="str">
            <v>NOVIEMBRE</v>
          </cell>
          <cell r="D807" t="str">
            <v>2016</v>
          </cell>
          <cell r="E807">
            <v>323</v>
          </cell>
          <cell r="F807" t="str">
            <v>AKW-860</v>
          </cell>
          <cell r="G807" t="str">
            <v>F5Z-991</v>
          </cell>
          <cell r="H807" t="str">
            <v>LAS BAMBAS</v>
          </cell>
          <cell r="I807">
            <v>36535</v>
          </cell>
          <cell r="J807" t="str">
            <v>REPUESTO</v>
          </cell>
          <cell r="K807" t="str">
            <v>TUERCA 5/16</v>
          </cell>
          <cell r="L807">
            <v>2</v>
          </cell>
          <cell r="M807" t="str">
            <v>UNID.</v>
          </cell>
          <cell r="N807" t="str">
            <v>TRACTO</v>
          </cell>
          <cell r="O807">
            <v>0</v>
          </cell>
          <cell r="P807" t="str">
            <v>M7</v>
          </cell>
          <cell r="Q807" t="str">
            <v>J1</v>
          </cell>
          <cell r="R807" t="str">
            <v>J6</v>
          </cell>
          <cell r="S807" t="str">
            <v>ENTREGADO</v>
          </cell>
          <cell r="T807">
            <v>42688</v>
          </cell>
          <cell r="U807" t="str">
            <v>ROBLES ROJAS  JOSE MIGUEL</v>
          </cell>
          <cell r="V807" t="str">
            <v>FLOREZ CONDORI  JOSE WILLIANS</v>
          </cell>
        </row>
        <row r="808">
          <cell r="A808">
            <v>760</v>
          </cell>
          <cell r="B808">
            <v>42688</v>
          </cell>
          <cell r="C808" t="str">
            <v>NOVIEMBRE</v>
          </cell>
          <cell r="D808" t="str">
            <v>2016</v>
          </cell>
          <cell r="E808">
            <v>323</v>
          </cell>
          <cell r="F808" t="str">
            <v>AKW-860</v>
          </cell>
          <cell r="G808" t="str">
            <v>F5Z-991</v>
          </cell>
          <cell r="H808" t="str">
            <v>LAS BAMBAS</v>
          </cell>
          <cell r="I808">
            <v>36535</v>
          </cell>
          <cell r="J808" t="str">
            <v>REPUESTO</v>
          </cell>
          <cell r="K808" t="str">
            <v>ARANDELA PLANA 5/16</v>
          </cell>
          <cell r="L808">
            <v>4</v>
          </cell>
          <cell r="M808" t="str">
            <v>UNID.</v>
          </cell>
          <cell r="N808" t="str">
            <v>TRACTO</v>
          </cell>
          <cell r="O808">
            <v>0</v>
          </cell>
          <cell r="P808" t="str">
            <v>M7</v>
          </cell>
          <cell r="Q808" t="str">
            <v>J1</v>
          </cell>
          <cell r="R808" t="str">
            <v>J6</v>
          </cell>
          <cell r="S808" t="str">
            <v>ENTREGADO</v>
          </cell>
          <cell r="T808">
            <v>42688</v>
          </cell>
          <cell r="U808" t="str">
            <v>ROBLES ROJAS  JOSE MIGUEL</v>
          </cell>
          <cell r="V808" t="str">
            <v>FLOREZ CONDORI  JOSE WILLIANS</v>
          </cell>
        </row>
        <row r="809">
          <cell r="A809">
            <v>780</v>
          </cell>
          <cell r="B809">
            <v>42688</v>
          </cell>
          <cell r="C809" t="str">
            <v>NOVIEMBRE</v>
          </cell>
          <cell r="D809" t="str">
            <v>2016</v>
          </cell>
          <cell r="E809">
            <v>323</v>
          </cell>
          <cell r="F809" t="str">
            <v>AKW-860</v>
          </cell>
          <cell r="G809" t="str">
            <v>F5Z-991</v>
          </cell>
          <cell r="H809" t="str">
            <v>LAS BAMBAS</v>
          </cell>
          <cell r="I809">
            <v>36535</v>
          </cell>
          <cell r="J809" t="str">
            <v>REPUESTO</v>
          </cell>
          <cell r="K809" t="str">
            <v>LIQUIDO LIMPIAPARABRISAS</v>
          </cell>
          <cell r="L809">
            <v>1</v>
          </cell>
          <cell r="M809" t="str">
            <v>GLNS.</v>
          </cell>
          <cell r="N809" t="str">
            <v>TRACTO</v>
          </cell>
          <cell r="O809">
            <v>0</v>
          </cell>
          <cell r="P809" t="str">
            <v>M7</v>
          </cell>
          <cell r="Q809" t="str">
            <v>J1</v>
          </cell>
          <cell r="R809" t="str">
            <v>J6</v>
          </cell>
          <cell r="S809" t="str">
            <v>ENTREGADO</v>
          </cell>
          <cell r="T809">
            <v>42688</v>
          </cell>
          <cell r="U809" t="str">
            <v>ROBLES ROJAS  JOSE MIGUEL</v>
          </cell>
          <cell r="V809" t="str">
            <v>FLOREZ CONDORI  JOSE WILLIANS</v>
          </cell>
        </row>
        <row r="810">
          <cell r="A810">
            <v>781</v>
          </cell>
          <cell r="B810">
            <v>42688</v>
          </cell>
          <cell r="C810" t="str">
            <v>NOVIEMBRE</v>
          </cell>
          <cell r="D810" t="str">
            <v>2016</v>
          </cell>
          <cell r="E810">
            <v>324</v>
          </cell>
          <cell r="F810" t="str">
            <v>AKW-894</v>
          </cell>
          <cell r="G810" t="str">
            <v>TBN-978</v>
          </cell>
          <cell r="H810" t="str">
            <v>LAS BAMBAS</v>
          </cell>
          <cell r="I810">
            <v>36539</v>
          </cell>
          <cell r="J810" t="str">
            <v>REPUESTO</v>
          </cell>
          <cell r="K810" t="str">
            <v>TAPABARRO REPARADO FARO DELANTERO LADO IZQUIERDO</v>
          </cell>
          <cell r="L810">
            <v>1</v>
          </cell>
          <cell r="M810" t="str">
            <v>UNID.</v>
          </cell>
          <cell r="N810" t="str">
            <v>TRACTO</v>
          </cell>
          <cell r="O810">
            <v>0</v>
          </cell>
          <cell r="P810" t="str">
            <v>M4</v>
          </cell>
          <cell r="Q810" t="str">
            <v>J1</v>
          </cell>
          <cell r="R810" t="str">
            <v>J6</v>
          </cell>
          <cell r="S810" t="str">
            <v>ENTREGADO</v>
          </cell>
          <cell r="T810">
            <v>42688</v>
          </cell>
          <cell r="U810" t="str">
            <v>JULLIRI APAZA UBALDO</v>
          </cell>
          <cell r="V810" t="str">
            <v>FLOREZ CONDORI  JOSE WILLIANS</v>
          </cell>
        </row>
        <row r="811">
          <cell r="A811">
            <v>782</v>
          </cell>
          <cell r="B811">
            <v>42688</v>
          </cell>
          <cell r="C811" t="str">
            <v>NOVIEMBRE</v>
          </cell>
          <cell r="D811" t="str">
            <v>2016</v>
          </cell>
          <cell r="E811">
            <v>324</v>
          </cell>
          <cell r="F811" t="str">
            <v>AKW-894</v>
          </cell>
          <cell r="G811" t="str">
            <v>TBN-978</v>
          </cell>
          <cell r="H811" t="str">
            <v>LAS BAMBAS</v>
          </cell>
          <cell r="I811">
            <v>36539</v>
          </cell>
          <cell r="J811" t="str">
            <v>REPUESTO</v>
          </cell>
          <cell r="K811" t="str">
            <v>PERNO 5/16 X 1</v>
          </cell>
          <cell r="L811">
            <v>1</v>
          </cell>
          <cell r="M811" t="str">
            <v>UNID.</v>
          </cell>
          <cell r="N811" t="str">
            <v>TRACTO</v>
          </cell>
          <cell r="O811">
            <v>0</v>
          </cell>
          <cell r="P811" t="str">
            <v>M4</v>
          </cell>
          <cell r="Q811" t="str">
            <v>J1</v>
          </cell>
          <cell r="R811" t="str">
            <v>J6</v>
          </cell>
          <cell r="S811" t="str">
            <v>ENTREGADO</v>
          </cell>
          <cell r="T811">
            <v>42688</v>
          </cell>
          <cell r="U811" t="str">
            <v>JULLIRI APAZA UBALDO</v>
          </cell>
          <cell r="V811" t="str">
            <v>FLOREZ CONDORI  JOSE WILLIANS</v>
          </cell>
        </row>
        <row r="812">
          <cell r="A812">
            <v>783</v>
          </cell>
          <cell r="B812">
            <v>42688</v>
          </cell>
          <cell r="C812" t="str">
            <v>NOVIEMBRE</v>
          </cell>
          <cell r="D812" t="str">
            <v>2016</v>
          </cell>
          <cell r="E812">
            <v>324</v>
          </cell>
          <cell r="F812" t="str">
            <v>AKW-894</v>
          </cell>
          <cell r="G812" t="str">
            <v>TBN-978</v>
          </cell>
          <cell r="H812" t="str">
            <v>LAS BAMBAS</v>
          </cell>
          <cell r="I812">
            <v>36539</v>
          </cell>
          <cell r="J812" t="str">
            <v>REPUESTO</v>
          </cell>
          <cell r="K812" t="str">
            <v>VOLANDA PLANA 5/16</v>
          </cell>
          <cell r="L812">
            <v>2</v>
          </cell>
          <cell r="M812" t="str">
            <v>UNID.</v>
          </cell>
          <cell r="N812" t="str">
            <v>TRACTO</v>
          </cell>
          <cell r="O812">
            <v>0</v>
          </cell>
          <cell r="P812" t="str">
            <v>M4</v>
          </cell>
          <cell r="Q812" t="str">
            <v>J1</v>
          </cell>
          <cell r="R812" t="str">
            <v>J6</v>
          </cell>
          <cell r="S812" t="str">
            <v>ENTREGADO</v>
          </cell>
          <cell r="T812">
            <v>42688</v>
          </cell>
          <cell r="U812" t="str">
            <v>JULLIRI APAZA UBALDO</v>
          </cell>
          <cell r="V812" t="str">
            <v>FLOREZ CONDORI  JOSE WILLIANS</v>
          </cell>
        </row>
        <row r="813">
          <cell r="A813">
            <v>784</v>
          </cell>
          <cell r="B813">
            <v>42688</v>
          </cell>
          <cell r="C813" t="str">
            <v>NOVIEMBRE</v>
          </cell>
          <cell r="D813" t="str">
            <v>2016</v>
          </cell>
          <cell r="E813">
            <v>324</v>
          </cell>
          <cell r="F813" t="str">
            <v>AKW-894</v>
          </cell>
          <cell r="G813" t="str">
            <v>TBN-978</v>
          </cell>
          <cell r="H813" t="str">
            <v>LAS BAMBAS</v>
          </cell>
          <cell r="I813">
            <v>36539</v>
          </cell>
          <cell r="J813" t="str">
            <v>REPUESTO</v>
          </cell>
          <cell r="K813" t="str">
            <v>TUERCA SEGURO 5/16</v>
          </cell>
          <cell r="L813">
            <v>1</v>
          </cell>
          <cell r="M813" t="str">
            <v>UNID.</v>
          </cell>
          <cell r="N813" t="str">
            <v>TRACTO</v>
          </cell>
          <cell r="O813">
            <v>0</v>
          </cell>
          <cell r="P813" t="str">
            <v>M4</v>
          </cell>
          <cell r="Q813" t="str">
            <v>J1</v>
          </cell>
          <cell r="R813" t="str">
            <v>J6</v>
          </cell>
          <cell r="S813" t="str">
            <v>ENTREGADO</v>
          </cell>
          <cell r="T813">
            <v>42688</v>
          </cell>
          <cell r="U813" t="str">
            <v>JULLIRI APAZA UBALDO</v>
          </cell>
          <cell r="V813" t="str">
            <v>FLOREZ CONDORI  JOSE WILLIANS</v>
          </cell>
        </row>
        <row r="814">
          <cell r="A814">
            <v>790</v>
          </cell>
          <cell r="B814">
            <v>42688</v>
          </cell>
          <cell r="C814" t="str">
            <v>NOVIEMBRE</v>
          </cell>
          <cell r="D814" t="str">
            <v>2016</v>
          </cell>
          <cell r="E814">
            <v>306</v>
          </cell>
          <cell r="F814" t="str">
            <v>AKX-767</v>
          </cell>
          <cell r="G814" t="str">
            <v>TCR-993</v>
          </cell>
          <cell r="H814" t="str">
            <v>LAS BAMBAS CONC.</v>
          </cell>
          <cell r="I814">
            <v>16820.400000000001</v>
          </cell>
          <cell r="J814" t="str">
            <v>REPUESTO</v>
          </cell>
          <cell r="K814" t="str">
            <v>FAROS NEBLINEROS AAA</v>
          </cell>
          <cell r="L814">
            <v>2</v>
          </cell>
          <cell r="M814" t="str">
            <v>UNID.</v>
          </cell>
          <cell r="N814" t="str">
            <v>TRACTO</v>
          </cell>
          <cell r="O814">
            <v>0</v>
          </cell>
          <cell r="P814" t="str">
            <v>E2</v>
          </cell>
          <cell r="Q814" t="str">
            <v>J1</v>
          </cell>
          <cell r="R814" t="str">
            <v>J6</v>
          </cell>
          <cell r="S814" t="str">
            <v>ENTREGADO</v>
          </cell>
          <cell r="T814">
            <v>42688</v>
          </cell>
          <cell r="U814" t="str">
            <v>YUCA BELLIDO BORIS YERSY</v>
          </cell>
          <cell r="V814" t="str">
            <v>FLOREZ CONDORI  JOSE WILLIANS</v>
          </cell>
        </row>
        <row r="815">
          <cell r="A815">
            <v>806</v>
          </cell>
          <cell r="B815">
            <v>42688</v>
          </cell>
          <cell r="C815" t="str">
            <v>NOVIEMBRE</v>
          </cell>
          <cell r="D815" t="str">
            <v>2016</v>
          </cell>
          <cell r="E815">
            <v>209</v>
          </cell>
          <cell r="F815" t="str">
            <v>AKX-805</v>
          </cell>
          <cell r="G815" t="str">
            <v>F5Z-985</v>
          </cell>
          <cell r="H815" t="str">
            <v>LAS BAMBAS</v>
          </cell>
          <cell r="I815">
            <v>31856</v>
          </cell>
          <cell r="J815" t="str">
            <v>REPUESTO</v>
          </cell>
          <cell r="K815" t="str">
            <v>CONO 1/4</v>
          </cell>
          <cell r="L815">
            <v>1</v>
          </cell>
          <cell r="M815" t="str">
            <v>UNID.</v>
          </cell>
          <cell r="N815" t="str">
            <v>CISTERNA</v>
          </cell>
          <cell r="O815">
            <v>0</v>
          </cell>
          <cell r="P815" t="str">
            <v>M7</v>
          </cell>
          <cell r="Q815" t="str">
            <v>J1</v>
          </cell>
          <cell r="R815" t="str">
            <v>J6</v>
          </cell>
          <cell r="S815" t="str">
            <v>ENTREGADO</v>
          </cell>
          <cell r="T815">
            <v>42688</v>
          </cell>
          <cell r="U815" t="str">
            <v>ROBLES ROJAS  JOSE MIGUEL</v>
          </cell>
          <cell r="V815" t="str">
            <v>FLOREZ CONDORI  JOSE WILLIANS</v>
          </cell>
        </row>
        <row r="816">
          <cell r="A816">
            <v>807</v>
          </cell>
          <cell r="B816">
            <v>42688</v>
          </cell>
          <cell r="C816" t="str">
            <v>NOVIEMBRE</v>
          </cell>
          <cell r="D816" t="str">
            <v>2016</v>
          </cell>
          <cell r="E816">
            <v>209</v>
          </cell>
          <cell r="F816" t="str">
            <v>AKX-805</v>
          </cell>
          <cell r="G816" t="str">
            <v>F5Z-985</v>
          </cell>
          <cell r="H816" t="str">
            <v>LAS BAMBAS</v>
          </cell>
          <cell r="I816">
            <v>31856</v>
          </cell>
          <cell r="J816" t="str">
            <v>REPUESTO</v>
          </cell>
          <cell r="K816" t="str">
            <v>GUIA 1/4</v>
          </cell>
          <cell r="L816">
            <v>1</v>
          </cell>
          <cell r="M816" t="str">
            <v>UNID.</v>
          </cell>
          <cell r="N816" t="str">
            <v>CISTERNA</v>
          </cell>
          <cell r="O816">
            <v>0</v>
          </cell>
          <cell r="P816" t="str">
            <v>M7</v>
          </cell>
          <cell r="Q816" t="str">
            <v>J1</v>
          </cell>
          <cell r="R816" t="str">
            <v>J6</v>
          </cell>
          <cell r="S816" t="str">
            <v>ENTREGADO</v>
          </cell>
          <cell r="T816">
            <v>42688</v>
          </cell>
          <cell r="U816" t="str">
            <v>ROBLES ROJAS  JOSE MIGUEL</v>
          </cell>
          <cell r="V816" t="str">
            <v>FLOREZ CONDORI  JOSE WILLIANS</v>
          </cell>
        </row>
        <row r="817">
          <cell r="A817">
            <v>808</v>
          </cell>
          <cell r="B817">
            <v>42688</v>
          </cell>
          <cell r="C817" t="str">
            <v>NOVIEMBRE</v>
          </cell>
          <cell r="D817" t="str">
            <v>2016</v>
          </cell>
          <cell r="E817">
            <v>209</v>
          </cell>
          <cell r="F817" t="str">
            <v>AKX-805</v>
          </cell>
          <cell r="G817" t="str">
            <v>F5Z-985</v>
          </cell>
          <cell r="H817" t="str">
            <v>LAS BAMBAS</v>
          </cell>
          <cell r="I817">
            <v>31856</v>
          </cell>
          <cell r="J817" t="str">
            <v>REPUESTO</v>
          </cell>
          <cell r="K817" t="str">
            <v>CONO 3/8</v>
          </cell>
          <cell r="L817">
            <v>1</v>
          </cell>
          <cell r="M817" t="str">
            <v>UNID.</v>
          </cell>
          <cell r="N817" t="str">
            <v>CISTERNA</v>
          </cell>
          <cell r="O817">
            <v>0</v>
          </cell>
          <cell r="P817" t="str">
            <v>M7</v>
          </cell>
          <cell r="Q817" t="str">
            <v>J1</v>
          </cell>
          <cell r="R817" t="str">
            <v>J6</v>
          </cell>
          <cell r="S817" t="str">
            <v>ENTREGADO</v>
          </cell>
          <cell r="T817">
            <v>42688</v>
          </cell>
          <cell r="U817" t="str">
            <v>ROBLES ROJAS  JOSE MIGUEL</v>
          </cell>
          <cell r="V817" t="str">
            <v>FLOREZ CONDORI  JOSE WILLIANS</v>
          </cell>
        </row>
        <row r="818">
          <cell r="A818">
            <v>809</v>
          </cell>
          <cell r="B818">
            <v>42688</v>
          </cell>
          <cell r="C818" t="str">
            <v>NOVIEMBRE</v>
          </cell>
          <cell r="D818" t="str">
            <v>2016</v>
          </cell>
          <cell r="E818">
            <v>209</v>
          </cell>
          <cell r="F818" t="str">
            <v>AKX-805</v>
          </cell>
          <cell r="G818" t="str">
            <v>F5Z-985</v>
          </cell>
          <cell r="H818" t="str">
            <v>LAS BAMBAS</v>
          </cell>
          <cell r="I818">
            <v>31856</v>
          </cell>
          <cell r="J818" t="str">
            <v>REPUESTO</v>
          </cell>
          <cell r="K818" t="str">
            <v>GUIA 3/8</v>
          </cell>
          <cell r="L818">
            <v>1</v>
          </cell>
          <cell r="M818" t="str">
            <v>UNID.</v>
          </cell>
          <cell r="N818" t="str">
            <v>CISTERNA</v>
          </cell>
          <cell r="O818">
            <v>0</v>
          </cell>
          <cell r="P818" t="str">
            <v>M7</v>
          </cell>
          <cell r="Q818" t="str">
            <v>J1</v>
          </cell>
          <cell r="R818" t="str">
            <v>J6</v>
          </cell>
          <cell r="S818" t="str">
            <v>ENTREGADO</v>
          </cell>
          <cell r="T818">
            <v>42688</v>
          </cell>
          <cell r="U818" t="str">
            <v>ROBLES ROJAS  JOSE MIGUEL</v>
          </cell>
          <cell r="V818" t="str">
            <v>FLOREZ CONDORI  JOSE WILLIANS</v>
          </cell>
        </row>
        <row r="819">
          <cell r="A819">
            <v>811</v>
          </cell>
          <cell r="B819">
            <v>42688</v>
          </cell>
          <cell r="C819" t="str">
            <v>NOVIEMBRE</v>
          </cell>
          <cell r="D819" t="str">
            <v>2016</v>
          </cell>
          <cell r="E819">
            <v>209</v>
          </cell>
          <cell r="F819" t="str">
            <v>AKX-805</v>
          </cell>
          <cell r="G819" t="str">
            <v>F5Z-985</v>
          </cell>
          <cell r="H819" t="str">
            <v>LAS BAMBAS</v>
          </cell>
          <cell r="I819">
            <v>31856</v>
          </cell>
          <cell r="J819" t="str">
            <v>REPUESTO</v>
          </cell>
          <cell r="K819" t="str">
            <v>MANGUERA DE AIRE SIMFLEX 1/4</v>
          </cell>
          <cell r="L819">
            <v>1.5</v>
          </cell>
          <cell r="M819" t="str">
            <v>M</v>
          </cell>
          <cell r="N819" t="str">
            <v>TRACTO</v>
          </cell>
          <cell r="O819">
            <v>102</v>
          </cell>
          <cell r="P819" t="str">
            <v>M7</v>
          </cell>
          <cell r="Q819" t="str">
            <v>J2</v>
          </cell>
          <cell r="R819" t="str">
            <v>J6</v>
          </cell>
          <cell r="S819" t="str">
            <v>ENTREGADO</v>
          </cell>
          <cell r="T819">
            <v>0</v>
          </cell>
          <cell r="U819" t="str">
            <v>ROBLES ROJAS  JOSE MIGUEL</v>
          </cell>
          <cell r="V819" t="str">
            <v>CORIHUAMAN SURCO  ERICK ROBERT</v>
          </cell>
        </row>
        <row r="820">
          <cell r="A820">
            <v>812</v>
          </cell>
          <cell r="B820">
            <v>42688</v>
          </cell>
          <cell r="C820" t="str">
            <v>NOVIEMBRE</v>
          </cell>
          <cell r="D820" t="str">
            <v>2016</v>
          </cell>
          <cell r="E820">
            <v>209</v>
          </cell>
          <cell r="F820" t="str">
            <v>AKX-805</v>
          </cell>
          <cell r="G820" t="str">
            <v>F5Z-985</v>
          </cell>
          <cell r="H820" t="str">
            <v>LAS BAMBAS</v>
          </cell>
          <cell r="I820">
            <v>31856</v>
          </cell>
          <cell r="J820" t="str">
            <v>REPUESTO</v>
          </cell>
          <cell r="K820" t="str">
            <v>UNION DE 1/4 X 1/4</v>
          </cell>
          <cell r="L820">
            <v>1</v>
          </cell>
          <cell r="M820" t="str">
            <v>UNID.</v>
          </cell>
          <cell r="N820" t="str">
            <v>TRACTO</v>
          </cell>
          <cell r="O820">
            <v>102</v>
          </cell>
          <cell r="P820" t="str">
            <v>M7</v>
          </cell>
          <cell r="Q820" t="str">
            <v>J2</v>
          </cell>
          <cell r="R820" t="str">
            <v>J6</v>
          </cell>
          <cell r="S820" t="str">
            <v>ENTREGADO</v>
          </cell>
          <cell r="T820">
            <v>0</v>
          </cell>
          <cell r="U820" t="str">
            <v>ROBLES ROJAS  JOSE MIGUEL</v>
          </cell>
          <cell r="V820" t="str">
            <v>CORIHUAMAN SURCO  ERICK ROBERT</v>
          </cell>
        </row>
        <row r="821">
          <cell r="A821">
            <v>819</v>
          </cell>
          <cell r="B821">
            <v>42688</v>
          </cell>
          <cell r="C821" t="str">
            <v>NOVIEMBRE</v>
          </cell>
          <cell r="D821" t="str">
            <v>2016</v>
          </cell>
          <cell r="E821">
            <v>209</v>
          </cell>
          <cell r="F821" t="str">
            <v>AKX-805</v>
          </cell>
          <cell r="G821" t="str">
            <v>F5Z-985</v>
          </cell>
          <cell r="H821" t="str">
            <v>LAS BAMBAS</v>
          </cell>
          <cell r="I821">
            <v>31856</v>
          </cell>
          <cell r="J821" t="str">
            <v>REPUESTO</v>
          </cell>
          <cell r="K821" t="str">
            <v>LLANTAS REENCAUCHADAS IDY 11R22.5</v>
          </cell>
          <cell r="L821">
            <v>4</v>
          </cell>
          <cell r="M821" t="str">
            <v>UNID.</v>
          </cell>
          <cell r="N821" t="str">
            <v>TRACTO</v>
          </cell>
          <cell r="O821">
            <v>-1</v>
          </cell>
          <cell r="P821" t="str">
            <v>J3</v>
          </cell>
          <cell r="Q821" t="str">
            <v>J1</v>
          </cell>
          <cell r="R821" t="str">
            <v>J4</v>
          </cell>
          <cell r="S821" t="str">
            <v>ENTREGADO</v>
          </cell>
          <cell r="T821">
            <v>42687</v>
          </cell>
          <cell r="U821" t="str">
            <v>CHURA PIZARRO ALBERTO</v>
          </cell>
          <cell r="V821" t="str">
            <v>FLOREZ CONDORI  JOSE WILLIANS</v>
          </cell>
        </row>
        <row r="822">
          <cell r="A822">
            <v>820</v>
          </cell>
          <cell r="B822">
            <v>42688</v>
          </cell>
          <cell r="C822" t="str">
            <v>NOVIEMBRE</v>
          </cell>
          <cell r="D822" t="str">
            <v>2016</v>
          </cell>
          <cell r="E822">
            <v>209</v>
          </cell>
          <cell r="F822" t="str">
            <v>AKX-805</v>
          </cell>
          <cell r="G822" t="str">
            <v>F5Z-985</v>
          </cell>
          <cell r="H822" t="str">
            <v>LAS BAMBAS</v>
          </cell>
          <cell r="I822">
            <v>31856</v>
          </cell>
          <cell r="J822" t="str">
            <v>REPUESTO</v>
          </cell>
          <cell r="K822" t="str">
            <v>LLANTAS REENCAUCHADAS IDY 11R22.5</v>
          </cell>
          <cell r="L822">
            <v>3</v>
          </cell>
          <cell r="M822" t="str">
            <v>UNID.</v>
          </cell>
          <cell r="N822" t="str">
            <v>TRACTO</v>
          </cell>
          <cell r="O822">
            <v>102</v>
          </cell>
          <cell r="P822" t="str">
            <v>N1</v>
          </cell>
          <cell r="Q822" t="str">
            <v>J2</v>
          </cell>
          <cell r="R822" t="str">
            <v>J4</v>
          </cell>
          <cell r="S822" t="str">
            <v>ENTREGADO</v>
          </cell>
          <cell r="T822">
            <v>0</v>
          </cell>
          <cell r="U822" t="str">
            <v>AGUILAR CCANTUTA WILLY</v>
          </cell>
          <cell r="V822" t="str">
            <v>CORIHUAMAN SURCO  ERICK ROBERT</v>
          </cell>
        </row>
        <row r="823">
          <cell r="A823">
            <v>776</v>
          </cell>
          <cell r="B823">
            <v>42688</v>
          </cell>
          <cell r="C823" t="str">
            <v>NOVIEMBRE</v>
          </cell>
          <cell r="D823" t="str">
            <v>2016</v>
          </cell>
          <cell r="E823">
            <v>240</v>
          </cell>
          <cell r="F823" t="str">
            <v>B2M-948</v>
          </cell>
          <cell r="G823" t="str">
            <v>CAMION</v>
          </cell>
          <cell r="H823" t="str">
            <v>TAMBOMAYO</v>
          </cell>
          <cell r="I823">
            <v>111543</v>
          </cell>
          <cell r="J823" t="str">
            <v>REPUESTO</v>
          </cell>
          <cell r="K823" t="str">
            <v>BORNES DE BATERIA DE 24 V POSITIVO</v>
          </cell>
          <cell r="L823">
            <v>2</v>
          </cell>
          <cell r="M823" t="str">
            <v>UNID.</v>
          </cell>
          <cell r="N823" t="str">
            <v>TRACTO</v>
          </cell>
          <cell r="O823">
            <v>102</v>
          </cell>
          <cell r="P823" t="str">
            <v>E2</v>
          </cell>
          <cell r="Q823" t="str">
            <v>J1</v>
          </cell>
          <cell r="R823" t="str">
            <v>J6</v>
          </cell>
          <cell r="S823" t="str">
            <v>ENTREGADO</v>
          </cell>
          <cell r="T823">
            <v>0</v>
          </cell>
          <cell r="U823" t="str">
            <v>YUCA BELLIDO BORIS YERSY</v>
          </cell>
          <cell r="V823" t="str">
            <v>FLOREZ CONDORI  JOSE WILLIANS</v>
          </cell>
        </row>
        <row r="824">
          <cell r="A824">
            <v>777</v>
          </cell>
          <cell r="B824">
            <v>42688</v>
          </cell>
          <cell r="C824" t="str">
            <v>NOVIEMBRE</v>
          </cell>
          <cell r="D824" t="str">
            <v>2016</v>
          </cell>
          <cell r="E824">
            <v>240</v>
          </cell>
          <cell r="F824" t="str">
            <v>B2M-948</v>
          </cell>
          <cell r="G824" t="str">
            <v>CAMION</v>
          </cell>
          <cell r="H824" t="str">
            <v>TAMBOMAYO</v>
          </cell>
          <cell r="I824">
            <v>111543</v>
          </cell>
          <cell r="J824" t="str">
            <v>REPUESTO</v>
          </cell>
          <cell r="K824" t="str">
            <v>BORNES DE BATERIA DE 24 V NEGATIVO</v>
          </cell>
          <cell r="L824">
            <v>2</v>
          </cell>
          <cell r="M824" t="str">
            <v>UNID.</v>
          </cell>
          <cell r="N824" t="str">
            <v>TRACTO</v>
          </cell>
          <cell r="O824">
            <v>102</v>
          </cell>
          <cell r="P824" t="str">
            <v>E2</v>
          </cell>
          <cell r="Q824" t="str">
            <v>J1</v>
          </cell>
          <cell r="R824" t="str">
            <v>J6</v>
          </cell>
          <cell r="S824" t="str">
            <v>ENTREGADO</v>
          </cell>
          <cell r="T824">
            <v>0</v>
          </cell>
          <cell r="U824" t="str">
            <v>YUCA BELLIDO BORIS YERSY</v>
          </cell>
          <cell r="V824" t="str">
            <v>FLOREZ CONDORI  JOSE WILLIANS</v>
          </cell>
        </row>
        <row r="825">
          <cell r="A825">
            <v>779</v>
          </cell>
          <cell r="B825">
            <v>42688</v>
          </cell>
          <cell r="C825" t="str">
            <v>NOVIEMBRE</v>
          </cell>
          <cell r="D825" t="str">
            <v>2016</v>
          </cell>
          <cell r="E825">
            <v>240</v>
          </cell>
          <cell r="F825" t="str">
            <v>B2M-948</v>
          </cell>
          <cell r="G825" t="str">
            <v>CAMION</v>
          </cell>
          <cell r="H825" t="str">
            <v>TAMBOMAYO</v>
          </cell>
          <cell r="I825">
            <v>111543</v>
          </cell>
          <cell r="J825" t="str">
            <v>REPUESTO</v>
          </cell>
          <cell r="K825" t="str">
            <v>TAPA DE RADIADOR DE HINO</v>
          </cell>
          <cell r="L825">
            <v>1</v>
          </cell>
          <cell r="M825" t="str">
            <v>UNID.</v>
          </cell>
          <cell r="N825" t="str">
            <v>CAMION</v>
          </cell>
          <cell r="O825">
            <v>102</v>
          </cell>
          <cell r="P825" t="str">
            <v>M7</v>
          </cell>
          <cell r="Q825" t="str">
            <v>J2</v>
          </cell>
          <cell r="R825" t="str">
            <v>J6</v>
          </cell>
          <cell r="S825" t="str">
            <v>ENTREGADO</v>
          </cell>
          <cell r="T825">
            <v>0</v>
          </cell>
          <cell r="U825" t="str">
            <v>ROBLES ROJAS  JOSE MIGUEL</v>
          </cell>
          <cell r="V825" t="str">
            <v>CORIHUAMAN SURCO  ERICK ROBERT</v>
          </cell>
        </row>
        <row r="826">
          <cell r="A826">
            <v>786</v>
          </cell>
          <cell r="B826">
            <v>42688</v>
          </cell>
          <cell r="C826" t="str">
            <v>NOVIEMBRE</v>
          </cell>
          <cell r="D826" t="str">
            <v>2016</v>
          </cell>
          <cell r="E826">
            <v>312</v>
          </cell>
          <cell r="F826" t="str">
            <v>C9M-902</v>
          </cell>
          <cell r="G826" t="str">
            <v>B8L-970</v>
          </cell>
          <cell r="H826" t="str">
            <v>LAS BAMBAS</v>
          </cell>
          <cell r="I826">
            <v>207199</v>
          </cell>
          <cell r="J826" t="str">
            <v>REPUESTO</v>
          </cell>
          <cell r="K826" t="str">
            <v>FUSIBLE DE 20 AMP</v>
          </cell>
          <cell r="L826">
            <v>18</v>
          </cell>
          <cell r="M826" t="str">
            <v>UNID.</v>
          </cell>
          <cell r="N826" t="str">
            <v>TRACTO</v>
          </cell>
          <cell r="O826">
            <v>0</v>
          </cell>
          <cell r="P826" t="str">
            <v>E1</v>
          </cell>
          <cell r="Q826" t="str">
            <v>J2</v>
          </cell>
          <cell r="R826" t="str">
            <v>J6</v>
          </cell>
          <cell r="S826" t="str">
            <v>ENTREGADO</v>
          </cell>
          <cell r="T826">
            <v>42688</v>
          </cell>
          <cell r="U826" t="str">
            <v>PALOMINO CARDENAS JUAN CARLOS</v>
          </cell>
          <cell r="V826" t="str">
            <v>CORIHUAMAN SURCO  ERICK ROBERT</v>
          </cell>
        </row>
        <row r="827">
          <cell r="A827">
            <v>810</v>
          </cell>
          <cell r="B827">
            <v>42688</v>
          </cell>
          <cell r="C827" t="str">
            <v>NOVIEMBRE</v>
          </cell>
          <cell r="D827" t="str">
            <v>2016</v>
          </cell>
          <cell r="E827">
            <v>312</v>
          </cell>
          <cell r="F827" t="str">
            <v>C9M-902</v>
          </cell>
          <cell r="G827" t="str">
            <v>B8L-970</v>
          </cell>
          <cell r="H827" t="str">
            <v>LAS BAMBAS</v>
          </cell>
          <cell r="I827">
            <v>207199</v>
          </cell>
          <cell r="J827" t="str">
            <v>SERVICIO</v>
          </cell>
          <cell r="K827" t="str">
            <v>SERVICIO DE ESCANEO</v>
          </cell>
          <cell r="L827">
            <v>1</v>
          </cell>
          <cell r="M827" t="str">
            <v>UNID.</v>
          </cell>
          <cell r="N827" t="str">
            <v>TRACTO</v>
          </cell>
          <cell r="O827">
            <v>102</v>
          </cell>
          <cell r="P827" t="str">
            <v>E1</v>
          </cell>
          <cell r="Q827" t="str">
            <v>J1</v>
          </cell>
          <cell r="R827" t="str">
            <v>J6</v>
          </cell>
          <cell r="S827" t="str">
            <v>ENTREGADO</v>
          </cell>
          <cell r="T827">
            <v>0</v>
          </cell>
          <cell r="U827" t="str">
            <v>PALOMINO CARDENAS JUAN CARLOS</v>
          </cell>
          <cell r="V827" t="str">
            <v>FLOREZ CONDORI  JOSE WILLIANS</v>
          </cell>
        </row>
        <row r="828">
          <cell r="A828">
            <v>778</v>
          </cell>
          <cell r="B828">
            <v>42688</v>
          </cell>
          <cell r="C828" t="str">
            <v>NOVIEMBRE</v>
          </cell>
          <cell r="D828" t="str">
            <v>2016</v>
          </cell>
          <cell r="E828">
            <v>315</v>
          </cell>
          <cell r="F828" t="str">
            <v>D3O-742</v>
          </cell>
          <cell r="G828" t="str">
            <v>B8L-971</v>
          </cell>
          <cell r="H828" t="str">
            <v>LAS BAMBAS</v>
          </cell>
          <cell r="I828">
            <v>182794</v>
          </cell>
          <cell r="J828" t="str">
            <v>REPUESTO</v>
          </cell>
          <cell r="K828" t="str">
            <v>LLANTA REENCAUCHADA IZB</v>
          </cell>
          <cell r="L828">
            <v>1</v>
          </cell>
          <cell r="M828" t="str">
            <v>UNID.</v>
          </cell>
          <cell r="N828" t="str">
            <v>TRACTO</v>
          </cell>
          <cell r="O828">
            <v>0</v>
          </cell>
          <cell r="P828" t="str">
            <v>N2</v>
          </cell>
          <cell r="Q828" t="str">
            <v>J3</v>
          </cell>
          <cell r="R828" t="str">
            <v>J6</v>
          </cell>
          <cell r="S828" t="str">
            <v>ENTREGADO</v>
          </cell>
          <cell r="T828">
            <v>42688</v>
          </cell>
          <cell r="U828" t="str">
            <v>MAMANI LARICO  EDUARDO ALVARO</v>
          </cell>
          <cell r="V828" t="str">
            <v>CHURA PIZARRO ALBERTO</v>
          </cell>
        </row>
        <row r="829">
          <cell r="A829">
            <v>774</v>
          </cell>
          <cell r="B829">
            <v>42688</v>
          </cell>
          <cell r="C829" t="str">
            <v>NOVIEMBRE</v>
          </cell>
          <cell r="D829" t="str">
            <v>2016</v>
          </cell>
          <cell r="E829">
            <v>322</v>
          </cell>
          <cell r="F829" t="str">
            <v>D3O-745</v>
          </cell>
          <cell r="G829" t="str">
            <v>F3L-979</v>
          </cell>
          <cell r="H829" t="str">
            <v>LAS BAMBAS</v>
          </cell>
          <cell r="I829">
            <v>155342.39999999999</v>
          </cell>
          <cell r="J829" t="str">
            <v>REPUESTO</v>
          </cell>
          <cell r="K829" t="str">
            <v>PERNO CENTRO DE MUELLE 1/2 X 6, COMPLETO</v>
          </cell>
          <cell r="L829">
            <v>1</v>
          </cell>
          <cell r="M829" t="str">
            <v>UNID.</v>
          </cell>
          <cell r="N829" t="str">
            <v>CISTERNA</v>
          </cell>
          <cell r="O829">
            <v>0</v>
          </cell>
          <cell r="P829" t="str">
            <v>M6</v>
          </cell>
          <cell r="Q829" t="str">
            <v>J1</v>
          </cell>
          <cell r="R829" t="str">
            <v>J6</v>
          </cell>
          <cell r="S829" t="str">
            <v>ENTREGADO</v>
          </cell>
          <cell r="T829">
            <v>42688</v>
          </cell>
          <cell r="U829" t="str">
            <v>PARI VENTURA  EDSON ORLANDO</v>
          </cell>
          <cell r="V829" t="str">
            <v>FLOREZ CONDORI  JOSE WILLIANS</v>
          </cell>
        </row>
        <row r="830">
          <cell r="A830">
            <v>775</v>
          </cell>
          <cell r="B830">
            <v>42688</v>
          </cell>
          <cell r="C830" t="str">
            <v>NOVIEMBRE</v>
          </cell>
          <cell r="D830" t="str">
            <v>2016</v>
          </cell>
          <cell r="E830">
            <v>322</v>
          </cell>
          <cell r="F830" t="str">
            <v>D3O-745</v>
          </cell>
          <cell r="G830" t="str">
            <v>F3L-979</v>
          </cell>
          <cell r="H830" t="str">
            <v>LAS BAMBAS</v>
          </cell>
          <cell r="I830">
            <v>155342.39999999999</v>
          </cell>
          <cell r="J830" t="str">
            <v>REPUESTO</v>
          </cell>
          <cell r="K830" t="str">
            <v>LIMPIA PARABRISA</v>
          </cell>
          <cell r="L830">
            <v>1</v>
          </cell>
          <cell r="M830" t="str">
            <v>GLNS.</v>
          </cell>
          <cell r="N830" t="str">
            <v>CISTERNA</v>
          </cell>
          <cell r="O830">
            <v>0</v>
          </cell>
          <cell r="P830" t="str">
            <v>M6</v>
          </cell>
          <cell r="Q830" t="str">
            <v>J1</v>
          </cell>
          <cell r="R830" t="str">
            <v>J6</v>
          </cell>
          <cell r="S830" t="str">
            <v>ENTREGADO</v>
          </cell>
          <cell r="T830">
            <v>42688</v>
          </cell>
          <cell r="U830" t="str">
            <v>PARI VENTURA  EDSON ORLANDO</v>
          </cell>
          <cell r="V830" t="str">
            <v>FLOREZ CONDORI  JOSE WILLIANS</v>
          </cell>
        </row>
        <row r="831">
          <cell r="A831">
            <v>813</v>
          </cell>
          <cell r="B831">
            <v>42688</v>
          </cell>
          <cell r="C831" t="str">
            <v>NOVIEMBRE</v>
          </cell>
          <cell r="D831" t="str">
            <v>2016</v>
          </cell>
          <cell r="E831">
            <v>322</v>
          </cell>
          <cell r="F831" t="str">
            <v>D3O-745</v>
          </cell>
          <cell r="G831" t="str">
            <v>F3L-979</v>
          </cell>
          <cell r="H831" t="str">
            <v>LAS BAMBAS</v>
          </cell>
          <cell r="I831">
            <v>155342.39999999999</v>
          </cell>
          <cell r="J831" t="str">
            <v>REPUESTO</v>
          </cell>
          <cell r="K831" t="str">
            <v>SOPORTE DE CAPOT</v>
          </cell>
          <cell r="L831">
            <v>1</v>
          </cell>
          <cell r="M831" t="str">
            <v>UNID.</v>
          </cell>
          <cell r="N831" t="str">
            <v>TRACTO</v>
          </cell>
          <cell r="O831">
            <v>102</v>
          </cell>
          <cell r="P831" t="str">
            <v>M6</v>
          </cell>
          <cell r="Q831" t="str">
            <v>J1</v>
          </cell>
          <cell r="R831" t="str">
            <v>J1</v>
          </cell>
          <cell r="S831" t="str">
            <v>ENTREGADO</v>
          </cell>
          <cell r="T831">
            <v>0</v>
          </cell>
          <cell r="U831" t="str">
            <v>PARI VENTURA  EDSON ORLANDO</v>
          </cell>
          <cell r="V831" t="str">
            <v>FLOREZ CONDORI  JOSE WILLIANS</v>
          </cell>
        </row>
        <row r="832">
          <cell r="A832">
            <v>792</v>
          </cell>
          <cell r="B832">
            <v>42688</v>
          </cell>
          <cell r="C832" t="str">
            <v>NOVIEMBRE</v>
          </cell>
          <cell r="D832" t="str">
            <v>2016</v>
          </cell>
          <cell r="E832">
            <v>304</v>
          </cell>
          <cell r="F832" t="str">
            <v>D4T-927</v>
          </cell>
          <cell r="G832" t="str">
            <v>B4Q-976</v>
          </cell>
          <cell r="H832" t="str">
            <v>LAS BAMBAS</v>
          </cell>
          <cell r="I832">
            <v>0</v>
          </cell>
          <cell r="J832" t="str">
            <v>REPUESTO</v>
          </cell>
          <cell r="K832" t="str">
            <v>PERNO 5/8 X 6</v>
          </cell>
          <cell r="L832">
            <v>2</v>
          </cell>
          <cell r="M832" t="str">
            <v>UNID.</v>
          </cell>
          <cell r="N832" t="str">
            <v>CISTERNA</v>
          </cell>
          <cell r="O832">
            <v>0</v>
          </cell>
          <cell r="P832" t="str">
            <v>M7</v>
          </cell>
          <cell r="Q832" t="str">
            <v>J1</v>
          </cell>
          <cell r="R832" t="str">
            <v>J6</v>
          </cell>
          <cell r="S832" t="str">
            <v>ENTREGADO</v>
          </cell>
          <cell r="T832">
            <v>42688</v>
          </cell>
          <cell r="U832" t="str">
            <v>ROBLES ROJAS  JOSE MIGUEL</v>
          </cell>
          <cell r="V832" t="str">
            <v>FLOREZ CONDORI  JOSE WILLIANS</v>
          </cell>
        </row>
        <row r="833">
          <cell r="A833">
            <v>793</v>
          </cell>
          <cell r="B833">
            <v>42688</v>
          </cell>
          <cell r="C833" t="str">
            <v>NOVIEMBRE</v>
          </cell>
          <cell r="D833" t="str">
            <v>2016</v>
          </cell>
          <cell r="E833">
            <v>304</v>
          </cell>
          <cell r="F833" t="str">
            <v>D4T-927</v>
          </cell>
          <cell r="G833" t="str">
            <v>B4Q-976</v>
          </cell>
          <cell r="H833" t="str">
            <v>LAS BAMBAS</v>
          </cell>
          <cell r="I833">
            <v>0</v>
          </cell>
          <cell r="J833" t="str">
            <v>REPUESTO</v>
          </cell>
          <cell r="K833" t="str">
            <v>VOLANDAS PLANAS 5/8</v>
          </cell>
          <cell r="L833">
            <v>4</v>
          </cell>
          <cell r="M833" t="str">
            <v>UNID.</v>
          </cell>
          <cell r="N833" t="str">
            <v>CISTERNA</v>
          </cell>
          <cell r="O833">
            <v>0</v>
          </cell>
          <cell r="P833" t="str">
            <v>M7</v>
          </cell>
          <cell r="Q833" t="str">
            <v>J1</v>
          </cell>
          <cell r="R833" t="str">
            <v>J6</v>
          </cell>
          <cell r="S833" t="str">
            <v>ENTREGADO</v>
          </cell>
          <cell r="T833">
            <v>42688</v>
          </cell>
          <cell r="U833" t="str">
            <v>ROBLES ROJAS  JOSE MIGUEL</v>
          </cell>
          <cell r="V833" t="str">
            <v>FLOREZ CONDORI  JOSE WILLIANS</v>
          </cell>
        </row>
        <row r="834">
          <cell r="A834">
            <v>794</v>
          </cell>
          <cell r="B834">
            <v>42688</v>
          </cell>
          <cell r="C834" t="str">
            <v>NOVIEMBRE</v>
          </cell>
          <cell r="D834" t="str">
            <v>2016</v>
          </cell>
          <cell r="E834">
            <v>304</v>
          </cell>
          <cell r="F834" t="str">
            <v>D4T-927</v>
          </cell>
          <cell r="G834" t="str">
            <v>B4Q-976</v>
          </cell>
          <cell r="H834" t="str">
            <v>LAS BAMBAS</v>
          </cell>
          <cell r="I834">
            <v>0</v>
          </cell>
          <cell r="J834" t="str">
            <v>REPUESTO</v>
          </cell>
          <cell r="K834" t="str">
            <v>TUERCA SEGURO 5/8</v>
          </cell>
          <cell r="L834">
            <v>2</v>
          </cell>
          <cell r="M834" t="str">
            <v>UNID.</v>
          </cell>
          <cell r="N834" t="str">
            <v>CISTERNA</v>
          </cell>
          <cell r="O834">
            <v>0</v>
          </cell>
          <cell r="P834" t="str">
            <v>M7</v>
          </cell>
          <cell r="Q834" t="str">
            <v>J1</v>
          </cell>
          <cell r="R834" t="str">
            <v>J6</v>
          </cell>
          <cell r="S834" t="str">
            <v>ENTREGADO</v>
          </cell>
          <cell r="T834">
            <v>42688</v>
          </cell>
          <cell r="U834" t="str">
            <v>ROBLES ROJAS  JOSE MIGUEL</v>
          </cell>
          <cell r="V834" t="str">
            <v>FLOREZ CONDORI  JOSE WILLIANS</v>
          </cell>
        </row>
        <row r="835">
          <cell r="A835">
            <v>749</v>
          </cell>
          <cell r="B835">
            <v>42688</v>
          </cell>
          <cell r="C835" t="str">
            <v>NOVIEMBRE</v>
          </cell>
          <cell r="D835" t="str">
            <v>2016</v>
          </cell>
          <cell r="E835">
            <v>200</v>
          </cell>
          <cell r="F835" t="str">
            <v>TALLER</v>
          </cell>
          <cell r="G835" t="str">
            <v>TALLER</v>
          </cell>
          <cell r="H835" t="str">
            <v>TALLER</v>
          </cell>
          <cell r="I835" t="str">
            <v>TALLER</v>
          </cell>
          <cell r="J835" t="str">
            <v>UNIFORMES</v>
          </cell>
          <cell r="K835" t="str">
            <v>TAIVEX "S"</v>
          </cell>
          <cell r="L835">
            <v>1</v>
          </cell>
          <cell r="M835" t="str">
            <v>UNID.</v>
          </cell>
          <cell r="N835" t="str">
            <v>TALLER</v>
          </cell>
          <cell r="O835">
            <v>102</v>
          </cell>
          <cell r="P835" t="str">
            <v>M1</v>
          </cell>
          <cell r="Q835" t="str">
            <v>J2</v>
          </cell>
          <cell r="R835" t="str">
            <v>J6</v>
          </cell>
          <cell r="S835" t="str">
            <v>ENTREGADO</v>
          </cell>
          <cell r="T835">
            <v>0</v>
          </cell>
          <cell r="U835" t="str">
            <v>CABEZAS SANCHEZ JEAN JHONATAN</v>
          </cell>
          <cell r="V835" t="str">
            <v>CORIHUAMAN SURCO  ERICK ROBERT</v>
          </cell>
        </row>
        <row r="836">
          <cell r="A836">
            <v>764</v>
          </cell>
          <cell r="B836">
            <v>42688</v>
          </cell>
          <cell r="C836" t="str">
            <v>NOVIEMBRE</v>
          </cell>
          <cell r="D836" t="str">
            <v>2016</v>
          </cell>
          <cell r="E836">
            <v>200</v>
          </cell>
          <cell r="F836" t="str">
            <v>TALLER</v>
          </cell>
          <cell r="G836" t="str">
            <v>TALLER</v>
          </cell>
          <cell r="H836" t="str">
            <v>TALLER</v>
          </cell>
          <cell r="I836" t="str">
            <v>TALLER</v>
          </cell>
          <cell r="J836" t="str">
            <v>INSUMO TALLER</v>
          </cell>
          <cell r="K836" t="str">
            <v>VARILLAS DE INOX</v>
          </cell>
          <cell r="L836">
            <v>3</v>
          </cell>
          <cell r="M836" t="str">
            <v>UNID.</v>
          </cell>
          <cell r="N836" t="str">
            <v>CISTERNA</v>
          </cell>
          <cell r="O836">
            <v>0</v>
          </cell>
          <cell r="P836" t="str">
            <v>M7</v>
          </cell>
          <cell r="Q836" t="str">
            <v>J1</v>
          </cell>
          <cell r="R836" t="str">
            <v>J6</v>
          </cell>
          <cell r="S836" t="str">
            <v>ENTREGADO</v>
          </cell>
          <cell r="T836">
            <v>42688</v>
          </cell>
          <cell r="U836" t="str">
            <v>ROBLES ROJAS  JOSE MIGUEL</v>
          </cell>
          <cell r="V836" t="str">
            <v>FLOREZ CONDORI  JOSE WILLIANS</v>
          </cell>
        </row>
        <row r="837">
          <cell r="A837">
            <v>771</v>
          </cell>
          <cell r="B837">
            <v>42688</v>
          </cell>
          <cell r="C837" t="str">
            <v>NOVIEMBRE</v>
          </cell>
          <cell r="D837" t="str">
            <v>2016</v>
          </cell>
          <cell r="E837">
            <v>200</v>
          </cell>
          <cell r="F837" t="str">
            <v>TALLER</v>
          </cell>
          <cell r="G837" t="str">
            <v>TALLER</v>
          </cell>
          <cell r="H837" t="str">
            <v>TALLER</v>
          </cell>
          <cell r="I837" t="str">
            <v>TALLER</v>
          </cell>
          <cell r="J837" t="str">
            <v>INSUMO TALLER</v>
          </cell>
          <cell r="K837" t="str">
            <v>SPRAY COLOR BLANCO</v>
          </cell>
          <cell r="L837">
            <v>1</v>
          </cell>
          <cell r="M837" t="str">
            <v>UNID.</v>
          </cell>
          <cell r="N837" t="str">
            <v>TALLER</v>
          </cell>
          <cell r="O837">
            <v>102</v>
          </cell>
          <cell r="P837" t="str">
            <v>N1</v>
          </cell>
          <cell r="Q837" t="str">
            <v>J3</v>
          </cell>
          <cell r="R837" t="str">
            <v>J6</v>
          </cell>
          <cell r="S837" t="str">
            <v>ENTREGADO</v>
          </cell>
          <cell r="T837">
            <v>0</v>
          </cell>
          <cell r="U837" t="str">
            <v>AGUILAR CCANTUTA WILLY</v>
          </cell>
          <cell r="V837" t="str">
            <v>CHURA PIZARRO ALBERTO</v>
          </cell>
        </row>
        <row r="838">
          <cell r="A838">
            <v>772</v>
          </cell>
          <cell r="B838">
            <v>42688</v>
          </cell>
          <cell r="C838" t="str">
            <v>NOVIEMBRE</v>
          </cell>
          <cell r="D838" t="str">
            <v>2016</v>
          </cell>
          <cell r="E838">
            <v>200</v>
          </cell>
          <cell r="F838" t="str">
            <v>TALLER</v>
          </cell>
          <cell r="G838" t="str">
            <v>TALLER</v>
          </cell>
          <cell r="H838" t="str">
            <v>TALLER</v>
          </cell>
          <cell r="I838" t="str">
            <v>TALLER</v>
          </cell>
          <cell r="J838" t="str">
            <v>UNIFORMES</v>
          </cell>
          <cell r="K838" t="str">
            <v>TAIVEX "L"</v>
          </cell>
          <cell r="L838">
            <v>1</v>
          </cell>
          <cell r="M838" t="str">
            <v>UNID.</v>
          </cell>
          <cell r="N838" t="str">
            <v>TALLER</v>
          </cell>
          <cell r="O838">
            <v>0</v>
          </cell>
          <cell r="P838" t="str">
            <v>N1</v>
          </cell>
          <cell r="Q838" t="str">
            <v>J3</v>
          </cell>
          <cell r="R838" t="str">
            <v>J6</v>
          </cell>
          <cell r="S838" t="str">
            <v>ENTREGADO</v>
          </cell>
          <cell r="T838">
            <v>42688</v>
          </cell>
          <cell r="U838" t="str">
            <v>AGUILAR CCANTUTA WILLY</v>
          </cell>
          <cell r="V838" t="str">
            <v>CHURA PIZARRO ALBERTO</v>
          </cell>
        </row>
        <row r="839">
          <cell r="A839">
            <v>785</v>
          </cell>
          <cell r="B839">
            <v>42688</v>
          </cell>
          <cell r="C839" t="str">
            <v>NOVIEMBRE</v>
          </cell>
          <cell r="D839" t="str">
            <v>2016</v>
          </cell>
          <cell r="E839">
            <v>200</v>
          </cell>
          <cell r="F839" t="str">
            <v>TALLER</v>
          </cell>
          <cell r="G839" t="str">
            <v>TALLER</v>
          </cell>
          <cell r="H839" t="str">
            <v>TALLER</v>
          </cell>
          <cell r="I839" t="str">
            <v>TALLER</v>
          </cell>
          <cell r="J839" t="str">
            <v>INSUMO TALLER</v>
          </cell>
          <cell r="K839" t="str">
            <v>TRAPOS SUELTOS</v>
          </cell>
          <cell r="L839">
            <v>1</v>
          </cell>
          <cell r="M839" t="str">
            <v>KG.</v>
          </cell>
          <cell r="N839" t="str">
            <v>TALLER</v>
          </cell>
          <cell r="O839">
            <v>0</v>
          </cell>
          <cell r="P839" t="str">
            <v>J6</v>
          </cell>
          <cell r="Q839" t="str">
            <v>J1</v>
          </cell>
          <cell r="R839" t="str">
            <v>J6</v>
          </cell>
          <cell r="S839" t="str">
            <v>ENTREGADO</v>
          </cell>
          <cell r="T839">
            <v>42688</v>
          </cell>
          <cell r="U839" t="str">
            <v>VILLANUEVA BEJAR  YHORDAN MICHEL</v>
          </cell>
          <cell r="V839" t="str">
            <v>FLOREZ CONDORI  JOSE WILLIANS</v>
          </cell>
        </row>
        <row r="840">
          <cell r="A840">
            <v>791</v>
          </cell>
          <cell r="B840">
            <v>42688</v>
          </cell>
          <cell r="C840" t="str">
            <v>NOVIEMBRE</v>
          </cell>
          <cell r="D840" t="str">
            <v>2016</v>
          </cell>
          <cell r="E840">
            <v>200</v>
          </cell>
          <cell r="F840" t="str">
            <v>TALLER</v>
          </cell>
          <cell r="G840" t="str">
            <v>TALLER</v>
          </cell>
          <cell r="H840" t="str">
            <v>TALLER</v>
          </cell>
          <cell r="I840" t="str">
            <v>TALLER</v>
          </cell>
          <cell r="J840" t="str">
            <v>MATERIALES</v>
          </cell>
          <cell r="K840" t="str">
            <v>HOJAS BOND</v>
          </cell>
          <cell r="L840">
            <v>1</v>
          </cell>
          <cell r="M840" t="str">
            <v>MILLAR</v>
          </cell>
          <cell r="N840" t="str">
            <v>TALLER</v>
          </cell>
          <cell r="O840">
            <v>0</v>
          </cell>
          <cell r="P840" t="str">
            <v>J6</v>
          </cell>
          <cell r="Q840" t="str">
            <v>J1</v>
          </cell>
          <cell r="R840" t="str">
            <v>J6</v>
          </cell>
          <cell r="S840" t="str">
            <v>ENTREGADO</v>
          </cell>
          <cell r="T840">
            <v>42688</v>
          </cell>
          <cell r="U840" t="str">
            <v>VILLANUEVA BEJAR  YHORDAN MICHEL</v>
          </cell>
          <cell r="V840" t="str">
            <v>FLOREZ CONDORI  JOSE WILLIANS</v>
          </cell>
        </row>
        <row r="841">
          <cell r="A841">
            <v>818</v>
          </cell>
          <cell r="B841">
            <v>42688</v>
          </cell>
          <cell r="C841" t="str">
            <v>NOVIEMBRE</v>
          </cell>
          <cell r="D841" t="str">
            <v>2016</v>
          </cell>
          <cell r="E841">
            <v>200</v>
          </cell>
          <cell r="F841" t="str">
            <v>TALLER</v>
          </cell>
          <cell r="G841" t="str">
            <v>TALLER</v>
          </cell>
          <cell r="H841" t="str">
            <v>TALLER</v>
          </cell>
          <cell r="I841" t="str">
            <v>TALLER</v>
          </cell>
          <cell r="J841" t="str">
            <v>REPUESTO</v>
          </cell>
          <cell r="K841" t="str">
            <v>FOCO DE 01 CONTACTO 24V</v>
          </cell>
          <cell r="L841">
            <v>1</v>
          </cell>
          <cell r="M841" t="str">
            <v>UNID.</v>
          </cell>
          <cell r="N841" t="str">
            <v>TALLER</v>
          </cell>
          <cell r="O841">
            <v>-1</v>
          </cell>
          <cell r="P841" t="str">
            <v>E2</v>
          </cell>
          <cell r="Q841" t="str">
            <v>J1</v>
          </cell>
          <cell r="R841" t="str">
            <v>J5</v>
          </cell>
          <cell r="S841" t="str">
            <v>ENTREGADO</v>
          </cell>
          <cell r="T841">
            <v>42687</v>
          </cell>
          <cell r="U841" t="str">
            <v>YUCA BELLIDO BORIS YERSY</v>
          </cell>
          <cell r="V841" t="str">
            <v>FLOREZ CONDORI  JOSE WILLIANS</v>
          </cell>
        </row>
        <row r="842">
          <cell r="A842">
            <v>822</v>
          </cell>
          <cell r="B842">
            <v>42688</v>
          </cell>
          <cell r="C842" t="str">
            <v>NOVIEMBRE</v>
          </cell>
          <cell r="D842" t="str">
            <v>2016</v>
          </cell>
          <cell r="E842">
            <v>200</v>
          </cell>
          <cell r="F842" t="str">
            <v>TALLER</v>
          </cell>
          <cell r="G842" t="str">
            <v>TALLER</v>
          </cell>
          <cell r="H842" t="str">
            <v>TALLER</v>
          </cell>
          <cell r="I842" t="str">
            <v>TALLER</v>
          </cell>
          <cell r="J842" t="str">
            <v>IMPLEMENTACION</v>
          </cell>
          <cell r="K842" t="str">
            <v>MANGUERA DE AIRE PARA ENGRASAR DE  5/16" CON ACOPLES RAPIRO DE 1/4" DE LARGO 50m</v>
          </cell>
          <cell r="L842">
            <v>1</v>
          </cell>
          <cell r="M842" t="str">
            <v>UNID.</v>
          </cell>
          <cell r="N842" t="str">
            <v>TALLER</v>
          </cell>
          <cell r="O842">
            <v>1</v>
          </cell>
          <cell r="P842" t="str">
            <v>M1</v>
          </cell>
          <cell r="Q842" t="str">
            <v>J2</v>
          </cell>
          <cell r="R842" t="str">
            <v>J2</v>
          </cell>
          <cell r="S842" t="str">
            <v>ENTREGADO</v>
          </cell>
          <cell r="T842">
            <v>42689</v>
          </cell>
          <cell r="U842" t="str">
            <v>CABEZAS SANCHEZ JEAN JHONATAN</v>
          </cell>
          <cell r="V842" t="str">
            <v>CORIHUAMAN SURCO  ERICK ROBERT</v>
          </cell>
        </row>
        <row r="843">
          <cell r="A843">
            <v>751</v>
          </cell>
          <cell r="B843">
            <v>42688</v>
          </cell>
          <cell r="C843" t="str">
            <v>NOVIEMBRE</v>
          </cell>
          <cell r="D843" t="str">
            <v>2016</v>
          </cell>
          <cell r="E843">
            <v>319</v>
          </cell>
          <cell r="F843" t="str">
            <v>X2W-763</v>
          </cell>
          <cell r="G843" t="str">
            <v>C5V-997</v>
          </cell>
          <cell r="H843" t="str">
            <v>LAS BAMBAS</v>
          </cell>
          <cell r="I843">
            <v>153925</v>
          </cell>
          <cell r="J843" t="str">
            <v>REPUESTO</v>
          </cell>
          <cell r="K843" t="str">
            <v>CERROJO DE PUERTA LADO DERECHO</v>
          </cell>
          <cell r="L843">
            <v>1</v>
          </cell>
          <cell r="M843" t="str">
            <v>UNID.</v>
          </cell>
          <cell r="N843" t="str">
            <v>TRACTO</v>
          </cell>
          <cell r="O843">
            <v>102</v>
          </cell>
          <cell r="P843" t="str">
            <v>M1</v>
          </cell>
          <cell r="Q843" t="str">
            <v>J2</v>
          </cell>
          <cell r="R843" t="str">
            <v>J6</v>
          </cell>
          <cell r="S843" t="str">
            <v>ENTREGADO</v>
          </cell>
          <cell r="T843">
            <v>0</v>
          </cell>
          <cell r="U843" t="str">
            <v>CABEZAS SANCHEZ JEAN JHONATAN</v>
          </cell>
          <cell r="V843" t="str">
            <v>CORIHUAMAN SURCO  ERICK ROBERT</v>
          </cell>
        </row>
        <row r="844">
          <cell r="A844">
            <v>752</v>
          </cell>
          <cell r="B844">
            <v>42688</v>
          </cell>
          <cell r="C844" t="str">
            <v>NOVIEMBRE</v>
          </cell>
          <cell r="D844" t="str">
            <v>2016</v>
          </cell>
          <cell r="E844">
            <v>319</v>
          </cell>
          <cell r="F844" t="str">
            <v>X2W-763</v>
          </cell>
          <cell r="G844" t="str">
            <v>C5V-997</v>
          </cell>
          <cell r="H844" t="str">
            <v>LAS BAMBAS</v>
          </cell>
          <cell r="I844">
            <v>153925</v>
          </cell>
          <cell r="J844" t="str">
            <v>REPUESTO</v>
          </cell>
          <cell r="K844" t="str">
            <v>CERROJO DE PUERTA LADO IZQUIERDO</v>
          </cell>
          <cell r="L844">
            <v>1</v>
          </cell>
          <cell r="M844" t="str">
            <v>UNID.</v>
          </cell>
          <cell r="N844" t="str">
            <v>TRACTO</v>
          </cell>
          <cell r="O844">
            <v>102</v>
          </cell>
          <cell r="P844" t="str">
            <v>M1</v>
          </cell>
          <cell r="Q844" t="str">
            <v>J2</v>
          </cell>
          <cell r="R844" t="str">
            <v>J6</v>
          </cell>
          <cell r="S844" t="str">
            <v>ENTREGADO</v>
          </cell>
          <cell r="T844">
            <v>0</v>
          </cell>
          <cell r="U844" t="str">
            <v>CABEZAS SANCHEZ JEAN JHONATAN</v>
          </cell>
          <cell r="V844" t="str">
            <v>CORIHUAMAN SURCO  ERICK ROBERT</v>
          </cell>
        </row>
        <row r="845">
          <cell r="A845">
            <v>767</v>
          </cell>
          <cell r="B845">
            <v>42688</v>
          </cell>
          <cell r="C845" t="str">
            <v>NOVIEMBRE</v>
          </cell>
          <cell r="D845" t="str">
            <v>2016</v>
          </cell>
          <cell r="E845">
            <v>205</v>
          </cell>
          <cell r="F845" t="str">
            <v>X2W-765</v>
          </cell>
          <cell r="G845" t="str">
            <v>C5V-993</v>
          </cell>
          <cell r="H845" t="str">
            <v>LAS BAMBAS</v>
          </cell>
          <cell r="I845">
            <v>154850</v>
          </cell>
          <cell r="J845" t="str">
            <v>REPUESTO</v>
          </cell>
          <cell r="K845" t="str">
            <v>PERNOS DE 3/8 X 4 1/2</v>
          </cell>
          <cell r="L845">
            <v>3</v>
          </cell>
          <cell r="M845" t="str">
            <v>UNID.</v>
          </cell>
          <cell r="N845" t="str">
            <v>CISTERNA</v>
          </cell>
          <cell r="O845">
            <v>0</v>
          </cell>
          <cell r="P845" t="str">
            <v>S1</v>
          </cell>
          <cell r="Q845" t="str">
            <v>J1</v>
          </cell>
          <cell r="R845" t="str">
            <v>J6</v>
          </cell>
          <cell r="S845" t="str">
            <v>ENTREGADO</v>
          </cell>
          <cell r="T845">
            <v>42688</v>
          </cell>
          <cell r="U845" t="str">
            <v>BAYONA CRUZ CRISTIAN ARMANDO</v>
          </cell>
          <cell r="V845" t="str">
            <v>FLOREZ CONDORI  JOSE WILLIANS</v>
          </cell>
        </row>
        <row r="846">
          <cell r="A846">
            <v>768</v>
          </cell>
          <cell r="B846">
            <v>42688</v>
          </cell>
          <cell r="C846" t="str">
            <v>NOVIEMBRE</v>
          </cell>
          <cell r="D846" t="str">
            <v>2016</v>
          </cell>
          <cell r="E846">
            <v>205</v>
          </cell>
          <cell r="F846" t="str">
            <v>X2W-765</v>
          </cell>
          <cell r="G846" t="str">
            <v>C5V-993</v>
          </cell>
          <cell r="H846" t="str">
            <v>LAS BAMBAS</v>
          </cell>
          <cell r="I846">
            <v>154850</v>
          </cell>
          <cell r="J846" t="str">
            <v>REPUESTO</v>
          </cell>
          <cell r="K846" t="str">
            <v>VOLANDA PLANA 3/8</v>
          </cell>
          <cell r="L846">
            <v>6</v>
          </cell>
          <cell r="M846" t="str">
            <v>UNID.</v>
          </cell>
          <cell r="N846" t="str">
            <v>CISTERNA</v>
          </cell>
          <cell r="O846">
            <v>0</v>
          </cell>
          <cell r="P846" t="str">
            <v>S1</v>
          </cell>
          <cell r="Q846" t="str">
            <v>J1</v>
          </cell>
          <cell r="R846" t="str">
            <v>J6</v>
          </cell>
          <cell r="S846" t="str">
            <v>ENTREGADO</v>
          </cell>
          <cell r="T846">
            <v>42688</v>
          </cell>
          <cell r="U846" t="str">
            <v>BAYONA CRUZ CRISTIAN ARMANDO</v>
          </cell>
          <cell r="V846" t="str">
            <v>FLOREZ CONDORI  JOSE WILLIANS</v>
          </cell>
        </row>
        <row r="847">
          <cell r="A847">
            <v>769</v>
          </cell>
          <cell r="B847">
            <v>42688</v>
          </cell>
          <cell r="C847" t="str">
            <v>NOVIEMBRE</v>
          </cell>
          <cell r="D847" t="str">
            <v>2016</v>
          </cell>
          <cell r="E847">
            <v>205</v>
          </cell>
          <cell r="F847" t="str">
            <v>X2W-765</v>
          </cell>
          <cell r="G847" t="str">
            <v>C5V-993</v>
          </cell>
          <cell r="H847" t="str">
            <v>LAS BAMBAS</v>
          </cell>
          <cell r="I847">
            <v>154850</v>
          </cell>
          <cell r="J847" t="str">
            <v>REPUESTO</v>
          </cell>
          <cell r="K847" t="str">
            <v>TUERCA SEGURO 3/8</v>
          </cell>
          <cell r="L847">
            <v>3</v>
          </cell>
          <cell r="M847" t="str">
            <v>UNID.</v>
          </cell>
          <cell r="N847" t="str">
            <v>CISTERNA</v>
          </cell>
          <cell r="O847">
            <v>0</v>
          </cell>
          <cell r="P847" t="str">
            <v>S1</v>
          </cell>
          <cell r="Q847" t="str">
            <v>J1</v>
          </cell>
          <cell r="R847" t="str">
            <v>J6</v>
          </cell>
          <cell r="S847" t="str">
            <v>ENTREGADO</v>
          </cell>
          <cell r="T847">
            <v>42688</v>
          </cell>
          <cell r="U847" t="str">
            <v>BAYONA CRUZ CRISTIAN ARMANDO</v>
          </cell>
          <cell r="V847" t="str">
            <v>FLOREZ CONDORI  JOSE WILLIANS</v>
          </cell>
        </row>
        <row r="848">
          <cell r="A848">
            <v>773</v>
          </cell>
          <cell r="B848">
            <v>42688</v>
          </cell>
          <cell r="C848" t="str">
            <v>NOVIEMBRE</v>
          </cell>
          <cell r="D848" t="str">
            <v>2016</v>
          </cell>
          <cell r="E848">
            <v>205</v>
          </cell>
          <cell r="F848" t="str">
            <v>X2W-765</v>
          </cell>
          <cell r="G848" t="str">
            <v>C5V-993</v>
          </cell>
          <cell r="H848" t="str">
            <v>LAS BAMBAS</v>
          </cell>
          <cell r="I848">
            <v>154850</v>
          </cell>
          <cell r="J848" t="str">
            <v>REPUESTO</v>
          </cell>
          <cell r="K848" t="str">
            <v>VALVULA INTERLOOK</v>
          </cell>
          <cell r="L848">
            <v>1</v>
          </cell>
          <cell r="M848" t="str">
            <v>UNID.</v>
          </cell>
          <cell r="N848" t="str">
            <v>CISTERNA</v>
          </cell>
          <cell r="O848">
            <v>0</v>
          </cell>
          <cell r="P848" t="str">
            <v>S1</v>
          </cell>
          <cell r="Q848" t="str">
            <v>J1</v>
          </cell>
          <cell r="R848" t="str">
            <v>J6</v>
          </cell>
          <cell r="S848" t="str">
            <v>ENTREGADO</v>
          </cell>
          <cell r="T848">
            <v>42688</v>
          </cell>
          <cell r="U848" t="str">
            <v>BAYONA CRUZ CRISTIAN ARMANDO</v>
          </cell>
          <cell r="V848" t="str">
            <v>FLOREZ CONDORI  JOSE WILLIANS</v>
          </cell>
        </row>
        <row r="849">
          <cell r="A849">
            <v>814</v>
          </cell>
          <cell r="B849">
            <v>42688</v>
          </cell>
          <cell r="C849" t="str">
            <v>NOVIEMBRE</v>
          </cell>
          <cell r="D849" t="str">
            <v>2016</v>
          </cell>
          <cell r="E849">
            <v>239</v>
          </cell>
          <cell r="F849" t="str">
            <v>X2W-788</v>
          </cell>
          <cell r="G849" t="str">
            <v>C5V-994</v>
          </cell>
          <cell r="H849" t="str">
            <v>LAS BAMBAS</v>
          </cell>
          <cell r="I849">
            <v>137310</v>
          </cell>
          <cell r="J849" t="str">
            <v>REPUESTO</v>
          </cell>
          <cell r="K849" t="str">
            <v>PERNO 3/8 X 3"</v>
          </cell>
          <cell r="L849">
            <v>1</v>
          </cell>
          <cell r="M849" t="str">
            <v>UNID.</v>
          </cell>
          <cell r="N849" t="str">
            <v>CISTERNA</v>
          </cell>
          <cell r="O849">
            <v>102</v>
          </cell>
          <cell r="P849" t="str">
            <v>M4</v>
          </cell>
          <cell r="Q849" t="str">
            <v>J1</v>
          </cell>
          <cell r="R849" t="str">
            <v>J1</v>
          </cell>
          <cell r="S849" t="str">
            <v>ENTREGADO</v>
          </cell>
          <cell r="T849">
            <v>0</v>
          </cell>
          <cell r="U849" t="str">
            <v>JULLIRI APAZA UBALDO</v>
          </cell>
          <cell r="V849" t="str">
            <v>FLOREZ CONDORI  JOSE WILLIANS</v>
          </cell>
        </row>
        <row r="850">
          <cell r="A850">
            <v>815</v>
          </cell>
          <cell r="B850">
            <v>42688</v>
          </cell>
          <cell r="C850" t="str">
            <v>NOVIEMBRE</v>
          </cell>
          <cell r="D850" t="str">
            <v>2016</v>
          </cell>
          <cell r="E850">
            <v>239</v>
          </cell>
          <cell r="F850" t="str">
            <v>X2W-788</v>
          </cell>
          <cell r="G850" t="str">
            <v>C5V-994</v>
          </cell>
          <cell r="H850" t="str">
            <v>LAS BAMBAS</v>
          </cell>
          <cell r="I850">
            <v>137310</v>
          </cell>
          <cell r="J850" t="str">
            <v>REPUESTO</v>
          </cell>
          <cell r="K850" t="str">
            <v>ARANDELA 3/8</v>
          </cell>
          <cell r="L850">
            <v>2</v>
          </cell>
          <cell r="M850" t="str">
            <v>UNID.</v>
          </cell>
          <cell r="N850" t="str">
            <v>CISTERNA</v>
          </cell>
          <cell r="O850">
            <v>102</v>
          </cell>
          <cell r="P850" t="str">
            <v>M4</v>
          </cell>
          <cell r="Q850" t="str">
            <v>J1</v>
          </cell>
          <cell r="R850" t="str">
            <v>J1</v>
          </cell>
          <cell r="S850" t="str">
            <v>ENTREGADO</v>
          </cell>
          <cell r="T850">
            <v>0</v>
          </cell>
          <cell r="U850" t="str">
            <v>JULLIRI APAZA UBALDO</v>
          </cell>
          <cell r="V850" t="str">
            <v>FLOREZ CONDORI  JOSE WILLIANS</v>
          </cell>
        </row>
        <row r="851">
          <cell r="A851">
            <v>816</v>
          </cell>
          <cell r="B851">
            <v>42688</v>
          </cell>
          <cell r="C851" t="str">
            <v>NOVIEMBRE</v>
          </cell>
          <cell r="D851" t="str">
            <v>2016</v>
          </cell>
          <cell r="E851">
            <v>239</v>
          </cell>
          <cell r="F851" t="str">
            <v>X2W-788</v>
          </cell>
          <cell r="G851" t="str">
            <v>C5V-994</v>
          </cell>
          <cell r="H851" t="str">
            <v>LAS BAMBAS</v>
          </cell>
          <cell r="I851">
            <v>137310</v>
          </cell>
          <cell r="J851" t="str">
            <v>REPUESTO</v>
          </cell>
          <cell r="K851" t="str">
            <v>TUERCA SEGURO 3/8</v>
          </cell>
          <cell r="L851">
            <v>1</v>
          </cell>
          <cell r="M851" t="str">
            <v>UNID.</v>
          </cell>
          <cell r="N851" t="str">
            <v>CISTERNA</v>
          </cell>
          <cell r="O851">
            <v>102</v>
          </cell>
          <cell r="P851" t="str">
            <v>M4</v>
          </cell>
          <cell r="Q851" t="str">
            <v>J1</v>
          </cell>
          <cell r="R851" t="str">
            <v>J1</v>
          </cell>
          <cell r="S851" t="str">
            <v>ENTREGADO</v>
          </cell>
          <cell r="T851">
            <v>0</v>
          </cell>
          <cell r="U851" t="str">
            <v>JULLIRI APAZA UBALDO</v>
          </cell>
          <cell r="V851" t="str">
            <v>FLOREZ CONDORI  JOSE WILLIANS</v>
          </cell>
        </row>
        <row r="852">
          <cell r="A852">
            <v>899</v>
          </cell>
          <cell r="B852">
            <v>42689</v>
          </cell>
          <cell r="C852" t="str">
            <v>NOVIEMBRE</v>
          </cell>
          <cell r="D852" t="str">
            <v>2016</v>
          </cell>
          <cell r="E852">
            <v>344</v>
          </cell>
          <cell r="F852" t="str">
            <v>A5O-859</v>
          </cell>
          <cell r="G852" t="str">
            <v>B6Y-971</v>
          </cell>
          <cell r="H852" t="str">
            <v>LAS BAMBAS</v>
          </cell>
          <cell r="I852">
            <v>114907</v>
          </cell>
          <cell r="J852" t="str">
            <v>REPUESTO</v>
          </cell>
          <cell r="K852" t="str">
            <v>FILTRO DE AIRE</v>
          </cell>
          <cell r="L852">
            <v>1</v>
          </cell>
          <cell r="M852" t="str">
            <v>UNID.</v>
          </cell>
          <cell r="N852" t="str">
            <v>CAMIONETA</v>
          </cell>
          <cell r="O852">
            <v>0</v>
          </cell>
          <cell r="P852" t="str">
            <v>M6</v>
          </cell>
          <cell r="Q852" t="str">
            <v>J1</v>
          </cell>
          <cell r="R852" t="str">
            <v>J6</v>
          </cell>
          <cell r="S852" t="str">
            <v>ENTREGADO</v>
          </cell>
          <cell r="T852">
            <v>42689</v>
          </cell>
          <cell r="U852" t="str">
            <v>PARI VENTURA  EDSON ORLANDO</v>
          </cell>
          <cell r="V852" t="str">
            <v>FLOREZ CONDORI  JOSE WILLIANS</v>
          </cell>
        </row>
        <row r="853">
          <cell r="A853">
            <v>900</v>
          </cell>
          <cell r="B853">
            <v>42689</v>
          </cell>
          <cell r="C853" t="str">
            <v>NOVIEMBRE</v>
          </cell>
          <cell r="D853" t="str">
            <v>2016</v>
          </cell>
          <cell r="E853">
            <v>344</v>
          </cell>
          <cell r="F853" t="str">
            <v>A5O-859</v>
          </cell>
          <cell r="G853" t="str">
            <v>B6Y-971</v>
          </cell>
          <cell r="H853" t="str">
            <v>LAS BAMBAS</v>
          </cell>
          <cell r="I853">
            <v>114907</v>
          </cell>
          <cell r="J853" t="str">
            <v>REPUESTO</v>
          </cell>
          <cell r="K853" t="str">
            <v>FILTRO DE COMBUISTIBLE</v>
          </cell>
          <cell r="L853">
            <v>1</v>
          </cell>
          <cell r="M853" t="str">
            <v>UNID.</v>
          </cell>
          <cell r="N853" t="str">
            <v>CAMIONETA</v>
          </cell>
          <cell r="O853">
            <v>0</v>
          </cell>
          <cell r="P853" t="str">
            <v>M6</v>
          </cell>
          <cell r="Q853" t="str">
            <v>J1</v>
          </cell>
          <cell r="R853" t="str">
            <v>J6</v>
          </cell>
          <cell r="S853" t="str">
            <v>ENTREGADO</v>
          </cell>
          <cell r="T853">
            <v>42689</v>
          </cell>
          <cell r="U853" t="str">
            <v>PARI VENTURA  EDSON ORLANDO</v>
          </cell>
          <cell r="V853" t="str">
            <v>FLOREZ CONDORI  JOSE WILLIANS</v>
          </cell>
        </row>
        <row r="854">
          <cell r="A854">
            <v>901</v>
          </cell>
          <cell r="B854">
            <v>42689</v>
          </cell>
          <cell r="C854" t="str">
            <v>NOVIEMBRE</v>
          </cell>
          <cell r="D854" t="str">
            <v>2016</v>
          </cell>
          <cell r="E854">
            <v>344</v>
          </cell>
          <cell r="F854" t="str">
            <v>A5O-859</v>
          </cell>
          <cell r="G854" t="str">
            <v>B6Y-971</v>
          </cell>
          <cell r="H854" t="str">
            <v>LAS BAMBAS</v>
          </cell>
          <cell r="I854">
            <v>114907</v>
          </cell>
          <cell r="J854" t="str">
            <v>REPUESTO</v>
          </cell>
          <cell r="K854" t="str">
            <v>FILTRO DE ACEITE</v>
          </cell>
          <cell r="L854">
            <v>1</v>
          </cell>
          <cell r="M854" t="str">
            <v>UNID.</v>
          </cell>
          <cell r="N854" t="str">
            <v>CAMIONETA</v>
          </cell>
          <cell r="O854">
            <v>0</v>
          </cell>
          <cell r="P854" t="str">
            <v>M6</v>
          </cell>
          <cell r="Q854" t="str">
            <v>J1</v>
          </cell>
          <cell r="R854" t="str">
            <v>J6</v>
          </cell>
          <cell r="S854" t="str">
            <v>ENTREGADO</v>
          </cell>
          <cell r="T854">
            <v>42689</v>
          </cell>
          <cell r="U854" t="str">
            <v>PARI VENTURA  EDSON ORLANDO</v>
          </cell>
          <cell r="V854" t="str">
            <v>FLOREZ CONDORI  JOSE WILLIANS</v>
          </cell>
        </row>
        <row r="855">
          <cell r="A855">
            <v>902</v>
          </cell>
          <cell r="B855">
            <v>42689</v>
          </cell>
          <cell r="C855" t="str">
            <v>NOVIEMBRE</v>
          </cell>
          <cell r="D855" t="str">
            <v>2016</v>
          </cell>
          <cell r="E855">
            <v>344</v>
          </cell>
          <cell r="F855" t="str">
            <v>A5O-859</v>
          </cell>
          <cell r="G855" t="str">
            <v>B6Y-971</v>
          </cell>
          <cell r="H855" t="str">
            <v>LAS BAMBAS</v>
          </cell>
          <cell r="I855">
            <v>114907</v>
          </cell>
          <cell r="J855" t="str">
            <v>REPUESTO</v>
          </cell>
          <cell r="K855" t="str">
            <v>ACEITE 15W40</v>
          </cell>
          <cell r="L855">
            <v>2</v>
          </cell>
          <cell r="M855" t="str">
            <v>GLNS.</v>
          </cell>
          <cell r="N855" t="str">
            <v>CAMIONETA</v>
          </cell>
          <cell r="O855">
            <v>0</v>
          </cell>
          <cell r="P855" t="str">
            <v>M6</v>
          </cell>
          <cell r="Q855" t="str">
            <v>J1</v>
          </cell>
          <cell r="R855" t="str">
            <v>J6</v>
          </cell>
          <cell r="S855" t="str">
            <v>ENTREGADO</v>
          </cell>
          <cell r="T855">
            <v>42689</v>
          </cell>
          <cell r="U855" t="str">
            <v>PARI VENTURA  EDSON ORLANDO</v>
          </cell>
          <cell r="V855" t="str">
            <v>FLOREZ CONDORI  JOSE WILLIANS</v>
          </cell>
        </row>
        <row r="856">
          <cell r="A856">
            <v>868</v>
          </cell>
          <cell r="B856">
            <v>42689</v>
          </cell>
          <cell r="C856" t="str">
            <v>NOVIEMBRE</v>
          </cell>
          <cell r="D856" t="str">
            <v>2016</v>
          </cell>
          <cell r="E856">
            <v>308</v>
          </cell>
          <cell r="F856" t="str">
            <v>A9H-889</v>
          </cell>
          <cell r="G856" t="str">
            <v>CAMION</v>
          </cell>
          <cell r="H856" t="str">
            <v>TAMBOMAYO</v>
          </cell>
          <cell r="I856">
            <v>120654</v>
          </cell>
          <cell r="J856" t="str">
            <v>REPUESTO</v>
          </cell>
          <cell r="K856" t="str">
            <v>ACEITE 15W40</v>
          </cell>
          <cell r="L856">
            <v>0.5</v>
          </cell>
          <cell r="M856" t="str">
            <v>GLNS.</v>
          </cell>
          <cell r="N856" t="str">
            <v>TRACTO</v>
          </cell>
          <cell r="O856">
            <v>0</v>
          </cell>
          <cell r="P856" t="str">
            <v>M2</v>
          </cell>
          <cell r="Q856" t="str">
            <v>J1</v>
          </cell>
          <cell r="R856" t="str">
            <v>J6</v>
          </cell>
          <cell r="S856" t="str">
            <v>ENTREGADO</v>
          </cell>
          <cell r="T856">
            <v>42689</v>
          </cell>
          <cell r="U856" t="str">
            <v>CHUMPITAZ GAGO JULIO ENRIQUE</v>
          </cell>
          <cell r="V856" t="str">
            <v>FLOREZ CONDORI  JOSE WILLIANS</v>
          </cell>
        </row>
        <row r="857">
          <cell r="A857">
            <v>852</v>
          </cell>
          <cell r="B857">
            <v>42689</v>
          </cell>
          <cell r="C857" t="str">
            <v>NOVIEMBRE</v>
          </cell>
          <cell r="D857" t="str">
            <v>2016</v>
          </cell>
          <cell r="E857">
            <v>316</v>
          </cell>
          <cell r="F857" t="str">
            <v>ABQ-705</v>
          </cell>
          <cell r="G857" t="str">
            <v>D0Z-996</v>
          </cell>
          <cell r="H857" t="str">
            <v>LAS BAMBAS</v>
          </cell>
          <cell r="I857">
            <v>105500</v>
          </cell>
          <cell r="J857" t="str">
            <v>REPUESTO</v>
          </cell>
          <cell r="K857" t="str">
            <v>PITONES RECTOS</v>
          </cell>
          <cell r="L857">
            <v>1</v>
          </cell>
          <cell r="M857" t="str">
            <v>UNID.</v>
          </cell>
          <cell r="N857" t="str">
            <v>TRACTO</v>
          </cell>
          <cell r="O857">
            <v>0</v>
          </cell>
          <cell r="P857" t="str">
            <v>N2</v>
          </cell>
          <cell r="Q857" t="str">
            <v>J3</v>
          </cell>
          <cell r="R857" t="str">
            <v>J6</v>
          </cell>
          <cell r="S857" t="str">
            <v>ENTREGADO</v>
          </cell>
          <cell r="T857">
            <v>42689</v>
          </cell>
          <cell r="U857" t="str">
            <v>MAMANI LARICO  EDUARDO ALVARO</v>
          </cell>
          <cell r="V857" t="str">
            <v>CHURA PIZARRO ALBERTO</v>
          </cell>
        </row>
        <row r="858">
          <cell r="A858">
            <v>853</v>
          </cell>
          <cell r="B858">
            <v>42689</v>
          </cell>
          <cell r="C858" t="str">
            <v>NOVIEMBRE</v>
          </cell>
          <cell r="D858" t="str">
            <v>2016</v>
          </cell>
          <cell r="E858">
            <v>316</v>
          </cell>
          <cell r="F858" t="str">
            <v>ABQ-705</v>
          </cell>
          <cell r="G858" t="str">
            <v>D0Z-996</v>
          </cell>
          <cell r="H858" t="str">
            <v>LAS BAMBAS</v>
          </cell>
          <cell r="I858">
            <v>105500</v>
          </cell>
          <cell r="J858" t="str">
            <v>REPUESTO</v>
          </cell>
          <cell r="K858" t="str">
            <v>PARCHE RACK 10</v>
          </cell>
          <cell r="L858">
            <v>1</v>
          </cell>
          <cell r="M858" t="str">
            <v>UNID.</v>
          </cell>
          <cell r="N858" t="str">
            <v>TRACTO</v>
          </cell>
          <cell r="O858">
            <v>0</v>
          </cell>
          <cell r="P858" t="str">
            <v>N2</v>
          </cell>
          <cell r="Q858" t="str">
            <v>J3</v>
          </cell>
          <cell r="R858" t="str">
            <v>J6</v>
          </cell>
          <cell r="S858" t="str">
            <v>ENTREGADO</v>
          </cell>
          <cell r="T858">
            <v>42689</v>
          </cell>
          <cell r="U858" t="str">
            <v>MAMANI LARICO  EDUARDO ALVARO</v>
          </cell>
          <cell r="V858" t="str">
            <v>CHURA PIZARRO ALBERTO</v>
          </cell>
        </row>
        <row r="859">
          <cell r="A859">
            <v>866</v>
          </cell>
          <cell r="B859">
            <v>42689</v>
          </cell>
          <cell r="C859" t="str">
            <v>NOVIEMBRE</v>
          </cell>
          <cell r="D859" t="str">
            <v>2016</v>
          </cell>
          <cell r="E859">
            <v>316</v>
          </cell>
          <cell r="F859" t="str">
            <v>ABQ-705</v>
          </cell>
          <cell r="G859" t="str">
            <v>D0Z-996</v>
          </cell>
          <cell r="H859" t="str">
            <v>LAS BAMBAS</v>
          </cell>
          <cell r="I859">
            <v>105500</v>
          </cell>
          <cell r="J859" t="str">
            <v>REPUESTO</v>
          </cell>
          <cell r="K859" t="str">
            <v>PARCHE RACK 12</v>
          </cell>
          <cell r="L859">
            <v>1</v>
          </cell>
          <cell r="M859" t="str">
            <v>UNID.</v>
          </cell>
          <cell r="N859" t="str">
            <v>TRACTO</v>
          </cell>
          <cell r="O859">
            <v>0</v>
          </cell>
          <cell r="P859" t="str">
            <v>N1</v>
          </cell>
          <cell r="Q859" t="str">
            <v>J3</v>
          </cell>
          <cell r="R859" t="str">
            <v>J6</v>
          </cell>
          <cell r="S859" t="str">
            <v>ENTREGADO</v>
          </cell>
          <cell r="T859">
            <v>42689</v>
          </cell>
          <cell r="U859" t="str">
            <v>AGUILAR CCANTUTA WILLY</v>
          </cell>
          <cell r="V859" t="str">
            <v>CHURA PIZARRO ALBERTO</v>
          </cell>
        </row>
        <row r="860">
          <cell r="A860">
            <v>867</v>
          </cell>
          <cell r="B860">
            <v>42689</v>
          </cell>
          <cell r="C860" t="str">
            <v>NOVIEMBRE</v>
          </cell>
          <cell r="D860" t="str">
            <v>2016</v>
          </cell>
          <cell r="E860">
            <v>316</v>
          </cell>
          <cell r="F860" t="str">
            <v>ABQ-705</v>
          </cell>
          <cell r="G860" t="str">
            <v>D0Z-996</v>
          </cell>
          <cell r="H860" t="str">
            <v>LAS BAMBAS</v>
          </cell>
          <cell r="I860">
            <v>105500</v>
          </cell>
          <cell r="J860" t="str">
            <v>REPUESTO</v>
          </cell>
          <cell r="K860" t="str">
            <v>PITON RECTO</v>
          </cell>
          <cell r="L860">
            <v>1</v>
          </cell>
          <cell r="M860" t="str">
            <v>UNID.</v>
          </cell>
          <cell r="N860" t="str">
            <v>TRACTO</v>
          </cell>
          <cell r="O860">
            <v>0</v>
          </cell>
          <cell r="P860" t="str">
            <v>N1</v>
          </cell>
          <cell r="Q860" t="str">
            <v>J3</v>
          </cell>
          <cell r="R860" t="str">
            <v>J6</v>
          </cell>
          <cell r="S860" t="str">
            <v>ENTREGADO</v>
          </cell>
          <cell r="T860">
            <v>42689</v>
          </cell>
          <cell r="U860" t="str">
            <v>AGUILAR CCANTUTA WILLY</v>
          </cell>
          <cell r="V860" t="str">
            <v>CHURA PIZARRO ALBERTO</v>
          </cell>
        </row>
        <row r="861">
          <cell r="A861">
            <v>895</v>
          </cell>
          <cell r="B861">
            <v>42689</v>
          </cell>
          <cell r="C861" t="str">
            <v>NOVIEMBRE</v>
          </cell>
          <cell r="D861" t="str">
            <v>2016</v>
          </cell>
          <cell r="E861">
            <v>305</v>
          </cell>
          <cell r="F861" t="str">
            <v>ABS-700</v>
          </cell>
          <cell r="G861" t="str">
            <v>TBC-971</v>
          </cell>
          <cell r="H861" t="str">
            <v>LAS BAMBAS</v>
          </cell>
          <cell r="I861">
            <v>95862</v>
          </cell>
          <cell r="J861" t="str">
            <v>REPUESTO</v>
          </cell>
          <cell r="K861" t="str">
            <v>FILTRO DE COMBUSTIBLE VALVULA</v>
          </cell>
          <cell r="L861">
            <v>1</v>
          </cell>
          <cell r="M861" t="str">
            <v>UNID.</v>
          </cell>
          <cell r="N861" t="str">
            <v>TRACTO</v>
          </cell>
          <cell r="O861">
            <v>0</v>
          </cell>
          <cell r="P861" t="str">
            <v>M5</v>
          </cell>
          <cell r="Q861" t="str">
            <v>J1</v>
          </cell>
          <cell r="R861" t="str">
            <v>J6</v>
          </cell>
          <cell r="S861" t="str">
            <v>ENTREGADO</v>
          </cell>
          <cell r="T861">
            <v>42689</v>
          </cell>
          <cell r="U861" t="str">
            <v>LOPEZ RUIZ WILBERTO</v>
          </cell>
          <cell r="V861" t="str">
            <v>FLOREZ CONDORI  JOSE WILLIANS</v>
          </cell>
        </row>
        <row r="862">
          <cell r="A862">
            <v>896</v>
          </cell>
          <cell r="B862">
            <v>42689</v>
          </cell>
          <cell r="C862" t="str">
            <v>NOVIEMBRE</v>
          </cell>
          <cell r="D862" t="str">
            <v>2016</v>
          </cell>
          <cell r="E862">
            <v>305</v>
          </cell>
          <cell r="F862" t="str">
            <v>ABS-700</v>
          </cell>
          <cell r="G862" t="str">
            <v>TBC-971</v>
          </cell>
          <cell r="H862" t="str">
            <v>LAS BAMBAS</v>
          </cell>
          <cell r="I862">
            <v>95862</v>
          </cell>
          <cell r="J862" t="str">
            <v>REPUESTO</v>
          </cell>
          <cell r="K862" t="str">
            <v>FILTRO DE COMBUSTIBLE CHICO</v>
          </cell>
          <cell r="L862">
            <v>1</v>
          </cell>
          <cell r="M862" t="str">
            <v>UNID.</v>
          </cell>
          <cell r="N862" t="str">
            <v>TRACTO</v>
          </cell>
          <cell r="O862">
            <v>0</v>
          </cell>
          <cell r="P862" t="str">
            <v>M5</v>
          </cell>
          <cell r="Q862" t="str">
            <v>J1</v>
          </cell>
          <cell r="R862" t="str">
            <v>J6</v>
          </cell>
          <cell r="S862" t="str">
            <v>ENTREGADO</v>
          </cell>
          <cell r="T862">
            <v>42689</v>
          </cell>
          <cell r="U862" t="str">
            <v>LOPEZ RUIZ WILBERTO</v>
          </cell>
          <cell r="V862" t="str">
            <v>FLOREZ CONDORI  JOSE WILLIANS</v>
          </cell>
        </row>
        <row r="863">
          <cell r="A863">
            <v>854</v>
          </cell>
          <cell r="B863">
            <v>42689</v>
          </cell>
          <cell r="C863" t="str">
            <v>NOVIEMBRE</v>
          </cell>
          <cell r="D863" t="str">
            <v>2016</v>
          </cell>
          <cell r="E863">
            <v>326</v>
          </cell>
          <cell r="F863" t="str">
            <v>AEH-862</v>
          </cell>
          <cell r="G863" t="str">
            <v>CAMIONETA</v>
          </cell>
          <cell r="H863" t="str">
            <v>LAS BAMBAS</v>
          </cell>
          <cell r="I863">
            <v>14161</v>
          </cell>
          <cell r="J863" t="str">
            <v>REPUESTO</v>
          </cell>
          <cell r="K863" t="str">
            <v>LIQUIDO REFRIGERANTE</v>
          </cell>
          <cell r="L863">
            <v>5</v>
          </cell>
          <cell r="M863" t="str">
            <v>GLNS.</v>
          </cell>
          <cell r="N863" t="str">
            <v>TRACTO</v>
          </cell>
          <cell r="O863">
            <v>0</v>
          </cell>
          <cell r="P863" t="str">
            <v>M5</v>
          </cell>
          <cell r="Q863" t="str">
            <v>J1</v>
          </cell>
          <cell r="R863" t="str">
            <v>J5</v>
          </cell>
          <cell r="S863" t="str">
            <v>ENTREGADO</v>
          </cell>
          <cell r="T863">
            <v>42689</v>
          </cell>
          <cell r="U863" t="str">
            <v>LOPEZ RUIZ WILBERTO</v>
          </cell>
          <cell r="V863" t="str">
            <v>FLOREZ CONDORI  JOSE WILLIANS</v>
          </cell>
        </row>
        <row r="864">
          <cell r="A864">
            <v>861</v>
          </cell>
          <cell r="B864">
            <v>42689</v>
          </cell>
          <cell r="C864" t="str">
            <v>NOVIEMBRE</v>
          </cell>
          <cell r="D864" t="str">
            <v>2016</v>
          </cell>
          <cell r="E864">
            <v>326</v>
          </cell>
          <cell r="F864" t="str">
            <v>AEH-862</v>
          </cell>
          <cell r="G864" t="str">
            <v>CAMIONETA</v>
          </cell>
          <cell r="H864" t="str">
            <v>LAS BAMBAS</v>
          </cell>
          <cell r="I864">
            <v>14161</v>
          </cell>
          <cell r="J864" t="str">
            <v>REPUESTO</v>
          </cell>
          <cell r="K864" t="str">
            <v>PRECINTOS 300</v>
          </cell>
          <cell r="L864">
            <v>4</v>
          </cell>
          <cell r="M864" t="str">
            <v>UNID.</v>
          </cell>
          <cell r="N864" t="str">
            <v>TRACTO</v>
          </cell>
          <cell r="O864">
            <v>0</v>
          </cell>
          <cell r="P864" t="str">
            <v>M5</v>
          </cell>
          <cell r="Q864" t="str">
            <v>J1</v>
          </cell>
          <cell r="R864" t="str">
            <v>J5</v>
          </cell>
          <cell r="S864" t="str">
            <v>ENTREGADO</v>
          </cell>
          <cell r="T864">
            <v>42689</v>
          </cell>
          <cell r="U864" t="str">
            <v>LOPEZ RUIZ WILBERTO</v>
          </cell>
          <cell r="V864" t="str">
            <v>FLOREZ CONDORI  JOSE WILLIANS</v>
          </cell>
        </row>
        <row r="865">
          <cell r="A865">
            <v>871</v>
          </cell>
          <cell r="B865">
            <v>42689</v>
          </cell>
          <cell r="C865" t="str">
            <v>NOVIEMBRE</v>
          </cell>
          <cell r="D865" t="str">
            <v>2016</v>
          </cell>
          <cell r="E865">
            <v>326</v>
          </cell>
          <cell r="F865" t="str">
            <v>AEH-862</v>
          </cell>
          <cell r="G865" t="str">
            <v>CAMIONETA</v>
          </cell>
          <cell r="H865" t="str">
            <v>LAS BAMBAS</v>
          </cell>
          <cell r="I865">
            <v>14161</v>
          </cell>
          <cell r="J865" t="str">
            <v>REPUESTO</v>
          </cell>
          <cell r="K865" t="str">
            <v>LIMPIA PARABRISA</v>
          </cell>
          <cell r="L865">
            <v>1</v>
          </cell>
          <cell r="M865" t="str">
            <v>GLNS.</v>
          </cell>
          <cell r="N865" t="str">
            <v>TRACTO</v>
          </cell>
          <cell r="O865">
            <v>0</v>
          </cell>
          <cell r="P865" t="str">
            <v>M5</v>
          </cell>
          <cell r="Q865" t="str">
            <v>J1</v>
          </cell>
          <cell r="R865" t="str">
            <v>J6</v>
          </cell>
          <cell r="S865" t="str">
            <v>ENTREGADO</v>
          </cell>
          <cell r="T865">
            <v>42689</v>
          </cell>
          <cell r="U865" t="str">
            <v>LOPEZ RUIZ WILBERTO</v>
          </cell>
          <cell r="V865" t="str">
            <v>FLOREZ CONDORI  JOSE WILLIANS</v>
          </cell>
        </row>
        <row r="866">
          <cell r="A866">
            <v>879</v>
          </cell>
          <cell r="B866">
            <v>42689</v>
          </cell>
          <cell r="C866" t="str">
            <v>NOVIEMBRE</v>
          </cell>
          <cell r="D866" t="str">
            <v>2016</v>
          </cell>
          <cell r="E866">
            <v>227</v>
          </cell>
          <cell r="F866" t="str">
            <v>AKW-731</v>
          </cell>
          <cell r="G866" t="str">
            <v>TCR-989</v>
          </cell>
          <cell r="H866" t="str">
            <v>LAS BAMBAS CONC.</v>
          </cell>
          <cell r="I866">
            <v>16623.400000000001</v>
          </cell>
          <cell r="J866" t="str">
            <v>REPUESTO</v>
          </cell>
          <cell r="K866" t="str">
            <v>SOPORTES DE CABINA</v>
          </cell>
          <cell r="L866">
            <v>2</v>
          </cell>
          <cell r="M866" t="str">
            <v>UNID.</v>
          </cell>
          <cell r="N866" t="str">
            <v>TRACTO</v>
          </cell>
          <cell r="O866">
            <v>0</v>
          </cell>
          <cell r="P866" t="str">
            <v>M2</v>
          </cell>
          <cell r="Q866" t="str">
            <v>J1</v>
          </cell>
          <cell r="R866" t="str">
            <v>J6</v>
          </cell>
          <cell r="S866" t="str">
            <v>ENTREGADO</v>
          </cell>
          <cell r="T866">
            <v>42689</v>
          </cell>
          <cell r="U866" t="str">
            <v>CHUMPITAZ GAGO JULIO ENRIQUE</v>
          </cell>
          <cell r="V866" t="str">
            <v>FLOREZ CONDORI  JOSE WILLIANS</v>
          </cell>
        </row>
        <row r="867">
          <cell r="A867">
            <v>885</v>
          </cell>
          <cell r="B867">
            <v>42689</v>
          </cell>
          <cell r="C867" t="str">
            <v>NOVIEMBRE</v>
          </cell>
          <cell r="D867" t="str">
            <v>2016</v>
          </cell>
          <cell r="E867">
            <v>329</v>
          </cell>
          <cell r="F867" t="str">
            <v>AKW-731</v>
          </cell>
          <cell r="G867" t="str">
            <v>TCR-989</v>
          </cell>
          <cell r="H867" t="str">
            <v>LAS BAMBAS CONC.</v>
          </cell>
          <cell r="I867">
            <v>19290</v>
          </cell>
          <cell r="J867" t="str">
            <v>REPUESTO</v>
          </cell>
          <cell r="K867" t="str">
            <v>FAROS NEBLINEROS AAA CHICO</v>
          </cell>
          <cell r="L867">
            <v>2</v>
          </cell>
          <cell r="M867" t="str">
            <v>UNID.</v>
          </cell>
          <cell r="N867" t="str">
            <v>CAMION</v>
          </cell>
          <cell r="O867">
            <v>0</v>
          </cell>
          <cell r="P867" t="str">
            <v>E1</v>
          </cell>
          <cell r="Q867" t="str">
            <v>J1</v>
          </cell>
          <cell r="R867" t="str">
            <v>J6</v>
          </cell>
          <cell r="S867" t="str">
            <v>ENTREGADO</v>
          </cell>
          <cell r="T867">
            <v>42689</v>
          </cell>
          <cell r="U867" t="str">
            <v>PALOMINO CARDENAS JUAN CARLOS</v>
          </cell>
          <cell r="V867" t="str">
            <v>FLOREZ CONDORI  JOSE WILLIANS</v>
          </cell>
        </row>
        <row r="868">
          <cell r="A868">
            <v>888</v>
          </cell>
          <cell r="B868">
            <v>42689</v>
          </cell>
          <cell r="C868" t="str">
            <v>NOVIEMBRE</v>
          </cell>
          <cell r="D868" t="str">
            <v>2016</v>
          </cell>
          <cell r="E868">
            <v>329</v>
          </cell>
          <cell r="F868" t="str">
            <v>AKW-731</v>
          </cell>
          <cell r="G868" t="str">
            <v>TCR-989</v>
          </cell>
          <cell r="H868" t="str">
            <v>LAS BAMBAS CONC.</v>
          </cell>
          <cell r="I868">
            <v>19290</v>
          </cell>
          <cell r="J868" t="str">
            <v>REPUESTO</v>
          </cell>
          <cell r="K868" t="str">
            <v>FOCO H3 DE 24 V</v>
          </cell>
          <cell r="L868">
            <v>2</v>
          </cell>
          <cell r="M868" t="str">
            <v>UNID.</v>
          </cell>
          <cell r="N868" t="str">
            <v>CAMION</v>
          </cell>
          <cell r="O868">
            <v>0</v>
          </cell>
          <cell r="P868" t="str">
            <v>E1</v>
          </cell>
          <cell r="Q868" t="str">
            <v>J1</v>
          </cell>
          <cell r="R868" t="str">
            <v>J6</v>
          </cell>
          <cell r="S868" t="str">
            <v>ENTREGADO</v>
          </cell>
          <cell r="T868">
            <v>42689</v>
          </cell>
          <cell r="U868" t="str">
            <v>PALOMINO CARDENAS JUAN CARLOS</v>
          </cell>
          <cell r="V868" t="str">
            <v>FLOREZ CONDORI  JOSE WILLIANS</v>
          </cell>
        </row>
        <row r="869">
          <cell r="A869">
            <v>903</v>
          </cell>
          <cell r="B869">
            <v>42689</v>
          </cell>
          <cell r="C869" t="str">
            <v>NOVIEMBRE</v>
          </cell>
          <cell r="D869" t="str">
            <v>2016</v>
          </cell>
          <cell r="E869">
            <v>324</v>
          </cell>
          <cell r="F869" t="str">
            <v>AKW-894</v>
          </cell>
          <cell r="G869" t="str">
            <v>TBN-978</v>
          </cell>
          <cell r="H869" t="str">
            <v>LAS BAMBAS</v>
          </cell>
          <cell r="I869">
            <v>36539</v>
          </cell>
          <cell r="J869" t="str">
            <v>REPUESTO</v>
          </cell>
          <cell r="K869" t="str">
            <v>PARCHE RACK 14</v>
          </cell>
          <cell r="L869">
            <v>1</v>
          </cell>
          <cell r="M869" t="str">
            <v>UNID.</v>
          </cell>
          <cell r="N869" t="str">
            <v>CISTERNA</v>
          </cell>
          <cell r="O869">
            <v>0</v>
          </cell>
          <cell r="P869" t="str">
            <v>N1</v>
          </cell>
          <cell r="Q869" t="str">
            <v>J3</v>
          </cell>
          <cell r="R869" t="str">
            <v>J6</v>
          </cell>
          <cell r="S869" t="str">
            <v>ENTREGADO</v>
          </cell>
          <cell r="T869">
            <v>42689</v>
          </cell>
          <cell r="U869" t="str">
            <v>AGUILAR CCANTUTA WILLY</v>
          </cell>
          <cell r="V869" t="str">
            <v>CHURA PIZARRO ALBERTO</v>
          </cell>
        </row>
        <row r="870">
          <cell r="A870">
            <v>845</v>
          </cell>
          <cell r="B870">
            <v>42689</v>
          </cell>
          <cell r="C870" t="str">
            <v>NOVIEMBRE</v>
          </cell>
          <cell r="D870" t="str">
            <v>2016</v>
          </cell>
          <cell r="E870">
            <v>328</v>
          </cell>
          <cell r="F870" t="str">
            <v>B2L-889</v>
          </cell>
          <cell r="G870" t="str">
            <v>CAMION</v>
          </cell>
          <cell r="H870" t="str">
            <v>TAMBOMAYO</v>
          </cell>
          <cell r="I870">
            <v>120642</v>
          </cell>
          <cell r="J870" t="str">
            <v>REPUESTO</v>
          </cell>
          <cell r="K870" t="str">
            <v>FOCO DE DOBLE CONTACTO DE 12 V</v>
          </cell>
          <cell r="L870">
            <v>1</v>
          </cell>
          <cell r="M870" t="str">
            <v>UNID.</v>
          </cell>
          <cell r="N870" t="str">
            <v>TRACTO</v>
          </cell>
          <cell r="O870">
            <v>0</v>
          </cell>
          <cell r="P870" t="str">
            <v>E2</v>
          </cell>
          <cell r="Q870" t="str">
            <v>J2</v>
          </cell>
          <cell r="R870" t="str">
            <v>J6</v>
          </cell>
          <cell r="S870" t="str">
            <v>ENTREGADO</v>
          </cell>
          <cell r="T870">
            <v>42689</v>
          </cell>
          <cell r="U870" t="str">
            <v>YUCA BELLIDO BORIS YERSY</v>
          </cell>
          <cell r="V870" t="str">
            <v>CORIHUAMAN SURCO  ERICK ROBERT</v>
          </cell>
        </row>
        <row r="871">
          <cell r="A871">
            <v>846</v>
          </cell>
          <cell r="B871">
            <v>42689</v>
          </cell>
          <cell r="C871" t="str">
            <v>NOVIEMBRE</v>
          </cell>
          <cell r="D871" t="str">
            <v>2016</v>
          </cell>
          <cell r="E871">
            <v>328</v>
          </cell>
          <cell r="F871" t="str">
            <v>B2L-889</v>
          </cell>
          <cell r="G871" t="str">
            <v>CAMION</v>
          </cell>
          <cell r="H871" t="str">
            <v>TAMBOMAYO</v>
          </cell>
          <cell r="I871">
            <v>120642</v>
          </cell>
          <cell r="J871" t="str">
            <v>REPUESTO</v>
          </cell>
          <cell r="K871" t="str">
            <v>FOCOS LAGRIMAS DE 12 V</v>
          </cell>
          <cell r="L871">
            <v>2</v>
          </cell>
          <cell r="M871" t="str">
            <v>UNID.</v>
          </cell>
          <cell r="N871" t="str">
            <v>TRACTO</v>
          </cell>
          <cell r="O871">
            <v>0</v>
          </cell>
          <cell r="P871" t="str">
            <v>E2</v>
          </cell>
          <cell r="Q871" t="str">
            <v>J2</v>
          </cell>
          <cell r="R871" t="str">
            <v>J6</v>
          </cell>
          <cell r="S871" t="str">
            <v>ENTREGADO</v>
          </cell>
          <cell r="T871">
            <v>42689</v>
          </cell>
          <cell r="U871" t="str">
            <v>YUCA BELLIDO BORIS YERSY</v>
          </cell>
          <cell r="V871" t="str">
            <v>CORIHUAMAN SURCO  ERICK ROBERT</v>
          </cell>
        </row>
        <row r="872">
          <cell r="A872">
            <v>855</v>
          </cell>
          <cell r="B872">
            <v>42689</v>
          </cell>
          <cell r="C872" t="str">
            <v>NOVIEMBRE</v>
          </cell>
          <cell r="D872" t="str">
            <v>2016</v>
          </cell>
          <cell r="E872">
            <v>328</v>
          </cell>
          <cell r="F872" t="str">
            <v>B2L-889</v>
          </cell>
          <cell r="G872" t="str">
            <v>CAMION</v>
          </cell>
          <cell r="H872" t="str">
            <v>TAMBOMAYO</v>
          </cell>
          <cell r="I872">
            <v>120642</v>
          </cell>
          <cell r="J872" t="str">
            <v>REPUESTO</v>
          </cell>
          <cell r="K872" t="str">
            <v>ACEITE 15W40</v>
          </cell>
          <cell r="L872">
            <v>10</v>
          </cell>
          <cell r="M872" t="str">
            <v>GLNS.</v>
          </cell>
          <cell r="N872" t="str">
            <v>TRACTO</v>
          </cell>
          <cell r="O872">
            <v>0</v>
          </cell>
          <cell r="P872" t="str">
            <v>M1</v>
          </cell>
          <cell r="Q872" t="str">
            <v>J1</v>
          </cell>
          <cell r="R872" t="str">
            <v>J5</v>
          </cell>
          <cell r="S872" t="str">
            <v>ENTREGADO</v>
          </cell>
          <cell r="T872">
            <v>42689</v>
          </cell>
          <cell r="U872" t="str">
            <v>CABEZAS SANCHEZ JEAN JHONATAN</v>
          </cell>
          <cell r="V872" t="str">
            <v>FLOREZ CONDORI  JOSE WILLIANS</v>
          </cell>
        </row>
        <row r="873">
          <cell r="A873">
            <v>856</v>
          </cell>
          <cell r="B873">
            <v>42689</v>
          </cell>
          <cell r="C873" t="str">
            <v>NOVIEMBRE</v>
          </cell>
          <cell r="D873" t="str">
            <v>2016</v>
          </cell>
          <cell r="E873">
            <v>328</v>
          </cell>
          <cell r="F873" t="str">
            <v>B2L-889</v>
          </cell>
          <cell r="G873" t="str">
            <v>CAMION</v>
          </cell>
          <cell r="H873" t="str">
            <v>TAMBOMAYO</v>
          </cell>
          <cell r="I873">
            <v>120642</v>
          </cell>
          <cell r="J873" t="str">
            <v>REPUESTO</v>
          </cell>
          <cell r="K873" t="str">
            <v>FILTRO DE ACEITE</v>
          </cell>
          <cell r="L873">
            <v>2</v>
          </cell>
          <cell r="M873" t="str">
            <v>UNID.</v>
          </cell>
          <cell r="N873" t="str">
            <v>TRACTO</v>
          </cell>
          <cell r="O873">
            <v>0</v>
          </cell>
          <cell r="P873" t="str">
            <v>M1</v>
          </cell>
          <cell r="Q873" t="str">
            <v>J1</v>
          </cell>
          <cell r="R873" t="str">
            <v>J5</v>
          </cell>
          <cell r="S873" t="str">
            <v>ENTREGADO</v>
          </cell>
          <cell r="T873">
            <v>42689</v>
          </cell>
          <cell r="U873" t="str">
            <v>CABEZAS SANCHEZ JEAN JHONATAN</v>
          </cell>
          <cell r="V873" t="str">
            <v>FLOREZ CONDORI  JOSE WILLIANS</v>
          </cell>
        </row>
        <row r="874">
          <cell r="A874">
            <v>857</v>
          </cell>
          <cell r="B874">
            <v>42689</v>
          </cell>
          <cell r="C874" t="str">
            <v>NOVIEMBRE</v>
          </cell>
          <cell r="D874" t="str">
            <v>2016</v>
          </cell>
          <cell r="E874">
            <v>328</v>
          </cell>
          <cell r="F874" t="str">
            <v>B2L-889</v>
          </cell>
          <cell r="G874" t="str">
            <v>CAMION</v>
          </cell>
          <cell r="H874" t="str">
            <v>TAMBOMAYO</v>
          </cell>
          <cell r="I874">
            <v>120642</v>
          </cell>
          <cell r="J874" t="str">
            <v>REPUESTO</v>
          </cell>
          <cell r="K874" t="str">
            <v xml:space="preserve">FILTRO DE COMBUSTIBLE </v>
          </cell>
          <cell r="L874">
            <v>2</v>
          </cell>
          <cell r="M874" t="str">
            <v>UNID.</v>
          </cell>
          <cell r="N874" t="str">
            <v>TRACTO</v>
          </cell>
          <cell r="O874">
            <v>0</v>
          </cell>
          <cell r="P874" t="str">
            <v>M1</v>
          </cell>
          <cell r="Q874" t="str">
            <v>J1</v>
          </cell>
          <cell r="R874" t="str">
            <v>J5</v>
          </cell>
          <cell r="S874" t="str">
            <v>ENTREGADO</v>
          </cell>
          <cell r="T874">
            <v>42689</v>
          </cell>
          <cell r="U874" t="str">
            <v>CABEZAS SANCHEZ JEAN JHONATAN</v>
          </cell>
          <cell r="V874" t="str">
            <v>FLOREZ CONDORI  JOSE WILLIANS</v>
          </cell>
        </row>
        <row r="875">
          <cell r="A875">
            <v>858</v>
          </cell>
          <cell r="B875">
            <v>42689</v>
          </cell>
          <cell r="C875" t="str">
            <v>NOVIEMBRE</v>
          </cell>
          <cell r="D875" t="str">
            <v>2016</v>
          </cell>
          <cell r="E875">
            <v>328</v>
          </cell>
          <cell r="F875" t="str">
            <v>B2L-889</v>
          </cell>
          <cell r="G875" t="str">
            <v>CAMION</v>
          </cell>
          <cell r="H875" t="str">
            <v>TAMBOMAYO</v>
          </cell>
          <cell r="I875">
            <v>120642</v>
          </cell>
          <cell r="J875" t="str">
            <v>REPUESTO</v>
          </cell>
          <cell r="K875" t="str">
            <v>FILTRO DE AIRE PRIMARIO</v>
          </cell>
          <cell r="L875">
            <v>1</v>
          </cell>
          <cell r="M875" t="str">
            <v>UNID.</v>
          </cell>
          <cell r="N875" t="str">
            <v>TRACTO</v>
          </cell>
          <cell r="O875">
            <v>0</v>
          </cell>
          <cell r="P875" t="str">
            <v>M1</v>
          </cell>
          <cell r="Q875" t="str">
            <v>J1</v>
          </cell>
          <cell r="R875" t="str">
            <v>J5</v>
          </cell>
          <cell r="S875" t="str">
            <v>ENTREGADO</v>
          </cell>
          <cell r="T875">
            <v>42689</v>
          </cell>
          <cell r="U875" t="str">
            <v>CABEZAS SANCHEZ JEAN JHONATAN</v>
          </cell>
          <cell r="V875" t="str">
            <v>FLOREZ CONDORI  JOSE WILLIANS</v>
          </cell>
        </row>
        <row r="876">
          <cell r="A876">
            <v>859</v>
          </cell>
          <cell r="B876">
            <v>42689</v>
          </cell>
          <cell r="C876" t="str">
            <v>NOVIEMBRE</v>
          </cell>
          <cell r="D876" t="str">
            <v>2016</v>
          </cell>
          <cell r="E876">
            <v>328</v>
          </cell>
          <cell r="F876" t="str">
            <v>B2L-889</v>
          </cell>
          <cell r="G876" t="str">
            <v>CAMION</v>
          </cell>
          <cell r="H876" t="str">
            <v>TAMBOMAYO</v>
          </cell>
          <cell r="I876">
            <v>120642</v>
          </cell>
          <cell r="J876" t="str">
            <v>REPUESTO</v>
          </cell>
          <cell r="K876" t="str">
            <v>FILTRO DE AIRE SECUNDARIO</v>
          </cell>
          <cell r="L876">
            <v>1</v>
          </cell>
          <cell r="M876" t="str">
            <v>UNID.</v>
          </cell>
          <cell r="N876" t="str">
            <v>TRACTO</v>
          </cell>
          <cell r="O876">
            <v>0</v>
          </cell>
          <cell r="P876" t="str">
            <v>M1</v>
          </cell>
          <cell r="Q876" t="str">
            <v>J1</v>
          </cell>
          <cell r="R876" t="str">
            <v>J5</v>
          </cell>
          <cell r="S876" t="str">
            <v>ENTREGADO</v>
          </cell>
          <cell r="T876">
            <v>42689</v>
          </cell>
          <cell r="U876" t="str">
            <v>CABEZAS SANCHEZ JEAN JHONATAN</v>
          </cell>
          <cell r="V876" t="str">
            <v>FLOREZ CONDORI  JOSE WILLIANS</v>
          </cell>
        </row>
        <row r="877">
          <cell r="A877">
            <v>860</v>
          </cell>
          <cell r="B877">
            <v>42689</v>
          </cell>
          <cell r="C877" t="str">
            <v>NOVIEMBRE</v>
          </cell>
          <cell r="D877" t="str">
            <v>2016</v>
          </cell>
          <cell r="E877">
            <v>328</v>
          </cell>
          <cell r="F877" t="str">
            <v>B2L-889</v>
          </cell>
          <cell r="G877" t="str">
            <v>CAMION</v>
          </cell>
          <cell r="H877" t="str">
            <v>TAMBOMAYO</v>
          </cell>
          <cell r="I877">
            <v>120642</v>
          </cell>
          <cell r="J877" t="str">
            <v>REPUESTO</v>
          </cell>
          <cell r="K877" t="str">
            <v xml:space="preserve">PETROLEO </v>
          </cell>
          <cell r="L877">
            <v>1</v>
          </cell>
          <cell r="M877" t="str">
            <v>GLNS.</v>
          </cell>
          <cell r="N877" t="str">
            <v>TRACTO</v>
          </cell>
          <cell r="O877">
            <v>0</v>
          </cell>
          <cell r="P877" t="str">
            <v>M1</v>
          </cell>
          <cell r="Q877" t="str">
            <v>J1</v>
          </cell>
          <cell r="R877" t="str">
            <v>J5</v>
          </cell>
          <cell r="S877" t="str">
            <v>ENTREGADO</v>
          </cell>
          <cell r="T877">
            <v>42689</v>
          </cell>
          <cell r="U877" t="str">
            <v>CABEZAS SANCHEZ JEAN JHONATAN</v>
          </cell>
          <cell r="V877" t="str">
            <v>FLOREZ CONDORI  JOSE WILLIANS</v>
          </cell>
        </row>
        <row r="878">
          <cell r="A878">
            <v>862</v>
          </cell>
          <cell r="B878">
            <v>42689</v>
          </cell>
          <cell r="C878" t="str">
            <v>NOVIEMBRE</v>
          </cell>
          <cell r="D878" t="str">
            <v>2016</v>
          </cell>
          <cell r="E878">
            <v>328</v>
          </cell>
          <cell r="F878" t="str">
            <v>B2L-889</v>
          </cell>
          <cell r="G878" t="str">
            <v>CAMION</v>
          </cell>
          <cell r="H878" t="str">
            <v>TAMBOMAYO</v>
          </cell>
          <cell r="I878">
            <v>120642</v>
          </cell>
          <cell r="J878" t="str">
            <v>REPUESTO</v>
          </cell>
          <cell r="K878" t="str">
            <v>LIQUIDO LIMPIAPARABRISAS</v>
          </cell>
          <cell r="L878">
            <v>1</v>
          </cell>
          <cell r="M878" t="str">
            <v>GLNS.</v>
          </cell>
          <cell r="N878" t="str">
            <v>TRACTO</v>
          </cell>
          <cell r="O878">
            <v>0</v>
          </cell>
          <cell r="P878" t="str">
            <v>M1</v>
          </cell>
          <cell r="Q878" t="str">
            <v>J1</v>
          </cell>
          <cell r="R878" t="str">
            <v>J5</v>
          </cell>
          <cell r="S878" t="str">
            <v>ENTREGADO</v>
          </cell>
          <cell r="T878">
            <v>42689</v>
          </cell>
          <cell r="U878" t="str">
            <v>CABEZAS SANCHEZ JEAN JHONATAN</v>
          </cell>
          <cell r="V878" t="str">
            <v>FLOREZ CONDORI  JOSE WILLIANS</v>
          </cell>
        </row>
        <row r="879">
          <cell r="A879">
            <v>869</v>
          </cell>
          <cell r="B879">
            <v>42689</v>
          </cell>
          <cell r="C879" t="str">
            <v>NOVIEMBRE</v>
          </cell>
          <cell r="D879" t="str">
            <v>2016</v>
          </cell>
          <cell r="E879">
            <v>328</v>
          </cell>
          <cell r="F879" t="str">
            <v>B2L-889</v>
          </cell>
          <cell r="G879" t="str">
            <v>CAMION</v>
          </cell>
          <cell r="H879" t="str">
            <v>TAMBOMAYO</v>
          </cell>
          <cell r="I879">
            <v>120642</v>
          </cell>
          <cell r="J879" t="str">
            <v>REPUESTO</v>
          </cell>
          <cell r="K879" t="str">
            <v>TAPA DE DEPOSITO DE TANQUE LIMPIA PARABRISA</v>
          </cell>
          <cell r="L879">
            <v>1</v>
          </cell>
          <cell r="M879" t="str">
            <v>UNID.</v>
          </cell>
          <cell r="N879" t="str">
            <v>TRACTO</v>
          </cell>
          <cell r="O879">
            <v>0</v>
          </cell>
          <cell r="P879" t="str">
            <v>M1</v>
          </cell>
          <cell r="Q879" t="str">
            <v>J2</v>
          </cell>
          <cell r="R879" t="str">
            <v>J6</v>
          </cell>
          <cell r="S879" t="str">
            <v>ENTREGADO</v>
          </cell>
          <cell r="T879">
            <v>42689</v>
          </cell>
          <cell r="U879" t="str">
            <v>CABEZAS SANCHEZ JEAN JHONATAN</v>
          </cell>
          <cell r="V879" t="str">
            <v>CORIHUAMAN SURCO  ERICK ROBERT</v>
          </cell>
        </row>
        <row r="880">
          <cell r="A880">
            <v>872</v>
          </cell>
          <cell r="B880">
            <v>42689</v>
          </cell>
          <cell r="C880" t="str">
            <v>NOVIEMBRE</v>
          </cell>
          <cell r="D880" t="str">
            <v>2016</v>
          </cell>
          <cell r="E880">
            <v>328</v>
          </cell>
          <cell r="F880" t="str">
            <v>B2L-889</v>
          </cell>
          <cell r="G880" t="str">
            <v>CAMION</v>
          </cell>
          <cell r="H880" t="str">
            <v>TAMBOMAYO</v>
          </cell>
          <cell r="I880">
            <v>120642</v>
          </cell>
          <cell r="J880" t="str">
            <v>REPUESTO</v>
          </cell>
          <cell r="K880" t="str">
            <v>FILTRO DE AGUA</v>
          </cell>
          <cell r="L880">
            <v>1</v>
          </cell>
          <cell r="M880" t="str">
            <v>UNID.</v>
          </cell>
          <cell r="N880" t="str">
            <v>TRACTO</v>
          </cell>
          <cell r="O880">
            <v>0</v>
          </cell>
          <cell r="P880" t="str">
            <v>M1</v>
          </cell>
          <cell r="Q880" t="str">
            <v>J1</v>
          </cell>
          <cell r="R880" t="str">
            <v>J6</v>
          </cell>
          <cell r="S880" t="str">
            <v>ENTREGADO</v>
          </cell>
          <cell r="T880">
            <v>42689</v>
          </cell>
          <cell r="U880" t="str">
            <v>CABEZAS SANCHEZ JEAN JHONATAN</v>
          </cell>
          <cell r="V880" t="str">
            <v>FLOREZ CONDORI  JOSE WILLIANS</v>
          </cell>
        </row>
        <row r="881">
          <cell r="A881">
            <v>873</v>
          </cell>
          <cell r="B881">
            <v>42689</v>
          </cell>
          <cell r="C881" t="str">
            <v>NOVIEMBRE</v>
          </cell>
          <cell r="D881" t="str">
            <v>2016</v>
          </cell>
          <cell r="E881">
            <v>328</v>
          </cell>
          <cell r="F881" t="str">
            <v>B2L-889</v>
          </cell>
          <cell r="G881" t="str">
            <v>CAMION</v>
          </cell>
          <cell r="H881" t="str">
            <v>TAMBOMAYO</v>
          </cell>
          <cell r="I881">
            <v>120642</v>
          </cell>
          <cell r="J881" t="str">
            <v>REPUESTO</v>
          </cell>
          <cell r="K881" t="str">
            <v>LIMPIA PARABRISA</v>
          </cell>
          <cell r="L881">
            <v>1</v>
          </cell>
          <cell r="M881" t="str">
            <v>GLNS.</v>
          </cell>
          <cell r="N881" t="str">
            <v>TRACTO</v>
          </cell>
          <cell r="O881">
            <v>0</v>
          </cell>
          <cell r="P881" t="str">
            <v>M1</v>
          </cell>
          <cell r="Q881" t="str">
            <v>J1</v>
          </cell>
          <cell r="R881" t="str">
            <v>J6</v>
          </cell>
          <cell r="S881" t="str">
            <v>ENTREGADO</v>
          </cell>
          <cell r="T881">
            <v>42689</v>
          </cell>
          <cell r="U881" t="str">
            <v>CABEZAS SANCHEZ JEAN JHONATAN</v>
          </cell>
          <cell r="V881" t="str">
            <v>FLOREZ CONDORI  JOSE WILLIANS</v>
          </cell>
        </row>
        <row r="882">
          <cell r="A882">
            <v>875</v>
          </cell>
          <cell r="B882">
            <v>42689</v>
          </cell>
          <cell r="C882" t="str">
            <v>NOVIEMBRE</v>
          </cell>
          <cell r="D882" t="str">
            <v>2016</v>
          </cell>
          <cell r="E882">
            <v>328</v>
          </cell>
          <cell r="F882" t="str">
            <v>B2L-889</v>
          </cell>
          <cell r="G882" t="str">
            <v>CAMION</v>
          </cell>
          <cell r="H882" t="str">
            <v>TAMBOMAYO</v>
          </cell>
          <cell r="I882">
            <v>120642</v>
          </cell>
          <cell r="J882" t="str">
            <v>REPUESTO</v>
          </cell>
          <cell r="K882" t="str">
            <v>PRESINTOS 300</v>
          </cell>
          <cell r="L882">
            <v>4</v>
          </cell>
          <cell r="M882" t="str">
            <v>UNID.</v>
          </cell>
          <cell r="N882" t="str">
            <v>TRACTO</v>
          </cell>
          <cell r="O882">
            <v>0</v>
          </cell>
          <cell r="P882" t="str">
            <v>E1</v>
          </cell>
          <cell r="Q882" t="str">
            <v>J2</v>
          </cell>
          <cell r="R882" t="str">
            <v>J6</v>
          </cell>
          <cell r="S882" t="str">
            <v>ENTREGADO</v>
          </cell>
          <cell r="T882">
            <v>42689</v>
          </cell>
          <cell r="U882" t="str">
            <v>PALOMINO CARDENAS JUAN CARLOS</v>
          </cell>
          <cell r="V882" t="str">
            <v>CORIHUAMAN SURCO  ERICK ROBERT</v>
          </cell>
        </row>
        <row r="883">
          <cell r="A883">
            <v>881</v>
          </cell>
          <cell r="B883">
            <v>42689</v>
          </cell>
          <cell r="C883" t="str">
            <v>NOVIEMBRE</v>
          </cell>
          <cell r="D883" t="str">
            <v>2016</v>
          </cell>
          <cell r="E883">
            <v>337</v>
          </cell>
          <cell r="F883" t="str">
            <v>B2L-889</v>
          </cell>
          <cell r="G883" t="str">
            <v>CAMION</v>
          </cell>
          <cell r="H883" t="str">
            <v>TAMBOMAYO</v>
          </cell>
          <cell r="I883">
            <v>0</v>
          </cell>
          <cell r="J883" t="str">
            <v>REPUESTO</v>
          </cell>
          <cell r="K883" t="str">
            <v>PRESINTOS 300</v>
          </cell>
          <cell r="L883">
            <v>10</v>
          </cell>
          <cell r="M883" t="str">
            <v>UNID.</v>
          </cell>
          <cell r="N883" t="str">
            <v>TRACTO</v>
          </cell>
          <cell r="O883">
            <v>0</v>
          </cell>
          <cell r="P883" t="str">
            <v>E2</v>
          </cell>
          <cell r="Q883" t="str">
            <v>J1</v>
          </cell>
          <cell r="R883" t="str">
            <v>J6</v>
          </cell>
          <cell r="S883" t="str">
            <v>ENTREGADO</v>
          </cell>
          <cell r="T883">
            <v>42689</v>
          </cell>
          <cell r="U883" t="str">
            <v>YUCA BELLIDO BORIS YERSY</v>
          </cell>
          <cell r="V883" t="str">
            <v>FLOREZ CONDORI  JOSE WILLIANS</v>
          </cell>
        </row>
        <row r="884">
          <cell r="A884">
            <v>887</v>
          </cell>
          <cell r="B884">
            <v>42689</v>
          </cell>
          <cell r="C884" t="str">
            <v>NOVIEMBRE</v>
          </cell>
          <cell r="D884" t="str">
            <v>2016</v>
          </cell>
          <cell r="E884">
            <v>240</v>
          </cell>
          <cell r="F884" t="str">
            <v>B2M-948</v>
          </cell>
          <cell r="G884" t="str">
            <v>CAMION</v>
          </cell>
          <cell r="H884" t="str">
            <v>TAMBOMAYO</v>
          </cell>
          <cell r="I884">
            <v>111543</v>
          </cell>
          <cell r="J884" t="str">
            <v>REPUESTO</v>
          </cell>
          <cell r="K884" t="str">
            <v>FAROS NEBLINEROS AAA CHICO</v>
          </cell>
          <cell r="L884">
            <v>2</v>
          </cell>
          <cell r="M884" t="str">
            <v>UNID.</v>
          </cell>
          <cell r="N884" t="str">
            <v>CAMION</v>
          </cell>
          <cell r="O884">
            <v>0</v>
          </cell>
          <cell r="P884" t="str">
            <v>E1</v>
          </cell>
          <cell r="Q884" t="str">
            <v>J1</v>
          </cell>
          <cell r="R884" t="str">
            <v>J6</v>
          </cell>
          <cell r="S884" t="str">
            <v>ENTREGADO</v>
          </cell>
          <cell r="T884">
            <v>42689</v>
          </cell>
          <cell r="U884" t="str">
            <v>PALOMINO CARDENAS JUAN CARLOS</v>
          </cell>
          <cell r="V884" t="str">
            <v>FLOREZ CONDORI  JOSE WILLIANS</v>
          </cell>
        </row>
        <row r="885">
          <cell r="A885">
            <v>890</v>
          </cell>
          <cell r="B885">
            <v>42689</v>
          </cell>
          <cell r="C885" t="str">
            <v>NOVIEMBRE</v>
          </cell>
          <cell r="D885" t="str">
            <v>2016</v>
          </cell>
          <cell r="E885">
            <v>240</v>
          </cell>
          <cell r="F885" t="str">
            <v>B2M-948</v>
          </cell>
          <cell r="G885" t="str">
            <v>CAMION</v>
          </cell>
          <cell r="H885" t="str">
            <v>TAMBOMAYO</v>
          </cell>
          <cell r="I885">
            <v>111543</v>
          </cell>
          <cell r="J885" t="str">
            <v>REPUESTO</v>
          </cell>
          <cell r="K885" t="str">
            <v>FOCO H3 DE 24 V</v>
          </cell>
          <cell r="L885">
            <v>2</v>
          </cell>
          <cell r="M885" t="str">
            <v>UNID.</v>
          </cell>
          <cell r="N885" t="str">
            <v>CAMION</v>
          </cell>
          <cell r="O885">
            <v>0</v>
          </cell>
          <cell r="P885" t="str">
            <v>E1</v>
          </cell>
          <cell r="Q885" t="str">
            <v>J1</v>
          </cell>
          <cell r="R885" t="str">
            <v>J6</v>
          </cell>
          <cell r="S885" t="str">
            <v>ENTREGADO</v>
          </cell>
          <cell r="T885">
            <v>42689</v>
          </cell>
          <cell r="U885" t="str">
            <v>PALOMINO CARDENAS JUAN CARLOS</v>
          </cell>
          <cell r="V885" t="str">
            <v>FLOREZ CONDORI  JOSE WILLIANS</v>
          </cell>
        </row>
        <row r="886">
          <cell r="A886">
            <v>832</v>
          </cell>
          <cell r="B886">
            <v>42689</v>
          </cell>
          <cell r="C886" t="str">
            <v>NOVIEMBRE</v>
          </cell>
          <cell r="D886" t="str">
            <v>2016</v>
          </cell>
          <cell r="E886">
            <v>332</v>
          </cell>
          <cell r="F886" t="str">
            <v>C5R-899</v>
          </cell>
          <cell r="G886" t="str">
            <v>A0U-978</v>
          </cell>
          <cell r="H886" t="str">
            <v>LAS BAMBAS</v>
          </cell>
          <cell r="I886">
            <v>249043</v>
          </cell>
          <cell r="J886" t="str">
            <v>REPUESTO</v>
          </cell>
          <cell r="K886" t="str">
            <v>LIQUIDO REFRIGERANTE</v>
          </cell>
          <cell r="L886">
            <v>0.5</v>
          </cell>
          <cell r="M886" t="str">
            <v>GLNS.</v>
          </cell>
          <cell r="N886" t="str">
            <v>TRACTO</v>
          </cell>
          <cell r="O886">
            <v>0</v>
          </cell>
          <cell r="P886" t="str">
            <v>M6</v>
          </cell>
          <cell r="Q886" t="str">
            <v>J1</v>
          </cell>
          <cell r="R886" t="str">
            <v>J6</v>
          </cell>
          <cell r="S886" t="str">
            <v>ENTREGADO</v>
          </cell>
          <cell r="T886">
            <v>42689</v>
          </cell>
          <cell r="U886" t="str">
            <v>PARI VENTURA  EDSON ORLANDO</v>
          </cell>
          <cell r="V886" t="str">
            <v>FLOREZ CONDORI  JOSE WILLIANS</v>
          </cell>
        </row>
        <row r="887">
          <cell r="A887">
            <v>833</v>
          </cell>
          <cell r="B887">
            <v>42689</v>
          </cell>
          <cell r="C887" t="str">
            <v>NOVIEMBRE</v>
          </cell>
          <cell r="D887" t="str">
            <v>2016</v>
          </cell>
          <cell r="E887">
            <v>332</v>
          </cell>
          <cell r="F887" t="str">
            <v>C5R-899</v>
          </cell>
          <cell r="G887" t="str">
            <v>A0U-978</v>
          </cell>
          <cell r="H887" t="str">
            <v>LAS BAMBAS</v>
          </cell>
          <cell r="I887">
            <v>249043</v>
          </cell>
          <cell r="J887" t="str">
            <v>REPUESTO</v>
          </cell>
          <cell r="K887" t="str">
            <v>LIQUIDO LIMPIA PARABRISA</v>
          </cell>
          <cell r="L887">
            <v>0.5</v>
          </cell>
          <cell r="M887" t="str">
            <v>GLNS.</v>
          </cell>
          <cell r="N887" t="str">
            <v>TRACTO</v>
          </cell>
          <cell r="O887">
            <v>0</v>
          </cell>
          <cell r="P887" t="str">
            <v>M6</v>
          </cell>
          <cell r="Q887" t="str">
            <v>J1</v>
          </cell>
          <cell r="R887" t="str">
            <v>J6</v>
          </cell>
          <cell r="S887" t="str">
            <v>ENTREGADO</v>
          </cell>
          <cell r="T887">
            <v>42689</v>
          </cell>
          <cell r="U887" t="str">
            <v>PARI VENTURA  EDSON ORLANDO</v>
          </cell>
          <cell r="V887" t="str">
            <v>FLOREZ CONDORI  JOSE WILLIANS</v>
          </cell>
        </row>
        <row r="888">
          <cell r="A888">
            <v>863</v>
          </cell>
          <cell r="B888">
            <v>42689</v>
          </cell>
          <cell r="C888" t="str">
            <v>NOVIEMBRE</v>
          </cell>
          <cell r="D888" t="str">
            <v>2016</v>
          </cell>
          <cell r="E888">
            <v>332</v>
          </cell>
          <cell r="F888" t="str">
            <v>C5R-899</v>
          </cell>
          <cell r="G888" t="str">
            <v>A0U-978</v>
          </cell>
          <cell r="H888" t="str">
            <v>LAS BAMBAS</v>
          </cell>
          <cell r="I888">
            <v>249043</v>
          </cell>
          <cell r="J888" t="str">
            <v>REPUESTO</v>
          </cell>
          <cell r="K888" t="str">
            <v>PERNO 5/16 X 1 1/2</v>
          </cell>
          <cell r="L888">
            <v>1</v>
          </cell>
          <cell r="M888" t="str">
            <v>UNID.</v>
          </cell>
          <cell r="N888" t="str">
            <v>TRACTO</v>
          </cell>
          <cell r="O888">
            <v>0</v>
          </cell>
          <cell r="P888" t="str">
            <v>M5</v>
          </cell>
          <cell r="Q888" t="str">
            <v>J1</v>
          </cell>
          <cell r="R888" t="str">
            <v>J6</v>
          </cell>
          <cell r="S888" t="str">
            <v>ENTREGADO</v>
          </cell>
          <cell r="T888">
            <v>42689</v>
          </cell>
          <cell r="U888" t="str">
            <v>LOPEZ RUIZ WILBERTO</v>
          </cell>
          <cell r="V888" t="str">
            <v>FLOREZ CONDORI  JOSE WILLIANS</v>
          </cell>
        </row>
        <row r="889">
          <cell r="A889">
            <v>864</v>
          </cell>
          <cell r="B889">
            <v>42689</v>
          </cell>
          <cell r="C889" t="str">
            <v>NOVIEMBRE</v>
          </cell>
          <cell r="D889" t="str">
            <v>2016</v>
          </cell>
          <cell r="E889">
            <v>332</v>
          </cell>
          <cell r="F889" t="str">
            <v>C5R-899</v>
          </cell>
          <cell r="G889" t="str">
            <v>A0U-978</v>
          </cell>
          <cell r="H889" t="str">
            <v>LAS BAMBAS</v>
          </cell>
          <cell r="I889">
            <v>249043</v>
          </cell>
          <cell r="J889" t="str">
            <v>REPUESTO</v>
          </cell>
          <cell r="K889" t="str">
            <v>TUERCA MARIPOSA 5/16</v>
          </cell>
          <cell r="L889">
            <v>1</v>
          </cell>
          <cell r="M889" t="str">
            <v>UNID.</v>
          </cell>
          <cell r="N889" t="str">
            <v>TRACTO</v>
          </cell>
          <cell r="O889">
            <v>0</v>
          </cell>
          <cell r="P889" t="str">
            <v>M5</v>
          </cell>
          <cell r="Q889" t="str">
            <v>J1</v>
          </cell>
          <cell r="R889" t="str">
            <v>J6</v>
          </cell>
          <cell r="S889" t="str">
            <v>ENTREGADO</v>
          </cell>
          <cell r="T889">
            <v>42689</v>
          </cell>
          <cell r="U889" t="str">
            <v>LOPEZ RUIZ WILBERTO</v>
          </cell>
          <cell r="V889" t="str">
            <v>FLOREZ CONDORI  JOSE WILLIANS</v>
          </cell>
        </row>
        <row r="890">
          <cell r="A890">
            <v>836</v>
          </cell>
          <cell r="B890">
            <v>42689</v>
          </cell>
          <cell r="C890" t="str">
            <v>NOVIEMBRE</v>
          </cell>
          <cell r="D890" t="str">
            <v>2016</v>
          </cell>
          <cell r="E890">
            <v>336</v>
          </cell>
          <cell r="F890" t="str">
            <v>C6X-739</v>
          </cell>
          <cell r="G890" t="str">
            <v>TCS-988</v>
          </cell>
          <cell r="H890" t="str">
            <v>LAS BAMBAS CONC.</v>
          </cell>
          <cell r="I890">
            <v>224777</v>
          </cell>
          <cell r="J890" t="str">
            <v>REPUESTO</v>
          </cell>
          <cell r="K890" t="str">
            <v>MATACHISPA</v>
          </cell>
          <cell r="L890">
            <v>1</v>
          </cell>
          <cell r="M890" t="str">
            <v>UNID.</v>
          </cell>
          <cell r="N890" t="str">
            <v>TRACTO</v>
          </cell>
          <cell r="O890">
            <v>0</v>
          </cell>
          <cell r="P890" t="str">
            <v>M3</v>
          </cell>
          <cell r="Q890" t="str">
            <v>J1</v>
          </cell>
          <cell r="R890" t="str">
            <v>J6</v>
          </cell>
          <cell r="S890" t="str">
            <v>ENTREGADO</v>
          </cell>
          <cell r="T890">
            <v>42689</v>
          </cell>
          <cell r="U890" t="str">
            <v>GARCIA PASQUEL  JOSE LUIS</v>
          </cell>
          <cell r="V890" t="str">
            <v>FLOREZ CONDORI  JOSE WILLIANS</v>
          </cell>
        </row>
        <row r="891">
          <cell r="A891">
            <v>878</v>
          </cell>
          <cell r="B891">
            <v>42689</v>
          </cell>
          <cell r="C891" t="str">
            <v>NOVIEMBRE</v>
          </cell>
          <cell r="D891" t="str">
            <v>2016</v>
          </cell>
          <cell r="E891">
            <v>336</v>
          </cell>
          <cell r="F891" t="str">
            <v>C6X-739</v>
          </cell>
          <cell r="G891" t="str">
            <v>TCS-988</v>
          </cell>
          <cell r="H891" t="str">
            <v>LAS BAMBAS CONC.</v>
          </cell>
          <cell r="I891">
            <v>224777</v>
          </cell>
          <cell r="J891" t="str">
            <v>REPUESTO</v>
          </cell>
          <cell r="K891" t="str">
            <v>FOCO DE UN CONTACTO DE 12 V</v>
          </cell>
          <cell r="L891">
            <v>1</v>
          </cell>
          <cell r="M891" t="str">
            <v>UNID.</v>
          </cell>
          <cell r="N891" t="str">
            <v>TRACTO</v>
          </cell>
          <cell r="O891">
            <v>0</v>
          </cell>
          <cell r="P891" t="str">
            <v>E1</v>
          </cell>
          <cell r="Q891" t="str">
            <v>J2</v>
          </cell>
          <cell r="R891" t="str">
            <v>J6</v>
          </cell>
          <cell r="S891" t="str">
            <v>ENTREGADO</v>
          </cell>
          <cell r="T891">
            <v>42689</v>
          </cell>
          <cell r="U891" t="str">
            <v>PALOMINO CARDENAS JUAN CARLOS</v>
          </cell>
          <cell r="V891" t="str">
            <v>CORIHUAMAN SURCO  ERICK ROBERT</v>
          </cell>
        </row>
        <row r="892">
          <cell r="A892">
            <v>886</v>
          </cell>
          <cell r="B892">
            <v>42689</v>
          </cell>
          <cell r="C892" t="str">
            <v>NOVIEMBRE</v>
          </cell>
          <cell r="D892" t="str">
            <v>2016</v>
          </cell>
          <cell r="E892">
            <v>309</v>
          </cell>
          <cell r="F892" t="str">
            <v>C9N-807</v>
          </cell>
          <cell r="G892" t="str">
            <v>B4O-994</v>
          </cell>
          <cell r="H892" t="str">
            <v>LAS BAMBAS</v>
          </cell>
          <cell r="I892">
            <v>207654</v>
          </cell>
          <cell r="J892" t="str">
            <v>REPUESTO</v>
          </cell>
          <cell r="K892" t="str">
            <v>FAROS NEBLINEROS AAA CHICO</v>
          </cell>
          <cell r="L892">
            <v>2</v>
          </cell>
          <cell r="M892" t="str">
            <v>UNID.</v>
          </cell>
          <cell r="N892" t="str">
            <v>CAMION</v>
          </cell>
          <cell r="O892">
            <v>0</v>
          </cell>
          <cell r="P892" t="str">
            <v>E1</v>
          </cell>
          <cell r="Q892" t="str">
            <v>J1</v>
          </cell>
          <cell r="R892" t="str">
            <v>J6</v>
          </cell>
          <cell r="S892" t="str">
            <v>ENTREGADO</v>
          </cell>
          <cell r="T892">
            <v>42689</v>
          </cell>
          <cell r="U892" t="str">
            <v>PALOMINO CARDENAS JUAN CARLOS</v>
          </cell>
          <cell r="V892" t="str">
            <v>FLOREZ CONDORI  JOSE WILLIANS</v>
          </cell>
        </row>
        <row r="893">
          <cell r="A893">
            <v>889</v>
          </cell>
          <cell r="B893">
            <v>42689</v>
          </cell>
          <cell r="C893" t="str">
            <v>NOVIEMBRE</v>
          </cell>
          <cell r="D893" t="str">
            <v>2016</v>
          </cell>
          <cell r="E893">
            <v>309</v>
          </cell>
          <cell r="F893" t="str">
            <v>C9N-807</v>
          </cell>
          <cell r="G893" t="str">
            <v>B4O-994</v>
          </cell>
          <cell r="H893" t="str">
            <v>LAS BAMBAS</v>
          </cell>
          <cell r="I893">
            <v>207654</v>
          </cell>
          <cell r="J893" t="str">
            <v>REPUESTO</v>
          </cell>
          <cell r="K893" t="str">
            <v>FOCO H3 DE 24 V</v>
          </cell>
          <cell r="L893">
            <v>2</v>
          </cell>
          <cell r="M893" t="str">
            <v>UNID.</v>
          </cell>
          <cell r="N893" t="str">
            <v>CAMION</v>
          </cell>
          <cell r="O893">
            <v>0</v>
          </cell>
          <cell r="P893" t="str">
            <v>E1</v>
          </cell>
          <cell r="Q893" t="str">
            <v>J1</v>
          </cell>
          <cell r="R893" t="str">
            <v>J6</v>
          </cell>
          <cell r="S893" t="str">
            <v>ENTREGADO</v>
          </cell>
          <cell r="T893">
            <v>42689</v>
          </cell>
          <cell r="U893" t="str">
            <v>PALOMINO CARDENAS JUAN CARLOS</v>
          </cell>
          <cell r="V893" t="str">
            <v>FLOREZ CONDORI  JOSE WILLIANS</v>
          </cell>
        </row>
        <row r="894">
          <cell r="A894">
            <v>897</v>
          </cell>
          <cell r="B894">
            <v>42689</v>
          </cell>
          <cell r="C894" t="str">
            <v>NOVIEMBRE</v>
          </cell>
          <cell r="D894" t="str">
            <v>2016</v>
          </cell>
          <cell r="E894">
            <v>341</v>
          </cell>
          <cell r="F894" t="str">
            <v>D3P-743</v>
          </cell>
          <cell r="G894" t="str">
            <v>B8L-972</v>
          </cell>
          <cell r="H894" t="str">
            <v>LAS BAMBAS</v>
          </cell>
          <cell r="I894">
            <v>179155</v>
          </cell>
          <cell r="J894" t="str">
            <v>REPUESTO</v>
          </cell>
          <cell r="K894" t="str">
            <v>PRESINTOS 200</v>
          </cell>
          <cell r="L894">
            <v>6</v>
          </cell>
          <cell r="M894" t="str">
            <v>UNID.</v>
          </cell>
          <cell r="N894" t="str">
            <v>TRACTO</v>
          </cell>
          <cell r="O894">
            <v>0</v>
          </cell>
          <cell r="P894" t="str">
            <v>M4</v>
          </cell>
          <cell r="Q894" t="str">
            <v>J1</v>
          </cell>
          <cell r="R894" t="str">
            <v>J6</v>
          </cell>
          <cell r="S894" t="str">
            <v>ENTREGADO</v>
          </cell>
          <cell r="T894">
            <v>42689</v>
          </cell>
          <cell r="U894" t="str">
            <v>JULLIRI APAZA UBALDO</v>
          </cell>
          <cell r="V894" t="str">
            <v>FLOREZ CONDORI  JOSE WILLIANS</v>
          </cell>
        </row>
        <row r="895">
          <cell r="A895">
            <v>906</v>
          </cell>
          <cell r="B895">
            <v>42689</v>
          </cell>
          <cell r="C895" t="str">
            <v>NOVIEMBRE</v>
          </cell>
          <cell r="D895" t="str">
            <v>2016</v>
          </cell>
          <cell r="E895">
            <v>341</v>
          </cell>
          <cell r="F895" t="str">
            <v>D3P-743</v>
          </cell>
          <cell r="G895" t="str">
            <v>B8L-972</v>
          </cell>
          <cell r="H895" t="str">
            <v>LAS BAMBAS</v>
          </cell>
          <cell r="I895">
            <v>179155</v>
          </cell>
          <cell r="J895" t="str">
            <v>REPUESTO</v>
          </cell>
          <cell r="K895" t="str">
            <v>LIQUIDO REFRIGERANTE</v>
          </cell>
          <cell r="L895">
            <v>1.25</v>
          </cell>
          <cell r="M895" t="str">
            <v>GLNS.</v>
          </cell>
          <cell r="N895" t="str">
            <v>TRACTO</v>
          </cell>
          <cell r="O895">
            <v>0</v>
          </cell>
          <cell r="P895" t="str">
            <v>M4</v>
          </cell>
          <cell r="Q895" t="str">
            <v>J2</v>
          </cell>
          <cell r="R895" t="str">
            <v>J6</v>
          </cell>
          <cell r="S895" t="str">
            <v>ENTREGADO</v>
          </cell>
          <cell r="T895">
            <v>42689</v>
          </cell>
          <cell r="U895" t="str">
            <v>JULLIRI APAZA UBALDO</v>
          </cell>
          <cell r="V895" t="str">
            <v>CORIHUAMAN SURCO  ERICK ROBERT</v>
          </cell>
        </row>
        <row r="896">
          <cell r="A896">
            <v>829</v>
          </cell>
          <cell r="B896">
            <v>42689</v>
          </cell>
          <cell r="C896" t="str">
            <v>NOVIEMBRE</v>
          </cell>
          <cell r="D896" t="str">
            <v>2016</v>
          </cell>
          <cell r="E896">
            <v>331</v>
          </cell>
          <cell r="F896" t="str">
            <v>D3P-744</v>
          </cell>
          <cell r="G896" t="str">
            <v>A0F-996</v>
          </cell>
          <cell r="H896" t="str">
            <v>LAS BAMBAS</v>
          </cell>
          <cell r="I896">
            <v>151792</v>
          </cell>
          <cell r="J896" t="str">
            <v>REPUESTO</v>
          </cell>
          <cell r="K896" t="str">
            <v>FOCO 9005</v>
          </cell>
          <cell r="L896">
            <v>1</v>
          </cell>
          <cell r="M896" t="str">
            <v>UNID.</v>
          </cell>
          <cell r="N896" t="str">
            <v>TRACTO</v>
          </cell>
          <cell r="O896">
            <v>0</v>
          </cell>
          <cell r="P896" t="str">
            <v>E2</v>
          </cell>
          <cell r="Q896" t="str">
            <v>J1</v>
          </cell>
          <cell r="R896" t="str">
            <v>J6</v>
          </cell>
          <cell r="S896" t="str">
            <v>ENTREGADO</v>
          </cell>
          <cell r="T896">
            <v>42689</v>
          </cell>
          <cell r="U896" t="str">
            <v>YUCA BELLIDO BORIS YERSY</v>
          </cell>
          <cell r="V896" t="str">
            <v>FLOREZ CONDORI  JOSE WILLIANS</v>
          </cell>
        </row>
        <row r="897">
          <cell r="A897">
            <v>847</v>
          </cell>
          <cell r="B897">
            <v>42689</v>
          </cell>
          <cell r="C897" t="str">
            <v>NOVIEMBRE</v>
          </cell>
          <cell r="D897" t="str">
            <v>2016</v>
          </cell>
          <cell r="E897">
            <v>330</v>
          </cell>
          <cell r="F897" t="str">
            <v>D3Q-741</v>
          </cell>
          <cell r="G897" t="str">
            <v>D2E-976</v>
          </cell>
          <cell r="H897" t="str">
            <v>LAS BAMBAS</v>
          </cell>
          <cell r="I897">
            <v>181560</v>
          </cell>
          <cell r="J897" t="str">
            <v>REPUESTO</v>
          </cell>
          <cell r="K897" t="str">
            <v>TAPABARRO DE CAPOT LADO DERECHO</v>
          </cell>
          <cell r="L897">
            <v>1</v>
          </cell>
          <cell r="M897" t="str">
            <v>UNID.</v>
          </cell>
          <cell r="N897" t="str">
            <v>TRACTO</v>
          </cell>
          <cell r="O897">
            <v>0</v>
          </cell>
          <cell r="P897" t="str">
            <v>M2</v>
          </cell>
          <cell r="Q897" t="str">
            <v>J2</v>
          </cell>
          <cell r="R897" t="str">
            <v>J6</v>
          </cell>
          <cell r="S897" t="str">
            <v>ENTREGADO</v>
          </cell>
          <cell r="T897">
            <v>42689</v>
          </cell>
          <cell r="U897" t="str">
            <v>CHUMPITAZ GAGO JULIO ENRIQUE</v>
          </cell>
          <cell r="V897" t="str">
            <v>CORIHUAMAN SURCO  ERICK ROBERT</v>
          </cell>
        </row>
        <row r="898">
          <cell r="A898">
            <v>848</v>
          </cell>
          <cell r="B898">
            <v>42689</v>
          </cell>
          <cell r="C898" t="str">
            <v>NOVIEMBRE</v>
          </cell>
          <cell r="D898" t="str">
            <v>2016</v>
          </cell>
          <cell r="E898">
            <v>330</v>
          </cell>
          <cell r="F898" t="str">
            <v>D3Q-741</v>
          </cell>
          <cell r="G898" t="str">
            <v>D2E-976</v>
          </cell>
          <cell r="H898" t="str">
            <v>LAS BAMBAS</v>
          </cell>
          <cell r="I898">
            <v>181560</v>
          </cell>
          <cell r="J898" t="str">
            <v>REPUESTO</v>
          </cell>
          <cell r="K898" t="str">
            <v>PERNO 5/16 X 1</v>
          </cell>
          <cell r="L898">
            <v>4</v>
          </cell>
          <cell r="M898" t="str">
            <v>UNID.</v>
          </cell>
          <cell r="N898" t="str">
            <v>TRACTO</v>
          </cell>
          <cell r="O898">
            <v>0</v>
          </cell>
          <cell r="P898" t="str">
            <v>M2</v>
          </cell>
          <cell r="Q898" t="str">
            <v>J2</v>
          </cell>
          <cell r="R898" t="str">
            <v>J6</v>
          </cell>
          <cell r="S898" t="str">
            <v>ENTREGADO</v>
          </cell>
          <cell r="T898">
            <v>42689</v>
          </cell>
          <cell r="U898" t="str">
            <v>CHUMPITAZ GAGO JULIO ENRIQUE</v>
          </cell>
          <cell r="V898" t="str">
            <v>CORIHUAMAN SURCO  ERICK ROBERT</v>
          </cell>
        </row>
        <row r="899">
          <cell r="A899">
            <v>849</v>
          </cell>
          <cell r="B899">
            <v>42689</v>
          </cell>
          <cell r="C899" t="str">
            <v>NOVIEMBRE</v>
          </cell>
          <cell r="D899" t="str">
            <v>2016</v>
          </cell>
          <cell r="E899">
            <v>330</v>
          </cell>
          <cell r="F899" t="str">
            <v>D3Q-741</v>
          </cell>
          <cell r="G899" t="str">
            <v>D2E-976</v>
          </cell>
          <cell r="H899" t="str">
            <v>LAS BAMBAS</v>
          </cell>
          <cell r="I899">
            <v>181560</v>
          </cell>
          <cell r="J899" t="str">
            <v>REPUESTO</v>
          </cell>
          <cell r="K899" t="str">
            <v>VOLANDA PLANA 5/16</v>
          </cell>
          <cell r="L899">
            <v>8</v>
          </cell>
          <cell r="M899" t="str">
            <v>UNID.</v>
          </cell>
          <cell r="N899" t="str">
            <v>TRACTO</v>
          </cell>
          <cell r="O899">
            <v>0</v>
          </cell>
          <cell r="P899" t="str">
            <v>M2</v>
          </cell>
          <cell r="Q899" t="str">
            <v>J2</v>
          </cell>
          <cell r="R899" t="str">
            <v>J6</v>
          </cell>
          <cell r="S899" t="str">
            <v>ENTREGADO</v>
          </cell>
          <cell r="T899">
            <v>42689</v>
          </cell>
          <cell r="U899" t="str">
            <v>CHUMPITAZ GAGO JULIO ENRIQUE</v>
          </cell>
          <cell r="V899" t="str">
            <v>CORIHUAMAN SURCO  ERICK ROBERT</v>
          </cell>
        </row>
        <row r="900">
          <cell r="A900">
            <v>850</v>
          </cell>
          <cell r="B900">
            <v>42689</v>
          </cell>
          <cell r="C900" t="str">
            <v>NOVIEMBRE</v>
          </cell>
          <cell r="D900" t="str">
            <v>2016</v>
          </cell>
          <cell r="E900">
            <v>330</v>
          </cell>
          <cell r="F900" t="str">
            <v>D3Q-741</v>
          </cell>
          <cell r="G900" t="str">
            <v>D2E-976</v>
          </cell>
          <cell r="H900" t="str">
            <v>LAS BAMBAS</v>
          </cell>
          <cell r="I900">
            <v>181560</v>
          </cell>
          <cell r="J900" t="str">
            <v>REPUESTO</v>
          </cell>
          <cell r="K900" t="str">
            <v>VOLANDA PRESION 5/16</v>
          </cell>
          <cell r="L900">
            <v>8</v>
          </cell>
          <cell r="M900" t="str">
            <v>UNID.</v>
          </cell>
          <cell r="N900" t="str">
            <v>TRACTO</v>
          </cell>
          <cell r="O900">
            <v>0</v>
          </cell>
          <cell r="P900" t="str">
            <v>M2</v>
          </cell>
          <cell r="Q900" t="str">
            <v>J2</v>
          </cell>
          <cell r="R900" t="str">
            <v>J6</v>
          </cell>
          <cell r="S900" t="str">
            <v>ENTREGADO</v>
          </cell>
          <cell r="T900">
            <v>42689</v>
          </cell>
          <cell r="U900" t="str">
            <v>CHUMPITAZ GAGO JULIO ENRIQUE</v>
          </cell>
          <cell r="V900" t="str">
            <v>CORIHUAMAN SURCO  ERICK ROBERT</v>
          </cell>
        </row>
        <row r="901">
          <cell r="A901">
            <v>851</v>
          </cell>
          <cell r="B901">
            <v>42689</v>
          </cell>
          <cell r="C901" t="str">
            <v>NOVIEMBRE</v>
          </cell>
          <cell r="D901" t="str">
            <v>2016</v>
          </cell>
          <cell r="E901">
            <v>330</v>
          </cell>
          <cell r="F901" t="str">
            <v>D3Q-741</v>
          </cell>
          <cell r="G901" t="str">
            <v>D2E-976</v>
          </cell>
          <cell r="H901" t="str">
            <v>LAS BAMBAS</v>
          </cell>
          <cell r="I901">
            <v>181560</v>
          </cell>
          <cell r="J901" t="str">
            <v>REPUESTO</v>
          </cell>
          <cell r="K901" t="str">
            <v>TUERCA SEGURO 5/16</v>
          </cell>
          <cell r="L901">
            <v>4</v>
          </cell>
          <cell r="M901" t="str">
            <v>UNID.</v>
          </cell>
          <cell r="N901" t="str">
            <v>TRACTO</v>
          </cell>
          <cell r="O901">
            <v>0</v>
          </cell>
          <cell r="P901" t="str">
            <v>M2</v>
          </cell>
          <cell r="Q901" t="str">
            <v>J2</v>
          </cell>
          <cell r="R901" t="str">
            <v>J6</v>
          </cell>
          <cell r="S901" t="str">
            <v>ENTREGADO</v>
          </cell>
          <cell r="T901">
            <v>42689</v>
          </cell>
          <cell r="U901" t="str">
            <v>CHUMPITAZ GAGO JULIO ENRIQUE</v>
          </cell>
          <cell r="V901" t="str">
            <v>CORIHUAMAN SURCO  ERICK ROBERT</v>
          </cell>
        </row>
        <row r="902">
          <cell r="A902">
            <v>837</v>
          </cell>
          <cell r="B902">
            <v>42689</v>
          </cell>
          <cell r="C902" t="str">
            <v>NOVIEMBRE</v>
          </cell>
          <cell r="D902" t="str">
            <v>2016</v>
          </cell>
          <cell r="E902">
            <v>333</v>
          </cell>
          <cell r="F902" t="str">
            <v>D3S-725</v>
          </cell>
          <cell r="G902" t="str">
            <v>TBL-977</v>
          </cell>
          <cell r="H902" t="str">
            <v>LAS BAMBAS</v>
          </cell>
          <cell r="I902">
            <v>149993</v>
          </cell>
          <cell r="J902" t="str">
            <v>REPUESTO</v>
          </cell>
          <cell r="K902" t="str">
            <v>FILTRO DE AIRE PRIMARIO</v>
          </cell>
          <cell r="L902">
            <v>1</v>
          </cell>
          <cell r="M902" t="str">
            <v>UNID.</v>
          </cell>
          <cell r="N902" t="str">
            <v>TRACTO</v>
          </cell>
          <cell r="O902">
            <v>0</v>
          </cell>
          <cell r="P902" t="str">
            <v>M7</v>
          </cell>
          <cell r="Q902" t="str">
            <v>J2</v>
          </cell>
          <cell r="R902" t="str">
            <v>J6</v>
          </cell>
          <cell r="S902" t="str">
            <v>ENTREGADO</v>
          </cell>
          <cell r="T902">
            <v>42689</v>
          </cell>
          <cell r="U902" t="str">
            <v>ROBLES ROJAS  JOSE MIGUEL</v>
          </cell>
          <cell r="V902" t="str">
            <v>CORIHUAMAN SURCO  ERICK ROBERT</v>
          </cell>
        </row>
        <row r="903">
          <cell r="A903">
            <v>838</v>
          </cell>
          <cell r="B903">
            <v>42689</v>
          </cell>
          <cell r="C903" t="str">
            <v>NOVIEMBRE</v>
          </cell>
          <cell r="D903" t="str">
            <v>2016</v>
          </cell>
          <cell r="E903">
            <v>333</v>
          </cell>
          <cell r="F903" t="str">
            <v>D3S-725</v>
          </cell>
          <cell r="G903" t="str">
            <v>TBL-977</v>
          </cell>
          <cell r="H903" t="str">
            <v>LAS BAMBAS</v>
          </cell>
          <cell r="I903">
            <v>149993</v>
          </cell>
          <cell r="J903" t="str">
            <v>REPUESTO</v>
          </cell>
          <cell r="K903" t="str">
            <v>FILTRO DE COMBUSTIBLE</v>
          </cell>
          <cell r="L903">
            <v>1</v>
          </cell>
          <cell r="M903" t="str">
            <v>UNID.</v>
          </cell>
          <cell r="N903" t="str">
            <v>TRACTO</v>
          </cell>
          <cell r="O903">
            <v>0</v>
          </cell>
          <cell r="P903" t="str">
            <v>M7</v>
          </cell>
          <cell r="Q903" t="str">
            <v>J2</v>
          </cell>
          <cell r="R903" t="str">
            <v>J6</v>
          </cell>
          <cell r="S903" t="str">
            <v>ENTREGADO</v>
          </cell>
          <cell r="T903">
            <v>42689</v>
          </cell>
          <cell r="U903" t="str">
            <v>ROBLES ROJAS  JOSE MIGUEL</v>
          </cell>
          <cell r="V903" t="str">
            <v>CORIHUAMAN SURCO  ERICK ROBERT</v>
          </cell>
        </row>
        <row r="904">
          <cell r="A904">
            <v>839</v>
          </cell>
          <cell r="B904">
            <v>42689</v>
          </cell>
          <cell r="C904" t="str">
            <v>NOVIEMBRE</v>
          </cell>
          <cell r="D904" t="str">
            <v>2016</v>
          </cell>
          <cell r="E904">
            <v>333</v>
          </cell>
          <cell r="F904" t="str">
            <v>D3S-725</v>
          </cell>
          <cell r="G904" t="str">
            <v>TBL-977</v>
          </cell>
          <cell r="H904" t="str">
            <v>LAS BAMBAS</v>
          </cell>
          <cell r="I904">
            <v>149993</v>
          </cell>
          <cell r="J904" t="str">
            <v>REPUESTO</v>
          </cell>
          <cell r="K904" t="str">
            <v>FILTRO DE COMBUSTIBLE VALVULA</v>
          </cell>
          <cell r="L904">
            <v>1</v>
          </cell>
          <cell r="M904" t="str">
            <v>UNID.</v>
          </cell>
          <cell r="N904" t="str">
            <v>TRACTO</v>
          </cell>
          <cell r="O904">
            <v>0</v>
          </cell>
          <cell r="P904" t="str">
            <v>M7</v>
          </cell>
          <cell r="Q904" t="str">
            <v>J2</v>
          </cell>
          <cell r="R904" t="str">
            <v>J6</v>
          </cell>
          <cell r="S904" t="str">
            <v>ENTREGADO</v>
          </cell>
          <cell r="T904">
            <v>42689</v>
          </cell>
          <cell r="U904" t="str">
            <v>ROBLES ROJAS  JOSE MIGUEL</v>
          </cell>
          <cell r="V904" t="str">
            <v>CORIHUAMAN SURCO  ERICK ROBERT</v>
          </cell>
        </row>
        <row r="905">
          <cell r="A905">
            <v>840</v>
          </cell>
          <cell r="B905">
            <v>42689</v>
          </cell>
          <cell r="C905" t="str">
            <v>NOVIEMBRE</v>
          </cell>
          <cell r="D905" t="str">
            <v>2016</v>
          </cell>
          <cell r="E905">
            <v>333</v>
          </cell>
          <cell r="F905" t="str">
            <v>D3S-725</v>
          </cell>
          <cell r="G905" t="str">
            <v>TBL-977</v>
          </cell>
          <cell r="H905" t="str">
            <v>LAS BAMBAS</v>
          </cell>
          <cell r="I905">
            <v>149993</v>
          </cell>
          <cell r="J905" t="str">
            <v>REPUESTO</v>
          </cell>
          <cell r="K905" t="str">
            <v>ACEITE 15 W 40</v>
          </cell>
          <cell r="L905">
            <v>10</v>
          </cell>
          <cell r="M905" t="str">
            <v>GLNS.</v>
          </cell>
          <cell r="N905" t="str">
            <v>TRACTO</v>
          </cell>
          <cell r="O905">
            <v>0</v>
          </cell>
          <cell r="P905" t="str">
            <v>M7</v>
          </cell>
          <cell r="Q905" t="str">
            <v>J2</v>
          </cell>
          <cell r="R905" t="str">
            <v>J6</v>
          </cell>
          <cell r="S905" t="str">
            <v>ENTREGADO</v>
          </cell>
          <cell r="T905">
            <v>42689</v>
          </cell>
          <cell r="U905" t="str">
            <v>ROBLES ROJAS  JOSE MIGUEL</v>
          </cell>
          <cell r="V905" t="str">
            <v>CORIHUAMAN SURCO  ERICK ROBERT</v>
          </cell>
        </row>
        <row r="906">
          <cell r="A906">
            <v>841</v>
          </cell>
          <cell r="B906">
            <v>42689</v>
          </cell>
          <cell r="C906" t="str">
            <v>NOVIEMBRE</v>
          </cell>
          <cell r="D906" t="str">
            <v>2016</v>
          </cell>
          <cell r="E906">
            <v>333</v>
          </cell>
          <cell r="F906" t="str">
            <v>D3S-725</v>
          </cell>
          <cell r="G906" t="str">
            <v>TBL-977</v>
          </cell>
          <cell r="H906" t="str">
            <v>LAS BAMBAS</v>
          </cell>
          <cell r="I906">
            <v>149993</v>
          </cell>
          <cell r="J906" t="str">
            <v>REPUESTO</v>
          </cell>
          <cell r="K906" t="str">
            <v>FILTRO DE ACEITE</v>
          </cell>
          <cell r="L906">
            <v>2</v>
          </cell>
          <cell r="M906" t="str">
            <v>UNID.</v>
          </cell>
          <cell r="N906" t="str">
            <v>TRACTO</v>
          </cell>
          <cell r="O906">
            <v>0</v>
          </cell>
          <cell r="P906" t="str">
            <v>M7</v>
          </cell>
          <cell r="Q906" t="str">
            <v>J2</v>
          </cell>
          <cell r="R906" t="str">
            <v>J6</v>
          </cell>
          <cell r="S906" t="str">
            <v>ENTREGADO</v>
          </cell>
          <cell r="T906">
            <v>42689</v>
          </cell>
          <cell r="U906" t="str">
            <v>ROBLES ROJAS  JOSE MIGUEL</v>
          </cell>
          <cell r="V906" t="str">
            <v>CORIHUAMAN SURCO  ERICK ROBERT</v>
          </cell>
        </row>
        <row r="907">
          <cell r="A907">
            <v>842</v>
          </cell>
          <cell r="B907">
            <v>42689</v>
          </cell>
          <cell r="C907" t="str">
            <v>NOVIEMBRE</v>
          </cell>
          <cell r="D907" t="str">
            <v>2016</v>
          </cell>
          <cell r="E907">
            <v>333</v>
          </cell>
          <cell r="F907" t="str">
            <v>D3S-725</v>
          </cell>
          <cell r="G907" t="str">
            <v>TBL-977</v>
          </cell>
          <cell r="H907" t="str">
            <v>LAS BAMBAS</v>
          </cell>
          <cell r="I907">
            <v>149993</v>
          </cell>
          <cell r="J907" t="str">
            <v>REPUESTO</v>
          </cell>
          <cell r="K907" t="str">
            <v>ACEITE SINTETICO SAE 50 (TRANSMISION)</v>
          </cell>
          <cell r="L907">
            <v>5</v>
          </cell>
          <cell r="M907" t="str">
            <v>GLNS.</v>
          </cell>
          <cell r="N907" t="str">
            <v>TRACTO</v>
          </cell>
          <cell r="O907">
            <v>0</v>
          </cell>
          <cell r="P907" t="str">
            <v>M7</v>
          </cell>
          <cell r="Q907" t="str">
            <v>J2</v>
          </cell>
          <cell r="R907" t="str">
            <v>J6</v>
          </cell>
          <cell r="S907" t="str">
            <v>ENTREGADO</v>
          </cell>
          <cell r="T907">
            <v>42689</v>
          </cell>
          <cell r="U907" t="str">
            <v>ROBLES ROJAS  JOSE MIGUEL</v>
          </cell>
          <cell r="V907" t="str">
            <v>CORIHUAMAN SURCO  ERICK ROBERT</v>
          </cell>
        </row>
        <row r="908">
          <cell r="A908">
            <v>843</v>
          </cell>
          <cell r="B908">
            <v>42689</v>
          </cell>
          <cell r="C908" t="str">
            <v>NOVIEMBRE</v>
          </cell>
          <cell r="D908" t="str">
            <v>2016</v>
          </cell>
          <cell r="E908">
            <v>333</v>
          </cell>
          <cell r="F908" t="str">
            <v>D3S-725</v>
          </cell>
          <cell r="G908" t="str">
            <v>TBL-977</v>
          </cell>
          <cell r="H908" t="str">
            <v>LAS BAMBAS</v>
          </cell>
          <cell r="I908">
            <v>149993</v>
          </cell>
          <cell r="J908" t="str">
            <v>REPUESTO</v>
          </cell>
          <cell r="K908" t="str">
            <v>ACEITE 85W140 DIFEERENCIAL</v>
          </cell>
          <cell r="L908">
            <v>10</v>
          </cell>
          <cell r="M908" t="str">
            <v>GLNS.</v>
          </cell>
          <cell r="N908" t="str">
            <v>TRACTO</v>
          </cell>
          <cell r="O908">
            <v>0</v>
          </cell>
          <cell r="P908" t="str">
            <v>M7</v>
          </cell>
          <cell r="Q908" t="str">
            <v>J2</v>
          </cell>
          <cell r="R908" t="str">
            <v>J6</v>
          </cell>
          <cell r="S908" t="str">
            <v>ENTREGADO</v>
          </cell>
          <cell r="T908">
            <v>42689</v>
          </cell>
          <cell r="U908" t="str">
            <v>ROBLES ROJAS  JOSE MIGUEL</v>
          </cell>
          <cell r="V908" t="str">
            <v>CORIHUAMAN SURCO  ERICK ROBERT</v>
          </cell>
        </row>
        <row r="909">
          <cell r="A909">
            <v>844</v>
          </cell>
          <cell r="B909">
            <v>42689</v>
          </cell>
          <cell r="C909" t="str">
            <v>NOVIEMBRE</v>
          </cell>
          <cell r="D909" t="str">
            <v>2016</v>
          </cell>
          <cell r="E909">
            <v>333</v>
          </cell>
          <cell r="F909" t="str">
            <v>D3S-725</v>
          </cell>
          <cell r="G909" t="str">
            <v>TBL-977</v>
          </cell>
          <cell r="H909" t="str">
            <v>LAS BAMBAS</v>
          </cell>
          <cell r="I909">
            <v>149993</v>
          </cell>
          <cell r="J909" t="str">
            <v>REPUESTO</v>
          </cell>
          <cell r="K909" t="str">
            <v>FILTRO DE CORONA DIFERENCIAL</v>
          </cell>
          <cell r="L909">
            <v>1</v>
          </cell>
          <cell r="M909" t="str">
            <v>UNID.</v>
          </cell>
          <cell r="N909" t="str">
            <v>TRACTO</v>
          </cell>
          <cell r="O909">
            <v>0</v>
          </cell>
          <cell r="P909" t="str">
            <v>M7</v>
          </cell>
          <cell r="Q909" t="str">
            <v>J2</v>
          </cell>
          <cell r="R909" t="str">
            <v>J6</v>
          </cell>
          <cell r="S909" t="str">
            <v>ENTREGADO</v>
          </cell>
          <cell r="T909">
            <v>42689</v>
          </cell>
          <cell r="U909" t="str">
            <v>ROBLES ROJAS  JOSE MIGUEL</v>
          </cell>
          <cell r="V909" t="str">
            <v>CORIHUAMAN SURCO  ERICK ROBERT</v>
          </cell>
        </row>
        <row r="910">
          <cell r="A910">
            <v>870</v>
          </cell>
          <cell r="B910">
            <v>42689</v>
          </cell>
          <cell r="C910" t="str">
            <v>NOVIEMBRE</v>
          </cell>
          <cell r="D910" t="str">
            <v>2016</v>
          </cell>
          <cell r="E910">
            <v>333</v>
          </cell>
          <cell r="F910" t="str">
            <v>D3S-725</v>
          </cell>
          <cell r="G910" t="str">
            <v>TBL-977</v>
          </cell>
          <cell r="H910" t="str">
            <v>LAS BAMBAS</v>
          </cell>
          <cell r="I910">
            <v>149993</v>
          </cell>
          <cell r="J910" t="str">
            <v>REPUESTO</v>
          </cell>
          <cell r="K910" t="str">
            <v>FOCO DE DOBLE CONTACTO DE 12 V</v>
          </cell>
          <cell r="L910">
            <v>1</v>
          </cell>
          <cell r="M910" t="str">
            <v>UNID.</v>
          </cell>
          <cell r="N910" t="str">
            <v>TRACTO</v>
          </cell>
          <cell r="O910">
            <v>0</v>
          </cell>
          <cell r="P910" t="str">
            <v>E2</v>
          </cell>
          <cell r="Q910" t="str">
            <v>J2</v>
          </cell>
          <cell r="R910" t="str">
            <v>J6</v>
          </cell>
          <cell r="S910" t="str">
            <v>ENTREGADO</v>
          </cell>
          <cell r="T910">
            <v>42689</v>
          </cell>
          <cell r="U910" t="str">
            <v>YUCA BELLIDO BORIS YERSY</v>
          </cell>
          <cell r="V910" t="str">
            <v>CORIHUAMAN SURCO  ERICK ROBERT</v>
          </cell>
        </row>
        <row r="911">
          <cell r="A911">
            <v>891</v>
          </cell>
          <cell r="B911">
            <v>42689</v>
          </cell>
          <cell r="C911" t="str">
            <v>NOVIEMBRE</v>
          </cell>
          <cell r="D911" t="str">
            <v>2016</v>
          </cell>
          <cell r="E911">
            <v>333</v>
          </cell>
          <cell r="F911" t="str">
            <v>D3S-725</v>
          </cell>
          <cell r="G911" t="str">
            <v>TBL-977</v>
          </cell>
          <cell r="H911" t="str">
            <v>LAS BAMBAS</v>
          </cell>
          <cell r="I911">
            <v>149993</v>
          </cell>
          <cell r="J911" t="str">
            <v>REPUESTO</v>
          </cell>
          <cell r="K911" t="str">
            <v>LIQUIDO REFRIGERANTE</v>
          </cell>
          <cell r="L911">
            <v>2</v>
          </cell>
          <cell r="M911" t="str">
            <v>GLNS.</v>
          </cell>
          <cell r="N911" t="str">
            <v>TRACTO</v>
          </cell>
          <cell r="O911">
            <v>0</v>
          </cell>
          <cell r="P911" t="str">
            <v>M7</v>
          </cell>
          <cell r="Q911" t="str">
            <v>J1</v>
          </cell>
          <cell r="R911" t="str">
            <v>J6</v>
          </cell>
          <cell r="S911" t="str">
            <v>ENTREGADO</v>
          </cell>
          <cell r="T911">
            <v>42689</v>
          </cell>
          <cell r="U911" t="str">
            <v>ROBLES ROJAS  JOSE MIGUEL</v>
          </cell>
          <cell r="V911" t="str">
            <v>FLOREZ CONDORI  JOSE WILLIANS</v>
          </cell>
        </row>
        <row r="912">
          <cell r="A912">
            <v>876</v>
          </cell>
          <cell r="B912">
            <v>42689</v>
          </cell>
          <cell r="C912" t="str">
            <v>NOVIEMBRE</v>
          </cell>
          <cell r="D912" t="str">
            <v>2016</v>
          </cell>
          <cell r="E912">
            <v>333</v>
          </cell>
          <cell r="F912" t="str">
            <v>D3S-725</v>
          </cell>
          <cell r="G912" t="str">
            <v>TBL-977</v>
          </cell>
          <cell r="H912" t="str">
            <v>LAS BAMBAS</v>
          </cell>
          <cell r="I912">
            <v>149993</v>
          </cell>
          <cell r="J912" t="str">
            <v>REPUESTO</v>
          </cell>
          <cell r="K912" t="str">
            <v>LLANTA REENCAUCHADA IZB</v>
          </cell>
          <cell r="L912">
            <v>1</v>
          </cell>
          <cell r="M912" t="str">
            <v>UNID.</v>
          </cell>
          <cell r="N912" t="str">
            <v>TRACTO</v>
          </cell>
          <cell r="O912">
            <v>0</v>
          </cell>
          <cell r="P912" t="str">
            <v>N1</v>
          </cell>
          <cell r="Q912" t="str">
            <v>J3</v>
          </cell>
          <cell r="R912" t="str">
            <v>J6</v>
          </cell>
          <cell r="S912" t="str">
            <v>ENTREGADO</v>
          </cell>
          <cell r="T912">
            <v>42689</v>
          </cell>
          <cell r="U912" t="str">
            <v>AGUILAR CCANTUTA WILLY</v>
          </cell>
          <cell r="V912" t="str">
            <v>CHURA PIZARRO ALBERTO</v>
          </cell>
        </row>
        <row r="913">
          <cell r="A913">
            <v>904</v>
          </cell>
          <cell r="B913">
            <v>42689</v>
          </cell>
          <cell r="C913" t="str">
            <v>NOVIEMBRE</v>
          </cell>
          <cell r="D913" t="str">
            <v>2016</v>
          </cell>
          <cell r="E913">
            <v>342</v>
          </cell>
          <cell r="F913" t="str">
            <v>D6F-903</v>
          </cell>
          <cell r="G913" t="str">
            <v>B8K-997</v>
          </cell>
          <cell r="H913" t="str">
            <v>LAS BAMBAS</v>
          </cell>
          <cell r="I913">
            <v>215260</v>
          </cell>
          <cell r="J913" t="str">
            <v>REPUESTO</v>
          </cell>
          <cell r="K913" t="str">
            <v>TRIZ</v>
          </cell>
          <cell r="L913">
            <v>1</v>
          </cell>
          <cell r="M913" t="str">
            <v>UNID.</v>
          </cell>
          <cell r="N913" t="str">
            <v>TRACTO</v>
          </cell>
          <cell r="O913">
            <v>0</v>
          </cell>
          <cell r="P913" t="str">
            <v>E1</v>
          </cell>
          <cell r="Q913" t="str">
            <v>J1</v>
          </cell>
          <cell r="R913" t="str">
            <v>J6</v>
          </cell>
          <cell r="S913" t="str">
            <v>ENTREGADO</v>
          </cell>
          <cell r="T913">
            <v>42689</v>
          </cell>
          <cell r="U913" t="str">
            <v>PALOMINO CARDENAS JUAN CARLOS</v>
          </cell>
          <cell r="V913" t="str">
            <v>FLOREZ CONDORI  JOSE WILLIANS</v>
          </cell>
        </row>
        <row r="914">
          <cell r="A914">
            <v>905</v>
          </cell>
          <cell r="B914">
            <v>42689</v>
          </cell>
          <cell r="C914" t="str">
            <v>NOVIEMBRE</v>
          </cell>
          <cell r="D914" t="str">
            <v>2016</v>
          </cell>
          <cell r="E914">
            <v>342</v>
          </cell>
          <cell r="F914" t="str">
            <v>D6F-903</v>
          </cell>
          <cell r="G914" t="str">
            <v>B8K-997</v>
          </cell>
          <cell r="H914" t="str">
            <v>LAS BAMBAS</v>
          </cell>
          <cell r="I914">
            <v>215260</v>
          </cell>
          <cell r="J914" t="str">
            <v>REPUESTO</v>
          </cell>
          <cell r="K914" t="str">
            <v>TUERCAS 1/2</v>
          </cell>
          <cell r="L914">
            <v>2</v>
          </cell>
          <cell r="M914" t="str">
            <v>UNID.</v>
          </cell>
          <cell r="N914" t="str">
            <v>TRACTO</v>
          </cell>
          <cell r="O914">
            <v>0</v>
          </cell>
          <cell r="P914" t="str">
            <v>E1</v>
          </cell>
          <cell r="Q914" t="str">
            <v>J1</v>
          </cell>
          <cell r="R914" t="str">
            <v>J6</v>
          </cell>
          <cell r="S914" t="str">
            <v>ENTREGADO</v>
          </cell>
          <cell r="T914">
            <v>42689</v>
          </cell>
          <cell r="U914" t="str">
            <v>PALOMINO CARDENAS JUAN CARLOS</v>
          </cell>
          <cell r="V914" t="str">
            <v>FLOREZ CONDORI  JOSE WILLIANS</v>
          </cell>
        </row>
        <row r="915">
          <cell r="A915">
            <v>882</v>
          </cell>
          <cell r="B915">
            <v>42689</v>
          </cell>
          <cell r="C915" t="str">
            <v>NOVIEMBRE</v>
          </cell>
          <cell r="D915" t="str">
            <v>2016</v>
          </cell>
          <cell r="E915">
            <v>335</v>
          </cell>
          <cell r="F915" t="str">
            <v>D7N-755</v>
          </cell>
          <cell r="G915" t="str">
            <v>F7L-983</v>
          </cell>
          <cell r="H915" t="str">
            <v>LAS BAMBAS</v>
          </cell>
          <cell r="I915">
            <v>46030</v>
          </cell>
          <cell r="J915" t="str">
            <v>INSUMO TALLER</v>
          </cell>
          <cell r="K915" t="str">
            <v>CELLOCORD 5/32</v>
          </cell>
          <cell r="L915">
            <v>5</v>
          </cell>
          <cell r="M915" t="str">
            <v>KG.</v>
          </cell>
          <cell r="N915" t="str">
            <v>CISTERNA</v>
          </cell>
          <cell r="O915">
            <v>0</v>
          </cell>
          <cell r="P915" t="str">
            <v>S2</v>
          </cell>
          <cell r="Q915" t="str">
            <v>J1</v>
          </cell>
          <cell r="R915" t="str">
            <v>J6</v>
          </cell>
          <cell r="S915" t="str">
            <v>ENTREGADO</v>
          </cell>
          <cell r="T915">
            <v>42689</v>
          </cell>
          <cell r="U915" t="str">
            <v>PALOMINO ESTRADA  MICHEL</v>
          </cell>
          <cell r="V915" t="str">
            <v>FLOREZ CONDORI  JOSE WILLIANS</v>
          </cell>
        </row>
        <row r="916">
          <cell r="A916">
            <v>883</v>
          </cell>
          <cell r="B916">
            <v>42689</v>
          </cell>
          <cell r="C916" t="str">
            <v>NOVIEMBRE</v>
          </cell>
          <cell r="D916" t="str">
            <v>2016</v>
          </cell>
          <cell r="E916">
            <v>335</v>
          </cell>
          <cell r="F916" t="str">
            <v>D7N-755</v>
          </cell>
          <cell r="G916" t="str">
            <v>F7L-983</v>
          </cell>
          <cell r="H916" t="str">
            <v>LAS BAMBAS</v>
          </cell>
          <cell r="I916">
            <v>46030</v>
          </cell>
          <cell r="J916" t="str">
            <v>REPUESTO</v>
          </cell>
          <cell r="K916" t="str">
            <v>PERNO MANHOLE 3/8 X 6</v>
          </cell>
          <cell r="L916">
            <v>1</v>
          </cell>
          <cell r="M916" t="str">
            <v>UNID.</v>
          </cell>
          <cell r="N916" t="str">
            <v>CISTERNA</v>
          </cell>
          <cell r="O916">
            <v>0</v>
          </cell>
          <cell r="P916" t="str">
            <v>S2</v>
          </cell>
          <cell r="Q916" t="str">
            <v>J1</v>
          </cell>
          <cell r="R916" t="str">
            <v>J6</v>
          </cell>
          <cell r="S916" t="str">
            <v>ENTREGADO</v>
          </cell>
          <cell r="T916">
            <v>42689</v>
          </cell>
          <cell r="U916" t="str">
            <v>PALOMINO ESTRADA  MICHEL</v>
          </cell>
          <cell r="V916" t="str">
            <v>FLOREZ CONDORI  JOSE WILLIANS</v>
          </cell>
        </row>
        <row r="917">
          <cell r="A917">
            <v>884</v>
          </cell>
          <cell r="B917">
            <v>42689</v>
          </cell>
          <cell r="C917" t="str">
            <v>NOVIEMBRE</v>
          </cell>
          <cell r="D917" t="str">
            <v>2016</v>
          </cell>
          <cell r="E917">
            <v>335</v>
          </cell>
          <cell r="F917" t="str">
            <v>D7N-755</v>
          </cell>
          <cell r="G917" t="str">
            <v>F7L-983</v>
          </cell>
          <cell r="H917" t="str">
            <v>LAS BAMBAS</v>
          </cell>
          <cell r="I917">
            <v>46030</v>
          </cell>
          <cell r="J917" t="str">
            <v>REPUESTO</v>
          </cell>
          <cell r="K917" t="str">
            <v>TUERCA 3/8 DE PERNO MANHOLE</v>
          </cell>
          <cell r="L917">
            <v>2</v>
          </cell>
          <cell r="M917" t="str">
            <v>UNID.</v>
          </cell>
          <cell r="N917" t="str">
            <v>CISTERNA</v>
          </cell>
          <cell r="O917">
            <v>0</v>
          </cell>
          <cell r="P917" t="str">
            <v>S2</v>
          </cell>
          <cell r="Q917" t="str">
            <v>J1</v>
          </cell>
          <cell r="R917" t="str">
            <v>J6</v>
          </cell>
          <cell r="S917" t="str">
            <v>ENTREGADO</v>
          </cell>
          <cell r="T917">
            <v>42689</v>
          </cell>
          <cell r="U917" t="str">
            <v>PALOMINO ESTRADA  MICHEL</v>
          </cell>
          <cell r="V917" t="str">
            <v>FLOREZ CONDORI  JOSE WILLIANS</v>
          </cell>
        </row>
        <row r="918">
          <cell r="A918">
            <v>828</v>
          </cell>
          <cell r="B918">
            <v>42689</v>
          </cell>
          <cell r="C918" t="str">
            <v>NOVIEMBRE</v>
          </cell>
          <cell r="D918" t="str">
            <v>2016</v>
          </cell>
          <cell r="E918">
            <v>200</v>
          </cell>
          <cell r="F918" t="str">
            <v>TALLER</v>
          </cell>
          <cell r="G918" t="str">
            <v>TALLER</v>
          </cell>
          <cell r="H918" t="str">
            <v>TALLER</v>
          </cell>
          <cell r="I918" t="str">
            <v>TALLER</v>
          </cell>
          <cell r="J918" t="str">
            <v>INSUMO TALLER</v>
          </cell>
          <cell r="K918" t="str">
            <v>LAPICEROS</v>
          </cell>
          <cell r="L918">
            <v>15</v>
          </cell>
          <cell r="M918" t="str">
            <v>UNID.</v>
          </cell>
          <cell r="N918" t="str">
            <v>TALLER</v>
          </cell>
          <cell r="O918">
            <v>0</v>
          </cell>
          <cell r="P918" t="str">
            <v>J6</v>
          </cell>
          <cell r="Q918" t="str">
            <v>J1</v>
          </cell>
          <cell r="R918" t="str">
            <v>J6</v>
          </cell>
          <cell r="S918" t="str">
            <v>ENTREGADO</v>
          </cell>
          <cell r="T918">
            <v>42689</v>
          </cell>
          <cell r="U918" t="str">
            <v>VILLANUEVA BEJAR  YHORDAN MICHEL</v>
          </cell>
          <cell r="V918" t="str">
            <v>FLOREZ CONDORI  JOSE WILLIANS</v>
          </cell>
        </row>
        <row r="919">
          <cell r="A919">
            <v>830</v>
          </cell>
          <cell r="B919">
            <v>42689</v>
          </cell>
          <cell r="C919" t="str">
            <v>NOVIEMBRE</v>
          </cell>
          <cell r="D919" t="str">
            <v>2016</v>
          </cell>
          <cell r="E919">
            <v>200</v>
          </cell>
          <cell r="F919" t="str">
            <v>TALLER</v>
          </cell>
          <cell r="G919" t="str">
            <v>TALLER</v>
          </cell>
          <cell r="H919" t="str">
            <v>TALLER</v>
          </cell>
          <cell r="I919" t="str">
            <v>TALLER</v>
          </cell>
          <cell r="J919" t="str">
            <v>INSUMO TALLER</v>
          </cell>
          <cell r="K919" t="str">
            <v>CINTA NEGRA</v>
          </cell>
          <cell r="L919">
            <v>1</v>
          </cell>
          <cell r="M919" t="str">
            <v>UNID.</v>
          </cell>
          <cell r="N919" t="str">
            <v>TALLER</v>
          </cell>
          <cell r="O919">
            <v>0</v>
          </cell>
          <cell r="P919" t="str">
            <v>E2</v>
          </cell>
          <cell r="Q919" t="str">
            <v>J1</v>
          </cell>
          <cell r="R919" t="str">
            <v>J6</v>
          </cell>
          <cell r="S919" t="str">
            <v>ENTREGADO</v>
          </cell>
          <cell r="T919">
            <v>42689</v>
          </cell>
          <cell r="U919" t="str">
            <v>YUCA BELLIDO BORIS YERSY</v>
          </cell>
          <cell r="V919" t="str">
            <v>FLOREZ CONDORI  JOSE WILLIANS</v>
          </cell>
        </row>
        <row r="920">
          <cell r="A920">
            <v>831</v>
          </cell>
          <cell r="B920">
            <v>42689</v>
          </cell>
          <cell r="C920" t="str">
            <v>NOVIEMBRE</v>
          </cell>
          <cell r="D920" t="str">
            <v>2016</v>
          </cell>
          <cell r="E920">
            <v>200</v>
          </cell>
          <cell r="F920" t="str">
            <v>TALLER</v>
          </cell>
          <cell r="G920" t="str">
            <v>TALLER</v>
          </cell>
          <cell r="H920" t="str">
            <v>TALLER</v>
          </cell>
          <cell r="I920" t="str">
            <v>TALLER</v>
          </cell>
          <cell r="J920" t="str">
            <v>UNIFORMES</v>
          </cell>
          <cell r="K920" t="str">
            <v>TAIVEX "M"</v>
          </cell>
          <cell r="L920">
            <v>1</v>
          </cell>
          <cell r="M920" t="str">
            <v>UNID.</v>
          </cell>
          <cell r="N920" t="str">
            <v>TALLER</v>
          </cell>
          <cell r="O920">
            <v>0</v>
          </cell>
          <cell r="P920" t="str">
            <v>M5</v>
          </cell>
          <cell r="Q920" t="str">
            <v>J2</v>
          </cell>
          <cell r="R920" t="str">
            <v>J6</v>
          </cell>
          <cell r="S920" t="str">
            <v>ENTREGADO</v>
          </cell>
          <cell r="T920">
            <v>42689</v>
          </cell>
          <cell r="U920" t="str">
            <v>LOPEZ RUIZ WILBERTO</v>
          </cell>
          <cell r="V920" t="str">
            <v>CORIHUAMAN SURCO  ERICK ROBERT</v>
          </cell>
        </row>
        <row r="921">
          <cell r="A921">
            <v>865</v>
          </cell>
          <cell r="B921">
            <v>42689</v>
          </cell>
          <cell r="C921" t="str">
            <v>NOVIEMBRE</v>
          </cell>
          <cell r="D921" t="str">
            <v>2016</v>
          </cell>
          <cell r="E921">
            <v>200</v>
          </cell>
          <cell r="F921" t="str">
            <v>TALLER</v>
          </cell>
          <cell r="G921" t="str">
            <v>TALLER</v>
          </cell>
          <cell r="H921" t="str">
            <v>TALLER</v>
          </cell>
          <cell r="I921" t="str">
            <v>TALLER</v>
          </cell>
          <cell r="J921" t="str">
            <v>MATERIALES</v>
          </cell>
          <cell r="K921" t="str">
            <v>TABLEROS</v>
          </cell>
          <cell r="L921">
            <v>4</v>
          </cell>
          <cell r="M921" t="str">
            <v>UNID.</v>
          </cell>
          <cell r="N921" t="str">
            <v>TALLER</v>
          </cell>
          <cell r="O921">
            <v>0</v>
          </cell>
          <cell r="P921" t="str">
            <v>J5</v>
          </cell>
          <cell r="Q921" t="str">
            <v>J1</v>
          </cell>
          <cell r="R921" t="str">
            <v>J6</v>
          </cell>
          <cell r="S921" t="str">
            <v>ENTREGADO</v>
          </cell>
          <cell r="T921">
            <v>42689</v>
          </cell>
          <cell r="U921" t="str">
            <v>CONZA HUALLA NOELIA</v>
          </cell>
          <cell r="V921" t="str">
            <v>FLOREZ CONDORI  JOSE WILLIANS</v>
          </cell>
        </row>
        <row r="922">
          <cell r="A922">
            <v>874</v>
          </cell>
          <cell r="B922">
            <v>42689</v>
          </cell>
          <cell r="C922" t="str">
            <v>NOVIEMBRE</v>
          </cell>
          <cell r="D922" t="str">
            <v>2016</v>
          </cell>
          <cell r="E922">
            <v>200</v>
          </cell>
          <cell r="F922" t="str">
            <v>TALLER</v>
          </cell>
          <cell r="G922" t="str">
            <v>TALLER</v>
          </cell>
          <cell r="H922" t="str">
            <v>TALLER</v>
          </cell>
          <cell r="I922" t="str">
            <v>TALLER</v>
          </cell>
          <cell r="J922" t="str">
            <v>REPUESTO</v>
          </cell>
          <cell r="K922" t="str">
            <v>PILAS TRIPLE A</v>
          </cell>
          <cell r="L922">
            <v>3</v>
          </cell>
          <cell r="M922" t="str">
            <v>UNID.</v>
          </cell>
          <cell r="N922" t="str">
            <v>TALLER</v>
          </cell>
          <cell r="O922">
            <v>101</v>
          </cell>
          <cell r="P922" t="str">
            <v>S2</v>
          </cell>
          <cell r="Q922" t="str">
            <v>J2</v>
          </cell>
          <cell r="R922" t="str">
            <v>J6</v>
          </cell>
          <cell r="S922" t="str">
            <v>ENTREGADO</v>
          </cell>
          <cell r="T922">
            <v>0</v>
          </cell>
          <cell r="U922" t="str">
            <v>PALOMINO ESTRADA  MICHEL</v>
          </cell>
          <cell r="V922" t="str">
            <v>CORIHUAMAN SURCO  ERICK ROBERT</v>
          </cell>
        </row>
        <row r="923">
          <cell r="A923">
            <v>880</v>
          </cell>
          <cell r="B923">
            <v>42689</v>
          </cell>
          <cell r="C923" t="str">
            <v>NOVIEMBRE</v>
          </cell>
          <cell r="D923" t="str">
            <v>2016</v>
          </cell>
          <cell r="E923">
            <v>200</v>
          </cell>
          <cell r="F923" t="str">
            <v>TALLER</v>
          </cell>
          <cell r="G923" t="str">
            <v>TALLER</v>
          </cell>
          <cell r="H923" t="str">
            <v>TALLER</v>
          </cell>
          <cell r="I923" t="str">
            <v>TALLER</v>
          </cell>
          <cell r="J923" t="str">
            <v>INSUMO TALLER</v>
          </cell>
          <cell r="K923" t="str">
            <v>SOLDIMIX</v>
          </cell>
          <cell r="L923">
            <v>1</v>
          </cell>
          <cell r="M923" t="str">
            <v>UNID.</v>
          </cell>
          <cell r="N923" t="str">
            <v>TALLER</v>
          </cell>
          <cell r="O923">
            <v>0</v>
          </cell>
          <cell r="P923" t="str">
            <v>J5</v>
          </cell>
          <cell r="Q923" t="str">
            <v>J1</v>
          </cell>
          <cell r="R923" t="str">
            <v>J6</v>
          </cell>
          <cell r="S923" t="str">
            <v>ENTREGADO</v>
          </cell>
          <cell r="T923">
            <v>42689</v>
          </cell>
          <cell r="U923" t="str">
            <v>CONZA HUALLA NOELIA</v>
          </cell>
          <cell r="V923" t="str">
            <v>FLOREZ CONDORI  JOSE WILLIANS</v>
          </cell>
        </row>
        <row r="924">
          <cell r="A924">
            <v>894</v>
          </cell>
          <cell r="B924">
            <v>42689</v>
          </cell>
          <cell r="C924" t="str">
            <v>NOVIEMBRE</v>
          </cell>
          <cell r="D924" t="str">
            <v>2016</v>
          </cell>
          <cell r="E924">
            <v>200</v>
          </cell>
          <cell r="F924" t="str">
            <v>TALLER</v>
          </cell>
          <cell r="G924" t="str">
            <v>TALLER</v>
          </cell>
          <cell r="H924" t="str">
            <v>TALLER</v>
          </cell>
          <cell r="I924" t="str">
            <v>TALLER</v>
          </cell>
          <cell r="J924" t="str">
            <v>UNIFORMES</v>
          </cell>
          <cell r="K924" t="str">
            <v>TAIVEX "L"</v>
          </cell>
          <cell r="L924">
            <v>1</v>
          </cell>
          <cell r="M924" t="str">
            <v>UNID.</v>
          </cell>
          <cell r="N924" t="str">
            <v>TALLER</v>
          </cell>
          <cell r="O924">
            <v>0</v>
          </cell>
          <cell r="P924" t="str">
            <v>M3</v>
          </cell>
          <cell r="Q924" t="str">
            <v>J1</v>
          </cell>
          <cell r="R924" t="str">
            <v>J6</v>
          </cell>
          <cell r="S924" t="str">
            <v>ENTREGADO</v>
          </cell>
          <cell r="T924">
            <v>42689</v>
          </cell>
          <cell r="U924" t="str">
            <v>GARCIA PASQUEL  JOSE LUIS</v>
          </cell>
          <cell r="V924" t="str">
            <v>FLOREZ CONDORI  JOSE WILLIANS</v>
          </cell>
        </row>
        <row r="925">
          <cell r="A925">
            <v>898</v>
          </cell>
          <cell r="B925">
            <v>42689</v>
          </cell>
          <cell r="C925" t="str">
            <v>NOVIEMBRE</v>
          </cell>
          <cell r="D925" t="str">
            <v>2016</v>
          </cell>
          <cell r="E925">
            <v>200</v>
          </cell>
          <cell r="F925" t="str">
            <v>TALLER</v>
          </cell>
          <cell r="G925" t="str">
            <v>TALLER</v>
          </cell>
          <cell r="H925" t="str">
            <v>TALLER</v>
          </cell>
          <cell r="I925" t="str">
            <v>TALLER</v>
          </cell>
          <cell r="J925" t="str">
            <v>INSUMO TALLER</v>
          </cell>
          <cell r="K925" t="str">
            <v>SOLDIMIX</v>
          </cell>
          <cell r="L925">
            <v>1</v>
          </cell>
          <cell r="M925" t="str">
            <v>UNID.</v>
          </cell>
          <cell r="N925" t="str">
            <v>TALLER</v>
          </cell>
          <cell r="O925">
            <v>0</v>
          </cell>
          <cell r="P925" t="str">
            <v>E2</v>
          </cell>
          <cell r="Q925" t="str">
            <v>J1</v>
          </cell>
          <cell r="R925" t="str">
            <v>J6</v>
          </cell>
          <cell r="S925" t="str">
            <v>ENTREGADO</v>
          </cell>
          <cell r="T925">
            <v>42689</v>
          </cell>
          <cell r="U925" t="str">
            <v>YUCA BELLIDO BORIS YERSY</v>
          </cell>
          <cell r="V925" t="str">
            <v>FLOREZ CONDORI  JOSE WILLIANS</v>
          </cell>
        </row>
        <row r="926">
          <cell r="A926">
            <v>834</v>
          </cell>
          <cell r="B926">
            <v>42689</v>
          </cell>
          <cell r="C926" t="str">
            <v>NOVIEMBRE</v>
          </cell>
          <cell r="D926" t="str">
            <v>2016</v>
          </cell>
          <cell r="E926">
            <v>334</v>
          </cell>
          <cell r="F926" t="str">
            <v>X2W-761</v>
          </cell>
          <cell r="G926" t="str">
            <v>C5V-996</v>
          </cell>
          <cell r="H926" t="str">
            <v>LAS BAMBAS</v>
          </cell>
          <cell r="I926">
            <v>140937</v>
          </cell>
          <cell r="J926" t="str">
            <v>REPUESTO</v>
          </cell>
          <cell r="K926" t="str">
            <v>SOCKET</v>
          </cell>
          <cell r="L926">
            <v>1</v>
          </cell>
          <cell r="M926" t="str">
            <v>UNID.</v>
          </cell>
          <cell r="N926" t="str">
            <v>TRACTO</v>
          </cell>
          <cell r="O926">
            <v>0</v>
          </cell>
          <cell r="P926" t="str">
            <v>E2</v>
          </cell>
          <cell r="Q926" t="str">
            <v>J1</v>
          </cell>
          <cell r="R926" t="str">
            <v>J6</v>
          </cell>
          <cell r="S926" t="str">
            <v>ENTREGADO</v>
          </cell>
          <cell r="T926">
            <v>42689</v>
          </cell>
          <cell r="U926" t="str">
            <v>YUCA BELLIDO BORIS YERSY</v>
          </cell>
          <cell r="V926" t="str">
            <v>FLOREZ CONDORI  JOSE WILLIANS</v>
          </cell>
        </row>
        <row r="927">
          <cell r="A927">
            <v>835</v>
          </cell>
          <cell r="B927">
            <v>42689</v>
          </cell>
          <cell r="C927" t="str">
            <v>NOVIEMBRE</v>
          </cell>
          <cell r="D927" t="str">
            <v>2016</v>
          </cell>
          <cell r="E927">
            <v>334</v>
          </cell>
          <cell r="F927" t="str">
            <v>X2W-761</v>
          </cell>
          <cell r="G927" t="str">
            <v>C5V-996</v>
          </cell>
          <cell r="H927" t="str">
            <v>LAS BAMBAS</v>
          </cell>
          <cell r="I927">
            <v>140937</v>
          </cell>
          <cell r="J927" t="str">
            <v>REPUESTO</v>
          </cell>
          <cell r="K927" t="str">
            <v>FOCO DE DOBLE CONTACTO DE 12 V</v>
          </cell>
          <cell r="L927">
            <v>1</v>
          </cell>
          <cell r="M927" t="str">
            <v>UNID.</v>
          </cell>
          <cell r="N927" t="str">
            <v>TRACTO</v>
          </cell>
          <cell r="O927">
            <v>0</v>
          </cell>
          <cell r="P927" t="str">
            <v>E2</v>
          </cell>
          <cell r="Q927" t="str">
            <v>J1</v>
          </cell>
          <cell r="R927" t="str">
            <v>J6</v>
          </cell>
          <cell r="S927" t="str">
            <v>ENTREGADO</v>
          </cell>
          <cell r="T927">
            <v>42689</v>
          </cell>
          <cell r="U927" t="str">
            <v>YUCA BELLIDO BORIS YERSY</v>
          </cell>
          <cell r="V927" t="str">
            <v>FLOREZ CONDORI  JOSE WILLIANS</v>
          </cell>
        </row>
        <row r="928">
          <cell r="A928">
            <v>877</v>
          </cell>
          <cell r="B928">
            <v>42689</v>
          </cell>
          <cell r="C928" t="str">
            <v>NOVIEMBRE</v>
          </cell>
          <cell r="D928" t="str">
            <v>2016</v>
          </cell>
          <cell r="E928">
            <v>334</v>
          </cell>
          <cell r="F928" t="str">
            <v>X2W-761</v>
          </cell>
          <cell r="G928" t="str">
            <v>C5V-996</v>
          </cell>
          <cell r="H928" t="str">
            <v>LAS BAMBAS</v>
          </cell>
          <cell r="I928">
            <v>140937</v>
          </cell>
          <cell r="J928" t="str">
            <v>REPUESTO</v>
          </cell>
          <cell r="K928" t="str">
            <v>PALANCA DE LUCES INTERMITENTES</v>
          </cell>
          <cell r="L928">
            <v>1</v>
          </cell>
          <cell r="M928" t="str">
            <v>UNID.</v>
          </cell>
          <cell r="N928" t="str">
            <v>TRACTO</v>
          </cell>
          <cell r="O928">
            <v>0</v>
          </cell>
          <cell r="P928" t="str">
            <v>E2</v>
          </cell>
          <cell r="Q928" t="str">
            <v>J2</v>
          </cell>
          <cell r="R928" t="str">
            <v>J6</v>
          </cell>
          <cell r="S928" t="str">
            <v>ENTREGADO</v>
          </cell>
          <cell r="T928">
            <v>42689</v>
          </cell>
          <cell r="U928" t="str">
            <v>YUCA BELLIDO BORIS YERSY</v>
          </cell>
          <cell r="V928" t="str">
            <v>CORIHUAMAN SURCO  ERICK ROBERT</v>
          </cell>
        </row>
        <row r="929">
          <cell r="A929">
            <v>893</v>
          </cell>
          <cell r="B929">
            <v>42689</v>
          </cell>
          <cell r="C929" t="str">
            <v>NOVIEMBRE</v>
          </cell>
          <cell r="D929" t="str">
            <v>2016</v>
          </cell>
          <cell r="E929">
            <v>254</v>
          </cell>
          <cell r="F929" t="str">
            <v>X2W-762</v>
          </cell>
          <cell r="G929" t="str">
            <v>C5V-998</v>
          </cell>
          <cell r="H929" t="str">
            <v>LAS BAMBAS</v>
          </cell>
          <cell r="I929">
            <v>122505</v>
          </cell>
          <cell r="J929" t="str">
            <v>REPUESTO</v>
          </cell>
          <cell r="K929" t="str">
            <v>TERMOSTATO PARA FREIGHTLINER MOTOR MERCEDES</v>
          </cell>
          <cell r="L929">
            <v>2</v>
          </cell>
          <cell r="M929" t="str">
            <v>UNID.</v>
          </cell>
          <cell r="N929" t="str">
            <v>TRACTO</v>
          </cell>
          <cell r="O929">
            <v>0</v>
          </cell>
          <cell r="P929" t="str">
            <v>M4</v>
          </cell>
          <cell r="Q929" t="str">
            <v>J2</v>
          </cell>
          <cell r="R929" t="str">
            <v>J6</v>
          </cell>
          <cell r="S929" t="str">
            <v>ENTREGADO</v>
          </cell>
          <cell r="T929">
            <v>42689</v>
          </cell>
          <cell r="U929" t="str">
            <v>JULLIRI APAZA UBALDO</v>
          </cell>
          <cell r="V929" t="str">
            <v>CORIHUAMAN SURCO  ERICK ROBERT</v>
          </cell>
        </row>
        <row r="930">
          <cell r="A930">
            <v>892</v>
          </cell>
          <cell r="B930">
            <v>42689</v>
          </cell>
          <cell r="C930" t="str">
            <v>NOVIEMBRE</v>
          </cell>
          <cell r="D930" t="str">
            <v>2016</v>
          </cell>
          <cell r="E930">
            <v>205</v>
          </cell>
          <cell r="F930" t="str">
            <v>X2W-765</v>
          </cell>
          <cell r="G930" t="str">
            <v>C5V-993</v>
          </cell>
          <cell r="H930" t="str">
            <v>LAS BAMBAS</v>
          </cell>
          <cell r="I930">
            <v>154850</v>
          </cell>
          <cell r="J930" t="str">
            <v>REPUESTO</v>
          </cell>
          <cell r="K930" t="str">
            <v>FAROS LED ROJO GRANDE</v>
          </cell>
          <cell r="L930">
            <v>1</v>
          </cell>
          <cell r="M930" t="str">
            <v>UNID.</v>
          </cell>
          <cell r="N930" t="str">
            <v>CISTERNA</v>
          </cell>
          <cell r="O930">
            <v>101</v>
          </cell>
          <cell r="P930" t="str">
            <v>E1</v>
          </cell>
          <cell r="Q930" t="str">
            <v>J1</v>
          </cell>
          <cell r="R930" t="str">
            <v>J6</v>
          </cell>
          <cell r="S930" t="str">
            <v>ENTREGADO</v>
          </cell>
          <cell r="T930">
            <v>0</v>
          </cell>
          <cell r="U930" t="str">
            <v>PALOMINO CARDENAS JUAN CARLOS</v>
          </cell>
          <cell r="V930" t="str">
            <v>FLOREZ CONDORI  JOSE WILLIANS</v>
          </cell>
        </row>
        <row r="931">
          <cell r="A931">
            <v>974</v>
          </cell>
          <cell r="B931">
            <v>42690</v>
          </cell>
          <cell r="C931" t="str">
            <v>NOVIEMBRE</v>
          </cell>
          <cell r="D931" t="str">
            <v>2016</v>
          </cell>
          <cell r="E931">
            <v>308</v>
          </cell>
          <cell r="F931" t="str">
            <v>A9H-889</v>
          </cell>
          <cell r="G931" t="str">
            <v>CAMION</v>
          </cell>
          <cell r="H931" t="str">
            <v>TAMBOMAYO</v>
          </cell>
          <cell r="I931">
            <v>120654</v>
          </cell>
          <cell r="J931" t="str">
            <v>REPUESTO</v>
          </cell>
          <cell r="K931" t="str">
            <v>PITON RECTO</v>
          </cell>
          <cell r="L931">
            <v>1</v>
          </cell>
          <cell r="M931" t="str">
            <v>UNID.</v>
          </cell>
          <cell r="N931" t="str">
            <v>TRACTO</v>
          </cell>
          <cell r="O931">
            <v>0</v>
          </cell>
          <cell r="P931" t="str">
            <v>N1</v>
          </cell>
          <cell r="Q931" t="str">
            <v>J3</v>
          </cell>
          <cell r="R931" t="str">
            <v>J6</v>
          </cell>
          <cell r="S931" t="str">
            <v>ENTREGADO</v>
          </cell>
          <cell r="T931">
            <v>42690</v>
          </cell>
          <cell r="U931" t="str">
            <v>AGUILAR CCANTUTA WILLY</v>
          </cell>
          <cell r="V931" t="str">
            <v>CHURA PIZARRO ALBERTO</v>
          </cell>
        </row>
        <row r="932">
          <cell r="A932">
            <v>975</v>
          </cell>
          <cell r="B932">
            <v>42690</v>
          </cell>
          <cell r="C932" t="str">
            <v>NOVIEMBRE</v>
          </cell>
          <cell r="D932" t="str">
            <v>2016</v>
          </cell>
          <cell r="E932">
            <v>308</v>
          </cell>
          <cell r="F932" t="str">
            <v>A9H-889</v>
          </cell>
          <cell r="G932" t="str">
            <v>CAMION</v>
          </cell>
          <cell r="H932" t="str">
            <v>TAMBOMAYO</v>
          </cell>
          <cell r="I932">
            <v>120654</v>
          </cell>
          <cell r="J932" t="str">
            <v>REPUESTO</v>
          </cell>
          <cell r="K932" t="str">
            <v>PARCHE RACK 12</v>
          </cell>
          <cell r="L932">
            <v>1</v>
          </cell>
          <cell r="M932" t="str">
            <v>UNID.</v>
          </cell>
          <cell r="N932" t="str">
            <v>TRACTO</v>
          </cell>
          <cell r="O932">
            <v>0</v>
          </cell>
          <cell r="P932" t="str">
            <v>N1</v>
          </cell>
          <cell r="Q932" t="str">
            <v>J3</v>
          </cell>
          <cell r="R932" t="str">
            <v>J6</v>
          </cell>
          <cell r="S932" t="str">
            <v>ENTREGADO</v>
          </cell>
          <cell r="T932">
            <v>42690</v>
          </cell>
          <cell r="U932" t="str">
            <v>AGUILAR CCANTUTA WILLY</v>
          </cell>
          <cell r="V932" t="str">
            <v>CHURA PIZARRO ALBERTO</v>
          </cell>
        </row>
        <row r="933">
          <cell r="A933">
            <v>949</v>
          </cell>
          <cell r="B933">
            <v>42690</v>
          </cell>
          <cell r="C933" t="str">
            <v>NOVIEMBRE</v>
          </cell>
          <cell r="D933" t="str">
            <v>2016</v>
          </cell>
          <cell r="E933">
            <v>321</v>
          </cell>
          <cell r="F933" t="str">
            <v>ABP-729</v>
          </cell>
          <cell r="G933" t="str">
            <v>D8K-985</v>
          </cell>
          <cell r="H933" t="str">
            <v>LAS BAMBAS</v>
          </cell>
          <cell r="I933">
            <v>106121</v>
          </cell>
          <cell r="J933" t="str">
            <v>REPUESTO</v>
          </cell>
          <cell r="K933" t="str">
            <v>FOCO DE CASTILLO</v>
          </cell>
          <cell r="L933">
            <v>1</v>
          </cell>
          <cell r="M933" t="str">
            <v>UNID.</v>
          </cell>
          <cell r="N933" t="str">
            <v>TRACTO</v>
          </cell>
          <cell r="O933">
            <v>0</v>
          </cell>
          <cell r="P933" t="str">
            <v>M1</v>
          </cell>
          <cell r="Q933" t="str">
            <v>J2</v>
          </cell>
          <cell r="R933" t="str">
            <v>J6</v>
          </cell>
          <cell r="S933" t="str">
            <v>ENTREGADO</v>
          </cell>
          <cell r="T933">
            <v>42690</v>
          </cell>
          <cell r="U933" t="str">
            <v>CABEZAS SANCHEZ JEAN JHONATAN</v>
          </cell>
          <cell r="V933" t="str">
            <v>CORIHUAMAN SURCO  ERICK ROBERT</v>
          </cell>
        </row>
        <row r="934">
          <cell r="A934">
            <v>915</v>
          </cell>
          <cell r="B934">
            <v>42690</v>
          </cell>
          <cell r="C934" t="str">
            <v>NOVIEMBRE</v>
          </cell>
          <cell r="D934" t="str">
            <v>2016</v>
          </cell>
          <cell r="E934">
            <v>351</v>
          </cell>
          <cell r="F934" t="str">
            <v>ABP-783</v>
          </cell>
          <cell r="G934" t="str">
            <v>C9S-988</v>
          </cell>
          <cell r="H934" t="str">
            <v>LAS BAMBAS</v>
          </cell>
          <cell r="I934">
            <v>122840</v>
          </cell>
          <cell r="J934" t="str">
            <v>REPUESTO</v>
          </cell>
          <cell r="K934" t="str">
            <v>UNION EN T 3/8</v>
          </cell>
          <cell r="L934">
            <v>1</v>
          </cell>
          <cell r="M934" t="str">
            <v>UNID.</v>
          </cell>
          <cell r="N934" t="str">
            <v>TRACTO</v>
          </cell>
          <cell r="O934">
            <v>0</v>
          </cell>
          <cell r="P934" t="str">
            <v>M7</v>
          </cell>
          <cell r="Q934" t="str">
            <v>J1</v>
          </cell>
          <cell r="R934" t="str">
            <v>J6</v>
          </cell>
          <cell r="S934" t="str">
            <v>ENTREGADO</v>
          </cell>
          <cell r="T934">
            <v>42690</v>
          </cell>
          <cell r="U934" t="str">
            <v>ROBLES ROJAS  JOSE MIGUEL</v>
          </cell>
          <cell r="V934" t="str">
            <v>FLOREZ CONDORI  JOSE WILLIANS</v>
          </cell>
        </row>
        <row r="935">
          <cell r="A935">
            <v>918</v>
          </cell>
          <cell r="B935">
            <v>42690</v>
          </cell>
          <cell r="C935" t="str">
            <v>NOVIEMBRE</v>
          </cell>
          <cell r="D935" t="str">
            <v>2016</v>
          </cell>
          <cell r="E935">
            <v>351</v>
          </cell>
          <cell r="F935" t="str">
            <v>ABP-783</v>
          </cell>
          <cell r="G935" t="str">
            <v>C9S-988</v>
          </cell>
          <cell r="H935" t="str">
            <v>LAS BAMBAS</v>
          </cell>
          <cell r="I935">
            <v>122840</v>
          </cell>
          <cell r="J935" t="str">
            <v>REPUESTO</v>
          </cell>
          <cell r="K935" t="str">
            <v>FOCOS R5W24V</v>
          </cell>
          <cell r="L935">
            <v>3</v>
          </cell>
          <cell r="M935" t="str">
            <v>UNID.</v>
          </cell>
          <cell r="N935" t="str">
            <v>TRACTO</v>
          </cell>
          <cell r="O935">
            <v>1</v>
          </cell>
          <cell r="P935" t="str">
            <v>E1</v>
          </cell>
          <cell r="Q935" t="str">
            <v>J1</v>
          </cell>
          <cell r="R935" t="str">
            <v>J5</v>
          </cell>
          <cell r="S935" t="str">
            <v>ENTREGADO</v>
          </cell>
          <cell r="T935">
            <v>42691</v>
          </cell>
          <cell r="U935" t="str">
            <v>PALOMINO CARDENAS JUAN CARLOS</v>
          </cell>
          <cell r="V935" t="str">
            <v>FLOREZ CONDORI  JOSE WILLIANS</v>
          </cell>
        </row>
        <row r="936">
          <cell r="A936">
            <v>923</v>
          </cell>
          <cell r="B936">
            <v>42690</v>
          </cell>
          <cell r="C936" t="str">
            <v>NOVIEMBRE</v>
          </cell>
          <cell r="D936" t="str">
            <v>2016</v>
          </cell>
          <cell r="E936">
            <v>351</v>
          </cell>
          <cell r="F936" t="str">
            <v>ABP-783</v>
          </cell>
          <cell r="G936" t="str">
            <v>C9S-988</v>
          </cell>
          <cell r="H936" t="str">
            <v>LAS BAMBAS</v>
          </cell>
          <cell r="I936">
            <v>122840</v>
          </cell>
          <cell r="J936" t="str">
            <v>REPUESTO</v>
          </cell>
          <cell r="K936" t="str">
            <v>PERNO 1 X 7</v>
          </cell>
          <cell r="L936">
            <v>1</v>
          </cell>
          <cell r="M936" t="str">
            <v>UNID.</v>
          </cell>
          <cell r="N936" t="str">
            <v>CISTERNA</v>
          </cell>
          <cell r="O936">
            <v>0</v>
          </cell>
          <cell r="P936" t="str">
            <v>M7</v>
          </cell>
          <cell r="Q936" t="str">
            <v>J1</v>
          </cell>
          <cell r="R936" t="str">
            <v>J6</v>
          </cell>
          <cell r="S936" t="str">
            <v>ENTREGADO</v>
          </cell>
          <cell r="T936">
            <v>42690</v>
          </cell>
          <cell r="U936" t="str">
            <v>ROBLES ROJAS  JOSE MIGUEL</v>
          </cell>
          <cell r="V936" t="str">
            <v>FLOREZ CONDORI  JOSE WILLIANS</v>
          </cell>
        </row>
        <row r="937">
          <cell r="A937">
            <v>924</v>
          </cell>
          <cell r="B937">
            <v>42690</v>
          </cell>
          <cell r="C937" t="str">
            <v>NOVIEMBRE</v>
          </cell>
          <cell r="D937" t="str">
            <v>2016</v>
          </cell>
          <cell r="E937">
            <v>351</v>
          </cell>
          <cell r="F937" t="str">
            <v>ABP-783</v>
          </cell>
          <cell r="G937" t="str">
            <v>C9S-988</v>
          </cell>
          <cell r="H937" t="str">
            <v>LAS BAMBAS</v>
          </cell>
          <cell r="I937">
            <v>122840</v>
          </cell>
          <cell r="J937" t="str">
            <v>REPUESTO</v>
          </cell>
          <cell r="K937" t="str">
            <v>TUERCA SEGURO 1</v>
          </cell>
          <cell r="L937">
            <v>1</v>
          </cell>
          <cell r="M937" t="str">
            <v>UNID.</v>
          </cell>
          <cell r="N937" t="str">
            <v>CISTERNA</v>
          </cell>
          <cell r="O937">
            <v>0</v>
          </cell>
          <cell r="P937" t="str">
            <v>M7</v>
          </cell>
          <cell r="Q937" t="str">
            <v>J1</v>
          </cell>
          <cell r="R937" t="str">
            <v>J6</v>
          </cell>
          <cell r="S937" t="str">
            <v>ENTREGADO</v>
          </cell>
          <cell r="T937">
            <v>42690</v>
          </cell>
          <cell r="U937" t="str">
            <v>ROBLES ROJAS  JOSE MIGUEL</v>
          </cell>
          <cell r="V937" t="str">
            <v>FLOREZ CONDORI  JOSE WILLIANS</v>
          </cell>
        </row>
        <row r="938">
          <cell r="A938">
            <v>925</v>
          </cell>
          <cell r="B938">
            <v>42690</v>
          </cell>
          <cell r="C938" t="str">
            <v>NOVIEMBRE</v>
          </cell>
          <cell r="D938" t="str">
            <v>2016</v>
          </cell>
          <cell r="E938">
            <v>351</v>
          </cell>
          <cell r="F938" t="str">
            <v>ABP-783</v>
          </cell>
          <cell r="G938" t="str">
            <v>C9S-988</v>
          </cell>
          <cell r="H938" t="str">
            <v>LAS BAMBAS</v>
          </cell>
          <cell r="I938">
            <v>122840</v>
          </cell>
          <cell r="J938" t="str">
            <v>REPUESTO</v>
          </cell>
          <cell r="K938" t="str">
            <v>PERNO 3/8 X 4</v>
          </cell>
          <cell r="L938">
            <v>1</v>
          </cell>
          <cell r="M938" t="str">
            <v>UNID.</v>
          </cell>
          <cell r="N938" t="str">
            <v>CISTERNA</v>
          </cell>
          <cell r="O938">
            <v>0</v>
          </cell>
          <cell r="P938" t="str">
            <v>M7</v>
          </cell>
          <cell r="Q938" t="str">
            <v>J1</v>
          </cell>
          <cell r="R938" t="str">
            <v>J6</v>
          </cell>
          <cell r="S938" t="str">
            <v>ENTREGADO</v>
          </cell>
          <cell r="T938">
            <v>42690</v>
          </cell>
          <cell r="U938" t="str">
            <v>ROBLES ROJAS  JOSE MIGUEL</v>
          </cell>
          <cell r="V938" t="str">
            <v>FLOREZ CONDORI  JOSE WILLIANS</v>
          </cell>
        </row>
        <row r="939">
          <cell r="A939">
            <v>926</v>
          </cell>
          <cell r="B939">
            <v>42690</v>
          </cell>
          <cell r="C939" t="str">
            <v>NOVIEMBRE</v>
          </cell>
          <cell r="D939" t="str">
            <v>2016</v>
          </cell>
          <cell r="E939">
            <v>351</v>
          </cell>
          <cell r="F939" t="str">
            <v>ABP-783</v>
          </cell>
          <cell r="G939" t="str">
            <v>C9S-988</v>
          </cell>
          <cell r="H939" t="str">
            <v>LAS BAMBAS</v>
          </cell>
          <cell r="I939">
            <v>122840</v>
          </cell>
          <cell r="J939" t="str">
            <v>REPUESTO</v>
          </cell>
          <cell r="K939" t="str">
            <v>TUERCA SEGURO 3/8</v>
          </cell>
          <cell r="L939">
            <v>1</v>
          </cell>
          <cell r="M939" t="str">
            <v>UNID.</v>
          </cell>
          <cell r="N939" t="str">
            <v>CISTERNA</v>
          </cell>
          <cell r="O939">
            <v>0</v>
          </cell>
          <cell r="P939" t="str">
            <v>M7</v>
          </cell>
          <cell r="Q939" t="str">
            <v>J1</v>
          </cell>
          <cell r="R939" t="str">
            <v>J6</v>
          </cell>
          <cell r="S939" t="str">
            <v>ENTREGADO</v>
          </cell>
          <cell r="T939">
            <v>42690</v>
          </cell>
          <cell r="U939" t="str">
            <v>ROBLES ROJAS  JOSE MIGUEL</v>
          </cell>
          <cell r="V939" t="str">
            <v>FLOREZ CONDORI  JOSE WILLIANS</v>
          </cell>
        </row>
        <row r="940">
          <cell r="A940">
            <v>927</v>
          </cell>
          <cell r="B940">
            <v>42690</v>
          </cell>
          <cell r="C940" t="str">
            <v>NOVIEMBRE</v>
          </cell>
          <cell r="D940" t="str">
            <v>2016</v>
          </cell>
          <cell r="E940">
            <v>351</v>
          </cell>
          <cell r="F940" t="str">
            <v>ABP-783</v>
          </cell>
          <cell r="G940" t="str">
            <v>C9S-988</v>
          </cell>
          <cell r="H940" t="str">
            <v>LAS BAMBAS</v>
          </cell>
          <cell r="I940">
            <v>122840</v>
          </cell>
          <cell r="J940" t="str">
            <v>REPUESTO</v>
          </cell>
          <cell r="K940" t="str">
            <v>VOLANDA PLANA 1</v>
          </cell>
          <cell r="L940">
            <v>4</v>
          </cell>
          <cell r="M940" t="str">
            <v>UNID.</v>
          </cell>
          <cell r="N940" t="str">
            <v>CISTERNA</v>
          </cell>
          <cell r="O940">
            <v>0</v>
          </cell>
          <cell r="P940" t="str">
            <v>M7</v>
          </cell>
          <cell r="Q940" t="str">
            <v>J1</v>
          </cell>
          <cell r="R940" t="str">
            <v>J6</v>
          </cell>
          <cell r="S940" t="str">
            <v>ENTREGADO</v>
          </cell>
          <cell r="T940">
            <v>42690</v>
          </cell>
          <cell r="U940" t="str">
            <v>ROBLES ROJAS  JOSE MIGUEL</v>
          </cell>
          <cell r="V940" t="str">
            <v>FLOREZ CONDORI  JOSE WILLIANS</v>
          </cell>
        </row>
        <row r="941">
          <cell r="A941">
            <v>928</v>
          </cell>
          <cell r="B941">
            <v>42690</v>
          </cell>
          <cell r="C941" t="str">
            <v>NOVIEMBRE</v>
          </cell>
          <cell r="D941" t="str">
            <v>2016</v>
          </cell>
          <cell r="E941">
            <v>351</v>
          </cell>
          <cell r="F941" t="str">
            <v>ABP-783</v>
          </cell>
          <cell r="G941" t="str">
            <v>C9S-988</v>
          </cell>
          <cell r="H941" t="str">
            <v>LAS BAMBAS</v>
          </cell>
          <cell r="I941">
            <v>122840</v>
          </cell>
          <cell r="J941" t="str">
            <v>REPUESTO</v>
          </cell>
          <cell r="K941" t="str">
            <v>VOLANDA PLANA 3/8</v>
          </cell>
          <cell r="L941">
            <v>4</v>
          </cell>
          <cell r="M941" t="str">
            <v>UNID.</v>
          </cell>
          <cell r="N941" t="str">
            <v>CISTERNA</v>
          </cell>
          <cell r="O941">
            <v>0</v>
          </cell>
          <cell r="P941" t="str">
            <v>M7</v>
          </cell>
          <cell r="Q941" t="str">
            <v>J1</v>
          </cell>
          <cell r="R941" t="str">
            <v>J6</v>
          </cell>
          <cell r="S941" t="str">
            <v>ENTREGADO</v>
          </cell>
          <cell r="T941">
            <v>42690</v>
          </cell>
          <cell r="U941" t="str">
            <v>ROBLES ROJAS  JOSE MIGUEL</v>
          </cell>
          <cell r="V941" t="str">
            <v>FLOREZ CONDORI  JOSE WILLIANS</v>
          </cell>
        </row>
        <row r="942">
          <cell r="A942">
            <v>939</v>
          </cell>
          <cell r="B942">
            <v>42690</v>
          </cell>
          <cell r="C942" t="str">
            <v>NOVIEMBRE</v>
          </cell>
          <cell r="D942" t="str">
            <v>2016</v>
          </cell>
          <cell r="E942">
            <v>351</v>
          </cell>
          <cell r="F942" t="str">
            <v>ABP-783</v>
          </cell>
          <cell r="G942" t="str">
            <v>C9S-988</v>
          </cell>
          <cell r="H942" t="str">
            <v>LAS BAMBAS</v>
          </cell>
          <cell r="I942">
            <v>122840</v>
          </cell>
          <cell r="J942" t="str">
            <v>REPUESTO</v>
          </cell>
          <cell r="K942" t="str">
            <v>PERNO 5/16 X 1 1/2</v>
          </cell>
          <cell r="L942">
            <v>6</v>
          </cell>
          <cell r="M942" t="str">
            <v>UNID.</v>
          </cell>
          <cell r="N942" t="str">
            <v>CISTERNA</v>
          </cell>
          <cell r="O942">
            <v>0</v>
          </cell>
          <cell r="P942" t="str">
            <v>S2</v>
          </cell>
          <cell r="Q942" t="str">
            <v>J1</v>
          </cell>
          <cell r="R942" t="str">
            <v>J6</v>
          </cell>
          <cell r="S942" t="str">
            <v>ENTREGADO</v>
          </cell>
          <cell r="T942">
            <v>42690</v>
          </cell>
          <cell r="U942" t="str">
            <v>PALOMINO ESTRADA  MICHEL</v>
          </cell>
          <cell r="V942" t="str">
            <v>FLOREZ CONDORI  JOSE WILLIANS</v>
          </cell>
        </row>
        <row r="943">
          <cell r="A943">
            <v>940</v>
          </cell>
          <cell r="B943">
            <v>42690</v>
          </cell>
          <cell r="C943" t="str">
            <v>NOVIEMBRE</v>
          </cell>
          <cell r="D943" t="str">
            <v>2016</v>
          </cell>
          <cell r="E943">
            <v>351</v>
          </cell>
          <cell r="F943" t="str">
            <v>ABP-783</v>
          </cell>
          <cell r="G943" t="str">
            <v>C9S-988</v>
          </cell>
          <cell r="H943" t="str">
            <v>LAS BAMBAS</v>
          </cell>
          <cell r="I943">
            <v>122840</v>
          </cell>
          <cell r="J943" t="str">
            <v>REPUESTO</v>
          </cell>
          <cell r="K943" t="str">
            <v>TUERCA SEGURO 5/16</v>
          </cell>
          <cell r="L943">
            <v>6</v>
          </cell>
          <cell r="M943" t="str">
            <v>UNID.</v>
          </cell>
          <cell r="N943" t="str">
            <v>CISTERNA</v>
          </cell>
          <cell r="O943">
            <v>0</v>
          </cell>
          <cell r="P943" t="str">
            <v>S2</v>
          </cell>
          <cell r="Q943" t="str">
            <v>J1</v>
          </cell>
          <cell r="R943" t="str">
            <v>J6</v>
          </cell>
          <cell r="S943" t="str">
            <v>ENTREGADO</v>
          </cell>
          <cell r="T943">
            <v>42690</v>
          </cell>
          <cell r="U943" t="str">
            <v>PALOMINO ESTRADA  MICHEL</v>
          </cell>
          <cell r="V943" t="str">
            <v>FLOREZ CONDORI  JOSE WILLIANS</v>
          </cell>
        </row>
        <row r="944">
          <cell r="A944">
            <v>941</v>
          </cell>
          <cell r="B944">
            <v>42690</v>
          </cell>
          <cell r="C944" t="str">
            <v>NOVIEMBRE</v>
          </cell>
          <cell r="D944" t="str">
            <v>2016</v>
          </cell>
          <cell r="E944">
            <v>351</v>
          </cell>
          <cell r="F944" t="str">
            <v>ABP-783</v>
          </cell>
          <cell r="G944" t="str">
            <v>C9S-988</v>
          </cell>
          <cell r="H944" t="str">
            <v>LAS BAMBAS</v>
          </cell>
          <cell r="I944">
            <v>122840</v>
          </cell>
          <cell r="J944" t="str">
            <v>REPUESTO</v>
          </cell>
          <cell r="K944" t="str">
            <v>ARANDELA PLANA 5/16</v>
          </cell>
          <cell r="L944">
            <v>12</v>
          </cell>
          <cell r="M944" t="str">
            <v>UNID.</v>
          </cell>
          <cell r="N944" t="str">
            <v>CISTERNA</v>
          </cell>
          <cell r="O944">
            <v>0</v>
          </cell>
          <cell r="P944" t="str">
            <v>S2</v>
          </cell>
          <cell r="Q944" t="str">
            <v>J1</v>
          </cell>
          <cell r="R944" t="str">
            <v>J6</v>
          </cell>
          <cell r="S944" t="str">
            <v>ENTREGADO</v>
          </cell>
          <cell r="T944">
            <v>42690</v>
          </cell>
          <cell r="U944" t="str">
            <v>PALOMINO ESTRADA  MICHEL</v>
          </cell>
          <cell r="V944" t="str">
            <v>FLOREZ CONDORI  JOSE WILLIANS</v>
          </cell>
        </row>
        <row r="945">
          <cell r="A945">
            <v>965</v>
          </cell>
          <cell r="B945">
            <v>42690</v>
          </cell>
          <cell r="C945" t="str">
            <v>NOVIEMBRE</v>
          </cell>
          <cell r="D945" t="str">
            <v>2016</v>
          </cell>
          <cell r="E945">
            <v>351</v>
          </cell>
          <cell r="F945" t="str">
            <v>ABP-783</v>
          </cell>
          <cell r="G945" t="str">
            <v>C9S-988</v>
          </cell>
          <cell r="H945" t="str">
            <v>LAS BAMBAS</v>
          </cell>
          <cell r="I945">
            <v>122840</v>
          </cell>
          <cell r="J945" t="str">
            <v>REPUESTO</v>
          </cell>
          <cell r="K945" t="str">
            <v>AGUA LIMPIA PARABRISA</v>
          </cell>
          <cell r="L945">
            <v>1</v>
          </cell>
          <cell r="M945" t="str">
            <v>GLNS.</v>
          </cell>
          <cell r="N945" t="str">
            <v>TRACTO</v>
          </cell>
          <cell r="O945">
            <v>0</v>
          </cell>
          <cell r="P945" t="str">
            <v>M2</v>
          </cell>
          <cell r="Q945" t="str">
            <v>J2</v>
          </cell>
          <cell r="R945" t="str">
            <v>J6</v>
          </cell>
          <cell r="S945" t="str">
            <v>ENTREGADO</v>
          </cell>
          <cell r="T945">
            <v>42690</v>
          </cell>
          <cell r="U945" t="str">
            <v>CHUMPITAZ GAGO JULIO ENRIQUE</v>
          </cell>
          <cell r="V945" t="str">
            <v>CORIHUAMAN SURCO  ERICK ROBERT</v>
          </cell>
        </row>
        <row r="946">
          <cell r="A946">
            <v>988</v>
          </cell>
          <cell r="B946">
            <v>42690</v>
          </cell>
          <cell r="C946" t="str">
            <v>NOVIEMBRE</v>
          </cell>
          <cell r="D946" t="str">
            <v>2016</v>
          </cell>
          <cell r="E946">
            <v>355</v>
          </cell>
          <cell r="F946" t="str">
            <v>APG-726</v>
          </cell>
          <cell r="G946" t="str">
            <v>CAMIONETA</v>
          </cell>
          <cell r="H946" t="str">
            <v>LAS BAMBAS</v>
          </cell>
          <cell r="I946">
            <v>1356</v>
          </cell>
          <cell r="J946" t="str">
            <v>REPUESTO</v>
          </cell>
          <cell r="K946" t="str">
            <v>UNION DE 3/8"</v>
          </cell>
          <cell r="L946">
            <v>1</v>
          </cell>
          <cell r="M946" t="str">
            <v>UNID.</v>
          </cell>
          <cell r="N946" t="str">
            <v>CISTERNA</v>
          </cell>
          <cell r="O946">
            <v>0</v>
          </cell>
          <cell r="P946" t="str">
            <v>E1</v>
          </cell>
          <cell r="Q946" t="str">
            <v>J2</v>
          </cell>
          <cell r="R946" t="str">
            <v>J2</v>
          </cell>
          <cell r="S946" t="str">
            <v>ENTREGADO</v>
          </cell>
          <cell r="T946">
            <v>42690</v>
          </cell>
          <cell r="U946" t="str">
            <v>PALOMINO CARDENAS JUAN CARLOS</v>
          </cell>
          <cell r="V946" t="str">
            <v>CORIHUAMAN SURCO  ERICK ROBERT</v>
          </cell>
        </row>
        <row r="947">
          <cell r="A947">
            <v>989</v>
          </cell>
          <cell r="B947">
            <v>42690</v>
          </cell>
          <cell r="C947" t="str">
            <v>NOVIEMBRE</v>
          </cell>
          <cell r="D947" t="str">
            <v>2016</v>
          </cell>
          <cell r="E947">
            <v>355</v>
          </cell>
          <cell r="F947" t="str">
            <v>APG-726</v>
          </cell>
          <cell r="G947" t="str">
            <v>CAMIONETA</v>
          </cell>
          <cell r="H947" t="str">
            <v>LAS BAMBAS</v>
          </cell>
          <cell r="I947">
            <v>1356</v>
          </cell>
          <cell r="J947" t="str">
            <v>REPUESTO</v>
          </cell>
          <cell r="K947" t="str">
            <v>UNION TIPO T 3/8"</v>
          </cell>
          <cell r="L947">
            <v>1</v>
          </cell>
          <cell r="M947" t="str">
            <v>UNID.</v>
          </cell>
          <cell r="N947" t="str">
            <v>CISTERNA</v>
          </cell>
          <cell r="O947">
            <v>0</v>
          </cell>
          <cell r="P947" t="str">
            <v>E1</v>
          </cell>
          <cell r="Q947" t="str">
            <v>J2</v>
          </cell>
          <cell r="R947" t="str">
            <v>J2</v>
          </cell>
          <cell r="S947" t="str">
            <v>ENTREGADO</v>
          </cell>
          <cell r="T947">
            <v>42690</v>
          </cell>
          <cell r="U947" t="str">
            <v>PALOMINO CARDENAS JUAN CARLOS</v>
          </cell>
          <cell r="V947" t="str">
            <v>CORIHUAMAN SURCO  ERICK ROBERT</v>
          </cell>
        </row>
        <row r="948">
          <cell r="A948">
            <v>990</v>
          </cell>
          <cell r="B948">
            <v>42690</v>
          </cell>
          <cell r="C948" t="str">
            <v>NOVIEMBRE</v>
          </cell>
          <cell r="D948" t="str">
            <v>2016</v>
          </cell>
          <cell r="E948">
            <v>355</v>
          </cell>
          <cell r="F948" t="str">
            <v>APG-726</v>
          </cell>
          <cell r="G948" t="str">
            <v>CAMIONETA</v>
          </cell>
          <cell r="H948" t="str">
            <v>LAS BAMBAS</v>
          </cell>
          <cell r="I948">
            <v>1356</v>
          </cell>
          <cell r="J948" t="str">
            <v>REPUESTO</v>
          </cell>
          <cell r="K948" t="str">
            <v>REMACHE 5/16"</v>
          </cell>
          <cell r="L948">
            <v>1</v>
          </cell>
          <cell r="M948" t="str">
            <v>UNID.</v>
          </cell>
          <cell r="N948" t="str">
            <v>CISTERNA</v>
          </cell>
          <cell r="O948">
            <v>0</v>
          </cell>
          <cell r="P948" t="str">
            <v>M1</v>
          </cell>
          <cell r="Q948" t="str">
            <v>J2</v>
          </cell>
          <cell r="R948" t="str">
            <v>J2</v>
          </cell>
          <cell r="S948" t="str">
            <v>ENTREGADO</v>
          </cell>
          <cell r="T948">
            <v>42690</v>
          </cell>
          <cell r="U948" t="str">
            <v>CABEZAS SANCHEZ JEAN JHONATAN</v>
          </cell>
          <cell r="V948" t="str">
            <v>CORIHUAMAN SURCO  ERICK ROBERT</v>
          </cell>
        </row>
        <row r="949">
          <cell r="A949">
            <v>943</v>
          </cell>
          <cell r="B949">
            <v>42690</v>
          </cell>
          <cell r="C949" t="str">
            <v>NOVIEMBRE</v>
          </cell>
          <cell r="D949" t="str">
            <v>2016</v>
          </cell>
          <cell r="E949">
            <v>337</v>
          </cell>
          <cell r="F949" t="str">
            <v>B2L-889</v>
          </cell>
          <cell r="G949" t="str">
            <v>CAMION</v>
          </cell>
          <cell r="H949" t="str">
            <v>TAMBOMAYO</v>
          </cell>
          <cell r="I949">
            <v>0</v>
          </cell>
          <cell r="J949" t="str">
            <v>SERVICIO</v>
          </cell>
          <cell r="K949" t="str">
            <v>CORTE, DOBLEZ, PARA SOPORTE TANQUE HIDRAULICO (OMEGA)</v>
          </cell>
          <cell r="L949">
            <v>2</v>
          </cell>
          <cell r="M949" t="str">
            <v>UNID.</v>
          </cell>
          <cell r="N949" t="str">
            <v>TRACTO</v>
          </cell>
          <cell r="O949">
            <v>0</v>
          </cell>
          <cell r="P949" t="str">
            <v>S2</v>
          </cell>
          <cell r="Q949" t="str">
            <v>J1</v>
          </cell>
          <cell r="R949" t="str">
            <v>J1</v>
          </cell>
          <cell r="S949" t="str">
            <v>ENTREGADO</v>
          </cell>
          <cell r="T949">
            <v>42690</v>
          </cell>
          <cell r="U949" t="str">
            <v>PALOMINO ESTRADA  MICHEL</v>
          </cell>
          <cell r="V949" t="str">
            <v>FLOREZ CONDORI  JOSE WILLIANS</v>
          </cell>
        </row>
        <row r="950">
          <cell r="A950">
            <v>966</v>
          </cell>
          <cell r="B950">
            <v>42690</v>
          </cell>
          <cell r="C950" t="str">
            <v>NOVIEMBRE</v>
          </cell>
          <cell r="D950" t="str">
            <v>2016</v>
          </cell>
          <cell r="E950">
            <v>240</v>
          </cell>
          <cell r="F950" t="str">
            <v>B2M-948</v>
          </cell>
          <cell r="G950" t="str">
            <v>CAMION</v>
          </cell>
          <cell r="H950" t="str">
            <v>TAMBOMAYO</v>
          </cell>
          <cell r="I950">
            <v>111543</v>
          </cell>
          <cell r="J950" t="str">
            <v>REPUESTO</v>
          </cell>
          <cell r="K950" t="str">
            <v>PERNO 1/4 X 1 1/2</v>
          </cell>
          <cell r="L950">
            <v>2</v>
          </cell>
          <cell r="M950" t="str">
            <v>UNID.</v>
          </cell>
          <cell r="N950" t="str">
            <v>CAMION</v>
          </cell>
          <cell r="O950">
            <v>0</v>
          </cell>
          <cell r="P950" t="str">
            <v>M7</v>
          </cell>
          <cell r="Q950" t="str">
            <v>J1</v>
          </cell>
          <cell r="R950" t="str">
            <v>J6</v>
          </cell>
          <cell r="S950" t="str">
            <v>ENTREGADO</v>
          </cell>
          <cell r="T950">
            <v>42690</v>
          </cell>
          <cell r="U950" t="str">
            <v>ROBLES ROJAS  JOSE MIGUEL</v>
          </cell>
          <cell r="V950" t="str">
            <v>FLOREZ CONDORI  JOSE WILLIANS</v>
          </cell>
        </row>
        <row r="951">
          <cell r="A951">
            <v>967</v>
          </cell>
          <cell r="B951">
            <v>42690</v>
          </cell>
          <cell r="C951" t="str">
            <v>NOVIEMBRE</v>
          </cell>
          <cell r="D951" t="str">
            <v>2016</v>
          </cell>
          <cell r="E951">
            <v>240</v>
          </cell>
          <cell r="F951" t="str">
            <v>B2M-948</v>
          </cell>
          <cell r="G951" t="str">
            <v>CAMION</v>
          </cell>
          <cell r="H951" t="str">
            <v>TAMBOMAYO</v>
          </cell>
          <cell r="I951">
            <v>111543</v>
          </cell>
          <cell r="J951" t="str">
            <v>REPUESTO</v>
          </cell>
          <cell r="K951" t="str">
            <v>TUERCA SEGURO 1/4</v>
          </cell>
          <cell r="L951">
            <v>2</v>
          </cell>
          <cell r="M951" t="str">
            <v>UNID.</v>
          </cell>
          <cell r="N951" t="str">
            <v>CAMION</v>
          </cell>
          <cell r="O951">
            <v>0</v>
          </cell>
          <cell r="P951" t="str">
            <v>M7</v>
          </cell>
          <cell r="Q951" t="str">
            <v>J1</v>
          </cell>
          <cell r="R951" t="str">
            <v>J6</v>
          </cell>
          <cell r="S951" t="str">
            <v>ENTREGADO</v>
          </cell>
          <cell r="T951">
            <v>42690</v>
          </cell>
          <cell r="U951" t="str">
            <v>ROBLES ROJAS  JOSE MIGUEL</v>
          </cell>
          <cell r="V951" t="str">
            <v>FLOREZ CONDORI  JOSE WILLIANS</v>
          </cell>
        </row>
        <row r="952">
          <cell r="A952">
            <v>968</v>
          </cell>
          <cell r="B952">
            <v>42690</v>
          </cell>
          <cell r="C952" t="str">
            <v>NOVIEMBRE</v>
          </cell>
          <cell r="D952" t="str">
            <v>2016</v>
          </cell>
          <cell r="E952">
            <v>240</v>
          </cell>
          <cell r="F952" t="str">
            <v>B2M-948</v>
          </cell>
          <cell r="G952" t="str">
            <v>CAMION</v>
          </cell>
          <cell r="H952" t="str">
            <v>TAMBOMAYO</v>
          </cell>
          <cell r="I952">
            <v>111543</v>
          </cell>
          <cell r="J952" t="str">
            <v>REPUESTO</v>
          </cell>
          <cell r="K952" t="str">
            <v>VOLANDA PLANA 1/4</v>
          </cell>
          <cell r="L952">
            <v>4</v>
          </cell>
          <cell r="M952" t="str">
            <v>UNID.</v>
          </cell>
          <cell r="N952" t="str">
            <v>CAMION</v>
          </cell>
          <cell r="O952">
            <v>0</v>
          </cell>
          <cell r="P952" t="str">
            <v>M7</v>
          </cell>
          <cell r="Q952" t="str">
            <v>J1</v>
          </cell>
          <cell r="R952" t="str">
            <v>J6</v>
          </cell>
          <cell r="S952" t="str">
            <v>ENTREGADO</v>
          </cell>
          <cell r="T952">
            <v>42690</v>
          </cell>
          <cell r="U952" t="str">
            <v>ROBLES ROJAS  JOSE MIGUEL</v>
          </cell>
          <cell r="V952" t="str">
            <v>FLOREZ CONDORI  JOSE WILLIANS</v>
          </cell>
        </row>
        <row r="953">
          <cell r="A953">
            <v>976</v>
          </cell>
          <cell r="B953">
            <v>42690</v>
          </cell>
          <cell r="C953" t="str">
            <v>NOVIEMBRE</v>
          </cell>
          <cell r="D953" t="str">
            <v>2016</v>
          </cell>
          <cell r="E953">
            <v>240</v>
          </cell>
          <cell r="F953" t="str">
            <v>B2M-948</v>
          </cell>
          <cell r="G953" t="str">
            <v>CAMION</v>
          </cell>
          <cell r="H953" t="str">
            <v>TAMBOMAYO</v>
          </cell>
          <cell r="I953">
            <v>111543</v>
          </cell>
          <cell r="J953" t="str">
            <v>REPUESTO</v>
          </cell>
          <cell r="K953" t="str">
            <v>FOCOS H4 24 V</v>
          </cell>
          <cell r="L953">
            <v>2</v>
          </cell>
          <cell r="M953" t="str">
            <v>UNID.</v>
          </cell>
          <cell r="N953" t="str">
            <v>CAMION</v>
          </cell>
          <cell r="O953">
            <v>0</v>
          </cell>
          <cell r="P953" t="str">
            <v>E2</v>
          </cell>
          <cell r="Q953" t="str">
            <v>J2</v>
          </cell>
          <cell r="R953" t="str">
            <v>J6</v>
          </cell>
          <cell r="S953" t="str">
            <v>ENTREGADO</v>
          </cell>
          <cell r="T953">
            <v>42690</v>
          </cell>
          <cell r="U953" t="str">
            <v>YUCA BELLIDO BORIS YERSY</v>
          </cell>
          <cell r="V953" t="str">
            <v>CORIHUAMAN SURCO  ERICK ROBERT</v>
          </cell>
        </row>
        <row r="954">
          <cell r="A954">
            <v>977</v>
          </cell>
          <cell r="B954">
            <v>42690</v>
          </cell>
          <cell r="C954" t="str">
            <v>NOVIEMBRE</v>
          </cell>
          <cell r="D954" t="str">
            <v>2016</v>
          </cell>
          <cell r="E954">
            <v>240</v>
          </cell>
          <cell r="F954" t="str">
            <v>B2M-948</v>
          </cell>
          <cell r="G954" t="str">
            <v>CAMION</v>
          </cell>
          <cell r="H954" t="str">
            <v>TAMBOMAYO</v>
          </cell>
          <cell r="I954">
            <v>111543</v>
          </cell>
          <cell r="J954" t="str">
            <v>REPUESTO</v>
          </cell>
          <cell r="K954" t="str">
            <v>TERMINALES OJOS 3 16</v>
          </cell>
          <cell r="L954">
            <v>2</v>
          </cell>
          <cell r="M954" t="str">
            <v>UNID.</v>
          </cell>
          <cell r="N954" t="str">
            <v>CAMION</v>
          </cell>
          <cell r="O954">
            <v>0</v>
          </cell>
          <cell r="P954" t="str">
            <v>E2</v>
          </cell>
          <cell r="Q954" t="str">
            <v>J2</v>
          </cell>
          <cell r="R954" t="str">
            <v>J6</v>
          </cell>
          <cell r="S954" t="str">
            <v>ENTREGADO</v>
          </cell>
          <cell r="T954">
            <v>42690</v>
          </cell>
          <cell r="U954" t="str">
            <v>YUCA BELLIDO BORIS YERSY</v>
          </cell>
          <cell r="V954" t="str">
            <v>CORIHUAMAN SURCO  ERICK ROBERT</v>
          </cell>
        </row>
        <row r="955">
          <cell r="A955">
            <v>981</v>
          </cell>
          <cell r="B955">
            <v>42690</v>
          </cell>
          <cell r="C955" t="str">
            <v>NOVIEMBRE</v>
          </cell>
          <cell r="D955" t="str">
            <v>2016</v>
          </cell>
          <cell r="E955">
            <v>240</v>
          </cell>
          <cell r="F955" t="str">
            <v>B2M-948</v>
          </cell>
          <cell r="G955" t="str">
            <v>CAMION</v>
          </cell>
          <cell r="H955" t="str">
            <v>TAMBOMAYO</v>
          </cell>
          <cell r="I955">
            <v>111543</v>
          </cell>
          <cell r="J955" t="str">
            <v>REPUESTO</v>
          </cell>
          <cell r="K955" t="str">
            <v>PERNO 5/16" X 2"</v>
          </cell>
          <cell r="L955">
            <v>1</v>
          </cell>
          <cell r="M955" t="str">
            <v>UNID.</v>
          </cell>
          <cell r="N955" t="str">
            <v>CAMION</v>
          </cell>
          <cell r="O955">
            <v>0</v>
          </cell>
          <cell r="P955" t="str">
            <v>E2</v>
          </cell>
          <cell r="Q955" t="str">
            <v>J2</v>
          </cell>
          <cell r="R955" t="str">
            <v>J2</v>
          </cell>
          <cell r="S955" t="str">
            <v>ENTREGADO</v>
          </cell>
          <cell r="T955">
            <v>42690</v>
          </cell>
          <cell r="U955" t="str">
            <v>YUCA BELLIDO BORIS YERSY</v>
          </cell>
          <cell r="V955" t="str">
            <v>CORIHUAMAN SURCO  ERICK ROBERT</v>
          </cell>
        </row>
        <row r="956">
          <cell r="A956">
            <v>982</v>
          </cell>
          <cell r="B956">
            <v>42690</v>
          </cell>
          <cell r="C956" t="str">
            <v>NOVIEMBRE</v>
          </cell>
          <cell r="D956" t="str">
            <v>2016</v>
          </cell>
          <cell r="E956">
            <v>240</v>
          </cell>
          <cell r="F956" t="str">
            <v>B2M-948</v>
          </cell>
          <cell r="G956" t="str">
            <v>CAMION</v>
          </cell>
          <cell r="H956" t="str">
            <v>TAMBOMAYO</v>
          </cell>
          <cell r="I956">
            <v>111543</v>
          </cell>
          <cell r="J956" t="str">
            <v>REPUESTO</v>
          </cell>
          <cell r="K956" t="str">
            <v>TUERCAS 5/16"</v>
          </cell>
          <cell r="L956">
            <v>2</v>
          </cell>
          <cell r="M956" t="str">
            <v>UNID.</v>
          </cell>
          <cell r="N956" t="str">
            <v>CAMION</v>
          </cell>
          <cell r="O956">
            <v>0</v>
          </cell>
          <cell r="P956" t="str">
            <v>E2</v>
          </cell>
          <cell r="Q956" t="str">
            <v>J2</v>
          </cell>
          <cell r="R956" t="str">
            <v>J2</v>
          </cell>
          <cell r="S956" t="str">
            <v>ENTREGADO</v>
          </cell>
          <cell r="T956">
            <v>42690</v>
          </cell>
          <cell r="U956" t="str">
            <v>YUCA BELLIDO BORIS YERSY</v>
          </cell>
          <cell r="V956" t="str">
            <v>CORIHUAMAN SURCO  ERICK ROBERT</v>
          </cell>
        </row>
        <row r="957">
          <cell r="A957">
            <v>983</v>
          </cell>
          <cell r="B957">
            <v>42690</v>
          </cell>
          <cell r="C957" t="str">
            <v>NOVIEMBRE</v>
          </cell>
          <cell r="D957" t="str">
            <v>2016</v>
          </cell>
          <cell r="E957">
            <v>240</v>
          </cell>
          <cell r="F957" t="str">
            <v>B2M-948</v>
          </cell>
          <cell r="G957" t="str">
            <v>CAMION</v>
          </cell>
          <cell r="H957" t="str">
            <v>TAMBOMAYO</v>
          </cell>
          <cell r="I957">
            <v>111543</v>
          </cell>
          <cell r="J957" t="str">
            <v>REPUESTO</v>
          </cell>
          <cell r="K957" t="str">
            <v>VOLANDAS PLANAS 5/16"</v>
          </cell>
          <cell r="L957">
            <v>2</v>
          </cell>
          <cell r="M957" t="str">
            <v>UNID.</v>
          </cell>
          <cell r="N957" t="str">
            <v>CAMION</v>
          </cell>
          <cell r="O957">
            <v>0</v>
          </cell>
          <cell r="P957" t="str">
            <v>E2</v>
          </cell>
          <cell r="Q957" t="str">
            <v>J2</v>
          </cell>
          <cell r="R957" t="str">
            <v>J2</v>
          </cell>
          <cell r="S957" t="str">
            <v>ENTREGADO</v>
          </cell>
          <cell r="T957">
            <v>42690</v>
          </cell>
          <cell r="U957" t="str">
            <v>YUCA BELLIDO BORIS YERSY</v>
          </cell>
          <cell r="V957" t="str">
            <v>CORIHUAMAN SURCO  ERICK ROBERT</v>
          </cell>
        </row>
        <row r="958">
          <cell r="A958">
            <v>984</v>
          </cell>
          <cell r="B958">
            <v>42690</v>
          </cell>
          <cell r="C958" t="str">
            <v>NOVIEMBRE</v>
          </cell>
          <cell r="D958" t="str">
            <v>2016</v>
          </cell>
          <cell r="E958">
            <v>240</v>
          </cell>
          <cell r="F958" t="str">
            <v>B2M-948</v>
          </cell>
          <cell r="G958" t="str">
            <v>CAMION</v>
          </cell>
          <cell r="H958" t="str">
            <v>TAMBOMAYO</v>
          </cell>
          <cell r="I958">
            <v>111543</v>
          </cell>
          <cell r="J958" t="str">
            <v>REPUESTO</v>
          </cell>
          <cell r="K958" t="str">
            <v>FOCO DOBLE CONTACTO 24V</v>
          </cell>
          <cell r="L958">
            <v>1</v>
          </cell>
          <cell r="M958" t="str">
            <v>UNID.</v>
          </cell>
          <cell r="N958" t="str">
            <v>CAMION</v>
          </cell>
          <cell r="O958">
            <v>0</v>
          </cell>
          <cell r="P958" t="str">
            <v>E2</v>
          </cell>
          <cell r="Q958" t="str">
            <v>J2</v>
          </cell>
          <cell r="R958" t="str">
            <v>J2</v>
          </cell>
          <cell r="S958" t="str">
            <v>ENTREGADO</v>
          </cell>
          <cell r="T958">
            <v>42690</v>
          </cell>
          <cell r="U958" t="str">
            <v>YUCA BELLIDO BORIS YERSY</v>
          </cell>
          <cell r="V958" t="str">
            <v>CORIHUAMAN SURCO  ERICK ROBERT</v>
          </cell>
        </row>
        <row r="959">
          <cell r="A959">
            <v>985</v>
          </cell>
          <cell r="B959">
            <v>42690</v>
          </cell>
          <cell r="C959" t="str">
            <v>NOVIEMBRE</v>
          </cell>
          <cell r="D959" t="str">
            <v>2016</v>
          </cell>
          <cell r="E959">
            <v>240</v>
          </cell>
          <cell r="F959" t="str">
            <v>B2M-948</v>
          </cell>
          <cell r="G959" t="str">
            <v>CAMION</v>
          </cell>
          <cell r="H959" t="str">
            <v>TAMBOMAYO</v>
          </cell>
          <cell r="I959">
            <v>111543</v>
          </cell>
          <cell r="J959" t="str">
            <v>REPUESTO</v>
          </cell>
          <cell r="K959" t="str">
            <v>FOCO DE UN CONTACTO DE 24V</v>
          </cell>
          <cell r="L959">
            <v>1</v>
          </cell>
          <cell r="M959" t="str">
            <v>UNID.</v>
          </cell>
          <cell r="N959" t="str">
            <v>CAMION</v>
          </cell>
          <cell r="O959">
            <v>0</v>
          </cell>
          <cell r="P959" t="str">
            <v>E2</v>
          </cell>
          <cell r="Q959" t="str">
            <v>J2</v>
          </cell>
          <cell r="R959" t="str">
            <v>J2</v>
          </cell>
          <cell r="S959" t="str">
            <v>ENTREGADO</v>
          </cell>
          <cell r="T959">
            <v>42690</v>
          </cell>
          <cell r="U959" t="str">
            <v>YUCA BELLIDO BORIS YERSY</v>
          </cell>
          <cell r="V959" t="str">
            <v>CORIHUAMAN SURCO  ERICK ROBERT</v>
          </cell>
        </row>
        <row r="960">
          <cell r="A960">
            <v>986</v>
          </cell>
          <cell r="B960">
            <v>42690</v>
          </cell>
          <cell r="C960" t="str">
            <v>NOVIEMBRE</v>
          </cell>
          <cell r="D960" t="str">
            <v>2016</v>
          </cell>
          <cell r="E960">
            <v>204</v>
          </cell>
          <cell r="F960" t="str">
            <v>C9P-948</v>
          </cell>
          <cell r="G960" t="str">
            <v>B4O-995</v>
          </cell>
          <cell r="H960" t="str">
            <v>LAS BAMBAS</v>
          </cell>
          <cell r="I960">
            <v>156586</v>
          </cell>
          <cell r="J960" t="str">
            <v>REPUESTO</v>
          </cell>
          <cell r="K960" t="str">
            <v>FOCOS 9006</v>
          </cell>
          <cell r="L960">
            <v>2</v>
          </cell>
          <cell r="M960" t="str">
            <v>UNID.</v>
          </cell>
          <cell r="N960" t="str">
            <v>TRACTO</v>
          </cell>
          <cell r="O960">
            <v>0</v>
          </cell>
          <cell r="P960" t="str">
            <v>E1</v>
          </cell>
          <cell r="Q960" t="str">
            <v>J2</v>
          </cell>
          <cell r="R960" t="str">
            <v>J2</v>
          </cell>
          <cell r="S960" t="str">
            <v>ENTREGADO</v>
          </cell>
          <cell r="T960">
            <v>42690</v>
          </cell>
          <cell r="U960" t="str">
            <v>PALOMINO CARDENAS JUAN CARLOS</v>
          </cell>
          <cell r="V960" t="str">
            <v>CORIHUAMAN SURCO  ERICK ROBERT</v>
          </cell>
        </row>
        <row r="961">
          <cell r="A961">
            <v>987</v>
          </cell>
          <cell r="B961">
            <v>42690</v>
          </cell>
          <cell r="C961" t="str">
            <v>NOVIEMBRE</v>
          </cell>
          <cell r="D961" t="str">
            <v>2016</v>
          </cell>
          <cell r="E961">
            <v>204</v>
          </cell>
          <cell r="F961" t="str">
            <v>C9P-948</v>
          </cell>
          <cell r="G961" t="str">
            <v>B4O-995</v>
          </cell>
          <cell r="H961" t="str">
            <v>LAS BAMBAS</v>
          </cell>
          <cell r="I961">
            <v>156586</v>
          </cell>
          <cell r="J961" t="str">
            <v>REPUESTO</v>
          </cell>
          <cell r="K961" t="str">
            <v>FOCOS 9005</v>
          </cell>
          <cell r="L961">
            <v>2</v>
          </cell>
          <cell r="M961" t="str">
            <v>UNID.</v>
          </cell>
          <cell r="N961" t="str">
            <v>TRACTO</v>
          </cell>
          <cell r="O961">
            <v>0</v>
          </cell>
          <cell r="P961" t="str">
            <v>E1</v>
          </cell>
          <cell r="Q961" t="str">
            <v>J2</v>
          </cell>
          <cell r="R961" t="str">
            <v>J2</v>
          </cell>
          <cell r="S961" t="str">
            <v>ENTREGADO</v>
          </cell>
          <cell r="T961">
            <v>42690</v>
          </cell>
          <cell r="U961" t="str">
            <v>PALOMINO CARDENAS JUAN CARLOS</v>
          </cell>
          <cell r="V961" t="str">
            <v>CORIHUAMAN SURCO  ERICK ROBERT</v>
          </cell>
        </row>
        <row r="962">
          <cell r="A962">
            <v>942</v>
          </cell>
          <cell r="B962">
            <v>42690</v>
          </cell>
          <cell r="C962" t="str">
            <v>NOVIEMBRE</v>
          </cell>
          <cell r="D962" t="str">
            <v>2016</v>
          </cell>
          <cell r="E962">
            <v>348</v>
          </cell>
          <cell r="F962" t="str">
            <v>D3P-747</v>
          </cell>
          <cell r="G962" t="str">
            <v>A0T-985</v>
          </cell>
          <cell r="H962" t="str">
            <v>LAS BAMBAS</v>
          </cell>
          <cell r="I962">
            <v>181234</v>
          </cell>
          <cell r="J962" t="str">
            <v>REPUESTO</v>
          </cell>
          <cell r="K962" t="str">
            <v>PITON RECTO</v>
          </cell>
          <cell r="L962">
            <v>1</v>
          </cell>
          <cell r="M962" t="str">
            <v>UNID.</v>
          </cell>
          <cell r="N962" t="str">
            <v>TRACTO</v>
          </cell>
          <cell r="O962">
            <v>0</v>
          </cell>
          <cell r="P962" t="str">
            <v>N1</v>
          </cell>
          <cell r="Q962" t="str">
            <v>J3</v>
          </cell>
          <cell r="R962" t="str">
            <v>J6</v>
          </cell>
          <cell r="S962" t="str">
            <v>ENTREGADO</v>
          </cell>
          <cell r="T962">
            <v>42690</v>
          </cell>
          <cell r="U962" t="str">
            <v>AGUILAR CCANTUTA WILLY</v>
          </cell>
          <cell r="V962" t="str">
            <v>CHURA PIZARRO ALBERTO</v>
          </cell>
        </row>
        <row r="963">
          <cell r="A963">
            <v>955</v>
          </cell>
          <cell r="B963">
            <v>42690</v>
          </cell>
          <cell r="C963" t="str">
            <v>NOVIEMBRE</v>
          </cell>
          <cell r="D963" t="str">
            <v>2016</v>
          </cell>
          <cell r="E963">
            <v>348</v>
          </cell>
          <cell r="F963" t="str">
            <v>D3P-747</v>
          </cell>
          <cell r="G963" t="str">
            <v>A0T-985</v>
          </cell>
          <cell r="H963" t="str">
            <v>LAS BAMBAS</v>
          </cell>
          <cell r="I963">
            <v>181234</v>
          </cell>
          <cell r="J963" t="str">
            <v>REPUESTO</v>
          </cell>
          <cell r="K963" t="str">
            <v>NIPLES 1/2 X 3/8</v>
          </cell>
          <cell r="L963">
            <v>2</v>
          </cell>
          <cell r="M963" t="str">
            <v>UNID.</v>
          </cell>
          <cell r="N963" t="str">
            <v>TRACTO</v>
          </cell>
          <cell r="O963">
            <v>0</v>
          </cell>
          <cell r="P963" t="str">
            <v>M7</v>
          </cell>
          <cell r="Q963" t="str">
            <v>J1</v>
          </cell>
          <cell r="R963" t="str">
            <v>J6</v>
          </cell>
          <cell r="S963" t="str">
            <v>ENTREGADO</v>
          </cell>
          <cell r="T963">
            <v>42690</v>
          </cell>
          <cell r="U963" t="str">
            <v>ROBLES ROJAS  JOSE MIGUEL</v>
          </cell>
          <cell r="V963" t="str">
            <v>FLOREZ CONDORI  JOSE WILLIANS</v>
          </cell>
        </row>
        <row r="964">
          <cell r="A964">
            <v>956</v>
          </cell>
          <cell r="B964">
            <v>42690</v>
          </cell>
          <cell r="C964" t="str">
            <v>NOVIEMBRE</v>
          </cell>
          <cell r="D964" t="str">
            <v>2016</v>
          </cell>
          <cell r="E964">
            <v>348</v>
          </cell>
          <cell r="F964" t="str">
            <v>D3P-747</v>
          </cell>
          <cell r="G964" t="str">
            <v>A0T-985</v>
          </cell>
          <cell r="H964" t="str">
            <v>LAS BAMBAS</v>
          </cell>
          <cell r="I964">
            <v>181234</v>
          </cell>
          <cell r="J964" t="str">
            <v>REPUESTO</v>
          </cell>
          <cell r="K964" t="str">
            <v>CONO 1/2</v>
          </cell>
          <cell r="L964">
            <v>2</v>
          </cell>
          <cell r="M964" t="str">
            <v>UNID.</v>
          </cell>
          <cell r="N964" t="str">
            <v>TRACTO</v>
          </cell>
          <cell r="O964">
            <v>0</v>
          </cell>
          <cell r="P964" t="str">
            <v>M7</v>
          </cell>
          <cell r="Q964" t="str">
            <v>J1</v>
          </cell>
          <cell r="R964" t="str">
            <v>J6</v>
          </cell>
          <cell r="S964" t="str">
            <v>ENTREGADO</v>
          </cell>
          <cell r="T964">
            <v>42690</v>
          </cell>
          <cell r="U964" t="str">
            <v>ROBLES ROJAS  JOSE MIGUEL</v>
          </cell>
          <cell r="V964" t="str">
            <v>FLOREZ CONDORI  JOSE WILLIANS</v>
          </cell>
        </row>
        <row r="965">
          <cell r="A965">
            <v>957</v>
          </cell>
          <cell r="B965">
            <v>42690</v>
          </cell>
          <cell r="C965" t="str">
            <v>NOVIEMBRE</v>
          </cell>
          <cell r="D965" t="str">
            <v>2016</v>
          </cell>
          <cell r="E965">
            <v>348</v>
          </cell>
          <cell r="F965" t="str">
            <v>D3P-747</v>
          </cell>
          <cell r="G965" t="str">
            <v>A0T-985</v>
          </cell>
          <cell r="H965" t="str">
            <v>LAS BAMBAS</v>
          </cell>
          <cell r="I965">
            <v>181234</v>
          </cell>
          <cell r="J965" t="str">
            <v>REPUESTO</v>
          </cell>
          <cell r="K965" t="str">
            <v>GUIA 1/2</v>
          </cell>
          <cell r="L965">
            <v>2</v>
          </cell>
          <cell r="M965" t="str">
            <v>UNID.</v>
          </cell>
          <cell r="N965" t="str">
            <v>TRACTO</v>
          </cell>
          <cell r="O965">
            <v>0</v>
          </cell>
          <cell r="P965" t="str">
            <v>M7</v>
          </cell>
          <cell r="Q965" t="str">
            <v>J1</v>
          </cell>
          <cell r="R965" t="str">
            <v>J6</v>
          </cell>
          <cell r="S965" t="str">
            <v>ENTREGADO</v>
          </cell>
          <cell r="T965">
            <v>42690</v>
          </cell>
          <cell r="U965" t="str">
            <v>ROBLES ROJAS  JOSE MIGUEL</v>
          </cell>
          <cell r="V965" t="str">
            <v>FLOREZ CONDORI  JOSE WILLIANS</v>
          </cell>
        </row>
        <row r="966">
          <cell r="A966">
            <v>958</v>
          </cell>
          <cell r="B966">
            <v>42690</v>
          </cell>
          <cell r="C966" t="str">
            <v>NOVIEMBRE</v>
          </cell>
          <cell r="D966" t="str">
            <v>2016</v>
          </cell>
          <cell r="E966">
            <v>348</v>
          </cell>
          <cell r="F966" t="str">
            <v>D3P-747</v>
          </cell>
          <cell r="G966" t="str">
            <v>A0T-985</v>
          </cell>
          <cell r="H966" t="str">
            <v>LAS BAMBAS</v>
          </cell>
          <cell r="I966">
            <v>181234</v>
          </cell>
          <cell r="J966" t="str">
            <v>REPUESTO</v>
          </cell>
          <cell r="K966" t="str">
            <v>PRESINTOS 300</v>
          </cell>
          <cell r="L966">
            <v>4</v>
          </cell>
          <cell r="M966" t="str">
            <v>UNID.</v>
          </cell>
          <cell r="N966" t="str">
            <v>TRACTO</v>
          </cell>
          <cell r="O966">
            <v>0</v>
          </cell>
          <cell r="P966" t="str">
            <v>M7</v>
          </cell>
          <cell r="Q966" t="str">
            <v>J1</v>
          </cell>
          <cell r="R966" t="str">
            <v>J6</v>
          </cell>
          <cell r="S966" t="str">
            <v>ENTREGADO</v>
          </cell>
          <cell r="T966">
            <v>42690</v>
          </cell>
          <cell r="U966" t="str">
            <v>ROBLES ROJAS  JOSE MIGUEL</v>
          </cell>
          <cell r="V966" t="str">
            <v>FLOREZ CONDORI  JOSE WILLIANS</v>
          </cell>
        </row>
        <row r="967">
          <cell r="A967">
            <v>959</v>
          </cell>
          <cell r="B967">
            <v>42690</v>
          </cell>
          <cell r="C967" t="str">
            <v>NOVIEMBRE</v>
          </cell>
          <cell r="D967" t="str">
            <v>2016</v>
          </cell>
          <cell r="E967">
            <v>348</v>
          </cell>
          <cell r="F967" t="str">
            <v>D3P-747</v>
          </cell>
          <cell r="G967" t="str">
            <v>A0T-985</v>
          </cell>
          <cell r="H967" t="str">
            <v>LAS BAMBAS</v>
          </cell>
          <cell r="I967">
            <v>181234</v>
          </cell>
          <cell r="J967" t="str">
            <v>REPUESTO</v>
          </cell>
          <cell r="K967" t="str">
            <v>MANGUERA SIMFLEX DE 3/8</v>
          </cell>
          <cell r="L967">
            <v>2</v>
          </cell>
          <cell r="M967" t="str">
            <v>M</v>
          </cell>
          <cell r="N967" t="str">
            <v>TRACTO</v>
          </cell>
          <cell r="O967">
            <v>0</v>
          </cell>
          <cell r="P967" t="str">
            <v>M7</v>
          </cell>
          <cell r="Q967" t="str">
            <v>J1</v>
          </cell>
          <cell r="R967" t="str">
            <v>J6</v>
          </cell>
          <cell r="S967" t="str">
            <v>ENTREGADO</v>
          </cell>
          <cell r="T967">
            <v>42690</v>
          </cell>
          <cell r="U967" t="str">
            <v>ROBLES ROJAS  JOSE MIGUEL</v>
          </cell>
          <cell r="V967" t="str">
            <v>FLOREZ CONDORI  JOSE WILLIANS</v>
          </cell>
        </row>
        <row r="968">
          <cell r="A968">
            <v>937</v>
          </cell>
          <cell r="B968">
            <v>42690</v>
          </cell>
          <cell r="C968" t="str">
            <v>NOVIEMBRE</v>
          </cell>
          <cell r="D968" t="str">
            <v>2016</v>
          </cell>
          <cell r="E968">
            <v>345</v>
          </cell>
          <cell r="F968" t="str">
            <v>D3R-742</v>
          </cell>
          <cell r="G968" t="str">
            <v>D2E-975</v>
          </cell>
          <cell r="H968" t="str">
            <v>LAS BAMBAS</v>
          </cell>
          <cell r="I968">
            <v>150239</v>
          </cell>
          <cell r="J968" t="str">
            <v>REPUESTO</v>
          </cell>
          <cell r="K968" t="str">
            <v>MANGUERA DE INTERCOOLER A TURBO</v>
          </cell>
          <cell r="L968">
            <v>1</v>
          </cell>
          <cell r="M968" t="str">
            <v>UNID.</v>
          </cell>
          <cell r="N968" t="str">
            <v>TRACTO</v>
          </cell>
          <cell r="O968">
            <v>100</v>
          </cell>
          <cell r="P968" t="str">
            <v>M6</v>
          </cell>
          <cell r="Q968" t="str">
            <v>J2</v>
          </cell>
          <cell r="R968" t="str">
            <v>J6</v>
          </cell>
          <cell r="S968" t="str">
            <v>ENTREGADO</v>
          </cell>
          <cell r="T968">
            <v>0</v>
          </cell>
          <cell r="U968" t="str">
            <v>PARI VENTURA  EDSON ORLANDO</v>
          </cell>
          <cell r="V968" t="str">
            <v>CORIHUAMAN SURCO  ERICK ROBERT</v>
          </cell>
        </row>
        <row r="969">
          <cell r="A969">
            <v>979</v>
          </cell>
          <cell r="B969">
            <v>42690</v>
          </cell>
          <cell r="C969" t="str">
            <v>NOVIEMBRE</v>
          </cell>
          <cell r="D969" t="str">
            <v>2016</v>
          </cell>
          <cell r="E969">
            <v>345</v>
          </cell>
          <cell r="F969" t="str">
            <v>D3R-742</v>
          </cell>
          <cell r="G969" t="str">
            <v>D2E-975</v>
          </cell>
          <cell r="H969" t="str">
            <v>LAS BAMBAS</v>
          </cell>
          <cell r="I969">
            <v>150239</v>
          </cell>
          <cell r="J969" t="str">
            <v>REPUESTO</v>
          </cell>
          <cell r="K969" t="str">
            <v>PERNOS DE 1/2 x 2" CON HUCHA PLANO Y HUCHA DE PRECION CON TUERCA</v>
          </cell>
          <cell r="L969">
            <v>4</v>
          </cell>
          <cell r="M969" t="str">
            <v>UNID.</v>
          </cell>
          <cell r="N969" t="str">
            <v>TRACTO</v>
          </cell>
          <cell r="O969">
            <v>0</v>
          </cell>
          <cell r="P969" t="str">
            <v>M2</v>
          </cell>
          <cell r="Q969" t="str">
            <v>J2</v>
          </cell>
          <cell r="R969" t="str">
            <v>J4</v>
          </cell>
          <cell r="S969" t="str">
            <v>ENTREGADO</v>
          </cell>
          <cell r="T969">
            <v>42690</v>
          </cell>
          <cell r="U969" t="str">
            <v>CHUMPITAZ GAGO JULIO ENRIQUE</v>
          </cell>
          <cell r="V969" t="str">
            <v>CORIHUAMAN SURCO  ERICK ROBERT</v>
          </cell>
        </row>
        <row r="970">
          <cell r="A970">
            <v>980</v>
          </cell>
          <cell r="B970">
            <v>42690</v>
          </cell>
          <cell r="C970" t="str">
            <v>NOVIEMBRE</v>
          </cell>
          <cell r="D970" t="str">
            <v>2016</v>
          </cell>
          <cell r="E970">
            <v>354</v>
          </cell>
          <cell r="F970" t="str">
            <v>D6F-825</v>
          </cell>
          <cell r="G970" t="str">
            <v>T2Y-992</v>
          </cell>
          <cell r="H970" t="str">
            <v>LAS BAMBAS</v>
          </cell>
          <cell r="I970">
            <v>182729</v>
          </cell>
          <cell r="J970" t="str">
            <v>REPUESTO</v>
          </cell>
          <cell r="K970" t="str">
            <v xml:space="preserve">MASCARA DE TABLERO </v>
          </cell>
          <cell r="L970">
            <v>1</v>
          </cell>
          <cell r="M970" t="str">
            <v>UNID.</v>
          </cell>
          <cell r="N970" t="str">
            <v>TRACTO</v>
          </cell>
          <cell r="O970">
            <v>1</v>
          </cell>
          <cell r="P970" t="str">
            <v>E1</v>
          </cell>
          <cell r="Q970" t="str">
            <v>J2</v>
          </cell>
          <cell r="R970" t="str">
            <v>J2</v>
          </cell>
          <cell r="S970" t="str">
            <v>ENTREGADO</v>
          </cell>
          <cell r="T970">
            <v>42691</v>
          </cell>
          <cell r="U970" t="str">
            <v>PALOMINO CARDENAS JUAN CARLOS</v>
          </cell>
          <cell r="V970" t="str">
            <v>CORIHUAMAN SURCO  ERICK ROBERT</v>
          </cell>
        </row>
        <row r="971">
          <cell r="A971">
            <v>916</v>
          </cell>
          <cell r="B971">
            <v>42690</v>
          </cell>
          <cell r="C971" t="str">
            <v>NOVIEMBRE</v>
          </cell>
          <cell r="D971" t="str">
            <v>2016</v>
          </cell>
          <cell r="E971">
            <v>342</v>
          </cell>
          <cell r="F971" t="str">
            <v>D6F-903</v>
          </cell>
          <cell r="G971" t="str">
            <v>B8K-997</v>
          </cell>
          <cell r="H971" t="str">
            <v>LAS BAMBAS</v>
          </cell>
          <cell r="I971">
            <v>215260</v>
          </cell>
          <cell r="J971" t="str">
            <v>REPUESTO</v>
          </cell>
          <cell r="K971" t="str">
            <v>LIQUIDO LIMPIAPARABRISAS</v>
          </cell>
          <cell r="L971">
            <v>1</v>
          </cell>
          <cell r="M971" t="str">
            <v>UNID.</v>
          </cell>
          <cell r="N971" t="str">
            <v>TRACTO</v>
          </cell>
          <cell r="O971">
            <v>0</v>
          </cell>
          <cell r="P971" t="str">
            <v>M5</v>
          </cell>
          <cell r="Q971" t="str">
            <v>J1</v>
          </cell>
          <cell r="R971" t="str">
            <v>J5</v>
          </cell>
          <cell r="S971" t="str">
            <v>ENTREGADO</v>
          </cell>
          <cell r="T971">
            <v>42690</v>
          </cell>
          <cell r="U971" t="str">
            <v>LOPEZ RUIZ WILBERTO</v>
          </cell>
          <cell r="V971" t="str">
            <v>FLOREZ CONDORI  JOSE WILLIANS</v>
          </cell>
        </row>
        <row r="972">
          <cell r="A972">
            <v>920</v>
          </cell>
          <cell r="B972">
            <v>42690</v>
          </cell>
          <cell r="C972" t="str">
            <v>NOVIEMBRE</v>
          </cell>
          <cell r="D972" t="str">
            <v>2016</v>
          </cell>
          <cell r="E972">
            <v>342</v>
          </cell>
          <cell r="F972" t="str">
            <v>D6F-903</v>
          </cell>
          <cell r="G972" t="str">
            <v>B8K-997</v>
          </cell>
          <cell r="H972" t="str">
            <v>LAS BAMBAS</v>
          </cell>
          <cell r="I972">
            <v>215260</v>
          </cell>
          <cell r="J972" t="str">
            <v>REPUESTO</v>
          </cell>
          <cell r="K972" t="str">
            <v>PITON RECTO</v>
          </cell>
          <cell r="L972">
            <v>1</v>
          </cell>
          <cell r="M972" t="str">
            <v>UNID.</v>
          </cell>
          <cell r="N972" t="str">
            <v>TRACTO</v>
          </cell>
          <cell r="O972">
            <v>0</v>
          </cell>
          <cell r="P972" t="str">
            <v>N1</v>
          </cell>
          <cell r="Q972" t="str">
            <v>J3</v>
          </cell>
          <cell r="R972" t="str">
            <v>J6</v>
          </cell>
          <cell r="S972" t="str">
            <v>ENTREGADO</v>
          </cell>
          <cell r="T972">
            <v>42690</v>
          </cell>
          <cell r="U972" t="str">
            <v>AGUILAR CCANTUTA WILLY</v>
          </cell>
          <cell r="V972" t="str">
            <v>CHURA PIZARRO ALBERTO</v>
          </cell>
        </row>
        <row r="973">
          <cell r="A973">
            <v>921</v>
          </cell>
          <cell r="B973">
            <v>42690</v>
          </cell>
          <cell r="C973" t="str">
            <v>NOVIEMBRE</v>
          </cell>
          <cell r="D973" t="str">
            <v>2016</v>
          </cell>
          <cell r="E973">
            <v>342</v>
          </cell>
          <cell r="F973" t="str">
            <v>D6F-903</v>
          </cell>
          <cell r="G973" t="str">
            <v>B8K-997</v>
          </cell>
          <cell r="H973" t="str">
            <v>LAS BAMBAS</v>
          </cell>
          <cell r="I973">
            <v>215260</v>
          </cell>
          <cell r="J973" t="str">
            <v>REPUESTO</v>
          </cell>
          <cell r="K973" t="str">
            <v>PARCHE RACK 10</v>
          </cell>
          <cell r="L973">
            <v>1</v>
          </cell>
          <cell r="M973" t="str">
            <v>UNID.</v>
          </cell>
          <cell r="N973" t="str">
            <v>TRACTO</v>
          </cell>
          <cell r="O973">
            <v>0</v>
          </cell>
          <cell r="P973" t="str">
            <v>N1</v>
          </cell>
          <cell r="Q973" t="str">
            <v>J3</v>
          </cell>
          <cell r="R973" t="str">
            <v>J6</v>
          </cell>
          <cell r="S973" t="str">
            <v>ENTREGADO</v>
          </cell>
          <cell r="T973">
            <v>42690</v>
          </cell>
          <cell r="U973" t="str">
            <v>AGUILAR CCANTUTA WILLY</v>
          </cell>
          <cell r="V973" t="str">
            <v>CHURA PIZARRO ALBERTO</v>
          </cell>
        </row>
        <row r="974">
          <cell r="A974">
            <v>929</v>
          </cell>
          <cell r="B974">
            <v>42690</v>
          </cell>
          <cell r="C974" t="str">
            <v>NOVIEMBRE</v>
          </cell>
          <cell r="D974" t="str">
            <v>2016</v>
          </cell>
          <cell r="E974">
            <v>342</v>
          </cell>
          <cell r="F974" t="str">
            <v>D6F-903</v>
          </cell>
          <cell r="G974" t="str">
            <v>B8K-997</v>
          </cell>
          <cell r="H974" t="str">
            <v>LAS BAMBAS</v>
          </cell>
          <cell r="I974">
            <v>215260</v>
          </cell>
          <cell r="J974" t="str">
            <v>REPUESTO</v>
          </cell>
          <cell r="K974" t="str">
            <v>UNION DE 3/8 COMPLETO</v>
          </cell>
          <cell r="L974">
            <v>1</v>
          </cell>
          <cell r="M974" t="str">
            <v>UNID.</v>
          </cell>
          <cell r="N974" t="str">
            <v>CISTERNA</v>
          </cell>
          <cell r="O974">
            <v>0</v>
          </cell>
          <cell r="P974" t="str">
            <v>M5</v>
          </cell>
          <cell r="Q974" t="str">
            <v>J1</v>
          </cell>
          <cell r="R974" t="str">
            <v>J6</v>
          </cell>
          <cell r="S974" t="str">
            <v>ENTREGADO</v>
          </cell>
          <cell r="T974">
            <v>42690</v>
          </cell>
          <cell r="U974" t="str">
            <v>LOPEZ RUIZ WILBERTO</v>
          </cell>
          <cell r="V974" t="str">
            <v>FLOREZ CONDORI  JOSE WILLIANS</v>
          </cell>
        </row>
        <row r="975">
          <cell r="A975">
            <v>930</v>
          </cell>
          <cell r="B975">
            <v>42690</v>
          </cell>
          <cell r="C975" t="str">
            <v>NOVIEMBRE</v>
          </cell>
          <cell r="D975" t="str">
            <v>2016</v>
          </cell>
          <cell r="E975">
            <v>342</v>
          </cell>
          <cell r="F975" t="str">
            <v>D6F-903</v>
          </cell>
          <cell r="G975" t="str">
            <v>B8K-997</v>
          </cell>
          <cell r="H975" t="str">
            <v>LAS BAMBAS</v>
          </cell>
          <cell r="I975">
            <v>215260</v>
          </cell>
          <cell r="J975" t="str">
            <v>REPUESTO</v>
          </cell>
          <cell r="K975" t="str">
            <v>TUERCAS 3/8</v>
          </cell>
          <cell r="L975">
            <v>2</v>
          </cell>
          <cell r="M975" t="str">
            <v>UNID.</v>
          </cell>
          <cell r="N975" t="str">
            <v>CISTERNA</v>
          </cell>
          <cell r="O975">
            <v>0</v>
          </cell>
          <cell r="P975" t="str">
            <v>M5</v>
          </cell>
          <cell r="Q975" t="str">
            <v>J1</v>
          </cell>
          <cell r="R975" t="str">
            <v>J6</v>
          </cell>
          <cell r="S975" t="str">
            <v>ENTREGADO</v>
          </cell>
          <cell r="T975">
            <v>42690</v>
          </cell>
          <cell r="U975" t="str">
            <v>LOPEZ RUIZ WILBERTO</v>
          </cell>
          <cell r="V975" t="str">
            <v>FLOREZ CONDORI  JOSE WILLIANS</v>
          </cell>
        </row>
        <row r="976">
          <cell r="A976">
            <v>931</v>
          </cell>
          <cell r="B976">
            <v>42690</v>
          </cell>
          <cell r="C976" t="str">
            <v>NOVIEMBRE</v>
          </cell>
          <cell r="D976" t="str">
            <v>2016</v>
          </cell>
          <cell r="E976">
            <v>342</v>
          </cell>
          <cell r="F976" t="str">
            <v>D6F-903</v>
          </cell>
          <cell r="G976" t="str">
            <v>B8K-997</v>
          </cell>
          <cell r="H976" t="str">
            <v>LAS BAMBAS</v>
          </cell>
          <cell r="I976">
            <v>215260</v>
          </cell>
          <cell r="J976" t="str">
            <v>REPUESTO</v>
          </cell>
          <cell r="K976" t="str">
            <v>CONOS 3/8</v>
          </cell>
          <cell r="L976">
            <v>2</v>
          </cell>
          <cell r="M976" t="str">
            <v>UNID.</v>
          </cell>
          <cell r="N976" t="str">
            <v>CISTERNA</v>
          </cell>
          <cell r="O976">
            <v>0</v>
          </cell>
          <cell r="P976" t="str">
            <v>M5</v>
          </cell>
          <cell r="Q976" t="str">
            <v>J1</v>
          </cell>
          <cell r="R976" t="str">
            <v>J6</v>
          </cell>
          <cell r="S976" t="str">
            <v>ENTREGADO</v>
          </cell>
          <cell r="T976">
            <v>42690</v>
          </cell>
          <cell r="U976" t="str">
            <v>LOPEZ RUIZ WILBERTO</v>
          </cell>
          <cell r="V976" t="str">
            <v>FLOREZ CONDORI  JOSE WILLIANS</v>
          </cell>
        </row>
        <row r="977">
          <cell r="A977">
            <v>932</v>
          </cell>
          <cell r="B977">
            <v>42690</v>
          </cell>
          <cell r="C977" t="str">
            <v>NOVIEMBRE</v>
          </cell>
          <cell r="D977" t="str">
            <v>2016</v>
          </cell>
          <cell r="E977">
            <v>342</v>
          </cell>
          <cell r="F977" t="str">
            <v>D6F-903</v>
          </cell>
          <cell r="G977" t="str">
            <v>B8K-997</v>
          </cell>
          <cell r="H977" t="str">
            <v>LAS BAMBAS</v>
          </cell>
          <cell r="I977">
            <v>215260</v>
          </cell>
          <cell r="J977" t="str">
            <v>REPUESTO</v>
          </cell>
          <cell r="K977" t="str">
            <v>GUIA 3/8</v>
          </cell>
          <cell r="L977">
            <v>2</v>
          </cell>
          <cell r="M977" t="str">
            <v>UNID.</v>
          </cell>
          <cell r="N977" t="str">
            <v>CISTERNA</v>
          </cell>
          <cell r="O977">
            <v>0</v>
          </cell>
          <cell r="P977" t="str">
            <v>M5</v>
          </cell>
          <cell r="Q977" t="str">
            <v>J1</v>
          </cell>
          <cell r="R977" t="str">
            <v>J6</v>
          </cell>
          <cell r="S977" t="str">
            <v>ENTREGADO</v>
          </cell>
          <cell r="T977">
            <v>42690</v>
          </cell>
          <cell r="U977" t="str">
            <v>LOPEZ RUIZ WILBERTO</v>
          </cell>
          <cell r="V977" t="str">
            <v>FLOREZ CONDORI  JOSE WILLIANS</v>
          </cell>
        </row>
        <row r="978">
          <cell r="A978">
            <v>933</v>
          </cell>
          <cell r="B978">
            <v>42690</v>
          </cell>
          <cell r="C978" t="str">
            <v>NOVIEMBRE</v>
          </cell>
          <cell r="D978" t="str">
            <v>2016</v>
          </cell>
          <cell r="E978">
            <v>342</v>
          </cell>
          <cell r="F978" t="str">
            <v>D6F-903</v>
          </cell>
          <cell r="G978" t="str">
            <v>B8K-997</v>
          </cell>
          <cell r="H978" t="str">
            <v>LAS BAMBAS</v>
          </cell>
          <cell r="I978">
            <v>215260</v>
          </cell>
          <cell r="J978" t="str">
            <v>REPUESTO</v>
          </cell>
          <cell r="K978" t="str">
            <v>CODO 5/8</v>
          </cell>
          <cell r="L978">
            <v>1</v>
          </cell>
          <cell r="M978" t="str">
            <v>UNID.</v>
          </cell>
          <cell r="N978" t="str">
            <v>CISTERNA</v>
          </cell>
          <cell r="O978">
            <v>0</v>
          </cell>
          <cell r="P978" t="str">
            <v>M5</v>
          </cell>
          <cell r="Q978" t="str">
            <v>J1</v>
          </cell>
          <cell r="R978" t="str">
            <v>J6</v>
          </cell>
          <cell r="S978" t="str">
            <v>ENTREGADO</v>
          </cell>
          <cell r="T978">
            <v>42690</v>
          </cell>
          <cell r="U978" t="str">
            <v>LOPEZ RUIZ WILBERTO</v>
          </cell>
          <cell r="V978" t="str">
            <v>FLOREZ CONDORI  JOSE WILLIANS</v>
          </cell>
        </row>
        <row r="979">
          <cell r="A979">
            <v>934</v>
          </cell>
          <cell r="B979">
            <v>42690</v>
          </cell>
          <cell r="C979" t="str">
            <v>NOVIEMBRE</v>
          </cell>
          <cell r="D979" t="str">
            <v>2016</v>
          </cell>
          <cell r="E979">
            <v>342</v>
          </cell>
          <cell r="F979" t="str">
            <v>D6F-903</v>
          </cell>
          <cell r="G979" t="str">
            <v>B8K-997</v>
          </cell>
          <cell r="H979" t="str">
            <v>LAS BAMBAS</v>
          </cell>
          <cell r="I979">
            <v>215260</v>
          </cell>
          <cell r="J979" t="str">
            <v>REPUESTO</v>
          </cell>
          <cell r="K979" t="str">
            <v>TUERCA 5/8</v>
          </cell>
          <cell r="L979">
            <v>2</v>
          </cell>
          <cell r="M979" t="str">
            <v>UNID.</v>
          </cell>
          <cell r="N979" t="str">
            <v>CISTERNA</v>
          </cell>
          <cell r="O979">
            <v>0</v>
          </cell>
          <cell r="P979" t="str">
            <v>M5</v>
          </cell>
          <cell r="Q979" t="str">
            <v>J1</v>
          </cell>
          <cell r="R979" t="str">
            <v>J6</v>
          </cell>
          <cell r="S979" t="str">
            <v>ENTREGADO</v>
          </cell>
          <cell r="T979">
            <v>42690</v>
          </cell>
          <cell r="U979" t="str">
            <v>LOPEZ RUIZ WILBERTO</v>
          </cell>
          <cell r="V979" t="str">
            <v>FLOREZ CONDORI  JOSE WILLIANS</v>
          </cell>
        </row>
        <row r="980">
          <cell r="A980">
            <v>935</v>
          </cell>
          <cell r="B980">
            <v>42690</v>
          </cell>
          <cell r="C980" t="str">
            <v>NOVIEMBRE</v>
          </cell>
          <cell r="D980" t="str">
            <v>2016</v>
          </cell>
          <cell r="E980">
            <v>342</v>
          </cell>
          <cell r="F980" t="str">
            <v>D6F-903</v>
          </cell>
          <cell r="G980" t="str">
            <v>B8K-997</v>
          </cell>
          <cell r="H980" t="str">
            <v>LAS BAMBAS</v>
          </cell>
          <cell r="I980">
            <v>215260</v>
          </cell>
          <cell r="J980" t="str">
            <v>REPUESTO</v>
          </cell>
          <cell r="K980" t="str">
            <v>CONO 5/8</v>
          </cell>
          <cell r="L980">
            <v>2</v>
          </cell>
          <cell r="M980" t="str">
            <v>UNID.</v>
          </cell>
          <cell r="N980" t="str">
            <v>CISTERNA</v>
          </cell>
          <cell r="O980">
            <v>0</v>
          </cell>
          <cell r="P980" t="str">
            <v>M5</v>
          </cell>
          <cell r="Q980" t="str">
            <v>J1</v>
          </cell>
          <cell r="R980" t="str">
            <v>J6</v>
          </cell>
          <cell r="S980" t="str">
            <v>ENTREGADO</v>
          </cell>
          <cell r="T980">
            <v>42690</v>
          </cell>
          <cell r="U980" t="str">
            <v>LOPEZ RUIZ WILBERTO</v>
          </cell>
          <cell r="V980" t="str">
            <v>FLOREZ CONDORI  JOSE WILLIANS</v>
          </cell>
        </row>
        <row r="981">
          <cell r="A981">
            <v>936</v>
          </cell>
          <cell r="B981">
            <v>42690</v>
          </cell>
          <cell r="C981" t="str">
            <v>NOVIEMBRE</v>
          </cell>
          <cell r="D981" t="str">
            <v>2016</v>
          </cell>
          <cell r="E981">
            <v>342</v>
          </cell>
          <cell r="F981" t="str">
            <v>D6F-903</v>
          </cell>
          <cell r="G981" t="str">
            <v>B8K-997</v>
          </cell>
          <cell r="H981" t="str">
            <v>LAS BAMBAS</v>
          </cell>
          <cell r="I981">
            <v>215260</v>
          </cell>
          <cell r="J981" t="str">
            <v>REPUESTO</v>
          </cell>
          <cell r="K981" t="str">
            <v>GUIA 5/8</v>
          </cell>
          <cell r="L981">
            <v>2</v>
          </cell>
          <cell r="M981" t="str">
            <v>UNID.</v>
          </cell>
          <cell r="N981" t="str">
            <v>CISTERNA</v>
          </cell>
          <cell r="O981">
            <v>0</v>
          </cell>
          <cell r="P981" t="str">
            <v>M5</v>
          </cell>
          <cell r="Q981" t="str">
            <v>J1</v>
          </cell>
          <cell r="R981" t="str">
            <v>J6</v>
          </cell>
          <cell r="S981" t="str">
            <v>ENTREGADO</v>
          </cell>
          <cell r="T981">
            <v>42690</v>
          </cell>
          <cell r="U981" t="str">
            <v>LOPEZ RUIZ WILBERTO</v>
          </cell>
          <cell r="V981" t="str">
            <v>FLOREZ CONDORI  JOSE WILLIANS</v>
          </cell>
        </row>
        <row r="982">
          <cell r="A982">
            <v>944</v>
          </cell>
          <cell r="B982">
            <v>42690</v>
          </cell>
          <cell r="C982" t="str">
            <v>NOVIEMBRE</v>
          </cell>
          <cell r="D982" t="str">
            <v>2016</v>
          </cell>
          <cell r="E982">
            <v>342</v>
          </cell>
          <cell r="F982" t="str">
            <v>D6F-903</v>
          </cell>
          <cell r="G982" t="str">
            <v>B8K-997</v>
          </cell>
          <cell r="H982" t="str">
            <v>LAS BAMBAS</v>
          </cell>
          <cell r="I982">
            <v>215260</v>
          </cell>
          <cell r="J982" t="str">
            <v>REPUESTO</v>
          </cell>
          <cell r="K982" t="str">
            <v>UNION DE 3/8 COMPLETO</v>
          </cell>
          <cell r="L982">
            <v>1</v>
          </cell>
          <cell r="M982" t="str">
            <v>UNID.</v>
          </cell>
          <cell r="N982" t="str">
            <v>CISTERNA</v>
          </cell>
          <cell r="O982">
            <v>0</v>
          </cell>
          <cell r="P982" t="str">
            <v>M5</v>
          </cell>
          <cell r="Q982" t="str">
            <v>J1</v>
          </cell>
          <cell r="R982" t="str">
            <v>J6</v>
          </cell>
          <cell r="S982" t="str">
            <v>ENTREGADO</v>
          </cell>
          <cell r="T982">
            <v>42690</v>
          </cell>
          <cell r="U982" t="str">
            <v>LOPEZ RUIZ WILBERTO</v>
          </cell>
          <cell r="V982" t="str">
            <v>FLOREZ CONDORI  JOSE WILLIANS</v>
          </cell>
        </row>
        <row r="983">
          <cell r="A983">
            <v>945</v>
          </cell>
          <cell r="B983">
            <v>42690</v>
          </cell>
          <cell r="C983" t="str">
            <v>NOVIEMBRE</v>
          </cell>
          <cell r="D983" t="str">
            <v>2016</v>
          </cell>
          <cell r="E983">
            <v>342</v>
          </cell>
          <cell r="F983" t="str">
            <v>D6F-903</v>
          </cell>
          <cell r="G983" t="str">
            <v>B8K-997</v>
          </cell>
          <cell r="H983" t="str">
            <v>LAS BAMBAS</v>
          </cell>
          <cell r="I983">
            <v>215260</v>
          </cell>
          <cell r="J983" t="str">
            <v>REPUESTO</v>
          </cell>
          <cell r="K983" t="str">
            <v>TUERCAS 3/8</v>
          </cell>
          <cell r="L983">
            <v>2</v>
          </cell>
          <cell r="M983" t="str">
            <v>UNID.</v>
          </cell>
          <cell r="N983" t="str">
            <v>CISTERNA</v>
          </cell>
          <cell r="O983">
            <v>0</v>
          </cell>
          <cell r="P983" t="str">
            <v>M5</v>
          </cell>
          <cell r="Q983" t="str">
            <v>J1</v>
          </cell>
          <cell r="R983" t="str">
            <v>J6</v>
          </cell>
          <cell r="S983" t="str">
            <v>ENTREGADO</v>
          </cell>
          <cell r="T983">
            <v>42690</v>
          </cell>
          <cell r="U983" t="str">
            <v>LOPEZ RUIZ WILBERTO</v>
          </cell>
          <cell r="V983" t="str">
            <v>FLOREZ CONDORI  JOSE WILLIANS</v>
          </cell>
        </row>
        <row r="984">
          <cell r="A984">
            <v>946</v>
          </cell>
          <cell r="B984">
            <v>42690</v>
          </cell>
          <cell r="C984" t="str">
            <v>NOVIEMBRE</v>
          </cell>
          <cell r="D984" t="str">
            <v>2016</v>
          </cell>
          <cell r="E984">
            <v>342</v>
          </cell>
          <cell r="F984" t="str">
            <v>D6F-903</v>
          </cell>
          <cell r="G984" t="str">
            <v>B8K-997</v>
          </cell>
          <cell r="H984" t="str">
            <v>LAS BAMBAS</v>
          </cell>
          <cell r="I984">
            <v>215260</v>
          </cell>
          <cell r="J984" t="str">
            <v>REPUESTO</v>
          </cell>
          <cell r="K984" t="str">
            <v>CONOS 3/8</v>
          </cell>
          <cell r="L984">
            <v>2</v>
          </cell>
          <cell r="M984" t="str">
            <v>UNID.</v>
          </cell>
          <cell r="N984" t="str">
            <v>CISTERNA</v>
          </cell>
          <cell r="O984">
            <v>0</v>
          </cell>
          <cell r="P984" t="str">
            <v>M5</v>
          </cell>
          <cell r="Q984" t="str">
            <v>J1</v>
          </cell>
          <cell r="R984" t="str">
            <v>J6</v>
          </cell>
          <cell r="S984" t="str">
            <v>ENTREGADO</v>
          </cell>
          <cell r="T984">
            <v>42690</v>
          </cell>
          <cell r="U984" t="str">
            <v>LOPEZ RUIZ WILBERTO</v>
          </cell>
          <cell r="V984" t="str">
            <v>FLOREZ CONDORI  JOSE WILLIANS</v>
          </cell>
        </row>
        <row r="985">
          <cell r="A985">
            <v>947</v>
          </cell>
          <cell r="B985">
            <v>42690</v>
          </cell>
          <cell r="C985" t="str">
            <v>NOVIEMBRE</v>
          </cell>
          <cell r="D985" t="str">
            <v>2016</v>
          </cell>
          <cell r="E985">
            <v>342</v>
          </cell>
          <cell r="F985" t="str">
            <v>D6F-903</v>
          </cell>
          <cell r="G985" t="str">
            <v>B8K-997</v>
          </cell>
          <cell r="H985" t="str">
            <v>LAS BAMBAS</v>
          </cell>
          <cell r="I985">
            <v>215260</v>
          </cell>
          <cell r="J985" t="str">
            <v>REPUESTO</v>
          </cell>
          <cell r="K985" t="str">
            <v>GUIA 3/8</v>
          </cell>
          <cell r="L985">
            <v>2</v>
          </cell>
          <cell r="M985" t="str">
            <v>UNID.</v>
          </cell>
          <cell r="N985" t="str">
            <v>CISTERNA</v>
          </cell>
          <cell r="O985">
            <v>0</v>
          </cell>
          <cell r="P985" t="str">
            <v>M5</v>
          </cell>
          <cell r="Q985" t="str">
            <v>J1</v>
          </cell>
          <cell r="R985" t="str">
            <v>J6</v>
          </cell>
          <cell r="S985" t="str">
            <v>ENTREGADO</v>
          </cell>
          <cell r="T985">
            <v>42690</v>
          </cell>
          <cell r="U985" t="str">
            <v>LOPEZ RUIZ WILBERTO</v>
          </cell>
          <cell r="V985" t="str">
            <v>FLOREZ CONDORI  JOSE WILLIANS</v>
          </cell>
        </row>
        <row r="986">
          <cell r="A986">
            <v>951</v>
          </cell>
          <cell r="B986">
            <v>42690</v>
          </cell>
          <cell r="C986" t="str">
            <v>NOVIEMBRE</v>
          </cell>
          <cell r="D986" t="str">
            <v>2016</v>
          </cell>
          <cell r="E986">
            <v>342</v>
          </cell>
          <cell r="F986" t="str">
            <v>D6F-903</v>
          </cell>
          <cell r="G986" t="str">
            <v>B8K-997</v>
          </cell>
          <cell r="H986" t="str">
            <v>LAS BAMBAS</v>
          </cell>
          <cell r="I986">
            <v>215260</v>
          </cell>
          <cell r="J986" t="str">
            <v>REPUESTO</v>
          </cell>
          <cell r="K986" t="str">
            <v>PERNOS 1/4 X 1</v>
          </cell>
          <cell r="L986">
            <v>4</v>
          </cell>
          <cell r="M986" t="str">
            <v>UNID.</v>
          </cell>
          <cell r="N986" t="str">
            <v>TRACTO</v>
          </cell>
          <cell r="O986">
            <v>0</v>
          </cell>
          <cell r="P986" t="str">
            <v>S2</v>
          </cell>
          <cell r="Q986" t="str">
            <v>J1</v>
          </cell>
          <cell r="R986" t="str">
            <v>J6</v>
          </cell>
          <cell r="S986" t="str">
            <v>ENTREGADO</v>
          </cell>
          <cell r="T986">
            <v>42690</v>
          </cell>
          <cell r="U986" t="str">
            <v>PALOMINO ESTRADA  MICHEL</v>
          </cell>
          <cell r="V986" t="str">
            <v>FLOREZ CONDORI  JOSE WILLIANS</v>
          </cell>
        </row>
        <row r="987">
          <cell r="A987">
            <v>952</v>
          </cell>
          <cell r="B987">
            <v>42690</v>
          </cell>
          <cell r="C987" t="str">
            <v>NOVIEMBRE</v>
          </cell>
          <cell r="D987" t="str">
            <v>2016</v>
          </cell>
          <cell r="E987">
            <v>342</v>
          </cell>
          <cell r="F987" t="str">
            <v>D6F-903</v>
          </cell>
          <cell r="G987" t="str">
            <v>B8K-997</v>
          </cell>
          <cell r="H987" t="str">
            <v>LAS BAMBAS</v>
          </cell>
          <cell r="I987">
            <v>215260</v>
          </cell>
          <cell r="J987" t="str">
            <v>REPUESTO</v>
          </cell>
          <cell r="K987" t="str">
            <v>TUERCA SEGURO 1/4</v>
          </cell>
          <cell r="L987">
            <v>4</v>
          </cell>
          <cell r="M987" t="str">
            <v>UNID.</v>
          </cell>
          <cell r="N987" t="str">
            <v>TRACTO</v>
          </cell>
          <cell r="O987">
            <v>0</v>
          </cell>
          <cell r="P987" t="str">
            <v>S2</v>
          </cell>
          <cell r="Q987" t="str">
            <v>J1</v>
          </cell>
          <cell r="R987" t="str">
            <v>J6</v>
          </cell>
          <cell r="S987" t="str">
            <v>ENTREGADO</v>
          </cell>
          <cell r="T987">
            <v>42690</v>
          </cell>
          <cell r="U987" t="str">
            <v>PALOMINO ESTRADA  MICHEL</v>
          </cell>
          <cell r="V987" t="str">
            <v>FLOREZ CONDORI  JOSE WILLIANS</v>
          </cell>
        </row>
        <row r="988">
          <cell r="A988">
            <v>953</v>
          </cell>
          <cell r="B988">
            <v>42690</v>
          </cell>
          <cell r="C988" t="str">
            <v>NOVIEMBRE</v>
          </cell>
          <cell r="D988" t="str">
            <v>2016</v>
          </cell>
          <cell r="E988">
            <v>342</v>
          </cell>
          <cell r="F988" t="str">
            <v>D6F-903</v>
          </cell>
          <cell r="G988" t="str">
            <v>B8K-997</v>
          </cell>
          <cell r="H988" t="str">
            <v>LAS BAMBAS</v>
          </cell>
          <cell r="I988">
            <v>215260</v>
          </cell>
          <cell r="J988" t="str">
            <v>REPUESTO</v>
          </cell>
          <cell r="K988" t="str">
            <v>VOLANDA PLANA 1/4</v>
          </cell>
          <cell r="L988">
            <v>4</v>
          </cell>
          <cell r="M988" t="str">
            <v>UNID.</v>
          </cell>
          <cell r="N988" t="str">
            <v>TRACTO</v>
          </cell>
          <cell r="O988">
            <v>0</v>
          </cell>
          <cell r="P988" t="str">
            <v>S2</v>
          </cell>
          <cell r="Q988" t="str">
            <v>J1</v>
          </cell>
          <cell r="R988" t="str">
            <v>J6</v>
          </cell>
          <cell r="S988" t="str">
            <v>ENTREGADO</v>
          </cell>
          <cell r="T988">
            <v>42690</v>
          </cell>
          <cell r="U988" t="str">
            <v>PALOMINO ESTRADA  MICHEL</v>
          </cell>
          <cell r="V988" t="str">
            <v>FLOREZ CONDORI  JOSE WILLIANS</v>
          </cell>
        </row>
        <row r="989">
          <cell r="A989">
            <v>954</v>
          </cell>
          <cell r="B989">
            <v>42690</v>
          </cell>
          <cell r="C989" t="str">
            <v>NOVIEMBRE</v>
          </cell>
          <cell r="D989" t="str">
            <v>2016</v>
          </cell>
          <cell r="E989">
            <v>342</v>
          </cell>
          <cell r="F989" t="str">
            <v>D6F-903</v>
          </cell>
          <cell r="G989" t="str">
            <v>B8K-997</v>
          </cell>
          <cell r="H989" t="str">
            <v>LAS BAMBAS</v>
          </cell>
          <cell r="I989">
            <v>215260</v>
          </cell>
          <cell r="J989" t="str">
            <v>REPUESTO</v>
          </cell>
          <cell r="K989" t="str">
            <v>VOLANDA PLANA 1/4</v>
          </cell>
          <cell r="L989">
            <v>4</v>
          </cell>
          <cell r="M989" t="str">
            <v>UNID.</v>
          </cell>
          <cell r="N989" t="str">
            <v>TRACTO</v>
          </cell>
          <cell r="O989">
            <v>0</v>
          </cell>
          <cell r="P989" t="str">
            <v>S2</v>
          </cell>
          <cell r="Q989" t="str">
            <v>J1</v>
          </cell>
          <cell r="R989" t="str">
            <v>J6</v>
          </cell>
          <cell r="S989" t="str">
            <v>ENTREGADO</v>
          </cell>
          <cell r="T989">
            <v>42690</v>
          </cell>
          <cell r="U989" t="str">
            <v>PALOMINO ESTRADA  MICHEL</v>
          </cell>
          <cell r="V989" t="str">
            <v>FLOREZ CONDORI  JOSE WILLIANS</v>
          </cell>
        </row>
        <row r="990">
          <cell r="A990">
            <v>964</v>
          </cell>
          <cell r="B990">
            <v>42690</v>
          </cell>
          <cell r="C990" t="str">
            <v>NOVIEMBRE</v>
          </cell>
          <cell r="D990" t="str">
            <v>2016</v>
          </cell>
          <cell r="E990">
            <v>342</v>
          </cell>
          <cell r="F990" t="str">
            <v>D6F-903</v>
          </cell>
          <cell r="G990" t="str">
            <v>B8K-997</v>
          </cell>
          <cell r="H990" t="str">
            <v>LAS BAMBAS</v>
          </cell>
          <cell r="I990">
            <v>215260</v>
          </cell>
          <cell r="J990" t="str">
            <v>REPUESTO</v>
          </cell>
          <cell r="K990" t="str">
            <v>ALETA PUENTE POSTERIOR</v>
          </cell>
          <cell r="L990">
            <v>2</v>
          </cell>
          <cell r="M990" t="str">
            <v>UNID.</v>
          </cell>
          <cell r="N990" t="str">
            <v>TRACTO</v>
          </cell>
          <cell r="O990">
            <v>100</v>
          </cell>
          <cell r="P990" t="str">
            <v>S2</v>
          </cell>
          <cell r="Q990" t="str">
            <v>J2</v>
          </cell>
          <cell r="R990" t="str">
            <v>J6</v>
          </cell>
          <cell r="S990" t="str">
            <v>ENTREGADO</v>
          </cell>
          <cell r="T990">
            <v>0</v>
          </cell>
          <cell r="U990" t="str">
            <v>PALOMINO ESTRADA  MICHEL</v>
          </cell>
          <cell r="V990" t="str">
            <v>CORIHUAMAN SURCO  ERICK ROBERT</v>
          </cell>
        </row>
        <row r="991">
          <cell r="A991">
            <v>908</v>
          </cell>
          <cell r="B991">
            <v>42690</v>
          </cell>
          <cell r="C991" t="str">
            <v>NOVIEMBRE</v>
          </cell>
          <cell r="D991" t="str">
            <v>2016</v>
          </cell>
          <cell r="E991">
            <v>335</v>
          </cell>
          <cell r="F991" t="str">
            <v>D7N-755</v>
          </cell>
          <cell r="G991" t="str">
            <v>F7L-983</v>
          </cell>
          <cell r="H991" t="str">
            <v>LAS BAMBAS</v>
          </cell>
          <cell r="I991">
            <v>46030</v>
          </cell>
          <cell r="J991" t="str">
            <v>REPUESTO</v>
          </cell>
          <cell r="K991" t="str">
            <v>SENSOR DE RETROCESO</v>
          </cell>
          <cell r="L991">
            <v>1</v>
          </cell>
          <cell r="M991" t="str">
            <v>UNID.</v>
          </cell>
          <cell r="N991" t="str">
            <v>TRACTO</v>
          </cell>
          <cell r="O991">
            <v>100</v>
          </cell>
          <cell r="P991" t="str">
            <v>E2</v>
          </cell>
          <cell r="Q991" t="str">
            <v>J2</v>
          </cell>
          <cell r="R991" t="str">
            <v>J6</v>
          </cell>
          <cell r="S991" t="str">
            <v>ENTREGADO</v>
          </cell>
          <cell r="T991">
            <v>0</v>
          </cell>
          <cell r="U991" t="str">
            <v>YUCA BELLIDO BORIS YERSY</v>
          </cell>
          <cell r="V991" t="str">
            <v>CORIHUAMAN SURCO  ERICK ROBERT</v>
          </cell>
        </row>
        <row r="992">
          <cell r="A992">
            <v>938</v>
          </cell>
          <cell r="B992">
            <v>42690</v>
          </cell>
          <cell r="C992" t="str">
            <v>NOVIEMBRE</v>
          </cell>
          <cell r="D992" t="str">
            <v>2016</v>
          </cell>
          <cell r="E992">
            <v>335</v>
          </cell>
          <cell r="F992" t="str">
            <v>D7N-755</v>
          </cell>
          <cell r="G992" t="str">
            <v>F7L-983</v>
          </cell>
          <cell r="H992" t="str">
            <v>LAS BAMBAS</v>
          </cell>
          <cell r="I992">
            <v>46030</v>
          </cell>
          <cell r="J992" t="str">
            <v>REPUESTO</v>
          </cell>
          <cell r="K992" t="str">
            <v>VALVULA DE ALIVIO</v>
          </cell>
          <cell r="L992">
            <v>1</v>
          </cell>
          <cell r="M992" t="str">
            <v>UNID.</v>
          </cell>
          <cell r="N992" t="str">
            <v>TRACTO</v>
          </cell>
          <cell r="O992">
            <v>0</v>
          </cell>
          <cell r="P992" t="str">
            <v>M6</v>
          </cell>
          <cell r="Q992" t="str">
            <v>J2</v>
          </cell>
          <cell r="R992" t="str">
            <v>J6</v>
          </cell>
          <cell r="S992" t="str">
            <v>ENTREGADO</v>
          </cell>
          <cell r="T992">
            <v>42690</v>
          </cell>
          <cell r="U992" t="str">
            <v>PARI VENTURA  EDSON ORLANDO</v>
          </cell>
          <cell r="V992" t="str">
            <v>CORIHUAMAN SURCO  ERICK ROBERT</v>
          </cell>
        </row>
        <row r="993">
          <cell r="A993">
            <v>969</v>
          </cell>
          <cell r="B993">
            <v>42690</v>
          </cell>
          <cell r="C993" t="str">
            <v>NOVIEMBRE</v>
          </cell>
          <cell r="D993" t="str">
            <v>2016</v>
          </cell>
          <cell r="E993">
            <v>335</v>
          </cell>
          <cell r="F993" t="str">
            <v>D7N-755</v>
          </cell>
          <cell r="G993" t="str">
            <v>F7L-983</v>
          </cell>
          <cell r="H993" t="str">
            <v>LAS BAMBAS</v>
          </cell>
          <cell r="I993">
            <v>46030</v>
          </cell>
          <cell r="J993" t="str">
            <v>REPUESTO</v>
          </cell>
          <cell r="K993" t="str">
            <v>CABLE TRIFASICO 3 X 16</v>
          </cell>
          <cell r="L993">
            <v>4</v>
          </cell>
          <cell r="M993" t="str">
            <v>M</v>
          </cell>
          <cell r="N993" t="str">
            <v>TRACTO</v>
          </cell>
          <cell r="O993">
            <v>0</v>
          </cell>
          <cell r="P993" t="str">
            <v>E1</v>
          </cell>
          <cell r="Q993" t="str">
            <v>J1</v>
          </cell>
          <cell r="R993" t="str">
            <v>J6</v>
          </cell>
          <cell r="S993" t="str">
            <v>ENTREGADO</v>
          </cell>
          <cell r="T993">
            <v>42690</v>
          </cell>
          <cell r="U993" t="str">
            <v>PALOMINO CARDENAS JUAN CARLOS</v>
          </cell>
          <cell r="V993" t="str">
            <v>FLOREZ CONDORI  JOSE WILLIANS</v>
          </cell>
        </row>
        <row r="994">
          <cell r="A994">
            <v>970</v>
          </cell>
          <cell r="B994">
            <v>42690</v>
          </cell>
          <cell r="C994" t="str">
            <v>NOVIEMBRE</v>
          </cell>
          <cell r="D994" t="str">
            <v>2016</v>
          </cell>
          <cell r="E994">
            <v>335</v>
          </cell>
          <cell r="F994" t="str">
            <v>D7N-755</v>
          </cell>
          <cell r="G994" t="str">
            <v>F7L-983</v>
          </cell>
          <cell r="H994" t="str">
            <v>LAS BAMBAS</v>
          </cell>
          <cell r="I994">
            <v>46030</v>
          </cell>
          <cell r="J994" t="str">
            <v>REPUESTO</v>
          </cell>
          <cell r="K994" t="str">
            <v>TECLA DE LUZ</v>
          </cell>
          <cell r="L994">
            <v>1</v>
          </cell>
          <cell r="M994" t="str">
            <v>UNID.</v>
          </cell>
          <cell r="N994" t="str">
            <v>TRACTO</v>
          </cell>
          <cell r="O994">
            <v>0</v>
          </cell>
          <cell r="P994" t="str">
            <v>E1</v>
          </cell>
          <cell r="Q994" t="str">
            <v>J1</v>
          </cell>
          <cell r="R994" t="str">
            <v>J6</v>
          </cell>
          <cell r="S994" t="str">
            <v>ENTREGADO</v>
          </cell>
          <cell r="T994">
            <v>42690</v>
          </cell>
          <cell r="U994" t="str">
            <v>PALOMINO CARDENAS JUAN CARLOS</v>
          </cell>
          <cell r="V994" t="str">
            <v>FLOREZ CONDORI  JOSE WILLIANS</v>
          </cell>
        </row>
        <row r="995">
          <cell r="A995">
            <v>971</v>
          </cell>
          <cell r="B995">
            <v>42690</v>
          </cell>
          <cell r="C995" t="str">
            <v>NOVIEMBRE</v>
          </cell>
          <cell r="D995" t="str">
            <v>2016</v>
          </cell>
          <cell r="E995">
            <v>335</v>
          </cell>
          <cell r="F995" t="str">
            <v>D7N-755</v>
          </cell>
          <cell r="G995" t="str">
            <v>F7L-983</v>
          </cell>
          <cell r="H995" t="str">
            <v>LAS BAMBAS</v>
          </cell>
          <cell r="I995">
            <v>46030</v>
          </cell>
          <cell r="J995" t="str">
            <v>REPUESTO</v>
          </cell>
          <cell r="K995" t="str">
            <v>TERMINALES DE ENCHUFE HEMBRA</v>
          </cell>
          <cell r="L995">
            <v>2</v>
          </cell>
          <cell r="M995" t="str">
            <v>UNID.</v>
          </cell>
          <cell r="N995" t="str">
            <v>TRACTO</v>
          </cell>
          <cell r="O995">
            <v>0</v>
          </cell>
          <cell r="P995" t="str">
            <v>E1</v>
          </cell>
          <cell r="Q995" t="str">
            <v>J1</v>
          </cell>
          <cell r="R995" t="str">
            <v>J6</v>
          </cell>
          <cell r="S995" t="str">
            <v>ENTREGADO</v>
          </cell>
          <cell r="T995">
            <v>42690</v>
          </cell>
          <cell r="U995" t="str">
            <v>PALOMINO CARDENAS JUAN CARLOS</v>
          </cell>
          <cell r="V995" t="str">
            <v>FLOREZ CONDORI  JOSE WILLIANS</v>
          </cell>
        </row>
        <row r="996">
          <cell r="A996">
            <v>909</v>
          </cell>
          <cell r="B996">
            <v>42690</v>
          </cell>
          <cell r="C996" t="str">
            <v>NOVIEMBRE</v>
          </cell>
          <cell r="D996" t="str">
            <v>2016</v>
          </cell>
          <cell r="E996">
            <v>350</v>
          </cell>
          <cell r="F996" t="str">
            <v>D7V-714</v>
          </cell>
          <cell r="G996" t="str">
            <v>F7M-971</v>
          </cell>
          <cell r="H996" t="str">
            <v>LAS BAMBAS</v>
          </cell>
          <cell r="I996">
            <v>45671</v>
          </cell>
          <cell r="J996" t="str">
            <v>REPUESTO</v>
          </cell>
          <cell r="K996" t="str">
            <v>TAPA DE HIDROLINA</v>
          </cell>
          <cell r="L996">
            <v>1</v>
          </cell>
          <cell r="M996" t="str">
            <v>UNID.</v>
          </cell>
          <cell r="N996" t="str">
            <v>TRACTO</v>
          </cell>
          <cell r="O996">
            <v>1</v>
          </cell>
          <cell r="P996" t="str">
            <v>M1</v>
          </cell>
          <cell r="Q996" t="str">
            <v>J2</v>
          </cell>
          <cell r="R996" t="str">
            <v>J6</v>
          </cell>
          <cell r="S996" t="str">
            <v>ENTREGADO</v>
          </cell>
          <cell r="T996">
            <v>42691</v>
          </cell>
          <cell r="U996" t="str">
            <v>CABEZAS SANCHEZ JEAN JHONATAN</v>
          </cell>
          <cell r="V996" t="str">
            <v>CORIHUAMAN SURCO  ERICK ROBERT</v>
          </cell>
        </row>
        <row r="997">
          <cell r="A997">
            <v>910</v>
          </cell>
          <cell r="B997">
            <v>42690</v>
          </cell>
          <cell r="C997" t="str">
            <v>NOVIEMBRE</v>
          </cell>
          <cell r="D997" t="str">
            <v>2016</v>
          </cell>
          <cell r="E997">
            <v>350</v>
          </cell>
          <cell r="F997" t="str">
            <v>D7V-714</v>
          </cell>
          <cell r="G997" t="str">
            <v>F7M-971</v>
          </cell>
          <cell r="H997" t="str">
            <v>LAS BAMBAS</v>
          </cell>
          <cell r="I997">
            <v>45671</v>
          </cell>
          <cell r="J997" t="str">
            <v>REPUESTO</v>
          </cell>
          <cell r="K997" t="str">
            <v>CORTADOR DE CORRIENTE</v>
          </cell>
          <cell r="L997">
            <v>1</v>
          </cell>
          <cell r="M997" t="str">
            <v>UNID.</v>
          </cell>
          <cell r="N997" t="str">
            <v>TRACTO</v>
          </cell>
          <cell r="O997">
            <v>100</v>
          </cell>
          <cell r="P997" t="str">
            <v>E2</v>
          </cell>
          <cell r="Q997" t="str">
            <v>J2</v>
          </cell>
          <cell r="R997" t="str">
            <v>J6</v>
          </cell>
          <cell r="S997" t="str">
            <v>PENDIENTE</v>
          </cell>
          <cell r="T997">
            <v>0</v>
          </cell>
          <cell r="U997" t="str">
            <v>YUCA BELLIDO BORIS YERSY</v>
          </cell>
          <cell r="V997" t="str">
            <v>CORIHUAMAN SURCO  ERICK ROBERT</v>
          </cell>
        </row>
        <row r="998">
          <cell r="A998">
            <v>960</v>
          </cell>
          <cell r="B998">
            <v>42690</v>
          </cell>
          <cell r="C998" t="str">
            <v>NOVIEMBRE</v>
          </cell>
          <cell r="D998" t="str">
            <v>2016</v>
          </cell>
          <cell r="E998">
            <v>350</v>
          </cell>
          <cell r="F998" t="str">
            <v>D7V-714</v>
          </cell>
          <cell r="G998" t="str">
            <v>F7M-971</v>
          </cell>
          <cell r="H998" t="str">
            <v>LAS BAMBAS</v>
          </cell>
          <cell r="I998">
            <v>45671</v>
          </cell>
          <cell r="J998" t="str">
            <v>REPUESTO</v>
          </cell>
          <cell r="K998" t="str">
            <v>PERNO 3/8 X 1</v>
          </cell>
          <cell r="L998">
            <v>1</v>
          </cell>
          <cell r="M998" t="str">
            <v>UNID.</v>
          </cell>
          <cell r="N998" t="str">
            <v>TRACTO</v>
          </cell>
          <cell r="O998">
            <v>0</v>
          </cell>
          <cell r="P998" t="str">
            <v>E2</v>
          </cell>
          <cell r="Q998" t="str">
            <v>J1</v>
          </cell>
          <cell r="R998" t="str">
            <v>J6</v>
          </cell>
          <cell r="S998" t="str">
            <v>ENTREGADO</v>
          </cell>
          <cell r="T998">
            <v>42690</v>
          </cell>
          <cell r="U998" t="str">
            <v>YUCA BELLIDO BORIS YERSY</v>
          </cell>
          <cell r="V998" t="str">
            <v>FLOREZ CONDORI  JOSE WILLIANS</v>
          </cell>
        </row>
        <row r="999">
          <cell r="A999">
            <v>961</v>
          </cell>
          <cell r="B999">
            <v>42690</v>
          </cell>
          <cell r="C999" t="str">
            <v>NOVIEMBRE</v>
          </cell>
          <cell r="D999" t="str">
            <v>2016</v>
          </cell>
          <cell r="E999">
            <v>350</v>
          </cell>
          <cell r="F999" t="str">
            <v>D7V-714</v>
          </cell>
          <cell r="G999" t="str">
            <v>F7M-971</v>
          </cell>
          <cell r="H999" t="str">
            <v>LAS BAMBAS</v>
          </cell>
          <cell r="I999">
            <v>45671</v>
          </cell>
          <cell r="J999" t="str">
            <v>REPUESTO</v>
          </cell>
          <cell r="K999" t="str">
            <v>TUERCA SEGURO 3/8</v>
          </cell>
          <cell r="L999">
            <v>1</v>
          </cell>
          <cell r="M999" t="str">
            <v>UNID.</v>
          </cell>
          <cell r="N999" t="str">
            <v>TRACTO</v>
          </cell>
          <cell r="O999">
            <v>0</v>
          </cell>
          <cell r="P999" t="str">
            <v>E2</v>
          </cell>
          <cell r="Q999" t="str">
            <v>J1</v>
          </cell>
          <cell r="R999" t="str">
            <v>J6</v>
          </cell>
          <cell r="S999" t="str">
            <v>ENTREGADO</v>
          </cell>
          <cell r="T999">
            <v>42690</v>
          </cell>
          <cell r="U999" t="str">
            <v>YUCA BELLIDO BORIS YERSY</v>
          </cell>
          <cell r="V999" t="str">
            <v>FLOREZ CONDORI  JOSE WILLIANS</v>
          </cell>
        </row>
        <row r="1000">
          <cell r="A1000">
            <v>962</v>
          </cell>
          <cell r="B1000">
            <v>42690</v>
          </cell>
          <cell r="C1000" t="str">
            <v>NOVIEMBRE</v>
          </cell>
          <cell r="D1000" t="str">
            <v>2016</v>
          </cell>
          <cell r="E1000">
            <v>350</v>
          </cell>
          <cell r="F1000" t="str">
            <v>D7V-714</v>
          </cell>
          <cell r="G1000" t="str">
            <v>F7M-971</v>
          </cell>
          <cell r="H1000" t="str">
            <v>LAS BAMBAS</v>
          </cell>
          <cell r="I1000">
            <v>45671</v>
          </cell>
          <cell r="J1000" t="str">
            <v>REPUESTO</v>
          </cell>
          <cell r="K1000" t="str">
            <v>VOLANDA PLANA 3/8</v>
          </cell>
          <cell r="L1000">
            <v>2</v>
          </cell>
          <cell r="M1000" t="str">
            <v>UNID.</v>
          </cell>
          <cell r="N1000" t="str">
            <v>TRACTO</v>
          </cell>
          <cell r="O1000">
            <v>0</v>
          </cell>
          <cell r="P1000" t="str">
            <v>E2</v>
          </cell>
          <cell r="Q1000" t="str">
            <v>J1</v>
          </cell>
          <cell r="R1000" t="str">
            <v>J6</v>
          </cell>
          <cell r="S1000" t="str">
            <v>ENTREGADO</v>
          </cell>
          <cell r="T1000">
            <v>42690</v>
          </cell>
          <cell r="U1000" t="str">
            <v>YUCA BELLIDO BORIS YERSY</v>
          </cell>
          <cell r="V1000" t="str">
            <v>FLOREZ CONDORI  JOSE WILLIANS</v>
          </cell>
        </row>
        <row r="1001">
          <cell r="A1001">
            <v>907</v>
          </cell>
          <cell r="B1001">
            <v>42690</v>
          </cell>
          <cell r="C1001" t="str">
            <v>NOVIEMBRE</v>
          </cell>
          <cell r="D1001" t="str">
            <v>2016</v>
          </cell>
          <cell r="E1001">
            <v>200</v>
          </cell>
          <cell r="F1001" t="str">
            <v>TALLER</v>
          </cell>
          <cell r="G1001" t="str">
            <v>TALLER</v>
          </cell>
          <cell r="H1001" t="str">
            <v>TALLER</v>
          </cell>
          <cell r="I1001" t="str">
            <v>TALLER</v>
          </cell>
          <cell r="J1001" t="str">
            <v>UNIFORMES</v>
          </cell>
          <cell r="K1001" t="str">
            <v>TAIVEX "M"</v>
          </cell>
          <cell r="L1001">
            <v>1</v>
          </cell>
          <cell r="M1001" t="str">
            <v>UNID.</v>
          </cell>
          <cell r="N1001" t="str">
            <v>TALLER</v>
          </cell>
          <cell r="O1001">
            <v>0</v>
          </cell>
          <cell r="P1001" t="str">
            <v>M4</v>
          </cell>
          <cell r="Q1001" t="str">
            <v>J2</v>
          </cell>
          <cell r="R1001" t="str">
            <v>J6</v>
          </cell>
          <cell r="S1001" t="str">
            <v>ENTREGADO</v>
          </cell>
          <cell r="T1001">
            <v>42690</v>
          </cell>
          <cell r="U1001" t="str">
            <v>JULLIRI APAZA UBALDO</v>
          </cell>
          <cell r="V1001" t="str">
            <v>CORIHUAMAN SURCO  ERICK ROBERT</v>
          </cell>
        </row>
        <row r="1002">
          <cell r="A1002">
            <v>917</v>
          </cell>
          <cell r="B1002">
            <v>42690</v>
          </cell>
          <cell r="C1002" t="str">
            <v>NOVIEMBRE</v>
          </cell>
          <cell r="D1002" t="str">
            <v>2016</v>
          </cell>
          <cell r="E1002">
            <v>200</v>
          </cell>
          <cell r="F1002" t="str">
            <v>TALLER</v>
          </cell>
          <cell r="G1002" t="str">
            <v>TALLER</v>
          </cell>
          <cell r="H1002" t="str">
            <v>TALLER</v>
          </cell>
          <cell r="I1002" t="str">
            <v>TALLER</v>
          </cell>
          <cell r="J1002" t="str">
            <v>INSUMO TALLER</v>
          </cell>
          <cell r="K1002" t="str">
            <v>DETERGENTE</v>
          </cell>
          <cell r="L1002">
            <v>1</v>
          </cell>
          <cell r="M1002" t="str">
            <v>UNID.</v>
          </cell>
          <cell r="N1002" t="str">
            <v>TALLER</v>
          </cell>
          <cell r="O1002">
            <v>0</v>
          </cell>
          <cell r="P1002" t="str">
            <v>M5</v>
          </cell>
          <cell r="Q1002" t="str">
            <v>J1</v>
          </cell>
          <cell r="R1002" t="str">
            <v>J5</v>
          </cell>
          <cell r="S1002" t="str">
            <v>ENTREGADO</v>
          </cell>
          <cell r="T1002">
            <v>42690</v>
          </cell>
          <cell r="U1002" t="str">
            <v>LOPEZ RUIZ WILBERTO</v>
          </cell>
          <cell r="V1002" t="str">
            <v>FLOREZ CONDORI  JOSE WILLIANS</v>
          </cell>
        </row>
        <row r="1003">
          <cell r="A1003">
            <v>919</v>
          </cell>
          <cell r="B1003">
            <v>42690</v>
          </cell>
          <cell r="C1003" t="str">
            <v>NOVIEMBRE</v>
          </cell>
          <cell r="D1003" t="str">
            <v>2016</v>
          </cell>
          <cell r="E1003">
            <v>200</v>
          </cell>
          <cell r="F1003" t="str">
            <v>TALLER</v>
          </cell>
          <cell r="G1003" t="str">
            <v>TALLER</v>
          </cell>
          <cell r="H1003" t="str">
            <v>TALLER</v>
          </cell>
          <cell r="I1003" t="str">
            <v>TALLER</v>
          </cell>
          <cell r="J1003" t="str">
            <v>INSUMO TALLER</v>
          </cell>
          <cell r="K1003" t="str">
            <v>CINTA AISLANTE NEGRO</v>
          </cell>
          <cell r="L1003">
            <v>1</v>
          </cell>
          <cell r="M1003" t="str">
            <v>UNID.</v>
          </cell>
          <cell r="N1003" t="str">
            <v>TALLER</v>
          </cell>
          <cell r="O1003">
            <v>0</v>
          </cell>
          <cell r="P1003" t="str">
            <v>E1</v>
          </cell>
          <cell r="Q1003" t="str">
            <v>J1</v>
          </cell>
          <cell r="R1003" t="str">
            <v>J5</v>
          </cell>
          <cell r="S1003" t="str">
            <v>ENTREGADO</v>
          </cell>
          <cell r="T1003">
            <v>42690</v>
          </cell>
          <cell r="U1003" t="str">
            <v>PALOMINO CARDENAS JUAN CARLOS</v>
          </cell>
          <cell r="V1003" t="str">
            <v>FLOREZ CONDORI  JOSE WILLIANS</v>
          </cell>
        </row>
        <row r="1004">
          <cell r="A1004">
            <v>922</v>
          </cell>
          <cell r="B1004">
            <v>42690</v>
          </cell>
          <cell r="C1004" t="str">
            <v>NOVIEMBRE</v>
          </cell>
          <cell r="D1004" t="str">
            <v>2016</v>
          </cell>
          <cell r="E1004">
            <v>200</v>
          </cell>
          <cell r="F1004" t="str">
            <v>TALLER</v>
          </cell>
          <cell r="G1004" t="str">
            <v>TALLER</v>
          </cell>
          <cell r="H1004" t="str">
            <v>TALLER</v>
          </cell>
          <cell r="I1004" t="str">
            <v>TALLER</v>
          </cell>
          <cell r="J1004" t="str">
            <v>INSUMO TALLER</v>
          </cell>
          <cell r="K1004" t="str">
            <v>DETERGENTE</v>
          </cell>
          <cell r="L1004">
            <v>1</v>
          </cell>
          <cell r="M1004" t="str">
            <v>UNID.</v>
          </cell>
          <cell r="N1004" t="str">
            <v>TALLER</v>
          </cell>
          <cell r="O1004">
            <v>0</v>
          </cell>
          <cell r="P1004" t="str">
            <v>E2</v>
          </cell>
          <cell r="Q1004" t="str">
            <v>J2</v>
          </cell>
          <cell r="R1004" t="str">
            <v>J6</v>
          </cell>
          <cell r="S1004" t="str">
            <v>ENTREGADO</v>
          </cell>
          <cell r="T1004">
            <v>42690</v>
          </cell>
          <cell r="U1004" t="str">
            <v>YUCA BELLIDO BORIS YERSY</v>
          </cell>
          <cell r="V1004" t="str">
            <v>CORIHUAMAN SURCO  ERICK ROBERT</v>
          </cell>
        </row>
        <row r="1005">
          <cell r="A1005">
            <v>973</v>
          </cell>
          <cell r="B1005">
            <v>42690</v>
          </cell>
          <cell r="C1005" t="str">
            <v>NOVIEMBRE</v>
          </cell>
          <cell r="D1005" t="str">
            <v>2016</v>
          </cell>
          <cell r="E1005">
            <v>200</v>
          </cell>
          <cell r="F1005" t="str">
            <v>TALLER</v>
          </cell>
          <cell r="G1005" t="str">
            <v>TALLER</v>
          </cell>
          <cell r="H1005" t="str">
            <v>TALLER</v>
          </cell>
          <cell r="I1005" t="str">
            <v>TALLER</v>
          </cell>
          <cell r="J1005" t="str">
            <v>REPUESTO</v>
          </cell>
          <cell r="K1005" t="str">
            <v>BOQUILLA DE CORTE NRO. 0</v>
          </cell>
          <cell r="L1005">
            <v>1</v>
          </cell>
          <cell r="M1005" t="str">
            <v>UNID.</v>
          </cell>
          <cell r="N1005" t="str">
            <v>TALLER</v>
          </cell>
          <cell r="O1005">
            <v>100</v>
          </cell>
          <cell r="P1005" t="str">
            <v>S2</v>
          </cell>
          <cell r="Q1005" t="str">
            <v>J2</v>
          </cell>
          <cell r="R1005" t="str">
            <v>J6</v>
          </cell>
          <cell r="S1005" t="str">
            <v>ENTREGADO</v>
          </cell>
          <cell r="T1005">
            <v>0</v>
          </cell>
          <cell r="U1005" t="str">
            <v>PALOMINO ESTRADA  MICHEL</v>
          </cell>
          <cell r="V1005" t="str">
            <v>CORIHUAMAN SURCO  ERICK ROBERT</v>
          </cell>
        </row>
        <row r="1006">
          <cell r="A1006">
            <v>978</v>
          </cell>
          <cell r="B1006">
            <v>42690</v>
          </cell>
          <cell r="C1006" t="str">
            <v>NOVIEMBRE</v>
          </cell>
          <cell r="D1006" t="str">
            <v>2016</v>
          </cell>
          <cell r="E1006">
            <v>200</v>
          </cell>
          <cell r="F1006" t="str">
            <v>TALLER</v>
          </cell>
          <cell r="G1006" t="str">
            <v>TALLER</v>
          </cell>
          <cell r="H1006" t="str">
            <v>TALLER</v>
          </cell>
          <cell r="I1006" t="str">
            <v>TALLER</v>
          </cell>
          <cell r="J1006" t="str">
            <v>REPUESTO</v>
          </cell>
          <cell r="K1006" t="str">
            <v>PIEDRAS DE CORTES 7"</v>
          </cell>
          <cell r="L1006">
            <v>2</v>
          </cell>
          <cell r="M1006" t="str">
            <v>UNID.</v>
          </cell>
          <cell r="N1006" t="str">
            <v>TALLER</v>
          </cell>
          <cell r="O1006">
            <v>0</v>
          </cell>
          <cell r="P1006" t="str">
            <v>S2</v>
          </cell>
          <cell r="Q1006" t="str">
            <v>J2</v>
          </cell>
          <cell r="R1006" t="str">
            <v>J4</v>
          </cell>
          <cell r="S1006" t="str">
            <v>ENTREGADO</v>
          </cell>
          <cell r="T1006">
            <v>42690</v>
          </cell>
          <cell r="U1006" t="str">
            <v>PALOMINO ESTRADA  MICHEL</v>
          </cell>
          <cell r="V1006" t="str">
            <v>CORIHUAMAN SURCO  ERICK ROBERT</v>
          </cell>
        </row>
        <row r="1007">
          <cell r="A1007">
            <v>950</v>
          </cell>
          <cell r="B1007">
            <v>42690</v>
          </cell>
          <cell r="C1007" t="str">
            <v>NOVIEMBRE</v>
          </cell>
          <cell r="D1007" t="str">
            <v>2016</v>
          </cell>
          <cell r="E1007">
            <v>352</v>
          </cell>
          <cell r="F1007" t="str">
            <v>X2W-759</v>
          </cell>
          <cell r="G1007" t="str">
            <v>C5V-999</v>
          </cell>
          <cell r="H1007" t="str">
            <v>LAS BAMBAS</v>
          </cell>
          <cell r="I1007">
            <v>152065</v>
          </cell>
          <cell r="J1007" t="str">
            <v>INSUMO TALLER</v>
          </cell>
          <cell r="K1007" t="str">
            <v>SPRAY COLOR BLANCO</v>
          </cell>
          <cell r="L1007">
            <v>1</v>
          </cell>
          <cell r="M1007" t="str">
            <v>UNID.</v>
          </cell>
          <cell r="N1007" t="str">
            <v>CISTERNA</v>
          </cell>
          <cell r="O1007">
            <v>0</v>
          </cell>
          <cell r="P1007" t="str">
            <v>S2</v>
          </cell>
          <cell r="Q1007" t="str">
            <v>J1</v>
          </cell>
          <cell r="R1007" t="str">
            <v>J6</v>
          </cell>
          <cell r="S1007" t="str">
            <v>ENTREGADO</v>
          </cell>
          <cell r="T1007">
            <v>42690</v>
          </cell>
          <cell r="U1007" t="str">
            <v>PALOMINO ESTRADA  MICHEL</v>
          </cell>
          <cell r="V1007" t="str">
            <v>FLOREZ CONDORI  JOSE WILLIANS</v>
          </cell>
        </row>
        <row r="1008">
          <cell r="A1008">
            <v>972</v>
          </cell>
          <cell r="B1008">
            <v>42690</v>
          </cell>
          <cell r="C1008" t="str">
            <v>NOVIEMBRE</v>
          </cell>
          <cell r="D1008" t="str">
            <v>2016</v>
          </cell>
          <cell r="E1008">
            <v>352</v>
          </cell>
          <cell r="F1008" t="str">
            <v>X2W-759</v>
          </cell>
          <cell r="G1008" t="str">
            <v>C5V-999</v>
          </cell>
          <cell r="H1008" t="str">
            <v>LAS BAMBAS</v>
          </cell>
          <cell r="I1008">
            <v>152065</v>
          </cell>
          <cell r="J1008" t="str">
            <v>REPUESTO</v>
          </cell>
          <cell r="K1008" t="str">
            <v>VALVULA DE BREKEO DE FRENO DE SERVICIO</v>
          </cell>
          <cell r="L1008">
            <v>1</v>
          </cell>
          <cell r="M1008" t="str">
            <v>UNID.</v>
          </cell>
          <cell r="N1008" t="str">
            <v>TRACTO</v>
          </cell>
          <cell r="O1008">
            <v>0</v>
          </cell>
          <cell r="P1008" t="str">
            <v>M5</v>
          </cell>
          <cell r="Q1008" t="str">
            <v>J2</v>
          </cell>
          <cell r="R1008" t="str">
            <v>J6</v>
          </cell>
          <cell r="S1008" t="str">
            <v>ENTREGADO</v>
          </cell>
          <cell r="T1008">
            <v>42690</v>
          </cell>
          <cell r="U1008" t="str">
            <v>LOPEZ RUIZ WILBERTO</v>
          </cell>
          <cell r="V1008" t="str">
            <v>CORIHUAMAN SURCO  ERICK ROBERT</v>
          </cell>
        </row>
        <row r="1009">
          <cell r="A1009">
            <v>911</v>
          </cell>
          <cell r="B1009">
            <v>42690</v>
          </cell>
          <cell r="C1009" t="str">
            <v>NOVIEMBRE</v>
          </cell>
          <cell r="D1009" t="str">
            <v>2016</v>
          </cell>
          <cell r="E1009">
            <v>349</v>
          </cell>
          <cell r="F1009" t="str">
            <v>X2W-762</v>
          </cell>
          <cell r="G1009" t="str">
            <v>C5V-998</v>
          </cell>
          <cell r="H1009" t="str">
            <v>LAS BAMBAS</v>
          </cell>
          <cell r="I1009">
            <v>153818</v>
          </cell>
          <cell r="J1009" t="str">
            <v>REPUESTO</v>
          </cell>
          <cell r="K1009" t="str">
            <v>FILTRO DE ACEITE</v>
          </cell>
          <cell r="L1009">
            <v>2</v>
          </cell>
          <cell r="M1009" t="str">
            <v>UNID.</v>
          </cell>
          <cell r="N1009" t="str">
            <v>TRACTO</v>
          </cell>
          <cell r="O1009">
            <v>0</v>
          </cell>
          <cell r="P1009" t="str">
            <v>M4</v>
          </cell>
          <cell r="Q1009" t="str">
            <v>J1</v>
          </cell>
          <cell r="R1009" t="str">
            <v>J6</v>
          </cell>
          <cell r="S1009" t="str">
            <v>ENTREGADO</v>
          </cell>
          <cell r="T1009">
            <v>42690</v>
          </cell>
          <cell r="U1009" t="str">
            <v>JULLIRI APAZA UBALDO</v>
          </cell>
          <cell r="V1009" t="str">
            <v>FLOREZ CONDORI  JOSE WILLIANS</v>
          </cell>
        </row>
        <row r="1010">
          <cell r="A1010">
            <v>912</v>
          </cell>
          <cell r="B1010">
            <v>42690</v>
          </cell>
          <cell r="C1010" t="str">
            <v>NOVIEMBRE</v>
          </cell>
          <cell r="D1010" t="str">
            <v>2016</v>
          </cell>
          <cell r="E1010">
            <v>349</v>
          </cell>
          <cell r="F1010" t="str">
            <v>X2W-762</v>
          </cell>
          <cell r="G1010" t="str">
            <v>C5V-998</v>
          </cell>
          <cell r="H1010" t="str">
            <v>LAS BAMBAS</v>
          </cell>
          <cell r="I1010">
            <v>153818</v>
          </cell>
          <cell r="J1010" t="str">
            <v>REPUESTO</v>
          </cell>
          <cell r="K1010" t="str">
            <v>FILTRO SEPARADOR DE AGUA TIPO CARTUCHO</v>
          </cell>
          <cell r="L1010">
            <v>1</v>
          </cell>
          <cell r="M1010" t="str">
            <v>UNID.</v>
          </cell>
          <cell r="N1010" t="str">
            <v>TRACTO</v>
          </cell>
          <cell r="O1010">
            <v>0</v>
          </cell>
          <cell r="P1010" t="str">
            <v>M4</v>
          </cell>
          <cell r="Q1010" t="str">
            <v>J1</v>
          </cell>
          <cell r="R1010" t="str">
            <v>J6</v>
          </cell>
          <cell r="S1010" t="str">
            <v>ENTREGADO</v>
          </cell>
          <cell r="T1010">
            <v>42690</v>
          </cell>
          <cell r="U1010" t="str">
            <v>JULLIRI APAZA UBALDO</v>
          </cell>
          <cell r="V1010" t="str">
            <v>FLOREZ CONDORI  JOSE WILLIANS</v>
          </cell>
        </row>
        <row r="1011">
          <cell r="A1011">
            <v>913</v>
          </cell>
          <cell r="B1011">
            <v>42690</v>
          </cell>
          <cell r="C1011" t="str">
            <v>NOVIEMBRE</v>
          </cell>
          <cell r="D1011" t="str">
            <v>2016</v>
          </cell>
          <cell r="E1011">
            <v>349</v>
          </cell>
          <cell r="F1011" t="str">
            <v>X2W-762</v>
          </cell>
          <cell r="G1011" t="str">
            <v>C5V-998</v>
          </cell>
          <cell r="H1011" t="str">
            <v>LAS BAMBAS</v>
          </cell>
          <cell r="I1011">
            <v>153818</v>
          </cell>
          <cell r="J1011" t="str">
            <v>REPUESTO</v>
          </cell>
          <cell r="K1011" t="str">
            <v>FILTRO DE COMBUSTIBLE PRIMARIO</v>
          </cell>
          <cell r="L1011">
            <v>1</v>
          </cell>
          <cell r="M1011" t="str">
            <v>UNID.</v>
          </cell>
          <cell r="N1011" t="str">
            <v>TRACTO</v>
          </cell>
          <cell r="O1011">
            <v>0</v>
          </cell>
          <cell r="P1011" t="str">
            <v>M4</v>
          </cell>
          <cell r="Q1011" t="str">
            <v>J1</v>
          </cell>
          <cell r="R1011" t="str">
            <v>J6</v>
          </cell>
          <cell r="S1011" t="str">
            <v>ENTREGADO</v>
          </cell>
          <cell r="T1011">
            <v>42690</v>
          </cell>
          <cell r="U1011" t="str">
            <v>JULLIRI APAZA UBALDO</v>
          </cell>
          <cell r="V1011" t="str">
            <v>FLOREZ CONDORI  JOSE WILLIANS</v>
          </cell>
        </row>
        <row r="1012">
          <cell r="A1012">
            <v>914</v>
          </cell>
          <cell r="B1012">
            <v>42690</v>
          </cell>
          <cell r="C1012" t="str">
            <v>NOVIEMBRE</v>
          </cell>
          <cell r="D1012" t="str">
            <v>2016</v>
          </cell>
          <cell r="E1012">
            <v>349</v>
          </cell>
          <cell r="F1012" t="str">
            <v>X2W-762</v>
          </cell>
          <cell r="G1012" t="str">
            <v>C5V-998</v>
          </cell>
          <cell r="H1012" t="str">
            <v>LAS BAMBAS</v>
          </cell>
          <cell r="I1012">
            <v>153818</v>
          </cell>
          <cell r="J1012" t="str">
            <v>REPUESTO</v>
          </cell>
          <cell r="K1012" t="str">
            <v>ACEITE 15W40</v>
          </cell>
          <cell r="L1012">
            <v>10</v>
          </cell>
          <cell r="M1012" t="str">
            <v>GLNS.</v>
          </cell>
          <cell r="N1012" t="str">
            <v>TRACTO</v>
          </cell>
          <cell r="O1012">
            <v>0</v>
          </cell>
          <cell r="P1012" t="str">
            <v>M4</v>
          </cell>
          <cell r="Q1012" t="str">
            <v>J1</v>
          </cell>
          <cell r="R1012" t="str">
            <v>J6</v>
          </cell>
          <cell r="S1012" t="str">
            <v>ENTREGADO</v>
          </cell>
          <cell r="T1012">
            <v>42690</v>
          </cell>
          <cell r="U1012" t="str">
            <v>JULLIRI APAZA UBALDO</v>
          </cell>
          <cell r="V1012" t="str">
            <v>FLOREZ CONDORI  JOSE WILLIANS</v>
          </cell>
        </row>
        <row r="1013">
          <cell r="A1013">
            <v>948</v>
          </cell>
          <cell r="B1013">
            <v>42690</v>
          </cell>
          <cell r="C1013" t="str">
            <v>NOVIEMBRE</v>
          </cell>
          <cell r="D1013" t="str">
            <v>2016</v>
          </cell>
          <cell r="E1013">
            <v>349</v>
          </cell>
          <cell r="F1013" t="str">
            <v>X2W-762</v>
          </cell>
          <cell r="G1013" t="str">
            <v>C5V-998</v>
          </cell>
          <cell r="H1013" t="str">
            <v>LAS BAMBAS</v>
          </cell>
          <cell r="I1013">
            <v>153818</v>
          </cell>
          <cell r="J1013" t="str">
            <v>REPUESTO</v>
          </cell>
          <cell r="K1013" t="str">
            <v>SOPORTE DE CABINA</v>
          </cell>
          <cell r="L1013">
            <v>2</v>
          </cell>
          <cell r="M1013" t="str">
            <v>UNID.</v>
          </cell>
          <cell r="N1013" t="str">
            <v>TRACTO</v>
          </cell>
          <cell r="O1013">
            <v>0</v>
          </cell>
          <cell r="P1013" t="str">
            <v>M4</v>
          </cell>
          <cell r="Q1013" t="str">
            <v>J1</v>
          </cell>
          <cell r="R1013" t="str">
            <v>J6</v>
          </cell>
          <cell r="S1013" t="str">
            <v>ENTREGADO</v>
          </cell>
          <cell r="T1013">
            <v>42690</v>
          </cell>
          <cell r="U1013" t="str">
            <v>JULLIRI APAZA UBALDO</v>
          </cell>
          <cell r="V1013" t="str">
            <v>FLOREZ CONDORI  JOSE WILLIANS</v>
          </cell>
        </row>
        <row r="1014">
          <cell r="A1014">
            <v>963</v>
          </cell>
          <cell r="B1014">
            <v>42690</v>
          </cell>
          <cell r="C1014" t="str">
            <v>NOVIEMBRE</v>
          </cell>
          <cell r="D1014" t="str">
            <v>2016</v>
          </cell>
          <cell r="E1014">
            <v>349</v>
          </cell>
          <cell r="F1014" t="str">
            <v>X2W-762</v>
          </cell>
          <cell r="G1014" t="str">
            <v>C5V-998</v>
          </cell>
          <cell r="H1014" t="str">
            <v>LAS BAMBAS</v>
          </cell>
          <cell r="I1014">
            <v>153818</v>
          </cell>
          <cell r="J1014" t="str">
            <v>REPUESTO</v>
          </cell>
          <cell r="K1014" t="str">
            <v>ALETA PUENTE POSTERIOR</v>
          </cell>
          <cell r="L1014">
            <v>2</v>
          </cell>
          <cell r="M1014" t="str">
            <v>UNID.</v>
          </cell>
          <cell r="N1014" t="str">
            <v>TRACTO</v>
          </cell>
          <cell r="O1014">
            <v>100</v>
          </cell>
          <cell r="P1014" t="str">
            <v>S2</v>
          </cell>
          <cell r="Q1014" t="str">
            <v>J2</v>
          </cell>
          <cell r="R1014" t="str">
            <v>J6</v>
          </cell>
          <cell r="S1014" t="str">
            <v>ENTREGADO</v>
          </cell>
          <cell r="T1014">
            <v>0</v>
          </cell>
          <cell r="U1014" t="str">
            <v>PALOMINO ESTRADA  MICHEL</v>
          </cell>
          <cell r="V1014" t="str">
            <v>CORIHUAMAN SURCO  ERICK ROBERT</v>
          </cell>
        </row>
        <row r="1015">
          <cell r="A1015">
            <v>1020</v>
          </cell>
          <cell r="B1015">
            <v>42691</v>
          </cell>
          <cell r="C1015" t="str">
            <v>NOVIEMBRE</v>
          </cell>
          <cell r="D1015" t="str">
            <v>2016</v>
          </cell>
          <cell r="E1015">
            <v>359</v>
          </cell>
          <cell r="F1015" t="str">
            <v>ABR-798</v>
          </cell>
          <cell r="G1015" t="str">
            <v>TBM-980</v>
          </cell>
          <cell r="H1015" t="str">
            <v>LAS BAMBAS</v>
          </cell>
          <cell r="I1015">
            <v>121757</v>
          </cell>
          <cell r="J1015" t="str">
            <v>REPUESTO</v>
          </cell>
          <cell r="K1015" t="str">
            <v>NEBLINEROS  AAA</v>
          </cell>
          <cell r="L1015">
            <v>1</v>
          </cell>
          <cell r="M1015" t="str">
            <v>UNID.</v>
          </cell>
          <cell r="N1015" t="str">
            <v>TRACTO</v>
          </cell>
          <cell r="O1015">
            <v>0</v>
          </cell>
          <cell r="P1015" t="str">
            <v>E2</v>
          </cell>
          <cell r="Q1015" t="str">
            <v>J1</v>
          </cell>
          <cell r="R1015" t="str">
            <v>J6</v>
          </cell>
          <cell r="S1015" t="str">
            <v>ENTREGADO</v>
          </cell>
          <cell r="T1015">
            <v>42691</v>
          </cell>
          <cell r="U1015" t="str">
            <v>YUCA BELLIDO BORIS YERSY</v>
          </cell>
          <cell r="V1015" t="str">
            <v>FLOREZ CONDORI  JOSE WILLIANS</v>
          </cell>
        </row>
        <row r="1016">
          <cell r="A1016">
            <v>1022</v>
          </cell>
          <cell r="B1016">
            <v>42691</v>
          </cell>
          <cell r="C1016" t="str">
            <v>NOVIEMBRE</v>
          </cell>
          <cell r="D1016" t="str">
            <v>2016</v>
          </cell>
          <cell r="E1016">
            <v>359</v>
          </cell>
          <cell r="F1016" t="str">
            <v>ABR-798</v>
          </cell>
          <cell r="G1016" t="str">
            <v>TBM-980</v>
          </cell>
          <cell r="H1016" t="str">
            <v>LAS BAMBAS</v>
          </cell>
          <cell r="I1016">
            <v>121757</v>
          </cell>
          <cell r="J1016" t="str">
            <v>REPUESTO</v>
          </cell>
          <cell r="K1016" t="str">
            <v>NEBLINEROS  AAA</v>
          </cell>
          <cell r="L1016">
            <v>2</v>
          </cell>
          <cell r="M1016" t="str">
            <v>UNID.</v>
          </cell>
          <cell r="N1016" t="str">
            <v>TRACTO</v>
          </cell>
          <cell r="O1016">
            <v>0</v>
          </cell>
          <cell r="P1016" t="str">
            <v>E2</v>
          </cell>
          <cell r="Q1016" t="str">
            <v>J1</v>
          </cell>
          <cell r="R1016" t="str">
            <v>J6</v>
          </cell>
          <cell r="S1016" t="str">
            <v>ENTREGADO</v>
          </cell>
          <cell r="T1016">
            <v>42691</v>
          </cell>
          <cell r="U1016" t="str">
            <v>YUCA BELLIDO BORIS YERSY</v>
          </cell>
          <cell r="V1016" t="str">
            <v>FLOREZ CONDORI  JOSE WILLIANS</v>
          </cell>
        </row>
        <row r="1017">
          <cell r="A1017">
            <v>1015</v>
          </cell>
          <cell r="B1017">
            <v>42691</v>
          </cell>
          <cell r="C1017" t="str">
            <v>NOVIEMBRE</v>
          </cell>
          <cell r="D1017" t="str">
            <v>2016</v>
          </cell>
          <cell r="E1017">
            <v>329</v>
          </cell>
          <cell r="F1017" t="str">
            <v>AKW-731</v>
          </cell>
          <cell r="G1017" t="str">
            <v>TCR-989</v>
          </cell>
          <cell r="H1017" t="str">
            <v>LAS BAMBAS CONC.</v>
          </cell>
          <cell r="I1017">
            <v>19290</v>
          </cell>
          <cell r="J1017" t="str">
            <v>REPUESTO</v>
          </cell>
          <cell r="K1017" t="str">
            <v>PERNO MANHOLE 3/8 X 6</v>
          </cell>
          <cell r="L1017">
            <v>2</v>
          </cell>
          <cell r="M1017" t="str">
            <v>UNID.</v>
          </cell>
          <cell r="N1017" t="str">
            <v>CAMION</v>
          </cell>
          <cell r="O1017">
            <v>0</v>
          </cell>
          <cell r="P1017" t="str">
            <v>S3</v>
          </cell>
          <cell r="Q1017" t="str">
            <v>J1</v>
          </cell>
          <cell r="R1017" t="str">
            <v>J6</v>
          </cell>
          <cell r="S1017" t="str">
            <v>ENTREGADO</v>
          </cell>
          <cell r="T1017">
            <v>42691</v>
          </cell>
          <cell r="U1017" t="str">
            <v>JIMENEZ MACHACA JAVIER</v>
          </cell>
          <cell r="V1017" t="str">
            <v>FLOREZ CONDORI  JOSE WILLIANS</v>
          </cell>
        </row>
        <row r="1018">
          <cell r="A1018">
            <v>1016</v>
          </cell>
          <cell r="B1018">
            <v>42691</v>
          </cell>
          <cell r="C1018" t="str">
            <v>NOVIEMBRE</v>
          </cell>
          <cell r="D1018" t="str">
            <v>2016</v>
          </cell>
          <cell r="E1018">
            <v>329</v>
          </cell>
          <cell r="F1018" t="str">
            <v>AKW-731</v>
          </cell>
          <cell r="G1018" t="str">
            <v>TCR-989</v>
          </cell>
          <cell r="H1018" t="str">
            <v>LAS BAMBAS CONC.</v>
          </cell>
          <cell r="I1018">
            <v>19290</v>
          </cell>
          <cell r="J1018" t="str">
            <v>REPUESTO</v>
          </cell>
          <cell r="K1018" t="str">
            <v>VOLANDA PLANAS 3/8</v>
          </cell>
          <cell r="L1018">
            <v>2</v>
          </cell>
          <cell r="M1018" t="str">
            <v>UNID.</v>
          </cell>
          <cell r="N1018" t="str">
            <v>CAMION</v>
          </cell>
          <cell r="O1018">
            <v>0</v>
          </cell>
          <cell r="P1018" t="str">
            <v>S3</v>
          </cell>
          <cell r="Q1018" t="str">
            <v>J1</v>
          </cell>
          <cell r="R1018" t="str">
            <v>J6</v>
          </cell>
          <cell r="S1018" t="str">
            <v>ENTREGADO</v>
          </cell>
          <cell r="T1018">
            <v>42691</v>
          </cell>
          <cell r="U1018" t="str">
            <v>JIMENEZ MACHACA JAVIER</v>
          </cell>
          <cell r="V1018" t="str">
            <v>FLOREZ CONDORI  JOSE WILLIANS</v>
          </cell>
        </row>
        <row r="1019">
          <cell r="A1019">
            <v>1017</v>
          </cell>
          <cell r="B1019">
            <v>42691</v>
          </cell>
          <cell r="C1019" t="str">
            <v>NOVIEMBRE</v>
          </cell>
          <cell r="D1019" t="str">
            <v>2016</v>
          </cell>
          <cell r="E1019">
            <v>329</v>
          </cell>
          <cell r="F1019" t="str">
            <v>AKW-731</v>
          </cell>
          <cell r="G1019" t="str">
            <v>TCR-989</v>
          </cell>
          <cell r="H1019" t="str">
            <v>LAS BAMBAS CONC.</v>
          </cell>
          <cell r="I1019">
            <v>19290</v>
          </cell>
          <cell r="J1019" t="str">
            <v>REPUESTO</v>
          </cell>
          <cell r="K1019" t="str">
            <v>TUERCAS 3/8</v>
          </cell>
          <cell r="L1019">
            <v>4</v>
          </cell>
          <cell r="M1019" t="str">
            <v>UNID.</v>
          </cell>
          <cell r="N1019" t="str">
            <v>CAMION</v>
          </cell>
          <cell r="O1019">
            <v>0</v>
          </cell>
          <cell r="P1019" t="str">
            <v>S3</v>
          </cell>
          <cell r="Q1019" t="str">
            <v>J1</v>
          </cell>
          <cell r="R1019" t="str">
            <v>J6</v>
          </cell>
          <cell r="S1019" t="str">
            <v>ENTREGADO</v>
          </cell>
          <cell r="T1019">
            <v>42691</v>
          </cell>
          <cell r="U1019" t="str">
            <v>JIMENEZ MACHACA JAVIER</v>
          </cell>
          <cell r="V1019" t="str">
            <v>FLOREZ CONDORI  JOSE WILLIANS</v>
          </cell>
        </row>
        <row r="1020">
          <cell r="A1020">
            <v>1021</v>
          </cell>
          <cell r="B1020">
            <v>42691</v>
          </cell>
          <cell r="C1020" t="str">
            <v>NOVIEMBRE</v>
          </cell>
          <cell r="D1020" t="str">
            <v>2016</v>
          </cell>
          <cell r="E1020">
            <v>329</v>
          </cell>
          <cell r="F1020" t="str">
            <v>AKW-731</v>
          </cell>
          <cell r="G1020" t="str">
            <v>TCR-989</v>
          </cell>
          <cell r="H1020" t="str">
            <v>LAS BAMBAS CONC.</v>
          </cell>
          <cell r="I1020">
            <v>19290</v>
          </cell>
          <cell r="J1020" t="str">
            <v>INSUMO TALLER</v>
          </cell>
          <cell r="K1020" t="str">
            <v>SOLDADURA CHANFERCORD</v>
          </cell>
          <cell r="L1020">
            <v>5</v>
          </cell>
          <cell r="M1020" t="str">
            <v>KG.</v>
          </cell>
          <cell r="N1020" t="str">
            <v>CAMION</v>
          </cell>
          <cell r="O1020">
            <v>0</v>
          </cell>
          <cell r="P1020" t="str">
            <v>S3</v>
          </cell>
          <cell r="Q1020" t="str">
            <v>J1</v>
          </cell>
          <cell r="R1020" t="str">
            <v>J6</v>
          </cell>
          <cell r="S1020" t="str">
            <v>ENTREGADO</v>
          </cell>
          <cell r="T1020">
            <v>42691</v>
          </cell>
          <cell r="U1020" t="str">
            <v>JIMENEZ MACHACA JAVIER</v>
          </cell>
          <cell r="V1020" t="str">
            <v>FLOREZ CONDORI  JOSE WILLIANS</v>
          </cell>
        </row>
        <row r="1021">
          <cell r="A1021">
            <v>1026</v>
          </cell>
          <cell r="B1021">
            <v>42691</v>
          </cell>
          <cell r="C1021" t="str">
            <v>NOVIEMBRE</v>
          </cell>
          <cell r="D1021" t="str">
            <v>2016</v>
          </cell>
          <cell r="E1021">
            <v>329</v>
          </cell>
          <cell r="F1021" t="str">
            <v>AKW-731</v>
          </cell>
          <cell r="G1021" t="str">
            <v>TCR-989</v>
          </cell>
          <cell r="H1021" t="str">
            <v>LAS BAMBAS CONC.</v>
          </cell>
          <cell r="I1021">
            <v>19290</v>
          </cell>
          <cell r="J1021" t="str">
            <v>REPUESTO</v>
          </cell>
          <cell r="K1021" t="str">
            <v>VALVULA PARA ENCROCHE DE RECUPERADOR DE VAPORES</v>
          </cell>
          <cell r="L1021">
            <v>1</v>
          </cell>
          <cell r="M1021" t="str">
            <v>UNID.</v>
          </cell>
          <cell r="N1021" t="str">
            <v>CAMION</v>
          </cell>
          <cell r="O1021">
            <v>99</v>
          </cell>
          <cell r="P1021" t="str">
            <v>S2</v>
          </cell>
          <cell r="Q1021" t="str">
            <v>J1</v>
          </cell>
          <cell r="R1021" t="str">
            <v>J6</v>
          </cell>
          <cell r="S1021" t="str">
            <v>ENTREGADO</v>
          </cell>
          <cell r="T1021">
            <v>0</v>
          </cell>
          <cell r="U1021" t="str">
            <v>PALOMINO ESTRADA  MICHEL</v>
          </cell>
          <cell r="V1021" t="str">
            <v>FLOREZ CONDORI  JOSE WILLIANS</v>
          </cell>
        </row>
        <row r="1022">
          <cell r="A1022">
            <v>1027</v>
          </cell>
          <cell r="B1022">
            <v>42691</v>
          </cell>
          <cell r="C1022" t="str">
            <v>NOVIEMBRE</v>
          </cell>
          <cell r="D1022" t="str">
            <v>2016</v>
          </cell>
          <cell r="E1022">
            <v>329</v>
          </cell>
          <cell r="F1022" t="str">
            <v>AKW-731</v>
          </cell>
          <cell r="G1022" t="str">
            <v>TCR-989</v>
          </cell>
          <cell r="H1022" t="str">
            <v>LAS BAMBAS CONC.</v>
          </cell>
          <cell r="I1022">
            <v>19290</v>
          </cell>
          <cell r="J1022" t="str">
            <v>REPUESTO</v>
          </cell>
          <cell r="K1022" t="str">
            <v>NIPLE 3" X  6"</v>
          </cell>
          <cell r="L1022">
            <v>1</v>
          </cell>
          <cell r="M1022" t="str">
            <v>UNID.</v>
          </cell>
          <cell r="N1022" t="str">
            <v>CAMION</v>
          </cell>
          <cell r="O1022">
            <v>99</v>
          </cell>
          <cell r="P1022" t="str">
            <v>S2</v>
          </cell>
          <cell r="Q1022" t="str">
            <v>J1</v>
          </cell>
          <cell r="R1022" t="str">
            <v>J6</v>
          </cell>
          <cell r="S1022" t="str">
            <v>ENTREGADO</v>
          </cell>
          <cell r="T1022">
            <v>0</v>
          </cell>
          <cell r="U1022" t="str">
            <v>PALOMINO ESTRADA  MICHEL</v>
          </cell>
          <cell r="V1022" t="str">
            <v>FLOREZ CONDORI  JOSE WILLIANS</v>
          </cell>
        </row>
        <row r="1023">
          <cell r="A1023">
            <v>1006</v>
          </cell>
          <cell r="B1023">
            <v>42691</v>
          </cell>
          <cell r="C1023" t="str">
            <v>NOVIEMBRE</v>
          </cell>
          <cell r="D1023" t="str">
            <v>2016</v>
          </cell>
          <cell r="E1023">
            <v>356</v>
          </cell>
          <cell r="F1023" t="str">
            <v>AKX-767</v>
          </cell>
          <cell r="G1023" t="str">
            <v>TCR-993</v>
          </cell>
          <cell r="H1023" t="str">
            <v>LAS BAMBAS CONC.</v>
          </cell>
          <cell r="I1023">
            <v>18156</v>
          </cell>
          <cell r="J1023" t="str">
            <v>REPUESTO</v>
          </cell>
          <cell r="K1023" t="str">
            <v>SPRAY COLOR BLANCO</v>
          </cell>
          <cell r="L1023">
            <v>1</v>
          </cell>
          <cell r="M1023" t="str">
            <v>UNID.</v>
          </cell>
          <cell r="N1023" t="str">
            <v>CAMIONETA</v>
          </cell>
          <cell r="O1023">
            <v>0</v>
          </cell>
          <cell r="P1023" t="str">
            <v>M6</v>
          </cell>
          <cell r="Q1023" t="str">
            <v>J1</v>
          </cell>
          <cell r="R1023" t="str">
            <v>J6</v>
          </cell>
          <cell r="S1023" t="str">
            <v>ENTREGADO</v>
          </cell>
          <cell r="T1023">
            <v>42691</v>
          </cell>
          <cell r="U1023" t="str">
            <v>PARI VENTURA  EDSON ORLANDO</v>
          </cell>
          <cell r="V1023" t="str">
            <v>FLOREZ CONDORI  JOSE WILLIANS</v>
          </cell>
        </row>
        <row r="1024">
          <cell r="A1024">
            <v>1007</v>
          </cell>
          <cell r="B1024">
            <v>42691</v>
          </cell>
          <cell r="C1024" t="str">
            <v>NOVIEMBRE</v>
          </cell>
          <cell r="D1024" t="str">
            <v>2016</v>
          </cell>
          <cell r="E1024">
            <v>356</v>
          </cell>
          <cell r="F1024" t="str">
            <v>AKX-767</v>
          </cell>
          <cell r="G1024" t="str">
            <v>TCR-993</v>
          </cell>
          <cell r="H1024" t="str">
            <v>LAS BAMBAS CONC.</v>
          </cell>
          <cell r="I1024">
            <v>18156</v>
          </cell>
          <cell r="J1024" t="str">
            <v>IMPLEMENTACION</v>
          </cell>
          <cell r="K1024" t="str">
            <v>LETRERO DE "PELIGRO DE COMBUSTIBLE - CONVOY UNIDADES"</v>
          </cell>
          <cell r="L1024">
            <v>1</v>
          </cell>
          <cell r="M1024" t="str">
            <v>UNID.</v>
          </cell>
          <cell r="N1024" t="str">
            <v>CAMIONETA</v>
          </cell>
          <cell r="O1024">
            <v>0</v>
          </cell>
          <cell r="P1024" t="str">
            <v>M6</v>
          </cell>
          <cell r="Q1024" t="str">
            <v>J1</v>
          </cell>
          <cell r="R1024" t="str">
            <v>J6</v>
          </cell>
          <cell r="S1024" t="str">
            <v>ENTREGADO</v>
          </cell>
          <cell r="T1024">
            <v>42691</v>
          </cell>
          <cell r="U1024" t="str">
            <v>PARI VENTURA  EDSON ORLANDO</v>
          </cell>
          <cell r="V1024" t="str">
            <v>FLOREZ CONDORI  JOSE WILLIANS</v>
          </cell>
        </row>
        <row r="1025">
          <cell r="A1025">
            <v>1024</v>
          </cell>
          <cell r="B1025">
            <v>42691</v>
          </cell>
          <cell r="C1025" t="str">
            <v>NOVIEMBRE</v>
          </cell>
          <cell r="D1025" t="str">
            <v>2016</v>
          </cell>
          <cell r="E1025">
            <v>209</v>
          </cell>
          <cell r="F1025" t="str">
            <v>AKX-805</v>
          </cell>
          <cell r="G1025" t="str">
            <v>F5Z-985</v>
          </cell>
          <cell r="H1025" t="str">
            <v>LAS BAMBAS</v>
          </cell>
          <cell r="I1025">
            <v>31856</v>
          </cell>
          <cell r="J1025" t="str">
            <v>REPUESTO</v>
          </cell>
          <cell r="K1025" t="str">
            <v>FARO LED ROJO GRANDE</v>
          </cell>
          <cell r="L1025">
            <v>1</v>
          </cell>
          <cell r="M1025" t="str">
            <v>UNID.</v>
          </cell>
          <cell r="N1025" t="str">
            <v>CISTERNA</v>
          </cell>
          <cell r="O1025">
            <v>0</v>
          </cell>
          <cell r="P1025" t="str">
            <v>E1</v>
          </cell>
          <cell r="Q1025" t="str">
            <v>J1</v>
          </cell>
          <cell r="R1025" t="str">
            <v>J6</v>
          </cell>
          <cell r="S1025" t="str">
            <v>ENTREGADO</v>
          </cell>
          <cell r="T1025">
            <v>42691</v>
          </cell>
          <cell r="U1025" t="str">
            <v>PALOMINO CARDENAS JUAN CARLOS</v>
          </cell>
          <cell r="V1025" t="str">
            <v>FLOREZ CONDORI  JOSE WILLIANS</v>
          </cell>
        </row>
        <row r="1026">
          <cell r="A1026">
            <v>1025</v>
          </cell>
          <cell r="B1026">
            <v>42691</v>
          </cell>
          <cell r="C1026" t="str">
            <v>NOVIEMBRE</v>
          </cell>
          <cell r="D1026" t="str">
            <v>2016</v>
          </cell>
          <cell r="E1026">
            <v>209</v>
          </cell>
          <cell r="F1026" t="str">
            <v>AKX-805</v>
          </cell>
          <cell r="G1026" t="str">
            <v>F5Z-985</v>
          </cell>
          <cell r="H1026" t="str">
            <v>LAS BAMBAS</v>
          </cell>
          <cell r="I1026">
            <v>31856</v>
          </cell>
          <cell r="J1026" t="str">
            <v>REPUESTO</v>
          </cell>
          <cell r="K1026" t="str">
            <v>FARO LED AMBAR GRANDE</v>
          </cell>
          <cell r="L1026">
            <v>1</v>
          </cell>
          <cell r="M1026" t="str">
            <v>UNID.</v>
          </cell>
          <cell r="N1026" t="str">
            <v>CISTERNA</v>
          </cell>
          <cell r="O1026">
            <v>0</v>
          </cell>
          <cell r="P1026" t="str">
            <v>E1</v>
          </cell>
          <cell r="Q1026" t="str">
            <v>J1</v>
          </cell>
          <cell r="R1026" t="str">
            <v>J6</v>
          </cell>
          <cell r="S1026" t="str">
            <v>ENTREGADO</v>
          </cell>
          <cell r="T1026">
            <v>42691</v>
          </cell>
          <cell r="U1026" t="str">
            <v>PALOMINO CARDENAS JUAN CARLOS</v>
          </cell>
          <cell r="V1026" t="str">
            <v>FLOREZ CONDORI  JOSE WILLIANS</v>
          </cell>
        </row>
        <row r="1027">
          <cell r="A1027">
            <v>1008</v>
          </cell>
          <cell r="B1027">
            <v>42691</v>
          </cell>
          <cell r="C1027" t="str">
            <v>NOVIEMBRE</v>
          </cell>
          <cell r="D1027" t="str">
            <v>2016</v>
          </cell>
          <cell r="E1027">
            <v>355</v>
          </cell>
          <cell r="F1027" t="str">
            <v>APG-726</v>
          </cell>
          <cell r="G1027" t="str">
            <v>CAMIONETA</v>
          </cell>
          <cell r="H1027" t="str">
            <v>LAS BAMBAS</v>
          </cell>
          <cell r="I1027">
            <v>1356</v>
          </cell>
          <cell r="J1027" t="str">
            <v>INSUMO TALLER</v>
          </cell>
          <cell r="K1027" t="str">
            <v>DETERGENTE</v>
          </cell>
          <cell r="L1027">
            <v>1</v>
          </cell>
          <cell r="M1027" t="str">
            <v>UNID.</v>
          </cell>
          <cell r="N1027" t="str">
            <v>CISTERNA</v>
          </cell>
          <cell r="O1027">
            <v>0</v>
          </cell>
          <cell r="P1027" t="str">
            <v>S2</v>
          </cell>
          <cell r="Q1027" t="str">
            <v>J1</v>
          </cell>
          <cell r="R1027" t="str">
            <v>J6</v>
          </cell>
          <cell r="S1027" t="str">
            <v>ENTREGADO</v>
          </cell>
          <cell r="T1027">
            <v>42691</v>
          </cell>
          <cell r="U1027" t="str">
            <v>PALOMINO ESTRADA  MICHEL</v>
          </cell>
          <cell r="V1027" t="str">
            <v>FLOREZ CONDORI  JOSE WILLIANS</v>
          </cell>
        </row>
        <row r="1028">
          <cell r="A1028">
            <v>1000</v>
          </cell>
          <cell r="B1028">
            <v>42691</v>
          </cell>
          <cell r="C1028" t="str">
            <v>NOVIEMBRE</v>
          </cell>
          <cell r="D1028" t="str">
            <v>2016</v>
          </cell>
          <cell r="E1028">
            <v>337</v>
          </cell>
          <cell r="F1028" t="str">
            <v>B2L-889</v>
          </cell>
          <cell r="G1028" t="str">
            <v>CAMION</v>
          </cell>
          <cell r="H1028" t="str">
            <v>TAMBOMAYO</v>
          </cell>
          <cell r="I1028">
            <v>0</v>
          </cell>
          <cell r="J1028" t="str">
            <v>REPUESTO</v>
          </cell>
          <cell r="K1028" t="str">
            <v>FOCO LAGRIMA 12V</v>
          </cell>
          <cell r="L1028">
            <v>5</v>
          </cell>
          <cell r="M1028" t="str">
            <v>UNID.</v>
          </cell>
          <cell r="N1028" t="str">
            <v>TRACTO</v>
          </cell>
          <cell r="O1028">
            <v>0</v>
          </cell>
          <cell r="P1028" t="str">
            <v>E1</v>
          </cell>
          <cell r="Q1028" t="str">
            <v>J1</v>
          </cell>
          <cell r="R1028" t="str">
            <v>J1</v>
          </cell>
          <cell r="S1028" t="str">
            <v>ENTREGADO</v>
          </cell>
          <cell r="T1028">
            <v>42691</v>
          </cell>
          <cell r="U1028" t="str">
            <v>PALOMINO CARDENAS JUAN CARLOS</v>
          </cell>
          <cell r="V1028" t="str">
            <v>FLOREZ CONDORI  JOSE WILLIANS</v>
          </cell>
        </row>
        <row r="1029">
          <cell r="A1029">
            <v>995</v>
          </cell>
          <cell r="B1029">
            <v>42691</v>
          </cell>
          <cell r="C1029" t="str">
            <v>NOVIEMBRE</v>
          </cell>
          <cell r="D1029" t="str">
            <v>2016</v>
          </cell>
          <cell r="E1029">
            <v>240</v>
          </cell>
          <cell r="F1029" t="str">
            <v>B2M-948</v>
          </cell>
          <cell r="G1029" t="str">
            <v>CAMION</v>
          </cell>
          <cell r="H1029" t="str">
            <v>TAMBOMAYO</v>
          </cell>
          <cell r="I1029">
            <v>111543</v>
          </cell>
          <cell r="J1029" t="str">
            <v>REPUESTO</v>
          </cell>
          <cell r="K1029" t="str">
            <v>PRESINTOS 300</v>
          </cell>
          <cell r="L1029">
            <v>20</v>
          </cell>
          <cell r="M1029" t="str">
            <v>UNID.</v>
          </cell>
          <cell r="N1029" t="str">
            <v>CAMION</v>
          </cell>
          <cell r="O1029">
            <v>0</v>
          </cell>
          <cell r="P1029" t="str">
            <v>M7</v>
          </cell>
          <cell r="Q1029" t="str">
            <v>J1</v>
          </cell>
          <cell r="R1029" t="str">
            <v>J6</v>
          </cell>
          <cell r="S1029" t="str">
            <v>ENTREGADO</v>
          </cell>
          <cell r="T1029">
            <v>42691</v>
          </cell>
          <cell r="U1029" t="str">
            <v>ROBLES ROJAS  JOSE MIGUEL</v>
          </cell>
          <cell r="V1029" t="str">
            <v>FLOREZ CONDORI  JOSE WILLIANS</v>
          </cell>
        </row>
        <row r="1030">
          <cell r="A1030">
            <v>1043</v>
          </cell>
          <cell r="B1030">
            <v>42691</v>
          </cell>
          <cell r="C1030" t="str">
            <v>NOVIEMBRE</v>
          </cell>
          <cell r="D1030" t="str">
            <v>2016</v>
          </cell>
          <cell r="E1030">
            <v>363</v>
          </cell>
          <cell r="F1030" t="str">
            <v>C5R-896</v>
          </cell>
          <cell r="G1030" t="str">
            <v>A0U-977</v>
          </cell>
          <cell r="H1030" t="str">
            <v>LAS BAMBAS</v>
          </cell>
          <cell r="I1030">
            <v>211020</v>
          </cell>
          <cell r="J1030" t="str">
            <v>SERVICIO</v>
          </cell>
          <cell r="K1030" t="str">
            <v>FABRICACION DE TINA DE RADIADOR Y VERIFICACION DE INTERCOOLER</v>
          </cell>
          <cell r="L1030">
            <v>1</v>
          </cell>
          <cell r="M1030" t="str">
            <v>UNID.</v>
          </cell>
          <cell r="N1030" t="str">
            <v>TRACTO</v>
          </cell>
          <cell r="O1030">
            <v>0</v>
          </cell>
          <cell r="P1030" t="str">
            <v>M4</v>
          </cell>
          <cell r="Q1030" t="str">
            <v>J1</v>
          </cell>
          <cell r="R1030" t="str">
            <v>J6</v>
          </cell>
          <cell r="S1030" t="str">
            <v>ENTREGADO</v>
          </cell>
          <cell r="T1030">
            <v>42691</v>
          </cell>
          <cell r="U1030" t="str">
            <v>JULLIRI APAZA UBALDO</v>
          </cell>
          <cell r="V1030" t="str">
            <v>FLOREZ CONDORI  JOSE WILLIANS</v>
          </cell>
        </row>
        <row r="1031">
          <cell r="A1031">
            <v>1044</v>
          </cell>
          <cell r="B1031">
            <v>42691</v>
          </cell>
          <cell r="C1031" t="str">
            <v>NOVIEMBRE</v>
          </cell>
          <cell r="D1031" t="str">
            <v>2016</v>
          </cell>
          <cell r="E1031">
            <v>363</v>
          </cell>
          <cell r="F1031" t="str">
            <v>C5R-896</v>
          </cell>
          <cell r="G1031" t="str">
            <v>A0U-977</v>
          </cell>
          <cell r="H1031" t="str">
            <v>LAS BAMBAS</v>
          </cell>
          <cell r="I1031">
            <v>211020</v>
          </cell>
          <cell r="J1031" t="str">
            <v>REPUESTO</v>
          </cell>
          <cell r="K1031" t="str">
            <v>BROCA 1/16</v>
          </cell>
          <cell r="L1031">
            <v>1</v>
          </cell>
          <cell r="M1031" t="str">
            <v>UNID.</v>
          </cell>
          <cell r="N1031" t="str">
            <v>TRACTO</v>
          </cell>
          <cell r="O1031">
            <v>99</v>
          </cell>
          <cell r="P1031" t="str">
            <v>M4</v>
          </cell>
          <cell r="Q1031" t="str">
            <v>J1</v>
          </cell>
          <cell r="R1031" t="str">
            <v>J6</v>
          </cell>
          <cell r="S1031" t="str">
            <v>ENTREGADO</v>
          </cell>
          <cell r="T1031">
            <v>0</v>
          </cell>
          <cell r="U1031" t="str">
            <v>JULLIRI APAZA UBALDO</v>
          </cell>
          <cell r="V1031" t="str">
            <v>FLOREZ CONDORI  JOSE WILLIANS</v>
          </cell>
        </row>
        <row r="1032">
          <cell r="A1032">
            <v>1045</v>
          </cell>
          <cell r="B1032">
            <v>42691</v>
          </cell>
          <cell r="C1032" t="str">
            <v>NOVIEMBRE</v>
          </cell>
          <cell r="D1032" t="str">
            <v>2016</v>
          </cell>
          <cell r="E1032">
            <v>363</v>
          </cell>
          <cell r="F1032" t="str">
            <v>C5R-896</v>
          </cell>
          <cell r="G1032" t="str">
            <v>A0U-977</v>
          </cell>
          <cell r="H1032" t="str">
            <v>LAS BAMBAS</v>
          </cell>
          <cell r="I1032">
            <v>211020</v>
          </cell>
          <cell r="J1032" t="str">
            <v>REPUESTO</v>
          </cell>
          <cell r="K1032" t="str">
            <v>MANGUERA DE AGUA DE 2 1/2 " X 20 CM</v>
          </cell>
          <cell r="L1032">
            <v>2</v>
          </cell>
          <cell r="M1032" t="str">
            <v>UNID.</v>
          </cell>
          <cell r="N1032" t="str">
            <v>TRACTO</v>
          </cell>
          <cell r="O1032">
            <v>99</v>
          </cell>
          <cell r="P1032" t="str">
            <v>M4</v>
          </cell>
          <cell r="Q1032" t="str">
            <v>J1</v>
          </cell>
          <cell r="R1032" t="str">
            <v>J6</v>
          </cell>
          <cell r="S1032" t="str">
            <v>ENTREGADO</v>
          </cell>
          <cell r="T1032">
            <v>0</v>
          </cell>
          <cell r="U1032" t="str">
            <v>JULLIRI APAZA UBALDO</v>
          </cell>
          <cell r="V1032" t="str">
            <v>FLOREZ CONDORI  JOSE WILLIANS</v>
          </cell>
        </row>
        <row r="1033">
          <cell r="A1033">
            <v>1046</v>
          </cell>
          <cell r="B1033">
            <v>42691</v>
          </cell>
          <cell r="C1033" t="str">
            <v>NOVIEMBRE</v>
          </cell>
          <cell r="D1033" t="str">
            <v>2016</v>
          </cell>
          <cell r="E1033">
            <v>363</v>
          </cell>
          <cell r="F1033" t="str">
            <v>C5R-896</v>
          </cell>
          <cell r="G1033" t="str">
            <v>A0U-977</v>
          </cell>
          <cell r="H1033" t="str">
            <v>LAS BAMBAS</v>
          </cell>
          <cell r="I1033">
            <v>211020</v>
          </cell>
          <cell r="J1033" t="str">
            <v>REPUESTO</v>
          </cell>
          <cell r="K1033" t="str">
            <v>ABRAZADERAS 2 1/2"</v>
          </cell>
          <cell r="L1033">
            <v>4</v>
          </cell>
          <cell r="M1033" t="str">
            <v>UNID.</v>
          </cell>
          <cell r="N1033" t="str">
            <v>TRACTO</v>
          </cell>
          <cell r="O1033">
            <v>99</v>
          </cell>
          <cell r="P1033" t="str">
            <v>M4</v>
          </cell>
          <cell r="Q1033" t="str">
            <v>J1</v>
          </cell>
          <cell r="R1033" t="str">
            <v>J6</v>
          </cell>
          <cell r="S1033" t="str">
            <v>ENTREGADO</v>
          </cell>
          <cell r="T1033">
            <v>0</v>
          </cell>
          <cell r="U1033" t="str">
            <v>JULLIRI APAZA UBALDO</v>
          </cell>
          <cell r="V1033" t="str">
            <v>FLOREZ CONDORI  JOSE WILLIANS</v>
          </cell>
        </row>
        <row r="1034">
          <cell r="A1034">
            <v>1051</v>
          </cell>
          <cell r="B1034">
            <v>42691</v>
          </cell>
          <cell r="C1034" t="str">
            <v>NOVIEMBRE</v>
          </cell>
          <cell r="D1034" t="str">
            <v>2016</v>
          </cell>
          <cell r="E1034">
            <v>363</v>
          </cell>
          <cell r="F1034" t="str">
            <v>C5R-896</v>
          </cell>
          <cell r="G1034" t="str">
            <v>A0U-977</v>
          </cell>
          <cell r="H1034" t="str">
            <v>LAS BAMBAS</v>
          </cell>
          <cell r="I1034">
            <v>211020</v>
          </cell>
          <cell r="J1034" t="str">
            <v>REPUESTO</v>
          </cell>
          <cell r="K1034" t="str">
            <v>PERNO 3/8 X 4 1/2</v>
          </cell>
          <cell r="L1034">
            <v>6</v>
          </cell>
          <cell r="M1034" t="str">
            <v>UNID.</v>
          </cell>
          <cell r="N1034" t="str">
            <v>TRACTO</v>
          </cell>
          <cell r="O1034">
            <v>99</v>
          </cell>
          <cell r="P1034" t="str">
            <v>M4</v>
          </cell>
          <cell r="Q1034" t="str">
            <v>J1</v>
          </cell>
          <cell r="R1034" t="str">
            <v>J6</v>
          </cell>
          <cell r="S1034" t="str">
            <v>ENTREGADO</v>
          </cell>
          <cell r="T1034">
            <v>0</v>
          </cell>
          <cell r="U1034" t="str">
            <v>JULLIRI APAZA UBALDO</v>
          </cell>
          <cell r="V1034" t="str">
            <v>FLOREZ CONDORI  JOSE WILLIANS</v>
          </cell>
        </row>
        <row r="1035">
          <cell r="A1035">
            <v>1052</v>
          </cell>
          <cell r="B1035">
            <v>42691</v>
          </cell>
          <cell r="C1035" t="str">
            <v>NOVIEMBRE</v>
          </cell>
          <cell r="D1035" t="str">
            <v>2016</v>
          </cell>
          <cell r="E1035">
            <v>363</v>
          </cell>
          <cell r="F1035" t="str">
            <v>C5R-896</v>
          </cell>
          <cell r="G1035" t="str">
            <v>A0U-977</v>
          </cell>
          <cell r="H1035" t="str">
            <v>LAS BAMBAS</v>
          </cell>
          <cell r="I1035">
            <v>211020</v>
          </cell>
          <cell r="J1035" t="str">
            <v>REPUESTO</v>
          </cell>
          <cell r="K1035" t="str">
            <v>TUERCA SEGUERO 3/8</v>
          </cell>
          <cell r="L1035">
            <v>6</v>
          </cell>
          <cell r="M1035" t="str">
            <v>UNID.</v>
          </cell>
          <cell r="N1035" t="str">
            <v>TRACTO</v>
          </cell>
          <cell r="O1035">
            <v>99</v>
          </cell>
          <cell r="P1035" t="str">
            <v>M4</v>
          </cell>
          <cell r="Q1035" t="str">
            <v>J1</v>
          </cell>
          <cell r="R1035" t="str">
            <v>J6</v>
          </cell>
          <cell r="S1035" t="str">
            <v>ENTREGADO</v>
          </cell>
          <cell r="T1035">
            <v>0</v>
          </cell>
          <cell r="U1035" t="str">
            <v>JULLIRI APAZA UBALDO</v>
          </cell>
          <cell r="V1035" t="str">
            <v>FLOREZ CONDORI  JOSE WILLIANS</v>
          </cell>
        </row>
        <row r="1036">
          <cell r="A1036">
            <v>1053</v>
          </cell>
          <cell r="B1036">
            <v>42691</v>
          </cell>
          <cell r="C1036" t="str">
            <v>NOVIEMBRE</v>
          </cell>
          <cell r="D1036" t="str">
            <v>2016</v>
          </cell>
          <cell r="E1036">
            <v>363</v>
          </cell>
          <cell r="F1036" t="str">
            <v>C5R-896</v>
          </cell>
          <cell r="G1036" t="str">
            <v>A0U-977</v>
          </cell>
          <cell r="H1036" t="str">
            <v>LAS BAMBAS</v>
          </cell>
          <cell r="I1036">
            <v>211020</v>
          </cell>
          <cell r="J1036" t="str">
            <v>REPUESTO</v>
          </cell>
          <cell r="K1036" t="str">
            <v>VOLANDA PLANA 3/8</v>
          </cell>
          <cell r="L1036">
            <v>12</v>
          </cell>
          <cell r="M1036" t="str">
            <v>UNID.</v>
          </cell>
          <cell r="N1036" t="str">
            <v>TRACTO</v>
          </cell>
          <cell r="O1036">
            <v>99</v>
          </cell>
          <cell r="P1036" t="str">
            <v>M4</v>
          </cell>
          <cell r="Q1036" t="str">
            <v>J1</v>
          </cell>
          <cell r="R1036" t="str">
            <v>J6</v>
          </cell>
          <cell r="S1036" t="str">
            <v>ENTREGADO</v>
          </cell>
          <cell r="T1036">
            <v>0</v>
          </cell>
          <cell r="U1036" t="str">
            <v>JULLIRI APAZA UBALDO</v>
          </cell>
          <cell r="V1036" t="str">
            <v>FLOREZ CONDORI  JOSE WILLIANS</v>
          </cell>
        </row>
        <row r="1037">
          <cell r="A1037">
            <v>994</v>
          </cell>
          <cell r="B1037">
            <v>42691</v>
          </cell>
          <cell r="C1037" t="str">
            <v>NOVIEMBRE</v>
          </cell>
          <cell r="D1037" t="str">
            <v>2016</v>
          </cell>
          <cell r="E1037">
            <v>353</v>
          </cell>
          <cell r="F1037" t="str">
            <v>C5R-899</v>
          </cell>
          <cell r="G1037" t="str">
            <v>A0U-978</v>
          </cell>
          <cell r="H1037" t="str">
            <v>LAS BAMBAS</v>
          </cell>
          <cell r="I1037">
            <v>249342</v>
          </cell>
          <cell r="J1037" t="str">
            <v>REPUESTO</v>
          </cell>
          <cell r="K1037" t="str">
            <v>FOCO DE DOBLE CONTACTO 12 V</v>
          </cell>
          <cell r="L1037">
            <v>1</v>
          </cell>
          <cell r="M1037" t="str">
            <v>UNID.</v>
          </cell>
          <cell r="N1037" t="str">
            <v>TRACTO</v>
          </cell>
          <cell r="O1037">
            <v>0</v>
          </cell>
          <cell r="P1037" t="str">
            <v>E1</v>
          </cell>
          <cell r="Q1037" t="str">
            <v>J1</v>
          </cell>
          <cell r="R1037" t="str">
            <v>J6</v>
          </cell>
          <cell r="S1037" t="str">
            <v>ENTREGADO</v>
          </cell>
          <cell r="T1037">
            <v>42691</v>
          </cell>
          <cell r="U1037" t="str">
            <v>PALOMINO CARDENAS JUAN CARLOS</v>
          </cell>
          <cell r="V1037" t="str">
            <v>FLOREZ CONDORI  JOSE WILLIANS</v>
          </cell>
        </row>
        <row r="1038">
          <cell r="A1038">
            <v>1001</v>
          </cell>
          <cell r="B1038">
            <v>42691</v>
          </cell>
          <cell r="C1038" t="str">
            <v>NOVIEMBRE</v>
          </cell>
          <cell r="D1038" t="str">
            <v>2016</v>
          </cell>
          <cell r="E1038">
            <v>353</v>
          </cell>
          <cell r="F1038" t="str">
            <v>C5R-899</v>
          </cell>
          <cell r="G1038" t="str">
            <v>A0U-978</v>
          </cell>
          <cell r="H1038" t="str">
            <v>LAS BAMBAS</v>
          </cell>
          <cell r="I1038">
            <v>249342</v>
          </cell>
          <cell r="J1038" t="str">
            <v>REPUESTO</v>
          </cell>
          <cell r="K1038" t="str">
            <v>PERNOS CARTER 5/16 X 1 1/2 CON TUERCA</v>
          </cell>
          <cell r="L1038">
            <v>2</v>
          </cell>
          <cell r="M1038" t="str">
            <v>UNID.</v>
          </cell>
          <cell r="N1038" t="str">
            <v>TRACTO</v>
          </cell>
          <cell r="O1038">
            <v>0</v>
          </cell>
          <cell r="P1038" t="str">
            <v>M1</v>
          </cell>
          <cell r="Q1038" t="str">
            <v>J1</v>
          </cell>
          <cell r="R1038" t="str">
            <v>J6</v>
          </cell>
          <cell r="S1038" t="str">
            <v>ENTREGADO</v>
          </cell>
          <cell r="T1038">
            <v>42691</v>
          </cell>
          <cell r="U1038" t="str">
            <v>CABEZAS SANCHEZ JEAN JHONATAN</v>
          </cell>
          <cell r="V1038" t="str">
            <v>FLOREZ CONDORI  JOSE WILLIANS</v>
          </cell>
        </row>
        <row r="1039">
          <cell r="A1039">
            <v>1005</v>
          </cell>
          <cell r="B1039">
            <v>42691</v>
          </cell>
          <cell r="C1039" t="str">
            <v>NOVIEMBRE</v>
          </cell>
          <cell r="D1039" t="str">
            <v>2016</v>
          </cell>
          <cell r="E1039">
            <v>353</v>
          </cell>
          <cell r="F1039" t="str">
            <v>C5R-899</v>
          </cell>
          <cell r="G1039" t="str">
            <v>A0U-978</v>
          </cell>
          <cell r="H1039" t="str">
            <v>LAS BAMBAS</v>
          </cell>
          <cell r="I1039">
            <v>249342</v>
          </cell>
          <cell r="J1039" t="str">
            <v>REPUESTO</v>
          </cell>
          <cell r="K1039" t="str">
            <v>SOCKET DE DOBLE CONTACTO</v>
          </cell>
          <cell r="L1039">
            <v>1</v>
          </cell>
          <cell r="M1039" t="str">
            <v>UNID.</v>
          </cell>
          <cell r="N1039" t="str">
            <v>TRACTO</v>
          </cell>
          <cell r="O1039">
            <v>0</v>
          </cell>
          <cell r="P1039" t="str">
            <v>E1</v>
          </cell>
          <cell r="Q1039" t="str">
            <v>J1</v>
          </cell>
          <cell r="R1039" t="str">
            <v>J6</v>
          </cell>
          <cell r="S1039" t="str">
            <v>ENTREGADO</v>
          </cell>
          <cell r="T1039">
            <v>42691</v>
          </cell>
          <cell r="U1039" t="str">
            <v>PALOMINO CARDENAS JUAN CARLOS</v>
          </cell>
          <cell r="V1039" t="str">
            <v>FLOREZ CONDORI  JOSE WILLIANS</v>
          </cell>
        </row>
        <row r="1040">
          <cell r="A1040">
            <v>1009</v>
          </cell>
          <cell r="B1040">
            <v>42691</v>
          </cell>
          <cell r="C1040" t="str">
            <v>NOVIEMBRE</v>
          </cell>
          <cell r="D1040" t="str">
            <v>2016</v>
          </cell>
          <cell r="E1040">
            <v>353</v>
          </cell>
          <cell r="F1040" t="str">
            <v>C5R-899</v>
          </cell>
          <cell r="G1040" t="str">
            <v>A0U-978</v>
          </cell>
          <cell r="H1040" t="str">
            <v>LAS BAMBAS</v>
          </cell>
          <cell r="I1040">
            <v>249342</v>
          </cell>
          <cell r="J1040" t="str">
            <v>REPUESTO</v>
          </cell>
          <cell r="K1040" t="str">
            <v>RELAY 12 V</v>
          </cell>
          <cell r="L1040">
            <v>1</v>
          </cell>
          <cell r="M1040" t="str">
            <v>UNID.</v>
          </cell>
          <cell r="N1040" t="str">
            <v>TRACTO</v>
          </cell>
          <cell r="O1040">
            <v>0</v>
          </cell>
          <cell r="P1040" t="str">
            <v>E1</v>
          </cell>
          <cell r="Q1040" t="str">
            <v>J1</v>
          </cell>
          <cell r="R1040" t="str">
            <v>J6</v>
          </cell>
          <cell r="S1040" t="str">
            <v>ENTREGADO</v>
          </cell>
          <cell r="T1040">
            <v>42691</v>
          </cell>
          <cell r="U1040" t="str">
            <v>PALOMINO CARDENAS JUAN CARLOS</v>
          </cell>
          <cell r="V1040" t="str">
            <v>FLOREZ CONDORI  JOSE WILLIANS</v>
          </cell>
        </row>
        <row r="1041">
          <cell r="A1041">
            <v>1010</v>
          </cell>
          <cell r="B1041">
            <v>42691</v>
          </cell>
          <cell r="C1041" t="str">
            <v>NOVIEMBRE</v>
          </cell>
          <cell r="D1041" t="str">
            <v>2016</v>
          </cell>
          <cell r="E1041">
            <v>353</v>
          </cell>
          <cell r="F1041" t="str">
            <v>C5R-899</v>
          </cell>
          <cell r="G1041" t="str">
            <v>A0U-978</v>
          </cell>
          <cell r="H1041" t="str">
            <v>LAS BAMBAS</v>
          </cell>
          <cell r="I1041">
            <v>249342</v>
          </cell>
          <cell r="J1041" t="str">
            <v>REPUESTO</v>
          </cell>
          <cell r="K1041" t="str">
            <v xml:space="preserve">PORTA FUSIBLE </v>
          </cell>
          <cell r="L1041">
            <v>1</v>
          </cell>
          <cell r="M1041" t="str">
            <v>UNID.</v>
          </cell>
          <cell r="N1041" t="str">
            <v>TRACTO</v>
          </cell>
          <cell r="O1041">
            <v>0</v>
          </cell>
          <cell r="P1041" t="str">
            <v>E1</v>
          </cell>
          <cell r="Q1041" t="str">
            <v>J1</v>
          </cell>
          <cell r="R1041" t="str">
            <v>J6</v>
          </cell>
          <cell r="S1041" t="str">
            <v>ENTREGADO</v>
          </cell>
          <cell r="T1041">
            <v>42691</v>
          </cell>
          <cell r="U1041" t="str">
            <v>PALOMINO CARDENAS JUAN CARLOS</v>
          </cell>
          <cell r="V1041" t="str">
            <v>FLOREZ CONDORI  JOSE WILLIANS</v>
          </cell>
        </row>
        <row r="1042">
          <cell r="A1042">
            <v>1011</v>
          </cell>
          <cell r="B1042">
            <v>42691</v>
          </cell>
          <cell r="C1042" t="str">
            <v>NOVIEMBRE</v>
          </cell>
          <cell r="D1042" t="str">
            <v>2016</v>
          </cell>
          <cell r="E1042">
            <v>353</v>
          </cell>
          <cell r="F1042" t="str">
            <v>C5R-899</v>
          </cell>
          <cell r="G1042" t="str">
            <v>A0U-978</v>
          </cell>
          <cell r="H1042" t="str">
            <v>LAS BAMBAS</v>
          </cell>
          <cell r="I1042">
            <v>249342</v>
          </cell>
          <cell r="J1042" t="str">
            <v>REPUESTO</v>
          </cell>
          <cell r="K1042" t="str">
            <v>FUSIBLE DE 10 AMP</v>
          </cell>
          <cell r="L1042">
            <v>1</v>
          </cell>
          <cell r="M1042" t="str">
            <v>UNID.</v>
          </cell>
          <cell r="N1042" t="str">
            <v>TRACTO</v>
          </cell>
          <cell r="O1042">
            <v>0</v>
          </cell>
          <cell r="P1042" t="str">
            <v>E1</v>
          </cell>
          <cell r="Q1042" t="str">
            <v>J1</v>
          </cell>
          <cell r="R1042" t="str">
            <v>J6</v>
          </cell>
          <cell r="S1042" t="str">
            <v>ENTREGADO</v>
          </cell>
          <cell r="T1042">
            <v>42691</v>
          </cell>
          <cell r="U1042" t="str">
            <v>PALOMINO CARDENAS JUAN CARLOS</v>
          </cell>
          <cell r="V1042" t="str">
            <v>FLOREZ CONDORI  JOSE WILLIANS</v>
          </cell>
        </row>
        <row r="1043">
          <cell r="A1043">
            <v>1012</v>
          </cell>
          <cell r="B1043">
            <v>42691</v>
          </cell>
          <cell r="C1043" t="str">
            <v>NOVIEMBRE</v>
          </cell>
          <cell r="D1043" t="str">
            <v>2016</v>
          </cell>
          <cell r="E1043">
            <v>353</v>
          </cell>
          <cell r="F1043" t="str">
            <v>C5R-899</v>
          </cell>
          <cell r="G1043" t="str">
            <v>A0U-978</v>
          </cell>
          <cell r="H1043" t="str">
            <v>LAS BAMBAS</v>
          </cell>
          <cell r="I1043">
            <v>249342</v>
          </cell>
          <cell r="J1043" t="str">
            <v>REPUESTO</v>
          </cell>
          <cell r="K1043" t="str">
            <v>TERMINALES DE ENCHUFE HEMBRA CON FORRO</v>
          </cell>
          <cell r="L1043">
            <v>4</v>
          </cell>
          <cell r="M1043" t="str">
            <v>UNID.</v>
          </cell>
          <cell r="N1043" t="str">
            <v>TRACTO</v>
          </cell>
          <cell r="O1043">
            <v>0</v>
          </cell>
          <cell r="P1043" t="str">
            <v>E1</v>
          </cell>
          <cell r="Q1043" t="str">
            <v>J1</v>
          </cell>
          <cell r="R1043" t="str">
            <v>J6</v>
          </cell>
          <cell r="S1043" t="str">
            <v>ENTREGADO</v>
          </cell>
          <cell r="T1043">
            <v>42691</v>
          </cell>
          <cell r="U1043" t="str">
            <v>PALOMINO CARDENAS JUAN CARLOS</v>
          </cell>
          <cell r="V1043" t="str">
            <v>FLOREZ CONDORI  JOSE WILLIANS</v>
          </cell>
        </row>
        <row r="1044">
          <cell r="A1044">
            <v>1018</v>
          </cell>
          <cell r="B1044">
            <v>42691</v>
          </cell>
          <cell r="C1044" t="str">
            <v>NOVIEMBRE</v>
          </cell>
          <cell r="D1044" t="str">
            <v>2016</v>
          </cell>
          <cell r="E1044">
            <v>353</v>
          </cell>
          <cell r="F1044" t="str">
            <v>C5R-899</v>
          </cell>
          <cell r="G1044" t="str">
            <v>A0U-978</v>
          </cell>
          <cell r="H1044" t="str">
            <v>LAS BAMBAS</v>
          </cell>
          <cell r="I1044">
            <v>249342</v>
          </cell>
          <cell r="J1044" t="str">
            <v>REPUESTO</v>
          </cell>
          <cell r="K1044" t="str">
            <v>ACEITE 15W40</v>
          </cell>
          <cell r="L1044">
            <v>0.25</v>
          </cell>
          <cell r="M1044" t="str">
            <v>GLNS.</v>
          </cell>
          <cell r="N1044" t="str">
            <v>TRACTO</v>
          </cell>
          <cell r="O1044">
            <v>0</v>
          </cell>
          <cell r="P1044" t="str">
            <v>M1</v>
          </cell>
          <cell r="Q1044" t="str">
            <v>J1</v>
          </cell>
          <cell r="R1044" t="str">
            <v>J6</v>
          </cell>
          <cell r="S1044" t="str">
            <v>ENTREGADO</v>
          </cell>
          <cell r="T1044">
            <v>42691</v>
          </cell>
          <cell r="U1044" t="str">
            <v>CABEZAS SANCHEZ JEAN JHONATAN</v>
          </cell>
          <cell r="V1044" t="str">
            <v>FLOREZ CONDORI  JOSE WILLIANS</v>
          </cell>
        </row>
        <row r="1045">
          <cell r="A1045">
            <v>1019</v>
          </cell>
          <cell r="B1045">
            <v>42691</v>
          </cell>
          <cell r="C1045" t="str">
            <v>NOVIEMBRE</v>
          </cell>
          <cell r="D1045" t="str">
            <v>2016</v>
          </cell>
          <cell r="E1045">
            <v>353</v>
          </cell>
          <cell r="F1045" t="str">
            <v>C5R-899</v>
          </cell>
          <cell r="G1045" t="str">
            <v>A0U-978</v>
          </cell>
          <cell r="H1045" t="str">
            <v>LAS BAMBAS</v>
          </cell>
          <cell r="I1045">
            <v>249342</v>
          </cell>
          <cell r="J1045" t="str">
            <v>REPUESTO</v>
          </cell>
          <cell r="K1045" t="str">
            <v>REFRIGERANTE</v>
          </cell>
          <cell r="L1045">
            <v>0.25</v>
          </cell>
          <cell r="M1045" t="str">
            <v>GLNS.</v>
          </cell>
          <cell r="N1045" t="str">
            <v>TRACTO</v>
          </cell>
          <cell r="O1045">
            <v>0</v>
          </cell>
          <cell r="P1045" t="str">
            <v>M1</v>
          </cell>
          <cell r="Q1045" t="str">
            <v>J1</v>
          </cell>
          <cell r="R1045" t="str">
            <v>J6</v>
          </cell>
          <cell r="S1045" t="str">
            <v>ENTREGADO</v>
          </cell>
          <cell r="T1045">
            <v>42691</v>
          </cell>
          <cell r="U1045" t="str">
            <v>CABEZAS SANCHEZ JEAN JHONATAN</v>
          </cell>
          <cell r="V1045" t="str">
            <v>FLOREZ CONDORI  JOSE WILLIANS</v>
          </cell>
        </row>
        <row r="1046">
          <cell r="A1046">
            <v>1023</v>
          </cell>
          <cell r="B1046">
            <v>42691</v>
          </cell>
          <cell r="C1046" t="str">
            <v>NOVIEMBRE</v>
          </cell>
          <cell r="D1046" t="str">
            <v>2016</v>
          </cell>
          <cell r="E1046">
            <v>353</v>
          </cell>
          <cell r="F1046" t="str">
            <v>C5R-899</v>
          </cell>
          <cell r="G1046" t="str">
            <v>A0U-978</v>
          </cell>
          <cell r="H1046" t="str">
            <v>LAS BAMBAS</v>
          </cell>
          <cell r="I1046">
            <v>249342</v>
          </cell>
          <cell r="J1046" t="str">
            <v>REPUESTO</v>
          </cell>
          <cell r="K1046" t="str">
            <v xml:space="preserve">PERNOS 3/8 X 1/2" C/ ARANDELAS </v>
          </cell>
          <cell r="L1046">
            <v>2</v>
          </cell>
          <cell r="M1046" t="str">
            <v>UNID.</v>
          </cell>
          <cell r="N1046" t="str">
            <v>TRACTO</v>
          </cell>
          <cell r="O1046">
            <v>0</v>
          </cell>
          <cell r="P1046" t="str">
            <v>M1</v>
          </cell>
          <cell r="Q1046" t="str">
            <v>J1</v>
          </cell>
          <cell r="R1046" t="str">
            <v>J5</v>
          </cell>
          <cell r="S1046" t="str">
            <v>ENTREGADO</v>
          </cell>
          <cell r="T1046">
            <v>42691</v>
          </cell>
          <cell r="U1046" t="str">
            <v>CABEZAS SANCHEZ JEAN JHONATAN</v>
          </cell>
          <cell r="V1046" t="str">
            <v>FLOREZ CONDORI  JOSE WILLIANS</v>
          </cell>
        </row>
        <row r="1047">
          <cell r="A1047">
            <v>993</v>
          </cell>
          <cell r="B1047">
            <v>42691</v>
          </cell>
          <cell r="C1047" t="str">
            <v>NOVIEMBRE</v>
          </cell>
          <cell r="D1047" t="str">
            <v>2016</v>
          </cell>
          <cell r="E1047">
            <v>204</v>
          </cell>
          <cell r="F1047" t="str">
            <v>C9P-948</v>
          </cell>
          <cell r="G1047" t="str">
            <v>B4O-995</v>
          </cell>
          <cell r="H1047" t="str">
            <v>LAS BAMBAS</v>
          </cell>
          <cell r="I1047">
            <v>156586</v>
          </cell>
          <cell r="J1047" t="str">
            <v>REPUESTO</v>
          </cell>
          <cell r="K1047" t="str">
            <v>RELAY DE ELEVALUNAS PRINCIPAL</v>
          </cell>
          <cell r="L1047">
            <v>1</v>
          </cell>
          <cell r="M1047" t="str">
            <v>UNID.</v>
          </cell>
          <cell r="N1047" t="str">
            <v>TRACTO</v>
          </cell>
          <cell r="O1047">
            <v>99</v>
          </cell>
          <cell r="P1047" t="str">
            <v>E1</v>
          </cell>
          <cell r="Q1047" t="str">
            <v>J1</v>
          </cell>
          <cell r="R1047" t="str">
            <v>J6</v>
          </cell>
          <cell r="S1047" t="str">
            <v>ENTREGADO</v>
          </cell>
          <cell r="T1047">
            <v>0</v>
          </cell>
          <cell r="U1047" t="str">
            <v>PALOMINO CARDENAS JUAN CARLOS</v>
          </cell>
          <cell r="V1047" t="str">
            <v>FLOREZ CONDORI  JOSE WILLIANS</v>
          </cell>
        </row>
        <row r="1048">
          <cell r="A1048">
            <v>1031</v>
          </cell>
          <cell r="B1048">
            <v>42691</v>
          </cell>
          <cell r="C1048" t="str">
            <v>NOVIEMBRE</v>
          </cell>
          <cell r="D1048" t="str">
            <v>2016</v>
          </cell>
          <cell r="E1048">
            <v>361</v>
          </cell>
          <cell r="F1048" t="str">
            <v>D3N-721</v>
          </cell>
          <cell r="G1048" t="str">
            <v>C4S-979</v>
          </cell>
          <cell r="H1048" t="str">
            <v>LAS BAMBAS</v>
          </cell>
          <cell r="I1048">
            <v>132860</v>
          </cell>
          <cell r="J1048" t="str">
            <v>REPUESTO</v>
          </cell>
          <cell r="K1048" t="str">
            <v>FILTRO DE ACEITE</v>
          </cell>
          <cell r="L1048">
            <v>2</v>
          </cell>
          <cell r="M1048" t="str">
            <v>UNID.</v>
          </cell>
          <cell r="N1048" t="str">
            <v>TRACTO</v>
          </cell>
          <cell r="O1048">
            <v>0</v>
          </cell>
          <cell r="P1048" t="str">
            <v>M2</v>
          </cell>
          <cell r="Q1048" t="str">
            <v>J1</v>
          </cell>
          <cell r="R1048" t="str">
            <v>J6</v>
          </cell>
          <cell r="S1048" t="str">
            <v>ENTREGADO</v>
          </cell>
          <cell r="T1048">
            <v>42691</v>
          </cell>
          <cell r="U1048" t="str">
            <v>CHUMPITAZ GAGO JULIO ENRIQUE</v>
          </cell>
          <cell r="V1048" t="str">
            <v>FLOREZ CONDORI  JOSE WILLIANS</v>
          </cell>
        </row>
        <row r="1049">
          <cell r="A1049">
            <v>1032</v>
          </cell>
          <cell r="B1049">
            <v>42691</v>
          </cell>
          <cell r="C1049" t="str">
            <v>NOVIEMBRE</v>
          </cell>
          <cell r="D1049" t="str">
            <v>2016</v>
          </cell>
          <cell r="E1049">
            <v>361</v>
          </cell>
          <cell r="F1049" t="str">
            <v>D3N-721</v>
          </cell>
          <cell r="G1049" t="str">
            <v>C4S-979</v>
          </cell>
          <cell r="H1049" t="str">
            <v>LAS BAMBAS</v>
          </cell>
          <cell r="I1049">
            <v>132860</v>
          </cell>
          <cell r="J1049" t="str">
            <v>REPUESTO</v>
          </cell>
          <cell r="K1049" t="str">
            <v>FILTRO DE PETROLEO</v>
          </cell>
          <cell r="L1049">
            <v>1</v>
          </cell>
          <cell r="M1049" t="str">
            <v>UNID.</v>
          </cell>
          <cell r="N1049" t="str">
            <v>TRACTO</v>
          </cell>
          <cell r="O1049">
            <v>0</v>
          </cell>
          <cell r="P1049" t="str">
            <v>M2</v>
          </cell>
          <cell r="Q1049" t="str">
            <v>J1</v>
          </cell>
          <cell r="R1049" t="str">
            <v>J6</v>
          </cell>
          <cell r="S1049" t="str">
            <v>ENTREGADO</v>
          </cell>
          <cell r="T1049">
            <v>42691</v>
          </cell>
          <cell r="U1049" t="str">
            <v>CHUMPITAZ GAGO JULIO ENRIQUE</v>
          </cell>
          <cell r="V1049" t="str">
            <v>FLOREZ CONDORI  JOSE WILLIANS</v>
          </cell>
        </row>
        <row r="1050">
          <cell r="A1050">
            <v>1033</v>
          </cell>
          <cell r="B1050">
            <v>42691</v>
          </cell>
          <cell r="C1050" t="str">
            <v>NOVIEMBRE</v>
          </cell>
          <cell r="D1050" t="str">
            <v>2016</v>
          </cell>
          <cell r="E1050">
            <v>361</v>
          </cell>
          <cell r="F1050" t="str">
            <v>D3N-721</v>
          </cell>
          <cell r="G1050" t="str">
            <v>C4S-979</v>
          </cell>
          <cell r="H1050" t="str">
            <v>LAS BAMBAS</v>
          </cell>
          <cell r="I1050">
            <v>132860</v>
          </cell>
          <cell r="J1050" t="str">
            <v>REPUESTO</v>
          </cell>
          <cell r="K1050" t="str">
            <v>FILTRO SEPARADOR DE AGUA</v>
          </cell>
          <cell r="L1050">
            <v>1</v>
          </cell>
          <cell r="M1050" t="str">
            <v>UNID.</v>
          </cell>
          <cell r="N1050" t="str">
            <v>TRACTO</v>
          </cell>
          <cell r="O1050">
            <v>0</v>
          </cell>
          <cell r="P1050" t="str">
            <v>M2</v>
          </cell>
          <cell r="Q1050" t="str">
            <v>J1</v>
          </cell>
          <cell r="R1050" t="str">
            <v>J6</v>
          </cell>
          <cell r="S1050" t="str">
            <v>ENTREGADO</v>
          </cell>
          <cell r="T1050">
            <v>42691</v>
          </cell>
          <cell r="U1050" t="str">
            <v>CHUMPITAZ GAGO JULIO ENRIQUE</v>
          </cell>
          <cell r="V1050" t="str">
            <v>FLOREZ CONDORI  JOSE WILLIANS</v>
          </cell>
        </row>
        <row r="1051">
          <cell r="A1051">
            <v>1034</v>
          </cell>
          <cell r="B1051">
            <v>42691</v>
          </cell>
          <cell r="C1051" t="str">
            <v>NOVIEMBRE</v>
          </cell>
          <cell r="D1051" t="str">
            <v>2016</v>
          </cell>
          <cell r="E1051">
            <v>361</v>
          </cell>
          <cell r="F1051" t="str">
            <v>D3N-721</v>
          </cell>
          <cell r="G1051" t="str">
            <v>C4S-979</v>
          </cell>
          <cell r="H1051" t="str">
            <v>LAS BAMBAS</v>
          </cell>
          <cell r="I1051">
            <v>132860</v>
          </cell>
          <cell r="J1051" t="str">
            <v>REPUESTO</v>
          </cell>
          <cell r="K1051" t="str">
            <v>ACEITE 15W40</v>
          </cell>
          <cell r="L1051">
            <v>10</v>
          </cell>
          <cell r="M1051" t="str">
            <v>GLNS.</v>
          </cell>
          <cell r="N1051" t="str">
            <v>TRACTO</v>
          </cell>
          <cell r="O1051">
            <v>0</v>
          </cell>
          <cell r="P1051" t="str">
            <v>M2</v>
          </cell>
          <cell r="Q1051" t="str">
            <v>J1</v>
          </cell>
          <cell r="R1051" t="str">
            <v>J6</v>
          </cell>
          <cell r="S1051" t="str">
            <v>ENTREGADO</v>
          </cell>
          <cell r="T1051">
            <v>42691</v>
          </cell>
          <cell r="U1051" t="str">
            <v>CHUMPITAZ GAGO JULIO ENRIQUE</v>
          </cell>
          <cell r="V1051" t="str">
            <v>FLOREZ CONDORI  JOSE WILLIANS</v>
          </cell>
        </row>
        <row r="1052">
          <cell r="A1052">
            <v>1035</v>
          </cell>
          <cell r="B1052">
            <v>42691</v>
          </cell>
          <cell r="C1052" t="str">
            <v>NOVIEMBRE</v>
          </cell>
          <cell r="D1052" t="str">
            <v>2016</v>
          </cell>
          <cell r="E1052">
            <v>361</v>
          </cell>
          <cell r="F1052" t="str">
            <v>D3N-721</v>
          </cell>
          <cell r="G1052" t="str">
            <v>C4S-979</v>
          </cell>
          <cell r="H1052" t="str">
            <v>LAS BAMBAS</v>
          </cell>
          <cell r="I1052">
            <v>132860</v>
          </cell>
          <cell r="J1052" t="str">
            <v>REPUESTO</v>
          </cell>
          <cell r="K1052" t="str">
            <v>FILTRO DE AIRE PRIMARIO</v>
          </cell>
          <cell r="L1052">
            <v>1</v>
          </cell>
          <cell r="M1052" t="str">
            <v>UNID.</v>
          </cell>
          <cell r="N1052" t="str">
            <v>TRACTO</v>
          </cell>
          <cell r="O1052">
            <v>0</v>
          </cell>
          <cell r="P1052" t="str">
            <v>M2</v>
          </cell>
          <cell r="Q1052" t="str">
            <v>J1</v>
          </cell>
          <cell r="R1052" t="str">
            <v>J6</v>
          </cell>
          <cell r="S1052" t="str">
            <v>ENTREGADO</v>
          </cell>
          <cell r="T1052">
            <v>42691</v>
          </cell>
          <cell r="U1052" t="str">
            <v>CHUMPITAZ GAGO JULIO ENRIQUE</v>
          </cell>
          <cell r="V1052" t="str">
            <v>FLOREZ CONDORI  JOSE WILLIANS</v>
          </cell>
        </row>
        <row r="1053">
          <cell r="A1053">
            <v>1036</v>
          </cell>
          <cell r="B1053">
            <v>42691</v>
          </cell>
          <cell r="C1053" t="str">
            <v>NOVIEMBRE</v>
          </cell>
          <cell r="D1053" t="str">
            <v>2016</v>
          </cell>
          <cell r="E1053">
            <v>361</v>
          </cell>
          <cell r="F1053" t="str">
            <v>D3N-721</v>
          </cell>
          <cell r="G1053" t="str">
            <v>C4S-979</v>
          </cell>
          <cell r="H1053" t="str">
            <v>LAS BAMBAS</v>
          </cell>
          <cell r="I1053">
            <v>132860</v>
          </cell>
          <cell r="J1053" t="str">
            <v>REPUESTO</v>
          </cell>
          <cell r="K1053" t="str">
            <v>FILTRO DE AIRE SECUNDARIO</v>
          </cell>
          <cell r="L1053">
            <v>1</v>
          </cell>
          <cell r="M1053" t="str">
            <v>UNID.</v>
          </cell>
          <cell r="N1053" t="str">
            <v>TRACTO</v>
          </cell>
          <cell r="O1053">
            <v>0</v>
          </cell>
          <cell r="P1053" t="str">
            <v>M2</v>
          </cell>
          <cell r="Q1053" t="str">
            <v>J1</v>
          </cell>
          <cell r="R1053" t="str">
            <v>J6</v>
          </cell>
          <cell r="S1053" t="str">
            <v>ENTREGADO</v>
          </cell>
          <cell r="T1053">
            <v>42691</v>
          </cell>
          <cell r="U1053" t="str">
            <v>CHUMPITAZ GAGO JULIO ENRIQUE</v>
          </cell>
          <cell r="V1053" t="str">
            <v>FLOREZ CONDORI  JOSE WILLIANS</v>
          </cell>
        </row>
        <row r="1054">
          <cell r="A1054">
            <v>1038</v>
          </cell>
          <cell r="B1054">
            <v>42691</v>
          </cell>
          <cell r="C1054" t="str">
            <v>NOVIEMBRE</v>
          </cell>
          <cell r="D1054" t="str">
            <v>2016</v>
          </cell>
          <cell r="E1054">
            <v>361</v>
          </cell>
          <cell r="F1054" t="str">
            <v>D3N-721</v>
          </cell>
          <cell r="G1054" t="str">
            <v>C4S-979</v>
          </cell>
          <cell r="H1054" t="str">
            <v>LAS BAMBAS</v>
          </cell>
          <cell r="I1054">
            <v>132860</v>
          </cell>
          <cell r="J1054" t="str">
            <v>REPUESTO</v>
          </cell>
          <cell r="K1054" t="str">
            <v>AGUA LIMPIA PARABRISA</v>
          </cell>
          <cell r="L1054">
            <v>1</v>
          </cell>
          <cell r="M1054" t="str">
            <v>GLNS.</v>
          </cell>
          <cell r="N1054" t="str">
            <v>TRACTO</v>
          </cell>
          <cell r="O1054">
            <v>0</v>
          </cell>
          <cell r="P1054" t="str">
            <v>M2</v>
          </cell>
          <cell r="Q1054" t="str">
            <v>J1</v>
          </cell>
          <cell r="R1054" t="str">
            <v>J6</v>
          </cell>
          <cell r="S1054" t="str">
            <v>ENTREGADO</v>
          </cell>
          <cell r="T1054">
            <v>42691</v>
          </cell>
          <cell r="U1054" t="str">
            <v>CHUMPITAZ GAGO JULIO ENRIQUE</v>
          </cell>
          <cell r="V1054" t="str">
            <v>FLOREZ CONDORI  JOSE WILLIANS</v>
          </cell>
        </row>
        <row r="1055">
          <cell r="A1055">
            <v>1039</v>
          </cell>
          <cell r="B1055">
            <v>42691</v>
          </cell>
          <cell r="C1055" t="str">
            <v>NOVIEMBRE</v>
          </cell>
          <cell r="D1055" t="str">
            <v>2016</v>
          </cell>
          <cell r="E1055">
            <v>361</v>
          </cell>
          <cell r="F1055" t="str">
            <v>D3N-721</v>
          </cell>
          <cell r="G1055" t="str">
            <v>C4S-979</v>
          </cell>
          <cell r="H1055" t="str">
            <v>LAS BAMBAS</v>
          </cell>
          <cell r="I1055">
            <v>132860</v>
          </cell>
          <cell r="J1055" t="str">
            <v>REPUESTO</v>
          </cell>
          <cell r="K1055" t="str">
            <v>AGUA LIMPIA PARABRISA</v>
          </cell>
          <cell r="L1055">
            <v>1</v>
          </cell>
          <cell r="M1055" t="str">
            <v>GLNS.</v>
          </cell>
          <cell r="N1055" t="str">
            <v>TRACTO</v>
          </cell>
          <cell r="O1055">
            <v>0</v>
          </cell>
          <cell r="P1055" t="str">
            <v>M2</v>
          </cell>
          <cell r="Q1055" t="str">
            <v>J1</v>
          </cell>
          <cell r="R1055" t="str">
            <v>J6</v>
          </cell>
          <cell r="S1055" t="str">
            <v>ENTREGADO</v>
          </cell>
          <cell r="T1055">
            <v>42691</v>
          </cell>
          <cell r="U1055" t="str">
            <v>CHUMPITAZ GAGO JULIO ENRIQUE</v>
          </cell>
          <cell r="V1055" t="str">
            <v>FLOREZ CONDORI  JOSE WILLIANS</v>
          </cell>
        </row>
        <row r="1056">
          <cell r="A1056">
            <v>991</v>
          </cell>
          <cell r="B1056">
            <v>42691</v>
          </cell>
          <cell r="C1056" t="str">
            <v>NOVIEMBRE</v>
          </cell>
          <cell r="D1056" t="str">
            <v>2016</v>
          </cell>
          <cell r="E1056">
            <v>202</v>
          </cell>
          <cell r="F1056" t="str">
            <v>D3P-752</v>
          </cell>
          <cell r="G1056" t="str">
            <v>C5Y-985</v>
          </cell>
          <cell r="H1056" t="str">
            <v>LAS BAMBAS</v>
          </cell>
          <cell r="I1056">
            <v>150504</v>
          </cell>
          <cell r="J1056" t="str">
            <v>REPUESTO</v>
          </cell>
          <cell r="K1056" t="str">
            <v xml:space="preserve">PORTA IODO </v>
          </cell>
          <cell r="L1056">
            <v>1</v>
          </cell>
          <cell r="M1056" t="str">
            <v>UNID.</v>
          </cell>
          <cell r="N1056" t="str">
            <v>TRACTO</v>
          </cell>
          <cell r="O1056">
            <v>99</v>
          </cell>
          <cell r="P1056" t="str">
            <v>E1</v>
          </cell>
          <cell r="Q1056" t="str">
            <v>J1</v>
          </cell>
          <cell r="R1056" t="str">
            <v>J6</v>
          </cell>
          <cell r="S1056" t="str">
            <v>ENTREGADO</v>
          </cell>
          <cell r="T1056">
            <v>0</v>
          </cell>
          <cell r="U1056" t="str">
            <v>PALOMINO CARDENAS JUAN CARLOS</v>
          </cell>
          <cell r="V1056" t="str">
            <v>FLOREZ CONDORI  JOSE WILLIANS</v>
          </cell>
        </row>
        <row r="1057">
          <cell r="A1057">
            <v>992</v>
          </cell>
          <cell r="B1057">
            <v>42691</v>
          </cell>
          <cell r="C1057" t="str">
            <v>NOVIEMBRE</v>
          </cell>
          <cell r="D1057" t="str">
            <v>2016</v>
          </cell>
          <cell r="E1057">
            <v>202</v>
          </cell>
          <cell r="F1057" t="str">
            <v>D3P-752</v>
          </cell>
          <cell r="G1057" t="str">
            <v>C5Y-985</v>
          </cell>
          <cell r="H1057" t="str">
            <v>LAS BAMBAS</v>
          </cell>
          <cell r="I1057">
            <v>150504</v>
          </cell>
          <cell r="J1057" t="str">
            <v>REPUESTO</v>
          </cell>
          <cell r="K1057" t="str">
            <v>RELAY DE CARGA DE ALTERNADOR</v>
          </cell>
          <cell r="L1057">
            <v>1</v>
          </cell>
          <cell r="M1057" t="str">
            <v>UNID.</v>
          </cell>
          <cell r="N1057" t="str">
            <v>TRACTO</v>
          </cell>
          <cell r="O1057">
            <v>99</v>
          </cell>
          <cell r="P1057" t="str">
            <v>E1</v>
          </cell>
          <cell r="Q1057" t="str">
            <v>J1</v>
          </cell>
          <cell r="R1057" t="str">
            <v>J6</v>
          </cell>
          <cell r="S1057" t="str">
            <v>ENTREGADO</v>
          </cell>
          <cell r="T1057">
            <v>0</v>
          </cell>
          <cell r="U1057" t="str">
            <v>PALOMINO CARDENAS JUAN CARLOS</v>
          </cell>
          <cell r="V1057" t="str">
            <v>FLOREZ CONDORI  JOSE WILLIANS</v>
          </cell>
        </row>
        <row r="1058">
          <cell r="A1058">
            <v>996</v>
          </cell>
          <cell r="B1058">
            <v>42691</v>
          </cell>
          <cell r="C1058" t="str">
            <v>NOVIEMBRE</v>
          </cell>
          <cell r="D1058" t="str">
            <v>2016</v>
          </cell>
          <cell r="E1058">
            <v>345</v>
          </cell>
          <cell r="F1058" t="str">
            <v>D3R-742</v>
          </cell>
          <cell r="G1058" t="str">
            <v>D2E-975</v>
          </cell>
          <cell r="H1058" t="str">
            <v>LAS BAMBAS</v>
          </cell>
          <cell r="I1058">
            <v>150239</v>
          </cell>
          <cell r="J1058" t="str">
            <v>REPUESTO</v>
          </cell>
          <cell r="K1058" t="str">
            <v>GUARDAFANGO</v>
          </cell>
          <cell r="L1058">
            <v>2</v>
          </cell>
          <cell r="M1058" t="str">
            <v>UNID.</v>
          </cell>
          <cell r="N1058" t="str">
            <v>CISTERNA</v>
          </cell>
          <cell r="O1058">
            <v>0</v>
          </cell>
          <cell r="P1058" t="str">
            <v>M6</v>
          </cell>
          <cell r="Q1058" t="str">
            <v>J1</v>
          </cell>
          <cell r="R1058" t="str">
            <v>J1</v>
          </cell>
          <cell r="S1058" t="str">
            <v>ENTREGADO</v>
          </cell>
          <cell r="T1058">
            <v>42691</v>
          </cell>
          <cell r="U1058" t="str">
            <v>PARI VENTURA  EDSON ORLANDO</v>
          </cell>
          <cell r="V1058" t="str">
            <v>FLOREZ CONDORI  JOSE WILLIANS</v>
          </cell>
        </row>
        <row r="1059">
          <cell r="A1059">
            <v>997</v>
          </cell>
          <cell r="B1059">
            <v>42691</v>
          </cell>
          <cell r="C1059" t="str">
            <v>NOVIEMBRE</v>
          </cell>
          <cell r="D1059" t="str">
            <v>2016</v>
          </cell>
          <cell r="E1059">
            <v>345</v>
          </cell>
          <cell r="F1059" t="str">
            <v>D3R-742</v>
          </cell>
          <cell r="G1059" t="str">
            <v>D2E-975</v>
          </cell>
          <cell r="H1059" t="str">
            <v>LAS BAMBAS</v>
          </cell>
          <cell r="I1059">
            <v>150239</v>
          </cell>
          <cell r="J1059" t="str">
            <v>REPUESTO</v>
          </cell>
          <cell r="K1059" t="str">
            <v>PERNO 5/16X1</v>
          </cell>
          <cell r="L1059">
            <v>8</v>
          </cell>
          <cell r="M1059" t="str">
            <v>UNID.</v>
          </cell>
          <cell r="N1059" t="str">
            <v>CISTERNA</v>
          </cell>
          <cell r="O1059">
            <v>0</v>
          </cell>
          <cell r="P1059" t="str">
            <v>M6</v>
          </cell>
          <cell r="Q1059" t="str">
            <v>J1</v>
          </cell>
          <cell r="R1059" t="str">
            <v>J1</v>
          </cell>
          <cell r="S1059" t="str">
            <v>ENTREGADO</v>
          </cell>
          <cell r="T1059">
            <v>42691</v>
          </cell>
          <cell r="U1059" t="str">
            <v>PARI VENTURA  EDSON ORLANDO</v>
          </cell>
          <cell r="V1059" t="str">
            <v>FLOREZ CONDORI  JOSE WILLIANS</v>
          </cell>
        </row>
        <row r="1060">
          <cell r="A1060">
            <v>998</v>
          </cell>
          <cell r="B1060">
            <v>42691</v>
          </cell>
          <cell r="C1060" t="str">
            <v>NOVIEMBRE</v>
          </cell>
          <cell r="D1060" t="str">
            <v>2016</v>
          </cell>
          <cell r="E1060">
            <v>345</v>
          </cell>
          <cell r="F1060" t="str">
            <v>D3R-742</v>
          </cell>
          <cell r="G1060" t="str">
            <v>D2E-975</v>
          </cell>
          <cell r="H1060" t="str">
            <v>LAS BAMBAS</v>
          </cell>
          <cell r="I1060">
            <v>150239</v>
          </cell>
          <cell r="J1060" t="str">
            <v>REPUESTO</v>
          </cell>
          <cell r="K1060" t="str">
            <v>ARANDELA PLACA</v>
          </cell>
          <cell r="L1060">
            <v>16</v>
          </cell>
          <cell r="M1060" t="str">
            <v>UNID.</v>
          </cell>
          <cell r="N1060" t="str">
            <v>CISTERNA</v>
          </cell>
          <cell r="O1060">
            <v>0</v>
          </cell>
          <cell r="P1060" t="str">
            <v>M6</v>
          </cell>
          <cell r="Q1060" t="str">
            <v>J1</v>
          </cell>
          <cell r="R1060" t="str">
            <v>J1</v>
          </cell>
          <cell r="S1060" t="str">
            <v>ENTREGADO</v>
          </cell>
          <cell r="T1060">
            <v>42691</v>
          </cell>
          <cell r="U1060" t="str">
            <v>PARI VENTURA  EDSON ORLANDO</v>
          </cell>
          <cell r="V1060" t="str">
            <v>FLOREZ CONDORI  JOSE WILLIANS</v>
          </cell>
        </row>
        <row r="1061">
          <cell r="A1061">
            <v>999</v>
          </cell>
          <cell r="B1061">
            <v>42691</v>
          </cell>
          <cell r="C1061" t="str">
            <v>NOVIEMBRE</v>
          </cell>
          <cell r="D1061" t="str">
            <v>2016</v>
          </cell>
          <cell r="E1061">
            <v>345</v>
          </cell>
          <cell r="F1061" t="str">
            <v>D3R-742</v>
          </cell>
          <cell r="G1061" t="str">
            <v>D2E-975</v>
          </cell>
          <cell r="H1061" t="str">
            <v>LAS BAMBAS</v>
          </cell>
          <cell r="I1061">
            <v>150239</v>
          </cell>
          <cell r="J1061" t="str">
            <v>REPUESTO</v>
          </cell>
          <cell r="K1061" t="str">
            <v>TUERCA SEGURO</v>
          </cell>
          <cell r="L1061">
            <v>8</v>
          </cell>
          <cell r="M1061" t="str">
            <v>UNID.</v>
          </cell>
          <cell r="N1061" t="str">
            <v>CISTERNA</v>
          </cell>
          <cell r="O1061">
            <v>0</v>
          </cell>
          <cell r="P1061" t="str">
            <v>M6</v>
          </cell>
          <cell r="Q1061" t="str">
            <v>J1</v>
          </cell>
          <cell r="R1061" t="str">
            <v>J1</v>
          </cell>
          <cell r="S1061" t="str">
            <v>ENTREGADO</v>
          </cell>
          <cell r="T1061">
            <v>42691</v>
          </cell>
          <cell r="U1061" t="str">
            <v>PARI VENTURA  EDSON ORLANDO</v>
          </cell>
          <cell r="V1061" t="str">
            <v>FLOREZ CONDORI  JOSE WILLIANS</v>
          </cell>
        </row>
        <row r="1062">
          <cell r="A1062">
            <v>1048</v>
          </cell>
          <cell r="B1062">
            <v>42691</v>
          </cell>
          <cell r="C1062" t="str">
            <v>NOVIEMBRE</v>
          </cell>
          <cell r="D1062" t="str">
            <v>2016</v>
          </cell>
          <cell r="E1062">
            <v>345</v>
          </cell>
          <cell r="F1062" t="str">
            <v>D3R-742</v>
          </cell>
          <cell r="G1062" t="str">
            <v>D2E-975</v>
          </cell>
          <cell r="H1062" t="str">
            <v>LAS BAMBAS</v>
          </cell>
          <cell r="I1062">
            <v>150239</v>
          </cell>
          <cell r="J1062" t="str">
            <v>REPUESTO</v>
          </cell>
          <cell r="K1062" t="str">
            <v>PERNO 5/16 X 1 1/2</v>
          </cell>
          <cell r="L1062">
            <v>2</v>
          </cell>
          <cell r="M1062" t="str">
            <v>UNID.</v>
          </cell>
          <cell r="N1062" t="str">
            <v>CISTERNA</v>
          </cell>
          <cell r="O1062">
            <v>0</v>
          </cell>
          <cell r="P1062" t="str">
            <v>M6</v>
          </cell>
          <cell r="Q1062" t="str">
            <v>J1</v>
          </cell>
          <cell r="R1062" t="str">
            <v>J6</v>
          </cell>
          <cell r="S1062" t="str">
            <v>ENTREGADO</v>
          </cell>
          <cell r="T1062">
            <v>42691</v>
          </cell>
          <cell r="U1062" t="str">
            <v>PARI VENTURA  EDSON ORLANDO</v>
          </cell>
          <cell r="V1062" t="str">
            <v>FLOREZ CONDORI  JOSE WILLIANS</v>
          </cell>
        </row>
        <row r="1063">
          <cell r="A1063">
            <v>1049</v>
          </cell>
          <cell r="B1063">
            <v>42691</v>
          </cell>
          <cell r="C1063" t="str">
            <v>NOVIEMBRE</v>
          </cell>
          <cell r="D1063" t="str">
            <v>2016</v>
          </cell>
          <cell r="E1063">
            <v>345</v>
          </cell>
          <cell r="F1063" t="str">
            <v>D3R-742</v>
          </cell>
          <cell r="G1063" t="str">
            <v>D2E-975</v>
          </cell>
          <cell r="H1063" t="str">
            <v>LAS BAMBAS</v>
          </cell>
          <cell r="I1063">
            <v>150239</v>
          </cell>
          <cell r="J1063" t="str">
            <v>REPUESTO</v>
          </cell>
          <cell r="K1063" t="str">
            <v>TUERCA SEGURO 5/16</v>
          </cell>
          <cell r="L1063">
            <v>2</v>
          </cell>
          <cell r="M1063" t="str">
            <v>UNID.</v>
          </cell>
          <cell r="N1063" t="str">
            <v>CISTERNA</v>
          </cell>
          <cell r="O1063">
            <v>0</v>
          </cell>
          <cell r="P1063" t="str">
            <v>M6</v>
          </cell>
          <cell r="Q1063" t="str">
            <v>J1</v>
          </cell>
          <cell r="R1063" t="str">
            <v>J6</v>
          </cell>
          <cell r="S1063" t="str">
            <v>ENTREGADO</v>
          </cell>
          <cell r="T1063">
            <v>42691</v>
          </cell>
          <cell r="U1063" t="str">
            <v>PARI VENTURA  EDSON ORLANDO</v>
          </cell>
          <cell r="V1063" t="str">
            <v>FLOREZ CONDORI  JOSE WILLIANS</v>
          </cell>
        </row>
        <row r="1064">
          <cell r="A1064">
            <v>1050</v>
          </cell>
          <cell r="B1064">
            <v>42691</v>
          </cell>
          <cell r="C1064" t="str">
            <v>NOVIEMBRE</v>
          </cell>
          <cell r="D1064" t="str">
            <v>2016</v>
          </cell>
          <cell r="E1064">
            <v>345</v>
          </cell>
          <cell r="F1064" t="str">
            <v>D3R-742</v>
          </cell>
          <cell r="G1064" t="str">
            <v>D2E-975</v>
          </cell>
          <cell r="H1064" t="str">
            <v>LAS BAMBAS</v>
          </cell>
          <cell r="I1064">
            <v>150239</v>
          </cell>
          <cell r="J1064" t="str">
            <v>REPUESTO</v>
          </cell>
          <cell r="K1064" t="str">
            <v>ARANDELA PLANA 5/16</v>
          </cell>
          <cell r="L1064">
            <v>2</v>
          </cell>
          <cell r="M1064" t="str">
            <v>UNID.</v>
          </cell>
          <cell r="N1064" t="str">
            <v>CISTERNA</v>
          </cell>
          <cell r="O1064">
            <v>0</v>
          </cell>
          <cell r="P1064" t="str">
            <v>M6</v>
          </cell>
          <cell r="Q1064" t="str">
            <v>J1</v>
          </cell>
          <cell r="R1064" t="str">
            <v>J6</v>
          </cell>
          <cell r="S1064" t="str">
            <v>ENTREGADO</v>
          </cell>
          <cell r="T1064">
            <v>42691</v>
          </cell>
          <cell r="U1064" t="str">
            <v>PARI VENTURA  EDSON ORLANDO</v>
          </cell>
          <cell r="V1064" t="str">
            <v>FLOREZ CONDORI  JOSE WILLIANS</v>
          </cell>
        </row>
        <row r="1065">
          <cell r="A1065">
            <v>1040</v>
          </cell>
          <cell r="B1065">
            <v>42691</v>
          </cell>
          <cell r="C1065" t="str">
            <v>NOVIEMBRE</v>
          </cell>
          <cell r="D1065" t="str">
            <v>2016</v>
          </cell>
          <cell r="E1065">
            <v>360</v>
          </cell>
          <cell r="F1065" t="str">
            <v>D3R-791</v>
          </cell>
          <cell r="G1065" t="str">
            <v>B1M-993</v>
          </cell>
          <cell r="H1065" t="str">
            <v>LAS BAMBAS</v>
          </cell>
          <cell r="I1065">
            <v>136941</v>
          </cell>
          <cell r="J1065" t="str">
            <v>REPUESTO</v>
          </cell>
          <cell r="K1065" t="str">
            <v>BASE CEBADOR DE FILTRO DE VALVULA</v>
          </cell>
          <cell r="L1065">
            <v>1</v>
          </cell>
          <cell r="M1065" t="str">
            <v>UNID.</v>
          </cell>
          <cell r="N1065" t="str">
            <v>TRACTO</v>
          </cell>
          <cell r="O1065">
            <v>0</v>
          </cell>
          <cell r="P1065" t="str">
            <v>M5</v>
          </cell>
          <cell r="Q1065" t="str">
            <v>J1</v>
          </cell>
          <cell r="R1065" t="str">
            <v>J6</v>
          </cell>
          <cell r="S1065" t="str">
            <v>ENTREGADO</v>
          </cell>
          <cell r="T1065">
            <v>42691</v>
          </cell>
          <cell r="U1065" t="str">
            <v>LOPEZ RUIZ WILBERTO</v>
          </cell>
          <cell r="V1065" t="str">
            <v>FLOREZ CONDORI  JOSE WILLIANS</v>
          </cell>
        </row>
        <row r="1066">
          <cell r="A1066">
            <v>1041</v>
          </cell>
          <cell r="B1066">
            <v>42691</v>
          </cell>
          <cell r="C1066" t="str">
            <v>NOVIEMBRE</v>
          </cell>
          <cell r="D1066" t="str">
            <v>2016</v>
          </cell>
          <cell r="E1066">
            <v>360</v>
          </cell>
          <cell r="F1066" t="str">
            <v>D3R-791</v>
          </cell>
          <cell r="G1066" t="str">
            <v>B1M-993</v>
          </cell>
          <cell r="H1066" t="str">
            <v>LAS BAMBAS</v>
          </cell>
          <cell r="I1066">
            <v>136941</v>
          </cell>
          <cell r="J1066" t="str">
            <v>REPUESTO</v>
          </cell>
          <cell r="K1066" t="str">
            <v>FILTRO DE COMBUSTIBLE VALVULA</v>
          </cell>
          <cell r="L1066">
            <v>1</v>
          </cell>
          <cell r="M1066" t="str">
            <v>UNID.</v>
          </cell>
          <cell r="N1066" t="str">
            <v>TRACTO</v>
          </cell>
          <cell r="O1066">
            <v>99</v>
          </cell>
          <cell r="P1066" t="str">
            <v>M5</v>
          </cell>
          <cell r="Q1066" t="str">
            <v>J1</v>
          </cell>
          <cell r="R1066" t="str">
            <v>J6</v>
          </cell>
          <cell r="S1066" t="str">
            <v>ENTREGADO</v>
          </cell>
          <cell r="T1066">
            <v>0</v>
          </cell>
          <cell r="U1066" t="str">
            <v>LOPEZ RUIZ WILBERTO</v>
          </cell>
          <cell r="V1066" t="str">
            <v>FLOREZ CONDORI  JOSE WILLIANS</v>
          </cell>
        </row>
        <row r="1067">
          <cell r="A1067">
            <v>1042</v>
          </cell>
          <cell r="B1067">
            <v>42691</v>
          </cell>
          <cell r="C1067" t="str">
            <v>NOVIEMBRE</v>
          </cell>
          <cell r="D1067" t="str">
            <v>2016</v>
          </cell>
          <cell r="E1067">
            <v>360</v>
          </cell>
          <cell r="F1067" t="str">
            <v>D3R-791</v>
          </cell>
          <cell r="G1067" t="str">
            <v>B1M-993</v>
          </cell>
          <cell r="H1067" t="str">
            <v>LAS BAMBAS</v>
          </cell>
          <cell r="I1067">
            <v>136941</v>
          </cell>
          <cell r="J1067" t="str">
            <v>REPUESTO</v>
          </cell>
          <cell r="K1067" t="str">
            <v>FILTRO DE COMBUSTIBLE MEDIANO</v>
          </cell>
          <cell r="L1067">
            <v>1</v>
          </cell>
          <cell r="M1067" t="str">
            <v>UNID.</v>
          </cell>
          <cell r="N1067" t="str">
            <v>TRACTO</v>
          </cell>
          <cell r="O1067">
            <v>0</v>
          </cell>
          <cell r="P1067" t="str">
            <v>M5</v>
          </cell>
          <cell r="Q1067" t="str">
            <v>J1</v>
          </cell>
          <cell r="R1067" t="str">
            <v>J6</v>
          </cell>
          <cell r="S1067" t="str">
            <v>ENTREGADO</v>
          </cell>
          <cell r="T1067">
            <v>42691</v>
          </cell>
          <cell r="U1067" t="str">
            <v>LOPEZ RUIZ WILBERTO</v>
          </cell>
          <cell r="V1067" t="str">
            <v>FLOREZ CONDORI  JOSE WILLIANS</v>
          </cell>
        </row>
        <row r="1068">
          <cell r="A1068">
            <v>1014</v>
          </cell>
          <cell r="B1068">
            <v>42691</v>
          </cell>
          <cell r="C1068" t="str">
            <v>NOVIEMBRE</v>
          </cell>
          <cell r="D1068" t="str">
            <v>2016</v>
          </cell>
          <cell r="E1068">
            <v>354</v>
          </cell>
          <cell r="F1068" t="str">
            <v>D6F-825</v>
          </cell>
          <cell r="G1068" t="str">
            <v>T2Y-992</v>
          </cell>
          <cell r="H1068" t="str">
            <v>LAS BAMBAS</v>
          </cell>
          <cell r="I1068">
            <v>182729</v>
          </cell>
          <cell r="J1068" t="str">
            <v>REPUESTO</v>
          </cell>
          <cell r="K1068" t="str">
            <v>PITON RECTO</v>
          </cell>
          <cell r="L1068">
            <v>2</v>
          </cell>
          <cell r="M1068" t="str">
            <v>UNID.</v>
          </cell>
          <cell r="N1068" t="str">
            <v>CISTERNA</v>
          </cell>
          <cell r="O1068">
            <v>0</v>
          </cell>
          <cell r="P1068" t="str">
            <v>N2</v>
          </cell>
          <cell r="Q1068" t="str">
            <v>J3</v>
          </cell>
          <cell r="R1068" t="str">
            <v>J6</v>
          </cell>
          <cell r="S1068" t="str">
            <v>ENTREGADO</v>
          </cell>
          <cell r="T1068">
            <v>42691</v>
          </cell>
          <cell r="U1068" t="str">
            <v>MAMANI LARICO  EDUARDO ALVARO</v>
          </cell>
          <cell r="V1068" t="str">
            <v>CHURA PIZARRO ALBERTO</v>
          </cell>
        </row>
        <row r="1069">
          <cell r="A1069">
            <v>1004</v>
          </cell>
          <cell r="B1069">
            <v>42691</v>
          </cell>
          <cell r="C1069" t="str">
            <v>NOVIEMBRE</v>
          </cell>
          <cell r="D1069" t="str">
            <v>2016</v>
          </cell>
          <cell r="E1069">
            <v>354</v>
          </cell>
          <cell r="F1069" t="str">
            <v>D6F-825</v>
          </cell>
          <cell r="G1069" t="str">
            <v>T2Y-992</v>
          </cell>
          <cell r="H1069" t="str">
            <v>LAS BAMBAS</v>
          </cell>
          <cell r="I1069">
            <v>182729</v>
          </cell>
          <cell r="J1069" t="str">
            <v>REPUESTO</v>
          </cell>
          <cell r="K1069" t="str">
            <v>LLANTAS REENCAUCHADAS 386</v>
          </cell>
          <cell r="L1069">
            <v>4</v>
          </cell>
          <cell r="M1069" t="str">
            <v>UNID.</v>
          </cell>
          <cell r="N1069" t="str">
            <v>CISTERNA</v>
          </cell>
          <cell r="O1069">
            <v>0</v>
          </cell>
          <cell r="P1069" t="str">
            <v>N2</v>
          </cell>
          <cell r="Q1069" t="str">
            <v>J3</v>
          </cell>
          <cell r="R1069" t="str">
            <v>J6</v>
          </cell>
          <cell r="S1069" t="str">
            <v>ENTREGADO</v>
          </cell>
          <cell r="T1069">
            <v>42691</v>
          </cell>
          <cell r="U1069" t="str">
            <v>MAMANI LARICO  EDUARDO ALVARO</v>
          </cell>
          <cell r="V1069" t="str">
            <v>CHURA PIZARRO ALBERTO</v>
          </cell>
        </row>
        <row r="1070">
          <cell r="A1070">
            <v>1030</v>
          </cell>
          <cell r="B1070">
            <v>42691</v>
          </cell>
          <cell r="C1070" t="str">
            <v>NOVIEMBRE</v>
          </cell>
          <cell r="D1070" t="str">
            <v>2016</v>
          </cell>
          <cell r="E1070">
            <v>335</v>
          </cell>
          <cell r="F1070" t="str">
            <v>D7N-755</v>
          </cell>
          <cell r="G1070" t="str">
            <v>F7L-983</v>
          </cell>
          <cell r="H1070" t="str">
            <v>LAS BAMBAS</v>
          </cell>
          <cell r="I1070">
            <v>46030</v>
          </cell>
          <cell r="J1070" t="str">
            <v>REPUESTO</v>
          </cell>
          <cell r="K1070" t="str">
            <v>LLANTAS REENCAUCHADAS 386</v>
          </cell>
          <cell r="L1070">
            <v>4</v>
          </cell>
          <cell r="M1070" t="str">
            <v>UNID.</v>
          </cell>
          <cell r="N1070" t="str">
            <v>CISTERNA</v>
          </cell>
          <cell r="O1070">
            <v>0</v>
          </cell>
          <cell r="P1070" t="str">
            <v>N1</v>
          </cell>
          <cell r="Q1070" t="str">
            <v>J3</v>
          </cell>
          <cell r="R1070" t="str">
            <v>J6</v>
          </cell>
          <cell r="S1070" t="str">
            <v>ENTREGADO</v>
          </cell>
          <cell r="T1070">
            <v>42691</v>
          </cell>
          <cell r="U1070" t="str">
            <v>AGUILAR CCANTUTA WILLY</v>
          </cell>
          <cell r="V1070" t="str">
            <v>CHURA PIZARRO ALBERTO</v>
          </cell>
        </row>
        <row r="1071">
          <cell r="A1071">
            <v>1047</v>
          </cell>
          <cell r="B1071">
            <v>42691</v>
          </cell>
          <cell r="C1071" t="str">
            <v>NOVIEMBRE</v>
          </cell>
          <cell r="D1071" t="str">
            <v>2016</v>
          </cell>
          <cell r="E1071">
            <v>350</v>
          </cell>
          <cell r="F1071" t="str">
            <v>D7V-714</v>
          </cell>
          <cell r="G1071" t="str">
            <v>F7M-971</v>
          </cell>
          <cell r="H1071" t="str">
            <v>LAS BAMBAS</v>
          </cell>
          <cell r="I1071">
            <v>45671</v>
          </cell>
          <cell r="J1071" t="str">
            <v>REPUESTO</v>
          </cell>
          <cell r="K1071" t="str">
            <v>HIDROLINA</v>
          </cell>
          <cell r="L1071">
            <v>0.25</v>
          </cell>
          <cell r="M1071" t="str">
            <v>GLNS.</v>
          </cell>
          <cell r="N1071" t="str">
            <v>TRACTO</v>
          </cell>
          <cell r="O1071">
            <v>0</v>
          </cell>
          <cell r="P1071" t="str">
            <v>M1</v>
          </cell>
          <cell r="Q1071" t="str">
            <v>J1</v>
          </cell>
          <cell r="R1071" t="str">
            <v>J6</v>
          </cell>
          <cell r="S1071" t="str">
            <v>ENTREGADO</v>
          </cell>
          <cell r="T1071">
            <v>42691</v>
          </cell>
          <cell r="U1071" t="str">
            <v>CABEZAS SANCHEZ JEAN JHONATAN</v>
          </cell>
          <cell r="V1071" t="str">
            <v>FLOREZ CONDORI  JOSE WILLIANS</v>
          </cell>
        </row>
        <row r="1072">
          <cell r="A1072">
            <v>1003</v>
          </cell>
          <cell r="B1072">
            <v>42691</v>
          </cell>
          <cell r="C1072" t="str">
            <v>NOVIEMBRE</v>
          </cell>
          <cell r="D1072" t="str">
            <v>2016</v>
          </cell>
          <cell r="E1072">
            <v>200</v>
          </cell>
          <cell r="F1072" t="str">
            <v>TALLER</v>
          </cell>
          <cell r="G1072" t="str">
            <v>TALLER</v>
          </cell>
          <cell r="H1072" t="str">
            <v>TALLER</v>
          </cell>
          <cell r="I1072" t="str">
            <v>TALLER</v>
          </cell>
          <cell r="J1072" t="str">
            <v>REPUESTO</v>
          </cell>
          <cell r="K1072" t="str">
            <v>SPRAY COLOR BLANCO, COLOR ALUMINIO</v>
          </cell>
          <cell r="L1072">
            <v>2</v>
          </cell>
          <cell r="M1072" t="str">
            <v>UNID.</v>
          </cell>
          <cell r="N1072" t="str">
            <v>TALLER</v>
          </cell>
          <cell r="O1072">
            <v>0</v>
          </cell>
          <cell r="P1072" t="str">
            <v>N1</v>
          </cell>
          <cell r="Q1072" t="str">
            <v>J1</v>
          </cell>
          <cell r="R1072" t="str">
            <v>J4</v>
          </cell>
          <cell r="S1072" t="str">
            <v>ENTREGADO</v>
          </cell>
          <cell r="T1072">
            <v>42691</v>
          </cell>
          <cell r="U1072" t="str">
            <v>AGUILAR CCANTUTA WILLY</v>
          </cell>
          <cell r="V1072" t="str">
            <v>FLOREZ CONDORI  JOSE WILLIANS</v>
          </cell>
        </row>
        <row r="1073">
          <cell r="A1073">
            <v>1013</v>
          </cell>
          <cell r="B1073">
            <v>42691</v>
          </cell>
          <cell r="C1073" t="str">
            <v>NOVIEMBRE</v>
          </cell>
          <cell r="D1073" t="str">
            <v>2016</v>
          </cell>
          <cell r="E1073">
            <v>200</v>
          </cell>
          <cell r="F1073" t="str">
            <v>TALLER</v>
          </cell>
          <cell r="G1073" t="str">
            <v>TALLER</v>
          </cell>
          <cell r="H1073" t="str">
            <v>TALLER</v>
          </cell>
          <cell r="I1073" t="str">
            <v>TALLER</v>
          </cell>
          <cell r="J1073" t="str">
            <v>UNIFORMES</v>
          </cell>
          <cell r="K1073" t="str">
            <v>TAIVEX "L"</v>
          </cell>
          <cell r="L1073">
            <v>1</v>
          </cell>
          <cell r="M1073" t="str">
            <v>UNID.</v>
          </cell>
          <cell r="N1073" t="str">
            <v>TALLER</v>
          </cell>
          <cell r="O1073">
            <v>0</v>
          </cell>
          <cell r="P1073" t="str">
            <v>J1</v>
          </cell>
          <cell r="Q1073" t="str">
            <v>J1</v>
          </cell>
          <cell r="R1073" t="str">
            <v>J6</v>
          </cell>
          <cell r="S1073" t="str">
            <v>ENTREGADO</v>
          </cell>
          <cell r="T1073">
            <v>42691</v>
          </cell>
          <cell r="U1073" t="str">
            <v>FLOREZ CONDORI  JOSE WILLIANS</v>
          </cell>
          <cell r="V1073" t="str">
            <v>FLOREZ CONDORI  JOSE WILLIANS</v>
          </cell>
        </row>
        <row r="1074">
          <cell r="A1074">
            <v>1028</v>
          </cell>
          <cell r="B1074">
            <v>42691</v>
          </cell>
          <cell r="C1074" t="str">
            <v>NOVIEMBRE</v>
          </cell>
          <cell r="D1074" t="str">
            <v>2016</v>
          </cell>
          <cell r="E1074">
            <v>200</v>
          </cell>
          <cell r="F1074" t="str">
            <v>TALLER</v>
          </cell>
          <cell r="G1074" t="str">
            <v>TALLER</v>
          </cell>
          <cell r="H1074" t="str">
            <v>TALLER</v>
          </cell>
          <cell r="I1074" t="str">
            <v>TALLER</v>
          </cell>
          <cell r="J1074" t="str">
            <v>INSUMO TALLER</v>
          </cell>
          <cell r="K1074" t="str">
            <v>AFLOJATODO</v>
          </cell>
          <cell r="L1074">
            <v>1</v>
          </cell>
          <cell r="M1074" t="str">
            <v>UNID.</v>
          </cell>
          <cell r="N1074" t="str">
            <v>TALLER</v>
          </cell>
          <cell r="O1074">
            <v>0</v>
          </cell>
          <cell r="P1074" t="str">
            <v>S3</v>
          </cell>
          <cell r="Q1074" t="str">
            <v>J1</v>
          </cell>
          <cell r="R1074" t="str">
            <v>J6</v>
          </cell>
          <cell r="S1074" t="str">
            <v>ENTREGADO</v>
          </cell>
          <cell r="T1074">
            <v>42691</v>
          </cell>
          <cell r="U1074" t="str">
            <v>JIMENEZ MACHACA JAVIER</v>
          </cell>
          <cell r="V1074" t="str">
            <v>FLOREZ CONDORI  JOSE WILLIANS</v>
          </cell>
        </row>
        <row r="1075">
          <cell r="A1075">
            <v>1029</v>
          </cell>
          <cell r="B1075">
            <v>42691</v>
          </cell>
          <cell r="C1075" t="str">
            <v>NOVIEMBRE</v>
          </cell>
          <cell r="D1075" t="str">
            <v>2016</v>
          </cell>
          <cell r="E1075">
            <v>200</v>
          </cell>
          <cell r="F1075" t="str">
            <v>TALLER</v>
          </cell>
          <cell r="G1075" t="str">
            <v>TALLER</v>
          </cell>
          <cell r="H1075" t="str">
            <v>TALLER</v>
          </cell>
          <cell r="I1075" t="str">
            <v>TALLER</v>
          </cell>
          <cell r="J1075" t="str">
            <v>HERRAMIENTAS</v>
          </cell>
          <cell r="K1075" t="str">
            <v>ESCOBILLA DE ACERO</v>
          </cell>
          <cell r="L1075">
            <v>1</v>
          </cell>
          <cell r="M1075" t="str">
            <v>UNID.</v>
          </cell>
          <cell r="N1075" t="str">
            <v>TALLER</v>
          </cell>
          <cell r="O1075">
            <v>0</v>
          </cell>
          <cell r="P1075" t="str">
            <v>S3</v>
          </cell>
          <cell r="Q1075" t="str">
            <v>J1</v>
          </cell>
          <cell r="R1075" t="str">
            <v>J6</v>
          </cell>
          <cell r="S1075" t="str">
            <v>ENTREGADO</v>
          </cell>
          <cell r="T1075">
            <v>42691</v>
          </cell>
          <cell r="U1075" t="str">
            <v>JIMENEZ MACHACA JAVIER</v>
          </cell>
          <cell r="V1075" t="str">
            <v>FLOREZ CONDORI  JOSE WILLIANS</v>
          </cell>
        </row>
        <row r="1076">
          <cell r="A1076">
            <v>1037</v>
          </cell>
          <cell r="B1076">
            <v>42691</v>
          </cell>
          <cell r="C1076" t="str">
            <v>NOVIEMBRE</v>
          </cell>
          <cell r="D1076" t="str">
            <v>2016</v>
          </cell>
          <cell r="E1076">
            <v>200</v>
          </cell>
          <cell r="F1076" t="str">
            <v>TALLER</v>
          </cell>
          <cell r="G1076" t="str">
            <v>TALLER</v>
          </cell>
          <cell r="H1076" t="str">
            <v>TALLER</v>
          </cell>
          <cell r="I1076" t="str">
            <v>TALLER</v>
          </cell>
          <cell r="J1076" t="str">
            <v>REPUESTO</v>
          </cell>
          <cell r="K1076" t="str">
            <v>TRIZ</v>
          </cell>
          <cell r="L1076">
            <v>1</v>
          </cell>
          <cell r="M1076" t="str">
            <v>UNID.</v>
          </cell>
          <cell r="N1076" t="str">
            <v>TALLER</v>
          </cell>
          <cell r="O1076">
            <v>0</v>
          </cell>
          <cell r="P1076" t="str">
            <v>E2</v>
          </cell>
          <cell r="Q1076" t="str">
            <v>J1</v>
          </cell>
          <cell r="R1076" t="str">
            <v>J6</v>
          </cell>
          <cell r="S1076" t="str">
            <v>ENTREGADO</v>
          </cell>
          <cell r="T1076">
            <v>42691</v>
          </cell>
          <cell r="U1076" t="str">
            <v>YUCA BELLIDO BORIS YERSY</v>
          </cell>
          <cell r="V1076" t="str">
            <v>FLOREZ CONDORI  JOSE WILLIANS</v>
          </cell>
        </row>
        <row r="1077">
          <cell r="A1077">
            <v>1002</v>
          </cell>
          <cell r="B1077">
            <v>42691</v>
          </cell>
          <cell r="C1077" t="str">
            <v>NOVIEMBRE</v>
          </cell>
          <cell r="D1077" t="str">
            <v>2016</v>
          </cell>
          <cell r="E1077">
            <v>352</v>
          </cell>
          <cell r="F1077" t="str">
            <v>X2W-759</v>
          </cell>
          <cell r="G1077" t="str">
            <v>C5V-999</v>
          </cell>
          <cell r="H1077" t="str">
            <v>LAS BAMBAS</v>
          </cell>
          <cell r="I1077">
            <v>152065</v>
          </cell>
          <cell r="J1077" t="str">
            <v>REPUESTO</v>
          </cell>
          <cell r="K1077" t="str">
            <v>PARCHE RAC 12</v>
          </cell>
          <cell r="L1077">
            <v>1</v>
          </cell>
          <cell r="M1077" t="str">
            <v>UNID.</v>
          </cell>
          <cell r="N1077" t="str">
            <v>TRACTO</v>
          </cell>
          <cell r="O1077">
            <v>0</v>
          </cell>
          <cell r="P1077" t="str">
            <v>N1</v>
          </cell>
          <cell r="Q1077" t="str">
            <v>J1</v>
          </cell>
          <cell r="R1077" t="str">
            <v>J4</v>
          </cell>
          <cell r="S1077" t="str">
            <v>ENTREGADO</v>
          </cell>
          <cell r="T1077">
            <v>42691</v>
          </cell>
          <cell r="U1077" t="str">
            <v>AGUILAR CCANTUTA WILLY</v>
          </cell>
          <cell r="V1077" t="str">
            <v>FLOREZ CONDORI  JOSE WILLIANS</v>
          </cell>
        </row>
        <row r="1078">
          <cell r="A1078">
            <v>1152</v>
          </cell>
          <cell r="B1078">
            <v>42692</v>
          </cell>
          <cell r="C1078" t="str">
            <v>NOVIEMBRE</v>
          </cell>
          <cell r="D1078" t="str">
            <v>2016</v>
          </cell>
          <cell r="E1078">
            <v>344</v>
          </cell>
          <cell r="F1078" t="str">
            <v>A5O-859</v>
          </cell>
          <cell r="G1078" t="str">
            <v>B6Y-971</v>
          </cell>
          <cell r="H1078" t="str">
            <v>LAS BAMBAS</v>
          </cell>
          <cell r="I1078">
            <v>114907</v>
          </cell>
          <cell r="J1078" t="str">
            <v>REPUESTO</v>
          </cell>
          <cell r="K1078" t="str">
            <v>FOCO LAGRIMON AMBAR 12 V</v>
          </cell>
          <cell r="L1078">
            <v>1</v>
          </cell>
          <cell r="M1078" t="str">
            <v>UNID.</v>
          </cell>
          <cell r="N1078" t="str">
            <v>TRACTO</v>
          </cell>
          <cell r="O1078">
            <v>0</v>
          </cell>
          <cell r="P1078" t="str">
            <v>E2</v>
          </cell>
          <cell r="Q1078" t="str">
            <v>J1</v>
          </cell>
          <cell r="R1078" t="str">
            <v>J1</v>
          </cell>
          <cell r="S1078" t="str">
            <v>ENTREGADO</v>
          </cell>
          <cell r="T1078">
            <v>42692</v>
          </cell>
          <cell r="U1078" t="str">
            <v>YUCA BELLIDO BORIS YERSY</v>
          </cell>
          <cell r="V1078" t="str">
            <v>FLOREZ CONDORI  JOSE WILLIANS</v>
          </cell>
        </row>
        <row r="1079">
          <cell r="A1079">
            <v>1153</v>
          </cell>
          <cell r="B1079">
            <v>42692</v>
          </cell>
          <cell r="C1079" t="str">
            <v>NOVIEMBRE</v>
          </cell>
          <cell r="D1079" t="str">
            <v>2016</v>
          </cell>
          <cell r="E1079">
            <v>344</v>
          </cell>
          <cell r="F1079" t="str">
            <v>A5O-859</v>
          </cell>
          <cell r="G1079" t="str">
            <v>B6Y-971</v>
          </cell>
          <cell r="H1079" t="str">
            <v>LAS BAMBAS</v>
          </cell>
          <cell r="I1079">
            <v>114907</v>
          </cell>
          <cell r="J1079" t="str">
            <v>REPUESTO</v>
          </cell>
          <cell r="K1079" t="str">
            <v>FOCO DE DOBLE CONTACTO DE 12 V</v>
          </cell>
          <cell r="L1079">
            <v>1</v>
          </cell>
          <cell r="M1079" t="str">
            <v>UNID.</v>
          </cell>
          <cell r="N1079" t="str">
            <v>TRACTO</v>
          </cell>
          <cell r="O1079">
            <v>0</v>
          </cell>
          <cell r="P1079" t="str">
            <v>E2</v>
          </cell>
          <cell r="Q1079" t="str">
            <v>J1</v>
          </cell>
          <cell r="R1079" t="str">
            <v>J1</v>
          </cell>
          <cell r="S1079" t="str">
            <v>ENTREGADO</v>
          </cell>
          <cell r="T1079">
            <v>42692</v>
          </cell>
          <cell r="U1079" t="str">
            <v>YUCA BELLIDO BORIS YERSY</v>
          </cell>
          <cell r="V1079" t="str">
            <v>FLOREZ CONDORI  JOSE WILLIANS</v>
          </cell>
        </row>
        <row r="1080">
          <cell r="A1080">
            <v>1154</v>
          </cell>
          <cell r="B1080">
            <v>42692</v>
          </cell>
          <cell r="C1080" t="str">
            <v>NOVIEMBRE</v>
          </cell>
          <cell r="D1080" t="str">
            <v>2016</v>
          </cell>
          <cell r="E1080">
            <v>351</v>
          </cell>
          <cell r="F1080" t="str">
            <v>ABP-783</v>
          </cell>
          <cell r="G1080" t="str">
            <v>C9S-988</v>
          </cell>
          <cell r="H1080" t="str">
            <v>LAS BAMBAS</v>
          </cell>
          <cell r="I1080">
            <v>122840</v>
          </cell>
          <cell r="J1080" t="str">
            <v>REPUESTO</v>
          </cell>
          <cell r="K1080" t="str">
            <v>CARTUCHO DE PULPO COMPLETO</v>
          </cell>
          <cell r="L1080">
            <v>1</v>
          </cell>
          <cell r="M1080" t="str">
            <v>UNID.</v>
          </cell>
          <cell r="N1080" t="str">
            <v>CISTERNA</v>
          </cell>
          <cell r="O1080">
            <v>0</v>
          </cell>
          <cell r="P1080" t="str">
            <v>M5</v>
          </cell>
          <cell r="Q1080" t="str">
            <v>J1</v>
          </cell>
          <cell r="R1080" t="str">
            <v>J1</v>
          </cell>
          <cell r="S1080" t="str">
            <v>ENTREGADO</v>
          </cell>
          <cell r="T1080">
            <v>42692</v>
          </cell>
          <cell r="U1080" t="str">
            <v>LOPEZ RUIZ WILBERTO</v>
          </cell>
          <cell r="V1080" t="str">
            <v>FLOREZ CONDORI  JOSE WILLIANS</v>
          </cell>
        </row>
        <row r="1081">
          <cell r="A1081">
            <v>1155</v>
          </cell>
          <cell r="B1081">
            <v>42692</v>
          </cell>
          <cell r="C1081" t="str">
            <v>NOVIEMBRE</v>
          </cell>
          <cell r="D1081" t="str">
            <v>2016</v>
          </cell>
          <cell r="E1081">
            <v>351</v>
          </cell>
          <cell r="F1081" t="str">
            <v>ABP-783</v>
          </cell>
          <cell r="G1081" t="str">
            <v>C9S-988</v>
          </cell>
          <cell r="H1081" t="str">
            <v>LAS BAMBAS</v>
          </cell>
          <cell r="I1081">
            <v>122840</v>
          </cell>
          <cell r="J1081" t="str">
            <v>REPUESTO</v>
          </cell>
          <cell r="K1081" t="str">
            <v>NIPLE 3/8 CON TUERCA,</v>
          </cell>
          <cell r="L1081">
            <v>12</v>
          </cell>
          <cell r="M1081" t="str">
            <v>UNID.</v>
          </cell>
          <cell r="N1081" t="str">
            <v>CISTERNA</v>
          </cell>
          <cell r="O1081">
            <v>0</v>
          </cell>
          <cell r="P1081" t="str">
            <v>M5</v>
          </cell>
          <cell r="Q1081" t="str">
            <v>J1</v>
          </cell>
          <cell r="R1081" t="str">
            <v>J1</v>
          </cell>
          <cell r="S1081" t="str">
            <v>ENTREGADO</v>
          </cell>
          <cell r="T1081">
            <v>42692</v>
          </cell>
          <cell r="U1081" t="str">
            <v>LOPEZ RUIZ WILBERTO</v>
          </cell>
          <cell r="V1081" t="str">
            <v>FLOREZ CONDORI  JOSE WILLIANS</v>
          </cell>
        </row>
        <row r="1082">
          <cell r="A1082">
            <v>1156</v>
          </cell>
          <cell r="B1082">
            <v>42692</v>
          </cell>
          <cell r="C1082" t="str">
            <v>NOVIEMBRE</v>
          </cell>
          <cell r="D1082" t="str">
            <v>2016</v>
          </cell>
          <cell r="E1082">
            <v>351</v>
          </cell>
          <cell r="F1082" t="str">
            <v>ABP-783</v>
          </cell>
          <cell r="G1082" t="str">
            <v>C9S-988</v>
          </cell>
          <cell r="H1082" t="str">
            <v>LAS BAMBAS</v>
          </cell>
          <cell r="I1082">
            <v>122840</v>
          </cell>
          <cell r="J1082" t="str">
            <v>REPUESTO</v>
          </cell>
          <cell r="K1082" t="str">
            <v>CONOS</v>
          </cell>
          <cell r="L1082">
            <v>12</v>
          </cell>
          <cell r="M1082" t="str">
            <v>UNID.</v>
          </cell>
          <cell r="N1082" t="str">
            <v>CISTERNA</v>
          </cell>
          <cell r="O1082">
            <v>0</v>
          </cell>
          <cell r="P1082" t="str">
            <v>M5</v>
          </cell>
          <cell r="Q1082" t="str">
            <v>J1</v>
          </cell>
          <cell r="R1082" t="str">
            <v>J1</v>
          </cell>
          <cell r="S1082" t="str">
            <v>ENTREGADO</v>
          </cell>
          <cell r="T1082">
            <v>42692</v>
          </cell>
          <cell r="U1082" t="str">
            <v>LOPEZ RUIZ WILBERTO</v>
          </cell>
          <cell r="V1082" t="str">
            <v>FLOREZ CONDORI  JOSE WILLIANS</v>
          </cell>
        </row>
        <row r="1083">
          <cell r="A1083">
            <v>1157</v>
          </cell>
          <cell r="B1083">
            <v>42692</v>
          </cell>
          <cell r="C1083" t="str">
            <v>NOVIEMBRE</v>
          </cell>
          <cell r="D1083" t="str">
            <v>2016</v>
          </cell>
          <cell r="E1083">
            <v>351</v>
          </cell>
          <cell r="F1083" t="str">
            <v>ABP-783</v>
          </cell>
          <cell r="G1083" t="str">
            <v>C9S-988</v>
          </cell>
          <cell r="H1083" t="str">
            <v>LAS BAMBAS</v>
          </cell>
          <cell r="I1083">
            <v>122840</v>
          </cell>
          <cell r="J1083" t="str">
            <v>REPUESTO</v>
          </cell>
          <cell r="K1083" t="str">
            <v>GUIAS</v>
          </cell>
          <cell r="L1083">
            <v>12</v>
          </cell>
          <cell r="M1083" t="str">
            <v>UNID.</v>
          </cell>
          <cell r="N1083" t="str">
            <v>CISTERNA</v>
          </cell>
          <cell r="O1083">
            <v>0</v>
          </cell>
          <cell r="P1083" t="str">
            <v>M5</v>
          </cell>
          <cell r="Q1083" t="str">
            <v>J1</v>
          </cell>
          <cell r="R1083" t="str">
            <v>J1</v>
          </cell>
          <cell r="S1083" t="str">
            <v>ENTREGADO</v>
          </cell>
          <cell r="T1083">
            <v>42692</v>
          </cell>
          <cell r="U1083" t="str">
            <v>LOPEZ RUIZ WILBERTO</v>
          </cell>
          <cell r="V1083" t="str">
            <v>FLOREZ CONDORI  JOSE WILLIANS</v>
          </cell>
        </row>
        <row r="1084">
          <cell r="A1084">
            <v>1095</v>
          </cell>
          <cell r="B1084">
            <v>42692</v>
          </cell>
          <cell r="C1084" t="str">
            <v>NOVIEMBRE</v>
          </cell>
          <cell r="D1084" t="str">
            <v>2016</v>
          </cell>
          <cell r="E1084">
            <v>371</v>
          </cell>
          <cell r="F1084" t="str">
            <v>ABR-727</v>
          </cell>
          <cell r="G1084" t="str">
            <v>C9S-989</v>
          </cell>
          <cell r="H1084" t="str">
            <v>LAS BAMBAS</v>
          </cell>
          <cell r="I1084">
            <v>98682</v>
          </cell>
          <cell r="J1084" t="str">
            <v>REPUESTO</v>
          </cell>
          <cell r="K1084" t="str">
            <v>SOPORTE DE RODAJE DE CARDAN</v>
          </cell>
          <cell r="L1084">
            <v>1</v>
          </cell>
          <cell r="M1084" t="str">
            <v>UNID.</v>
          </cell>
          <cell r="N1084" t="str">
            <v>TRACTO</v>
          </cell>
          <cell r="O1084">
            <v>98</v>
          </cell>
          <cell r="P1084" t="str">
            <v>M7</v>
          </cell>
          <cell r="Q1084" t="str">
            <v>J2</v>
          </cell>
          <cell r="R1084" t="str">
            <v>J6</v>
          </cell>
          <cell r="S1084" t="str">
            <v>ENTREGADO</v>
          </cell>
          <cell r="T1084">
            <v>0</v>
          </cell>
          <cell r="U1084" t="str">
            <v>ROBLES ROJAS  JOSE MIGUEL</v>
          </cell>
          <cell r="V1084" t="str">
            <v>CORIHUAMAN SURCO  ERICK ROBERT</v>
          </cell>
        </row>
        <row r="1085">
          <cell r="A1085">
            <v>1110</v>
          </cell>
          <cell r="B1085">
            <v>42692</v>
          </cell>
          <cell r="C1085" t="str">
            <v>NOVIEMBRE</v>
          </cell>
          <cell r="D1085" t="str">
            <v>2016</v>
          </cell>
          <cell r="E1085">
            <v>371</v>
          </cell>
          <cell r="F1085" t="str">
            <v>ABR-727</v>
          </cell>
          <cell r="G1085" t="str">
            <v>C9S-989</v>
          </cell>
          <cell r="H1085" t="str">
            <v>LAS BAMBAS</v>
          </cell>
          <cell r="I1085">
            <v>98682</v>
          </cell>
          <cell r="J1085" t="str">
            <v>REPUESTO</v>
          </cell>
          <cell r="K1085" t="str">
            <v>LIQUIDO REFRIGERANTE</v>
          </cell>
          <cell r="L1085">
            <v>2</v>
          </cell>
          <cell r="M1085" t="str">
            <v>GLNS.</v>
          </cell>
          <cell r="N1085" t="str">
            <v>TRACTO</v>
          </cell>
          <cell r="O1085">
            <v>0</v>
          </cell>
          <cell r="P1085" t="str">
            <v>M7</v>
          </cell>
          <cell r="Q1085" t="str">
            <v>J1</v>
          </cell>
          <cell r="R1085" t="str">
            <v>J6</v>
          </cell>
          <cell r="S1085" t="str">
            <v>ENTREGADO</v>
          </cell>
          <cell r="T1085">
            <v>42692</v>
          </cell>
          <cell r="U1085" t="str">
            <v>ROBLES ROJAS  JOSE MIGUEL</v>
          </cell>
          <cell r="V1085" t="str">
            <v>FLOREZ CONDORI  JOSE WILLIANS</v>
          </cell>
        </row>
        <row r="1086">
          <cell r="A1086">
            <v>1111</v>
          </cell>
          <cell r="B1086">
            <v>42692</v>
          </cell>
          <cell r="C1086" t="str">
            <v>NOVIEMBRE</v>
          </cell>
          <cell r="D1086" t="str">
            <v>2016</v>
          </cell>
          <cell r="E1086">
            <v>357</v>
          </cell>
          <cell r="F1086" t="str">
            <v>ABR-796</v>
          </cell>
          <cell r="G1086" t="str">
            <v>C9S-994</v>
          </cell>
          <cell r="H1086" t="str">
            <v>LAS BAMBAS</v>
          </cell>
          <cell r="I1086">
            <v>107387</v>
          </cell>
          <cell r="J1086" t="str">
            <v>REPUESTO</v>
          </cell>
          <cell r="K1086" t="str">
            <v>RELAY 12 V</v>
          </cell>
          <cell r="L1086">
            <v>1</v>
          </cell>
          <cell r="M1086" t="str">
            <v>UNID.</v>
          </cell>
          <cell r="N1086" t="str">
            <v>TRACTO</v>
          </cell>
          <cell r="O1086">
            <v>0</v>
          </cell>
          <cell r="P1086" t="str">
            <v>E2</v>
          </cell>
          <cell r="Q1086" t="str">
            <v>J1</v>
          </cell>
          <cell r="R1086" t="str">
            <v>J6</v>
          </cell>
          <cell r="S1086" t="str">
            <v>ENTREGADO</v>
          </cell>
          <cell r="T1086">
            <v>42692</v>
          </cell>
          <cell r="U1086" t="str">
            <v>YUCA BELLIDO BORIS YERSY</v>
          </cell>
          <cell r="V1086" t="str">
            <v>FLOREZ CONDORI  JOSE WILLIANS</v>
          </cell>
        </row>
        <row r="1087">
          <cell r="A1087">
            <v>1123</v>
          </cell>
          <cell r="B1087">
            <v>42692</v>
          </cell>
          <cell r="C1087" t="str">
            <v>NOVIEMBRE</v>
          </cell>
          <cell r="D1087" t="str">
            <v>2016</v>
          </cell>
          <cell r="E1087">
            <v>357</v>
          </cell>
          <cell r="F1087" t="str">
            <v>ABR-796</v>
          </cell>
          <cell r="G1087" t="str">
            <v>C9S-994</v>
          </cell>
          <cell r="H1087" t="str">
            <v>LAS BAMBAS</v>
          </cell>
          <cell r="I1087">
            <v>107387</v>
          </cell>
          <cell r="J1087" t="str">
            <v>REPUESTO</v>
          </cell>
          <cell r="K1087" t="str">
            <v>PERNO 3/8X 1" C/ VOLANDA</v>
          </cell>
          <cell r="L1087">
            <v>1</v>
          </cell>
          <cell r="M1087" t="str">
            <v>UNID.</v>
          </cell>
          <cell r="N1087" t="str">
            <v>TRACTO</v>
          </cell>
          <cell r="O1087">
            <v>0</v>
          </cell>
          <cell r="P1087" t="str">
            <v>M1</v>
          </cell>
          <cell r="Q1087" t="str">
            <v>J1</v>
          </cell>
          <cell r="R1087" t="str">
            <v>J5</v>
          </cell>
          <cell r="S1087" t="str">
            <v>ENTREGADO</v>
          </cell>
          <cell r="T1087">
            <v>42692</v>
          </cell>
          <cell r="U1087" t="str">
            <v>CABEZAS SANCHEZ JEAN JHONATAN</v>
          </cell>
          <cell r="V1087" t="str">
            <v>FLOREZ CONDORI  JOSE WILLIANS</v>
          </cell>
        </row>
        <row r="1088">
          <cell r="A1088">
            <v>1070</v>
          </cell>
          <cell r="B1088">
            <v>42692</v>
          </cell>
          <cell r="C1088" t="str">
            <v>NOVIEMBRE</v>
          </cell>
          <cell r="D1088" t="str">
            <v>2016</v>
          </cell>
          <cell r="E1088">
            <v>359</v>
          </cell>
          <cell r="F1088" t="str">
            <v>ABR-798</v>
          </cell>
          <cell r="G1088" t="str">
            <v>TBM-980</v>
          </cell>
          <cell r="H1088" t="str">
            <v>LAS BAMBAS</v>
          </cell>
          <cell r="I1088">
            <v>121757</v>
          </cell>
          <cell r="J1088" t="str">
            <v>REPUESTO</v>
          </cell>
          <cell r="K1088" t="str">
            <v>PERNO MANHOLE 3/8 X 6</v>
          </cell>
          <cell r="L1088">
            <v>1</v>
          </cell>
          <cell r="M1088" t="str">
            <v>UNID.</v>
          </cell>
          <cell r="N1088" t="str">
            <v>CISTERNA</v>
          </cell>
          <cell r="O1088">
            <v>0</v>
          </cell>
          <cell r="P1088" t="str">
            <v>S2</v>
          </cell>
          <cell r="Q1088" t="str">
            <v>J1</v>
          </cell>
          <cell r="R1088" t="str">
            <v>J6</v>
          </cell>
          <cell r="S1088" t="str">
            <v>ENTREGADO</v>
          </cell>
          <cell r="T1088">
            <v>42692</v>
          </cell>
          <cell r="U1088" t="str">
            <v>PALOMINO ESTRADA  MICHEL</v>
          </cell>
          <cell r="V1088" t="str">
            <v>FLOREZ CONDORI  JOSE WILLIANS</v>
          </cell>
        </row>
        <row r="1089">
          <cell r="A1089">
            <v>1071</v>
          </cell>
          <cell r="B1089">
            <v>42692</v>
          </cell>
          <cell r="C1089" t="str">
            <v>NOVIEMBRE</v>
          </cell>
          <cell r="D1089" t="str">
            <v>2016</v>
          </cell>
          <cell r="E1089">
            <v>359</v>
          </cell>
          <cell r="F1089" t="str">
            <v>ABR-798</v>
          </cell>
          <cell r="G1089" t="str">
            <v>TBM-980</v>
          </cell>
          <cell r="H1089" t="str">
            <v>LAS BAMBAS</v>
          </cell>
          <cell r="I1089">
            <v>121757</v>
          </cell>
          <cell r="J1089" t="str">
            <v>REPUESTO</v>
          </cell>
          <cell r="K1089" t="str">
            <v>TUERCA 3/8</v>
          </cell>
          <cell r="L1089">
            <v>2</v>
          </cell>
          <cell r="M1089" t="str">
            <v>UNID.</v>
          </cell>
          <cell r="N1089" t="str">
            <v>CISTERNA</v>
          </cell>
          <cell r="O1089">
            <v>0</v>
          </cell>
          <cell r="P1089" t="str">
            <v>S2</v>
          </cell>
          <cell r="Q1089" t="str">
            <v>J1</v>
          </cell>
          <cell r="R1089" t="str">
            <v>J6</v>
          </cell>
          <cell r="S1089" t="str">
            <v>ENTREGADO</v>
          </cell>
          <cell r="T1089">
            <v>42692</v>
          </cell>
          <cell r="U1089" t="str">
            <v>PALOMINO ESTRADA  MICHEL</v>
          </cell>
          <cell r="V1089" t="str">
            <v>FLOREZ CONDORI  JOSE WILLIANS</v>
          </cell>
        </row>
        <row r="1090">
          <cell r="A1090">
            <v>1072</v>
          </cell>
          <cell r="B1090">
            <v>42692</v>
          </cell>
          <cell r="C1090" t="str">
            <v>NOVIEMBRE</v>
          </cell>
          <cell r="D1090" t="str">
            <v>2016</v>
          </cell>
          <cell r="E1090">
            <v>359</v>
          </cell>
          <cell r="F1090" t="str">
            <v>ABR-798</v>
          </cell>
          <cell r="G1090" t="str">
            <v>TBM-980</v>
          </cell>
          <cell r="H1090" t="str">
            <v>LAS BAMBAS</v>
          </cell>
          <cell r="I1090">
            <v>121757</v>
          </cell>
          <cell r="J1090" t="str">
            <v>IMPLEMENTACION</v>
          </cell>
          <cell r="K1090" t="str">
            <v>LINTERNA PARA CASCO</v>
          </cell>
          <cell r="L1090">
            <v>1</v>
          </cell>
          <cell r="M1090" t="str">
            <v>UNID.</v>
          </cell>
          <cell r="N1090" t="str">
            <v>TALLER</v>
          </cell>
          <cell r="O1090">
            <v>98</v>
          </cell>
          <cell r="P1090" t="str">
            <v>S2</v>
          </cell>
          <cell r="Q1090" t="str">
            <v>J1</v>
          </cell>
          <cell r="R1090" t="str">
            <v>J6</v>
          </cell>
          <cell r="S1090" t="str">
            <v>ENTREGADO</v>
          </cell>
          <cell r="T1090">
            <v>0</v>
          </cell>
          <cell r="U1090" t="str">
            <v>PALOMINO ESTRADA  MICHEL</v>
          </cell>
          <cell r="V1090" t="str">
            <v>FLOREZ CONDORI  JOSE WILLIANS</v>
          </cell>
        </row>
        <row r="1091">
          <cell r="A1091">
            <v>1109</v>
          </cell>
          <cell r="B1091">
            <v>42692</v>
          </cell>
          <cell r="C1091" t="str">
            <v>NOVIEMBRE</v>
          </cell>
          <cell r="D1091" t="str">
            <v>2016</v>
          </cell>
          <cell r="E1091">
            <v>359</v>
          </cell>
          <cell r="F1091" t="str">
            <v>ABR-798</v>
          </cell>
          <cell r="G1091" t="str">
            <v>TBM-980</v>
          </cell>
          <cell r="H1091" t="str">
            <v>LAS BAMBAS</v>
          </cell>
          <cell r="I1091">
            <v>121757</v>
          </cell>
          <cell r="J1091" t="str">
            <v>REPUESTO</v>
          </cell>
          <cell r="K1091" t="str">
            <v>BOMBA DE CEBADOR</v>
          </cell>
          <cell r="L1091">
            <v>1</v>
          </cell>
          <cell r="M1091" t="str">
            <v>UNID.</v>
          </cell>
          <cell r="N1091" t="str">
            <v>TRACTO</v>
          </cell>
          <cell r="O1091">
            <v>0</v>
          </cell>
          <cell r="P1091" t="str">
            <v>M2</v>
          </cell>
          <cell r="Q1091" t="str">
            <v>J1</v>
          </cell>
          <cell r="R1091" t="str">
            <v>J6</v>
          </cell>
          <cell r="S1091" t="str">
            <v>ENTREGADO</v>
          </cell>
          <cell r="T1091">
            <v>42692</v>
          </cell>
          <cell r="U1091" t="str">
            <v>CHUMPITAZ GAGO JULIO ENRIQUE</v>
          </cell>
          <cell r="V1091" t="str">
            <v>FLOREZ CONDORI  JOSE WILLIANS</v>
          </cell>
        </row>
        <row r="1092">
          <cell r="A1092">
            <v>1115</v>
          </cell>
          <cell r="B1092">
            <v>42692</v>
          </cell>
          <cell r="C1092" t="str">
            <v>NOVIEMBRE</v>
          </cell>
          <cell r="D1092" t="str">
            <v>2016</v>
          </cell>
          <cell r="E1092">
            <v>359</v>
          </cell>
          <cell r="F1092" t="str">
            <v>ABR-798</v>
          </cell>
          <cell r="G1092" t="str">
            <v>TBM-980</v>
          </cell>
          <cell r="H1092" t="str">
            <v>LAS BAMBAS</v>
          </cell>
          <cell r="I1092">
            <v>121757</v>
          </cell>
          <cell r="J1092" t="str">
            <v>REPUESTO</v>
          </cell>
          <cell r="K1092" t="str">
            <v>AGUA REFRIGERANTE</v>
          </cell>
          <cell r="L1092">
            <v>1</v>
          </cell>
          <cell r="M1092" t="str">
            <v>GLNS.</v>
          </cell>
          <cell r="N1092" t="str">
            <v>TRACTO</v>
          </cell>
          <cell r="O1092">
            <v>0</v>
          </cell>
          <cell r="P1092" t="str">
            <v>M2</v>
          </cell>
          <cell r="Q1092" t="str">
            <v>J2</v>
          </cell>
          <cell r="R1092" t="str">
            <v>J6</v>
          </cell>
          <cell r="S1092" t="str">
            <v>ENTREGADO</v>
          </cell>
          <cell r="T1092">
            <v>42692</v>
          </cell>
          <cell r="U1092" t="str">
            <v>CHUMPITAZ GAGO JULIO ENRIQUE</v>
          </cell>
          <cell r="V1092" t="str">
            <v>CORIHUAMAN SURCO  ERICK ROBERT</v>
          </cell>
        </row>
        <row r="1093">
          <cell r="A1093">
            <v>1055</v>
          </cell>
          <cell r="B1093">
            <v>42692</v>
          </cell>
          <cell r="C1093" t="str">
            <v>NOVIEMBRE</v>
          </cell>
          <cell r="D1093" t="str">
            <v>2016</v>
          </cell>
          <cell r="E1093">
            <v>369</v>
          </cell>
          <cell r="F1093" t="str">
            <v>ABS-700</v>
          </cell>
          <cell r="G1093" t="str">
            <v>TBC-971</v>
          </cell>
          <cell r="H1093" t="str">
            <v>LAS BAMBAS</v>
          </cell>
          <cell r="I1093">
            <v>97182.399999999994</v>
          </cell>
          <cell r="J1093" t="str">
            <v>REPUESTO</v>
          </cell>
          <cell r="K1093" t="str">
            <v>FILTRO DE AIRE</v>
          </cell>
          <cell r="L1093">
            <v>1</v>
          </cell>
          <cell r="M1093" t="str">
            <v>UNID.</v>
          </cell>
          <cell r="N1093" t="str">
            <v>CAMIONETA</v>
          </cell>
          <cell r="O1093">
            <v>98</v>
          </cell>
          <cell r="P1093" t="str">
            <v>M6</v>
          </cell>
          <cell r="Q1093" t="str">
            <v>J1</v>
          </cell>
          <cell r="R1093" t="str">
            <v>J6</v>
          </cell>
          <cell r="S1093" t="str">
            <v>ENTREGADO</v>
          </cell>
          <cell r="T1093">
            <v>0</v>
          </cell>
          <cell r="U1093" t="str">
            <v>PARI VENTURA  EDSON ORLANDO</v>
          </cell>
          <cell r="V1093" t="str">
            <v>FLOREZ CONDORI  JOSE WILLIANS</v>
          </cell>
        </row>
        <row r="1094">
          <cell r="A1094">
            <v>1056</v>
          </cell>
          <cell r="B1094">
            <v>42692</v>
          </cell>
          <cell r="C1094" t="str">
            <v>NOVIEMBRE</v>
          </cell>
          <cell r="D1094" t="str">
            <v>2016</v>
          </cell>
          <cell r="E1094">
            <v>369</v>
          </cell>
          <cell r="F1094" t="str">
            <v>ABS-700</v>
          </cell>
          <cell r="G1094" t="str">
            <v>TBC-971</v>
          </cell>
          <cell r="H1094" t="str">
            <v>LAS BAMBAS</v>
          </cell>
          <cell r="I1094">
            <v>97182.399999999994</v>
          </cell>
          <cell r="J1094" t="str">
            <v>REPUESTO</v>
          </cell>
          <cell r="K1094" t="str">
            <v>FILTRO DE COMBUSTIBLE</v>
          </cell>
          <cell r="L1094">
            <v>1</v>
          </cell>
          <cell r="M1094" t="str">
            <v>UNID.</v>
          </cell>
          <cell r="N1094" t="str">
            <v>CAMIONETA</v>
          </cell>
          <cell r="O1094">
            <v>0</v>
          </cell>
          <cell r="P1094" t="str">
            <v>M6</v>
          </cell>
          <cell r="Q1094" t="str">
            <v>J1</v>
          </cell>
          <cell r="R1094" t="str">
            <v>J6</v>
          </cell>
          <cell r="S1094" t="str">
            <v>ENTREGADO</v>
          </cell>
          <cell r="T1094">
            <v>42692</v>
          </cell>
          <cell r="U1094" t="str">
            <v>PARI VENTURA  EDSON ORLANDO</v>
          </cell>
          <cell r="V1094" t="str">
            <v>FLOREZ CONDORI  JOSE WILLIANS</v>
          </cell>
        </row>
        <row r="1095">
          <cell r="A1095">
            <v>1057</v>
          </cell>
          <cell r="B1095">
            <v>42692</v>
          </cell>
          <cell r="C1095" t="str">
            <v>NOVIEMBRE</v>
          </cell>
          <cell r="D1095" t="str">
            <v>2016</v>
          </cell>
          <cell r="E1095">
            <v>369</v>
          </cell>
          <cell r="F1095" t="str">
            <v>ABS-700</v>
          </cell>
          <cell r="G1095" t="str">
            <v>TBC-971</v>
          </cell>
          <cell r="H1095" t="str">
            <v>LAS BAMBAS</v>
          </cell>
          <cell r="I1095">
            <v>97182.399999999994</v>
          </cell>
          <cell r="J1095" t="str">
            <v>REPUESTO</v>
          </cell>
          <cell r="K1095" t="str">
            <v>FILTRO DE ACEITE</v>
          </cell>
          <cell r="L1095">
            <v>1</v>
          </cell>
          <cell r="M1095" t="str">
            <v>UNID.</v>
          </cell>
          <cell r="N1095" t="str">
            <v>CAMIONETA</v>
          </cell>
          <cell r="O1095">
            <v>0</v>
          </cell>
          <cell r="P1095" t="str">
            <v>M6</v>
          </cell>
          <cell r="Q1095" t="str">
            <v>J1</v>
          </cell>
          <cell r="R1095" t="str">
            <v>J6</v>
          </cell>
          <cell r="S1095" t="str">
            <v>ENTREGADO</v>
          </cell>
          <cell r="T1095">
            <v>42692</v>
          </cell>
          <cell r="U1095" t="str">
            <v>PARI VENTURA  EDSON ORLANDO</v>
          </cell>
          <cell r="V1095" t="str">
            <v>FLOREZ CONDORI  JOSE WILLIANS</v>
          </cell>
        </row>
        <row r="1096">
          <cell r="A1096">
            <v>1058</v>
          </cell>
          <cell r="B1096">
            <v>42692</v>
          </cell>
          <cell r="C1096" t="str">
            <v>NOVIEMBRE</v>
          </cell>
          <cell r="D1096" t="str">
            <v>2016</v>
          </cell>
          <cell r="E1096">
            <v>369</v>
          </cell>
          <cell r="F1096" t="str">
            <v>ABS-700</v>
          </cell>
          <cell r="G1096" t="str">
            <v>TBC-971</v>
          </cell>
          <cell r="H1096" t="str">
            <v>LAS BAMBAS</v>
          </cell>
          <cell r="I1096">
            <v>97182.399999999994</v>
          </cell>
          <cell r="J1096" t="str">
            <v>REPUESTO</v>
          </cell>
          <cell r="K1096" t="str">
            <v>ACEITE 15W40</v>
          </cell>
          <cell r="L1096">
            <v>2</v>
          </cell>
          <cell r="M1096" t="str">
            <v>GLNS.</v>
          </cell>
          <cell r="N1096" t="str">
            <v>CAMIONETA</v>
          </cell>
          <cell r="O1096">
            <v>0</v>
          </cell>
          <cell r="P1096" t="str">
            <v>M6</v>
          </cell>
          <cell r="Q1096" t="str">
            <v>J1</v>
          </cell>
          <cell r="R1096" t="str">
            <v>J6</v>
          </cell>
          <cell r="S1096" t="str">
            <v>ENTREGADO</v>
          </cell>
          <cell r="T1096">
            <v>42692</v>
          </cell>
          <cell r="U1096" t="str">
            <v>PARI VENTURA  EDSON ORLANDO</v>
          </cell>
          <cell r="V1096" t="str">
            <v>FLOREZ CONDORI  JOSE WILLIANS</v>
          </cell>
        </row>
        <row r="1097">
          <cell r="A1097">
            <v>1106</v>
          </cell>
          <cell r="B1097">
            <v>42692</v>
          </cell>
          <cell r="C1097" t="str">
            <v>NOVIEMBRE</v>
          </cell>
          <cell r="D1097" t="str">
            <v>2016</v>
          </cell>
          <cell r="E1097">
            <v>364</v>
          </cell>
          <cell r="F1097" t="str">
            <v>AKX-731</v>
          </cell>
          <cell r="G1097" t="str">
            <v>TCD-980</v>
          </cell>
          <cell r="H1097" t="str">
            <v>LAS BAMBAS</v>
          </cell>
          <cell r="I1097">
            <v>31279</v>
          </cell>
          <cell r="J1097" t="str">
            <v>REPUESTO</v>
          </cell>
          <cell r="K1097" t="str">
            <v>FOCO LAGRIMON AMBAR 12 V</v>
          </cell>
          <cell r="L1097">
            <v>1</v>
          </cell>
          <cell r="M1097" t="str">
            <v>UNID.</v>
          </cell>
          <cell r="N1097" t="str">
            <v>TRACTO</v>
          </cell>
          <cell r="O1097">
            <v>0</v>
          </cell>
          <cell r="P1097" t="str">
            <v>E2</v>
          </cell>
          <cell r="Q1097" t="str">
            <v>J1</v>
          </cell>
          <cell r="R1097" t="str">
            <v>J6</v>
          </cell>
          <cell r="S1097" t="str">
            <v>ENTREGADO</v>
          </cell>
          <cell r="T1097">
            <v>42692</v>
          </cell>
          <cell r="U1097" t="str">
            <v>YUCA BELLIDO BORIS YERSY</v>
          </cell>
          <cell r="V1097" t="str">
            <v>FLOREZ CONDORI  JOSE WILLIANS</v>
          </cell>
        </row>
        <row r="1098">
          <cell r="A1098">
            <v>1107</v>
          </cell>
          <cell r="B1098">
            <v>42692</v>
          </cell>
          <cell r="C1098" t="str">
            <v>NOVIEMBRE</v>
          </cell>
          <cell r="D1098" t="str">
            <v>2016</v>
          </cell>
          <cell r="E1098">
            <v>364</v>
          </cell>
          <cell r="F1098" t="str">
            <v>AKX-731</v>
          </cell>
          <cell r="G1098" t="str">
            <v>TCD-980</v>
          </cell>
          <cell r="H1098" t="str">
            <v>LAS BAMBAS</v>
          </cell>
          <cell r="I1098">
            <v>31279</v>
          </cell>
          <cell r="J1098" t="str">
            <v>REPUESTO</v>
          </cell>
          <cell r="K1098" t="str">
            <v>FOCO DOBLE CONTACTO 12 V</v>
          </cell>
          <cell r="L1098">
            <v>1</v>
          </cell>
          <cell r="M1098" t="str">
            <v>UNID.</v>
          </cell>
          <cell r="N1098" t="str">
            <v>TRACTO</v>
          </cell>
          <cell r="O1098">
            <v>0</v>
          </cell>
          <cell r="P1098" t="str">
            <v>E2</v>
          </cell>
          <cell r="Q1098" t="str">
            <v>J1</v>
          </cell>
          <cell r="R1098" t="str">
            <v>J6</v>
          </cell>
          <cell r="S1098" t="str">
            <v>ENTREGADO</v>
          </cell>
          <cell r="T1098">
            <v>42692</v>
          </cell>
          <cell r="U1098" t="str">
            <v>YUCA BELLIDO BORIS YERSY</v>
          </cell>
          <cell r="V1098" t="str">
            <v>FLOREZ CONDORI  JOSE WILLIANS</v>
          </cell>
        </row>
        <row r="1099">
          <cell r="A1099">
            <v>1108</v>
          </cell>
          <cell r="B1099">
            <v>42692</v>
          </cell>
          <cell r="C1099" t="str">
            <v>NOVIEMBRE</v>
          </cell>
          <cell r="D1099" t="str">
            <v>2016</v>
          </cell>
          <cell r="E1099">
            <v>364</v>
          </cell>
          <cell r="F1099" t="str">
            <v>AKX-731</v>
          </cell>
          <cell r="G1099" t="str">
            <v>TCD-980</v>
          </cell>
          <cell r="H1099" t="str">
            <v>LAS BAMBAS</v>
          </cell>
          <cell r="I1099">
            <v>31279</v>
          </cell>
          <cell r="J1099" t="str">
            <v>REPUESTO</v>
          </cell>
          <cell r="K1099" t="str">
            <v>PRESINTOS 200</v>
          </cell>
          <cell r="L1099">
            <v>10</v>
          </cell>
          <cell r="M1099" t="str">
            <v>UNID.</v>
          </cell>
          <cell r="N1099" t="str">
            <v>TRACTO</v>
          </cell>
          <cell r="O1099">
            <v>0</v>
          </cell>
          <cell r="P1099" t="str">
            <v>E2</v>
          </cell>
          <cell r="Q1099" t="str">
            <v>J1</v>
          </cell>
          <cell r="R1099" t="str">
            <v>J6</v>
          </cell>
          <cell r="S1099" t="str">
            <v>ENTREGADO</v>
          </cell>
          <cell r="T1099">
            <v>42692</v>
          </cell>
          <cell r="U1099" t="str">
            <v>YUCA BELLIDO BORIS YERSY</v>
          </cell>
          <cell r="V1099" t="str">
            <v>FLOREZ CONDORI  JOSE WILLIANS</v>
          </cell>
        </row>
        <row r="1100">
          <cell r="A1100">
            <v>1085</v>
          </cell>
          <cell r="B1100">
            <v>42692</v>
          </cell>
          <cell r="C1100" t="str">
            <v>NOVIEMBRE</v>
          </cell>
          <cell r="D1100" t="str">
            <v>2016</v>
          </cell>
          <cell r="E1100">
            <v>368</v>
          </cell>
          <cell r="F1100" t="str">
            <v>AMT-866</v>
          </cell>
          <cell r="G1100" t="str">
            <v>CAMIONETA</v>
          </cell>
          <cell r="H1100" t="str">
            <v>LAS BAMBAS</v>
          </cell>
          <cell r="I1100">
            <v>29965</v>
          </cell>
          <cell r="J1100" t="str">
            <v>REPUESTO</v>
          </cell>
          <cell r="K1100" t="str">
            <v>ABRAZADERA DE TANQUE PRINCIPAL HACIA EL CHASIS</v>
          </cell>
          <cell r="L1100">
            <v>2</v>
          </cell>
          <cell r="M1100" t="str">
            <v>UNID.</v>
          </cell>
          <cell r="N1100" t="str">
            <v>CAMION</v>
          </cell>
          <cell r="O1100">
            <v>98</v>
          </cell>
          <cell r="P1100" t="str">
            <v>M7</v>
          </cell>
          <cell r="Q1100" t="str">
            <v>J1</v>
          </cell>
          <cell r="R1100" t="str">
            <v>J5</v>
          </cell>
          <cell r="S1100" t="str">
            <v>ENTREGADO</v>
          </cell>
          <cell r="T1100">
            <v>0</v>
          </cell>
          <cell r="U1100" t="str">
            <v>ROBLES ROJAS  JOSE MIGUEL</v>
          </cell>
          <cell r="V1100" t="str">
            <v>FLOREZ CONDORI  JOSE WILLIANS</v>
          </cell>
        </row>
        <row r="1101">
          <cell r="A1101">
            <v>1119</v>
          </cell>
          <cell r="B1101">
            <v>42692</v>
          </cell>
          <cell r="C1101" t="str">
            <v>NOVIEMBRE</v>
          </cell>
          <cell r="D1101" t="str">
            <v>2016</v>
          </cell>
          <cell r="E1101">
            <v>367</v>
          </cell>
          <cell r="F1101" t="str">
            <v>B2L-889</v>
          </cell>
          <cell r="G1101" t="str">
            <v>CAMION</v>
          </cell>
          <cell r="H1101" t="str">
            <v>TAMBOMAYO</v>
          </cell>
          <cell r="I1101">
            <v>120679</v>
          </cell>
          <cell r="J1101" t="str">
            <v>REPUESTO</v>
          </cell>
          <cell r="K1101" t="str">
            <v>JUEGOS DE BOCINAS DE BALANCIN</v>
          </cell>
          <cell r="L1101">
            <v>2</v>
          </cell>
          <cell r="M1101" t="str">
            <v>JUEGO</v>
          </cell>
          <cell r="N1101" t="str">
            <v>CISTERNA</v>
          </cell>
          <cell r="O1101">
            <v>0</v>
          </cell>
          <cell r="P1101" t="str">
            <v>S2</v>
          </cell>
          <cell r="Q1101" t="str">
            <v>J1</v>
          </cell>
          <cell r="R1101" t="str">
            <v>J6</v>
          </cell>
          <cell r="S1101" t="str">
            <v>ENTREGADO</v>
          </cell>
          <cell r="T1101">
            <v>42692</v>
          </cell>
          <cell r="U1101" t="str">
            <v>PALOMINO ESTRADA  MICHEL</v>
          </cell>
          <cell r="V1101" t="str">
            <v>FLOREZ CONDORI  JOSE WILLIANS</v>
          </cell>
        </row>
        <row r="1102">
          <cell r="A1102">
            <v>1120</v>
          </cell>
          <cell r="B1102">
            <v>42692</v>
          </cell>
          <cell r="C1102" t="str">
            <v>NOVIEMBRE</v>
          </cell>
          <cell r="D1102" t="str">
            <v>2016</v>
          </cell>
          <cell r="E1102">
            <v>367</v>
          </cell>
          <cell r="F1102" t="str">
            <v>B2L-889</v>
          </cell>
          <cell r="G1102" t="str">
            <v>CAMION</v>
          </cell>
          <cell r="H1102" t="str">
            <v>TAMBOMAYO</v>
          </cell>
          <cell r="I1102">
            <v>120679</v>
          </cell>
          <cell r="J1102" t="str">
            <v>REPUESTO</v>
          </cell>
          <cell r="K1102" t="str">
            <v>PERNO 1/2 X 4</v>
          </cell>
          <cell r="L1102">
            <v>2</v>
          </cell>
          <cell r="M1102" t="str">
            <v>UNID.</v>
          </cell>
          <cell r="N1102" t="str">
            <v>CISTERNA</v>
          </cell>
          <cell r="O1102">
            <v>0</v>
          </cell>
          <cell r="P1102" t="str">
            <v>S2</v>
          </cell>
          <cell r="Q1102" t="str">
            <v>J1</v>
          </cell>
          <cell r="R1102" t="str">
            <v>J6</v>
          </cell>
          <cell r="S1102" t="str">
            <v>ENTREGADO</v>
          </cell>
          <cell r="T1102">
            <v>42692</v>
          </cell>
          <cell r="U1102" t="str">
            <v>PALOMINO ESTRADA  MICHEL</v>
          </cell>
          <cell r="V1102" t="str">
            <v>FLOREZ CONDORI  JOSE WILLIANS</v>
          </cell>
        </row>
        <row r="1103">
          <cell r="A1103">
            <v>1121</v>
          </cell>
          <cell r="B1103">
            <v>42692</v>
          </cell>
          <cell r="C1103" t="str">
            <v>NOVIEMBRE</v>
          </cell>
          <cell r="D1103" t="str">
            <v>2016</v>
          </cell>
          <cell r="E1103">
            <v>367</v>
          </cell>
          <cell r="F1103" t="str">
            <v>B2L-889</v>
          </cell>
          <cell r="G1103" t="str">
            <v>CAMION</v>
          </cell>
          <cell r="H1103" t="str">
            <v>TAMBOMAYO</v>
          </cell>
          <cell r="I1103">
            <v>120679</v>
          </cell>
          <cell r="J1103" t="str">
            <v>REPUESTO</v>
          </cell>
          <cell r="K1103" t="str">
            <v>TUERCA SEGURO 1/2</v>
          </cell>
          <cell r="L1103">
            <v>2</v>
          </cell>
          <cell r="M1103" t="str">
            <v>UNID.</v>
          </cell>
          <cell r="N1103" t="str">
            <v>CISTERNA</v>
          </cell>
          <cell r="O1103">
            <v>0</v>
          </cell>
          <cell r="P1103" t="str">
            <v>S2</v>
          </cell>
          <cell r="Q1103" t="str">
            <v>J1</v>
          </cell>
          <cell r="R1103" t="str">
            <v>J6</v>
          </cell>
          <cell r="S1103" t="str">
            <v>ENTREGADO</v>
          </cell>
          <cell r="T1103">
            <v>42692</v>
          </cell>
          <cell r="U1103" t="str">
            <v>PALOMINO ESTRADA  MICHEL</v>
          </cell>
          <cell r="V1103" t="str">
            <v>FLOREZ CONDORI  JOSE WILLIANS</v>
          </cell>
        </row>
        <row r="1104">
          <cell r="A1104">
            <v>1125</v>
          </cell>
          <cell r="B1104">
            <v>42692</v>
          </cell>
          <cell r="C1104" t="str">
            <v>NOVIEMBRE</v>
          </cell>
          <cell r="D1104" t="str">
            <v>2016</v>
          </cell>
          <cell r="E1104">
            <v>372</v>
          </cell>
          <cell r="F1104" t="str">
            <v>C5R-892</v>
          </cell>
          <cell r="G1104" t="str">
            <v>A0T-983</v>
          </cell>
          <cell r="H1104" t="str">
            <v>LAS BAMBAS</v>
          </cell>
          <cell r="I1104">
            <v>225360</v>
          </cell>
          <cell r="J1104" t="str">
            <v>REPUESTO</v>
          </cell>
          <cell r="K1104" t="str">
            <v>ACEITE 15W40</v>
          </cell>
          <cell r="L1104">
            <v>2</v>
          </cell>
          <cell r="M1104" t="str">
            <v>GLNS.</v>
          </cell>
          <cell r="N1104" t="str">
            <v>TRACTO</v>
          </cell>
          <cell r="O1104">
            <v>0</v>
          </cell>
          <cell r="P1104" t="str">
            <v>M7</v>
          </cell>
          <cell r="Q1104" t="str">
            <v>J1</v>
          </cell>
          <cell r="R1104" t="str">
            <v>J5</v>
          </cell>
          <cell r="S1104" t="str">
            <v>ENTREGADO</v>
          </cell>
          <cell r="T1104">
            <v>42692</v>
          </cell>
          <cell r="U1104" t="str">
            <v>ROBLES ROJAS  JOSE MIGUEL</v>
          </cell>
          <cell r="V1104" t="str">
            <v>FLOREZ CONDORI  JOSE WILLIANS</v>
          </cell>
        </row>
        <row r="1105">
          <cell r="A1105">
            <v>1132</v>
          </cell>
          <cell r="B1105">
            <v>42692</v>
          </cell>
          <cell r="C1105" t="str">
            <v>NOVIEMBRE</v>
          </cell>
          <cell r="D1105" t="str">
            <v>2016</v>
          </cell>
          <cell r="E1105">
            <v>372</v>
          </cell>
          <cell r="F1105" t="str">
            <v>C5R-892</v>
          </cell>
          <cell r="G1105" t="str">
            <v>A0T-983</v>
          </cell>
          <cell r="H1105" t="str">
            <v>LAS BAMBAS</v>
          </cell>
          <cell r="I1105">
            <v>225360</v>
          </cell>
          <cell r="J1105" t="str">
            <v>SERVICIO</v>
          </cell>
          <cell r="K1105" t="str">
            <v>TAPIZADO DE 2 ASIENTOS (PILOTO Y COPILOTO)</v>
          </cell>
          <cell r="L1105">
            <v>1</v>
          </cell>
          <cell r="M1105" t="str">
            <v>UNID.</v>
          </cell>
          <cell r="N1105" t="str">
            <v>TRACTO</v>
          </cell>
          <cell r="O1105">
            <v>0</v>
          </cell>
          <cell r="P1105" t="str">
            <v>M2</v>
          </cell>
          <cell r="Q1105" t="str">
            <v>J2</v>
          </cell>
          <cell r="R1105" t="str">
            <v>J6</v>
          </cell>
          <cell r="S1105" t="str">
            <v>ENTREGADO</v>
          </cell>
          <cell r="T1105">
            <v>42692</v>
          </cell>
          <cell r="U1105" t="str">
            <v>CHUMPITAZ GAGO JULIO ENRIQUE</v>
          </cell>
          <cell r="V1105" t="str">
            <v>CORIHUAMAN SURCO  ERICK ROBERT</v>
          </cell>
        </row>
        <row r="1106">
          <cell r="A1106">
            <v>1141</v>
          </cell>
          <cell r="B1106">
            <v>42692</v>
          </cell>
          <cell r="C1106" t="str">
            <v>NOVIEMBRE</v>
          </cell>
          <cell r="D1106" t="str">
            <v>2016</v>
          </cell>
          <cell r="E1106">
            <v>372</v>
          </cell>
          <cell r="F1106" t="str">
            <v>C5R-892</v>
          </cell>
          <cell r="G1106" t="str">
            <v>A0T-983</v>
          </cell>
          <cell r="H1106" t="str">
            <v>LAS BAMBAS</v>
          </cell>
          <cell r="I1106">
            <v>225360</v>
          </cell>
          <cell r="J1106" t="str">
            <v>INSUMO TALLER</v>
          </cell>
          <cell r="K1106" t="str">
            <v>VARILLAS DE INOX</v>
          </cell>
          <cell r="L1106">
            <v>2</v>
          </cell>
          <cell r="M1106" t="str">
            <v>UNID.</v>
          </cell>
          <cell r="N1106" t="str">
            <v>TRACTO</v>
          </cell>
          <cell r="O1106">
            <v>0</v>
          </cell>
          <cell r="P1106" t="str">
            <v>M1</v>
          </cell>
          <cell r="Q1106" t="str">
            <v>J2</v>
          </cell>
          <cell r="R1106" t="str">
            <v>J2</v>
          </cell>
          <cell r="S1106" t="str">
            <v>ENTREGADO</v>
          </cell>
          <cell r="T1106">
            <v>42692</v>
          </cell>
          <cell r="U1106" t="str">
            <v>CABEZAS SANCHEZ JEAN JHONATAN</v>
          </cell>
          <cell r="V1106" t="str">
            <v>CORIHUAMAN SURCO  ERICK ROBERT</v>
          </cell>
        </row>
        <row r="1107">
          <cell r="A1107">
            <v>1142</v>
          </cell>
          <cell r="B1107">
            <v>42692</v>
          </cell>
          <cell r="C1107" t="str">
            <v>NOVIEMBRE</v>
          </cell>
          <cell r="D1107" t="str">
            <v>2016</v>
          </cell>
          <cell r="E1107">
            <v>372</v>
          </cell>
          <cell r="F1107" t="str">
            <v>C5R-892</v>
          </cell>
          <cell r="G1107" t="str">
            <v>A0T-983</v>
          </cell>
          <cell r="H1107" t="str">
            <v>LAS BAMBAS</v>
          </cell>
          <cell r="I1107">
            <v>225360</v>
          </cell>
          <cell r="J1107" t="str">
            <v>REPUESTO</v>
          </cell>
          <cell r="K1107" t="str">
            <v>PERNOS DE 1/4 X 2</v>
          </cell>
          <cell r="L1107">
            <v>2</v>
          </cell>
          <cell r="M1107" t="str">
            <v>UNID.</v>
          </cell>
          <cell r="N1107" t="str">
            <v>TRACTO</v>
          </cell>
          <cell r="O1107">
            <v>0</v>
          </cell>
          <cell r="P1107" t="str">
            <v>M1</v>
          </cell>
          <cell r="Q1107" t="str">
            <v>J2</v>
          </cell>
          <cell r="R1107" t="str">
            <v>J2</v>
          </cell>
          <cell r="S1107" t="str">
            <v>ENTREGADO</v>
          </cell>
          <cell r="T1107">
            <v>42692</v>
          </cell>
          <cell r="U1107" t="str">
            <v>CABEZAS SANCHEZ JEAN JHONATAN</v>
          </cell>
          <cell r="V1107" t="str">
            <v>CORIHUAMAN SURCO  ERICK ROBERT</v>
          </cell>
        </row>
        <row r="1108">
          <cell r="A1108">
            <v>1143</v>
          </cell>
          <cell r="B1108">
            <v>42692</v>
          </cell>
          <cell r="C1108" t="str">
            <v>NOVIEMBRE</v>
          </cell>
          <cell r="D1108" t="str">
            <v>2016</v>
          </cell>
          <cell r="E1108">
            <v>372</v>
          </cell>
          <cell r="F1108" t="str">
            <v>C5R-892</v>
          </cell>
          <cell r="G1108" t="str">
            <v>A0T-983</v>
          </cell>
          <cell r="H1108" t="str">
            <v>LAS BAMBAS</v>
          </cell>
          <cell r="I1108">
            <v>225360</v>
          </cell>
          <cell r="J1108" t="str">
            <v>REPUESTO</v>
          </cell>
          <cell r="K1108" t="str">
            <v>TUERCAS DE 1/4</v>
          </cell>
          <cell r="L1108">
            <v>2</v>
          </cell>
          <cell r="M1108" t="str">
            <v>UNID.</v>
          </cell>
          <cell r="N1108" t="str">
            <v>TRACTO</v>
          </cell>
          <cell r="O1108">
            <v>0</v>
          </cell>
          <cell r="P1108" t="str">
            <v>M1</v>
          </cell>
          <cell r="Q1108" t="str">
            <v>J2</v>
          </cell>
          <cell r="R1108" t="str">
            <v>J2</v>
          </cell>
          <cell r="S1108" t="str">
            <v>ENTREGADO</v>
          </cell>
          <cell r="T1108">
            <v>42692</v>
          </cell>
          <cell r="U1108" t="str">
            <v>CABEZAS SANCHEZ JEAN JHONATAN</v>
          </cell>
          <cell r="V1108" t="str">
            <v>CORIHUAMAN SURCO  ERICK ROBERT</v>
          </cell>
        </row>
        <row r="1109">
          <cell r="A1109">
            <v>1082</v>
          </cell>
          <cell r="B1109">
            <v>42692</v>
          </cell>
          <cell r="C1109" t="str">
            <v>NOVIEMBRE</v>
          </cell>
          <cell r="D1109" t="str">
            <v>2016</v>
          </cell>
          <cell r="E1109">
            <v>363</v>
          </cell>
          <cell r="F1109" t="str">
            <v>C5R-896</v>
          </cell>
          <cell r="G1109" t="str">
            <v>A0U-977</v>
          </cell>
          <cell r="H1109" t="str">
            <v>LAS BAMBAS</v>
          </cell>
          <cell r="I1109">
            <v>211020</v>
          </cell>
          <cell r="J1109" t="str">
            <v>REPUESTO</v>
          </cell>
          <cell r="K1109" t="str">
            <v>FARO LATERAL A,BAR RECTANGULAR</v>
          </cell>
          <cell r="L1109">
            <v>1</v>
          </cell>
          <cell r="M1109" t="str">
            <v>UNID.</v>
          </cell>
          <cell r="N1109" t="str">
            <v>CISTERNA</v>
          </cell>
          <cell r="O1109">
            <v>0</v>
          </cell>
          <cell r="P1109" t="str">
            <v>E2</v>
          </cell>
          <cell r="Q1109" t="str">
            <v>J1</v>
          </cell>
          <cell r="R1109" t="str">
            <v>J5</v>
          </cell>
          <cell r="S1109" t="str">
            <v>ENTREGADO</v>
          </cell>
          <cell r="T1109">
            <v>42692</v>
          </cell>
          <cell r="U1109" t="str">
            <v>YUCA BELLIDO BORIS YERSY</v>
          </cell>
          <cell r="V1109" t="str">
            <v>FLOREZ CONDORI  JOSE WILLIANS</v>
          </cell>
        </row>
        <row r="1110">
          <cell r="A1110">
            <v>1083</v>
          </cell>
          <cell r="B1110">
            <v>42692</v>
          </cell>
          <cell r="C1110" t="str">
            <v>NOVIEMBRE</v>
          </cell>
          <cell r="D1110" t="str">
            <v>2016</v>
          </cell>
          <cell r="E1110">
            <v>363</v>
          </cell>
          <cell r="F1110" t="str">
            <v>C5R-896</v>
          </cell>
          <cell r="G1110" t="str">
            <v>A0U-977</v>
          </cell>
          <cell r="H1110" t="str">
            <v>LAS BAMBAS</v>
          </cell>
          <cell r="I1110">
            <v>211020</v>
          </cell>
          <cell r="J1110" t="str">
            <v>REPUESTO</v>
          </cell>
          <cell r="K1110" t="str">
            <v>LUZ DE PLACA LED</v>
          </cell>
          <cell r="L1110">
            <v>1</v>
          </cell>
          <cell r="M1110" t="str">
            <v>UNID.</v>
          </cell>
          <cell r="N1110" t="str">
            <v>CISTERNA</v>
          </cell>
          <cell r="O1110">
            <v>0</v>
          </cell>
          <cell r="P1110" t="str">
            <v>E2</v>
          </cell>
          <cell r="Q1110" t="str">
            <v>J1</v>
          </cell>
          <cell r="R1110" t="str">
            <v>J5</v>
          </cell>
          <cell r="S1110" t="str">
            <v>ENTREGADO</v>
          </cell>
          <cell r="T1110">
            <v>42692</v>
          </cell>
          <cell r="U1110" t="str">
            <v>YUCA BELLIDO BORIS YERSY</v>
          </cell>
          <cell r="V1110" t="str">
            <v>FLOREZ CONDORI  JOSE WILLIANS</v>
          </cell>
        </row>
        <row r="1111">
          <cell r="A1111">
            <v>1084</v>
          </cell>
          <cell r="B1111">
            <v>42692</v>
          </cell>
          <cell r="C1111" t="str">
            <v>NOVIEMBRE</v>
          </cell>
          <cell r="D1111" t="str">
            <v>2016</v>
          </cell>
          <cell r="E1111">
            <v>363</v>
          </cell>
          <cell r="F1111" t="str">
            <v>C5R-896</v>
          </cell>
          <cell r="G1111" t="str">
            <v>A0U-977</v>
          </cell>
          <cell r="H1111" t="str">
            <v>LAS BAMBAS</v>
          </cell>
          <cell r="I1111">
            <v>211020</v>
          </cell>
          <cell r="J1111" t="str">
            <v>REPUESTO</v>
          </cell>
          <cell r="K1111" t="str">
            <v>FOCO LAGRIMON AMBAR 12 V</v>
          </cell>
          <cell r="L1111">
            <v>1</v>
          </cell>
          <cell r="M1111" t="str">
            <v>UNID.</v>
          </cell>
          <cell r="N1111" t="str">
            <v>TRACTO</v>
          </cell>
          <cell r="O1111">
            <v>0</v>
          </cell>
          <cell r="P1111" t="str">
            <v>E2</v>
          </cell>
          <cell r="Q1111" t="str">
            <v>J1</v>
          </cell>
          <cell r="R1111" t="str">
            <v>J5</v>
          </cell>
          <cell r="S1111" t="str">
            <v>ENTREGADO</v>
          </cell>
          <cell r="T1111">
            <v>42692</v>
          </cell>
          <cell r="U1111" t="str">
            <v>YUCA BELLIDO BORIS YERSY</v>
          </cell>
          <cell r="V1111" t="str">
            <v>FLOREZ CONDORI  JOSE WILLIANS</v>
          </cell>
        </row>
        <row r="1112">
          <cell r="A1112">
            <v>1090</v>
          </cell>
          <cell r="B1112">
            <v>42692</v>
          </cell>
          <cell r="C1112" t="str">
            <v>NOVIEMBRE</v>
          </cell>
          <cell r="D1112" t="str">
            <v>2016</v>
          </cell>
          <cell r="E1112">
            <v>363</v>
          </cell>
          <cell r="F1112" t="str">
            <v>C5R-896</v>
          </cell>
          <cell r="G1112" t="str">
            <v>A0U-977</v>
          </cell>
          <cell r="H1112" t="str">
            <v>LAS BAMBAS</v>
          </cell>
          <cell r="I1112">
            <v>211020</v>
          </cell>
          <cell r="J1112" t="str">
            <v>REPUESTO</v>
          </cell>
          <cell r="K1112" t="str">
            <v>REFRIGERANTE</v>
          </cell>
          <cell r="L1112">
            <v>5</v>
          </cell>
          <cell r="M1112" t="str">
            <v>GLNS.</v>
          </cell>
          <cell r="N1112" t="str">
            <v>TRACTO</v>
          </cell>
          <cell r="O1112">
            <v>0</v>
          </cell>
          <cell r="P1112" t="str">
            <v>M4</v>
          </cell>
          <cell r="Q1112" t="str">
            <v>J1</v>
          </cell>
          <cell r="R1112" t="str">
            <v>J1</v>
          </cell>
          <cell r="S1112" t="str">
            <v>ENTREGADO</v>
          </cell>
          <cell r="T1112">
            <v>42692</v>
          </cell>
          <cell r="U1112" t="str">
            <v>JULLIRI APAZA UBALDO</v>
          </cell>
          <cell r="V1112" t="str">
            <v>FLOREZ CONDORI  JOSE WILLIANS</v>
          </cell>
        </row>
        <row r="1113">
          <cell r="A1113">
            <v>1079</v>
          </cell>
          <cell r="B1113">
            <v>42692</v>
          </cell>
          <cell r="C1113" t="str">
            <v>NOVIEMBRE</v>
          </cell>
          <cell r="D1113" t="str">
            <v>2016</v>
          </cell>
          <cell r="E1113">
            <v>312</v>
          </cell>
          <cell r="F1113" t="str">
            <v>C9M-902</v>
          </cell>
          <cell r="G1113" t="str">
            <v>B8L-970</v>
          </cell>
          <cell r="H1113" t="str">
            <v>LAS BAMBAS</v>
          </cell>
          <cell r="I1113">
            <v>207199</v>
          </cell>
          <cell r="J1113" t="str">
            <v>REPUESTO</v>
          </cell>
          <cell r="K1113" t="str">
            <v>PERNO 5/16X1" C/ TUERCA</v>
          </cell>
          <cell r="L1113">
            <v>1</v>
          </cell>
          <cell r="M1113" t="str">
            <v>UNID.</v>
          </cell>
          <cell r="N1113" t="str">
            <v>TRACTO</v>
          </cell>
          <cell r="O1113">
            <v>0</v>
          </cell>
          <cell r="P1113" t="str">
            <v>M2</v>
          </cell>
          <cell r="Q1113" t="str">
            <v>J1</v>
          </cell>
          <cell r="R1113" t="str">
            <v>J5</v>
          </cell>
          <cell r="S1113" t="str">
            <v>ENTREGADO</v>
          </cell>
          <cell r="T1113">
            <v>42692</v>
          </cell>
          <cell r="U1113" t="str">
            <v>CHUMPITAZ GAGO JULIO ENRIQUE</v>
          </cell>
          <cell r="V1113" t="str">
            <v>FLOREZ CONDORI  JOSE WILLIANS</v>
          </cell>
        </row>
        <row r="1114">
          <cell r="A1114">
            <v>1080</v>
          </cell>
          <cell r="B1114">
            <v>42692</v>
          </cell>
          <cell r="C1114" t="str">
            <v>NOVIEMBRE</v>
          </cell>
          <cell r="D1114" t="str">
            <v>2016</v>
          </cell>
          <cell r="E1114">
            <v>312</v>
          </cell>
          <cell r="F1114" t="str">
            <v>C9M-902</v>
          </cell>
          <cell r="G1114" t="str">
            <v>B8L-970</v>
          </cell>
          <cell r="H1114" t="str">
            <v>LAS BAMBAS</v>
          </cell>
          <cell r="I1114">
            <v>207199</v>
          </cell>
          <cell r="J1114" t="str">
            <v>REPUESTO</v>
          </cell>
          <cell r="K1114" t="str">
            <v>VOLANDAS PLANAS 5/16"</v>
          </cell>
          <cell r="L1114">
            <v>2</v>
          </cell>
          <cell r="M1114" t="str">
            <v>UNID.</v>
          </cell>
          <cell r="N1114" t="str">
            <v>TRACTO</v>
          </cell>
          <cell r="O1114">
            <v>0</v>
          </cell>
          <cell r="P1114" t="str">
            <v>M2</v>
          </cell>
          <cell r="Q1114" t="str">
            <v>J1</v>
          </cell>
          <cell r="R1114" t="str">
            <v>J5</v>
          </cell>
          <cell r="S1114" t="str">
            <v>ENTREGADO</v>
          </cell>
          <cell r="T1114">
            <v>42692</v>
          </cell>
          <cell r="U1114" t="str">
            <v>CHUMPITAZ GAGO JULIO ENRIQUE</v>
          </cell>
          <cell r="V1114" t="str">
            <v>FLOREZ CONDORI  JOSE WILLIANS</v>
          </cell>
        </row>
        <row r="1115">
          <cell r="A1115">
            <v>1081</v>
          </cell>
          <cell r="B1115">
            <v>42692</v>
          </cell>
          <cell r="C1115" t="str">
            <v>NOVIEMBRE</v>
          </cell>
          <cell r="D1115" t="str">
            <v>2016</v>
          </cell>
          <cell r="E1115">
            <v>312</v>
          </cell>
          <cell r="F1115" t="str">
            <v>C9M-902</v>
          </cell>
          <cell r="G1115" t="str">
            <v>B8L-970</v>
          </cell>
          <cell r="H1115" t="str">
            <v>LAS BAMBAS</v>
          </cell>
          <cell r="I1115">
            <v>207199</v>
          </cell>
          <cell r="J1115" t="str">
            <v>REPUESTO</v>
          </cell>
          <cell r="K1115" t="str">
            <v>VOLANDAS DE PRESION 5/16"</v>
          </cell>
          <cell r="L1115">
            <v>2</v>
          </cell>
          <cell r="M1115" t="str">
            <v>UNID.</v>
          </cell>
          <cell r="N1115" t="str">
            <v>TRACTO</v>
          </cell>
          <cell r="O1115">
            <v>0</v>
          </cell>
          <cell r="P1115" t="str">
            <v>M2</v>
          </cell>
          <cell r="Q1115" t="str">
            <v>J1</v>
          </cell>
          <cell r="R1115" t="str">
            <v>J5</v>
          </cell>
          <cell r="S1115" t="str">
            <v>ENTREGADO</v>
          </cell>
          <cell r="T1115">
            <v>42692</v>
          </cell>
          <cell r="U1115" t="str">
            <v>CHUMPITAZ GAGO JULIO ENRIQUE</v>
          </cell>
          <cell r="V1115" t="str">
            <v>FLOREZ CONDORI  JOSE WILLIANS</v>
          </cell>
        </row>
        <row r="1116">
          <cell r="A1116">
            <v>1102</v>
          </cell>
          <cell r="B1116">
            <v>42692</v>
          </cell>
          <cell r="C1116" t="str">
            <v>NOVIEMBRE</v>
          </cell>
          <cell r="D1116" t="str">
            <v>2016</v>
          </cell>
          <cell r="E1116">
            <v>256</v>
          </cell>
          <cell r="F1116" t="str">
            <v>C9M-902</v>
          </cell>
          <cell r="G1116" t="str">
            <v>B8L-970</v>
          </cell>
          <cell r="H1116" t="str">
            <v>LAS BAMBAS</v>
          </cell>
          <cell r="I1116">
            <v>206166</v>
          </cell>
          <cell r="J1116" t="str">
            <v>REPUESTO</v>
          </cell>
          <cell r="K1116" t="str">
            <v>PERNO 5/16 X 1 1/2</v>
          </cell>
          <cell r="L1116">
            <v>1</v>
          </cell>
          <cell r="M1116" t="str">
            <v>UNID.</v>
          </cell>
          <cell r="N1116" t="str">
            <v>CAMIONETA</v>
          </cell>
          <cell r="O1116">
            <v>0</v>
          </cell>
          <cell r="P1116" t="str">
            <v>E1</v>
          </cell>
          <cell r="Q1116" t="str">
            <v>J2</v>
          </cell>
          <cell r="R1116" t="str">
            <v>J6</v>
          </cell>
          <cell r="S1116" t="str">
            <v>ENTREGADO</v>
          </cell>
          <cell r="T1116">
            <v>42692</v>
          </cell>
          <cell r="U1116" t="str">
            <v>PALOMINO CARDENAS JUAN CARLOS</v>
          </cell>
          <cell r="V1116" t="str">
            <v>CORIHUAMAN SURCO  ERICK ROBERT</v>
          </cell>
        </row>
        <row r="1117">
          <cell r="A1117">
            <v>1103</v>
          </cell>
          <cell r="B1117">
            <v>42692</v>
          </cell>
          <cell r="C1117" t="str">
            <v>NOVIEMBRE</v>
          </cell>
          <cell r="D1117" t="str">
            <v>2016</v>
          </cell>
          <cell r="E1117">
            <v>256</v>
          </cell>
          <cell r="F1117" t="str">
            <v>C9M-902</v>
          </cell>
          <cell r="G1117" t="str">
            <v>B8L-970</v>
          </cell>
          <cell r="H1117" t="str">
            <v>LAS BAMBAS</v>
          </cell>
          <cell r="I1117">
            <v>206166</v>
          </cell>
          <cell r="J1117" t="str">
            <v>REPUESTO</v>
          </cell>
          <cell r="K1117" t="str">
            <v>VOLANDAS PLANAS 5/16</v>
          </cell>
          <cell r="L1117">
            <v>2</v>
          </cell>
          <cell r="M1117" t="str">
            <v>UNID.</v>
          </cell>
          <cell r="N1117" t="str">
            <v>CAMIONETA</v>
          </cell>
          <cell r="O1117">
            <v>0</v>
          </cell>
          <cell r="P1117" t="str">
            <v>E1</v>
          </cell>
          <cell r="Q1117" t="str">
            <v>J2</v>
          </cell>
          <cell r="R1117" t="str">
            <v>J6</v>
          </cell>
          <cell r="S1117" t="str">
            <v>ENTREGADO</v>
          </cell>
          <cell r="T1117">
            <v>42692</v>
          </cell>
          <cell r="U1117" t="str">
            <v>PALOMINO CARDENAS JUAN CARLOS</v>
          </cell>
          <cell r="V1117" t="str">
            <v>CORIHUAMAN SURCO  ERICK ROBERT</v>
          </cell>
        </row>
        <row r="1118">
          <cell r="A1118">
            <v>1104</v>
          </cell>
          <cell r="B1118">
            <v>42692</v>
          </cell>
          <cell r="C1118" t="str">
            <v>NOVIEMBRE</v>
          </cell>
          <cell r="D1118" t="str">
            <v>2016</v>
          </cell>
          <cell r="E1118">
            <v>256</v>
          </cell>
          <cell r="F1118" t="str">
            <v>C9M-902</v>
          </cell>
          <cell r="G1118" t="str">
            <v>B8L-970</v>
          </cell>
          <cell r="H1118" t="str">
            <v>LAS BAMBAS</v>
          </cell>
          <cell r="I1118">
            <v>206166</v>
          </cell>
          <cell r="J1118" t="str">
            <v>REPUESTO</v>
          </cell>
          <cell r="K1118" t="str">
            <v>TUERCAS 5/16"</v>
          </cell>
          <cell r="L1118">
            <v>2</v>
          </cell>
          <cell r="M1118" t="str">
            <v>UNID.</v>
          </cell>
          <cell r="N1118" t="str">
            <v>CAMIONETA</v>
          </cell>
          <cell r="O1118">
            <v>0</v>
          </cell>
          <cell r="P1118" t="str">
            <v>E1</v>
          </cell>
          <cell r="Q1118" t="str">
            <v>J2</v>
          </cell>
          <cell r="R1118" t="str">
            <v>J6</v>
          </cell>
          <cell r="S1118" t="str">
            <v>ENTREGADO</v>
          </cell>
          <cell r="T1118">
            <v>42692</v>
          </cell>
          <cell r="U1118" t="str">
            <v>PALOMINO CARDENAS JUAN CARLOS</v>
          </cell>
          <cell r="V1118" t="str">
            <v>CORIHUAMAN SURCO  ERICK ROBERT</v>
          </cell>
        </row>
        <row r="1119">
          <cell r="A1119">
            <v>1059</v>
          </cell>
          <cell r="B1119">
            <v>42692</v>
          </cell>
          <cell r="C1119" t="str">
            <v>NOVIEMBRE</v>
          </cell>
          <cell r="D1119" t="str">
            <v>2016</v>
          </cell>
          <cell r="E1119">
            <v>204</v>
          </cell>
          <cell r="F1119" t="str">
            <v>C9P-948</v>
          </cell>
          <cell r="G1119" t="str">
            <v>B4O-995</v>
          </cell>
          <cell r="H1119" t="str">
            <v>LAS BAMBAS</v>
          </cell>
          <cell r="I1119">
            <v>156586</v>
          </cell>
          <cell r="J1119" t="str">
            <v>REPUESTO</v>
          </cell>
          <cell r="K1119" t="str">
            <v>FOCOS 9006</v>
          </cell>
          <cell r="L1119">
            <v>2</v>
          </cell>
          <cell r="M1119" t="str">
            <v>UNID.</v>
          </cell>
          <cell r="N1119" t="str">
            <v>TRACTO</v>
          </cell>
          <cell r="O1119">
            <v>0</v>
          </cell>
          <cell r="P1119" t="str">
            <v>E1</v>
          </cell>
          <cell r="Q1119" t="str">
            <v>J1</v>
          </cell>
          <cell r="R1119" t="str">
            <v>J6</v>
          </cell>
          <cell r="S1119" t="str">
            <v>ENTREGADO</v>
          </cell>
          <cell r="T1119">
            <v>42692</v>
          </cell>
          <cell r="U1119" t="str">
            <v>PALOMINO CARDENAS JUAN CARLOS</v>
          </cell>
          <cell r="V1119" t="str">
            <v>FLOREZ CONDORI  JOSE WILLIANS</v>
          </cell>
        </row>
        <row r="1120">
          <cell r="A1120">
            <v>1060</v>
          </cell>
          <cell r="B1120">
            <v>42692</v>
          </cell>
          <cell r="C1120" t="str">
            <v>NOVIEMBRE</v>
          </cell>
          <cell r="D1120" t="str">
            <v>2016</v>
          </cell>
          <cell r="E1120">
            <v>204</v>
          </cell>
          <cell r="F1120" t="str">
            <v>C9P-948</v>
          </cell>
          <cell r="G1120" t="str">
            <v>B4O-995</v>
          </cell>
          <cell r="H1120" t="str">
            <v>LAS BAMBAS</v>
          </cell>
          <cell r="I1120">
            <v>156586</v>
          </cell>
          <cell r="J1120" t="str">
            <v>REPUESTO</v>
          </cell>
          <cell r="K1120" t="str">
            <v>FOCOS 9005</v>
          </cell>
          <cell r="L1120">
            <v>2</v>
          </cell>
          <cell r="M1120" t="str">
            <v>UNID.</v>
          </cell>
          <cell r="N1120" t="str">
            <v>TRACTO</v>
          </cell>
          <cell r="O1120">
            <v>0</v>
          </cell>
          <cell r="P1120" t="str">
            <v>E1</v>
          </cell>
          <cell r="Q1120" t="str">
            <v>J1</v>
          </cell>
          <cell r="R1120" t="str">
            <v>J6</v>
          </cell>
          <cell r="S1120" t="str">
            <v>ENTREGADO</v>
          </cell>
          <cell r="T1120">
            <v>42692</v>
          </cell>
          <cell r="U1120" t="str">
            <v>PALOMINO CARDENAS JUAN CARLOS</v>
          </cell>
          <cell r="V1120" t="str">
            <v>FLOREZ CONDORI  JOSE WILLIANS</v>
          </cell>
        </row>
        <row r="1121">
          <cell r="A1121">
            <v>1061</v>
          </cell>
          <cell r="B1121">
            <v>42692</v>
          </cell>
          <cell r="C1121" t="str">
            <v>NOVIEMBRE</v>
          </cell>
          <cell r="D1121" t="str">
            <v>2016</v>
          </cell>
          <cell r="E1121">
            <v>204</v>
          </cell>
          <cell r="F1121" t="str">
            <v>C9P-948</v>
          </cell>
          <cell r="G1121" t="str">
            <v>B4O-995</v>
          </cell>
          <cell r="H1121" t="str">
            <v>LAS BAMBAS</v>
          </cell>
          <cell r="I1121">
            <v>156586</v>
          </cell>
          <cell r="J1121" t="str">
            <v>REPUESTO</v>
          </cell>
          <cell r="K1121" t="str">
            <v>FAROS LATERALES RED RECTANGULARES AMBAR</v>
          </cell>
          <cell r="L1121">
            <v>4</v>
          </cell>
          <cell r="M1121" t="str">
            <v>UNID.</v>
          </cell>
          <cell r="N1121" t="str">
            <v>CISTERNA</v>
          </cell>
          <cell r="O1121">
            <v>0</v>
          </cell>
          <cell r="P1121" t="str">
            <v>E1</v>
          </cell>
          <cell r="Q1121" t="str">
            <v>J1</v>
          </cell>
          <cell r="R1121" t="str">
            <v>J6</v>
          </cell>
          <cell r="S1121" t="str">
            <v>ENTREGADO</v>
          </cell>
          <cell r="T1121">
            <v>42692</v>
          </cell>
          <cell r="U1121" t="str">
            <v>PALOMINO CARDENAS JUAN CARLOS</v>
          </cell>
          <cell r="V1121" t="str">
            <v>FLOREZ CONDORI  JOSE WILLIANS</v>
          </cell>
        </row>
        <row r="1122">
          <cell r="A1122">
            <v>1112</v>
          </cell>
          <cell r="B1122">
            <v>42692</v>
          </cell>
          <cell r="C1122" t="str">
            <v>NOVIEMBRE</v>
          </cell>
          <cell r="D1122" t="str">
            <v>2016</v>
          </cell>
          <cell r="E1122">
            <v>204</v>
          </cell>
          <cell r="F1122" t="str">
            <v>C9P-948</v>
          </cell>
          <cell r="G1122" t="str">
            <v>B4O-995</v>
          </cell>
          <cell r="H1122" t="str">
            <v>LAS BAMBAS</v>
          </cell>
          <cell r="I1122">
            <v>156586</v>
          </cell>
          <cell r="J1122" t="str">
            <v>REPUESTO</v>
          </cell>
          <cell r="K1122" t="str">
            <v>CONECTOR PARA FOCO 9005</v>
          </cell>
          <cell r="L1122">
            <v>1</v>
          </cell>
          <cell r="M1122" t="str">
            <v>UNID.</v>
          </cell>
          <cell r="N1122" t="str">
            <v>TRACTO</v>
          </cell>
          <cell r="O1122">
            <v>0</v>
          </cell>
          <cell r="P1122" t="str">
            <v>E2</v>
          </cell>
          <cell r="Q1122" t="str">
            <v>J1</v>
          </cell>
          <cell r="R1122" t="str">
            <v>J6</v>
          </cell>
          <cell r="S1122" t="str">
            <v>ENTREGADO</v>
          </cell>
          <cell r="T1122">
            <v>42692</v>
          </cell>
          <cell r="U1122" t="str">
            <v>YUCA BELLIDO BORIS YERSY</v>
          </cell>
          <cell r="V1122" t="str">
            <v>FLOREZ CONDORI  JOSE WILLIANS</v>
          </cell>
        </row>
        <row r="1123">
          <cell r="A1123">
            <v>1131</v>
          </cell>
          <cell r="B1123">
            <v>42692</v>
          </cell>
          <cell r="C1123" t="str">
            <v>NOVIEMBRE</v>
          </cell>
          <cell r="D1123" t="str">
            <v>2016</v>
          </cell>
          <cell r="E1123">
            <v>204</v>
          </cell>
          <cell r="F1123" t="str">
            <v>C9P-948</v>
          </cell>
          <cell r="G1123" t="str">
            <v>B4O-995</v>
          </cell>
          <cell r="H1123" t="str">
            <v>LAS BAMBAS</v>
          </cell>
          <cell r="I1123">
            <v>156586</v>
          </cell>
          <cell r="J1123" t="str">
            <v>REPUESTO</v>
          </cell>
          <cell r="K1123" t="str">
            <v>FOCOS LAGRIMONES AMBAR</v>
          </cell>
          <cell r="L1123">
            <v>3</v>
          </cell>
          <cell r="M1123" t="str">
            <v>UNID.</v>
          </cell>
          <cell r="N1123" t="str">
            <v>TRACTO</v>
          </cell>
          <cell r="O1123">
            <v>98</v>
          </cell>
          <cell r="P1123" t="str">
            <v>E1</v>
          </cell>
          <cell r="Q1123" t="str">
            <v>J2</v>
          </cell>
          <cell r="R1123" t="str">
            <v>J6</v>
          </cell>
          <cell r="S1123" t="str">
            <v>ENTREGADO</v>
          </cell>
          <cell r="T1123">
            <v>0</v>
          </cell>
          <cell r="U1123" t="str">
            <v>PALOMINO CARDENAS JUAN CARLOS</v>
          </cell>
          <cell r="V1123" t="str">
            <v>CORIHUAMAN SURCO  ERICK ROBERT</v>
          </cell>
        </row>
        <row r="1124">
          <cell r="A1124">
            <v>1133</v>
          </cell>
          <cell r="B1124">
            <v>42692</v>
          </cell>
          <cell r="C1124" t="str">
            <v>NOVIEMBRE</v>
          </cell>
          <cell r="D1124" t="str">
            <v>2016</v>
          </cell>
          <cell r="E1124">
            <v>204</v>
          </cell>
          <cell r="F1124" t="str">
            <v>C9P-948</v>
          </cell>
          <cell r="G1124" t="str">
            <v>B4O-995</v>
          </cell>
          <cell r="H1124" t="str">
            <v>LAS BAMBAS</v>
          </cell>
          <cell r="I1124">
            <v>156586</v>
          </cell>
          <cell r="J1124" t="str">
            <v>REPUESTO</v>
          </cell>
          <cell r="K1124" t="str">
            <v>SOPORTE DE GUARDAFANGO LADO IZQUIERDO (BRAZO DE FALDON)</v>
          </cell>
          <cell r="L1124">
            <v>1</v>
          </cell>
          <cell r="M1124" t="str">
            <v>UNID.</v>
          </cell>
          <cell r="N1124" t="str">
            <v>TRACTO</v>
          </cell>
          <cell r="O1124">
            <v>0</v>
          </cell>
          <cell r="P1124" t="str">
            <v>M2</v>
          </cell>
          <cell r="Q1124" t="str">
            <v>J2</v>
          </cell>
          <cell r="R1124" t="str">
            <v>J6</v>
          </cell>
          <cell r="S1124" t="str">
            <v>ENTREGADO</v>
          </cell>
          <cell r="T1124">
            <v>42692</v>
          </cell>
          <cell r="U1124" t="str">
            <v>CHUMPITAZ GAGO JULIO ENRIQUE</v>
          </cell>
          <cell r="V1124" t="str">
            <v>CORIHUAMAN SURCO  ERICK ROBERT</v>
          </cell>
        </row>
        <row r="1125">
          <cell r="A1125">
            <v>1134</v>
          </cell>
          <cell r="B1125">
            <v>42692</v>
          </cell>
          <cell r="C1125" t="str">
            <v>NOVIEMBRE</v>
          </cell>
          <cell r="D1125" t="str">
            <v>2016</v>
          </cell>
          <cell r="E1125">
            <v>204</v>
          </cell>
          <cell r="F1125" t="str">
            <v>C9P-948</v>
          </cell>
          <cell r="G1125" t="str">
            <v>B4O-995</v>
          </cell>
          <cell r="H1125" t="str">
            <v>LAS BAMBAS</v>
          </cell>
          <cell r="I1125">
            <v>156586</v>
          </cell>
          <cell r="J1125" t="str">
            <v>REPUESTO</v>
          </cell>
          <cell r="K1125" t="str">
            <v>PERNO 5/16 X 1</v>
          </cell>
          <cell r="L1125">
            <v>8</v>
          </cell>
          <cell r="M1125" t="str">
            <v>UNID.</v>
          </cell>
          <cell r="N1125" t="str">
            <v>TRACTO</v>
          </cell>
          <cell r="O1125">
            <v>0</v>
          </cell>
          <cell r="P1125" t="str">
            <v>M2</v>
          </cell>
          <cell r="Q1125" t="str">
            <v>J2</v>
          </cell>
          <cell r="R1125" t="str">
            <v>J6</v>
          </cell>
          <cell r="S1125" t="str">
            <v>ENTREGADO</v>
          </cell>
          <cell r="T1125">
            <v>42692</v>
          </cell>
          <cell r="U1125" t="str">
            <v>CHUMPITAZ GAGO JULIO ENRIQUE</v>
          </cell>
          <cell r="V1125" t="str">
            <v>CORIHUAMAN SURCO  ERICK ROBERT</v>
          </cell>
        </row>
        <row r="1126">
          <cell r="A1126">
            <v>1135</v>
          </cell>
          <cell r="B1126">
            <v>42692</v>
          </cell>
          <cell r="C1126" t="str">
            <v>NOVIEMBRE</v>
          </cell>
          <cell r="D1126" t="str">
            <v>2016</v>
          </cell>
          <cell r="E1126">
            <v>204</v>
          </cell>
          <cell r="F1126" t="str">
            <v>C9P-948</v>
          </cell>
          <cell r="G1126" t="str">
            <v>B4O-995</v>
          </cell>
          <cell r="H1126" t="str">
            <v>LAS BAMBAS</v>
          </cell>
          <cell r="I1126">
            <v>156586</v>
          </cell>
          <cell r="J1126" t="str">
            <v>REPUESTO</v>
          </cell>
          <cell r="K1126" t="str">
            <v>TUERCA 5/16</v>
          </cell>
          <cell r="L1126">
            <v>8</v>
          </cell>
          <cell r="M1126" t="str">
            <v>UNID.</v>
          </cell>
          <cell r="N1126" t="str">
            <v>TRACTO</v>
          </cell>
          <cell r="O1126">
            <v>0</v>
          </cell>
          <cell r="P1126" t="str">
            <v>M2</v>
          </cell>
          <cell r="Q1126" t="str">
            <v>J2</v>
          </cell>
          <cell r="R1126" t="str">
            <v>J6</v>
          </cell>
          <cell r="S1126" t="str">
            <v>ENTREGADO</v>
          </cell>
          <cell r="T1126">
            <v>42692</v>
          </cell>
          <cell r="U1126" t="str">
            <v>CHUMPITAZ GAGO JULIO ENRIQUE</v>
          </cell>
          <cell r="V1126" t="str">
            <v>CORIHUAMAN SURCO  ERICK ROBERT</v>
          </cell>
        </row>
        <row r="1127">
          <cell r="A1127">
            <v>1136</v>
          </cell>
          <cell r="B1127">
            <v>42692</v>
          </cell>
          <cell r="C1127" t="str">
            <v>NOVIEMBRE</v>
          </cell>
          <cell r="D1127" t="str">
            <v>2016</v>
          </cell>
          <cell r="E1127">
            <v>204</v>
          </cell>
          <cell r="F1127" t="str">
            <v>C9P-948</v>
          </cell>
          <cell r="G1127" t="str">
            <v>B4O-995</v>
          </cell>
          <cell r="H1127" t="str">
            <v>LAS BAMBAS</v>
          </cell>
          <cell r="I1127">
            <v>156586</v>
          </cell>
          <cell r="J1127" t="str">
            <v>REPUESTO</v>
          </cell>
          <cell r="K1127" t="str">
            <v>VOLANDA PLANA 5/16</v>
          </cell>
          <cell r="L1127">
            <v>8</v>
          </cell>
          <cell r="M1127" t="str">
            <v>UNID.</v>
          </cell>
          <cell r="N1127" t="str">
            <v>TRACTO</v>
          </cell>
          <cell r="O1127">
            <v>0</v>
          </cell>
          <cell r="P1127" t="str">
            <v>M2</v>
          </cell>
          <cell r="Q1127" t="str">
            <v>J2</v>
          </cell>
          <cell r="R1127" t="str">
            <v>J6</v>
          </cell>
          <cell r="S1127" t="str">
            <v>ENTREGADO</v>
          </cell>
          <cell r="T1127">
            <v>42692</v>
          </cell>
          <cell r="U1127" t="str">
            <v>CHUMPITAZ GAGO JULIO ENRIQUE</v>
          </cell>
          <cell r="V1127" t="str">
            <v>CORIHUAMAN SURCO  ERICK ROBERT</v>
          </cell>
        </row>
        <row r="1128">
          <cell r="A1128">
            <v>1137</v>
          </cell>
          <cell r="B1128">
            <v>42692</v>
          </cell>
          <cell r="C1128" t="str">
            <v>NOVIEMBRE</v>
          </cell>
          <cell r="D1128" t="str">
            <v>2016</v>
          </cell>
          <cell r="E1128">
            <v>204</v>
          </cell>
          <cell r="F1128" t="str">
            <v>C9P-948</v>
          </cell>
          <cell r="G1128" t="str">
            <v>B4O-995</v>
          </cell>
          <cell r="H1128" t="str">
            <v>LAS BAMBAS</v>
          </cell>
          <cell r="I1128">
            <v>156586</v>
          </cell>
          <cell r="J1128" t="str">
            <v>REPUESTO</v>
          </cell>
          <cell r="K1128" t="str">
            <v>VOLANDA PRESION</v>
          </cell>
          <cell r="L1128">
            <v>8</v>
          </cell>
          <cell r="M1128" t="str">
            <v>UNID.</v>
          </cell>
          <cell r="N1128" t="str">
            <v>TRACTO</v>
          </cell>
          <cell r="O1128">
            <v>0</v>
          </cell>
          <cell r="P1128" t="str">
            <v>M2</v>
          </cell>
          <cell r="Q1128" t="str">
            <v>J2</v>
          </cell>
          <cell r="R1128" t="str">
            <v>J6</v>
          </cell>
          <cell r="S1128" t="str">
            <v>ENTREGADO</v>
          </cell>
          <cell r="T1128">
            <v>42692</v>
          </cell>
          <cell r="U1128" t="str">
            <v>CHUMPITAZ GAGO JULIO ENRIQUE</v>
          </cell>
          <cell r="V1128" t="str">
            <v>CORIHUAMAN SURCO  ERICK ROBERT</v>
          </cell>
        </row>
        <row r="1129">
          <cell r="A1129">
            <v>1140</v>
          </cell>
          <cell r="B1129">
            <v>42692</v>
          </cell>
          <cell r="C1129" t="str">
            <v>NOVIEMBRE</v>
          </cell>
          <cell r="D1129" t="str">
            <v>2016</v>
          </cell>
          <cell r="E1129">
            <v>204</v>
          </cell>
          <cell r="F1129" t="str">
            <v>C9P-948</v>
          </cell>
          <cell r="G1129" t="str">
            <v>B4O-995</v>
          </cell>
          <cell r="H1129" t="str">
            <v>LAS BAMBAS</v>
          </cell>
          <cell r="I1129">
            <v>156586</v>
          </cell>
          <cell r="J1129" t="str">
            <v>REPUESTO</v>
          </cell>
          <cell r="K1129" t="str">
            <v>MINIFUSIBLES DE 10 AMP.</v>
          </cell>
          <cell r="L1129">
            <v>8</v>
          </cell>
          <cell r="M1129" t="str">
            <v>UNID.</v>
          </cell>
          <cell r="N1129" t="str">
            <v>TRACTO</v>
          </cell>
          <cell r="O1129">
            <v>0</v>
          </cell>
          <cell r="P1129" t="str">
            <v>E1</v>
          </cell>
          <cell r="Q1129" t="str">
            <v>J2</v>
          </cell>
          <cell r="R1129" t="str">
            <v>J2</v>
          </cell>
          <cell r="S1129" t="str">
            <v>ENTREGADO</v>
          </cell>
          <cell r="T1129">
            <v>42692</v>
          </cell>
          <cell r="U1129" t="str">
            <v>PALOMINO CARDENAS JUAN CARLOS</v>
          </cell>
          <cell r="V1129" t="str">
            <v>CORIHUAMAN SURCO  ERICK ROBERT</v>
          </cell>
        </row>
        <row r="1130">
          <cell r="A1130">
            <v>1144</v>
          </cell>
          <cell r="B1130">
            <v>42692</v>
          </cell>
          <cell r="C1130" t="str">
            <v>NOVIEMBRE</v>
          </cell>
          <cell r="D1130" t="str">
            <v>2016</v>
          </cell>
          <cell r="E1130">
            <v>204</v>
          </cell>
          <cell r="F1130" t="str">
            <v>C9P-948</v>
          </cell>
          <cell r="G1130" t="str">
            <v>B4O-995</v>
          </cell>
          <cell r="H1130" t="str">
            <v>LAS BAMBAS</v>
          </cell>
          <cell r="I1130">
            <v>156586</v>
          </cell>
          <cell r="J1130" t="str">
            <v>REPUESTO</v>
          </cell>
          <cell r="K1130" t="str">
            <v>VALVULA RELAY DE PULPO-CARRETA</v>
          </cell>
          <cell r="L1130">
            <v>1</v>
          </cell>
          <cell r="M1130" t="str">
            <v>UNID.</v>
          </cell>
          <cell r="N1130" t="str">
            <v>CISTERNA</v>
          </cell>
          <cell r="O1130">
            <v>0</v>
          </cell>
          <cell r="P1130" t="str">
            <v>M2</v>
          </cell>
          <cell r="Q1130" t="str">
            <v>J1</v>
          </cell>
          <cell r="R1130" t="str">
            <v>J5</v>
          </cell>
          <cell r="S1130" t="str">
            <v>ENTREGADO</v>
          </cell>
          <cell r="T1130">
            <v>42692</v>
          </cell>
          <cell r="U1130" t="str">
            <v>CHUMPITAZ GAGO JULIO ENRIQUE</v>
          </cell>
          <cell r="V1130" t="str">
            <v>FLOREZ CONDORI  JOSE WILLIANS</v>
          </cell>
        </row>
        <row r="1131">
          <cell r="A1131">
            <v>1145</v>
          </cell>
          <cell r="B1131">
            <v>42692</v>
          </cell>
          <cell r="C1131" t="str">
            <v>NOVIEMBRE</v>
          </cell>
          <cell r="D1131" t="str">
            <v>2016</v>
          </cell>
          <cell r="E1131">
            <v>204</v>
          </cell>
          <cell r="F1131" t="str">
            <v>C9P-948</v>
          </cell>
          <cell r="G1131" t="str">
            <v>B4O-995</v>
          </cell>
          <cell r="H1131" t="str">
            <v>LAS BAMBAS</v>
          </cell>
          <cell r="I1131">
            <v>156586</v>
          </cell>
          <cell r="J1131" t="str">
            <v>REPUESTO</v>
          </cell>
          <cell r="K1131" t="str">
            <v xml:space="preserve">PERNO DE 1/2 x 3/2" C/TUERCA </v>
          </cell>
          <cell r="L1131">
            <v>2</v>
          </cell>
          <cell r="M1131" t="str">
            <v>UNID.</v>
          </cell>
          <cell r="N1131" t="str">
            <v>TRACTO</v>
          </cell>
          <cell r="O1131">
            <v>0</v>
          </cell>
          <cell r="P1131" t="str">
            <v>M2</v>
          </cell>
          <cell r="Q1131" t="str">
            <v>J1</v>
          </cell>
          <cell r="R1131" t="str">
            <v>J5</v>
          </cell>
          <cell r="S1131" t="str">
            <v>ENTREGADO</v>
          </cell>
          <cell r="T1131">
            <v>42692</v>
          </cell>
          <cell r="U1131" t="str">
            <v>CHUMPITAZ GAGO JULIO ENRIQUE</v>
          </cell>
          <cell r="V1131" t="str">
            <v>FLOREZ CONDORI  JOSE WILLIANS</v>
          </cell>
        </row>
        <row r="1132">
          <cell r="A1132">
            <v>1146</v>
          </cell>
          <cell r="B1132">
            <v>42692</v>
          </cell>
          <cell r="C1132" t="str">
            <v>NOVIEMBRE</v>
          </cell>
          <cell r="D1132" t="str">
            <v>2016</v>
          </cell>
          <cell r="E1132">
            <v>204</v>
          </cell>
          <cell r="F1132" t="str">
            <v>C9P-948</v>
          </cell>
          <cell r="G1132" t="str">
            <v>B4O-995</v>
          </cell>
          <cell r="H1132" t="str">
            <v>LAS BAMBAS</v>
          </cell>
          <cell r="I1132">
            <v>156586</v>
          </cell>
          <cell r="J1132" t="str">
            <v>REPUESTO</v>
          </cell>
          <cell r="K1132" t="str">
            <v>ARANDELA PLANA 1/2</v>
          </cell>
          <cell r="L1132">
            <v>6</v>
          </cell>
          <cell r="M1132" t="str">
            <v>UNID.</v>
          </cell>
          <cell r="N1132" t="str">
            <v>TRACTO</v>
          </cell>
          <cell r="O1132">
            <v>0</v>
          </cell>
          <cell r="P1132" t="str">
            <v>M2</v>
          </cell>
          <cell r="Q1132" t="str">
            <v>J1</v>
          </cell>
          <cell r="R1132" t="str">
            <v>J5</v>
          </cell>
          <cell r="S1132" t="str">
            <v>ENTREGADO</v>
          </cell>
          <cell r="T1132">
            <v>42692</v>
          </cell>
          <cell r="U1132" t="str">
            <v>CHUMPITAZ GAGO JULIO ENRIQUE</v>
          </cell>
          <cell r="V1132" t="str">
            <v>FLOREZ CONDORI  JOSE WILLIANS</v>
          </cell>
        </row>
        <row r="1133">
          <cell r="A1133">
            <v>1147</v>
          </cell>
          <cell r="B1133">
            <v>42692</v>
          </cell>
          <cell r="C1133" t="str">
            <v>NOVIEMBRE</v>
          </cell>
          <cell r="D1133" t="str">
            <v>2016</v>
          </cell>
          <cell r="E1133">
            <v>204</v>
          </cell>
          <cell r="F1133" t="str">
            <v>C9P-948</v>
          </cell>
          <cell r="G1133" t="str">
            <v>B4O-995</v>
          </cell>
          <cell r="H1133" t="str">
            <v>LAS BAMBAS</v>
          </cell>
          <cell r="I1133">
            <v>156586</v>
          </cell>
          <cell r="J1133" t="str">
            <v>REPUESTO</v>
          </cell>
          <cell r="K1133" t="str">
            <v>PERNO 1/2 X 2 C/ TUERCA</v>
          </cell>
          <cell r="L1133">
            <v>1</v>
          </cell>
          <cell r="M1133" t="str">
            <v>UNID.</v>
          </cell>
          <cell r="N1133" t="str">
            <v>TRACTO</v>
          </cell>
          <cell r="O1133">
            <v>0</v>
          </cell>
          <cell r="P1133" t="str">
            <v>M2</v>
          </cell>
          <cell r="Q1133" t="str">
            <v>J1</v>
          </cell>
          <cell r="R1133" t="str">
            <v>J5</v>
          </cell>
          <cell r="S1133" t="str">
            <v>ENTREGADO</v>
          </cell>
          <cell r="T1133">
            <v>42692</v>
          </cell>
          <cell r="U1133" t="str">
            <v>CHUMPITAZ GAGO JULIO ENRIQUE</v>
          </cell>
          <cell r="V1133" t="str">
            <v>FLOREZ CONDORI  JOSE WILLIANS</v>
          </cell>
        </row>
        <row r="1134">
          <cell r="A1134">
            <v>1158</v>
          </cell>
          <cell r="B1134">
            <v>42692</v>
          </cell>
          <cell r="C1134" t="str">
            <v>NOVIEMBRE</v>
          </cell>
          <cell r="D1134" t="str">
            <v>2016</v>
          </cell>
          <cell r="E1134">
            <v>204</v>
          </cell>
          <cell r="F1134" t="str">
            <v>C9P-948</v>
          </cell>
          <cell r="G1134" t="str">
            <v>B4O-995</v>
          </cell>
          <cell r="H1134" t="str">
            <v>LAS BAMBAS</v>
          </cell>
          <cell r="I1134">
            <v>156586</v>
          </cell>
          <cell r="J1134" t="str">
            <v>REPUESTO</v>
          </cell>
          <cell r="K1134" t="str">
            <v>TUERCA 7/16</v>
          </cell>
          <cell r="L1134">
            <v>4</v>
          </cell>
          <cell r="M1134" t="str">
            <v>UNID.</v>
          </cell>
          <cell r="N1134" t="str">
            <v>CISTERNA</v>
          </cell>
          <cell r="O1134">
            <v>0</v>
          </cell>
          <cell r="P1134" t="str">
            <v>E2</v>
          </cell>
          <cell r="Q1134" t="str">
            <v>J1</v>
          </cell>
          <cell r="R1134" t="str">
            <v>J1</v>
          </cell>
          <cell r="S1134" t="str">
            <v>ENTREGADO</v>
          </cell>
          <cell r="T1134">
            <v>42692</v>
          </cell>
          <cell r="U1134" t="str">
            <v>YUCA BELLIDO BORIS YERSY</v>
          </cell>
          <cell r="V1134" t="str">
            <v>FLOREZ CONDORI  JOSE WILLIANS</v>
          </cell>
        </row>
        <row r="1135">
          <cell r="A1135">
            <v>1159</v>
          </cell>
          <cell r="B1135">
            <v>42692</v>
          </cell>
          <cell r="C1135" t="str">
            <v>NOVIEMBRE</v>
          </cell>
          <cell r="D1135" t="str">
            <v>2016</v>
          </cell>
          <cell r="E1135">
            <v>204</v>
          </cell>
          <cell r="F1135" t="str">
            <v>C9P-948</v>
          </cell>
          <cell r="G1135" t="str">
            <v>B4O-995</v>
          </cell>
          <cell r="H1135" t="str">
            <v>LAS BAMBAS</v>
          </cell>
          <cell r="I1135">
            <v>156586</v>
          </cell>
          <cell r="J1135" t="str">
            <v>REPUESTO</v>
          </cell>
          <cell r="K1135" t="str">
            <v>ARANDELA 7/16 PRESION</v>
          </cell>
          <cell r="L1135">
            <v>4</v>
          </cell>
          <cell r="M1135" t="str">
            <v>UNID.</v>
          </cell>
          <cell r="N1135" t="str">
            <v>CISTERNA</v>
          </cell>
          <cell r="O1135">
            <v>0</v>
          </cell>
          <cell r="P1135" t="str">
            <v>E2</v>
          </cell>
          <cell r="Q1135" t="str">
            <v>J1</v>
          </cell>
          <cell r="R1135" t="str">
            <v>J1</v>
          </cell>
          <cell r="S1135" t="str">
            <v>ENTREGADO</v>
          </cell>
          <cell r="T1135">
            <v>42692</v>
          </cell>
          <cell r="U1135" t="str">
            <v>YUCA BELLIDO BORIS YERSY</v>
          </cell>
          <cell r="V1135" t="str">
            <v>FLOREZ CONDORI  JOSE WILLIANS</v>
          </cell>
        </row>
        <row r="1136">
          <cell r="A1136">
            <v>1160</v>
          </cell>
          <cell r="B1136">
            <v>42692</v>
          </cell>
          <cell r="C1136" t="str">
            <v>NOVIEMBRE</v>
          </cell>
          <cell r="D1136" t="str">
            <v>2016</v>
          </cell>
          <cell r="E1136">
            <v>204</v>
          </cell>
          <cell r="F1136" t="str">
            <v>C9P-948</v>
          </cell>
          <cell r="G1136" t="str">
            <v>B4O-995</v>
          </cell>
          <cell r="H1136" t="str">
            <v>LAS BAMBAS</v>
          </cell>
          <cell r="I1136">
            <v>156586</v>
          </cell>
          <cell r="J1136" t="str">
            <v>REPUESTO</v>
          </cell>
          <cell r="K1136" t="str">
            <v>PERNO 1/4 CON TUERCA Y VOLANDA</v>
          </cell>
          <cell r="L1136">
            <v>6</v>
          </cell>
          <cell r="M1136" t="str">
            <v>UNID.</v>
          </cell>
          <cell r="N1136" t="str">
            <v>TRACTO</v>
          </cell>
          <cell r="O1136">
            <v>0</v>
          </cell>
          <cell r="P1136" t="str">
            <v>E2</v>
          </cell>
          <cell r="Q1136" t="str">
            <v>J1</v>
          </cell>
          <cell r="R1136" t="str">
            <v>J1</v>
          </cell>
          <cell r="S1136" t="str">
            <v>ENTREGADO</v>
          </cell>
          <cell r="T1136">
            <v>42692</v>
          </cell>
          <cell r="U1136" t="str">
            <v>YUCA BELLIDO BORIS YERSY</v>
          </cell>
          <cell r="V1136" t="str">
            <v>FLOREZ CONDORI  JOSE WILLIANS</v>
          </cell>
        </row>
        <row r="1137">
          <cell r="A1137">
            <v>1161</v>
          </cell>
          <cell r="B1137">
            <v>42692</v>
          </cell>
          <cell r="C1137" t="str">
            <v>NOVIEMBRE</v>
          </cell>
          <cell r="D1137" t="str">
            <v>2016</v>
          </cell>
          <cell r="E1137">
            <v>204</v>
          </cell>
          <cell r="F1137" t="str">
            <v>C9P-948</v>
          </cell>
          <cell r="G1137" t="str">
            <v>B4O-995</v>
          </cell>
          <cell r="H1137" t="str">
            <v>LAS BAMBAS</v>
          </cell>
          <cell r="I1137">
            <v>156586</v>
          </cell>
          <cell r="J1137" t="str">
            <v>REPUESTO</v>
          </cell>
          <cell r="K1137" t="str">
            <v>FOCO DOBLE CONTACTO DE 12V</v>
          </cell>
          <cell r="L1137">
            <v>2</v>
          </cell>
          <cell r="M1137" t="str">
            <v>UNID.</v>
          </cell>
          <cell r="N1137" t="str">
            <v>TRACTO</v>
          </cell>
          <cell r="O1137">
            <v>0</v>
          </cell>
          <cell r="P1137" t="str">
            <v>E2</v>
          </cell>
          <cell r="Q1137" t="str">
            <v>J1</v>
          </cell>
          <cell r="R1137" t="str">
            <v>J1</v>
          </cell>
          <cell r="S1137" t="str">
            <v>ENTREGADO</v>
          </cell>
          <cell r="T1137">
            <v>42692</v>
          </cell>
          <cell r="U1137" t="str">
            <v>YUCA BELLIDO BORIS YERSY</v>
          </cell>
          <cell r="V1137" t="str">
            <v>FLOREZ CONDORI  JOSE WILLIANS</v>
          </cell>
        </row>
        <row r="1138">
          <cell r="A1138">
            <v>1091</v>
          </cell>
          <cell r="B1138">
            <v>42692</v>
          </cell>
          <cell r="C1138" t="str">
            <v>NOVIEMBRE</v>
          </cell>
          <cell r="D1138" t="str">
            <v>2016</v>
          </cell>
          <cell r="E1138">
            <v>361</v>
          </cell>
          <cell r="F1138" t="str">
            <v>D3N-721</v>
          </cell>
          <cell r="G1138" t="str">
            <v>C4S-979</v>
          </cell>
          <cell r="H1138" t="str">
            <v>LAS BAMBAS</v>
          </cell>
          <cell r="I1138">
            <v>132860</v>
          </cell>
          <cell r="J1138" t="str">
            <v>REPUESTO</v>
          </cell>
          <cell r="K1138" t="str">
            <v>PERNO MANHOLE 3/8 X 6</v>
          </cell>
          <cell r="L1138">
            <v>1</v>
          </cell>
          <cell r="M1138" t="str">
            <v>UNID.</v>
          </cell>
          <cell r="N1138" t="str">
            <v>CISTERNA</v>
          </cell>
          <cell r="O1138">
            <v>0</v>
          </cell>
          <cell r="P1138" t="str">
            <v>S2</v>
          </cell>
          <cell r="Q1138" t="str">
            <v>J1</v>
          </cell>
          <cell r="R1138" t="str">
            <v>J6</v>
          </cell>
          <cell r="S1138" t="str">
            <v>ENTREGADO</v>
          </cell>
          <cell r="T1138">
            <v>42692</v>
          </cell>
          <cell r="U1138" t="str">
            <v>PALOMINO ESTRADA  MICHEL</v>
          </cell>
          <cell r="V1138" t="str">
            <v>FLOREZ CONDORI  JOSE WILLIANS</v>
          </cell>
        </row>
        <row r="1139">
          <cell r="A1139">
            <v>1092</v>
          </cell>
          <cell r="B1139">
            <v>42692</v>
          </cell>
          <cell r="C1139" t="str">
            <v>NOVIEMBRE</v>
          </cell>
          <cell r="D1139" t="str">
            <v>2016</v>
          </cell>
          <cell r="E1139">
            <v>361</v>
          </cell>
          <cell r="F1139" t="str">
            <v>D3N-721</v>
          </cell>
          <cell r="G1139" t="str">
            <v>C4S-979</v>
          </cell>
          <cell r="H1139" t="str">
            <v>LAS BAMBAS</v>
          </cell>
          <cell r="I1139">
            <v>132860</v>
          </cell>
          <cell r="J1139" t="str">
            <v>REPUESTO</v>
          </cell>
          <cell r="K1139" t="str">
            <v>TUERCA 3/8</v>
          </cell>
          <cell r="L1139">
            <v>2</v>
          </cell>
          <cell r="M1139" t="str">
            <v>UNID.</v>
          </cell>
          <cell r="N1139" t="str">
            <v>CISTERNA</v>
          </cell>
          <cell r="O1139">
            <v>0</v>
          </cell>
          <cell r="P1139" t="str">
            <v>S2</v>
          </cell>
          <cell r="Q1139" t="str">
            <v>J1</v>
          </cell>
          <cell r="R1139" t="str">
            <v>J6</v>
          </cell>
          <cell r="S1139" t="str">
            <v>ENTREGADO</v>
          </cell>
          <cell r="T1139">
            <v>42692</v>
          </cell>
          <cell r="U1139" t="str">
            <v>PALOMINO ESTRADA  MICHEL</v>
          </cell>
          <cell r="V1139" t="str">
            <v>FLOREZ CONDORI  JOSE WILLIANS</v>
          </cell>
        </row>
        <row r="1140">
          <cell r="A1140">
            <v>1093</v>
          </cell>
          <cell r="B1140">
            <v>42692</v>
          </cell>
          <cell r="C1140" t="str">
            <v>NOVIEMBRE</v>
          </cell>
          <cell r="D1140" t="str">
            <v>2016</v>
          </cell>
          <cell r="E1140">
            <v>361</v>
          </cell>
          <cell r="F1140" t="str">
            <v>D3N-721</v>
          </cell>
          <cell r="G1140" t="str">
            <v>C4S-979</v>
          </cell>
          <cell r="H1140" t="str">
            <v>LAS BAMBAS</v>
          </cell>
          <cell r="I1140">
            <v>132860</v>
          </cell>
          <cell r="J1140" t="str">
            <v>REPUESTO</v>
          </cell>
          <cell r="K1140" t="str">
            <v>SPRAY COLOR BLANCO</v>
          </cell>
          <cell r="L1140">
            <v>1</v>
          </cell>
          <cell r="M1140" t="str">
            <v>UNID.</v>
          </cell>
          <cell r="N1140" t="str">
            <v>CISTERNA</v>
          </cell>
          <cell r="O1140">
            <v>0</v>
          </cell>
          <cell r="P1140" t="str">
            <v>S2</v>
          </cell>
          <cell r="Q1140" t="str">
            <v>J1</v>
          </cell>
          <cell r="R1140" t="str">
            <v>J6</v>
          </cell>
          <cell r="S1140" t="str">
            <v>ENTREGADO</v>
          </cell>
          <cell r="T1140">
            <v>42692</v>
          </cell>
          <cell r="U1140" t="str">
            <v>PALOMINO ESTRADA  MICHEL</v>
          </cell>
          <cell r="V1140" t="str">
            <v>FLOREZ CONDORI  JOSE WILLIANS</v>
          </cell>
        </row>
        <row r="1141">
          <cell r="A1141">
            <v>1122</v>
          </cell>
          <cell r="B1141">
            <v>42692</v>
          </cell>
          <cell r="C1141" t="str">
            <v>NOVIEMBRE</v>
          </cell>
          <cell r="D1141" t="str">
            <v>2016</v>
          </cell>
          <cell r="E1141">
            <v>361</v>
          </cell>
          <cell r="F1141" t="str">
            <v>D3N-721</v>
          </cell>
          <cell r="G1141" t="str">
            <v>C4S-979</v>
          </cell>
          <cell r="H1141" t="str">
            <v>LAS BAMBAS</v>
          </cell>
          <cell r="I1141">
            <v>132860</v>
          </cell>
          <cell r="J1141" t="str">
            <v>REPUESTO</v>
          </cell>
          <cell r="K1141" t="str">
            <v>MANGUERA DE AIRE TRACTO-CARRETA (COLOR AZUL)</v>
          </cell>
          <cell r="L1141">
            <v>1</v>
          </cell>
          <cell r="M1141" t="str">
            <v>UNID.</v>
          </cell>
          <cell r="N1141" t="str">
            <v>TRACTO</v>
          </cell>
          <cell r="O1141">
            <v>98</v>
          </cell>
          <cell r="P1141" t="str">
            <v>M2</v>
          </cell>
          <cell r="Q1141" t="str">
            <v>J1</v>
          </cell>
          <cell r="R1141" t="str">
            <v>J5</v>
          </cell>
          <cell r="S1141" t="str">
            <v>ENTREGADO</v>
          </cell>
          <cell r="T1141">
            <v>0</v>
          </cell>
          <cell r="U1141" t="str">
            <v>CHUMPITAZ GAGO JULIO ENRIQUE</v>
          </cell>
          <cell r="V1141" t="str">
            <v>FLOREZ CONDORI  JOSE WILLIANS</v>
          </cell>
        </row>
        <row r="1142">
          <cell r="A1142">
            <v>1127</v>
          </cell>
          <cell r="B1142">
            <v>42692</v>
          </cell>
          <cell r="C1142" t="str">
            <v>NOVIEMBRE</v>
          </cell>
          <cell r="D1142" t="str">
            <v>2016</v>
          </cell>
          <cell r="E1142">
            <v>361</v>
          </cell>
          <cell r="F1142" t="str">
            <v>D3N-721</v>
          </cell>
          <cell r="G1142" t="str">
            <v>C4S-979</v>
          </cell>
          <cell r="H1142" t="str">
            <v>LAS BAMBAS</v>
          </cell>
          <cell r="I1142">
            <v>132860</v>
          </cell>
          <cell r="J1142" t="str">
            <v>REPUESTO</v>
          </cell>
          <cell r="K1142" t="str">
            <v xml:space="preserve">PERNOS 5/16 X 2" C/ VOLANDA PLANA </v>
          </cell>
          <cell r="L1142">
            <v>2</v>
          </cell>
          <cell r="M1142" t="str">
            <v>UNID.</v>
          </cell>
          <cell r="N1142" t="str">
            <v>CISTERNA</v>
          </cell>
          <cell r="O1142">
            <v>0</v>
          </cell>
          <cell r="P1142" t="str">
            <v>M2</v>
          </cell>
          <cell r="Q1142" t="str">
            <v>J1</v>
          </cell>
          <cell r="R1142" t="str">
            <v>J5</v>
          </cell>
          <cell r="S1142" t="str">
            <v>ENTREGADO</v>
          </cell>
          <cell r="T1142">
            <v>42692</v>
          </cell>
          <cell r="U1142" t="str">
            <v>CHUMPITAZ GAGO JULIO ENRIQUE</v>
          </cell>
          <cell r="V1142" t="str">
            <v>FLOREZ CONDORI  JOSE WILLIANS</v>
          </cell>
        </row>
        <row r="1143">
          <cell r="A1143">
            <v>1165</v>
          </cell>
          <cell r="B1143">
            <v>42692</v>
          </cell>
          <cell r="C1143" t="str">
            <v>NOVIEMBRE</v>
          </cell>
          <cell r="D1143" t="str">
            <v>2016</v>
          </cell>
          <cell r="E1143">
            <v>361</v>
          </cell>
          <cell r="F1143" t="str">
            <v>D3N-721</v>
          </cell>
          <cell r="G1143" t="str">
            <v>C4S-979</v>
          </cell>
          <cell r="H1143" t="str">
            <v>LAS BAMBAS</v>
          </cell>
          <cell r="I1143">
            <v>132860</v>
          </cell>
          <cell r="J1143" t="str">
            <v>REPUESTO</v>
          </cell>
          <cell r="K1143" t="str">
            <v>PEDRA CORTE 4 1/2</v>
          </cell>
          <cell r="L1143">
            <v>2</v>
          </cell>
          <cell r="M1143" t="str">
            <v>UNID.</v>
          </cell>
          <cell r="N1143" t="str">
            <v>CISTERNA</v>
          </cell>
          <cell r="O1143">
            <v>0</v>
          </cell>
          <cell r="P1143" t="str">
            <v>S2</v>
          </cell>
          <cell r="Q1143" t="str">
            <v>J1</v>
          </cell>
          <cell r="R1143" t="str">
            <v>J1</v>
          </cell>
          <cell r="S1143" t="str">
            <v>ENTREGADO</v>
          </cell>
          <cell r="T1143">
            <v>42692</v>
          </cell>
          <cell r="U1143" t="str">
            <v>PALOMINO ESTRADA  MICHEL</v>
          </cell>
          <cell r="V1143" t="str">
            <v>FLOREZ CONDORI  JOSE WILLIANS</v>
          </cell>
        </row>
        <row r="1144">
          <cell r="A1144">
            <v>1166</v>
          </cell>
          <cell r="B1144">
            <v>42692</v>
          </cell>
          <cell r="C1144" t="str">
            <v>NOVIEMBRE</v>
          </cell>
          <cell r="D1144" t="str">
            <v>2016</v>
          </cell>
          <cell r="E1144">
            <v>361</v>
          </cell>
          <cell r="F1144" t="str">
            <v>D3N-721</v>
          </cell>
          <cell r="G1144" t="str">
            <v>C4S-979</v>
          </cell>
          <cell r="H1144" t="str">
            <v>LAS BAMBAS</v>
          </cell>
          <cell r="I1144">
            <v>132860</v>
          </cell>
          <cell r="J1144" t="str">
            <v>REPUESTO</v>
          </cell>
          <cell r="K1144" t="str">
            <v>PERNO MANHOLE 3/8 X 6</v>
          </cell>
          <cell r="L1144">
            <v>1</v>
          </cell>
          <cell r="M1144" t="str">
            <v>UNID.</v>
          </cell>
          <cell r="N1144" t="str">
            <v>CISTERNA</v>
          </cell>
          <cell r="O1144">
            <v>0</v>
          </cell>
          <cell r="P1144" t="str">
            <v>S2</v>
          </cell>
          <cell r="Q1144" t="str">
            <v>J1</v>
          </cell>
          <cell r="R1144" t="str">
            <v>J1</v>
          </cell>
          <cell r="S1144" t="str">
            <v>ENTREGADO</v>
          </cell>
          <cell r="T1144">
            <v>42692</v>
          </cell>
          <cell r="U1144" t="str">
            <v>PALOMINO ESTRADA  MICHEL</v>
          </cell>
          <cell r="V1144" t="str">
            <v>FLOREZ CONDORI  JOSE WILLIANS</v>
          </cell>
        </row>
        <row r="1145">
          <cell r="A1145">
            <v>1167</v>
          </cell>
          <cell r="B1145">
            <v>42692</v>
          </cell>
          <cell r="C1145" t="str">
            <v>NOVIEMBRE</v>
          </cell>
          <cell r="D1145" t="str">
            <v>2016</v>
          </cell>
          <cell r="E1145">
            <v>361</v>
          </cell>
          <cell r="F1145" t="str">
            <v>D3N-721</v>
          </cell>
          <cell r="G1145" t="str">
            <v>C4S-979</v>
          </cell>
          <cell r="H1145" t="str">
            <v>LAS BAMBAS</v>
          </cell>
          <cell r="I1145">
            <v>132860</v>
          </cell>
          <cell r="J1145" t="str">
            <v>REPUESTO</v>
          </cell>
          <cell r="K1145" t="str">
            <v>TUERCA 3/8</v>
          </cell>
          <cell r="L1145">
            <v>2</v>
          </cell>
          <cell r="M1145" t="str">
            <v>UNID.</v>
          </cell>
          <cell r="N1145" t="str">
            <v>CISTERNA</v>
          </cell>
          <cell r="O1145">
            <v>0</v>
          </cell>
          <cell r="P1145" t="str">
            <v>S2</v>
          </cell>
          <cell r="Q1145" t="str">
            <v>J1</v>
          </cell>
          <cell r="R1145" t="str">
            <v>J1</v>
          </cell>
          <cell r="S1145" t="str">
            <v>ENTREGADO</v>
          </cell>
          <cell r="T1145">
            <v>42692</v>
          </cell>
          <cell r="U1145" t="str">
            <v>PALOMINO ESTRADA  MICHEL</v>
          </cell>
          <cell r="V1145" t="str">
            <v>FLOREZ CONDORI  JOSE WILLIANS</v>
          </cell>
        </row>
        <row r="1146">
          <cell r="A1146">
            <v>1168</v>
          </cell>
          <cell r="B1146">
            <v>42692</v>
          </cell>
          <cell r="C1146" t="str">
            <v>NOVIEMBRE</v>
          </cell>
          <cell r="D1146" t="str">
            <v>2016</v>
          </cell>
          <cell r="E1146">
            <v>361</v>
          </cell>
          <cell r="F1146" t="str">
            <v>D3N-721</v>
          </cell>
          <cell r="G1146" t="str">
            <v>C4S-979</v>
          </cell>
          <cell r="H1146" t="str">
            <v>LAS BAMBAS</v>
          </cell>
          <cell r="I1146">
            <v>132860</v>
          </cell>
          <cell r="J1146" t="str">
            <v>REPUESTO</v>
          </cell>
          <cell r="K1146" t="str">
            <v>VOLANDA 3/8</v>
          </cell>
          <cell r="L1146">
            <v>1</v>
          </cell>
          <cell r="M1146" t="str">
            <v>UNID.</v>
          </cell>
          <cell r="N1146" t="str">
            <v>CISTERNA</v>
          </cell>
          <cell r="O1146">
            <v>0</v>
          </cell>
          <cell r="P1146" t="str">
            <v>S2</v>
          </cell>
          <cell r="Q1146" t="str">
            <v>J1</v>
          </cell>
          <cell r="R1146" t="str">
            <v>J1</v>
          </cell>
          <cell r="S1146" t="str">
            <v>ENTREGADO</v>
          </cell>
          <cell r="T1146">
            <v>42692</v>
          </cell>
          <cell r="U1146" t="str">
            <v>PALOMINO ESTRADA  MICHEL</v>
          </cell>
          <cell r="V1146" t="str">
            <v>FLOREZ CONDORI  JOSE WILLIANS</v>
          </cell>
        </row>
        <row r="1147">
          <cell r="A1147">
            <v>1169</v>
          </cell>
          <cell r="B1147">
            <v>42692</v>
          </cell>
          <cell r="C1147" t="str">
            <v>NOVIEMBRE</v>
          </cell>
          <cell r="D1147" t="str">
            <v>2016</v>
          </cell>
          <cell r="E1147">
            <v>361</v>
          </cell>
          <cell r="F1147" t="str">
            <v>D3N-721</v>
          </cell>
          <cell r="G1147" t="str">
            <v>C4S-979</v>
          </cell>
          <cell r="H1147" t="str">
            <v>LAS BAMBAS</v>
          </cell>
          <cell r="I1147">
            <v>132860</v>
          </cell>
          <cell r="J1147" t="str">
            <v>REPUESTO</v>
          </cell>
          <cell r="K1147" t="str">
            <v>PERNO 5/8 X6</v>
          </cell>
          <cell r="L1147">
            <v>2</v>
          </cell>
          <cell r="M1147" t="str">
            <v>UNID.</v>
          </cell>
          <cell r="N1147" t="str">
            <v>CISTERNA</v>
          </cell>
          <cell r="O1147">
            <v>0</v>
          </cell>
          <cell r="P1147" t="str">
            <v>S2</v>
          </cell>
          <cell r="Q1147" t="str">
            <v>J1</v>
          </cell>
          <cell r="R1147" t="str">
            <v>J1</v>
          </cell>
          <cell r="S1147" t="str">
            <v>ENTREGADO</v>
          </cell>
          <cell r="T1147">
            <v>42692</v>
          </cell>
          <cell r="U1147" t="str">
            <v>PALOMINO ESTRADA  MICHEL</v>
          </cell>
          <cell r="V1147" t="str">
            <v>FLOREZ CONDORI  JOSE WILLIANS</v>
          </cell>
        </row>
        <row r="1148">
          <cell r="A1148">
            <v>1170</v>
          </cell>
          <cell r="B1148">
            <v>42692</v>
          </cell>
          <cell r="C1148" t="str">
            <v>NOVIEMBRE</v>
          </cell>
          <cell r="D1148" t="str">
            <v>2016</v>
          </cell>
          <cell r="E1148">
            <v>361</v>
          </cell>
          <cell r="F1148" t="str">
            <v>D3N-721</v>
          </cell>
          <cell r="G1148" t="str">
            <v>C4S-979</v>
          </cell>
          <cell r="H1148" t="str">
            <v>LAS BAMBAS</v>
          </cell>
          <cell r="I1148">
            <v>132860</v>
          </cell>
          <cell r="J1148" t="str">
            <v>REPUESTO</v>
          </cell>
          <cell r="K1148" t="str">
            <v>TUERCA 5/8 SEGURO</v>
          </cell>
          <cell r="L1148">
            <v>2</v>
          </cell>
          <cell r="M1148" t="str">
            <v>UNID.</v>
          </cell>
          <cell r="N1148" t="str">
            <v>CISTERNA</v>
          </cell>
          <cell r="O1148">
            <v>0</v>
          </cell>
          <cell r="P1148" t="str">
            <v>S2</v>
          </cell>
          <cell r="Q1148" t="str">
            <v>J1</v>
          </cell>
          <cell r="R1148" t="str">
            <v>J1</v>
          </cell>
          <cell r="S1148" t="str">
            <v>ENTREGADO</v>
          </cell>
          <cell r="T1148">
            <v>42692</v>
          </cell>
          <cell r="U1148" t="str">
            <v>PALOMINO ESTRADA  MICHEL</v>
          </cell>
          <cell r="V1148" t="str">
            <v>FLOREZ CONDORI  JOSE WILLIANS</v>
          </cell>
        </row>
        <row r="1149">
          <cell r="A1149">
            <v>1148</v>
          </cell>
          <cell r="B1149">
            <v>42692</v>
          </cell>
          <cell r="C1149" t="str">
            <v>NOVIEMBRE</v>
          </cell>
          <cell r="D1149" t="str">
            <v>2016</v>
          </cell>
          <cell r="E1149">
            <v>345</v>
          </cell>
          <cell r="F1149" t="str">
            <v>D3R-742</v>
          </cell>
          <cell r="G1149" t="str">
            <v>D2E-975</v>
          </cell>
          <cell r="H1149" t="str">
            <v>LAS BAMBAS</v>
          </cell>
          <cell r="I1149">
            <v>150239</v>
          </cell>
          <cell r="J1149" t="str">
            <v>REPUESTO</v>
          </cell>
          <cell r="K1149" t="str">
            <v>EMPAQUE CUADRADO DE TURBO</v>
          </cell>
          <cell r="L1149">
            <v>1</v>
          </cell>
          <cell r="M1149" t="str">
            <v>UNID.</v>
          </cell>
          <cell r="N1149" t="str">
            <v>TRACTO</v>
          </cell>
          <cell r="O1149">
            <v>0</v>
          </cell>
          <cell r="P1149" t="str">
            <v>M2</v>
          </cell>
          <cell r="Q1149" t="str">
            <v>J1</v>
          </cell>
          <cell r="R1149" t="str">
            <v>J5</v>
          </cell>
          <cell r="S1149" t="str">
            <v>ENTREGADO</v>
          </cell>
          <cell r="T1149">
            <v>42692</v>
          </cell>
          <cell r="U1149" t="str">
            <v>CHUMPITAZ GAGO JULIO ENRIQUE</v>
          </cell>
          <cell r="V1149" t="str">
            <v>FLOREZ CONDORI  JOSE WILLIANS</v>
          </cell>
        </row>
        <row r="1150">
          <cell r="A1150">
            <v>1149</v>
          </cell>
          <cell r="B1150">
            <v>42692</v>
          </cell>
          <cell r="C1150" t="str">
            <v>NOVIEMBRE</v>
          </cell>
          <cell r="D1150" t="str">
            <v>2016</v>
          </cell>
          <cell r="E1150">
            <v>345</v>
          </cell>
          <cell r="F1150" t="str">
            <v>D3R-742</v>
          </cell>
          <cell r="G1150" t="str">
            <v>D2E-975</v>
          </cell>
          <cell r="H1150" t="str">
            <v>LAS BAMBAS</v>
          </cell>
          <cell r="I1150">
            <v>150239</v>
          </cell>
          <cell r="J1150" t="str">
            <v>REPUESTO</v>
          </cell>
          <cell r="K1150" t="str">
            <v>EMPAQUE DE ENTRADA Y SALIDA DE TURBO</v>
          </cell>
          <cell r="L1150">
            <v>1</v>
          </cell>
          <cell r="M1150" t="str">
            <v>UNID.</v>
          </cell>
          <cell r="N1150" t="str">
            <v>TRACTO</v>
          </cell>
          <cell r="O1150">
            <v>0</v>
          </cell>
          <cell r="P1150" t="str">
            <v>M2</v>
          </cell>
          <cell r="Q1150" t="str">
            <v>J1</v>
          </cell>
          <cell r="R1150" t="str">
            <v>J5</v>
          </cell>
          <cell r="S1150" t="str">
            <v>ENTREGADO</v>
          </cell>
          <cell r="T1150">
            <v>42692</v>
          </cell>
          <cell r="U1150" t="str">
            <v>CHUMPITAZ GAGO JULIO ENRIQUE</v>
          </cell>
          <cell r="V1150" t="str">
            <v>FLOREZ CONDORI  JOSE WILLIANS</v>
          </cell>
        </row>
        <row r="1151">
          <cell r="A1151">
            <v>1150</v>
          </cell>
          <cell r="B1151">
            <v>42692</v>
          </cell>
          <cell r="C1151" t="str">
            <v>NOVIEMBRE</v>
          </cell>
          <cell r="D1151" t="str">
            <v>2016</v>
          </cell>
          <cell r="E1151">
            <v>345</v>
          </cell>
          <cell r="F1151" t="str">
            <v>D3R-742</v>
          </cell>
          <cell r="G1151" t="str">
            <v>D2E-975</v>
          </cell>
          <cell r="H1151" t="str">
            <v>LAS BAMBAS</v>
          </cell>
          <cell r="I1151">
            <v>150239</v>
          </cell>
          <cell r="J1151" t="str">
            <v>REPUESTO</v>
          </cell>
          <cell r="K1151" t="str">
            <v>ESPARRAGOS  (PRISIONERO) M10 X 1.5 X 4.4</v>
          </cell>
          <cell r="L1151">
            <v>4</v>
          </cell>
          <cell r="M1151" t="str">
            <v>UNID.</v>
          </cell>
          <cell r="N1151" t="str">
            <v>TRACTO</v>
          </cell>
          <cell r="O1151">
            <v>0</v>
          </cell>
          <cell r="P1151" t="str">
            <v>M2</v>
          </cell>
          <cell r="Q1151" t="str">
            <v>J1</v>
          </cell>
          <cell r="R1151" t="str">
            <v>J5</v>
          </cell>
          <cell r="S1151" t="str">
            <v>ENTREGADO</v>
          </cell>
          <cell r="T1151">
            <v>42692</v>
          </cell>
          <cell r="U1151" t="str">
            <v>CHUMPITAZ GAGO JULIO ENRIQUE</v>
          </cell>
          <cell r="V1151" t="str">
            <v>FLOREZ CONDORI  JOSE WILLIANS</v>
          </cell>
        </row>
        <row r="1152">
          <cell r="A1152">
            <v>1151</v>
          </cell>
          <cell r="B1152">
            <v>42692</v>
          </cell>
          <cell r="C1152" t="str">
            <v>NOVIEMBRE</v>
          </cell>
          <cell r="D1152" t="str">
            <v>2016</v>
          </cell>
          <cell r="E1152">
            <v>345</v>
          </cell>
          <cell r="F1152" t="str">
            <v>D3R-742</v>
          </cell>
          <cell r="G1152" t="str">
            <v>D2E-975</v>
          </cell>
          <cell r="H1152" t="str">
            <v>LAS BAMBAS</v>
          </cell>
          <cell r="I1152">
            <v>150239</v>
          </cell>
          <cell r="J1152" t="str">
            <v>REPUESTO</v>
          </cell>
          <cell r="K1152" t="str">
            <v xml:space="preserve">TUERCAS S-55 </v>
          </cell>
          <cell r="L1152">
            <v>4</v>
          </cell>
          <cell r="M1152" t="str">
            <v>UNID.</v>
          </cell>
          <cell r="N1152" t="str">
            <v>TRACTO</v>
          </cell>
          <cell r="O1152">
            <v>0</v>
          </cell>
          <cell r="P1152" t="str">
            <v>M2</v>
          </cell>
          <cell r="Q1152" t="str">
            <v>J1</v>
          </cell>
          <cell r="R1152" t="str">
            <v>J5</v>
          </cell>
          <cell r="S1152" t="str">
            <v>ENTREGADO</v>
          </cell>
          <cell r="T1152">
            <v>42692</v>
          </cell>
          <cell r="U1152" t="str">
            <v>CHUMPITAZ GAGO JULIO ENRIQUE</v>
          </cell>
          <cell r="V1152" t="str">
            <v>FLOREZ CONDORI  JOSE WILLIANS</v>
          </cell>
        </row>
        <row r="1153">
          <cell r="A1153">
            <v>1073</v>
          </cell>
          <cell r="B1153">
            <v>42692</v>
          </cell>
          <cell r="C1153" t="str">
            <v>NOVIEMBRE</v>
          </cell>
          <cell r="D1153" t="str">
            <v>2016</v>
          </cell>
          <cell r="E1153">
            <v>360</v>
          </cell>
          <cell r="F1153" t="str">
            <v>D3R-791</v>
          </cell>
          <cell r="G1153" t="str">
            <v>B1M-993</v>
          </cell>
          <cell r="H1153" t="str">
            <v>LAS BAMBAS</v>
          </cell>
          <cell r="I1153">
            <v>136941</v>
          </cell>
          <cell r="J1153" t="str">
            <v>REPUESTO</v>
          </cell>
          <cell r="K1153" t="str">
            <v>PERNO 1/4 X 1</v>
          </cell>
          <cell r="L1153">
            <v>1</v>
          </cell>
          <cell r="M1153" t="str">
            <v>UNID.</v>
          </cell>
          <cell r="N1153" t="str">
            <v>TRACTO</v>
          </cell>
          <cell r="O1153">
            <v>0</v>
          </cell>
          <cell r="P1153" t="str">
            <v>M5</v>
          </cell>
          <cell r="Q1153" t="str">
            <v>J1</v>
          </cell>
          <cell r="R1153" t="str">
            <v>J6</v>
          </cell>
          <cell r="S1153" t="str">
            <v>ENTREGADO</v>
          </cell>
          <cell r="T1153">
            <v>42692</v>
          </cell>
          <cell r="U1153" t="str">
            <v>LOPEZ RUIZ WILBERTO</v>
          </cell>
          <cell r="V1153" t="str">
            <v>FLOREZ CONDORI  JOSE WILLIANS</v>
          </cell>
        </row>
        <row r="1154">
          <cell r="A1154">
            <v>1074</v>
          </cell>
          <cell r="B1154">
            <v>42692</v>
          </cell>
          <cell r="C1154" t="str">
            <v>NOVIEMBRE</v>
          </cell>
          <cell r="D1154" t="str">
            <v>2016</v>
          </cell>
          <cell r="E1154">
            <v>360</v>
          </cell>
          <cell r="F1154" t="str">
            <v>D3R-791</v>
          </cell>
          <cell r="G1154" t="str">
            <v>B1M-993</v>
          </cell>
          <cell r="H1154" t="str">
            <v>LAS BAMBAS</v>
          </cell>
          <cell r="I1154">
            <v>136941</v>
          </cell>
          <cell r="J1154" t="str">
            <v>REPUESTO</v>
          </cell>
          <cell r="K1154" t="str">
            <v>TUERCA 1/4</v>
          </cell>
          <cell r="L1154">
            <v>1</v>
          </cell>
          <cell r="M1154" t="str">
            <v>UNID.</v>
          </cell>
          <cell r="N1154" t="str">
            <v>TRACTO</v>
          </cell>
          <cell r="O1154">
            <v>0</v>
          </cell>
          <cell r="P1154" t="str">
            <v>M5</v>
          </cell>
          <cell r="Q1154" t="str">
            <v>J1</v>
          </cell>
          <cell r="R1154" t="str">
            <v>J6</v>
          </cell>
          <cell r="S1154" t="str">
            <v>ENTREGADO</v>
          </cell>
          <cell r="T1154">
            <v>42692</v>
          </cell>
          <cell r="U1154" t="str">
            <v>LOPEZ RUIZ WILBERTO</v>
          </cell>
          <cell r="V1154" t="str">
            <v>FLOREZ CONDORI  JOSE WILLIANS</v>
          </cell>
        </row>
        <row r="1155">
          <cell r="A1155">
            <v>1075</v>
          </cell>
          <cell r="B1155">
            <v>42692</v>
          </cell>
          <cell r="C1155" t="str">
            <v>NOVIEMBRE</v>
          </cell>
          <cell r="D1155" t="str">
            <v>2016</v>
          </cell>
          <cell r="E1155">
            <v>360</v>
          </cell>
          <cell r="F1155" t="str">
            <v>D3R-791</v>
          </cell>
          <cell r="G1155" t="str">
            <v>B1M-993</v>
          </cell>
          <cell r="H1155" t="str">
            <v>LAS BAMBAS</v>
          </cell>
          <cell r="I1155">
            <v>136941</v>
          </cell>
          <cell r="J1155" t="str">
            <v>REPUESTO</v>
          </cell>
          <cell r="K1155" t="str">
            <v>VOLANDA PLANA 1/4</v>
          </cell>
          <cell r="L1155">
            <v>1</v>
          </cell>
          <cell r="M1155" t="str">
            <v>UNID.</v>
          </cell>
          <cell r="N1155" t="str">
            <v>TRACTO</v>
          </cell>
          <cell r="O1155">
            <v>0</v>
          </cell>
          <cell r="P1155" t="str">
            <v>M5</v>
          </cell>
          <cell r="Q1155" t="str">
            <v>J1</v>
          </cell>
          <cell r="R1155" t="str">
            <v>J6</v>
          </cell>
          <cell r="S1155" t="str">
            <v>ENTREGADO</v>
          </cell>
          <cell r="T1155">
            <v>42692</v>
          </cell>
          <cell r="U1155" t="str">
            <v>LOPEZ RUIZ WILBERTO</v>
          </cell>
          <cell r="V1155" t="str">
            <v>FLOREZ CONDORI  JOSE WILLIANS</v>
          </cell>
        </row>
        <row r="1156">
          <cell r="A1156">
            <v>1089</v>
          </cell>
          <cell r="B1156">
            <v>42692</v>
          </cell>
          <cell r="C1156" t="str">
            <v>NOVIEMBRE</v>
          </cell>
          <cell r="D1156" t="str">
            <v>2016</v>
          </cell>
          <cell r="E1156">
            <v>360</v>
          </cell>
          <cell r="F1156" t="str">
            <v>D3R-791</v>
          </cell>
          <cell r="G1156" t="str">
            <v>B1M-993</v>
          </cell>
          <cell r="H1156" t="str">
            <v>LAS BAMBAS</v>
          </cell>
          <cell r="I1156">
            <v>136941</v>
          </cell>
          <cell r="J1156" t="str">
            <v>REPUESTO</v>
          </cell>
          <cell r="K1156" t="str">
            <v>CODO NIPLE 3/8 (DE LA MANGUERA COMPRESORA DE ACEITE)</v>
          </cell>
          <cell r="L1156">
            <v>1</v>
          </cell>
          <cell r="M1156" t="str">
            <v>UNID.</v>
          </cell>
          <cell r="N1156" t="str">
            <v>TRACTO</v>
          </cell>
          <cell r="O1156">
            <v>0</v>
          </cell>
          <cell r="P1156" t="str">
            <v>M5</v>
          </cell>
          <cell r="Q1156" t="str">
            <v>J1</v>
          </cell>
          <cell r="R1156" t="str">
            <v>J6</v>
          </cell>
          <cell r="S1156" t="str">
            <v>ENTREGADO</v>
          </cell>
          <cell r="T1156">
            <v>42692</v>
          </cell>
          <cell r="U1156" t="str">
            <v>LOPEZ RUIZ WILBERTO</v>
          </cell>
          <cell r="V1156" t="str">
            <v>FLOREZ CONDORI  JOSE WILLIANS</v>
          </cell>
        </row>
        <row r="1157">
          <cell r="A1157">
            <v>1094</v>
          </cell>
          <cell r="B1157">
            <v>42692</v>
          </cell>
          <cell r="C1157" t="str">
            <v>NOVIEMBRE</v>
          </cell>
          <cell r="D1157" t="str">
            <v>2016</v>
          </cell>
          <cell r="E1157">
            <v>360</v>
          </cell>
          <cell r="F1157" t="str">
            <v>D3R-791</v>
          </cell>
          <cell r="G1157" t="str">
            <v>B1M-993</v>
          </cell>
          <cell r="H1157" t="str">
            <v>LAS BAMBAS</v>
          </cell>
          <cell r="I1157">
            <v>136941</v>
          </cell>
          <cell r="J1157" t="str">
            <v>REPUESTO</v>
          </cell>
          <cell r="K1157" t="str">
            <v>ACEITE MOTOR 15W-40</v>
          </cell>
          <cell r="L1157">
            <v>1</v>
          </cell>
          <cell r="M1157" t="str">
            <v>GLNS.</v>
          </cell>
          <cell r="N1157" t="str">
            <v>TRACTO</v>
          </cell>
          <cell r="O1157">
            <v>0</v>
          </cell>
          <cell r="P1157" t="str">
            <v>M5</v>
          </cell>
          <cell r="Q1157" t="str">
            <v>J1</v>
          </cell>
          <cell r="R1157" t="str">
            <v>J6</v>
          </cell>
          <cell r="S1157" t="str">
            <v>ENTREGADO</v>
          </cell>
          <cell r="T1157">
            <v>42692</v>
          </cell>
          <cell r="U1157" t="str">
            <v>LOPEZ RUIZ WILBERTO</v>
          </cell>
          <cell r="V1157" t="str">
            <v>FLOREZ CONDORI  JOSE WILLIANS</v>
          </cell>
        </row>
        <row r="1158">
          <cell r="A1158">
            <v>1078</v>
          </cell>
          <cell r="B1158">
            <v>42692</v>
          </cell>
          <cell r="C1158" t="str">
            <v>NOVIEMBRE</v>
          </cell>
          <cell r="D1158" t="str">
            <v>2016</v>
          </cell>
          <cell r="E1158">
            <v>370</v>
          </cell>
          <cell r="F1158" t="str">
            <v>D4T-927</v>
          </cell>
          <cell r="G1158" t="str">
            <v>B4Q-976</v>
          </cell>
          <cell r="H1158" t="str">
            <v>LAS BAMBAS</v>
          </cell>
          <cell r="I1158">
            <v>187827</v>
          </cell>
          <cell r="J1158" t="str">
            <v>REPUESTO</v>
          </cell>
          <cell r="K1158" t="str">
            <v>VALVULA DE ALIVIO</v>
          </cell>
          <cell r="L1158">
            <v>1</v>
          </cell>
          <cell r="M1158" t="str">
            <v>UNID.</v>
          </cell>
          <cell r="N1158" t="str">
            <v>CISTERNA</v>
          </cell>
          <cell r="O1158">
            <v>0</v>
          </cell>
          <cell r="P1158" t="str">
            <v>M6</v>
          </cell>
          <cell r="Q1158" t="str">
            <v>J1</v>
          </cell>
          <cell r="R1158" t="str">
            <v>J6</v>
          </cell>
          <cell r="S1158" t="str">
            <v>ENTREGADO</v>
          </cell>
          <cell r="T1158">
            <v>42692</v>
          </cell>
          <cell r="U1158" t="str">
            <v>PARI VENTURA  EDSON ORLANDO</v>
          </cell>
          <cell r="V1158" t="str">
            <v>FLOREZ CONDORI  JOSE WILLIANS</v>
          </cell>
        </row>
        <row r="1159">
          <cell r="A1159">
            <v>1087</v>
          </cell>
          <cell r="B1159">
            <v>42692</v>
          </cell>
          <cell r="C1159" t="str">
            <v>NOVIEMBRE</v>
          </cell>
          <cell r="D1159" t="str">
            <v>2016</v>
          </cell>
          <cell r="E1159">
            <v>370</v>
          </cell>
          <cell r="F1159" t="str">
            <v>D4T-927</v>
          </cell>
          <cell r="G1159" t="str">
            <v>B4Q-976</v>
          </cell>
          <cell r="H1159" t="str">
            <v>LAS BAMBAS</v>
          </cell>
          <cell r="I1159">
            <v>187827</v>
          </cell>
          <cell r="J1159" t="str">
            <v>REPUESTO</v>
          </cell>
          <cell r="K1159" t="str">
            <v>MATACHISPA</v>
          </cell>
          <cell r="L1159">
            <v>1</v>
          </cell>
          <cell r="M1159" t="str">
            <v>UNID.</v>
          </cell>
          <cell r="N1159" t="str">
            <v>TRACTO</v>
          </cell>
          <cell r="O1159">
            <v>0</v>
          </cell>
          <cell r="P1159" t="str">
            <v>M6</v>
          </cell>
          <cell r="Q1159" t="str">
            <v>J1</v>
          </cell>
          <cell r="R1159" t="str">
            <v>J6</v>
          </cell>
          <cell r="S1159" t="str">
            <v>ENTREGADO</v>
          </cell>
          <cell r="T1159">
            <v>42692</v>
          </cell>
          <cell r="U1159" t="str">
            <v>PARI VENTURA  EDSON ORLANDO</v>
          </cell>
          <cell r="V1159" t="str">
            <v>FLOREZ CONDORI  JOSE WILLIANS</v>
          </cell>
        </row>
        <row r="1160">
          <cell r="A1160">
            <v>1096</v>
          </cell>
          <cell r="B1160">
            <v>42692</v>
          </cell>
          <cell r="C1160" t="str">
            <v>NOVIEMBRE</v>
          </cell>
          <cell r="D1160" t="str">
            <v>2016</v>
          </cell>
          <cell r="E1160">
            <v>370</v>
          </cell>
          <cell r="F1160" t="str">
            <v>D4T-927</v>
          </cell>
          <cell r="G1160" t="str">
            <v>B4Q-976</v>
          </cell>
          <cell r="H1160" t="str">
            <v>LAS BAMBAS</v>
          </cell>
          <cell r="I1160">
            <v>187827</v>
          </cell>
          <cell r="J1160" t="str">
            <v>REPUESTO</v>
          </cell>
          <cell r="K1160" t="str">
            <v>PARCHE RACK 10</v>
          </cell>
          <cell r="L1160">
            <v>1</v>
          </cell>
          <cell r="M1160" t="str">
            <v>UNID.</v>
          </cell>
          <cell r="N1160" t="str">
            <v>TRACTO</v>
          </cell>
          <cell r="O1160">
            <v>0</v>
          </cell>
          <cell r="P1160" t="str">
            <v>N1</v>
          </cell>
          <cell r="Q1160" t="str">
            <v>J2</v>
          </cell>
          <cell r="R1160" t="str">
            <v>J6</v>
          </cell>
          <cell r="S1160" t="str">
            <v>ENTREGADO</v>
          </cell>
          <cell r="T1160">
            <v>42692</v>
          </cell>
          <cell r="U1160" t="str">
            <v>AGUILAR CCANTUTA WILLY</v>
          </cell>
          <cell r="V1160" t="str">
            <v>CORIHUAMAN SURCO  ERICK ROBERT</v>
          </cell>
        </row>
        <row r="1161">
          <cell r="A1161">
            <v>1097</v>
          </cell>
          <cell r="B1161">
            <v>42692</v>
          </cell>
          <cell r="C1161" t="str">
            <v>NOVIEMBRE</v>
          </cell>
          <cell r="D1161" t="str">
            <v>2016</v>
          </cell>
          <cell r="E1161">
            <v>370</v>
          </cell>
          <cell r="F1161" t="str">
            <v>D4T-927</v>
          </cell>
          <cell r="G1161" t="str">
            <v>B4Q-976</v>
          </cell>
          <cell r="H1161" t="str">
            <v>LAS BAMBAS</v>
          </cell>
          <cell r="I1161">
            <v>187827</v>
          </cell>
          <cell r="J1161" t="str">
            <v>REPUESTO</v>
          </cell>
          <cell r="K1161" t="str">
            <v>PARCHE RACK 12</v>
          </cell>
          <cell r="L1161">
            <v>1</v>
          </cell>
          <cell r="M1161" t="str">
            <v>UNID.</v>
          </cell>
          <cell r="N1161" t="str">
            <v>TRACTO</v>
          </cell>
          <cell r="O1161">
            <v>0</v>
          </cell>
          <cell r="P1161" t="str">
            <v>N1</v>
          </cell>
          <cell r="Q1161" t="str">
            <v>J2</v>
          </cell>
          <cell r="R1161" t="str">
            <v>J6</v>
          </cell>
          <cell r="S1161" t="str">
            <v>ENTREGADO</v>
          </cell>
          <cell r="T1161">
            <v>42692</v>
          </cell>
          <cell r="U1161" t="str">
            <v>AGUILAR CCANTUTA WILLY</v>
          </cell>
          <cell r="V1161" t="str">
            <v>CORIHUAMAN SURCO  ERICK ROBERT</v>
          </cell>
        </row>
        <row r="1162">
          <cell r="A1162">
            <v>1098</v>
          </cell>
          <cell r="B1162">
            <v>42692</v>
          </cell>
          <cell r="C1162" t="str">
            <v>NOVIEMBRE</v>
          </cell>
          <cell r="D1162" t="str">
            <v>2016</v>
          </cell>
          <cell r="E1162">
            <v>370</v>
          </cell>
          <cell r="F1162" t="str">
            <v>D4T-927</v>
          </cell>
          <cell r="G1162" t="str">
            <v>B4Q-976</v>
          </cell>
          <cell r="H1162" t="str">
            <v>LAS BAMBAS</v>
          </cell>
          <cell r="I1162">
            <v>187827</v>
          </cell>
          <cell r="J1162" t="str">
            <v>REPUESTO</v>
          </cell>
          <cell r="K1162" t="str">
            <v>PITON RECTO</v>
          </cell>
          <cell r="L1162">
            <v>1</v>
          </cell>
          <cell r="M1162" t="str">
            <v>UNID.</v>
          </cell>
          <cell r="N1162" t="str">
            <v>TRACTO</v>
          </cell>
          <cell r="O1162">
            <v>0</v>
          </cell>
          <cell r="P1162" t="str">
            <v>N1</v>
          </cell>
          <cell r="Q1162" t="str">
            <v>J2</v>
          </cell>
          <cell r="R1162" t="str">
            <v>J6</v>
          </cell>
          <cell r="S1162" t="str">
            <v>ENTREGADO</v>
          </cell>
          <cell r="T1162">
            <v>42692</v>
          </cell>
          <cell r="U1162" t="str">
            <v>AGUILAR CCANTUTA WILLY</v>
          </cell>
          <cell r="V1162" t="str">
            <v>CORIHUAMAN SURCO  ERICK ROBERT</v>
          </cell>
        </row>
        <row r="1163">
          <cell r="A1163">
            <v>1099</v>
          </cell>
          <cell r="B1163">
            <v>42692</v>
          </cell>
          <cell r="C1163" t="str">
            <v>NOVIEMBRE</v>
          </cell>
          <cell r="D1163" t="str">
            <v>2016</v>
          </cell>
          <cell r="E1163">
            <v>370</v>
          </cell>
          <cell r="F1163" t="str">
            <v>D4T-927</v>
          </cell>
          <cell r="G1163" t="str">
            <v>B4Q-976</v>
          </cell>
          <cell r="H1163" t="str">
            <v>LAS BAMBAS</v>
          </cell>
          <cell r="I1163">
            <v>187827</v>
          </cell>
          <cell r="J1163" t="str">
            <v>REPUESTO</v>
          </cell>
          <cell r="K1163" t="str">
            <v>PITON CURVO</v>
          </cell>
          <cell r="L1163">
            <v>1</v>
          </cell>
          <cell r="M1163" t="str">
            <v>UNID.</v>
          </cell>
          <cell r="N1163" t="str">
            <v>TRACTO</v>
          </cell>
          <cell r="O1163">
            <v>0</v>
          </cell>
          <cell r="P1163" t="str">
            <v>N1</v>
          </cell>
          <cell r="Q1163" t="str">
            <v>J2</v>
          </cell>
          <cell r="R1163" t="str">
            <v>J6</v>
          </cell>
          <cell r="S1163" t="str">
            <v>ENTREGADO</v>
          </cell>
          <cell r="T1163">
            <v>42692</v>
          </cell>
          <cell r="U1163" t="str">
            <v>AGUILAR CCANTUTA WILLY</v>
          </cell>
          <cell r="V1163" t="str">
            <v>CORIHUAMAN SURCO  ERICK ROBERT</v>
          </cell>
        </row>
        <row r="1164">
          <cell r="A1164">
            <v>1100</v>
          </cell>
          <cell r="B1164">
            <v>42692</v>
          </cell>
          <cell r="C1164" t="str">
            <v>NOVIEMBRE</v>
          </cell>
          <cell r="D1164" t="str">
            <v>2016</v>
          </cell>
          <cell r="E1164">
            <v>370</v>
          </cell>
          <cell r="F1164" t="str">
            <v>D4T-927</v>
          </cell>
          <cell r="G1164" t="str">
            <v>B4Q-976</v>
          </cell>
          <cell r="H1164" t="str">
            <v>LAS BAMBAS</v>
          </cell>
          <cell r="I1164">
            <v>187827</v>
          </cell>
          <cell r="J1164" t="str">
            <v>REPUESTO</v>
          </cell>
          <cell r="K1164" t="str">
            <v>PITON RECTO</v>
          </cell>
          <cell r="L1164">
            <v>1</v>
          </cell>
          <cell r="M1164" t="str">
            <v>UNID.</v>
          </cell>
          <cell r="N1164" t="str">
            <v>CISTERNA</v>
          </cell>
          <cell r="O1164">
            <v>0</v>
          </cell>
          <cell r="P1164" t="str">
            <v>N1</v>
          </cell>
          <cell r="Q1164" t="str">
            <v>J2</v>
          </cell>
          <cell r="R1164" t="str">
            <v>J6</v>
          </cell>
          <cell r="S1164" t="str">
            <v>ENTREGADO</v>
          </cell>
          <cell r="T1164">
            <v>42692</v>
          </cell>
          <cell r="U1164" t="str">
            <v>AGUILAR CCANTUTA WILLY</v>
          </cell>
          <cell r="V1164" t="str">
            <v>CORIHUAMAN SURCO  ERICK ROBERT</v>
          </cell>
        </row>
        <row r="1165">
          <cell r="A1165">
            <v>1101</v>
          </cell>
          <cell r="B1165">
            <v>42692</v>
          </cell>
          <cell r="C1165" t="str">
            <v>NOVIEMBRE</v>
          </cell>
          <cell r="D1165" t="str">
            <v>2016</v>
          </cell>
          <cell r="E1165">
            <v>370</v>
          </cell>
          <cell r="F1165" t="str">
            <v>D4T-927</v>
          </cell>
          <cell r="G1165" t="str">
            <v>B4Q-976</v>
          </cell>
          <cell r="H1165" t="str">
            <v>LAS BAMBAS</v>
          </cell>
          <cell r="I1165">
            <v>187827</v>
          </cell>
          <cell r="J1165" t="str">
            <v>REPUESTO</v>
          </cell>
          <cell r="K1165" t="str">
            <v>PARCHE RACK 12</v>
          </cell>
          <cell r="L1165">
            <v>1</v>
          </cell>
          <cell r="M1165" t="str">
            <v>UNID.</v>
          </cell>
          <cell r="N1165" t="str">
            <v>CISTERNA</v>
          </cell>
          <cell r="O1165">
            <v>0</v>
          </cell>
          <cell r="P1165" t="str">
            <v>N1</v>
          </cell>
          <cell r="Q1165" t="str">
            <v>J2</v>
          </cell>
          <cell r="R1165" t="str">
            <v>J6</v>
          </cell>
          <cell r="S1165" t="str">
            <v>ENTREGADO</v>
          </cell>
          <cell r="T1165">
            <v>42692</v>
          </cell>
          <cell r="U1165" t="str">
            <v>AGUILAR CCANTUTA WILLY</v>
          </cell>
          <cell r="V1165" t="str">
            <v>CORIHUAMAN SURCO  ERICK ROBERT</v>
          </cell>
        </row>
        <row r="1166">
          <cell r="A1166">
            <v>1113</v>
          </cell>
          <cell r="B1166">
            <v>42692</v>
          </cell>
          <cell r="C1166" t="str">
            <v>NOVIEMBRE</v>
          </cell>
          <cell r="D1166" t="str">
            <v>2016</v>
          </cell>
          <cell r="E1166">
            <v>370</v>
          </cell>
          <cell r="F1166" t="str">
            <v>D4T-927</v>
          </cell>
          <cell r="G1166" t="str">
            <v>B4Q-976</v>
          </cell>
          <cell r="H1166" t="str">
            <v>LAS BAMBAS</v>
          </cell>
          <cell r="I1166">
            <v>187827</v>
          </cell>
          <cell r="J1166" t="str">
            <v>REPUESTO</v>
          </cell>
          <cell r="K1166" t="str">
            <v>LIQUIDO REFRIGERANTE</v>
          </cell>
          <cell r="L1166">
            <v>0.5</v>
          </cell>
          <cell r="M1166" t="str">
            <v>GLNS.</v>
          </cell>
          <cell r="N1166" t="str">
            <v>TRACTO</v>
          </cell>
          <cell r="O1166">
            <v>0</v>
          </cell>
          <cell r="P1166" t="str">
            <v>M6</v>
          </cell>
          <cell r="Q1166" t="str">
            <v>J1</v>
          </cell>
          <cell r="R1166" t="str">
            <v>J6</v>
          </cell>
          <cell r="S1166" t="str">
            <v>ENTREGADO</v>
          </cell>
          <cell r="T1166">
            <v>42692</v>
          </cell>
          <cell r="U1166" t="str">
            <v>PARI VENTURA  EDSON ORLANDO</v>
          </cell>
          <cell r="V1166" t="str">
            <v>FLOREZ CONDORI  JOSE WILLIANS</v>
          </cell>
        </row>
        <row r="1167">
          <cell r="A1167">
            <v>1114</v>
          </cell>
          <cell r="B1167">
            <v>42692</v>
          </cell>
          <cell r="C1167" t="str">
            <v>NOVIEMBRE</v>
          </cell>
          <cell r="D1167" t="str">
            <v>2016</v>
          </cell>
          <cell r="E1167">
            <v>370</v>
          </cell>
          <cell r="F1167" t="str">
            <v>D4T-927</v>
          </cell>
          <cell r="G1167" t="str">
            <v>B4Q-976</v>
          </cell>
          <cell r="H1167" t="str">
            <v>LAS BAMBAS</v>
          </cell>
          <cell r="I1167">
            <v>187827</v>
          </cell>
          <cell r="J1167" t="str">
            <v>REPUESTO</v>
          </cell>
          <cell r="K1167" t="str">
            <v>ACOPLE DE 1/2 CON SALIDA DE 3/8</v>
          </cell>
          <cell r="L1167">
            <v>1</v>
          </cell>
          <cell r="M1167" t="str">
            <v>UNID.</v>
          </cell>
          <cell r="N1167" t="str">
            <v>TRACTO</v>
          </cell>
          <cell r="O1167">
            <v>0</v>
          </cell>
          <cell r="P1167" t="str">
            <v>M6</v>
          </cell>
          <cell r="Q1167" t="str">
            <v>J1</v>
          </cell>
          <cell r="R1167" t="str">
            <v>J6</v>
          </cell>
          <cell r="S1167" t="str">
            <v>ENTREGADO</v>
          </cell>
          <cell r="T1167">
            <v>42692</v>
          </cell>
          <cell r="U1167" t="str">
            <v>PARI VENTURA  EDSON ORLANDO</v>
          </cell>
          <cell r="V1167" t="str">
            <v>FLOREZ CONDORI  JOSE WILLIANS</v>
          </cell>
        </row>
        <row r="1168">
          <cell r="A1168">
            <v>1126</v>
          </cell>
          <cell r="B1168">
            <v>42692</v>
          </cell>
          <cell r="C1168" t="str">
            <v>NOVIEMBRE</v>
          </cell>
          <cell r="D1168" t="str">
            <v>2016</v>
          </cell>
          <cell r="E1168">
            <v>370</v>
          </cell>
          <cell r="F1168" t="str">
            <v>D4T-927</v>
          </cell>
          <cell r="G1168" t="str">
            <v>B4Q-976</v>
          </cell>
          <cell r="H1168" t="str">
            <v>LAS BAMBAS</v>
          </cell>
          <cell r="I1168">
            <v>187827</v>
          </cell>
          <cell r="J1168" t="str">
            <v>REPUESTO</v>
          </cell>
          <cell r="K1168" t="str">
            <v>ACCESORIOS DE PULPO</v>
          </cell>
          <cell r="L1168">
            <v>1</v>
          </cell>
          <cell r="M1168" t="str">
            <v>UNID.</v>
          </cell>
          <cell r="N1168" t="str">
            <v>CISTERNA</v>
          </cell>
          <cell r="O1168">
            <v>0</v>
          </cell>
          <cell r="P1168" t="str">
            <v>M6</v>
          </cell>
          <cell r="Q1168" t="str">
            <v>J1</v>
          </cell>
          <cell r="R1168" t="str">
            <v>J6</v>
          </cell>
          <cell r="S1168" t="str">
            <v>ENTREGADO</v>
          </cell>
          <cell r="T1168">
            <v>42692</v>
          </cell>
          <cell r="U1168" t="str">
            <v>PARI VENTURA  EDSON ORLANDO</v>
          </cell>
          <cell r="V1168" t="str">
            <v>FLOREZ CONDORI  JOSE WILLIANS</v>
          </cell>
        </row>
        <row r="1169">
          <cell r="A1169">
            <v>1066</v>
          </cell>
          <cell r="B1169">
            <v>42692</v>
          </cell>
          <cell r="C1169" t="str">
            <v>NOVIEMBRE</v>
          </cell>
          <cell r="D1169" t="str">
            <v>2016</v>
          </cell>
          <cell r="E1169">
            <v>362</v>
          </cell>
          <cell r="F1169" t="str">
            <v>D4X-872</v>
          </cell>
          <cell r="G1169" t="str">
            <v>B4P-976</v>
          </cell>
          <cell r="H1169" t="str">
            <v>LAS BAMBAS</v>
          </cell>
          <cell r="I1169">
            <v>181891</v>
          </cell>
          <cell r="J1169" t="str">
            <v>REPUESTO</v>
          </cell>
          <cell r="K1169" t="str">
            <v>FARO LED GRANDE BLANCO</v>
          </cell>
          <cell r="L1169">
            <v>1</v>
          </cell>
          <cell r="M1169" t="str">
            <v>UNID.</v>
          </cell>
          <cell r="N1169" t="str">
            <v>CISTERNA</v>
          </cell>
          <cell r="O1169">
            <v>0</v>
          </cell>
          <cell r="P1169" t="str">
            <v>E2</v>
          </cell>
          <cell r="Q1169" t="str">
            <v>J1</v>
          </cell>
          <cell r="R1169" t="str">
            <v>J6</v>
          </cell>
          <cell r="S1169" t="str">
            <v>ENTREGADO</v>
          </cell>
          <cell r="T1169">
            <v>42692</v>
          </cell>
          <cell r="U1169" t="str">
            <v>YUCA BELLIDO BORIS YERSY</v>
          </cell>
          <cell r="V1169" t="str">
            <v>FLOREZ CONDORI  JOSE WILLIANS</v>
          </cell>
        </row>
        <row r="1170">
          <cell r="A1170">
            <v>1067</v>
          </cell>
          <cell r="B1170">
            <v>42692</v>
          </cell>
          <cell r="C1170" t="str">
            <v>NOVIEMBRE</v>
          </cell>
          <cell r="D1170" t="str">
            <v>2016</v>
          </cell>
          <cell r="E1170">
            <v>362</v>
          </cell>
          <cell r="F1170" t="str">
            <v>D4X-872</v>
          </cell>
          <cell r="G1170" t="str">
            <v>B4P-976</v>
          </cell>
          <cell r="H1170" t="str">
            <v>LAS BAMBAS</v>
          </cell>
          <cell r="I1170">
            <v>181891</v>
          </cell>
          <cell r="J1170" t="str">
            <v>REPUESTO</v>
          </cell>
          <cell r="K1170" t="str">
            <v>FOCO DE DOBLE CONTACTO DE 12 V</v>
          </cell>
          <cell r="L1170">
            <v>1</v>
          </cell>
          <cell r="M1170" t="str">
            <v>UNID.</v>
          </cell>
          <cell r="N1170" t="str">
            <v>CISTERNA</v>
          </cell>
          <cell r="O1170">
            <v>0</v>
          </cell>
          <cell r="P1170" t="str">
            <v>E2</v>
          </cell>
          <cell r="Q1170" t="str">
            <v>J1</v>
          </cell>
          <cell r="R1170" t="str">
            <v>J6</v>
          </cell>
          <cell r="S1170" t="str">
            <v>ENTREGADO</v>
          </cell>
          <cell r="T1170">
            <v>42692</v>
          </cell>
          <cell r="U1170" t="str">
            <v>YUCA BELLIDO BORIS YERSY</v>
          </cell>
          <cell r="V1170" t="str">
            <v>FLOREZ CONDORI  JOSE WILLIANS</v>
          </cell>
        </row>
        <row r="1171">
          <cell r="A1171">
            <v>1068</v>
          </cell>
          <cell r="B1171">
            <v>42692</v>
          </cell>
          <cell r="C1171" t="str">
            <v>NOVIEMBRE</v>
          </cell>
          <cell r="D1171" t="str">
            <v>2016</v>
          </cell>
          <cell r="E1171">
            <v>362</v>
          </cell>
          <cell r="F1171" t="str">
            <v>D4X-872</v>
          </cell>
          <cell r="G1171" t="str">
            <v>B4P-976</v>
          </cell>
          <cell r="H1171" t="str">
            <v>LAS BAMBAS</v>
          </cell>
          <cell r="I1171">
            <v>181891</v>
          </cell>
          <cell r="J1171" t="str">
            <v>REPUESTO</v>
          </cell>
          <cell r="K1171" t="str">
            <v>FARO LATERAL AMBAR REDONDO</v>
          </cell>
          <cell r="L1171">
            <v>1</v>
          </cell>
          <cell r="M1171" t="str">
            <v>UNID.</v>
          </cell>
          <cell r="N1171" t="str">
            <v>CISTERNA</v>
          </cell>
          <cell r="O1171">
            <v>0</v>
          </cell>
          <cell r="P1171" t="str">
            <v>E2</v>
          </cell>
          <cell r="Q1171" t="str">
            <v>J1</v>
          </cell>
          <cell r="R1171" t="str">
            <v>J6</v>
          </cell>
          <cell r="S1171" t="str">
            <v>ENTREGADO</v>
          </cell>
          <cell r="T1171">
            <v>42692</v>
          </cell>
          <cell r="U1171" t="str">
            <v>YUCA BELLIDO BORIS YERSY</v>
          </cell>
          <cell r="V1171" t="str">
            <v>FLOREZ CONDORI  JOSE WILLIANS</v>
          </cell>
        </row>
        <row r="1172">
          <cell r="A1172">
            <v>1069</v>
          </cell>
          <cell r="B1172">
            <v>42692</v>
          </cell>
          <cell r="C1172" t="str">
            <v>NOVIEMBRE</v>
          </cell>
          <cell r="D1172" t="str">
            <v>2016</v>
          </cell>
          <cell r="E1172">
            <v>362</v>
          </cell>
          <cell r="F1172" t="str">
            <v>D4X-872</v>
          </cell>
          <cell r="G1172" t="str">
            <v>B4P-976</v>
          </cell>
          <cell r="H1172" t="str">
            <v>LAS BAMBAS</v>
          </cell>
          <cell r="I1172">
            <v>181891</v>
          </cell>
          <cell r="J1172" t="str">
            <v>REPUESTO</v>
          </cell>
          <cell r="K1172" t="str">
            <v>LIQUIDO REFRIGERANTE</v>
          </cell>
          <cell r="L1172">
            <v>0.5</v>
          </cell>
          <cell r="M1172" t="str">
            <v>GLNS.</v>
          </cell>
          <cell r="N1172" t="str">
            <v>TRACTO</v>
          </cell>
          <cell r="O1172">
            <v>0</v>
          </cell>
          <cell r="P1172" t="str">
            <v>M1</v>
          </cell>
          <cell r="Q1172" t="str">
            <v>J1</v>
          </cell>
          <cell r="R1172" t="str">
            <v>J6</v>
          </cell>
          <cell r="S1172" t="str">
            <v>ENTREGADO</v>
          </cell>
          <cell r="T1172">
            <v>42692</v>
          </cell>
          <cell r="U1172" t="str">
            <v>CABEZAS SANCHEZ JEAN JHONATAN</v>
          </cell>
          <cell r="V1172" t="str">
            <v>FLOREZ CONDORI  JOSE WILLIANS</v>
          </cell>
        </row>
        <row r="1173">
          <cell r="A1173">
            <v>1076</v>
          </cell>
          <cell r="B1173">
            <v>42692</v>
          </cell>
          <cell r="C1173" t="str">
            <v>NOVIEMBRE</v>
          </cell>
          <cell r="D1173" t="str">
            <v>2016</v>
          </cell>
          <cell r="E1173">
            <v>362</v>
          </cell>
          <cell r="F1173" t="str">
            <v>D4X-872</v>
          </cell>
          <cell r="G1173" t="str">
            <v>B4P-976</v>
          </cell>
          <cell r="H1173" t="str">
            <v>LAS BAMBAS</v>
          </cell>
          <cell r="I1173">
            <v>181891</v>
          </cell>
          <cell r="J1173" t="str">
            <v>REPUESTO</v>
          </cell>
          <cell r="K1173" t="str">
            <v>ABRAZADERA DE MUELLE 7/8 X 15 "</v>
          </cell>
          <cell r="L1173">
            <v>1</v>
          </cell>
          <cell r="M1173" t="str">
            <v>UNID.</v>
          </cell>
          <cell r="N1173" t="str">
            <v>CISTERNA</v>
          </cell>
          <cell r="O1173">
            <v>98</v>
          </cell>
          <cell r="P1173" t="str">
            <v>M1</v>
          </cell>
          <cell r="Q1173" t="str">
            <v>J2</v>
          </cell>
          <cell r="R1173" t="str">
            <v>J6</v>
          </cell>
          <cell r="S1173" t="str">
            <v>ENTREGADO</v>
          </cell>
          <cell r="T1173">
            <v>0</v>
          </cell>
          <cell r="U1173" t="str">
            <v>CABEZAS SANCHEZ JEAN JHONATAN</v>
          </cell>
          <cell r="V1173" t="str">
            <v>CORIHUAMAN SURCO  ERICK ROBERT</v>
          </cell>
        </row>
        <row r="1174">
          <cell r="A1174">
            <v>1162</v>
          </cell>
          <cell r="B1174">
            <v>42692</v>
          </cell>
          <cell r="C1174" t="str">
            <v>NOVIEMBRE</v>
          </cell>
          <cell r="D1174" t="str">
            <v>2016</v>
          </cell>
          <cell r="E1174">
            <v>362</v>
          </cell>
          <cell r="F1174" t="str">
            <v>D4X-872</v>
          </cell>
          <cell r="G1174" t="str">
            <v>B4P-976</v>
          </cell>
          <cell r="H1174" t="str">
            <v>LAS BAMBAS</v>
          </cell>
          <cell r="I1174">
            <v>181891</v>
          </cell>
          <cell r="J1174" t="str">
            <v>REPUESTO</v>
          </cell>
          <cell r="K1174" t="str">
            <v>PERNO MANHOLE 3/8 X 6</v>
          </cell>
          <cell r="L1174">
            <v>1</v>
          </cell>
          <cell r="M1174" t="str">
            <v>UNID.</v>
          </cell>
          <cell r="N1174" t="str">
            <v>CISTERNA</v>
          </cell>
          <cell r="O1174">
            <v>0</v>
          </cell>
          <cell r="P1174" t="str">
            <v>S3</v>
          </cell>
          <cell r="Q1174" t="str">
            <v>J1</v>
          </cell>
          <cell r="R1174" t="str">
            <v>J1</v>
          </cell>
          <cell r="S1174" t="str">
            <v>ENTREGADO</v>
          </cell>
          <cell r="T1174">
            <v>42692</v>
          </cell>
          <cell r="U1174" t="str">
            <v>JIMENEZ MACHACA JAVIER</v>
          </cell>
          <cell r="V1174" t="str">
            <v>FLOREZ CONDORI  JOSE WILLIANS</v>
          </cell>
        </row>
        <row r="1175">
          <cell r="A1175">
            <v>1163</v>
          </cell>
          <cell r="B1175">
            <v>42692</v>
          </cell>
          <cell r="C1175" t="str">
            <v>NOVIEMBRE</v>
          </cell>
          <cell r="D1175" t="str">
            <v>2016</v>
          </cell>
          <cell r="E1175">
            <v>362</v>
          </cell>
          <cell r="F1175" t="str">
            <v>D4X-872</v>
          </cell>
          <cell r="G1175" t="str">
            <v>B4P-976</v>
          </cell>
          <cell r="H1175" t="str">
            <v>LAS BAMBAS</v>
          </cell>
          <cell r="I1175">
            <v>181891</v>
          </cell>
          <cell r="J1175" t="str">
            <v>REPUESTO</v>
          </cell>
          <cell r="K1175" t="str">
            <v>TUERCA 3/8</v>
          </cell>
          <cell r="L1175">
            <v>2</v>
          </cell>
          <cell r="M1175" t="str">
            <v>UNID.</v>
          </cell>
          <cell r="N1175" t="str">
            <v>CISTERNA</v>
          </cell>
          <cell r="O1175">
            <v>0</v>
          </cell>
          <cell r="P1175" t="str">
            <v>S3</v>
          </cell>
          <cell r="Q1175" t="str">
            <v>J1</v>
          </cell>
          <cell r="R1175" t="str">
            <v>J1</v>
          </cell>
          <cell r="S1175" t="str">
            <v>ENTREGADO</v>
          </cell>
          <cell r="T1175">
            <v>42692</v>
          </cell>
          <cell r="U1175" t="str">
            <v>JIMENEZ MACHACA JAVIER</v>
          </cell>
          <cell r="V1175" t="str">
            <v>FLOREZ CONDORI  JOSE WILLIANS</v>
          </cell>
        </row>
        <row r="1176">
          <cell r="A1176">
            <v>1164</v>
          </cell>
          <cell r="B1176">
            <v>42692</v>
          </cell>
          <cell r="C1176" t="str">
            <v>NOVIEMBRE</v>
          </cell>
          <cell r="D1176" t="str">
            <v>2016</v>
          </cell>
          <cell r="E1176">
            <v>362</v>
          </cell>
          <cell r="F1176" t="str">
            <v>D4X-872</v>
          </cell>
          <cell r="G1176" t="str">
            <v>B4P-976</v>
          </cell>
          <cell r="H1176" t="str">
            <v>LAS BAMBAS</v>
          </cell>
          <cell r="I1176">
            <v>181891</v>
          </cell>
          <cell r="J1176" t="str">
            <v>REPUESTO</v>
          </cell>
          <cell r="K1176" t="str">
            <v>VOLANDA 3/8</v>
          </cell>
          <cell r="L1176">
            <v>1</v>
          </cell>
          <cell r="M1176" t="str">
            <v>UNID.</v>
          </cell>
          <cell r="N1176" t="str">
            <v>CISTERNA</v>
          </cell>
          <cell r="O1176">
            <v>0</v>
          </cell>
          <cell r="P1176" t="str">
            <v>S3</v>
          </cell>
          <cell r="Q1176" t="str">
            <v>J1</v>
          </cell>
          <cell r="R1176" t="str">
            <v>J1</v>
          </cell>
          <cell r="S1176" t="str">
            <v>ENTREGADO</v>
          </cell>
          <cell r="T1176">
            <v>42692</v>
          </cell>
          <cell r="U1176" t="str">
            <v>JIMENEZ MACHACA JAVIER</v>
          </cell>
          <cell r="V1176" t="str">
            <v>FLOREZ CONDORI  JOSE WILLIANS</v>
          </cell>
        </row>
        <row r="1177">
          <cell r="A1177">
            <v>1054</v>
          </cell>
          <cell r="B1177">
            <v>42692</v>
          </cell>
          <cell r="C1177" t="str">
            <v>NOVIEMBRE</v>
          </cell>
          <cell r="D1177" t="str">
            <v>2016</v>
          </cell>
          <cell r="E1177">
            <v>200</v>
          </cell>
          <cell r="F1177" t="str">
            <v>TALLER</v>
          </cell>
          <cell r="G1177" t="str">
            <v>TALLER</v>
          </cell>
          <cell r="H1177" t="str">
            <v>TALLER</v>
          </cell>
          <cell r="I1177" t="str">
            <v>TALLER</v>
          </cell>
          <cell r="J1177" t="str">
            <v>UNIFORMES</v>
          </cell>
          <cell r="K1177" t="str">
            <v>TAIVEX "M"</v>
          </cell>
          <cell r="L1177">
            <v>1</v>
          </cell>
          <cell r="M1177" t="str">
            <v>UNID.</v>
          </cell>
          <cell r="N1177" t="str">
            <v>TALLER</v>
          </cell>
          <cell r="O1177">
            <v>0</v>
          </cell>
          <cell r="P1177" t="str">
            <v>M5</v>
          </cell>
          <cell r="Q1177" t="str">
            <v>J1</v>
          </cell>
          <cell r="R1177" t="str">
            <v>J6</v>
          </cell>
          <cell r="S1177" t="str">
            <v>ENTREGADO</v>
          </cell>
          <cell r="T1177">
            <v>42692</v>
          </cell>
          <cell r="U1177" t="str">
            <v>LOPEZ RUIZ WILBERTO</v>
          </cell>
          <cell r="V1177" t="str">
            <v>FLOREZ CONDORI  JOSE WILLIANS</v>
          </cell>
        </row>
        <row r="1178">
          <cell r="A1178">
            <v>1062</v>
          </cell>
          <cell r="B1178">
            <v>42692</v>
          </cell>
          <cell r="C1178" t="str">
            <v>NOVIEMBRE</v>
          </cell>
          <cell r="D1178" t="str">
            <v>2016</v>
          </cell>
          <cell r="E1178">
            <v>200</v>
          </cell>
          <cell r="F1178" t="str">
            <v>TALLER</v>
          </cell>
          <cell r="G1178" t="str">
            <v>TALLER</v>
          </cell>
          <cell r="H1178" t="str">
            <v>TALLER</v>
          </cell>
          <cell r="I1178" t="str">
            <v>TALLER</v>
          </cell>
          <cell r="J1178" t="str">
            <v>HERRAMIENTAS</v>
          </cell>
          <cell r="K1178" t="str">
            <v>BROCA 3/16</v>
          </cell>
          <cell r="L1178">
            <v>1</v>
          </cell>
          <cell r="M1178" t="str">
            <v>UNID.</v>
          </cell>
          <cell r="N1178" t="str">
            <v>TALLER</v>
          </cell>
          <cell r="O1178">
            <v>0</v>
          </cell>
          <cell r="P1178" t="str">
            <v>E1</v>
          </cell>
          <cell r="Q1178" t="str">
            <v>J1</v>
          </cell>
          <cell r="R1178" t="str">
            <v>J6</v>
          </cell>
          <cell r="S1178" t="str">
            <v>ENTREGADO</v>
          </cell>
          <cell r="T1178">
            <v>42692</v>
          </cell>
          <cell r="U1178" t="str">
            <v>PALOMINO CARDENAS JUAN CARLOS</v>
          </cell>
          <cell r="V1178" t="str">
            <v>FLOREZ CONDORI  JOSE WILLIANS</v>
          </cell>
        </row>
        <row r="1179">
          <cell r="A1179">
            <v>1063</v>
          </cell>
          <cell r="B1179">
            <v>42692</v>
          </cell>
          <cell r="C1179" t="str">
            <v>NOVIEMBRE</v>
          </cell>
          <cell r="D1179" t="str">
            <v>2016</v>
          </cell>
          <cell r="E1179">
            <v>200</v>
          </cell>
          <cell r="F1179" t="str">
            <v>TALLER</v>
          </cell>
          <cell r="G1179" t="str">
            <v>TALLER</v>
          </cell>
          <cell r="H1179" t="str">
            <v>TALLER</v>
          </cell>
          <cell r="I1179" t="str">
            <v>TALLER</v>
          </cell>
          <cell r="J1179" t="str">
            <v>HERRAMIENTAS</v>
          </cell>
          <cell r="K1179" t="str">
            <v>BROCA 1/4</v>
          </cell>
          <cell r="L1179">
            <v>1</v>
          </cell>
          <cell r="M1179" t="str">
            <v>UNID.</v>
          </cell>
          <cell r="N1179" t="str">
            <v>TALLER</v>
          </cell>
          <cell r="O1179">
            <v>0</v>
          </cell>
          <cell r="P1179" t="str">
            <v>E1</v>
          </cell>
          <cell r="Q1179" t="str">
            <v>J1</v>
          </cell>
          <cell r="R1179" t="str">
            <v>J6</v>
          </cell>
          <cell r="S1179" t="str">
            <v>ENTREGADO</v>
          </cell>
          <cell r="T1179">
            <v>42692</v>
          </cell>
          <cell r="U1179" t="str">
            <v>PALOMINO CARDENAS JUAN CARLOS</v>
          </cell>
          <cell r="V1179" t="str">
            <v>FLOREZ CONDORI  JOSE WILLIANS</v>
          </cell>
        </row>
        <row r="1180">
          <cell r="A1180">
            <v>1064</v>
          </cell>
          <cell r="B1180">
            <v>42692</v>
          </cell>
          <cell r="C1180" t="str">
            <v>NOVIEMBRE</v>
          </cell>
          <cell r="D1180" t="str">
            <v>2016</v>
          </cell>
          <cell r="E1180">
            <v>200</v>
          </cell>
          <cell r="F1180" t="str">
            <v>TALLER</v>
          </cell>
          <cell r="G1180" t="str">
            <v>TALLER</v>
          </cell>
          <cell r="H1180" t="str">
            <v>TALLER</v>
          </cell>
          <cell r="I1180" t="str">
            <v>TALLER</v>
          </cell>
          <cell r="J1180" t="str">
            <v>HERRAMIENTAS</v>
          </cell>
          <cell r="K1180" t="str">
            <v>BROCA 5/16</v>
          </cell>
          <cell r="L1180">
            <v>1</v>
          </cell>
          <cell r="M1180" t="str">
            <v>UNID.</v>
          </cell>
          <cell r="N1180" t="str">
            <v>TALLER</v>
          </cell>
          <cell r="O1180">
            <v>0</v>
          </cell>
          <cell r="P1180" t="str">
            <v>E1</v>
          </cell>
          <cell r="Q1180" t="str">
            <v>J1</v>
          </cell>
          <cell r="R1180" t="str">
            <v>J6</v>
          </cell>
          <cell r="S1180" t="str">
            <v>ENTREGADO</v>
          </cell>
          <cell r="T1180">
            <v>42692</v>
          </cell>
          <cell r="U1180" t="str">
            <v>PALOMINO CARDENAS JUAN CARLOS</v>
          </cell>
          <cell r="V1180" t="str">
            <v>FLOREZ CONDORI  JOSE WILLIANS</v>
          </cell>
        </row>
        <row r="1181">
          <cell r="A1181">
            <v>1065</v>
          </cell>
          <cell r="B1181">
            <v>42692</v>
          </cell>
          <cell r="C1181" t="str">
            <v>NOVIEMBRE</v>
          </cell>
          <cell r="D1181" t="str">
            <v>2016</v>
          </cell>
          <cell r="E1181">
            <v>200</v>
          </cell>
          <cell r="F1181" t="str">
            <v>TALLER</v>
          </cell>
          <cell r="G1181" t="str">
            <v>TALLER</v>
          </cell>
          <cell r="H1181" t="str">
            <v>TALLER</v>
          </cell>
          <cell r="I1181" t="str">
            <v>TALLER</v>
          </cell>
          <cell r="J1181" t="str">
            <v>HERRAMIENTAS</v>
          </cell>
          <cell r="K1181" t="str">
            <v>BROCA 3/8</v>
          </cell>
          <cell r="L1181">
            <v>1</v>
          </cell>
          <cell r="M1181" t="str">
            <v>UNID.</v>
          </cell>
          <cell r="N1181" t="str">
            <v>TALLER</v>
          </cell>
          <cell r="O1181">
            <v>0</v>
          </cell>
          <cell r="P1181" t="str">
            <v>E1</v>
          </cell>
          <cell r="Q1181" t="str">
            <v>J1</v>
          </cell>
          <cell r="R1181" t="str">
            <v>J6</v>
          </cell>
          <cell r="S1181" t="str">
            <v>ENTREGADO</v>
          </cell>
          <cell r="T1181">
            <v>42692</v>
          </cell>
          <cell r="U1181" t="str">
            <v>PALOMINO CARDENAS JUAN CARLOS</v>
          </cell>
          <cell r="V1181" t="str">
            <v>FLOREZ CONDORI  JOSE WILLIANS</v>
          </cell>
        </row>
        <row r="1182">
          <cell r="A1182">
            <v>1077</v>
          </cell>
          <cell r="B1182">
            <v>42692</v>
          </cell>
          <cell r="C1182" t="str">
            <v>NOVIEMBRE</v>
          </cell>
          <cell r="D1182" t="str">
            <v>2016</v>
          </cell>
          <cell r="E1182">
            <v>200</v>
          </cell>
          <cell r="F1182" t="str">
            <v>TALLER</v>
          </cell>
          <cell r="G1182" t="str">
            <v>TALLER</v>
          </cell>
          <cell r="H1182" t="str">
            <v>TALLER</v>
          </cell>
          <cell r="I1182" t="str">
            <v>TALLER</v>
          </cell>
          <cell r="J1182" t="str">
            <v>INSUMO TALLER</v>
          </cell>
          <cell r="K1182" t="str">
            <v>CINTA TEFLON</v>
          </cell>
          <cell r="L1182">
            <v>1</v>
          </cell>
          <cell r="M1182" t="str">
            <v>UNID.</v>
          </cell>
          <cell r="N1182" t="str">
            <v>TALLER</v>
          </cell>
          <cell r="O1182">
            <v>0</v>
          </cell>
          <cell r="P1182" t="str">
            <v>M5</v>
          </cell>
          <cell r="Q1182" t="str">
            <v>J1</v>
          </cell>
          <cell r="R1182" t="str">
            <v>J6</v>
          </cell>
          <cell r="S1182" t="str">
            <v>ENTREGADO</v>
          </cell>
          <cell r="T1182">
            <v>42692</v>
          </cell>
          <cell r="U1182" t="str">
            <v>LOPEZ RUIZ WILBERTO</v>
          </cell>
          <cell r="V1182" t="str">
            <v>FLOREZ CONDORI  JOSE WILLIANS</v>
          </cell>
        </row>
        <row r="1183">
          <cell r="A1183">
            <v>1086</v>
          </cell>
          <cell r="B1183">
            <v>42692</v>
          </cell>
          <cell r="C1183" t="str">
            <v>NOVIEMBRE</v>
          </cell>
          <cell r="D1183" t="str">
            <v>2016</v>
          </cell>
          <cell r="E1183">
            <v>200</v>
          </cell>
          <cell r="F1183" t="str">
            <v>TALLER</v>
          </cell>
          <cell r="G1183" t="str">
            <v>TALLER</v>
          </cell>
          <cell r="H1183" t="str">
            <v>TALLER</v>
          </cell>
          <cell r="I1183" t="str">
            <v>TALLER</v>
          </cell>
          <cell r="J1183" t="str">
            <v>INSUMO TALLER</v>
          </cell>
          <cell r="K1183" t="str">
            <v>TIZA</v>
          </cell>
          <cell r="L1183">
            <v>1</v>
          </cell>
          <cell r="M1183" t="str">
            <v>UNID.</v>
          </cell>
          <cell r="N1183" t="str">
            <v>TALLER</v>
          </cell>
          <cell r="O1183">
            <v>0</v>
          </cell>
          <cell r="P1183" t="str">
            <v>S3</v>
          </cell>
          <cell r="Q1183" t="str">
            <v>J1</v>
          </cell>
          <cell r="R1183" t="str">
            <v>J6</v>
          </cell>
          <cell r="S1183" t="str">
            <v>ENTREGADO</v>
          </cell>
          <cell r="T1183">
            <v>42692</v>
          </cell>
          <cell r="U1183" t="str">
            <v>JIMENEZ MACHACA JAVIER</v>
          </cell>
          <cell r="V1183" t="str">
            <v>FLOREZ CONDORI  JOSE WILLIANS</v>
          </cell>
        </row>
        <row r="1184">
          <cell r="A1184">
            <v>1088</v>
          </cell>
          <cell r="B1184">
            <v>42692</v>
          </cell>
          <cell r="C1184" t="str">
            <v>NOVIEMBRE</v>
          </cell>
          <cell r="D1184" t="str">
            <v>2016</v>
          </cell>
          <cell r="E1184">
            <v>200</v>
          </cell>
          <cell r="F1184" t="str">
            <v>TALLER</v>
          </cell>
          <cell r="G1184" t="str">
            <v>TALLER</v>
          </cell>
          <cell r="H1184" t="str">
            <v>TALLER</v>
          </cell>
          <cell r="I1184" t="str">
            <v>TALLER</v>
          </cell>
          <cell r="J1184" t="str">
            <v>INSUMO TALLER</v>
          </cell>
          <cell r="K1184" t="str">
            <v>TRAPOS SUELTOS</v>
          </cell>
          <cell r="L1184">
            <v>1</v>
          </cell>
          <cell r="M1184" t="str">
            <v>KG.</v>
          </cell>
          <cell r="N1184" t="str">
            <v>TALLER</v>
          </cell>
          <cell r="O1184">
            <v>0</v>
          </cell>
          <cell r="P1184" t="str">
            <v>J6</v>
          </cell>
          <cell r="Q1184" t="str">
            <v>J1</v>
          </cell>
          <cell r="R1184" t="str">
            <v>J6</v>
          </cell>
          <cell r="S1184" t="str">
            <v>ENTREGADO</v>
          </cell>
          <cell r="T1184">
            <v>42692</v>
          </cell>
          <cell r="U1184" t="str">
            <v>VILLANUEVA BEJAR  YHORDAN MICHEL</v>
          </cell>
          <cell r="V1184" t="str">
            <v>FLOREZ CONDORI  JOSE WILLIANS</v>
          </cell>
        </row>
        <row r="1185">
          <cell r="A1185">
            <v>1105</v>
          </cell>
          <cell r="B1185">
            <v>42692</v>
          </cell>
          <cell r="C1185" t="str">
            <v>NOVIEMBRE</v>
          </cell>
          <cell r="D1185" t="str">
            <v>2016</v>
          </cell>
          <cell r="E1185">
            <v>200</v>
          </cell>
          <cell r="F1185" t="str">
            <v>TALLER</v>
          </cell>
          <cell r="G1185" t="str">
            <v>TALLER</v>
          </cell>
          <cell r="H1185" t="str">
            <v>TALLER</v>
          </cell>
          <cell r="I1185" t="str">
            <v>TALLER</v>
          </cell>
          <cell r="J1185" t="str">
            <v>INSUMO TALLER</v>
          </cell>
          <cell r="K1185" t="str">
            <v>VARILLAS INOX</v>
          </cell>
          <cell r="L1185">
            <v>7</v>
          </cell>
          <cell r="M1185" t="str">
            <v>UNID.</v>
          </cell>
          <cell r="N1185" t="str">
            <v>TALLER</v>
          </cell>
          <cell r="O1185">
            <v>0</v>
          </cell>
          <cell r="P1185" t="str">
            <v>S3</v>
          </cell>
          <cell r="Q1185" t="str">
            <v>J1</v>
          </cell>
          <cell r="R1185" t="str">
            <v>J6</v>
          </cell>
          <cell r="S1185" t="str">
            <v>ENTREGADO</v>
          </cell>
          <cell r="T1185">
            <v>42692</v>
          </cell>
          <cell r="U1185" t="str">
            <v>JIMENEZ MACHACA JAVIER</v>
          </cell>
          <cell r="V1185" t="str">
            <v>FLOREZ CONDORI  JOSE WILLIANS</v>
          </cell>
        </row>
        <row r="1186">
          <cell r="A1186">
            <v>1118</v>
          </cell>
          <cell r="B1186">
            <v>42692</v>
          </cell>
          <cell r="C1186" t="str">
            <v>NOVIEMBRE</v>
          </cell>
          <cell r="D1186" t="str">
            <v>2016</v>
          </cell>
          <cell r="E1186">
            <v>200</v>
          </cell>
          <cell r="F1186" t="str">
            <v>TALLER</v>
          </cell>
          <cell r="G1186" t="str">
            <v>TALLER</v>
          </cell>
          <cell r="H1186" t="str">
            <v>TALLER</v>
          </cell>
          <cell r="I1186" t="str">
            <v>TALLER</v>
          </cell>
          <cell r="J1186" t="str">
            <v>INSUMO TALLER</v>
          </cell>
          <cell r="K1186" t="str">
            <v>SILICONA</v>
          </cell>
          <cell r="L1186">
            <v>1</v>
          </cell>
          <cell r="M1186" t="str">
            <v>UNID.</v>
          </cell>
          <cell r="N1186" t="str">
            <v>TALLER</v>
          </cell>
          <cell r="O1186">
            <v>0</v>
          </cell>
          <cell r="P1186" t="str">
            <v>M5</v>
          </cell>
          <cell r="Q1186" t="str">
            <v>J1</v>
          </cell>
          <cell r="R1186" t="str">
            <v>J6</v>
          </cell>
          <cell r="S1186" t="str">
            <v>ENTREGADO</v>
          </cell>
          <cell r="T1186">
            <v>42692</v>
          </cell>
          <cell r="U1186" t="str">
            <v>LOPEZ RUIZ WILBERTO</v>
          </cell>
          <cell r="V1186" t="str">
            <v>FLOREZ CONDORI  JOSE WILLIANS</v>
          </cell>
        </row>
        <row r="1187">
          <cell r="A1187">
            <v>1138</v>
          </cell>
          <cell r="B1187">
            <v>42692</v>
          </cell>
          <cell r="C1187" t="str">
            <v>NOVIEMBRE</v>
          </cell>
          <cell r="D1187" t="str">
            <v>2016</v>
          </cell>
          <cell r="E1187">
            <v>200</v>
          </cell>
          <cell r="F1187" t="str">
            <v>TALLER</v>
          </cell>
          <cell r="G1187" t="str">
            <v>TALLER</v>
          </cell>
          <cell r="H1187" t="str">
            <v>TALLER</v>
          </cell>
          <cell r="I1187" t="str">
            <v>TALLER</v>
          </cell>
          <cell r="J1187" t="str">
            <v>INSUMO TALLER</v>
          </cell>
          <cell r="K1187" t="str">
            <v>SIKAFLEX</v>
          </cell>
          <cell r="L1187">
            <v>1</v>
          </cell>
          <cell r="M1187" t="str">
            <v>UNID.</v>
          </cell>
          <cell r="N1187" t="str">
            <v>TALLER</v>
          </cell>
          <cell r="O1187">
            <v>0</v>
          </cell>
          <cell r="P1187" t="str">
            <v>E1</v>
          </cell>
          <cell r="Q1187" t="str">
            <v>J2</v>
          </cell>
          <cell r="R1187" t="str">
            <v>J6</v>
          </cell>
          <cell r="S1187" t="str">
            <v>ENTREGADO</v>
          </cell>
          <cell r="T1187">
            <v>42692</v>
          </cell>
          <cell r="U1187" t="str">
            <v>PALOMINO CARDENAS JUAN CARLOS</v>
          </cell>
          <cell r="V1187" t="str">
            <v>CORIHUAMAN SURCO  ERICK ROBERT</v>
          </cell>
        </row>
        <row r="1188">
          <cell r="A1188">
            <v>1171</v>
          </cell>
          <cell r="B1188">
            <v>42692</v>
          </cell>
          <cell r="C1188" t="str">
            <v>NOVIEMBRE</v>
          </cell>
          <cell r="D1188" t="str">
            <v>2016</v>
          </cell>
          <cell r="E1188">
            <v>200</v>
          </cell>
          <cell r="F1188" t="str">
            <v>TALLER</v>
          </cell>
          <cell r="G1188" t="str">
            <v>TALLER</v>
          </cell>
          <cell r="H1188" t="str">
            <v>TALLER</v>
          </cell>
          <cell r="I1188" t="str">
            <v>TALLER</v>
          </cell>
          <cell r="J1188" t="str">
            <v>REPUESTO</v>
          </cell>
          <cell r="K1188" t="str">
            <v>SOLDIMIX</v>
          </cell>
          <cell r="L1188">
            <v>1</v>
          </cell>
          <cell r="M1188" t="str">
            <v>UNID.</v>
          </cell>
          <cell r="N1188" t="str">
            <v>CISTERNA</v>
          </cell>
          <cell r="O1188">
            <v>0</v>
          </cell>
          <cell r="P1188" t="str">
            <v>S3</v>
          </cell>
          <cell r="Q1188" t="str">
            <v>J1</v>
          </cell>
          <cell r="R1188" t="str">
            <v>J1</v>
          </cell>
          <cell r="S1188" t="str">
            <v>ENTREGADO</v>
          </cell>
          <cell r="T1188">
            <v>42692</v>
          </cell>
          <cell r="U1188" t="str">
            <v>JIMENEZ MACHACA JAVIER</v>
          </cell>
          <cell r="V1188" t="str">
            <v>FLOREZ CONDORI  JOSE WILLIANS</v>
          </cell>
        </row>
        <row r="1189">
          <cell r="A1189">
            <v>1116</v>
          </cell>
          <cell r="B1189">
            <v>42692</v>
          </cell>
          <cell r="C1189" t="str">
            <v>NOVIEMBRE</v>
          </cell>
          <cell r="D1189" t="str">
            <v>2016</v>
          </cell>
          <cell r="E1189">
            <v>366</v>
          </cell>
          <cell r="F1189" t="str">
            <v>X2W-760</v>
          </cell>
          <cell r="G1189" t="str">
            <v>C5V-992</v>
          </cell>
          <cell r="H1189" t="str">
            <v>LAS BAMBAS</v>
          </cell>
          <cell r="I1189">
            <v>148037</v>
          </cell>
          <cell r="J1189" t="str">
            <v>REPUESTO</v>
          </cell>
          <cell r="K1189" t="str">
            <v>PERNO MANHOLE 3/8 X 6</v>
          </cell>
          <cell r="L1189">
            <v>1</v>
          </cell>
          <cell r="M1189" t="str">
            <v>UNID.</v>
          </cell>
          <cell r="N1189" t="str">
            <v>CISTERNA</v>
          </cell>
          <cell r="O1189">
            <v>0</v>
          </cell>
          <cell r="P1189" t="str">
            <v>S3</v>
          </cell>
          <cell r="Q1189" t="str">
            <v>J1</v>
          </cell>
          <cell r="R1189" t="str">
            <v>J6</v>
          </cell>
          <cell r="S1189" t="str">
            <v>ENTREGADO</v>
          </cell>
          <cell r="T1189">
            <v>42692</v>
          </cell>
          <cell r="U1189" t="str">
            <v>JIMENEZ MACHACA JAVIER</v>
          </cell>
          <cell r="V1189" t="str">
            <v>FLOREZ CONDORI  JOSE WILLIANS</v>
          </cell>
        </row>
        <row r="1190">
          <cell r="A1190">
            <v>1117</v>
          </cell>
          <cell r="B1190">
            <v>42692</v>
          </cell>
          <cell r="C1190" t="str">
            <v>NOVIEMBRE</v>
          </cell>
          <cell r="D1190" t="str">
            <v>2016</v>
          </cell>
          <cell r="E1190">
            <v>366</v>
          </cell>
          <cell r="F1190" t="str">
            <v>X2W-760</v>
          </cell>
          <cell r="G1190" t="str">
            <v>C5V-992</v>
          </cell>
          <cell r="H1190" t="str">
            <v>LAS BAMBAS</v>
          </cell>
          <cell r="I1190">
            <v>148037</v>
          </cell>
          <cell r="J1190" t="str">
            <v>REPUESTO</v>
          </cell>
          <cell r="K1190" t="str">
            <v>TUERCA 3/8</v>
          </cell>
          <cell r="L1190">
            <v>2</v>
          </cell>
          <cell r="M1190" t="str">
            <v>UNID.</v>
          </cell>
          <cell r="N1190" t="str">
            <v>CISTERNA</v>
          </cell>
          <cell r="O1190">
            <v>0</v>
          </cell>
          <cell r="P1190" t="str">
            <v>S3</v>
          </cell>
          <cell r="Q1190" t="str">
            <v>J1</v>
          </cell>
          <cell r="R1190" t="str">
            <v>J6</v>
          </cell>
          <cell r="S1190" t="str">
            <v>ENTREGADO</v>
          </cell>
          <cell r="T1190">
            <v>42692</v>
          </cell>
          <cell r="U1190" t="str">
            <v>JIMENEZ MACHACA JAVIER</v>
          </cell>
          <cell r="V1190" t="str">
            <v>FLOREZ CONDORI  JOSE WILLIANS</v>
          </cell>
        </row>
        <row r="1191">
          <cell r="A1191">
            <v>1124</v>
          </cell>
          <cell r="B1191">
            <v>42692</v>
          </cell>
          <cell r="C1191" t="str">
            <v>NOVIEMBRE</v>
          </cell>
          <cell r="D1191" t="str">
            <v>2016</v>
          </cell>
          <cell r="E1191">
            <v>366</v>
          </cell>
          <cell r="F1191" t="str">
            <v>X2W-760</v>
          </cell>
          <cell r="G1191" t="str">
            <v>C5V-992</v>
          </cell>
          <cell r="H1191" t="str">
            <v>LAS BAMBAS</v>
          </cell>
          <cell r="I1191">
            <v>148037</v>
          </cell>
          <cell r="J1191" t="str">
            <v>REPUESTO</v>
          </cell>
          <cell r="K1191" t="str">
            <v>VOLANDA 3/8</v>
          </cell>
          <cell r="L1191">
            <v>5</v>
          </cell>
          <cell r="M1191" t="str">
            <v>UNID.</v>
          </cell>
          <cell r="N1191" t="str">
            <v>TRACTO</v>
          </cell>
          <cell r="O1191">
            <v>0</v>
          </cell>
          <cell r="P1191" t="str">
            <v>S3</v>
          </cell>
          <cell r="Q1191" t="str">
            <v>J1</v>
          </cell>
          <cell r="R1191" t="str">
            <v>J5</v>
          </cell>
          <cell r="S1191" t="str">
            <v>ENTREGADO</v>
          </cell>
          <cell r="T1191">
            <v>42692</v>
          </cell>
          <cell r="U1191" t="str">
            <v>JIMENEZ MACHACA JAVIER</v>
          </cell>
          <cell r="V1191" t="str">
            <v>FLOREZ CONDORI  JOSE WILLIANS</v>
          </cell>
        </row>
        <row r="1192">
          <cell r="A1192">
            <v>1128</v>
          </cell>
          <cell r="B1192">
            <v>42692</v>
          </cell>
          <cell r="C1192" t="str">
            <v>NOVIEMBRE</v>
          </cell>
          <cell r="D1192" t="str">
            <v>2016</v>
          </cell>
          <cell r="E1192">
            <v>366</v>
          </cell>
          <cell r="F1192" t="str">
            <v>X2W-760</v>
          </cell>
          <cell r="G1192" t="str">
            <v>C5V-992</v>
          </cell>
          <cell r="H1192" t="str">
            <v>LAS BAMBAS</v>
          </cell>
          <cell r="I1192">
            <v>148037</v>
          </cell>
          <cell r="J1192" t="str">
            <v>REPUESTO</v>
          </cell>
          <cell r="K1192" t="str">
            <v>PERNO 1/4 X 2</v>
          </cell>
          <cell r="L1192">
            <v>4</v>
          </cell>
          <cell r="M1192" t="str">
            <v>UNID.</v>
          </cell>
          <cell r="N1192" t="str">
            <v>TRACTO</v>
          </cell>
          <cell r="O1192">
            <v>98</v>
          </cell>
          <cell r="P1192" t="str">
            <v>S2</v>
          </cell>
          <cell r="Q1192" t="str">
            <v>J1</v>
          </cell>
          <cell r="R1192" t="str">
            <v>J6</v>
          </cell>
          <cell r="S1192" t="str">
            <v>ENTREGADO</v>
          </cell>
          <cell r="T1192">
            <v>0</v>
          </cell>
          <cell r="U1192" t="str">
            <v>PALOMINO ESTRADA  MICHEL</v>
          </cell>
          <cell r="V1192" t="str">
            <v>FLOREZ CONDORI  JOSE WILLIANS</v>
          </cell>
        </row>
        <row r="1193">
          <cell r="A1193">
            <v>1129</v>
          </cell>
          <cell r="B1193">
            <v>42692</v>
          </cell>
          <cell r="C1193" t="str">
            <v>NOVIEMBRE</v>
          </cell>
          <cell r="D1193" t="str">
            <v>2016</v>
          </cell>
          <cell r="E1193">
            <v>366</v>
          </cell>
          <cell r="F1193" t="str">
            <v>X2W-760</v>
          </cell>
          <cell r="G1193" t="str">
            <v>C5V-992</v>
          </cell>
          <cell r="H1193" t="str">
            <v>LAS BAMBAS</v>
          </cell>
          <cell r="I1193">
            <v>148037</v>
          </cell>
          <cell r="J1193" t="str">
            <v>REPUESTO</v>
          </cell>
          <cell r="K1193" t="str">
            <v>TUERCA 1/4</v>
          </cell>
          <cell r="L1193">
            <v>4</v>
          </cell>
          <cell r="M1193" t="str">
            <v>UNID.</v>
          </cell>
          <cell r="N1193" t="str">
            <v>TRACTO</v>
          </cell>
          <cell r="O1193">
            <v>98</v>
          </cell>
          <cell r="P1193" t="str">
            <v>S2</v>
          </cell>
          <cell r="Q1193" t="str">
            <v>J1</v>
          </cell>
          <cell r="R1193" t="str">
            <v>J6</v>
          </cell>
          <cell r="S1193" t="str">
            <v>ENTREGADO</v>
          </cell>
          <cell r="T1193">
            <v>0</v>
          </cell>
          <cell r="U1193" t="str">
            <v>PALOMINO ESTRADA  MICHEL</v>
          </cell>
          <cell r="V1193" t="str">
            <v>FLOREZ CONDORI  JOSE WILLIANS</v>
          </cell>
        </row>
        <row r="1194">
          <cell r="A1194">
            <v>1130</v>
          </cell>
          <cell r="B1194">
            <v>42692</v>
          </cell>
          <cell r="C1194" t="str">
            <v>NOVIEMBRE</v>
          </cell>
          <cell r="D1194" t="str">
            <v>2016</v>
          </cell>
          <cell r="E1194">
            <v>366</v>
          </cell>
          <cell r="F1194" t="str">
            <v>X2W-760</v>
          </cell>
          <cell r="G1194" t="str">
            <v>C5V-992</v>
          </cell>
          <cell r="H1194" t="str">
            <v>LAS BAMBAS</v>
          </cell>
          <cell r="I1194">
            <v>148037</v>
          </cell>
          <cell r="J1194" t="str">
            <v>REPUESTO</v>
          </cell>
          <cell r="K1194" t="str">
            <v>VOLANDA PLANA 1/4</v>
          </cell>
          <cell r="L1194">
            <v>8</v>
          </cell>
          <cell r="M1194" t="str">
            <v>UNID.</v>
          </cell>
          <cell r="N1194" t="str">
            <v>TRACTO</v>
          </cell>
          <cell r="O1194">
            <v>98</v>
          </cell>
          <cell r="P1194" t="str">
            <v>S2</v>
          </cell>
          <cell r="Q1194" t="str">
            <v>J1</v>
          </cell>
          <cell r="R1194" t="str">
            <v>J6</v>
          </cell>
          <cell r="S1194" t="str">
            <v>ENTREGADO</v>
          </cell>
          <cell r="T1194">
            <v>0</v>
          </cell>
          <cell r="U1194" t="str">
            <v>PALOMINO ESTRADA  MICHEL</v>
          </cell>
          <cell r="V1194" t="str">
            <v>FLOREZ CONDORI  JOSE WILLIANS</v>
          </cell>
        </row>
        <row r="1195">
          <cell r="A1195">
            <v>1139</v>
          </cell>
          <cell r="B1195">
            <v>42692</v>
          </cell>
          <cell r="C1195" t="str">
            <v>NOVIEMBRE</v>
          </cell>
          <cell r="D1195" t="str">
            <v>2016</v>
          </cell>
          <cell r="E1195">
            <v>334</v>
          </cell>
          <cell r="F1195" t="str">
            <v>X2W-761</v>
          </cell>
          <cell r="G1195" t="str">
            <v>C5V-996</v>
          </cell>
          <cell r="H1195" t="str">
            <v>LAS BAMBAS</v>
          </cell>
          <cell r="I1195">
            <v>140937</v>
          </cell>
          <cell r="J1195" t="str">
            <v>REPUESTO</v>
          </cell>
          <cell r="K1195" t="str">
            <v>GUARDAFANGOS DE CISTERNA</v>
          </cell>
          <cell r="L1195">
            <v>1</v>
          </cell>
          <cell r="M1195" t="str">
            <v>UNID.</v>
          </cell>
          <cell r="N1195" t="str">
            <v>CISTERNA</v>
          </cell>
          <cell r="O1195">
            <v>0</v>
          </cell>
          <cell r="P1195" t="str">
            <v>J1</v>
          </cell>
          <cell r="Q1195" t="str">
            <v>J1</v>
          </cell>
          <cell r="R1195" t="str">
            <v>J6</v>
          </cell>
          <cell r="S1195" t="str">
            <v>ENTREGADO</v>
          </cell>
          <cell r="T1195">
            <v>42692</v>
          </cell>
          <cell r="U1195" t="str">
            <v>FLOREZ CONDORI  JOSE WILLIANS</v>
          </cell>
          <cell r="V1195" t="str">
            <v>FLOREZ CONDORI  JOSE WILLIANS</v>
          </cell>
        </row>
        <row r="1196">
          <cell r="A1196">
            <v>1177</v>
          </cell>
          <cell r="B1196">
            <v>42693</v>
          </cell>
          <cell r="C1196" t="str">
            <v>NOVIEMBRE</v>
          </cell>
          <cell r="D1196" t="str">
            <v>2016</v>
          </cell>
          <cell r="E1196">
            <v>344</v>
          </cell>
          <cell r="F1196" t="str">
            <v>A5O-859</v>
          </cell>
          <cell r="G1196" t="str">
            <v>B6Y-971</v>
          </cell>
          <cell r="H1196" t="str">
            <v>LAS BAMBAS</v>
          </cell>
          <cell r="I1196">
            <v>114907</v>
          </cell>
          <cell r="J1196" t="str">
            <v>REPUESTO</v>
          </cell>
          <cell r="K1196" t="str">
            <v>PERNO 5/16 x 1 " C/ TUERCA Y ARANDELA</v>
          </cell>
          <cell r="L1196">
            <v>1</v>
          </cell>
          <cell r="M1196" t="str">
            <v>UNID.</v>
          </cell>
          <cell r="N1196" t="str">
            <v>TRACTO</v>
          </cell>
          <cell r="O1196">
            <v>0</v>
          </cell>
          <cell r="P1196" t="str">
            <v>E2</v>
          </cell>
          <cell r="Q1196" t="str">
            <v>J1</v>
          </cell>
          <cell r="R1196" t="str">
            <v>J5</v>
          </cell>
          <cell r="S1196" t="str">
            <v>ENTREGADO</v>
          </cell>
          <cell r="T1196">
            <v>42693</v>
          </cell>
          <cell r="U1196" t="str">
            <v>YUCA BELLIDO BORIS YERSY</v>
          </cell>
          <cell r="V1196" t="str">
            <v>FLOREZ CONDORI  JOSE WILLIANS</v>
          </cell>
        </row>
        <row r="1197">
          <cell r="A1197">
            <v>1182</v>
          </cell>
          <cell r="B1197">
            <v>42693</v>
          </cell>
          <cell r="C1197" t="str">
            <v>NOVIEMBRE</v>
          </cell>
          <cell r="D1197" t="str">
            <v>2016</v>
          </cell>
          <cell r="E1197">
            <v>308</v>
          </cell>
          <cell r="F1197" t="str">
            <v>A9H-889</v>
          </cell>
          <cell r="G1197" t="str">
            <v>CAMION</v>
          </cell>
          <cell r="H1197" t="str">
            <v>TAMBOMAYO</v>
          </cell>
          <cell r="I1197">
            <v>120654</v>
          </cell>
          <cell r="J1197" t="str">
            <v>SERVICIO</v>
          </cell>
          <cell r="K1197" t="str">
            <v>REPARACION DE RADIADOR</v>
          </cell>
          <cell r="L1197">
            <v>1</v>
          </cell>
          <cell r="M1197" t="str">
            <v>UNID.</v>
          </cell>
          <cell r="N1197" t="str">
            <v>CAMION</v>
          </cell>
          <cell r="O1197">
            <v>97</v>
          </cell>
          <cell r="P1197" t="str">
            <v>M1</v>
          </cell>
          <cell r="Q1197" t="str">
            <v>J1</v>
          </cell>
          <cell r="R1197" t="str">
            <v>J5</v>
          </cell>
          <cell r="S1197" t="str">
            <v>ENTREGADO</v>
          </cell>
          <cell r="T1197">
            <v>0</v>
          </cell>
          <cell r="U1197" t="str">
            <v>CABEZAS SANCHEZ JEAN JHONATAN</v>
          </cell>
          <cell r="V1197" t="str">
            <v>FLOREZ CONDORI  JOSE WILLIANS</v>
          </cell>
        </row>
        <row r="1198">
          <cell r="A1198">
            <v>1206</v>
          </cell>
          <cell r="B1198">
            <v>42693</v>
          </cell>
          <cell r="C1198" t="str">
            <v>NOVIEMBRE</v>
          </cell>
          <cell r="D1198" t="str">
            <v>2016</v>
          </cell>
          <cell r="E1198">
            <v>371</v>
          </cell>
          <cell r="F1198" t="str">
            <v>ABR-727</v>
          </cell>
          <cell r="G1198" t="str">
            <v>C9S-989</v>
          </cell>
          <cell r="H1198" t="str">
            <v>LAS BAMBAS</v>
          </cell>
          <cell r="I1198">
            <v>98682</v>
          </cell>
          <cell r="J1198" t="str">
            <v>REPUESTO</v>
          </cell>
          <cell r="K1198" t="str">
            <v xml:space="preserve">FILTRO DE COMBUSTIBLE </v>
          </cell>
          <cell r="L1198">
            <v>1</v>
          </cell>
          <cell r="M1198" t="str">
            <v>UNID.</v>
          </cell>
          <cell r="N1198" t="str">
            <v>TRACTO</v>
          </cell>
          <cell r="O1198">
            <v>0</v>
          </cell>
          <cell r="P1198" t="str">
            <v>M7</v>
          </cell>
          <cell r="Q1198" t="str">
            <v>J1</v>
          </cell>
          <cell r="R1198" t="str">
            <v>J1</v>
          </cell>
          <cell r="S1198" t="str">
            <v>ENTREGADO</v>
          </cell>
          <cell r="T1198">
            <v>42693</v>
          </cell>
          <cell r="U1198" t="str">
            <v>ROBLES ROJAS  JOSE MIGUEL</v>
          </cell>
          <cell r="V1198" t="str">
            <v>FLOREZ CONDORI  JOSE WILLIANS</v>
          </cell>
        </row>
        <row r="1199">
          <cell r="A1199">
            <v>1207</v>
          </cell>
          <cell r="B1199">
            <v>42693</v>
          </cell>
          <cell r="C1199" t="str">
            <v>NOVIEMBRE</v>
          </cell>
          <cell r="D1199" t="str">
            <v>2016</v>
          </cell>
          <cell r="E1199">
            <v>371</v>
          </cell>
          <cell r="F1199" t="str">
            <v>ABR-727</v>
          </cell>
          <cell r="G1199" t="str">
            <v>C9S-989</v>
          </cell>
          <cell r="H1199" t="str">
            <v>LAS BAMBAS</v>
          </cell>
          <cell r="I1199">
            <v>98682</v>
          </cell>
          <cell r="J1199" t="str">
            <v>REPUESTO</v>
          </cell>
          <cell r="K1199" t="str">
            <v>FILTRO VALVULA</v>
          </cell>
          <cell r="L1199">
            <v>1</v>
          </cell>
          <cell r="M1199" t="str">
            <v>UNID.</v>
          </cell>
          <cell r="N1199" t="str">
            <v>TRACTO</v>
          </cell>
          <cell r="O1199">
            <v>0</v>
          </cell>
          <cell r="P1199" t="str">
            <v>M7</v>
          </cell>
          <cell r="Q1199" t="str">
            <v>J1</v>
          </cell>
          <cell r="R1199" t="str">
            <v>J1</v>
          </cell>
          <cell r="S1199" t="str">
            <v>ENTREGADO</v>
          </cell>
          <cell r="T1199">
            <v>42693</v>
          </cell>
          <cell r="U1199" t="str">
            <v>ROBLES ROJAS  JOSE MIGUEL</v>
          </cell>
          <cell r="V1199" t="str">
            <v>FLOREZ CONDORI  JOSE WILLIANS</v>
          </cell>
        </row>
        <row r="1200">
          <cell r="A1200">
            <v>1218</v>
          </cell>
          <cell r="B1200">
            <v>42693</v>
          </cell>
          <cell r="C1200" t="str">
            <v>NOVIEMBRE</v>
          </cell>
          <cell r="D1200" t="str">
            <v>2016</v>
          </cell>
          <cell r="E1200">
            <v>376</v>
          </cell>
          <cell r="F1200" t="str">
            <v>AEH-801</v>
          </cell>
          <cell r="G1200" t="str">
            <v>CAMIONETA</v>
          </cell>
          <cell r="H1200" t="str">
            <v>LAS BAMBAS</v>
          </cell>
          <cell r="I1200">
            <v>86724</v>
          </cell>
          <cell r="J1200" t="str">
            <v>REPUESTO</v>
          </cell>
          <cell r="K1200" t="str">
            <v>FILTRO COMBUSTIBLE</v>
          </cell>
          <cell r="L1200">
            <v>1</v>
          </cell>
          <cell r="M1200" t="str">
            <v>UNID.</v>
          </cell>
          <cell r="N1200" t="str">
            <v>CAMIONETA</v>
          </cell>
          <cell r="O1200">
            <v>0</v>
          </cell>
          <cell r="P1200" t="str">
            <v>TERCERO</v>
          </cell>
          <cell r="Q1200" t="str">
            <v>J1</v>
          </cell>
          <cell r="R1200" t="str">
            <v>J1</v>
          </cell>
          <cell r="S1200" t="str">
            <v>ENTREGADO</v>
          </cell>
          <cell r="T1200">
            <v>42693</v>
          </cell>
          <cell r="U1200" t="str">
            <v>TERCERO</v>
          </cell>
          <cell r="V1200" t="str">
            <v>FLOREZ CONDORI  JOSE WILLIANS</v>
          </cell>
        </row>
        <row r="1201">
          <cell r="A1201">
            <v>1219</v>
          </cell>
          <cell r="B1201">
            <v>42693</v>
          </cell>
          <cell r="C1201" t="str">
            <v>NOVIEMBRE</v>
          </cell>
          <cell r="D1201" t="str">
            <v>2016</v>
          </cell>
          <cell r="E1201">
            <v>376</v>
          </cell>
          <cell r="F1201" t="str">
            <v>AEH-801</v>
          </cell>
          <cell r="G1201" t="str">
            <v>CAMIONETA</v>
          </cell>
          <cell r="H1201" t="str">
            <v>LAS BAMBAS</v>
          </cell>
          <cell r="I1201">
            <v>86724</v>
          </cell>
          <cell r="J1201" t="str">
            <v>REPUESTO</v>
          </cell>
          <cell r="K1201" t="str">
            <v>FILTRO DE AIRE</v>
          </cell>
          <cell r="L1201">
            <v>1</v>
          </cell>
          <cell r="M1201" t="str">
            <v>UNID.</v>
          </cell>
          <cell r="N1201" t="str">
            <v>CAMIONETA</v>
          </cell>
          <cell r="O1201">
            <v>0</v>
          </cell>
          <cell r="P1201" t="str">
            <v>TERCERO</v>
          </cell>
          <cell r="Q1201" t="str">
            <v>J1</v>
          </cell>
          <cell r="R1201" t="str">
            <v>J1</v>
          </cell>
          <cell r="S1201" t="str">
            <v>ENTREGADO</v>
          </cell>
          <cell r="T1201">
            <v>42693</v>
          </cell>
          <cell r="U1201" t="str">
            <v>TERCERO</v>
          </cell>
          <cell r="V1201" t="str">
            <v>FLOREZ CONDORI  JOSE WILLIANS</v>
          </cell>
        </row>
        <row r="1202">
          <cell r="A1202">
            <v>1220</v>
          </cell>
          <cell r="B1202">
            <v>42693</v>
          </cell>
          <cell r="C1202" t="str">
            <v>NOVIEMBRE</v>
          </cell>
          <cell r="D1202" t="str">
            <v>2016</v>
          </cell>
          <cell r="E1202">
            <v>376</v>
          </cell>
          <cell r="F1202" t="str">
            <v>AEH-801</v>
          </cell>
          <cell r="G1202" t="str">
            <v>CAMIONETA</v>
          </cell>
          <cell r="H1202" t="str">
            <v>LAS BAMBAS</v>
          </cell>
          <cell r="I1202">
            <v>86724</v>
          </cell>
          <cell r="J1202" t="str">
            <v>REPUESTO</v>
          </cell>
          <cell r="K1202" t="str">
            <v>FILTRO DE ACEITE</v>
          </cell>
          <cell r="L1202">
            <v>1</v>
          </cell>
          <cell r="M1202" t="str">
            <v>UNID.</v>
          </cell>
          <cell r="N1202" t="str">
            <v>CAMIONETA</v>
          </cell>
          <cell r="O1202">
            <v>0</v>
          </cell>
          <cell r="P1202" t="str">
            <v>TERCERO</v>
          </cell>
          <cell r="Q1202" t="str">
            <v>J1</v>
          </cell>
          <cell r="R1202" t="str">
            <v>J1</v>
          </cell>
          <cell r="S1202" t="str">
            <v>ENTREGADO</v>
          </cell>
          <cell r="T1202">
            <v>42693</v>
          </cell>
          <cell r="U1202" t="str">
            <v>TERCERO</v>
          </cell>
          <cell r="V1202" t="str">
            <v>FLOREZ CONDORI  JOSE WILLIANS</v>
          </cell>
        </row>
        <row r="1203">
          <cell r="A1203">
            <v>1221</v>
          </cell>
          <cell r="B1203">
            <v>42693</v>
          </cell>
          <cell r="C1203" t="str">
            <v>NOVIEMBRE</v>
          </cell>
          <cell r="D1203" t="str">
            <v>2016</v>
          </cell>
          <cell r="E1203">
            <v>376</v>
          </cell>
          <cell r="F1203" t="str">
            <v>AEH-801</v>
          </cell>
          <cell r="G1203" t="str">
            <v>CAMIONETA</v>
          </cell>
          <cell r="H1203" t="str">
            <v>LAS BAMBAS</v>
          </cell>
          <cell r="I1203">
            <v>86724</v>
          </cell>
          <cell r="J1203" t="str">
            <v>REPUESTO</v>
          </cell>
          <cell r="K1203" t="str">
            <v>ACEITE MOTOR 15W-40</v>
          </cell>
          <cell r="L1203">
            <v>2</v>
          </cell>
          <cell r="M1203" t="str">
            <v>GLNS.</v>
          </cell>
          <cell r="N1203" t="str">
            <v>CAMIONETA</v>
          </cell>
          <cell r="O1203">
            <v>0</v>
          </cell>
          <cell r="P1203" t="str">
            <v>TERCERO</v>
          </cell>
          <cell r="Q1203" t="str">
            <v>J1</v>
          </cell>
          <cell r="R1203" t="str">
            <v>J1</v>
          </cell>
          <cell r="S1203" t="str">
            <v>ENTREGADO</v>
          </cell>
          <cell r="T1203">
            <v>42693</v>
          </cell>
          <cell r="U1203" t="str">
            <v>TERCERO</v>
          </cell>
          <cell r="V1203" t="str">
            <v>FLOREZ CONDORI  JOSE WILLIANS</v>
          </cell>
        </row>
        <row r="1204">
          <cell r="A1204">
            <v>1212</v>
          </cell>
          <cell r="B1204">
            <v>42693</v>
          </cell>
          <cell r="C1204" t="str">
            <v>NOVIEMBRE</v>
          </cell>
          <cell r="D1204" t="str">
            <v>2016</v>
          </cell>
          <cell r="E1204">
            <v>375</v>
          </cell>
          <cell r="F1204" t="str">
            <v>AEH-862</v>
          </cell>
          <cell r="G1204" t="str">
            <v>CAMIONETA</v>
          </cell>
          <cell r="H1204" t="str">
            <v>LAS BAMBAS</v>
          </cell>
          <cell r="I1204">
            <v>95175</v>
          </cell>
          <cell r="J1204" t="str">
            <v>REPUESTO</v>
          </cell>
          <cell r="K1204" t="str">
            <v>FILTRO COMBUSTIBLE</v>
          </cell>
          <cell r="L1204">
            <v>1</v>
          </cell>
          <cell r="M1204" t="str">
            <v>UNID.</v>
          </cell>
          <cell r="N1204" t="str">
            <v>CAMIONETA</v>
          </cell>
          <cell r="O1204">
            <v>0</v>
          </cell>
          <cell r="P1204" t="str">
            <v>TERCERO</v>
          </cell>
          <cell r="Q1204" t="str">
            <v>J1</v>
          </cell>
          <cell r="R1204" t="str">
            <v>J1</v>
          </cell>
          <cell r="S1204" t="str">
            <v>ENTREGADO</v>
          </cell>
          <cell r="T1204">
            <v>42693</v>
          </cell>
          <cell r="U1204" t="str">
            <v>TERCERO</v>
          </cell>
          <cell r="V1204" t="str">
            <v>FLOREZ CONDORI  JOSE WILLIANS</v>
          </cell>
        </row>
        <row r="1205">
          <cell r="A1205">
            <v>1213</v>
          </cell>
          <cell r="B1205">
            <v>42693</v>
          </cell>
          <cell r="C1205" t="str">
            <v>NOVIEMBRE</v>
          </cell>
          <cell r="D1205" t="str">
            <v>2016</v>
          </cell>
          <cell r="E1205">
            <v>375</v>
          </cell>
          <cell r="F1205" t="str">
            <v>AEH-862</v>
          </cell>
          <cell r="G1205" t="str">
            <v>CAMIONETA</v>
          </cell>
          <cell r="H1205" t="str">
            <v>LAS BAMBAS</v>
          </cell>
          <cell r="I1205">
            <v>95175</v>
          </cell>
          <cell r="J1205" t="str">
            <v>REPUESTO</v>
          </cell>
          <cell r="K1205" t="str">
            <v>FILTRO DE AIRE</v>
          </cell>
          <cell r="L1205">
            <v>1</v>
          </cell>
          <cell r="M1205" t="str">
            <v>UNID.</v>
          </cell>
          <cell r="N1205" t="str">
            <v>CAMIONETA</v>
          </cell>
          <cell r="O1205">
            <v>0</v>
          </cell>
          <cell r="P1205" t="str">
            <v>TERCERO</v>
          </cell>
          <cell r="Q1205" t="str">
            <v>J1</v>
          </cell>
          <cell r="R1205" t="str">
            <v>J1</v>
          </cell>
          <cell r="S1205" t="str">
            <v>ENTREGADO</v>
          </cell>
          <cell r="T1205">
            <v>42693</v>
          </cell>
          <cell r="U1205" t="str">
            <v>TERCERO</v>
          </cell>
          <cell r="V1205" t="str">
            <v>FLOREZ CONDORI  JOSE WILLIANS</v>
          </cell>
        </row>
        <row r="1206">
          <cell r="A1206">
            <v>1214</v>
          </cell>
          <cell r="B1206">
            <v>42693</v>
          </cell>
          <cell r="C1206" t="str">
            <v>NOVIEMBRE</v>
          </cell>
          <cell r="D1206" t="str">
            <v>2016</v>
          </cell>
          <cell r="E1206">
            <v>375</v>
          </cell>
          <cell r="F1206" t="str">
            <v>AEH-862</v>
          </cell>
          <cell r="G1206" t="str">
            <v>CAMIONETA</v>
          </cell>
          <cell r="H1206" t="str">
            <v>LAS BAMBAS</v>
          </cell>
          <cell r="I1206">
            <v>95175</v>
          </cell>
          <cell r="J1206" t="str">
            <v>REPUESTO</v>
          </cell>
          <cell r="K1206" t="str">
            <v>FILTRO DE ACEITE</v>
          </cell>
          <cell r="L1206">
            <v>1</v>
          </cell>
          <cell r="M1206" t="str">
            <v>UNID.</v>
          </cell>
          <cell r="N1206" t="str">
            <v>CAMIONETA</v>
          </cell>
          <cell r="O1206">
            <v>0</v>
          </cell>
          <cell r="P1206" t="str">
            <v>TERCERO</v>
          </cell>
          <cell r="Q1206" t="str">
            <v>J1</v>
          </cell>
          <cell r="R1206" t="str">
            <v>J1</v>
          </cell>
          <cell r="S1206" t="str">
            <v>ENTREGADO</v>
          </cell>
          <cell r="T1206">
            <v>42693</v>
          </cell>
          <cell r="U1206" t="str">
            <v>TERCERO</v>
          </cell>
          <cell r="V1206" t="str">
            <v>FLOREZ CONDORI  JOSE WILLIANS</v>
          </cell>
        </row>
        <row r="1207">
          <cell r="A1207">
            <v>1215</v>
          </cell>
          <cell r="B1207">
            <v>42693</v>
          </cell>
          <cell r="C1207" t="str">
            <v>NOVIEMBRE</v>
          </cell>
          <cell r="D1207" t="str">
            <v>2016</v>
          </cell>
          <cell r="E1207">
            <v>375</v>
          </cell>
          <cell r="F1207" t="str">
            <v>AEH-862</v>
          </cell>
          <cell r="G1207" t="str">
            <v>CAMIONETA</v>
          </cell>
          <cell r="H1207" t="str">
            <v>LAS BAMBAS</v>
          </cell>
          <cell r="I1207">
            <v>95175</v>
          </cell>
          <cell r="J1207" t="str">
            <v>REPUESTO</v>
          </cell>
          <cell r="K1207" t="str">
            <v>ACEITE MOTOR 15W-40</v>
          </cell>
          <cell r="L1207">
            <v>2</v>
          </cell>
          <cell r="M1207" t="str">
            <v>GLNS.</v>
          </cell>
          <cell r="N1207" t="str">
            <v>CAMIONETA</v>
          </cell>
          <cell r="O1207">
            <v>0</v>
          </cell>
          <cell r="P1207" t="str">
            <v>TERCERO</v>
          </cell>
          <cell r="Q1207" t="str">
            <v>J1</v>
          </cell>
          <cell r="R1207" t="str">
            <v>J1</v>
          </cell>
          <cell r="S1207" t="str">
            <v>ENTREGADO</v>
          </cell>
          <cell r="T1207">
            <v>42693</v>
          </cell>
          <cell r="U1207" t="str">
            <v>TERCERO</v>
          </cell>
          <cell r="V1207" t="str">
            <v>FLOREZ CONDORI  JOSE WILLIANS</v>
          </cell>
        </row>
        <row r="1208">
          <cell r="A1208">
            <v>1208</v>
          </cell>
          <cell r="B1208">
            <v>42693</v>
          </cell>
          <cell r="C1208" t="str">
            <v>NOVIEMBRE</v>
          </cell>
          <cell r="D1208" t="str">
            <v>2016</v>
          </cell>
          <cell r="E1208">
            <v>337</v>
          </cell>
          <cell r="F1208" t="str">
            <v>B2L-889</v>
          </cell>
          <cell r="G1208" t="str">
            <v>CAMION</v>
          </cell>
          <cell r="H1208" t="str">
            <v>TAMBOMAYO</v>
          </cell>
          <cell r="I1208">
            <v>0</v>
          </cell>
          <cell r="J1208" t="str">
            <v>REPUESTO</v>
          </cell>
          <cell r="K1208" t="str">
            <v>LIQUIDO REFRIGERANTE</v>
          </cell>
          <cell r="L1208">
            <v>1.25</v>
          </cell>
          <cell r="M1208" t="str">
            <v>GLNS.</v>
          </cell>
          <cell r="N1208" t="str">
            <v>CAMION</v>
          </cell>
          <cell r="O1208">
            <v>0</v>
          </cell>
          <cell r="P1208" t="str">
            <v>M4</v>
          </cell>
          <cell r="Q1208" t="str">
            <v>J1</v>
          </cell>
          <cell r="R1208" t="str">
            <v>J5</v>
          </cell>
          <cell r="S1208" t="str">
            <v>ENTREGADO</v>
          </cell>
          <cell r="T1208">
            <v>42693</v>
          </cell>
          <cell r="U1208" t="str">
            <v>JULLIRI APAZA UBALDO</v>
          </cell>
          <cell r="V1208" t="str">
            <v>FLOREZ CONDORI  JOSE WILLIANS</v>
          </cell>
        </row>
        <row r="1209">
          <cell r="A1209">
            <v>1230</v>
          </cell>
          <cell r="B1209">
            <v>42693</v>
          </cell>
          <cell r="C1209" t="str">
            <v>NOVIEMBRE</v>
          </cell>
          <cell r="D1209" t="str">
            <v>2016</v>
          </cell>
          <cell r="E1209">
            <v>337</v>
          </cell>
          <cell r="F1209" t="str">
            <v>B2L-889</v>
          </cell>
          <cell r="G1209" t="str">
            <v>CAMION</v>
          </cell>
          <cell r="H1209" t="str">
            <v>TAMBOMAYO</v>
          </cell>
          <cell r="I1209">
            <v>0</v>
          </cell>
          <cell r="J1209" t="str">
            <v>REPUESTO</v>
          </cell>
          <cell r="K1209" t="str">
            <v>CHANFER</v>
          </cell>
          <cell r="L1209">
            <v>1</v>
          </cell>
          <cell r="M1209" t="str">
            <v>KG.</v>
          </cell>
          <cell r="N1209" t="str">
            <v>CAMION</v>
          </cell>
          <cell r="O1209">
            <v>0</v>
          </cell>
          <cell r="P1209" t="str">
            <v>S2</v>
          </cell>
          <cell r="Q1209" t="str">
            <v>J1</v>
          </cell>
          <cell r="R1209" t="str">
            <v>J1</v>
          </cell>
          <cell r="S1209" t="str">
            <v>ENTREGADO</v>
          </cell>
          <cell r="T1209">
            <v>42693</v>
          </cell>
          <cell r="U1209" t="str">
            <v>PALOMINO ESTRADA  MICHEL</v>
          </cell>
          <cell r="V1209" t="str">
            <v>FLOREZ CONDORI  JOSE WILLIANS</v>
          </cell>
        </row>
        <row r="1210">
          <cell r="A1210">
            <v>1201</v>
          </cell>
          <cell r="B1210">
            <v>42693</v>
          </cell>
          <cell r="C1210" t="str">
            <v>NOVIEMBRE</v>
          </cell>
          <cell r="D1210" t="str">
            <v>2016</v>
          </cell>
          <cell r="E1210">
            <v>240</v>
          </cell>
          <cell r="F1210" t="str">
            <v>B2M-948</v>
          </cell>
          <cell r="G1210" t="str">
            <v>CAMION</v>
          </cell>
          <cell r="H1210" t="str">
            <v>TAMBOMAYO</v>
          </cell>
          <cell r="I1210">
            <v>111543</v>
          </cell>
          <cell r="J1210" t="str">
            <v>REPUESTO</v>
          </cell>
          <cell r="K1210" t="str">
            <v>GRACERA</v>
          </cell>
          <cell r="L1210">
            <v>2</v>
          </cell>
          <cell r="M1210" t="str">
            <v>UNID.</v>
          </cell>
          <cell r="N1210" t="str">
            <v>CAMION</v>
          </cell>
          <cell r="O1210">
            <v>0</v>
          </cell>
          <cell r="P1210" t="str">
            <v>M5</v>
          </cell>
          <cell r="Q1210" t="str">
            <v>J1</v>
          </cell>
          <cell r="R1210" t="str">
            <v>J1</v>
          </cell>
          <cell r="S1210" t="str">
            <v>ENTREGADO</v>
          </cell>
          <cell r="T1210">
            <v>42693</v>
          </cell>
          <cell r="U1210" t="str">
            <v>LOPEZ RUIZ WILBERTO</v>
          </cell>
          <cell r="V1210" t="str">
            <v>FLOREZ CONDORI  JOSE WILLIANS</v>
          </cell>
        </row>
        <row r="1211">
          <cell r="A1211">
            <v>1202</v>
          </cell>
          <cell r="B1211">
            <v>42693</v>
          </cell>
          <cell r="C1211" t="str">
            <v>NOVIEMBRE</v>
          </cell>
          <cell r="D1211" t="str">
            <v>2016</v>
          </cell>
          <cell r="E1211">
            <v>240</v>
          </cell>
          <cell r="F1211" t="str">
            <v>B2M-948</v>
          </cell>
          <cell r="G1211" t="str">
            <v>CAMION</v>
          </cell>
          <cell r="H1211" t="str">
            <v>TAMBOMAYO</v>
          </cell>
          <cell r="I1211">
            <v>111543</v>
          </cell>
          <cell r="J1211" t="str">
            <v>HERRAMIENTAS</v>
          </cell>
          <cell r="K1211" t="str">
            <v>MACHO  (según muestra)</v>
          </cell>
          <cell r="L1211">
            <v>1</v>
          </cell>
          <cell r="M1211" t="str">
            <v>UNID.</v>
          </cell>
          <cell r="N1211" t="str">
            <v>TALLER</v>
          </cell>
          <cell r="O1211">
            <v>0</v>
          </cell>
          <cell r="P1211" t="str">
            <v>M5</v>
          </cell>
          <cell r="Q1211" t="str">
            <v>J1</v>
          </cell>
          <cell r="R1211" t="str">
            <v>J1</v>
          </cell>
          <cell r="S1211" t="str">
            <v>ENTREGADO</v>
          </cell>
          <cell r="T1211">
            <v>42693</v>
          </cell>
          <cell r="U1211" t="str">
            <v>LOPEZ RUIZ WILBERTO</v>
          </cell>
          <cell r="V1211" t="str">
            <v>FLOREZ CONDORI  JOSE WILLIANS</v>
          </cell>
        </row>
        <row r="1212">
          <cell r="A1212">
            <v>1175</v>
          </cell>
          <cell r="B1212">
            <v>42693</v>
          </cell>
          <cell r="C1212" t="str">
            <v>NOVIEMBRE</v>
          </cell>
          <cell r="D1212" t="str">
            <v>2016</v>
          </cell>
          <cell r="E1212">
            <v>204</v>
          </cell>
          <cell r="F1212" t="str">
            <v>C9P-948</v>
          </cell>
          <cell r="G1212" t="str">
            <v>B4O-995</v>
          </cell>
          <cell r="H1212" t="str">
            <v>LAS BAMBAS</v>
          </cell>
          <cell r="I1212">
            <v>156586</v>
          </cell>
          <cell r="J1212" t="str">
            <v>REPUESTO</v>
          </cell>
          <cell r="K1212" t="str">
            <v xml:space="preserve">FARO LED LUZ DE PLACA </v>
          </cell>
          <cell r="L1212">
            <v>1</v>
          </cell>
          <cell r="M1212" t="str">
            <v>UNID.</v>
          </cell>
          <cell r="N1212" t="str">
            <v>CISTERNA</v>
          </cell>
          <cell r="O1212">
            <v>0</v>
          </cell>
          <cell r="P1212" t="str">
            <v>E1</v>
          </cell>
          <cell r="Q1212" t="str">
            <v>J1</v>
          </cell>
          <cell r="R1212" t="str">
            <v>J1</v>
          </cell>
          <cell r="S1212" t="str">
            <v>ENTREGADO</v>
          </cell>
          <cell r="T1212">
            <v>42693</v>
          </cell>
          <cell r="U1212" t="str">
            <v>PALOMINO CARDENAS JUAN CARLOS</v>
          </cell>
          <cell r="V1212" t="str">
            <v>FLOREZ CONDORI  JOSE WILLIANS</v>
          </cell>
        </row>
        <row r="1213">
          <cell r="A1213">
            <v>1176</v>
          </cell>
          <cell r="B1213">
            <v>42693</v>
          </cell>
          <cell r="C1213" t="str">
            <v>NOVIEMBRE</v>
          </cell>
          <cell r="D1213" t="str">
            <v>2016</v>
          </cell>
          <cell r="E1213">
            <v>204</v>
          </cell>
          <cell r="F1213" t="str">
            <v>C9P-948</v>
          </cell>
          <cell r="G1213" t="str">
            <v>B4O-995</v>
          </cell>
          <cell r="H1213" t="str">
            <v>LAS BAMBAS</v>
          </cell>
          <cell r="I1213">
            <v>156586</v>
          </cell>
          <cell r="J1213" t="str">
            <v>REPUESTO</v>
          </cell>
          <cell r="K1213" t="str">
            <v>PERNO 5/32 X1 CON TUERCA</v>
          </cell>
          <cell r="L1213">
            <v>10</v>
          </cell>
          <cell r="M1213" t="str">
            <v>UNID.</v>
          </cell>
          <cell r="N1213" t="str">
            <v>CISTERNA</v>
          </cell>
          <cell r="O1213">
            <v>0</v>
          </cell>
          <cell r="P1213" t="str">
            <v>E1</v>
          </cell>
          <cell r="Q1213" t="str">
            <v>J1</v>
          </cell>
          <cell r="R1213" t="str">
            <v>J1</v>
          </cell>
          <cell r="S1213" t="str">
            <v>ENTREGADO</v>
          </cell>
          <cell r="T1213">
            <v>42693</v>
          </cell>
          <cell r="U1213" t="str">
            <v>PALOMINO CARDENAS JUAN CARLOS</v>
          </cell>
          <cell r="V1213" t="str">
            <v>FLOREZ CONDORI  JOSE WILLIANS</v>
          </cell>
        </row>
        <row r="1214">
          <cell r="A1214">
            <v>1198</v>
          </cell>
          <cell r="B1214">
            <v>42693</v>
          </cell>
          <cell r="C1214" t="str">
            <v>NOVIEMBRE</v>
          </cell>
          <cell r="D1214" t="str">
            <v>2016</v>
          </cell>
          <cell r="E1214">
            <v>204</v>
          </cell>
          <cell r="F1214" t="str">
            <v>C9P-948</v>
          </cell>
          <cell r="G1214" t="str">
            <v>B4O-995</v>
          </cell>
          <cell r="H1214" t="str">
            <v>LAS BAMBAS</v>
          </cell>
          <cell r="I1214">
            <v>156586</v>
          </cell>
          <cell r="J1214" t="str">
            <v>IMPLEMENTACION</v>
          </cell>
          <cell r="K1214" t="str">
            <v xml:space="preserve">RADIO COMUNICACIÓN COMPLETA </v>
          </cell>
          <cell r="L1214">
            <v>1</v>
          </cell>
          <cell r="M1214" t="str">
            <v>UNID.</v>
          </cell>
          <cell r="N1214" t="str">
            <v>TRACTO</v>
          </cell>
          <cell r="O1214">
            <v>97</v>
          </cell>
          <cell r="P1214" t="str">
            <v>E1</v>
          </cell>
          <cell r="Q1214" t="str">
            <v>J1</v>
          </cell>
          <cell r="R1214" t="str">
            <v>J1</v>
          </cell>
          <cell r="S1214" t="str">
            <v>ENTREGADO</v>
          </cell>
          <cell r="T1214">
            <v>0</v>
          </cell>
          <cell r="U1214" t="str">
            <v>PALOMINO CARDENAS JUAN CARLOS</v>
          </cell>
          <cell r="V1214" t="str">
            <v>FLOREZ CONDORI  JOSE WILLIANS</v>
          </cell>
        </row>
        <row r="1215">
          <cell r="A1215">
            <v>1209</v>
          </cell>
          <cell r="B1215">
            <v>42693</v>
          </cell>
          <cell r="C1215" t="str">
            <v>NOVIEMBRE</v>
          </cell>
          <cell r="D1215" t="str">
            <v>2016</v>
          </cell>
          <cell r="E1215">
            <v>207</v>
          </cell>
          <cell r="F1215" t="str">
            <v>D3P-746</v>
          </cell>
          <cell r="G1215" t="str">
            <v>C0T-974</v>
          </cell>
          <cell r="H1215" t="str">
            <v>LAS BAMBAS</v>
          </cell>
          <cell r="I1215">
            <v>128937</v>
          </cell>
          <cell r="J1215" t="str">
            <v>REPUESTO</v>
          </cell>
          <cell r="K1215" t="str">
            <v xml:space="preserve">BALANCIN </v>
          </cell>
          <cell r="L1215">
            <v>4</v>
          </cell>
          <cell r="M1215" t="str">
            <v>JUEGO</v>
          </cell>
          <cell r="N1215" t="str">
            <v>CISTERNA</v>
          </cell>
          <cell r="O1215">
            <v>0</v>
          </cell>
          <cell r="P1215" t="str">
            <v>S2</v>
          </cell>
          <cell r="Q1215" t="str">
            <v>J1</v>
          </cell>
          <cell r="R1215" t="str">
            <v>J5</v>
          </cell>
          <cell r="S1215" t="str">
            <v>ENTREGADO</v>
          </cell>
          <cell r="T1215">
            <v>42693</v>
          </cell>
          <cell r="U1215" t="str">
            <v>PALOMINO ESTRADA  MICHEL</v>
          </cell>
          <cell r="V1215" t="str">
            <v>FLOREZ CONDORI  JOSE WILLIANS</v>
          </cell>
        </row>
        <row r="1216">
          <cell r="A1216">
            <v>1210</v>
          </cell>
          <cell r="B1216">
            <v>42693</v>
          </cell>
          <cell r="C1216" t="str">
            <v>NOVIEMBRE</v>
          </cell>
          <cell r="D1216" t="str">
            <v>2016</v>
          </cell>
          <cell r="E1216">
            <v>207</v>
          </cell>
          <cell r="F1216" t="str">
            <v>D3P-746</v>
          </cell>
          <cell r="G1216" t="str">
            <v>C0T-974</v>
          </cell>
          <cell r="H1216" t="str">
            <v>LAS BAMBAS</v>
          </cell>
          <cell r="I1216">
            <v>128937</v>
          </cell>
          <cell r="J1216" t="str">
            <v>REPUESTO</v>
          </cell>
          <cell r="K1216" t="str">
            <v>PERNOS DE 1/2 X 4" CON TUERCA SEGURO</v>
          </cell>
          <cell r="L1216">
            <v>4</v>
          </cell>
          <cell r="M1216" t="str">
            <v>UNID.</v>
          </cell>
          <cell r="N1216" t="str">
            <v>CISTERNA</v>
          </cell>
          <cell r="O1216">
            <v>0</v>
          </cell>
          <cell r="P1216" t="str">
            <v>S2</v>
          </cell>
          <cell r="Q1216" t="str">
            <v>J1</v>
          </cell>
          <cell r="R1216" t="str">
            <v>J5</v>
          </cell>
          <cell r="S1216" t="str">
            <v>ENTREGADO</v>
          </cell>
          <cell r="T1216">
            <v>42693</v>
          </cell>
          <cell r="U1216" t="str">
            <v>PALOMINO ESTRADA  MICHEL</v>
          </cell>
          <cell r="V1216" t="str">
            <v>FLOREZ CONDORI  JOSE WILLIANS</v>
          </cell>
        </row>
        <row r="1217">
          <cell r="A1217">
            <v>1183</v>
          </cell>
          <cell r="B1217">
            <v>42693</v>
          </cell>
          <cell r="C1217" t="str">
            <v>NOVIEMBRE</v>
          </cell>
          <cell r="D1217" t="str">
            <v>2016</v>
          </cell>
          <cell r="E1217">
            <v>202</v>
          </cell>
          <cell r="F1217" t="str">
            <v>D3P-752</v>
          </cell>
          <cell r="G1217" t="str">
            <v>C5Y-985</v>
          </cell>
          <cell r="H1217" t="str">
            <v>LAS BAMBAS</v>
          </cell>
          <cell r="I1217">
            <v>150504</v>
          </cell>
          <cell r="J1217" t="str">
            <v>REPUESTO</v>
          </cell>
          <cell r="K1217" t="str">
            <v>TECLA ELEVALUNA LADO IZQUIERDA</v>
          </cell>
          <cell r="L1217">
            <v>1</v>
          </cell>
          <cell r="M1217" t="str">
            <v>UNID.</v>
          </cell>
          <cell r="N1217" t="str">
            <v>TRACTO</v>
          </cell>
          <cell r="O1217">
            <v>97</v>
          </cell>
          <cell r="P1217" t="str">
            <v>E1</v>
          </cell>
          <cell r="Q1217" t="str">
            <v>J1</v>
          </cell>
          <cell r="R1217" t="str">
            <v>J1</v>
          </cell>
          <cell r="S1217" t="str">
            <v>ENTREGADO</v>
          </cell>
          <cell r="T1217">
            <v>0</v>
          </cell>
          <cell r="U1217" t="str">
            <v>PALOMINO CARDENAS JUAN CARLOS</v>
          </cell>
          <cell r="V1217" t="str">
            <v>FLOREZ CONDORI  JOSE WILLIANS</v>
          </cell>
        </row>
        <row r="1218">
          <cell r="A1218">
            <v>1184</v>
          </cell>
          <cell r="B1218">
            <v>42693</v>
          </cell>
          <cell r="C1218" t="str">
            <v>NOVIEMBRE</v>
          </cell>
          <cell r="D1218" t="str">
            <v>2016</v>
          </cell>
          <cell r="E1218">
            <v>202</v>
          </cell>
          <cell r="F1218" t="str">
            <v>D3P-752</v>
          </cell>
          <cell r="G1218" t="str">
            <v>C5Y-985</v>
          </cell>
          <cell r="H1218" t="str">
            <v>LAS BAMBAS</v>
          </cell>
          <cell r="I1218">
            <v>150504</v>
          </cell>
          <cell r="J1218" t="str">
            <v>REPUESTO</v>
          </cell>
          <cell r="K1218" t="str">
            <v>TECLA ELEVALUNA LADO DERECHO</v>
          </cell>
          <cell r="L1218">
            <v>1</v>
          </cell>
          <cell r="M1218" t="str">
            <v>UNID.</v>
          </cell>
          <cell r="N1218" t="str">
            <v>TRACTO</v>
          </cell>
          <cell r="O1218">
            <v>97</v>
          </cell>
          <cell r="P1218" t="str">
            <v>E1</v>
          </cell>
          <cell r="Q1218" t="str">
            <v>J1</v>
          </cell>
          <cell r="R1218" t="str">
            <v>J1</v>
          </cell>
          <cell r="S1218" t="str">
            <v>ENTREGADO</v>
          </cell>
          <cell r="T1218">
            <v>0</v>
          </cell>
          <cell r="U1218" t="str">
            <v>PALOMINO CARDENAS JUAN CARLOS</v>
          </cell>
          <cell r="V1218" t="str">
            <v>FLOREZ CONDORI  JOSE WILLIANS</v>
          </cell>
        </row>
        <row r="1219">
          <cell r="A1219">
            <v>1185</v>
          </cell>
          <cell r="B1219">
            <v>42693</v>
          </cell>
          <cell r="C1219" t="str">
            <v>NOVIEMBRE</v>
          </cell>
          <cell r="D1219" t="str">
            <v>2016</v>
          </cell>
          <cell r="E1219">
            <v>202</v>
          </cell>
          <cell r="F1219" t="str">
            <v>D3P-752</v>
          </cell>
          <cell r="G1219" t="str">
            <v>C5Y-985</v>
          </cell>
          <cell r="H1219" t="str">
            <v>LAS BAMBAS</v>
          </cell>
          <cell r="I1219">
            <v>150504</v>
          </cell>
          <cell r="J1219" t="str">
            <v>REPUESTO</v>
          </cell>
          <cell r="K1219" t="str">
            <v>CIRCULA</v>
          </cell>
          <cell r="L1219">
            <v>1</v>
          </cell>
          <cell r="M1219" t="str">
            <v>UNID.</v>
          </cell>
          <cell r="N1219" t="str">
            <v>TRACTO</v>
          </cell>
          <cell r="O1219">
            <v>97</v>
          </cell>
          <cell r="P1219" t="str">
            <v>E1</v>
          </cell>
          <cell r="Q1219" t="str">
            <v>J1</v>
          </cell>
          <cell r="R1219" t="str">
            <v>J1</v>
          </cell>
          <cell r="S1219" t="str">
            <v>PENDIENTE</v>
          </cell>
          <cell r="T1219">
            <v>0</v>
          </cell>
          <cell r="U1219" t="str">
            <v>PALOMINO CARDENAS JUAN CARLOS</v>
          </cell>
          <cell r="V1219" t="str">
            <v>FLOREZ CONDORI  JOSE WILLIANS</v>
          </cell>
        </row>
        <row r="1220">
          <cell r="A1220">
            <v>1186</v>
          </cell>
          <cell r="B1220">
            <v>42693</v>
          </cell>
          <cell r="C1220" t="str">
            <v>NOVIEMBRE</v>
          </cell>
          <cell r="D1220" t="str">
            <v>2016</v>
          </cell>
          <cell r="E1220">
            <v>202</v>
          </cell>
          <cell r="F1220" t="str">
            <v>D3P-752</v>
          </cell>
          <cell r="G1220" t="str">
            <v>C5Y-985</v>
          </cell>
          <cell r="H1220" t="str">
            <v>LAS BAMBAS</v>
          </cell>
          <cell r="I1220">
            <v>150504</v>
          </cell>
          <cell r="J1220" t="str">
            <v>REPUESTO</v>
          </cell>
          <cell r="K1220" t="str">
            <v>CONECTORES DE FOCO LAGRIMON</v>
          </cell>
          <cell r="L1220">
            <v>4</v>
          </cell>
          <cell r="M1220" t="str">
            <v>UNID.</v>
          </cell>
          <cell r="N1220" t="str">
            <v>CISTERNA</v>
          </cell>
          <cell r="O1220">
            <v>97</v>
          </cell>
          <cell r="P1220" t="str">
            <v>E1</v>
          </cell>
          <cell r="Q1220" t="str">
            <v>J1</v>
          </cell>
          <cell r="R1220" t="str">
            <v>J1</v>
          </cell>
          <cell r="S1220" t="str">
            <v>ENTREGADO</v>
          </cell>
          <cell r="T1220">
            <v>0</v>
          </cell>
          <cell r="U1220" t="str">
            <v>PALOMINO CARDENAS JUAN CARLOS</v>
          </cell>
          <cell r="V1220" t="str">
            <v>FLOREZ CONDORI  JOSE WILLIANS</v>
          </cell>
        </row>
        <row r="1221">
          <cell r="A1221">
            <v>1187</v>
          </cell>
          <cell r="B1221">
            <v>42693</v>
          </cell>
          <cell r="C1221" t="str">
            <v>NOVIEMBRE</v>
          </cell>
          <cell r="D1221" t="str">
            <v>2016</v>
          </cell>
          <cell r="E1221">
            <v>202</v>
          </cell>
          <cell r="F1221" t="str">
            <v>D3P-752</v>
          </cell>
          <cell r="G1221" t="str">
            <v>C5Y-985</v>
          </cell>
          <cell r="H1221" t="str">
            <v>LAS BAMBAS</v>
          </cell>
          <cell r="I1221">
            <v>150504</v>
          </cell>
          <cell r="J1221" t="str">
            <v>REPUESTO</v>
          </cell>
          <cell r="K1221" t="str">
            <v>FOCOS LAGRIMON</v>
          </cell>
          <cell r="L1221">
            <v>4</v>
          </cell>
          <cell r="M1221" t="str">
            <v>UNID.</v>
          </cell>
          <cell r="N1221" t="str">
            <v>CISTERNA</v>
          </cell>
          <cell r="O1221">
            <v>0</v>
          </cell>
          <cell r="P1221" t="str">
            <v>E1</v>
          </cell>
          <cell r="Q1221" t="str">
            <v>J1</v>
          </cell>
          <cell r="R1221" t="str">
            <v>J1</v>
          </cell>
          <cell r="S1221" t="str">
            <v>ENTREGADO</v>
          </cell>
          <cell r="T1221">
            <v>42693</v>
          </cell>
          <cell r="U1221" t="str">
            <v>PALOMINO CARDENAS JUAN CARLOS</v>
          </cell>
          <cell r="V1221" t="str">
            <v>FLOREZ CONDORI  JOSE WILLIANS</v>
          </cell>
        </row>
        <row r="1222">
          <cell r="A1222">
            <v>1188</v>
          </cell>
          <cell r="B1222">
            <v>42693</v>
          </cell>
          <cell r="C1222" t="str">
            <v>NOVIEMBRE</v>
          </cell>
          <cell r="D1222" t="str">
            <v>2016</v>
          </cell>
          <cell r="E1222">
            <v>202</v>
          </cell>
          <cell r="F1222" t="str">
            <v>D3P-752</v>
          </cell>
          <cell r="G1222" t="str">
            <v>C5Y-985</v>
          </cell>
          <cell r="H1222" t="str">
            <v>LAS BAMBAS</v>
          </cell>
          <cell r="I1222">
            <v>150504</v>
          </cell>
          <cell r="J1222" t="str">
            <v>REPUESTO</v>
          </cell>
          <cell r="K1222" t="str">
            <v>TAPA FARO DELANTERO DERECHO</v>
          </cell>
          <cell r="L1222">
            <v>1</v>
          </cell>
          <cell r="M1222" t="str">
            <v>UNID.</v>
          </cell>
          <cell r="N1222" t="str">
            <v>TRACTO</v>
          </cell>
          <cell r="O1222">
            <v>0</v>
          </cell>
          <cell r="P1222" t="str">
            <v>E1</v>
          </cell>
          <cell r="Q1222" t="str">
            <v>J1</v>
          </cell>
          <cell r="R1222" t="str">
            <v>J1</v>
          </cell>
          <cell r="S1222" t="str">
            <v>ENTREGADO</v>
          </cell>
          <cell r="T1222">
            <v>42693</v>
          </cell>
          <cell r="U1222" t="str">
            <v>PALOMINO CARDENAS JUAN CARLOS</v>
          </cell>
          <cell r="V1222" t="str">
            <v>FLOREZ CONDORI  JOSE WILLIANS</v>
          </cell>
        </row>
        <row r="1223">
          <cell r="A1223">
            <v>1189</v>
          </cell>
          <cell r="B1223">
            <v>42693</v>
          </cell>
          <cell r="C1223" t="str">
            <v>NOVIEMBRE</v>
          </cell>
          <cell r="D1223" t="str">
            <v>2016</v>
          </cell>
          <cell r="E1223">
            <v>202</v>
          </cell>
          <cell r="F1223" t="str">
            <v>D3P-752</v>
          </cell>
          <cell r="G1223" t="str">
            <v>C5Y-985</v>
          </cell>
          <cell r="H1223" t="str">
            <v>LAS BAMBAS</v>
          </cell>
          <cell r="I1223">
            <v>150504</v>
          </cell>
          <cell r="J1223" t="str">
            <v>REPUESTO</v>
          </cell>
          <cell r="K1223" t="str">
            <v>TAPA FARO DELANTERO IZQUIERDO</v>
          </cell>
          <cell r="L1223">
            <v>1</v>
          </cell>
          <cell r="M1223" t="str">
            <v>UNID.</v>
          </cell>
          <cell r="N1223" t="str">
            <v>TRACTO</v>
          </cell>
          <cell r="O1223">
            <v>0</v>
          </cell>
          <cell r="P1223" t="str">
            <v>E1</v>
          </cell>
          <cell r="Q1223" t="str">
            <v>J1</v>
          </cell>
          <cell r="R1223" t="str">
            <v>J1</v>
          </cell>
          <cell r="S1223" t="str">
            <v>ENTREGADO</v>
          </cell>
          <cell r="T1223">
            <v>42693</v>
          </cell>
          <cell r="U1223" t="str">
            <v>PALOMINO CARDENAS JUAN CARLOS</v>
          </cell>
          <cell r="V1223" t="str">
            <v>FLOREZ CONDORI  JOSE WILLIANS</v>
          </cell>
        </row>
        <row r="1224">
          <cell r="A1224">
            <v>1190</v>
          </cell>
          <cell r="B1224">
            <v>42693</v>
          </cell>
          <cell r="C1224" t="str">
            <v>NOVIEMBRE</v>
          </cell>
          <cell r="D1224" t="str">
            <v>2016</v>
          </cell>
          <cell r="E1224">
            <v>202</v>
          </cell>
          <cell r="F1224" t="str">
            <v>D3P-752</v>
          </cell>
          <cell r="G1224" t="str">
            <v>C5Y-985</v>
          </cell>
          <cell r="H1224" t="str">
            <v>LAS BAMBAS</v>
          </cell>
          <cell r="I1224">
            <v>150504</v>
          </cell>
          <cell r="J1224" t="str">
            <v>REPUESTO</v>
          </cell>
          <cell r="K1224" t="str">
            <v>FOCO 9006</v>
          </cell>
          <cell r="L1224">
            <v>2</v>
          </cell>
          <cell r="M1224" t="str">
            <v>UNID.</v>
          </cell>
          <cell r="N1224" t="str">
            <v>TRACTO</v>
          </cell>
          <cell r="O1224">
            <v>0</v>
          </cell>
          <cell r="P1224" t="str">
            <v>E1</v>
          </cell>
          <cell r="Q1224" t="str">
            <v>J1</v>
          </cell>
          <cell r="R1224" t="str">
            <v>J1</v>
          </cell>
          <cell r="S1224" t="str">
            <v>ENTREGADO</v>
          </cell>
          <cell r="T1224">
            <v>42693</v>
          </cell>
          <cell r="U1224" t="str">
            <v>PALOMINO CARDENAS JUAN CARLOS</v>
          </cell>
          <cell r="V1224" t="str">
            <v>FLOREZ CONDORI  JOSE WILLIANS</v>
          </cell>
        </row>
        <row r="1225">
          <cell r="A1225">
            <v>1191</v>
          </cell>
          <cell r="B1225">
            <v>42693</v>
          </cell>
          <cell r="C1225" t="str">
            <v>NOVIEMBRE</v>
          </cell>
          <cell r="D1225" t="str">
            <v>2016</v>
          </cell>
          <cell r="E1225">
            <v>202</v>
          </cell>
          <cell r="F1225" t="str">
            <v>D3P-752</v>
          </cell>
          <cell r="G1225" t="str">
            <v>C5Y-985</v>
          </cell>
          <cell r="H1225" t="str">
            <v>LAS BAMBAS</v>
          </cell>
          <cell r="I1225">
            <v>150504</v>
          </cell>
          <cell r="J1225" t="str">
            <v>REPUESTO</v>
          </cell>
          <cell r="K1225" t="str">
            <v>FARO LED ROJO GRANDE</v>
          </cell>
          <cell r="L1225">
            <v>7</v>
          </cell>
          <cell r="M1225" t="str">
            <v>UNID.</v>
          </cell>
          <cell r="N1225" t="str">
            <v>CISTERNA</v>
          </cell>
          <cell r="O1225">
            <v>97</v>
          </cell>
          <cell r="P1225" t="str">
            <v>E1</v>
          </cell>
          <cell r="Q1225" t="str">
            <v>J1</v>
          </cell>
          <cell r="R1225" t="str">
            <v>J1</v>
          </cell>
          <cell r="S1225" t="str">
            <v>ENTREGADO</v>
          </cell>
          <cell r="T1225">
            <v>0</v>
          </cell>
          <cell r="U1225" t="str">
            <v>PALOMINO CARDENAS JUAN CARLOS</v>
          </cell>
          <cell r="V1225" t="str">
            <v>FLOREZ CONDORI  JOSE WILLIANS</v>
          </cell>
        </row>
        <row r="1226">
          <cell r="A1226">
            <v>1192</v>
          </cell>
          <cell r="B1226">
            <v>42693</v>
          </cell>
          <cell r="C1226" t="str">
            <v>NOVIEMBRE</v>
          </cell>
          <cell r="D1226" t="str">
            <v>2016</v>
          </cell>
          <cell r="E1226">
            <v>202</v>
          </cell>
          <cell r="F1226" t="str">
            <v>D3P-752</v>
          </cell>
          <cell r="G1226" t="str">
            <v>C5Y-985</v>
          </cell>
          <cell r="H1226" t="str">
            <v>LAS BAMBAS</v>
          </cell>
          <cell r="I1226">
            <v>150504</v>
          </cell>
          <cell r="J1226" t="str">
            <v>REPUESTO</v>
          </cell>
          <cell r="K1226" t="str">
            <v>TERMINALES DE 3/8 PARA BATERIA</v>
          </cell>
          <cell r="L1226">
            <v>4</v>
          </cell>
          <cell r="M1226" t="str">
            <v>UNID.</v>
          </cell>
          <cell r="N1226" t="str">
            <v>CISTERNA</v>
          </cell>
          <cell r="O1226">
            <v>0</v>
          </cell>
          <cell r="P1226" t="str">
            <v>E1</v>
          </cell>
          <cell r="Q1226" t="str">
            <v>J1</v>
          </cell>
          <cell r="R1226" t="str">
            <v>J1</v>
          </cell>
          <cell r="S1226" t="str">
            <v>ENTREGADO</v>
          </cell>
          <cell r="T1226">
            <v>42693</v>
          </cell>
          <cell r="U1226" t="str">
            <v>PALOMINO CARDENAS JUAN CARLOS</v>
          </cell>
          <cell r="V1226" t="str">
            <v>FLOREZ CONDORI  JOSE WILLIANS</v>
          </cell>
        </row>
        <row r="1227">
          <cell r="A1227">
            <v>1193</v>
          </cell>
          <cell r="B1227">
            <v>42693</v>
          </cell>
          <cell r="C1227" t="str">
            <v>NOVIEMBRE</v>
          </cell>
          <cell r="D1227" t="str">
            <v>2016</v>
          </cell>
          <cell r="E1227">
            <v>202</v>
          </cell>
          <cell r="F1227" t="str">
            <v>D3P-752</v>
          </cell>
          <cell r="G1227" t="str">
            <v>C5Y-985</v>
          </cell>
          <cell r="H1227" t="str">
            <v>LAS BAMBAS</v>
          </cell>
          <cell r="I1227">
            <v>150504</v>
          </cell>
          <cell r="J1227" t="str">
            <v>REPUESTO</v>
          </cell>
          <cell r="K1227" t="str">
            <v>CABLE PARA BATERIA</v>
          </cell>
          <cell r="L1227">
            <v>1</v>
          </cell>
          <cell r="M1227" t="str">
            <v>UNID.</v>
          </cell>
          <cell r="N1227" t="str">
            <v>TRACTO</v>
          </cell>
          <cell r="O1227">
            <v>0</v>
          </cell>
          <cell r="P1227" t="str">
            <v>E1</v>
          </cell>
          <cell r="Q1227" t="str">
            <v>J1</v>
          </cell>
          <cell r="R1227" t="str">
            <v>J1</v>
          </cell>
          <cell r="S1227" t="str">
            <v>ENTREGADO</v>
          </cell>
          <cell r="T1227">
            <v>42693</v>
          </cell>
          <cell r="U1227" t="str">
            <v>PALOMINO CARDENAS JUAN CARLOS</v>
          </cell>
          <cell r="V1227" t="str">
            <v>FLOREZ CONDORI  JOSE WILLIANS</v>
          </cell>
        </row>
        <row r="1228">
          <cell r="A1228">
            <v>1194</v>
          </cell>
          <cell r="B1228">
            <v>42693</v>
          </cell>
          <cell r="C1228" t="str">
            <v>NOVIEMBRE</v>
          </cell>
          <cell r="D1228" t="str">
            <v>2016</v>
          </cell>
          <cell r="E1228">
            <v>202</v>
          </cell>
          <cell r="F1228" t="str">
            <v>D3P-752</v>
          </cell>
          <cell r="G1228" t="str">
            <v>C5Y-985</v>
          </cell>
          <cell r="H1228" t="str">
            <v>LAS BAMBAS</v>
          </cell>
          <cell r="I1228">
            <v>150504</v>
          </cell>
          <cell r="J1228" t="str">
            <v>REPUESTO</v>
          </cell>
          <cell r="K1228" t="str">
            <v>ELECTROVALVULA DE VENTILADOR (SEGÚN MUESTRA)</v>
          </cell>
          <cell r="L1228">
            <v>1</v>
          </cell>
          <cell r="M1228" t="str">
            <v>UNID.</v>
          </cell>
          <cell r="N1228" t="str">
            <v>TRACTO</v>
          </cell>
          <cell r="O1228">
            <v>0</v>
          </cell>
          <cell r="P1228" t="str">
            <v>E1</v>
          </cell>
          <cell r="Q1228" t="str">
            <v>J1</v>
          </cell>
          <cell r="R1228" t="str">
            <v>J1</v>
          </cell>
          <cell r="S1228" t="str">
            <v>ENTREGADO</v>
          </cell>
          <cell r="T1228">
            <v>42693</v>
          </cell>
          <cell r="U1228" t="str">
            <v>PALOMINO CARDENAS JUAN CARLOS</v>
          </cell>
          <cell r="V1228" t="str">
            <v>FLOREZ CONDORI  JOSE WILLIANS</v>
          </cell>
        </row>
        <row r="1229">
          <cell r="A1229">
            <v>1195</v>
          </cell>
          <cell r="B1229">
            <v>42693</v>
          </cell>
          <cell r="C1229" t="str">
            <v>NOVIEMBRE</v>
          </cell>
          <cell r="D1229" t="str">
            <v>2016</v>
          </cell>
          <cell r="E1229">
            <v>202</v>
          </cell>
          <cell r="F1229" t="str">
            <v>D3P-752</v>
          </cell>
          <cell r="G1229" t="str">
            <v>C5Y-985</v>
          </cell>
          <cell r="H1229" t="str">
            <v>LAS BAMBAS</v>
          </cell>
          <cell r="I1229">
            <v>150504</v>
          </cell>
          <cell r="J1229" t="str">
            <v>REPUESTO</v>
          </cell>
          <cell r="K1229" t="str">
            <v>FOCO 896</v>
          </cell>
          <cell r="L1229">
            <v>1</v>
          </cell>
          <cell r="M1229" t="str">
            <v>UNID.</v>
          </cell>
          <cell r="N1229" t="str">
            <v>CISTERNA</v>
          </cell>
          <cell r="O1229">
            <v>0</v>
          </cell>
          <cell r="P1229" t="str">
            <v>E1</v>
          </cell>
          <cell r="Q1229" t="str">
            <v>J1</v>
          </cell>
          <cell r="R1229" t="str">
            <v>J1</v>
          </cell>
          <cell r="S1229" t="str">
            <v>ENTREGADO</v>
          </cell>
          <cell r="T1229">
            <v>42693</v>
          </cell>
          <cell r="U1229" t="str">
            <v>PALOMINO CARDENAS JUAN CARLOS</v>
          </cell>
          <cell r="V1229" t="str">
            <v>FLOREZ CONDORI  JOSE WILLIANS</v>
          </cell>
        </row>
        <row r="1230">
          <cell r="A1230">
            <v>1196</v>
          </cell>
          <cell r="B1230">
            <v>42693</v>
          </cell>
          <cell r="C1230" t="str">
            <v>NOVIEMBRE</v>
          </cell>
          <cell r="D1230" t="str">
            <v>2016</v>
          </cell>
          <cell r="E1230">
            <v>202</v>
          </cell>
          <cell r="F1230" t="str">
            <v>D3P-752</v>
          </cell>
          <cell r="G1230" t="str">
            <v>C5Y-985</v>
          </cell>
          <cell r="H1230" t="str">
            <v>LAS BAMBAS</v>
          </cell>
          <cell r="I1230">
            <v>150504</v>
          </cell>
          <cell r="J1230" t="str">
            <v>IMPLEMENTACION</v>
          </cell>
          <cell r="K1230" t="str">
            <v xml:space="preserve">RADIO COMUNICACIÓN COMPLETA </v>
          </cell>
          <cell r="L1230">
            <v>1</v>
          </cell>
          <cell r="M1230" t="str">
            <v>UNID.</v>
          </cell>
          <cell r="N1230" t="str">
            <v>TRACTO</v>
          </cell>
          <cell r="O1230">
            <v>97</v>
          </cell>
          <cell r="P1230" t="str">
            <v>E1</v>
          </cell>
          <cell r="Q1230" t="str">
            <v>J1</v>
          </cell>
          <cell r="R1230" t="str">
            <v>J1</v>
          </cell>
          <cell r="S1230" t="str">
            <v>ENTREGADO</v>
          </cell>
          <cell r="T1230">
            <v>0</v>
          </cell>
          <cell r="U1230" t="str">
            <v>PALOMINO CARDENAS JUAN CARLOS</v>
          </cell>
          <cell r="V1230" t="str">
            <v>FLOREZ CONDORI  JOSE WILLIANS</v>
          </cell>
        </row>
        <row r="1231">
          <cell r="A1231">
            <v>1199</v>
          </cell>
          <cell r="B1231">
            <v>42693</v>
          </cell>
          <cell r="C1231" t="str">
            <v>NOVIEMBRE</v>
          </cell>
          <cell r="D1231" t="str">
            <v>2016</v>
          </cell>
          <cell r="E1231">
            <v>202</v>
          </cell>
          <cell r="F1231" t="str">
            <v>D3P-752</v>
          </cell>
          <cell r="G1231" t="str">
            <v>C5Y-985</v>
          </cell>
          <cell r="H1231" t="str">
            <v>LAS BAMBAS</v>
          </cell>
          <cell r="I1231">
            <v>150504</v>
          </cell>
          <cell r="J1231" t="str">
            <v>REPUESTO</v>
          </cell>
          <cell r="K1231" t="str">
            <v>FOCO LAGRIMA 12V</v>
          </cell>
          <cell r="L1231">
            <v>5</v>
          </cell>
          <cell r="M1231" t="str">
            <v>UNID.</v>
          </cell>
          <cell r="N1231" t="str">
            <v>CISTERNA</v>
          </cell>
          <cell r="O1231">
            <v>0</v>
          </cell>
          <cell r="P1231" t="str">
            <v>E1</v>
          </cell>
          <cell r="Q1231" t="str">
            <v>J1</v>
          </cell>
          <cell r="R1231" t="str">
            <v>J1</v>
          </cell>
          <cell r="S1231" t="str">
            <v>ENTREGADO</v>
          </cell>
          <cell r="T1231">
            <v>42693</v>
          </cell>
          <cell r="U1231" t="str">
            <v>PALOMINO CARDENAS JUAN CARLOS</v>
          </cell>
          <cell r="V1231" t="str">
            <v>FLOREZ CONDORI  JOSE WILLIANS</v>
          </cell>
        </row>
        <row r="1232">
          <cell r="A1232">
            <v>1200</v>
          </cell>
          <cell r="B1232">
            <v>42693</v>
          </cell>
          <cell r="C1232" t="str">
            <v>NOVIEMBRE</v>
          </cell>
          <cell r="D1232" t="str">
            <v>2016</v>
          </cell>
          <cell r="E1232">
            <v>202</v>
          </cell>
          <cell r="F1232" t="str">
            <v>D3P-752</v>
          </cell>
          <cell r="G1232" t="str">
            <v>C5Y-985</v>
          </cell>
          <cell r="H1232" t="str">
            <v>LAS BAMBAS</v>
          </cell>
          <cell r="I1232">
            <v>150504</v>
          </cell>
          <cell r="J1232" t="str">
            <v>REPUESTO</v>
          </cell>
          <cell r="K1232" t="str">
            <v>FOCO DOBLE CONTACTO  12 V</v>
          </cell>
          <cell r="L1232">
            <v>2</v>
          </cell>
          <cell r="M1232" t="str">
            <v>UNID.</v>
          </cell>
          <cell r="N1232" t="str">
            <v>CISTERNA</v>
          </cell>
          <cell r="O1232">
            <v>0</v>
          </cell>
          <cell r="P1232" t="str">
            <v>E1</v>
          </cell>
          <cell r="Q1232" t="str">
            <v>J1</v>
          </cell>
          <cell r="R1232" t="str">
            <v>J1</v>
          </cell>
          <cell r="S1232" t="str">
            <v>ENTREGADO</v>
          </cell>
          <cell r="T1232">
            <v>42693</v>
          </cell>
          <cell r="U1232" t="str">
            <v>PALOMINO CARDENAS JUAN CARLOS</v>
          </cell>
          <cell r="V1232" t="str">
            <v>FLOREZ CONDORI  JOSE WILLIANS</v>
          </cell>
        </row>
        <row r="1233">
          <cell r="A1233">
            <v>1203</v>
          </cell>
          <cell r="B1233">
            <v>42693</v>
          </cell>
          <cell r="C1233" t="str">
            <v>NOVIEMBRE</v>
          </cell>
          <cell r="D1233" t="str">
            <v>2016</v>
          </cell>
          <cell r="E1233">
            <v>202</v>
          </cell>
          <cell r="F1233" t="str">
            <v>D3P-752</v>
          </cell>
          <cell r="G1233" t="str">
            <v>C5Y-985</v>
          </cell>
          <cell r="H1233" t="str">
            <v>LAS BAMBAS</v>
          </cell>
          <cell r="I1233">
            <v>150504</v>
          </cell>
          <cell r="J1233" t="str">
            <v>REPUESTO</v>
          </cell>
          <cell r="K1233" t="str">
            <v>FARO LED AMBAR DE 2"</v>
          </cell>
          <cell r="L1233">
            <v>12</v>
          </cell>
          <cell r="M1233" t="str">
            <v>UNID.</v>
          </cell>
          <cell r="N1233" t="str">
            <v>CISTERNA</v>
          </cell>
          <cell r="O1233">
            <v>0</v>
          </cell>
          <cell r="P1233" t="str">
            <v>E1</v>
          </cell>
          <cell r="Q1233" t="str">
            <v>J1</v>
          </cell>
          <cell r="R1233" t="str">
            <v>J1</v>
          </cell>
          <cell r="S1233" t="str">
            <v>ENTREGADO</v>
          </cell>
          <cell r="T1233">
            <v>42693</v>
          </cell>
          <cell r="U1233" t="str">
            <v>PALOMINO CARDENAS JUAN CARLOS</v>
          </cell>
          <cell r="V1233" t="str">
            <v>FLOREZ CONDORI  JOSE WILLIANS</v>
          </cell>
        </row>
        <row r="1234">
          <cell r="A1234">
            <v>1181</v>
          </cell>
          <cell r="B1234">
            <v>42693</v>
          </cell>
          <cell r="C1234" t="str">
            <v>NOVIEMBRE</v>
          </cell>
          <cell r="D1234" t="str">
            <v>2016</v>
          </cell>
          <cell r="E1234">
            <v>374</v>
          </cell>
          <cell r="F1234" t="str">
            <v>D3P-754</v>
          </cell>
          <cell r="G1234" t="str">
            <v>C0V-971</v>
          </cell>
          <cell r="H1234" t="str">
            <v>LAS BAMBAS</v>
          </cell>
          <cell r="I1234">
            <v>160820</v>
          </cell>
          <cell r="J1234" t="str">
            <v>REPUESTO</v>
          </cell>
          <cell r="K1234" t="str">
            <v>CABLE PUENTE BATERIA POSITIVO (+)</v>
          </cell>
          <cell r="L1234">
            <v>1</v>
          </cell>
          <cell r="M1234" t="str">
            <v>UNID.</v>
          </cell>
          <cell r="N1234" t="str">
            <v>CISTERNA</v>
          </cell>
          <cell r="O1234">
            <v>0</v>
          </cell>
          <cell r="P1234" t="str">
            <v>E1</v>
          </cell>
          <cell r="Q1234" t="str">
            <v>J1</v>
          </cell>
          <cell r="R1234" t="str">
            <v>J1</v>
          </cell>
          <cell r="S1234" t="str">
            <v>ENTREGADO</v>
          </cell>
          <cell r="T1234">
            <v>42693</v>
          </cell>
          <cell r="U1234" t="str">
            <v>PALOMINO CARDENAS JUAN CARLOS</v>
          </cell>
          <cell r="V1234" t="str">
            <v>FLOREZ CONDORI  JOSE WILLIANS</v>
          </cell>
        </row>
        <row r="1235">
          <cell r="A1235">
            <v>1222</v>
          </cell>
          <cell r="B1235">
            <v>42693</v>
          </cell>
          <cell r="C1235" t="str">
            <v>NOVIEMBRE</v>
          </cell>
          <cell r="D1235" t="str">
            <v>2016</v>
          </cell>
          <cell r="E1235">
            <v>374</v>
          </cell>
          <cell r="F1235" t="str">
            <v>D3P-754</v>
          </cell>
          <cell r="G1235" t="str">
            <v>C0V-971</v>
          </cell>
          <cell r="H1235" t="str">
            <v>LAS BAMBAS</v>
          </cell>
          <cell r="I1235">
            <v>160820</v>
          </cell>
          <cell r="J1235" t="str">
            <v>REPUESTO</v>
          </cell>
          <cell r="K1235" t="str">
            <v xml:space="preserve">PERNO 1/4 X1" </v>
          </cell>
          <cell r="L1235">
            <v>2</v>
          </cell>
          <cell r="M1235" t="str">
            <v>UNID.</v>
          </cell>
          <cell r="N1235" t="str">
            <v>TRACTO</v>
          </cell>
          <cell r="O1235">
            <v>0</v>
          </cell>
          <cell r="P1235" t="str">
            <v>E2</v>
          </cell>
          <cell r="Q1235" t="str">
            <v>J1</v>
          </cell>
          <cell r="R1235" t="str">
            <v>J1</v>
          </cell>
          <cell r="S1235" t="str">
            <v>ENTREGADO</v>
          </cell>
          <cell r="T1235">
            <v>42693</v>
          </cell>
          <cell r="U1235" t="str">
            <v>YUCA BELLIDO BORIS YERSY</v>
          </cell>
          <cell r="V1235" t="str">
            <v>FLOREZ CONDORI  JOSE WILLIANS</v>
          </cell>
        </row>
        <row r="1236">
          <cell r="A1236">
            <v>1223</v>
          </cell>
          <cell r="B1236">
            <v>42693</v>
          </cell>
          <cell r="C1236" t="str">
            <v>NOVIEMBRE</v>
          </cell>
          <cell r="D1236" t="str">
            <v>2016</v>
          </cell>
          <cell r="E1236">
            <v>374</v>
          </cell>
          <cell r="F1236" t="str">
            <v>D3P-754</v>
          </cell>
          <cell r="G1236" t="str">
            <v>C0V-971</v>
          </cell>
          <cell r="H1236" t="str">
            <v>LAS BAMBAS</v>
          </cell>
          <cell r="I1236">
            <v>160820</v>
          </cell>
          <cell r="J1236" t="str">
            <v>REPUESTO</v>
          </cell>
          <cell r="K1236" t="str">
            <v>VOLANDAS 1/4</v>
          </cell>
          <cell r="L1236">
            <v>4</v>
          </cell>
          <cell r="M1236" t="str">
            <v>UNID.</v>
          </cell>
          <cell r="N1236" t="str">
            <v>TRACTO</v>
          </cell>
          <cell r="O1236">
            <v>0</v>
          </cell>
          <cell r="P1236" t="str">
            <v>E2</v>
          </cell>
          <cell r="Q1236" t="str">
            <v>J1</v>
          </cell>
          <cell r="R1236" t="str">
            <v>J1</v>
          </cell>
          <cell r="S1236" t="str">
            <v>ENTREGADO</v>
          </cell>
          <cell r="T1236">
            <v>42693</v>
          </cell>
          <cell r="U1236" t="str">
            <v>YUCA BELLIDO BORIS YERSY</v>
          </cell>
          <cell r="V1236" t="str">
            <v>FLOREZ CONDORI  JOSE WILLIANS</v>
          </cell>
        </row>
        <row r="1237">
          <cell r="A1237">
            <v>1224</v>
          </cell>
          <cell r="B1237">
            <v>42693</v>
          </cell>
          <cell r="C1237" t="str">
            <v>NOVIEMBRE</v>
          </cell>
          <cell r="D1237" t="str">
            <v>2016</v>
          </cell>
          <cell r="E1237">
            <v>374</v>
          </cell>
          <cell r="F1237" t="str">
            <v>D3P-754</v>
          </cell>
          <cell r="G1237" t="str">
            <v>C0V-971</v>
          </cell>
          <cell r="H1237" t="str">
            <v>LAS BAMBAS</v>
          </cell>
          <cell r="I1237">
            <v>160820</v>
          </cell>
          <cell r="J1237" t="str">
            <v>REPUESTO</v>
          </cell>
          <cell r="K1237" t="str">
            <v>TUERCA SEGURA 1/4</v>
          </cell>
          <cell r="L1237">
            <v>2</v>
          </cell>
          <cell r="M1237" t="str">
            <v>UNID.</v>
          </cell>
          <cell r="N1237" t="str">
            <v>TRACTO</v>
          </cell>
          <cell r="O1237">
            <v>0</v>
          </cell>
          <cell r="P1237" t="str">
            <v>E2</v>
          </cell>
          <cell r="Q1237" t="str">
            <v>J1</v>
          </cell>
          <cell r="R1237" t="str">
            <v>J1</v>
          </cell>
          <cell r="S1237" t="str">
            <v>ENTREGADO</v>
          </cell>
          <cell r="T1237">
            <v>42693</v>
          </cell>
          <cell r="U1237" t="str">
            <v>YUCA BELLIDO BORIS YERSY</v>
          </cell>
          <cell r="V1237" t="str">
            <v>FLOREZ CONDORI  JOSE WILLIANS</v>
          </cell>
        </row>
        <row r="1238">
          <cell r="A1238">
            <v>1211</v>
          </cell>
          <cell r="B1238">
            <v>42693</v>
          </cell>
          <cell r="C1238" t="str">
            <v>NOVIEMBRE</v>
          </cell>
          <cell r="D1238" t="str">
            <v>2016</v>
          </cell>
          <cell r="E1238">
            <v>345</v>
          </cell>
          <cell r="F1238" t="str">
            <v>D3R-742</v>
          </cell>
          <cell r="G1238" t="str">
            <v>D2E-975</v>
          </cell>
          <cell r="H1238" t="str">
            <v>LAS BAMBAS</v>
          </cell>
          <cell r="I1238">
            <v>150239</v>
          </cell>
          <cell r="J1238" t="str">
            <v>REPUESTO</v>
          </cell>
          <cell r="K1238" t="str">
            <v>FILTRO DE AIRE</v>
          </cell>
          <cell r="L1238">
            <v>1</v>
          </cell>
          <cell r="M1238" t="str">
            <v>UNID.</v>
          </cell>
          <cell r="N1238" t="str">
            <v>TRACTO</v>
          </cell>
          <cell r="O1238">
            <v>0</v>
          </cell>
          <cell r="P1238" t="str">
            <v>M2</v>
          </cell>
          <cell r="Q1238" t="str">
            <v>J1</v>
          </cell>
          <cell r="R1238" t="str">
            <v>J1</v>
          </cell>
          <cell r="S1238" t="str">
            <v>ENTREGADO</v>
          </cell>
          <cell r="T1238">
            <v>42693</v>
          </cell>
          <cell r="U1238" t="str">
            <v>CHUMPITAZ GAGO JULIO ENRIQUE</v>
          </cell>
          <cell r="V1238" t="str">
            <v>FLOREZ CONDORI  JOSE WILLIANS</v>
          </cell>
        </row>
        <row r="1239">
          <cell r="A1239">
            <v>1217</v>
          </cell>
          <cell r="B1239">
            <v>42693</v>
          </cell>
          <cell r="C1239" t="str">
            <v>NOVIEMBRE</v>
          </cell>
          <cell r="D1239" t="str">
            <v>2016</v>
          </cell>
          <cell r="E1239">
            <v>345</v>
          </cell>
          <cell r="F1239" t="str">
            <v>D3R-742</v>
          </cell>
          <cell r="G1239" t="str">
            <v>D2E-975</v>
          </cell>
          <cell r="H1239" t="str">
            <v>LAS BAMBAS</v>
          </cell>
          <cell r="I1239">
            <v>150239</v>
          </cell>
          <cell r="J1239" t="str">
            <v>REPUESTO</v>
          </cell>
          <cell r="K1239" t="str">
            <v>FILTRO SEUNDARIO</v>
          </cell>
          <cell r="L1239">
            <v>1</v>
          </cell>
          <cell r="M1239" t="str">
            <v>UNID.</v>
          </cell>
          <cell r="N1239" t="str">
            <v>TRACTO</v>
          </cell>
          <cell r="O1239">
            <v>0</v>
          </cell>
          <cell r="P1239" t="str">
            <v>M2</v>
          </cell>
          <cell r="Q1239" t="str">
            <v>J1</v>
          </cell>
          <cell r="R1239" t="str">
            <v>J1</v>
          </cell>
          <cell r="S1239" t="str">
            <v>ENTREGADO</v>
          </cell>
          <cell r="T1239">
            <v>42693</v>
          </cell>
          <cell r="U1239" t="str">
            <v>CHUMPITAZ GAGO JULIO ENRIQUE</v>
          </cell>
          <cell r="V1239" t="str">
            <v>FLOREZ CONDORI  JOSE WILLIANS</v>
          </cell>
        </row>
        <row r="1240">
          <cell r="A1240">
            <v>1225</v>
          </cell>
          <cell r="B1240">
            <v>42693</v>
          </cell>
          <cell r="C1240" t="str">
            <v>NOVIEMBRE</v>
          </cell>
          <cell r="D1240" t="str">
            <v>2016</v>
          </cell>
          <cell r="E1240">
            <v>345</v>
          </cell>
          <cell r="F1240" t="str">
            <v>D3R-742</v>
          </cell>
          <cell r="G1240" t="str">
            <v>D2E-975</v>
          </cell>
          <cell r="H1240" t="str">
            <v>LAS BAMBAS</v>
          </cell>
          <cell r="I1240">
            <v>150239</v>
          </cell>
          <cell r="J1240" t="str">
            <v>REPUESTO</v>
          </cell>
          <cell r="K1240" t="str">
            <v>CELLOCORD 1/8</v>
          </cell>
          <cell r="L1240">
            <v>10</v>
          </cell>
          <cell r="M1240" t="str">
            <v>UNID.</v>
          </cell>
          <cell r="N1240" t="str">
            <v>CISTERNA</v>
          </cell>
          <cell r="O1240">
            <v>0</v>
          </cell>
          <cell r="P1240" t="str">
            <v>S3</v>
          </cell>
          <cell r="Q1240" t="str">
            <v>J1</v>
          </cell>
          <cell r="R1240" t="str">
            <v>J1</v>
          </cell>
          <cell r="S1240" t="str">
            <v>ENTREGADO</v>
          </cell>
          <cell r="T1240">
            <v>42693</v>
          </cell>
          <cell r="U1240" t="str">
            <v>JIMENEZ MACHACA JAVIER</v>
          </cell>
          <cell r="V1240" t="str">
            <v>FLOREZ CONDORI  JOSE WILLIANS</v>
          </cell>
        </row>
        <row r="1241">
          <cell r="A1241">
            <v>1226</v>
          </cell>
          <cell r="B1241">
            <v>42693</v>
          </cell>
          <cell r="C1241" t="str">
            <v>NOVIEMBRE</v>
          </cell>
          <cell r="D1241" t="str">
            <v>2016</v>
          </cell>
          <cell r="E1241">
            <v>345</v>
          </cell>
          <cell r="F1241" t="str">
            <v>D3R-742</v>
          </cell>
          <cell r="G1241" t="str">
            <v>D2E-975</v>
          </cell>
          <cell r="H1241" t="str">
            <v>LAS BAMBAS</v>
          </cell>
          <cell r="I1241">
            <v>150239</v>
          </cell>
          <cell r="J1241" t="str">
            <v>REPUESTO</v>
          </cell>
          <cell r="K1241" t="str">
            <v>PERNO 1/4 X 1"</v>
          </cell>
          <cell r="L1241">
            <v>4</v>
          </cell>
          <cell r="M1241" t="str">
            <v>UNID.</v>
          </cell>
          <cell r="N1241" t="str">
            <v>CISTERNA</v>
          </cell>
          <cell r="O1241">
            <v>0</v>
          </cell>
          <cell r="P1241" t="str">
            <v>S3</v>
          </cell>
          <cell r="Q1241" t="str">
            <v>J1</v>
          </cell>
          <cell r="R1241" t="str">
            <v>J1</v>
          </cell>
          <cell r="S1241" t="str">
            <v>ENTREGADO</v>
          </cell>
          <cell r="T1241">
            <v>42693</v>
          </cell>
          <cell r="U1241" t="str">
            <v>JIMENEZ MACHACA JAVIER</v>
          </cell>
          <cell r="V1241" t="str">
            <v>FLOREZ CONDORI  JOSE WILLIANS</v>
          </cell>
        </row>
        <row r="1242">
          <cell r="A1242">
            <v>1227</v>
          </cell>
          <cell r="B1242">
            <v>42693</v>
          </cell>
          <cell r="C1242" t="str">
            <v>NOVIEMBRE</v>
          </cell>
          <cell r="D1242" t="str">
            <v>2016</v>
          </cell>
          <cell r="E1242">
            <v>345</v>
          </cell>
          <cell r="F1242" t="str">
            <v>D3R-742</v>
          </cell>
          <cell r="G1242" t="str">
            <v>D2E-975</v>
          </cell>
          <cell r="H1242" t="str">
            <v>LAS BAMBAS</v>
          </cell>
          <cell r="I1242">
            <v>150239</v>
          </cell>
          <cell r="J1242" t="str">
            <v>REPUESTO</v>
          </cell>
          <cell r="K1242" t="str">
            <v>TUERCA 1/4</v>
          </cell>
          <cell r="L1242">
            <v>4</v>
          </cell>
          <cell r="M1242" t="str">
            <v>UNID.</v>
          </cell>
          <cell r="N1242" t="str">
            <v>CISTERNA</v>
          </cell>
          <cell r="O1242">
            <v>0</v>
          </cell>
          <cell r="P1242" t="str">
            <v>S3</v>
          </cell>
          <cell r="Q1242" t="str">
            <v>J1</v>
          </cell>
          <cell r="R1242" t="str">
            <v>J1</v>
          </cell>
          <cell r="S1242" t="str">
            <v>ENTREGADO</v>
          </cell>
          <cell r="T1242">
            <v>42693</v>
          </cell>
          <cell r="U1242" t="str">
            <v>JIMENEZ MACHACA JAVIER</v>
          </cell>
          <cell r="V1242" t="str">
            <v>FLOREZ CONDORI  JOSE WILLIANS</v>
          </cell>
        </row>
        <row r="1243">
          <cell r="A1243">
            <v>1228</v>
          </cell>
          <cell r="B1243">
            <v>42693</v>
          </cell>
          <cell r="C1243" t="str">
            <v>NOVIEMBRE</v>
          </cell>
          <cell r="D1243" t="str">
            <v>2016</v>
          </cell>
          <cell r="E1243">
            <v>345</v>
          </cell>
          <cell r="F1243" t="str">
            <v>D3R-742</v>
          </cell>
          <cell r="G1243" t="str">
            <v>D2E-975</v>
          </cell>
          <cell r="H1243" t="str">
            <v>LAS BAMBAS</v>
          </cell>
          <cell r="I1243">
            <v>150239</v>
          </cell>
          <cell r="J1243" t="str">
            <v>REPUESTO</v>
          </cell>
          <cell r="K1243" t="str">
            <v>VOLANDA 1/4</v>
          </cell>
          <cell r="L1243">
            <v>4</v>
          </cell>
          <cell r="M1243" t="str">
            <v>UNID.</v>
          </cell>
          <cell r="N1243" t="str">
            <v>CISTERNA</v>
          </cell>
          <cell r="O1243">
            <v>0</v>
          </cell>
          <cell r="P1243" t="str">
            <v>S3</v>
          </cell>
          <cell r="Q1243" t="str">
            <v>J1</v>
          </cell>
          <cell r="R1243" t="str">
            <v>J1</v>
          </cell>
          <cell r="S1243" t="str">
            <v>ENTREGADO</v>
          </cell>
          <cell r="T1243">
            <v>42693</v>
          </cell>
          <cell r="U1243" t="str">
            <v>JIMENEZ MACHACA JAVIER</v>
          </cell>
          <cell r="V1243" t="str">
            <v>FLOREZ CONDORI  JOSE WILLIANS</v>
          </cell>
        </row>
        <row r="1244">
          <cell r="A1244">
            <v>1172</v>
          </cell>
          <cell r="B1244">
            <v>42693</v>
          </cell>
          <cell r="C1244" t="str">
            <v>NOVIEMBRE</v>
          </cell>
          <cell r="D1244" t="str">
            <v>2016</v>
          </cell>
          <cell r="E1244">
            <v>362</v>
          </cell>
          <cell r="F1244" t="str">
            <v>D4X-872</v>
          </cell>
          <cell r="G1244" t="str">
            <v>B4P-976</v>
          </cell>
          <cell r="H1244" t="str">
            <v>LAS BAMBAS</v>
          </cell>
          <cell r="I1244">
            <v>181891</v>
          </cell>
          <cell r="J1244" t="str">
            <v>REPUESTO</v>
          </cell>
          <cell r="K1244" t="str">
            <v>PARCHE RACK 10</v>
          </cell>
          <cell r="L1244">
            <v>1</v>
          </cell>
          <cell r="M1244" t="str">
            <v>UNID.</v>
          </cell>
          <cell r="N1244" t="str">
            <v>CISTERNA</v>
          </cell>
          <cell r="O1244">
            <v>0</v>
          </cell>
          <cell r="P1244" t="str">
            <v>N1</v>
          </cell>
          <cell r="Q1244" t="str">
            <v>J1</v>
          </cell>
          <cell r="R1244" t="str">
            <v>J1</v>
          </cell>
          <cell r="S1244" t="str">
            <v>ENTREGADO</v>
          </cell>
          <cell r="T1244">
            <v>42693</v>
          </cell>
          <cell r="U1244" t="str">
            <v>AGUILAR CCANTUTA WILLY</v>
          </cell>
          <cell r="V1244" t="str">
            <v>FLOREZ CONDORI  JOSE WILLIANS</v>
          </cell>
        </row>
        <row r="1245">
          <cell r="A1245">
            <v>1173</v>
          </cell>
          <cell r="B1245">
            <v>42693</v>
          </cell>
          <cell r="C1245" t="str">
            <v>NOVIEMBRE</v>
          </cell>
          <cell r="D1245" t="str">
            <v>2016</v>
          </cell>
          <cell r="E1245">
            <v>362</v>
          </cell>
          <cell r="F1245" t="str">
            <v>D4X-872</v>
          </cell>
          <cell r="G1245" t="str">
            <v>B4P-976</v>
          </cell>
          <cell r="H1245" t="str">
            <v>LAS BAMBAS</v>
          </cell>
          <cell r="I1245">
            <v>181891</v>
          </cell>
          <cell r="J1245" t="str">
            <v>REPUESTO</v>
          </cell>
          <cell r="K1245" t="str">
            <v>PITON  RECTO</v>
          </cell>
          <cell r="L1245">
            <v>1</v>
          </cell>
          <cell r="M1245" t="str">
            <v>UNID.</v>
          </cell>
          <cell r="N1245" t="str">
            <v>CISTERNA</v>
          </cell>
          <cell r="O1245">
            <v>0</v>
          </cell>
          <cell r="P1245" t="str">
            <v>N1</v>
          </cell>
          <cell r="Q1245" t="str">
            <v>J1</v>
          </cell>
          <cell r="R1245" t="str">
            <v>J1</v>
          </cell>
          <cell r="S1245" t="str">
            <v>ENTREGADO</v>
          </cell>
          <cell r="T1245">
            <v>42693</v>
          </cell>
          <cell r="U1245" t="str">
            <v>AGUILAR CCANTUTA WILLY</v>
          </cell>
          <cell r="V1245" t="str">
            <v>FLOREZ CONDORI  JOSE WILLIANS</v>
          </cell>
        </row>
        <row r="1246">
          <cell r="A1246">
            <v>1179</v>
          </cell>
          <cell r="B1246">
            <v>42693</v>
          </cell>
          <cell r="C1246" t="str">
            <v>NOVIEMBRE</v>
          </cell>
          <cell r="D1246" t="str">
            <v>2016</v>
          </cell>
          <cell r="E1246">
            <v>362</v>
          </cell>
          <cell r="F1246" t="str">
            <v>D4X-872</v>
          </cell>
          <cell r="G1246" t="str">
            <v>B4P-976</v>
          </cell>
          <cell r="H1246" t="str">
            <v>LAS BAMBAS</v>
          </cell>
          <cell r="I1246">
            <v>181891</v>
          </cell>
          <cell r="J1246" t="str">
            <v>REPUESTO</v>
          </cell>
          <cell r="K1246" t="str">
            <v>SPRAY BLANCO</v>
          </cell>
          <cell r="L1246">
            <v>2</v>
          </cell>
          <cell r="M1246" t="str">
            <v>UNID.</v>
          </cell>
          <cell r="N1246" t="str">
            <v>CISTERNA</v>
          </cell>
          <cell r="O1246">
            <v>0</v>
          </cell>
          <cell r="P1246" t="str">
            <v>J1</v>
          </cell>
          <cell r="Q1246" t="str">
            <v>J1</v>
          </cell>
          <cell r="R1246" t="str">
            <v>J5</v>
          </cell>
          <cell r="S1246" t="str">
            <v>ENTREGADO</v>
          </cell>
          <cell r="T1246">
            <v>42693</v>
          </cell>
          <cell r="U1246" t="str">
            <v>FLOREZ CONDORI  JOSE WILLIANS</v>
          </cell>
          <cell r="V1246" t="str">
            <v>FLOREZ CONDORI  JOSE WILLIANS</v>
          </cell>
        </row>
        <row r="1247">
          <cell r="A1247">
            <v>1180</v>
          </cell>
          <cell r="B1247">
            <v>42693</v>
          </cell>
          <cell r="C1247" t="str">
            <v>NOVIEMBRE</v>
          </cell>
          <cell r="D1247" t="str">
            <v>2016</v>
          </cell>
          <cell r="E1247">
            <v>362</v>
          </cell>
          <cell r="F1247" t="str">
            <v>D4X-872</v>
          </cell>
          <cell r="G1247" t="str">
            <v>B4P-976</v>
          </cell>
          <cell r="H1247" t="str">
            <v>LAS BAMBAS</v>
          </cell>
          <cell r="I1247">
            <v>181891</v>
          </cell>
          <cell r="J1247" t="str">
            <v>REPUESTO</v>
          </cell>
          <cell r="K1247" t="str">
            <v>PARCHE RAC-12</v>
          </cell>
          <cell r="L1247">
            <v>1</v>
          </cell>
          <cell r="M1247" t="str">
            <v>UNID.</v>
          </cell>
          <cell r="N1247" t="str">
            <v>CISTERNA</v>
          </cell>
          <cell r="O1247">
            <v>0</v>
          </cell>
          <cell r="P1247" t="str">
            <v>N1</v>
          </cell>
          <cell r="Q1247" t="str">
            <v>J1</v>
          </cell>
          <cell r="R1247" t="str">
            <v>J5</v>
          </cell>
          <cell r="S1247" t="str">
            <v>ENTREGADO</v>
          </cell>
          <cell r="T1247">
            <v>42693</v>
          </cell>
          <cell r="U1247" t="str">
            <v>AGUILAR CCANTUTA WILLY</v>
          </cell>
          <cell r="V1247" t="str">
            <v>FLOREZ CONDORI  JOSE WILLIANS</v>
          </cell>
        </row>
        <row r="1248">
          <cell r="A1248">
            <v>1197</v>
          </cell>
          <cell r="B1248">
            <v>42693</v>
          </cell>
          <cell r="C1248" t="str">
            <v>NOVIEMBRE</v>
          </cell>
          <cell r="D1248" t="str">
            <v>2016</v>
          </cell>
          <cell r="E1248">
            <v>354</v>
          </cell>
          <cell r="F1248" t="str">
            <v>D6F-825</v>
          </cell>
          <cell r="G1248" t="str">
            <v>T2Y-992</v>
          </cell>
          <cell r="H1248" t="str">
            <v>LAS BAMBAS</v>
          </cell>
          <cell r="I1248">
            <v>182729</v>
          </cell>
          <cell r="J1248" t="str">
            <v>REPUESTO</v>
          </cell>
          <cell r="K1248" t="str">
            <v>BATERIA</v>
          </cell>
          <cell r="L1248">
            <v>4</v>
          </cell>
          <cell r="M1248" t="str">
            <v>UNID.</v>
          </cell>
          <cell r="N1248" t="str">
            <v>TRACTO</v>
          </cell>
          <cell r="O1248">
            <v>97</v>
          </cell>
          <cell r="P1248" t="str">
            <v>E1</v>
          </cell>
          <cell r="Q1248" t="str">
            <v>J1</v>
          </cell>
          <cell r="R1248" t="str">
            <v>J1</v>
          </cell>
          <cell r="S1248" t="str">
            <v>ENTREGADO</v>
          </cell>
          <cell r="T1248">
            <v>0</v>
          </cell>
          <cell r="U1248" t="str">
            <v>PALOMINO CARDENAS JUAN CARLOS</v>
          </cell>
          <cell r="V1248" t="str">
            <v>FLOREZ CONDORI  JOSE WILLIANS</v>
          </cell>
        </row>
        <row r="1249">
          <cell r="A1249">
            <v>1174</v>
          </cell>
          <cell r="B1249">
            <v>42693</v>
          </cell>
          <cell r="C1249" t="str">
            <v>NOVIEMBRE</v>
          </cell>
          <cell r="D1249" t="str">
            <v>2016</v>
          </cell>
          <cell r="E1249">
            <v>301</v>
          </cell>
          <cell r="F1249" t="str">
            <v>D6G-805</v>
          </cell>
          <cell r="G1249" t="str">
            <v>T4Z-996</v>
          </cell>
          <cell r="H1249" t="str">
            <v>LAS BAMBAS</v>
          </cell>
          <cell r="I1249">
            <v>219830</v>
          </cell>
          <cell r="J1249" t="str">
            <v>REPUESTO</v>
          </cell>
          <cell r="K1249" t="str">
            <v>SOPORTE DE CAPOT</v>
          </cell>
          <cell r="L1249">
            <v>2</v>
          </cell>
          <cell r="M1249" t="str">
            <v>UNID.</v>
          </cell>
          <cell r="N1249" t="str">
            <v>TRACTO</v>
          </cell>
          <cell r="O1249">
            <v>0</v>
          </cell>
          <cell r="P1249" t="str">
            <v>M7</v>
          </cell>
          <cell r="Q1249" t="str">
            <v>J1</v>
          </cell>
          <cell r="R1249" t="str">
            <v>J1</v>
          </cell>
          <cell r="S1249" t="str">
            <v>ENTREGADO</v>
          </cell>
          <cell r="T1249">
            <v>42693</v>
          </cell>
          <cell r="U1249" t="str">
            <v>ROBLES ROJAS  JOSE MIGUEL</v>
          </cell>
          <cell r="V1249" t="str">
            <v>FLOREZ CONDORI  JOSE WILLIANS</v>
          </cell>
        </row>
        <row r="1250">
          <cell r="A1250">
            <v>1216</v>
          </cell>
          <cell r="B1250">
            <v>42693</v>
          </cell>
          <cell r="C1250" t="str">
            <v>NOVIEMBRE</v>
          </cell>
          <cell r="D1250" t="str">
            <v>2016</v>
          </cell>
          <cell r="E1250">
            <v>301</v>
          </cell>
          <cell r="F1250" t="str">
            <v>D6G-805</v>
          </cell>
          <cell r="G1250" t="str">
            <v>T4Z-996</v>
          </cell>
          <cell r="H1250" t="str">
            <v>LAS BAMBAS</v>
          </cell>
          <cell r="I1250">
            <v>219830</v>
          </cell>
          <cell r="J1250" t="str">
            <v>REPUESTO</v>
          </cell>
          <cell r="K1250" t="str">
            <v>ACEITE MOTOR 15W-40</v>
          </cell>
          <cell r="L1250">
            <v>1</v>
          </cell>
          <cell r="M1250" t="str">
            <v>GLNS.</v>
          </cell>
          <cell r="N1250" t="str">
            <v>TRACTO</v>
          </cell>
          <cell r="O1250">
            <v>0</v>
          </cell>
          <cell r="P1250" t="str">
            <v>M4</v>
          </cell>
          <cell r="Q1250" t="str">
            <v>J1</v>
          </cell>
          <cell r="R1250" t="str">
            <v>J1</v>
          </cell>
          <cell r="S1250" t="str">
            <v>ENTREGADO</v>
          </cell>
          <cell r="T1250">
            <v>42693</v>
          </cell>
          <cell r="U1250" t="str">
            <v>JULLIRI APAZA UBALDO</v>
          </cell>
          <cell r="V1250" t="str">
            <v>FLOREZ CONDORI  JOSE WILLIANS</v>
          </cell>
        </row>
        <row r="1251">
          <cell r="A1251">
            <v>1178</v>
          </cell>
          <cell r="B1251">
            <v>42693</v>
          </cell>
          <cell r="C1251" t="str">
            <v>NOVIEMBRE</v>
          </cell>
          <cell r="D1251" t="str">
            <v>2016</v>
          </cell>
          <cell r="E1251">
            <v>200</v>
          </cell>
          <cell r="F1251" t="str">
            <v>TALLER</v>
          </cell>
          <cell r="G1251" t="str">
            <v>TALLER</v>
          </cell>
          <cell r="H1251" t="str">
            <v>TALLER</v>
          </cell>
          <cell r="I1251" t="str">
            <v>TALLER</v>
          </cell>
          <cell r="J1251" t="str">
            <v>EPPS</v>
          </cell>
          <cell r="K1251" t="str">
            <v>TYBEK XL</v>
          </cell>
          <cell r="L1251">
            <v>1</v>
          </cell>
          <cell r="M1251" t="str">
            <v>UNID.</v>
          </cell>
          <cell r="N1251" t="str">
            <v>TALLER</v>
          </cell>
          <cell r="O1251">
            <v>0</v>
          </cell>
          <cell r="P1251" t="str">
            <v>M7</v>
          </cell>
          <cell r="Q1251" t="str">
            <v>J1</v>
          </cell>
          <cell r="R1251" t="str">
            <v>J5</v>
          </cell>
          <cell r="S1251" t="str">
            <v>ENTREGADO</v>
          </cell>
          <cell r="T1251">
            <v>42693</v>
          </cell>
          <cell r="U1251" t="str">
            <v>ROBLES ROJAS  JOSE MIGUEL</v>
          </cell>
          <cell r="V1251" t="str">
            <v>FLOREZ CONDORI  JOSE WILLIANS</v>
          </cell>
        </row>
        <row r="1252">
          <cell r="A1252">
            <v>1229</v>
          </cell>
          <cell r="B1252">
            <v>42693</v>
          </cell>
          <cell r="C1252" t="str">
            <v>NOVIEMBRE</v>
          </cell>
          <cell r="D1252" t="str">
            <v>2016</v>
          </cell>
          <cell r="E1252">
            <v>200</v>
          </cell>
          <cell r="F1252" t="str">
            <v>TALLER</v>
          </cell>
          <cell r="G1252" t="str">
            <v>TALLER</v>
          </cell>
          <cell r="H1252" t="str">
            <v>TALLER</v>
          </cell>
          <cell r="I1252" t="str">
            <v>TALLER</v>
          </cell>
          <cell r="J1252" t="str">
            <v>REPUESTO</v>
          </cell>
          <cell r="K1252" t="str">
            <v>CINTA AISLANTE NEGRO</v>
          </cell>
          <cell r="L1252">
            <v>1</v>
          </cell>
          <cell r="M1252" t="str">
            <v>UNID.</v>
          </cell>
          <cell r="N1252" t="str">
            <v>TALLER</v>
          </cell>
          <cell r="O1252">
            <v>0</v>
          </cell>
          <cell r="P1252" t="str">
            <v>E2</v>
          </cell>
          <cell r="Q1252" t="str">
            <v>J1</v>
          </cell>
          <cell r="R1252" t="str">
            <v>J1</v>
          </cell>
          <cell r="S1252" t="str">
            <v>ENTREGADO</v>
          </cell>
          <cell r="T1252">
            <v>42693</v>
          </cell>
          <cell r="U1252" t="str">
            <v>YUCA BELLIDO BORIS YERSY</v>
          </cell>
          <cell r="V1252" t="str">
            <v>FLOREZ CONDORI  JOSE WILLIANS</v>
          </cell>
        </row>
        <row r="1253">
          <cell r="A1253">
            <v>1204</v>
          </cell>
          <cell r="B1253">
            <v>42693</v>
          </cell>
          <cell r="C1253" t="str">
            <v>NOVIEMBRE</v>
          </cell>
          <cell r="D1253" t="str">
            <v>2016</v>
          </cell>
          <cell r="E1253">
            <v>366</v>
          </cell>
          <cell r="F1253" t="str">
            <v>X2W-760</v>
          </cell>
          <cell r="G1253" t="str">
            <v>C5V-992</v>
          </cell>
          <cell r="H1253" t="str">
            <v>LAS BAMBAS</v>
          </cell>
          <cell r="I1253">
            <v>148037</v>
          </cell>
          <cell r="J1253" t="str">
            <v>REPUESTO</v>
          </cell>
          <cell r="K1253" t="str">
            <v>SUPERCITO 5/32</v>
          </cell>
          <cell r="L1253">
            <v>10</v>
          </cell>
          <cell r="M1253" t="str">
            <v>KG.</v>
          </cell>
          <cell r="N1253" t="str">
            <v>CISTERNA</v>
          </cell>
          <cell r="O1253">
            <v>0</v>
          </cell>
          <cell r="P1253" t="str">
            <v>S2</v>
          </cell>
          <cell r="Q1253" t="str">
            <v>J1</v>
          </cell>
          <cell r="R1253" t="str">
            <v>J1</v>
          </cell>
          <cell r="S1253" t="str">
            <v>ENTREGADO</v>
          </cell>
          <cell r="T1253">
            <v>42693</v>
          </cell>
          <cell r="U1253" t="str">
            <v>PALOMINO ESTRADA  MICHEL</v>
          </cell>
          <cell r="V1253" t="str">
            <v>FLOREZ CONDORI  JOSE WILLIANS</v>
          </cell>
        </row>
        <row r="1254">
          <cell r="A1254">
            <v>1205</v>
          </cell>
          <cell r="B1254">
            <v>42693</v>
          </cell>
          <cell r="C1254" t="str">
            <v>NOVIEMBRE</v>
          </cell>
          <cell r="D1254" t="str">
            <v>2016</v>
          </cell>
          <cell r="E1254">
            <v>366</v>
          </cell>
          <cell r="F1254" t="str">
            <v>X2W-760</v>
          </cell>
          <cell r="G1254" t="str">
            <v>C5V-992</v>
          </cell>
          <cell r="H1254" t="str">
            <v>LAS BAMBAS</v>
          </cell>
          <cell r="I1254">
            <v>148037</v>
          </cell>
          <cell r="J1254" t="str">
            <v>REPUESTO</v>
          </cell>
          <cell r="K1254" t="str">
            <v>TAPA DEPOSITO DE AGUA 20 LB</v>
          </cell>
          <cell r="L1254">
            <v>1</v>
          </cell>
          <cell r="M1254" t="str">
            <v>UNID.</v>
          </cell>
          <cell r="N1254" t="str">
            <v>TRACTO</v>
          </cell>
          <cell r="O1254">
            <v>0</v>
          </cell>
          <cell r="P1254" t="str">
            <v>M4</v>
          </cell>
          <cell r="Q1254" t="str">
            <v>J1</v>
          </cell>
          <cell r="R1254" t="str">
            <v>J1</v>
          </cell>
          <cell r="S1254" t="str">
            <v>ENTREGADO</v>
          </cell>
          <cell r="T1254">
            <v>42693</v>
          </cell>
          <cell r="U1254" t="str">
            <v>JULLIRI APAZA UBALDO</v>
          </cell>
          <cell r="V1254" t="str">
            <v>FLOREZ CONDORI  JOSE WILLIANS</v>
          </cell>
        </row>
        <row r="1255">
          <cell r="A1255">
            <v>1232</v>
          </cell>
          <cell r="B1255">
            <v>42694</v>
          </cell>
          <cell r="C1255" t="str">
            <v>NOVIEMBRE</v>
          </cell>
          <cell r="D1255" t="str">
            <v>2016</v>
          </cell>
          <cell r="E1255">
            <v>378</v>
          </cell>
          <cell r="F1255" t="str">
            <v>AKW-731</v>
          </cell>
          <cell r="G1255" t="str">
            <v>TCR-989</v>
          </cell>
          <cell r="H1255" t="str">
            <v>LAS BAMBAS CONC.</v>
          </cell>
          <cell r="I1255">
            <v>20017</v>
          </cell>
          <cell r="J1255" t="str">
            <v>REPUESTO</v>
          </cell>
          <cell r="K1255" t="str">
            <v xml:space="preserve">TAPON DE VOCAMASA ROEDA DELANTERA </v>
          </cell>
          <cell r="L1255">
            <v>1</v>
          </cell>
          <cell r="M1255" t="str">
            <v>UNID.</v>
          </cell>
          <cell r="N1255" t="str">
            <v>TRACTO</v>
          </cell>
          <cell r="O1255">
            <v>0</v>
          </cell>
          <cell r="P1255" t="str">
            <v>M5</v>
          </cell>
          <cell r="Q1255" t="str">
            <v>J2</v>
          </cell>
          <cell r="R1255" t="str">
            <v>J2</v>
          </cell>
          <cell r="S1255" t="str">
            <v>ENTREGADO</v>
          </cell>
          <cell r="T1255">
            <v>42694</v>
          </cell>
          <cell r="U1255" t="str">
            <v>LOPEZ RUIZ WILBERTO</v>
          </cell>
          <cell r="V1255" t="str">
            <v>CORIHUAMAN SURCO  ERICK ROBERT</v>
          </cell>
        </row>
        <row r="1256">
          <cell r="A1256">
            <v>1233</v>
          </cell>
          <cell r="B1256">
            <v>42694</v>
          </cell>
          <cell r="C1256" t="str">
            <v>NOVIEMBRE</v>
          </cell>
          <cell r="D1256" t="str">
            <v>2016</v>
          </cell>
          <cell r="E1256">
            <v>378</v>
          </cell>
          <cell r="F1256" t="str">
            <v>AKW-731</v>
          </cell>
          <cell r="G1256" t="str">
            <v>TCR-989</v>
          </cell>
          <cell r="H1256" t="str">
            <v>LAS BAMBAS CONC.</v>
          </cell>
          <cell r="I1256">
            <v>20017</v>
          </cell>
          <cell r="J1256" t="str">
            <v>INSUMO TALLER</v>
          </cell>
          <cell r="K1256" t="str">
            <v>DETERGENTE</v>
          </cell>
          <cell r="L1256">
            <v>1</v>
          </cell>
          <cell r="M1256" t="str">
            <v>UNID.</v>
          </cell>
          <cell r="N1256" t="str">
            <v>TRACTO</v>
          </cell>
          <cell r="O1256">
            <v>0</v>
          </cell>
          <cell r="P1256" t="str">
            <v>M5</v>
          </cell>
          <cell r="Q1256" t="str">
            <v>J2</v>
          </cell>
          <cell r="R1256" t="str">
            <v>J2</v>
          </cell>
          <cell r="S1256" t="str">
            <v>ENTREGADO</v>
          </cell>
          <cell r="T1256">
            <v>42694</v>
          </cell>
          <cell r="U1256" t="str">
            <v>LOPEZ RUIZ WILBERTO</v>
          </cell>
          <cell r="V1256" t="str">
            <v>CORIHUAMAN SURCO  ERICK ROBERT</v>
          </cell>
        </row>
        <row r="1257">
          <cell r="A1257">
            <v>1234</v>
          </cell>
          <cell r="B1257">
            <v>42694</v>
          </cell>
          <cell r="C1257" t="str">
            <v>NOVIEMBRE</v>
          </cell>
          <cell r="D1257" t="str">
            <v>2016</v>
          </cell>
          <cell r="E1257">
            <v>378</v>
          </cell>
          <cell r="F1257" t="str">
            <v>AKW-731</v>
          </cell>
          <cell r="G1257" t="str">
            <v>TCR-989</v>
          </cell>
          <cell r="H1257" t="str">
            <v>LAS BAMBAS CONC.</v>
          </cell>
          <cell r="I1257">
            <v>20017</v>
          </cell>
          <cell r="J1257" t="str">
            <v>REPUESTO</v>
          </cell>
          <cell r="K1257" t="str">
            <v>AGUA LIMPIA PARABRISAS</v>
          </cell>
          <cell r="L1257">
            <v>1</v>
          </cell>
          <cell r="M1257" t="str">
            <v>GLNS.</v>
          </cell>
          <cell r="N1257" t="str">
            <v>TRACTO</v>
          </cell>
          <cell r="O1257">
            <v>0</v>
          </cell>
          <cell r="P1257" t="str">
            <v>M5</v>
          </cell>
          <cell r="Q1257" t="str">
            <v>J2</v>
          </cell>
          <cell r="R1257" t="str">
            <v>J2</v>
          </cell>
          <cell r="S1257" t="str">
            <v>ENTREGADO</v>
          </cell>
          <cell r="T1257">
            <v>42694</v>
          </cell>
          <cell r="U1257" t="str">
            <v>LOPEZ RUIZ WILBERTO</v>
          </cell>
          <cell r="V1257" t="str">
            <v>CORIHUAMAN SURCO  ERICK ROBERT</v>
          </cell>
        </row>
        <row r="1258">
          <cell r="A1258">
            <v>1235</v>
          </cell>
          <cell r="B1258">
            <v>42694</v>
          </cell>
          <cell r="C1258" t="str">
            <v>NOVIEMBRE</v>
          </cell>
          <cell r="D1258" t="str">
            <v>2016</v>
          </cell>
          <cell r="E1258">
            <v>378</v>
          </cell>
          <cell r="F1258" t="str">
            <v>AKW-731</v>
          </cell>
          <cell r="G1258" t="str">
            <v>TCR-989</v>
          </cell>
          <cell r="H1258" t="str">
            <v>LAS BAMBAS CONC.</v>
          </cell>
          <cell r="I1258">
            <v>20017</v>
          </cell>
          <cell r="J1258" t="str">
            <v>REPUESTO</v>
          </cell>
          <cell r="K1258" t="str">
            <v>ACEITE 15W40</v>
          </cell>
          <cell r="L1258">
            <v>1</v>
          </cell>
          <cell r="M1258" t="str">
            <v>GLNS.</v>
          </cell>
          <cell r="N1258" t="str">
            <v>TRACTO</v>
          </cell>
          <cell r="O1258">
            <v>0</v>
          </cell>
          <cell r="P1258" t="str">
            <v>M5</v>
          </cell>
          <cell r="Q1258" t="str">
            <v>J2</v>
          </cell>
          <cell r="R1258" t="str">
            <v>J2</v>
          </cell>
          <cell r="S1258" t="str">
            <v>ENTREGADO</v>
          </cell>
          <cell r="T1258">
            <v>42694</v>
          </cell>
          <cell r="U1258" t="str">
            <v>LOPEZ RUIZ WILBERTO</v>
          </cell>
          <cell r="V1258" t="str">
            <v>CORIHUAMAN SURCO  ERICK ROBERT</v>
          </cell>
        </row>
        <row r="1259">
          <cell r="A1259">
            <v>1239</v>
          </cell>
          <cell r="B1259">
            <v>42694</v>
          </cell>
          <cell r="C1259" t="str">
            <v>NOVIEMBRE</v>
          </cell>
          <cell r="D1259" t="str">
            <v>2016</v>
          </cell>
          <cell r="E1259">
            <v>378</v>
          </cell>
          <cell r="F1259" t="str">
            <v>AKW-731</v>
          </cell>
          <cell r="G1259" t="str">
            <v>TCR-989</v>
          </cell>
          <cell r="H1259" t="str">
            <v>LAS BAMBAS CONC.</v>
          </cell>
          <cell r="I1259">
            <v>20017</v>
          </cell>
          <cell r="J1259" t="str">
            <v>REPUESTO</v>
          </cell>
          <cell r="K1259" t="str">
            <v>RESORTES DE LA BASE DE RACHE MAXIBREKE</v>
          </cell>
          <cell r="L1259">
            <v>12</v>
          </cell>
          <cell r="M1259" t="str">
            <v>UNID.</v>
          </cell>
          <cell r="N1259" t="str">
            <v>CISTERNA</v>
          </cell>
          <cell r="O1259">
            <v>1</v>
          </cell>
          <cell r="P1259" t="str">
            <v>M5</v>
          </cell>
          <cell r="Q1259" t="str">
            <v>J2</v>
          </cell>
          <cell r="R1259" t="str">
            <v>J2</v>
          </cell>
          <cell r="S1259" t="str">
            <v>ENTREGADO</v>
          </cell>
          <cell r="T1259">
            <v>42695</v>
          </cell>
          <cell r="U1259" t="str">
            <v>LOPEZ RUIZ WILBERTO</v>
          </cell>
          <cell r="V1259" t="str">
            <v>CORIHUAMAN SURCO  ERICK ROBERT</v>
          </cell>
        </row>
        <row r="1260">
          <cell r="A1260">
            <v>1236</v>
          </cell>
          <cell r="B1260">
            <v>42694</v>
          </cell>
          <cell r="C1260" t="str">
            <v>NOVIEMBRE</v>
          </cell>
          <cell r="D1260" t="str">
            <v>2016</v>
          </cell>
          <cell r="E1260">
            <v>367</v>
          </cell>
          <cell r="F1260" t="str">
            <v>B2L-889</v>
          </cell>
          <cell r="G1260" t="str">
            <v>CAMION</v>
          </cell>
          <cell r="H1260" t="str">
            <v>TAMBOMAYO</v>
          </cell>
          <cell r="I1260">
            <v>120679</v>
          </cell>
          <cell r="J1260" t="str">
            <v>REPUESTO</v>
          </cell>
          <cell r="K1260" t="str">
            <v>PERNO DE 7/16 X 1"</v>
          </cell>
          <cell r="L1260">
            <v>20</v>
          </cell>
          <cell r="M1260" t="str">
            <v>UNID.</v>
          </cell>
          <cell r="N1260" t="str">
            <v>CAMION</v>
          </cell>
          <cell r="O1260">
            <v>0</v>
          </cell>
          <cell r="P1260" t="str">
            <v>M1</v>
          </cell>
          <cell r="Q1260" t="str">
            <v>J2</v>
          </cell>
          <cell r="R1260" t="str">
            <v>J2</v>
          </cell>
          <cell r="S1260" t="str">
            <v>ENTREGADO</v>
          </cell>
          <cell r="T1260">
            <v>42694</v>
          </cell>
          <cell r="U1260" t="str">
            <v>CABEZAS SANCHEZ JEAN JHONATAN</v>
          </cell>
          <cell r="V1260" t="str">
            <v>CORIHUAMAN SURCO  ERICK ROBERT</v>
          </cell>
        </row>
        <row r="1261">
          <cell r="A1261">
            <v>1237</v>
          </cell>
          <cell r="B1261">
            <v>42694</v>
          </cell>
          <cell r="C1261" t="str">
            <v>NOVIEMBRE</v>
          </cell>
          <cell r="D1261" t="str">
            <v>2016</v>
          </cell>
          <cell r="E1261">
            <v>367</v>
          </cell>
          <cell r="F1261" t="str">
            <v>B2L-889</v>
          </cell>
          <cell r="G1261" t="str">
            <v>CAMION</v>
          </cell>
          <cell r="H1261" t="str">
            <v>TAMBOMAYO</v>
          </cell>
          <cell r="I1261">
            <v>120679</v>
          </cell>
          <cell r="J1261" t="str">
            <v>REPUESTO</v>
          </cell>
          <cell r="K1261" t="str">
            <v>ARANDELAS</v>
          </cell>
          <cell r="L1261">
            <v>20</v>
          </cell>
          <cell r="M1261" t="str">
            <v>UNID.</v>
          </cell>
          <cell r="N1261" t="str">
            <v>CAMION</v>
          </cell>
          <cell r="O1261">
            <v>0</v>
          </cell>
          <cell r="P1261" t="str">
            <v>M1</v>
          </cell>
          <cell r="Q1261" t="str">
            <v>J2</v>
          </cell>
          <cell r="R1261" t="str">
            <v>J2</v>
          </cell>
          <cell r="S1261" t="str">
            <v>ENTREGADO</v>
          </cell>
          <cell r="T1261">
            <v>42694</v>
          </cell>
          <cell r="U1261" t="str">
            <v>CABEZAS SANCHEZ JEAN JHONATAN</v>
          </cell>
          <cell r="V1261" t="str">
            <v>CORIHUAMAN SURCO  ERICK ROBERT</v>
          </cell>
        </row>
        <row r="1262">
          <cell r="A1262">
            <v>1238</v>
          </cell>
          <cell r="B1262">
            <v>42694</v>
          </cell>
          <cell r="C1262" t="str">
            <v>NOVIEMBRE</v>
          </cell>
          <cell r="D1262" t="str">
            <v>2016</v>
          </cell>
          <cell r="E1262">
            <v>367</v>
          </cell>
          <cell r="F1262" t="str">
            <v>B2L-889</v>
          </cell>
          <cell r="G1262" t="str">
            <v>CAMION</v>
          </cell>
          <cell r="H1262" t="str">
            <v>TAMBOMAYO</v>
          </cell>
          <cell r="I1262">
            <v>120679</v>
          </cell>
          <cell r="J1262" t="str">
            <v>REPUESTO</v>
          </cell>
          <cell r="K1262" t="str">
            <v>TUERCAS SEGURO</v>
          </cell>
          <cell r="L1262">
            <v>20</v>
          </cell>
          <cell r="M1262" t="str">
            <v>UNID.</v>
          </cell>
          <cell r="N1262" t="str">
            <v>CAMION</v>
          </cell>
          <cell r="O1262">
            <v>0</v>
          </cell>
          <cell r="P1262" t="str">
            <v>M1</v>
          </cell>
          <cell r="Q1262" t="str">
            <v>J2</v>
          </cell>
          <cell r="R1262" t="str">
            <v>J2</v>
          </cell>
          <cell r="S1262" t="str">
            <v>ENTREGADO</v>
          </cell>
          <cell r="T1262">
            <v>42694</v>
          </cell>
          <cell r="U1262" t="str">
            <v>CABEZAS SANCHEZ JEAN JHONATAN</v>
          </cell>
          <cell r="V1262" t="str">
            <v>CORIHUAMAN SURCO  ERICK ROBERT</v>
          </cell>
        </row>
        <row r="1263">
          <cell r="A1263">
            <v>1231</v>
          </cell>
          <cell r="B1263">
            <v>42694</v>
          </cell>
          <cell r="C1263" t="str">
            <v>NOVIEMBRE</v>
          </cell>
          <cell r="D1263" t="str">
            <v>2016</v>
          </cell>
          <cell r="E1263">
            <v>377</v>
          </cell>
          <cell r="F1263" t="str">
            <v>C9M-902</v>
          </cell>
          <cell r="G1263" t="str">
            <v>B8L-970</v>
          </cell>
          <cell r="H1263" t="str">
            <v>LAS BAMBAS</v>
          </cell>
          <cell r="I1263">
            <v>208513</v>
          </cell>
          <cell r="J1263" t="str">
            <v>REPUESTO</v>
          </cell>
          <cell r="K1263" t="str">
            <v>LLANTAS REENCAUCHADAS 11R 22.5</v>
          </cell>
          <cell r="L1263">
            <v>4</v>
          </cell>
          <cell r="M1263" t="str">
            <v>UNID.</v>
          </cell>
          <cell r="N1263" t="str">
            <v>CISTERNA</v>
          </cell>
          <cell r="O1263">
            <v>0</v>
          </cell>
          <cell r="P1263" t="str">
            <v>N2</v>
          </cell>
          <cell r="Q1263" t="str">
            <v>J2</v>
          </cell>
          <cell r="R1263" t="str">
            <v>J2</v>
          </cell>
          <cell r="S1263" t="str">
            <v>ENTREGADO</v>
          </cell>
          <cell r="T1263">
            <v>42694</v>
          </cell>
          <cell r="U1263" t="str">
            <v>MAMANI LARICO  EDUARDO ALVARO</v>
          </cell>
          <cell r="V1263" t="str">
            <v>CORIHUAMAN SURCO  ERICK ROBERT</v>
          </cell>
        </row>
        <row r="1264">
          <cell r="A1264">
            <v>1240</v>
          </cell>
          <cell r="B1264">
            <v>42694</v>
          </cell>
          <cell r="C1264" t="str">
            <v>NOVIEMBRE</v>
          </cell>
          <cell r="D1264" t="str">
            <v>2016</v>
          </cell>
          <cell r="E1264">
            <v>207</v>
          </cell>
          <cell r="F1264" t="str">
            <v>D3P-746</v>
          </cell>
          <cell r="G1264" t="str">
            <v>C0T-974</v>
          </cell>
          <cell r="H1264" t="str">
            <v>LAS BAMBAS</v>
          </cell>
          <cell r="I1264">
            <v>128937</v>
          </cell>
          <cell r="J1264" t="str">
            <v>REPUESTO</v>
          </cell>
          <cell r="K1264" t="str">
            <v>LLANTAS DE TRACCION 11R22.5</v>
          </cell>
          <cell r="L1264">
            <v>6</v>
          </cell>
          <cell r="M1264" t="str">
            <v>UNID.</v>
          </cell>
          <cell r="N1264" t="str">
            <v>TRACTO</v>
          </cell>
          <cell r="O1264">
            <v>0</v>
          </cell>
          <cell r="P1264" t="str">
            <v>N2</v>
          </cell>
          <cell r="Q1264" t="str">
            <v>J2</v>
          </cell>
          <cell r="R1264" t="str">
            <v>J2</v>
          </cell>
          <cell r="S1264" t="str">
            <v>ENTREGADO</v>
          </cell>
          <cell r="T1264">
            <v>42694</v>
          </cell>
          <cell r="U1264" t="str">
            <v>MAMANI LARICO  EDUARDO ALVARO</v>
          </cell>
          <cell r="V1264" t="str">
            <v>CORIHUAMAN SURCO  ERICK ROBERT</v>
          </cell>
        </row>
        <row r="1265">
          <cell r="A1265">
            <v>1243</v>
          </cell>
          <cell r="B1265">
            <v>42695</v>
          </cell>
          <cell r="C1265" t="str">
            <v>NOVIEMBRE</v>
          </cell>
          <cell r="D1265" t="str">
            <v>2016</v>
          </cell>
          <cell r="E1265">
            <v>381</v>
          </cell>
          <cell r="F1265" t="str">
            <v>A5O-859</v>
          </cell>
          <cell r="G1265" t="str">
            <v>B6Y-971</v>
          </cell>
          <cell r="H1265" t="str">
            <v>LAS BAMBAS</v>
          </cell>
          <cell r="I1265">
            <v>115079</v>
          </cell>
          <cell r="J1265" t="str">
            <v>REPUESTO</v>
          </cell>
          <cell r="K1265" t="str">
            <v>TERMOSHUIT DE VENTILADOR YM</v>
          </cell>
          <cell r="L1265">
            <v>1</v>
          </cell>
          <cell r="M1265" t="str">
            <v>UNID.</v>
          </cell>
          <cell r="N1265" t="str">
            <v>TRACTO</v>
          </cell>
          <cell r="O1265">
            <v>95</v>
          </cell>
          <cell r="P1265" t="str">
            <v>M4</v>
          </cell>
          <cell r="Q1265" t="str">
            <v>J2</v>
          </cell>
          <cell r="R1265" t="str">
            <v>J2</v>
          </cell>
          <cell r="S1265" t="str">
            <v>ENTREGADO</v>
          </cell>
          <cell r="T1265">
            <v>0</v>
          </cell>
          <cell r="U1265" t="str">
            <v>JULLIRI APAZA UBALDO</v>
          </cell>
          <cell r="V1265" t="str">
            <v>CORIHUAMAN SURCO  ERICK ROBERT</v>
          </cell>
        </row>
        <row r="1266">
          <cell r="A1266">
            <v>1242</v>
          </cell>
          <cell r="B1266">
            <v>42695</v>
          </cell>
          <cell r="C1266" t="str">
            <v>NOVIEMBRE</v>
          </cell>
          <cell r="D1266" t="str">
            <v>2016</v>
          </cell>
          <cell r="E1266">
            <v>376</v>
          </cell>
          <cell r="F1266" t="str">
            <v>AEH-801</v>
          </cell>
          <cell r="G1266" t="str">
            <v>CAMIONETA</v>
          </cell>
          <cell r="H1266" t="str">
            <v>LAS BAMBAS</v>
          </cell>
          <cell r="I1266">
            <v>86724</v>
          </cell>
          <cell r="J1266" t="str">
            <v>REPUESTO</v>
          </cell>
          <cell r="K1266" t="str">
            <v>LLANTA MT 265R16</v>
          </cell>
          <cell r="L1266">
            <v>4</v>
          </cell>
          <cell r="M1266" t="str">
            <v>UNID.</v>
          </cell>
          <cell r="N1266" t="str">
            <v>CAMIONETA</v>
          </cell>
          <cell r="O1266">
            <v>0</v>
          </cell>
          <cell r="P1266" t="str">
            <v>J3</v>
          </cell>
          <cell r="Q1266" t="str">
            <v>J1</v>
          </cell>
          <cell r="R1266" t="str">
            <v>J1</v>
          </cell>
          <cell r="S1266" t="str">
            <v>ENTREGADO</v>
          </cell>
          <cell r="T1266">
            <v>42695</v>
          </cell>
          <cell r="U1266" t="str">
            <v>CHURA PIZARRO ALBERTO</v>
          </cell>
          <cell r="V1266" t="str">
            <v>FLOREZ CONDORI  JOSE WILLIANS</v>
          </cell>
        </row>
        <row r="1267">
          <cell r="A1267">
            <v>1258</v>
          </cell>
          <cell r="B1267">
            <v>42695</v>
          </cell>
          <cell r="C1267" t="str">
            <v>NOVIEMBRE</v>
          </cell>
          <cell r="D1267" t="str">
            <v>2016</v>
          </cell>
          <cell r="E1267">
            <v>382</v>
          </cell>
          <cell r="F1267" t="str">
            <v>AEH-888</v>
          </cell>
          <cell r="G1267" t="str">
            <v>CAMIONETA</v>
          </cell>
          <cell r="H1267" t="str">
            <v>LAS BAMBAS</v>
          </cell>
          <cell r="I1267">
            <v>89834</v>
          </cell>
          <cell r="J1267" t="str">
            <v>REPUESTO</v>
          </cell>
          <cell r="K1267" t="str">
            <v>FILTRO DE COMBUSTIBLE</v>
          </cell>
          <cell r="L1267">
            <v>1</v>
          </cell>
          <cell r="M1267" t="str">
            <v>UNID.</v>
          </cell>
          <cell r="N1267" t="str">
            <v>CAMIONETA</v>
          </cell>
          <cell r="O1267">
            <v>0</v>
          </cell>
          <cell r="P1267" t="str">
            <v>M6</v>
          </cell>
          <cell r="Q1267" t="str">
            <v>J2</v>
          </cell>
          <cell r="R1267" t="str">
            <v>J6</v>
          </cell>
          <cell r="S1267" t="str">
            <v>ENTREGADO</v>
          </cell>
          <cell r="T1267">
            <v>42695</v>
          </cell>
          <cell r="U1267" t="str">
            <v>PARI VENTURA  EDSON ORLANDO</v>
          </cell>
          <cell r="V1267" t="str">
            <v>CORIHUAMAN SURCO  ERICK ROBERT</v>
          </cell>
        </row>
        <row r="1268">
          <cell r="A1268">
            <v>1259</v>
          </cell>
          <cell r="B1268">
            <v>42695</v>
          </cell>
          <cell r="C1268" t="str">
            <v>NOVIEMBRE</v>
          </cell>
          <cell r="D1268" t="str">
            <v>2016</v>
          </cell>
          <cell r="E1268">
            <v>382</v>
          </cell>
          <cell r="F1268" t="str">
            <v>AEH-888</v>
          </cell>
          <cell r="G1268" t="str">
            <v>CAMIONETA</v>
          </cell>
          <cell r="H1268" t="str">
            <v>LAS BAMBAS</v>
          </cell>
          <cell r="I1268">
            <v>89834</v>
          </cell>
          <cell r="J1268" t="str">
            <v>REPUESTO</v>
          </cell>
          <cell r="K1268" t="str">
            <v>FILTRO DE ACEITE</v>
          </cell>
          <cell r="L1268">
            <v>1</v>
          </cell>
          <cell r="M1268" t="str">
            <v>UNID.</v>
          </cell>
          <cell r="N1268" t="str">
            <v>CAMIONETA</v>
          </cell>
          <cell r="O1268">
            <v>0</v>
          </cell>
          <cell r="P1268" t="str">
            <v>M6</v>
          </cell>
          <cell r="Q1268" t="str">
            <v>J2</v>
          </cell>
          <cell r="R1268" t="str">
            <v>J6</v>
          </cell>
          <cell r="S1268" t="str">
            <v>ENTREGADO</v>
          </cell>
          <cell r="T1268">
            <v>42695</v>
          </cell>
          <cell r="U1268" t="str">
            <v>PARI VENTURA  EDSON ORLANDO</v>
          </cell>
          <cell r="V1268" t="str">
            <v>CORIHUAMAN SURCO  ERICK ROBERT</v>
          </cell>
        </row>
        <row r="1269">
          <cell r="A1269">
            <v>1260</v>
          </cell>
          <cell r="B1269">
            <v>42695</v>
          </cell>
          <cell r="C1269" t="str">
            <v>NOVIEMBRE</v>
          </cell>
          <cell r="D1269" t="str">
            <v>2016</v>
          </cell>
          <cell r="E1269">
            <v>382</v>
          </cell>
          <cell r="F1269" t="str">
            <v>AEH-888</v>
          </cell>
          <cell r="G1269" t="str">
            <v>CAMIONETA</v>
          </cell>
          <cell r="H1269" t="str">
            <v>LAS BAMBAS</v>
          </cell>
          <cell r="I1269">
            <v>89834</v>
          </cell>
          <cell r="J1269" t="str">
            <v>REPUESTO</v>
          </cell>
          <cell r="K1269" t="str">
            <v>FILTRO DE AIRE</v>
          </cell>
          <cell r="L1269">
            <v>1</v>
          </cell>
          <cell r="M1269" t="str">
            <v>UNID.</v>
          </cell>
          <cell r="N1269" t="str">
            <v>CAMIONETA</v>
          </cell>
          <cell r="O1269">
            <v>0</v>
          </cell>
          <cell r="P1269" t="str">
            <v>M6</v>
          </cell>
          <cell r="Q1269" t="str">
            <v>J2</v>
          </cell>
          <cell r="R1269" t="str">
            <v>J6</v>
          </cell>
          <cell r="S1269" t="str">
            <v>ENTREGADO</v>
          </cell>
          <cell r="T1269">
            <v>42695</v>
          </cell>
          <cell r="U1269" t="str">
            <v>PARI VENTURA  EDSON ORLANDO</v>
          </cell>
          <cell r="V1269" t="str">
            <v>CORIHUAMAN SURCO  ERICK ROBERT</v>
          </cell>
        </row>
        <row r="1270">
          <cell r="A1270">
            <v>1261</v>
          </cell>
          <cell r="B1270">
            <v>42695</v>
          </cell>
          <cell r="C1270" t="str">
            <v>NOVIEMBRE</v>
          </cell>
          <cell r="D1270" t="str">
            <v>2016</v>
          </cell>
          <cell r="E1270">
            <v>382</v>
          </cell>
          <cell r="F1270" t="str">
            <v>AEH-888</v>
          </cell>
          <cell r="G1270" t="str">
            <v>CAMIONETA</v>
          </cell>
          <cell r="H1270" t="str">
            <v>LAS BAMBAS</v>
          </cell>
          <cell r="I1270">
            <v>89834</v>
          </cell>
          <cell r="J1270" t="str">
            <v>REPUESTO</v>
          </cell>
          <cell r="K1270" t="str">
            <v>GALONES 15W40</v>
          </cell>
          <cell r="L1270">
            <v>2</v>
          </cell>
          <cell r="M1270" t="str">
            <v>UNID.</v>
          </cell>
          <cell r="N1270" t="str">
            <v>CAMIONETA</v>
          </cell>
          <cell r="O1270">
            <v>0</v>
          </cell>
          <cell r="P1270" t="str">
            <v>M6</v>
          </cell>
          <cell r="Q1270" t="str">
            <v>J2</v>
          </cell>
          <cell r="R1270" t="str">
            <v>J6</v>
          </cell>
          <cell r="S1270" t="str">
            <v>ENTREGADO</v>
          </cell>
          <cell r="T1270">
            <v>42695</v>
          </cell>
          <cell r="U1270" t="str">
            <v>PARI VENTURA  EDSON ORLANDO</v>
          </cell>
          <cell r="V1270" t="str">
            <v>CORIHUAMAN SURCO  ERICK ROBERT</v>
          </cell>
        </row>
        <row r="1271">
          <cell r="A1271">
            <v>1285</v>
          </cell>
          <cell r="B1271">
            <v>42695</v>
          </cell>
          <cell r="C1271" t="str">
            <v>NOVIEMBRE</v>
          </cell>
          <cell r="D1271" t="str">
            <v>2016</v>
          </cell>
          <cell r="E1271">
            <v>392</v>
          </cell>
          <cell r="F1271" t="str">
            <v>AMV-781</v>
          </cell>
          <cell r="G1271" t="str">
            <v>CAMIONETA</v>
          </cell>
          <cell r="H1271" t="str">
            <v>LAS BAMBAS</v>
          </cell>
          <cell r="I1271">
            <v>22547</v>
          </cell>
          <cell r="J1271" t="str">
            <v>REPUESTO</v>
          </cell>
          <cell r="K1271" t="str">
            <v>FILTRO DE AIRE</v>
          </cell>
          <cell r="L1271">
            <v>1</v>
          </cell>
          <cell r="M1271" t="str">
            <v>UNID.</v>
          </cell>
          <cell r="N1271" t="str">
            <v>CAMIONETA</v>
          </cell>
          <cell r="O1271">
            <v>0</v>
          </cell>
          <cell r="P1271" t="str">
            <v>J2</v>
          </cell>
          <cell r="Q1271" t="str">
            <v>J1</v>
          </cell>
          <cell r="R1271" t="str">
            <v>J1</v>
          </cell>
          <cell r="S1271" t="str">
            <v>ENTREGADO</v>
          </cell>
          <cell r="T1271">
            <v>42695</v>
          </cell>
          <cell r="U1271" t="str">
            <v>CORIHUAMAN SURCO  ERICK ROBERT</v>
          </cell>
          <cell r="V1271" t="str">
            <v>FLOREZ CONDORI  JOSE WILLIANS</v>
          </cell>
        </row>
        <row r="1272">
          <cell r="A1272">
            <v>1286</v>
          </cell>
          <cell r="B1272">
            <v>42695</v>
          </cell>
          <cell r="C1272" t="str">
            <v>NOVIEMBRE</v>
          </cell>
          <cell r="D1272" t="str">
            <v>2016</v>
          </cell>
          <cell r="E1272">
            <v>392</v>
          </cell>
          <cell r="F1272" t="str">
            <v>AMV-781</v>
          </cell>
          <cell r="G1272" t="str">
            <v>CAMIONETA</v>
          </cell>
          <cell r="H1272" t="str">
            <v>LAS BAMBAS</v>
          </cell>
          <cell r="I1272">
            <v>22547</v>
          </cell>
          <cell r="J1272" t="str">
            <v>REPUESTO</v>
          </cell>
          <cell r="K1272" t="str">
            <v>FILTRO DE COMBUSTIBLE</v>
          </cell>
          <cell r="L1272">
            <v>1</v>
          </cell>
          <cell r="M1272" t="str">
            <v>UNID.</v>
          </cell>
          <cell r="N1272" t="str">
            <v>CAMIONETA</v>
          </cell>
          <cell r="O1272">
            <v>0</v>
          </cell>
          <cell r="P1272" t="str">
            <v>J2</v>
          </cell>
          <cell r="Q1272" t="str">
            <v>J1</v>
          </cell>
          <cell r="R1272" t="str">
            <v>J1</v>
          </cell>
          <cell r="S1272" t="str">
            <v>ENTREGADO</v>
          </cell>
          <cell r="T1272">
            <v>42695</v>
          </cell>
          <cell r="U1272" t="str">
            <v>CORIHUAMAN SURCO  ERICK ROBERT</v>
          </cell>
          <cell r="V1272" t="str">
            <v>FLOREZ CONDORI  JOSE WILLIANS</v>
          </cell>
        </row>
        <row r="1273">
          <cell r="A1273">
            <v>1287</v>
          </cell>
          <cell r="B1273">
            <v>42695</v>
          </cell>
          <cell r="C1273" t="str">
            <v>NOVIEMBRE</v>
          </cell>
          <cell r="D1273" t="str">
            <v>2016</v>
          </cell>
          <cell r="E1273">
            <v>392</v>
          </cell>
          <cell r="F1273" t="str">
            <v>AMV-781</v>
          </cell>
          <cell r="G1273" t="str">
            <v>CAMIONETA</v>
          </cell>
          <cell r="H1273" t="str">
            <v>LAS BAMBAS</v>
          </cell>
          <cell r="I1273">
            <v>22547</v>
          </cell>
          <cell r="J1273" t="str">
            <v>REPUESTO</v>
          </cell>
          <cell r="K1273" t="str">
            <v>FILTRO DE ACEITE</v>
          </cell>
          <cell r="L1273">
            <v>1</v>
          </cell>
          <cell r="M1273" t="str">
            <v>UNID.</v>
          </cell>
          <cell r="N1273" t="str">
            <v>CAMIONETA</v>
          </cell>
          <cell r="O1273">
            <v>0</v>
          </cell>
          <cell r="P1273" t="str">
            <v>J2</v>
          </cell>
          <cell r="Q1273" t="str">
            <v>J1</v>
          </cell>
          <cell r="R1273" t="str">
            <v>J1</v>
          </cell>
          <cell r="S1273" t="str">
            <v>ENTREGADO</v>
          </cell>
          <cell r="T1273">
            <v>42695</v>
          </cell>
          <cell r="U1273" t="str">
            <v>CORIHUAMAN SURCO  ERICK ROBERT</v>
          </cell>
          <cell r="V1273" t="str">
            <v>FLOREZ CONDORI  JOSE WILLIANS</v>
          </cell>
        </row>
        <row r="1274">
          <cell r="A1274">
            <v>1288</v>
          </cell>
          <cell r="B1274">
            <v>42695</v>
          </cell>
          <cell r="C1274" t="str">
            <v>NOVIEMBRE</v>
          </cell>
          <cell r="D1274" t="str">
            <v>2016</v>
          </cell>
          <cell r="E1274">
            <v>392</v>
          </cell>
          <cell r="F1274" t="str">
            <v>AMV-781</v>
          </cell>
          <cell r="G1274" t="str">
            <v>CAMIONETA</v>
          </cell>
          <cell r="H1274" t="str">
            <v>LAS BAMBAS</v>
          </cell>
          <cell r="I1274">
            <v>22547</v>
          </cell>
          <cell r="J1274" t="str">
            <v>REPUESTO</v>
          </cell>
          <cell r="K1274" t="str">
            <v>ACEITE MOTOR 15W-40</v>
          </cell>
          <cell r="L1274">
            <v>2</v>
          </cell>
          <cell r="M1274" t="str">
            <v>GLNS.</v>
          </cell>
          <cell r="N1274" t="str">
            <v>CAMIONETA</v>
          </cell>
          <cell r="O1274">
            <v>0</v>
          </cell>
          <cell r="P1274" t="str">
            <v>J2</v>
          </cell>
          <cell r="Q1274" t="str">
            <v>J1</v>
          </cell>
          <cell r="R1274" t="str">
            <v>J1</v>
          </cell>
          <cell r="S1274" t="str">
            <v>ENTREGADO</v>
          </cell>
          <cell r="T1274">
            <v>42695</v>
          </cell>
          <cell r="U1274" t="str">
            <v>CORIHUAMAN SURCO  ERICK ROBERT</v>
          </cell>
          <cell r="V1274" t="str">
            <v>FLOREZ CONDORI  JOSE WILLIANS</v>
          </cell>
        </row>
        <row r="1275">
          <cell r="A1275">
            <v>1289</v>
          </cell>
          <cell r="B1275">
            <v>42695</v>
          </cell>
          <cell r="C1275" t="str">
            <v>NOVIEMBRE</v>
          </cell>
          <cell r="D1275" t="str">
            <v>2016</v>
          </cell>
          <cell r="E1275">
            <v>392</v>
          </cell>
          <cell r="F1275" t="str">
            <v>AMV-781</v>
          </cell>
          <cell r="G1275" t="str">
            <v>CAMIONETA</v>
          </cell>
          <cell r="H1275" t="str">
            <v>LAS BAMBAS</v>
          </cell>
          <cell r="I1275">
            <v>22547</v>
          </cell>
          <cell r="J1275" t="str">
            <v>REPUESTO</v>
          </cell>
          <cell r="K1275" t="str">
            <v>LIQUIDO LIMPIAPARABRISAS</v>
          </cell>
          <cell r="L1275">
            <v>0.5</v>
          </cell>
          <cell r="M1275" t="str">
            <v>GLNS.</v>
          </cell>
          <cell r="N1275" t="str">
            <v>CAMIONETA</v>
          </cell>
          <cell r="O1275">
            <v>0</v>
          </cell>
          <cell r="P1275" t="str">
            <v>J2</v>
          </cell>
          <cell r="Q1275" t="str">
            <v>J1</v>
          </cell>
          <cell r="R1275" t="str">
            <v>J1</v>
          </cell>
          <cell r="S1275" t="str">
            <v>ENTREGADO</v>
          </cell>
          <cell r="T1275">
            <v>42695</v>
          </cell>
          <cell r="U1275" t="str">
            <v>CORIHUAMAN SURCO  ERICK ROBERT</v>
          </cell>
          <cell r="V1275" t="str">
            <v>FLOREZ CONDORI  JOSE WILLIANS</v>
          </cell>
        </row>
        <row r="1276">
          <cell r="A1276">
            <v>1244</v>
          </cell>
          <cell r="B1276">
            <v>42695</v>
          </cell>
          <cell r="C1276" t="str">
            <v>NOVIEMBRE</v>
          </cell>
          <cell r="D1276" t="str">
            <v>2016</v>
          </cell>
          <cell r="E1276">
            <v>377</v>
          </cell>
          <cell r="F1276" t="str">
            <v>C9M-902</v>
          </cell>
          <cell r="G1276" t="str">
            <v>B8L-970</v>
          </cell>
          <cell r="H1276" t="str">
            <v>LAS BAMBAS</v>
          </cell>
          <cell r="I1276">
            <v>208513</v>
          </cell>
          <cell r="J1276" t="str">
            <v>REPUESTO</v>
          </cell>
          <cell r="K1276" t="str">
            <v>ACEITE 15W40</v>
          </cell>
          <cell r="L1276">
            <v>10</v>
          </cell>
          <cell r="M1276" t="str">
            <v>GLNS.</v>
          </cell>
          <cell r="N1276" t="str">
            <v>TRACTO</v>
          </cell>
          <cell r="O1276">
            <v>0</v>
          </cell>
          <cell r="P1276" t="str">
            <v>M5</v>
          </cell>
          <cell r="Q1276" t="str">
            <v>J1</v>
          </cell>
          <cell r="R1276" t="str">
            <v>J2</v>
          </cell>
          <cell r="S1276" t="str">
            <v>ENTREGADO</v>
          </cell>
          <cell r="T1276">
            <v>42695</v>
          </cell>
          <cell r="U1276" t="str">
            <v>LOPEZ RUIZ WILBERTO</v>
          </cell>
          <cell r="V1276" t="str">
            <v>FLOREZ CONDORI  JOSE WILLIANS</v>
          </cell>
        </row>
        <row r="1277">
          <cell r="A1277">
            <v>1245</v>
          </cell>
          <cell r="B1277">
            <v>42695</v>
          </cell>
          <cell r="C1277" t="str">
            <v>NOVIEMBRE</v>
          </cell>
          <cell r="D1277" t="str">
            <v>2016</v>
          </cell>
          <cell r="E1277">
            <v>377</v>
          </cell>
          <cell r="F1277" t="str">
            <v>C9M-902</v>
          </cell>
          <cell r="G1277" t="str">
            <v>B8L-970</v>
          </cell>
          <cell r="H1277" t="str">
            <v>LAS BAMBAS</v>
          </cell>
          <cell r="I1277">
            <v>208513</v>
          </cell>
          <cell r="J1277" t="str">
            <v>REPUESTO</v>
          </cell>
          <cell r="K1277" t="str">
            <v>FILTRO DE ACEITE</v>
          </cell>
          <cell r="L1277">
            <v>2</v>
          </cell>
          <cell r="M1277" t="str">
            <v>UNID.</v>
          </cell>
          <cell r="N1277" t="str">
            <v>TRACTO</v>
          </cell>
          <cell r="O1277">
            <v>0</v>
          </cell>
          <cell r="P1277" t="str">
            <v>M5</v>
          </cell>
          <cell r="Q1277" t="str">
            <v>J1</v>
          </cell>
          <cell r="R1277" t="str">
            <v>J2</v>
          </cell>
          <cell r="S1277" t="str">
            <v>ENTREGADO</v>
          </cell>
          <cell r="T1277">
            <v>42695</v>
          </cell>
          <cell r="U1277" t="str">
            <v>LOPEZ RUIZ WILBERTO</v>
          </cell>
          <cell r="V1277" t="str">
            <v>FLOREZ CONDORI  JOSE WILLIANS</v>
          </cell>
        </row>
        <row r="1278">
          <cell r="A1278">
            <v>1246</v>
          </cell>
          <cell r="B1278">
            <v>42695</v>
          </cell>
          <cell r="C1278" t="str">
            <v>NOVIEMBRE</v>
          </cell>
          <cell r="D1278" t="str">
            <v>2016</v>
          </cell>
          <cell r="E1278">
            <v>377</v>
          </cell>
          <cell r="F1278" t="str">
            <v>C9M-902</v>
          </cell>
          <cell r="G1278" t="str">
            <v>B8L-970</v>
          </cell>
          <cell r="H1278" t="str">
            <v>LAS BAMBAS</v>
          </cell>
          <cell r="I1278">
            <v>208513</v>
          </cell>
          <cell r="J1278" t="str">
            <v>REPUESTO</v>
          </cell>
          <cell r="K1278" t="str">
            <v>FILTRO DE COMBUSTIBLE VALVULA</v>
          </cell>
          <cell r="L1278">
            <v>1</v>
          </cell>
          <cell r="M1278" t="str">
            <v>UNID.</v>
          </cell>
          <cell r="N1278" t="str">
            <v>TRACTO</v>
          </cell>
          <cell r="O1278">
            <v>0</v>
          </cell>
          <cell r="P1278" t="str">
            <v>M5</v>
          </cell>
          <cell r="Q1278" t="str">
            <v>J1</v>
          </cell>
          <cell r="R1278" t="str">
            <v>J2</v>
          </cell>
          <cell r="S1278" t="str">
            <v>ENTREGADO</v>
          </cell>
          <cell r="T1278">
            <v>42695</v>
          </cell>
          <cell r="U1278" t="str">
            <v>LOPEZ RUIZ WILBERTO</v>
          </cell>
          <cell r="V1278" t="str">
            <v>FLOREZ CONDORI  JOSE WILLIANS</v>
          </cell>
        </row>
        <row r="1279">
          <cell r="A1279">
            <v>1247</v>
          </cell>
          <cell r="B1279">
            <v>42695</v>
          </cell>
          <cell r="C1279" t="str">
            <v>NOVIEMBRE</v>
          </cell>
          <cell r="D1279" t="str">
            <v>2016</v>
          </cell>
          <cell r="E1279">
            <v>377</v>
          </cell>
          <cell r="F1279" t="str">
            <v>C9M-902</v>
          </cell>
          <cell r="G1279" t="str">
            <v>B8L-970</v>
          </cell>
          <cell r="H1279" t="str">
            <v>LAS BAMBAS</v>
          </cell>
          <cell r="I1279">
            <v>208513</v>
          </cell>
          <cell r="J1279" t="str">
            <v>REPUESTO</v>
          </cell>
          <cell r="K1279" t="str">
            <v>FILTRO DE COMBUSTIBLE MEDIANO</v>
          </cell>
          <cell r="L1279">
            <v>1</v>
          </cell>
          <cell r="M1279" t="str">
            <v>UNID.</v>
          </cell>
          <cell r="N1279" t="str">
            <v>TRACTO</v>
          </cell>
          <cell r="O1279">
            <v>0</v>
          </cell>
          <cell r="P1279" t="str">
            <v>M5</v>
          </cell>
          <cell r="Q1279" t="str">
            <v>J1</v>
          </cell>
          <cell r="R1279" t="str">
            <v>J2</v>
          </cell>
          <cell r="S1279" t="str">
            <v>ENTREGADO</v>
          </cell>
          <cell r="T1279">
            <v>42695</v>
          </cell>
          <cell r="U1279" t="str">
            <v>LOPEZ RUIZ WILBERTO</v>
          </cell>
          <cell r="V1279" t="str">
            <v>FLOREZ CONDORI  JOSE WILLIANS</v>
          </cell>
        </row>
        <row r="1280">
          <cell r="A1280">
            <v>1272</v>
          </cell>
          <cell r="B1280">
            <v>42695</v>
          </cell>
          <cell r="C1280" t="str">
            <v>NOVIEMBRE</v>
          </cell>
          <cell r="D1280" t="str">
            <v>2016</v>
          </cell>
          <cell r="E1280">
            <v>204</v>
          </cell>
          <cell r="F1280" t="str">
            <v>C9P-948</v>
          </cell>
          <cell r="G1280" t="str">
            <v>B4O-995</v>
          </cell>
          <cell r="H1280" t="str">
            <v>LAS BAMBAS</v>
          </cell>
          <cell r="I1280">
            <v>156586</v>
          </cell>
          <cell r="J1280" t="str">
            <v>REPUESTO</v>
          </cell>
          <cell r="K1280" t="str">
            <v>BOCINA DE TEMPLADOR</v>
          </cell>
          <cell r="L1280">
            <v>2</v>
          </cell>
          <cell r="M1280" t="str">
            <v>UNID.</v>
          </cell>
          <cell r="N1280" t="str">
            <v>CISTERNA</v>
          </cell>
          <cell r="O1280">
            <v>0</v>
          </cell>
          <cell r="P1280" t="str">
            <v>S2</v>
          </cell>
          <cell r="Q1280" t="str">
            <v>J1</v>
          </cell>
          <cell r="R1280" t="str">
            <v>J1</v>
          </cell>
          <cell r="S1280" t="str">
            <v>ENTREGADO</v>
          </cell>
          <cell r="T1280">
            <v>42695</v>
          </cell>
          <cell r="U1280" t="str">
            <v>PALOMINO ESTRADA  MICHEL</v>
          </cell>
          <cell r="V1280" t="str">
            <v>FLOREZ CONDORI  JOSE WILLIANS</v>
          </cell>
        </row>
        <row r="1281">
          <cell r="A1281">
            <v>1252</v>
          </cell>
          <cell r="B1281">
            <v>42695</v>
          </cell>
          <cell r="C1281" t="str">
            <v>NOVIEMBRE</v>
          </cell>
          <cell r="D1281" t="str">
            <v>2016</v>
          </cell>
          <cell r="E1281">
            <v>361</v>
          </cell>
          <cell r="F1281" t="str">
            <v>D3N-721</v>
          </cell>
          <cell r="G1281" t="str">
            <v>C4S-979</v>
          </cell>
          <cell r="H1281" t="str">
            <v>LAS BAMBAS</v>
          </cell>
          <cell r="I1281">
            <v>132860</v>
          </cell>
          <cell r="J1281" t="str">
            <v>REPUESTO</v>
          </cell>
          <cell r="K1281" t="str">
            <v>PERNOS 5/16 X 1 1/2</v>
          </cell>
          <cell r="L1281">
            <v>2</v>
          </cell>
          <cell r="M1281" t="str">
            <v>UNID.</v>
          </cell>
          <cell r="N1281" t="str">
            <v>TRACTO</v>
          </cell>
          <cell r="O1281">
            <v>0</v>
          </cell>
          <cell r="P1281" t="str">
            <v>E1</v>
          </cell>
          <cell r="Q1281" t="str">
            <v>J2</v>
          </cell>
          <cell r="R1281" t="str">
            <v>J6</v>
          </cell>
          <cell r="S1281" t="str">
            <v>ENTREGADO</v>
          </cell>
          <cell r="T1281">
            <v>42695</v>
          </cell>
          <cell r="U1281" t="str">
            <v>PALOMINO CARDENAS JUAN CARLOS</v>
          </cell>
          <cell r="V1281" t="str">
            <v>CORIHUAMAN SURCO  ERICK ROBERT</v>
          </cell>
        </row>
        <row r="1282">
          <cell r="A1282">
            <v>1253</v>
          </cell>
          <cell r="B1282">
            <v>42695</v>
          </cell>
          <cell r="C1282" t="str">
            <v>NOVIEMBRE</v>
          </cell>
          <cell r="D1282" t="str">
            <v>2016</v>
          </cell>
          <cell r="E1282">
            <v>361</v>
          </cell>
          <cell r="F1282" t="str">
            <v>D3N-721</v>
          </cell>
          <cell r="G1282" t="str">
            <v>C4S-979</v>
          </cell>
          <cell r="H1282" t="str">
            <v>LAS BAMBAS</v>
          </cell>
          <cell r="I1282">
            <v>132860</v>
          </cell>
          <cell r="J1282" t="str">
            <v>REPUESTO</v>
          </cell>
          <cell r="K1282" t="str">
            <v>TUERCA SEGURO 5/16</v>
          </cell>
          <cell r="L1282">
            <v>2</v>
          </cell>
          <cell r="M1282" t="str">
            <v>UNID.</v>
          </cell>
          <cell r="N1282" t="str">
            <v>TRACTO</v>
          </cell>
          <cell r="O1282">
            <v>0</v>
          </cell>
          <cell r="P1282" t="str">
            <v>E1</v>
          </cell>
          <cell r="Q1282" t="str">
            <v>J2</v>
          </cell>
          <cell r="R1282" t="str">
            <v>J6</v>
          </cell>
          <cell r="S1282" t="str">
            <v>ENTREGADO</v>
          </cell>
          <cell r="T1282">
            <v>42695</v>
          </cell>
          <cell r="U1282" t="str">
            <v>PALOMINO CARDENAS JUAN CARLOS</v>
          </cell>
          <cell r="V1282" t="str">
            <v>CORIHUAMAN SURCO  ERICK ROBERT</v>
          </cell>
        </row>
        <row r="1283">
          <cell r="A1283">
            <v>1254</v>
          </cell>
          <cell r="B1283">
            <v>42695</v>
          </cell>
          <cell r="C1283" t="str">
            <v>NOVIEMBRE</v>
          </cell>
          <cell r="D1283" t="str">
            <v>2016</v>
          </cell>
          <cell r="E1283">
            <v>361</v>
          </cell>
          <cell r="F1283" t="str">
            <v>D3N-721</v>
          </cell>
          <cell r="G1283" t="str">
            <v>C4S-979</v>
          </cell>
          <cell r="H1283" t="str">
            <v>LAS BAMBAS</v>
          </cell>
          <cell r="I1283">
            <v>132860</v>
          </cell>
          <cell r="J1283" t="str">
            <v>REPUESTO</v>
          </cell>
          <cell r="K1283" t="str">
            <v>VOLNADAS 5/16</v>
          </cell>
          <cell r="L1283">
            <v>10</v>
          </cell>
          <cell r="M1283" t="str">
            <v>UNID.</v>
          </cell>
          <cell r="N1283" t="str">
            <v>TRACTO</v>
          </cell>
          <cell r="O1283">
            <v>0</v>
          </cell>
          <cell r="P1283" t="str">
            <v>E1</v>
          </cell>
          <cell r="Q1283" t="str">
            <v>J2</v>
          </cell>
          <cell r="R1283" t="str">
            <v>J6</v>
          </cell>
          <cell r="S1283" t="str">
            <v>ENTREGADO</v>
          </cell>
          <cell r="T1283">
            <v>42695</v>
          </cell>
          <cell r="U1283" t="str">
            <v>PALOMINO CARDENAS JUAN CARLOS</v>
          </cell>
          <cell r="V1283" t="str">
            <v>CORIHUAMAN SURCO  ERICK ROBERT</v>
          </cell>
        </row>
        <row r="1284">
          <cell r="A1284">
            <v>1255</v>
          </cell>
          <cell r="B1284">
            <v>42695</v>
          </cell>
          <cell r="C1284" t="str">
            <v>NOVIEMBRE</v>
          </cell>
          <cell r="D1284" t="str">
            <v>2016</v>
          </cell>
          <cell r="E1284">
            <v>361</v>
          </cell>
          <cell r="F1284" t="str">
            <v>D3N-721</v>
          </cell>
          <cell r="G1284" t="str">
            <v>C4S-979</v>
          </cell>
          <cell r="H1284" t="str">
            <v>LAS BAMBAS</v>
          </cell>
          <cell r="I1284">
            <v>132860</v>
          </cell>
          <cell r="J1284" t="str">
            <v>REPUESTO</v>
          </cell>
          <cell r="K1284" t="str">
            <v>FAROS NEBLINEROS</v>
          </cell>
          <cell r="L1284">
            <v>2</v>
          </cell>
          <cell r="M1284" t="str">
            <v>UNID.</v>
          </cell>
          <cell r="N1284" t="str">
            <v>TRACTO</v>
          </cell>
          <cell r="O1284">
            <v>0</v>
          </cell>
          <cell r="P1284" t="str">
            <v>E1</v>
          </cell>
          <cell r="Q1284" t="str">
            <v>J2</v>
          </cell>
          <cell r="R1284" t="str">
            <v>J6</v>
          </cell>
          <cell r="S1284" t="str">
            <v>ENTREGADO</v>
          </cell>
          <cell r="T1284">
            <v>42695</v>
          </cell>
          <cell r="U1284" t="str">
            <v>PALOMINO CARDENAS JUAN CARLOS</v>
          </cell>
          <cell r="V1284" t="str">
            <v>CORIHUAMAN SURCO  ERICK ROBERT</v>
          </cell>
        </row>
        <row r="1285">
          <cell r="A1285">
            <v>1265</v>
          </cell>
          <cell r="B1285">
            <v>42695</v>
          </cell>
          <cell r="C1285" t="str">
            <v>NOVIEMBRE</v>
          </cell>
          <cell r="D1285" t="str">
            <v>2016</v>
          </cell>
          <cell r="E1285">
            <v>202</v>
          </cell>
          <cell r="F1285" t="str">
            <v>D3P-752</v>
          </cell>
          <cell r="G1285" t="str">
            <v>C5Y-985</v>
          </cell>
          <cell r="H1285" t="str">
            <v>LAS BAMBAS</v>
          </cell>
          <cell r="I1285">
            <v>150504</v>
          </cell>
          <cell r="J1285" t="str">
            <v>REPUESTO</v>
          </cell>
          <cell r="K1285" t="str">
            <v>FAROS NEBLINEROS</v>
          </cell>
          <cell r="L1285">
            <v>2</v>
          </cell>
          <cell r="M1285" t="str">
            <v>UNID.</v>
          </cell>
          <cell r="N1285" t="str">
            <v>TRACTO</v>
          </cell>
          <cell r="O1285">
            <v>0</v>
          </cell>
          <cell r="P1285" t="str">
            <v>E1</v>
          </cell>
          <cell r="Q1285" t="str">
            <v>J1</v>
          </cell>
          <cell r="R1285" t="str">
            <v>J6</v>
          </cell>
          <cell r="S1285" t="str">
            <v>ENTREGADO</v>
          </cell>
          <cell r="T1285">
            <v>42695</v>
          </cell>
          <cell r="U1285" t="str">
            <v>PALOMINO CARDENAS JUAN CARLOS</v>
          </cell>
          <cell r="V1285" t="str">
            <v>FLOREZ CONDORI  JOSE WILLIANS</v>
          </cell>
        </row>
        <row r="1286">
          <cell r="A1286">
            <v>1267</v>
          </cell>
          <cell r="B1286">
            <v>42695</v>
          </cell>
          <cell r="C1286" t="str">
            <v>NOVIEMBRE</v>
          </cell>
          <cell r="D1286" t="str">
            <v>2016</v>
          </cell>
          <cell r="E1286">
            <v>202</v>
          </cell>
          <cell r="F1286" t="str">
            <v>D3P-752</v>
          </cell>
          <cell r="G1286" t="str">
            <v>C5Y-985</v>
          </cell>
          <cell r="H1286" t="str">
            <v>LAS BAMBAS</v>
          </cell>
          <cell r="I1286">
            <v>150504</v>
          </cell>
          <cell r="J1286" t="str">
            <v>REPUESTO</v>
          </cell>
          <cell r="K1286" t="str">
            <v>TERMINALES DE OJO 3/8 PARA CABLE DE BATERIA</v>
          </cell>
          <cell r="L1286">
            <v>12</v>
          </cell>
          <cell r="M1286" t="str">
            <v>UNID.</v>
          </cell>
          <cell r="N1286" t="str">
            <v>TRACTO</v>
          </cell>
          <cell r="O1286">
            <v>0</v>
          </cell>
          <cell r="P1286" t="str">
            <v>E1</v>
          </cell>
          <cell r="Q1286" t="str">
            <v>J1</v>
          </cell>
          <cell r="R1286" t="str">
            <v>J6</v>
          </cell>
          <cell r="S1286" t="str">
            <v>ENTREGADO</v>
          </cell>
          <cell r="T1286">
            <v>42695</v>
          </cell>
          <cell r="U1286" t="str">
            <v>PALOMINO CARDENAS JUAN CARLOS</v>
          </cell>
          <cell r="V1286" t="str">
            <v>FLOREZ CONDORI  JOSE WILLIANS</v>
          </cell>
        </row>
        <row r="1287">
          <cell r="A1287">
            <v>1268</v>
          </cell>
          <cell r="B1287">
            <v>42695</v>
          </cell>
          <cell r="C1287" t="str">
            <v>NOVIEMBRE</v>
          </cell>
          <cell r="D1287" t="str">
            <v>2016</v>
          </cell>
          <cell r="E1287">
            <v>202</v>
          </cell>
          <cell r="F1287" t="str">
            <v>D3P-752</v>
          </cell>
          <cell r="G1287" t="str">
            <v>C5Y-985</v>
          </cell>
          <cell r="H1287" t="str">
            <v>LAS BAMBAS</v>
          </cell>
          <cell r="I1287">
            <v>150504</v>
          </cell>
          <cell r="J1287" t="str">
            <v>REPUESTO</v>
          </cell>
          <cell r="K1287" t="str">
            <v>CABLE DE BATERIA</v>
          </cell>
          <cell r="L1287">
            <v>1.5</v>
          </cell>
          <cell r="M1287" t="str">
            <v>M</v>
          </cell>
          <cell r="N1287" t="str">
            <v>TRACTO</v>
          </cell>
          <cell r="O1287">
            <v>0</v>
          </cell>
          <cell r="P1287" t="str">
            <v>E1</v>
          </cell>
          <cell r="Q1287" t="str">
            <v>J1</v>
          </cell>
          <cell r="R1287" t="str">
            <v>J6</v>
          </cell>
          <cell r="S1287" t="str">
            <v>ENTREGADO</v>
          </cell>
          <cell r="T1287">
            <v>42695</v>
          </cell>
          <cell r="U1287" t="str">
            <v>PALOMINO CARDENAS JUAN CARLOS</v>
          </cell>
          <cell r="V1287" t="str">
            <v>FLOREZ CONDORI  JOSE WILLIANS</v>
          </cell>
        </row>
        <row r="1288">
          <cell r="A1288">
            <v>1269</v>
          </cell>
          <cell r="B1288">
            <v>42695</v>
          </cell>
          <cell r="C1288" t="str">
            <v>NOVIEMBRE</v>
          </cell>
          <cell r="D1288" t="str">
            <v>2016</v>
          </cell>
          <cell r="E1288">
            <v>202</v>
          </cell>
          <cell r="F1288" t="str">
            <v>D3P-752</v>
          </cell>
          <cell r="G1288" t="str">
            <v>C5Y-985</v>
          </cell>
          <cell r="H1288" t="str">
            <v>LAS BAMBAS</v>
          </cell>
          <cell r="I1288">
            <v>150504</v>
          </cell>
          <cell r="J1288" t="str">
            <v>REPUESTO</v>
          </cell>
          <cell r="K1288" t="str">
            <v>TERMINALES DE OJO 3/8 PARA CABLE DE BATERIA</v>
          </cell>
          <cell r="L1288">
            <v>12</v>
          </cell>
          <cell r="M1288" t="str">
            <v>UNID.</v>
          </cell>
          <cell r="N1288" t="str">
            <v>TRACTO</v>
          </cell>
          <cell r="O1288">
            <v>0</v>
          </cell>
          <cell r="P1288" t="str">
            <v>E1</v>
          </cell>
          <cell r="Q1288" t="str">
            <v>J1</v>
          </cell>
          <cell r="R1288" t="str">
            <v>J6</v>
          </cell>
          <cell r="S1288" t="str">
            <v>ENTREGADO</v>
          </cell>
          <cell r="T1288">
            <v>42695</v>
          </cell>
          <cell r="U1288" t="str">
            <v>PALOMINO CARDENAS JUAN CARLOS</v>
          </cell>
          <cell r="V1288" t="str">
            <v>FLOREZ CONDORI  JOSE WILLIANS</v>
          </cell>
        </row>
        <row r="1289">
          <cell r="A1289">
            <v>1266</v>
          </cell>
          <cell r="B1289">
            <v>42695</v>
          </cell>
          <cell r="C1289" t="str">
            <v>NOVIEMBRE</v>
          </cell>
          <cell r="D1289" t="str">
            <v>2016</v>
          </cell>
          <cell r="E1289">
            <v>374</v>
          </cell>
          <cell r="F1289" t="str">
            <v>D3P-754</v>
          </cell>
          <cell r="G1289" t="str">
            <v>C0V-971</v>
          </cell>
          <cell r="H1289" t="str">
            <v>LAS BAMBAS</v>
          </cell>
          <cell r="I1289">
            <v>160820</v>
          </cell>
          <cell r="J1289" t="str">
            <v>REPUESTO</v>
          </cell>
          <cell r="K1289" t="str">
            <v>CABLE DE BATERIA</v>
          </cell>
          <cell r="L1289">
            <v>1.5</v>
          </cell>
          <cell r="M1289" t="str">
            <v>M</v>
          </cell>
          <cell r="N1289" t="str">
            <v>TRACTO</v>
          </cell>
          <cell r="O1289">
            <v>0</v>
          </cell>
          <cell r="P1289" t="str">
            <v>E1</v>
          </cell>
          <cell r="Q1289" t="str">
            <v>J1</v>
          </cell>
          <cell r="R1289" t="str">
            <v>J6</v>
          </cell>
          <cell r="S1289" t="str">
            <v>ENTREGADO</v>
          </cell>
          <cell r="T1289">
            <v>42695</v>
          </cell>
          <cell r="U1289" t="str">
            <v>PALOMINO CARDENAS JUAN CARLOS</v>
          </cell>
          <cell r="V1289" t="str">
            <v>FLOREZ CONDORI  JOSE WILLIANS</v>
          </cell>
        </row>
        <row r="1290">
          <cell r="A1290">
            <v>1275</v>
          </cell>
          <cell r="B1290">
            <v>42695</v>
          </cell>
          <cell r="C1290" t="str">
            <v>NOVIEMBRE</v>
          </cell>
          <cell r="D1290" t="str">
            <v>2016</v>
          </cell>
          <cell r="E1290">
            <v>374</v>
          </cell>
          <cell r="F1290" t="str">
            <v>D3P-754</v>
          </cell>
          <cell r="G1290" t="str">
            <v>C0V-971</v>
          </cell>
          <cell r="H1290" t="str">
            <v>LAS BAMBAS</v>
          </cell>
          <cell r="I1290">
            <v>160820</v>
          </cell>
          <cell r="J1290" t="str">
            <v>REPUESTO</v>
          </cell>
          <cell r="K1290" t="str">
            <v>PIN  1"X6"</v>
          </cell>
          <cell r="L1290">
            <v>2</v>
          </cell>
          <cell r="M1290" t="str">
            <v>UNID.</v>
          </cell>
          <cell r="N1290" t="str">
            <v>CISTERNA</v>
          </cell>
          <cell r="O1290">
            <v>0</v>
          </cell>
          <cell r="P1290" t="str">
            <v>S2</v>
          </cell>
          <cell r="Q1290" t="str">
            <v>J1</v>
          </cell>
          <cell r="R1290" t="str">
            <v>J1</v>
          </cell>
          <cell r="S1290" t="str">
            <v>ENTREGADO</v>
          </cell>
          <cell r="T1290">
            <v>42695</v>
          </cell>
          <cell r="U1290" t="str">
            <v>PALOMINO ESTRADA  MICHEL</v>
          </cell>
          <cell r="V1290" t="str">
            <v>FLOREZ CONDORI  JOSE WILLIANS</v>
          </cell>
        </row>
        <row r="1291">
          <cell r="A1291">
            <v>1276</v>
          </cell>
          <cell r="B1291">
            <v>42695</v>
          </cell>
          <cell r="C1291" t="str">
            <v>NOVIEMBRE</v>
          </cell>
          <cell r="D1291" t="str">
            <v>2016</v>
          </cell>
          <cell r="E1291">
            <v>374</v>
          </cell>
          <cell r="F1291" t="str">
            <v>D3P-754</v>
          </cell>
          <cell r="G1291" t="str">
            <v>C0V-971</v>
          </cell>
          <cell r="H1291" t="str">
            <v>LAS BAMBAS</v>
          </cell>
          <cell r="I1291">
            <v>160820</v>
          </cell>
          <cell r="J1291" t="str">
            <v>REPUESTO</v>
          </cell>
          <cell r="K1291" t="str">
            <v>CABLE NRO 14</v>
          </cell>
          <cell r="L1291">
            <v>14</v>
          </cell>
          <cell r="M1291" t="str">
            <v>M</v>
          </cell>
          <cell r="N1291" t="str">
            <v>TRACTO</v>
          </cell>
          <cell r="O1291">
            <v>0</v>
          </cell>
          <cell r="P1291" t="str">
            <v>E1</v>
          </cell>
          <cell r="Q1291" t="str">
            <v>J1</v>
          </cell>
          <cell r="R1291" t="str">
            <v>J1</v>
          </cell>
          <cell r="S1291" t="str">
            <v>ENTREGADO</v>
          </cell>
          <cell r="T1291">
            <v>42695</v>
          </cell>
          <cell r="U1291" t="str">
            <v>PALOMINO CARDENAS JUAN CARLOS</v>
          </cell>
          <cell r="V1291" t="str">
            <v>FLOREZ CONDORI  JOSE WILLIANS</v>
          </cell>
        </row>
        <row r="1292">
          <cell r="A1292">
            <v>1277</v>
          </cell>
          <cell r="B1292">
            <v>42695</v>
          </cell>
          <cell r="C1292" t="str">
            <v>NOVIEMBRE</v>
          </cell>
          <cell r="D1292" t="str">
            <v>2016</v>
          </cell>
          <cell r="E1292">
            <v>374</v>
          </cell>
          <cell r="F1292" t="str">
            <v>D3P-754</v>
          </cell>
          <cell r="G1292" t="str">
            <v>C0V-971</v>
          </cell>
          <cell r="H1292" t="str">
            <v>LAS BAMBAS</v>
          </cell>
          <cell r="I1292">
            <v>160820</v>
          </cell>
          <cell r="J1292" t="str">
            <v>REPUESTO</v>
          </cell>
          <cell r="K1292" t="str">
            <v>CABLE CORRIGADO 1/4</v>
          </cell>
          <cell r="L1292">
            <v>6</v>
          </cell>
          <cell r="M1292" t="str">
            <v>M</v>
          </cell>
          <cell r="N1292" t="str">
            <v>TRACTO</v>
          </cell>
          <cell r="O1292">
            <v>0</v>
          </cell>
          <cell r="P1292" t="str">
            <v>E1</v>
          </cell>
          <cell r="Q1292" t="str">
            <v>J1</v>
          </cell>
          <cell r="R1292" t="str">
            <v>J1</v>
          </cell>
          <cell r="S1292" t="str">
            <v>ENTREGADO</v>
          </cell>
          <cell r="T1292">
            <v>42695</v>
          </cell>
          <cell r="U1292" t="str">
            <v>PALOMINO CARDENAS JUAN CARLOS</v>
          </cell>
          <cell r="V1292" t="str">
            <v>FLOREZ CONDORI  JOSE WILLIANS</v>
          </cell>
        </row>
        <row r="1293">
          <cell r="A1293">
            <v>1278</v>
          </cell>
          <cell r="B1293">
            <v>42695</v>
          </cell>
          <cell r="C1293" t="str">
            <v>NOVIEMBRE</v>
          </cell>
          <cell r="D1293" t="str">
            <v>2016</v>
          </cell>
          <cell r="E1293">
            <v>374</v>
          </cell>
          <cell r="F1293" t="str">
            <v>D3P-754</v>
          </cell>
          <cell r="G1293" t="str">
            <v>C0V-971</v>
          </cell>
          <cell r="H1293" t="str">
            <v>LAS BAMBAS</v>
          </cell>
          <cell r="I1293">
            <v>160820</v>
          </cell>
          <cell r="J1293" t="str">
            <v>REPUESTO</v>
          </cell>
          <cell r="K1293" t="str">
            <v>TERIMINALES DE ENCHIUFE HEMBRA CON FORRO</v>
          </cell>
          <cell r="L1293">
            <v>8</v>
          </cell>
          <cell r="M1293" t="str">
            <v>UNID.</v>
          </cell>
          <cell r="N1293" t="str">
            <v>TRACTO</v>
          </cell>
          <cell r="O1293">
            <v>0</v>
          </cell>
          <cell r="P1293" t="str">
            <v>E1</v>
          </cell>
          <cell r="Q1293" t="str">
            <v>J1</v>
          </cell>
          <cell r="R1293" t="str">
            <v>J1</v>
          </cell>
          <cell r="S1293" t="str">
            <v>ENTREGADO</v>
          </cell>
          <cell r="T1293">
            <v>42695</v>
          </cell>
          <cell r="U1293" t="str">
            <v>PALOMINO CARDENAS JUAN CARLOS</v>
          </cell>
          <cell r="V1293" t="str">
            <v>FLOREZ CONDORI  JOSE WILLIANS</v>
          </cell>
        </row>
        <row r="1294">
          <cell r="A1294">
            <v>1279</v>
          </cell>
          <cell r="B1294">
            <v>42695</v>
          </cell>
          <cell r="C1294" t="str">
            <v>NOVIEMBRE</v>
          </cell>
          <cell r="D1294" t="str">
            <v>2016</v>
          </cell>
          <cell r="E1294">
            <v>374</v>
          </cell>
          <cell r="F1294" t="str">
            <v>D3P-754</v>
          </cell>
          <cell r="G1294" t="str">
            <v>C0V-971</v>
          </cell>
          <cell r="H1294" t="str">
            <v>LAS BAMBAS</v>
          </cell>
          <cell r="I1294">
            <v>160820</v>
          </cell>
          <cell r="J1294" t="str">
            <v>REPUESTO</v>
          </cell>
          <cell r="K1294" t="str">
            <v>FUSIBLE DE 20 AMP</v>
          </cell>
          <cell r="L1294">
            <v>1</v>
          </cell>
          <cell r="M1294" t="str">
            <v>UNID.</v>
          </cell>
          <cell r="N1294" t="str">
            <v>TRACTO</v>
          </cell>
          <cell r="O1294">
            <v>0</v>
          </cell>
          <cell r="P1294" t="str">
            <v>E1</v>
          </cell>
          <cell r="Q1294" t="str">
            <v>J1</v>
          </cell>
          <cell r="R1294" t="str">
            <v>J1</v>
          </cell>
          <cell r="S1294" t="str">
            <v>ENTREGADO</v>
          </cell>
          <cell r="T1294">
            <v>42695</v>
          </cell>
          <cell r="U1294" t="str">
            <v>PALOMINO CARDENAS JUAN CARLOS</v>
          </cell>
          <cell r="V1294" t="str">
            <v>FLOREZ CONDORI  JOSE WILLIANS</v>
          </cell>
        </row>
        <row r="1295">
          <cell r="A1295">
            <v>1280</v>
          </cell>
          <cell r="B1295">
            <v>42695</v>
          </cell>
          <cell r="C1295" t="str">
            <v>NOVIEMBRE</v>
          </cell>
          <cell r="D1295" t="str">
            <v>2016</v>
          </cell>
          <cell r="E1295">
            <v>374</v>
          </cell>
          <cell r="F1295" t="str">
            <v>D3P-754</v>
          </cell>
          <cell r="G1295" t="str">
            <v>C0V-971</v>
          </cell>
          <cell r="H1295" t="str">
            <v>LAS BAMBAS</v>
          </cell>
          <cell r="I1295">
            <v>160820</v>
          </cell>
          <cell r="J1295" t="str">
            <v>REPUESTO</v>
          </cell>
          <cell r="K1295" t="str">
            <v>TECLA DE LUZ</v>
          </cell>
          <cell r="L1295">
            <v>1</v>
          </cell>
          <cell r="M1295" t="str">
            <v>UNID.</v>
          </cell>
          <cell r="N1295" t="str">
            <v>TRACTO</v>
          </cell>
          <cell r="O1295">
            <v>0</v>
          </cell>
          <cell r="P1295" t="str">
            <v>E1</v>
          </cell>
          <cell r="Q1295" t="str">
            <v>J1</v>
          </cell>
          <cell r="R1295" t="str">
            <v>J1</v>
          </cell>
          <cell r="S1295" t="str">
            <v>ENTREGADO</v>
          </cell>
          <cell r="T1295">
            <v>42695</v>
          </cell>
          <cell r="U1295" t="str">
            <v>PALOMINO CARDENAS JUAN CARLOS</v>
          </cell>
          <cell r="V1295" t="str">
            <v>FLOREZ CONDORI  JOSE WILLIANS</v>
          </cell>
        </row>
        <row r="1296">
          <cell r="A1296">
            <v>1281</v>
          </cell>
          <cell r="B1296">
            <v>42695</v>
          </cell>
          <cell r="C1296" t="str">
            <v>NOVIEMBRE</v>
          </cell>
          <cell r="D1296" t="str">
            <v>2016</v>
          </cell>
          <cell r="E1296">
            <v>374</v>
          </cell>
          <cell r="F1296" t="str">
            <v>D3P-754</v>
          </cell>
          <cell r="G1296" t="str">
            <v>C0V-971</v>
          </cell>
          <cell r="H1296" t="str">
            <v>LAS BAMBAS</v>
          </cell>
          <cell r="I1296">
            <v>160820</v>
          </cell>
          <cell r="J1296" t="str">
            <v>REPUESTO</v>
          </cell>
          <cell r="K1296" t="str">
            <v>FARO NEBLINERO</v>
          </cell>
          <cell r="L1296">
            <v>2</v>
          </cell>
          <cell r="M1296" t="str">
            <v>UNID.</v>
          </cell>
          <cell r="N1296" t="str">
            <v>TRACTO</v>
          </cell>
          <cell r="O1296">
            <v>0</v>
          </cell>
          <cell r="P1296" t="str">
            <v>E1</v>
          </cell>
          <cell r="Q1296" t="str">
            <v>J1</v>
          </cell>
          <cell r="R1296" t="str">
            <v>J1</v>
          </cell>
          <cell r="S1296" t="str">
            <v>ENTREGADO</v>
          </cell>
          <cell r="T1296">
            <v>42695</v>
          </cell>
          <cell r="U1296" t="str">
            <v>PALOMINO CARDENAS JUAN CARLOS</v>
          </cell>
          <cell r="V1296" t="str">
            <v>FLOREZ CONDORI  JOSE WILLIANS</v>
          </cell>
        </row>
        <row r="1297">
          <cell r="A1297">
            <v>1282</v>
          </cell>
          <cell r="B1297">
            <v>42695</v>
          </cell>
          <cell r="C1297" t="str">
            <v>NOVIEMBRE</v>
          </cell>
          <cell r="D1297" t="str">
            <v>2016</v>
          </cell>
          <cell r="E1297">
            <v>374</v>
          </cell>
          <cell r="F1297" t="str">
            <v>D3P-754</v>
          </cell>
          <cell r="G1297" t="str">
            <v>C0V-971</v>
          </cell>
          <cell r="H1297" t="str">
            <v>LAS BAMBAS</v>
          </cell>
          <cell r="I1297">
            <v>160820</v>
          </cell>
          <cell r="J1297" t="str">
            <v>REPUESTO</v>
          </cell>
          <cell r="K1297" t="str">
            <v>TUERCA SEGURO</v>
          </cell>
          <cell r="L1297">
            <v>2</v>
          </cell>
          <cell r="M1297" t="str">
            <v>UNID.</v>
          </cell>
          <cell r="N1297" t="str">
            <v>CISTERNA</v>
          </cell>
          <cell r="O1297">
            <v>0</v>
          </cell>
          <cell r="P1297" t="str">
            <v>S2</v>
          </cell>
          <cell r="Q1297" t="str">
            <v>J1</v>
          </cell>
          <cell r="R1297" t="str">
            <v>J1</v>
          </cell>
          <cell r="S1297" t="str">
            <v>ENTREGADO</v>
          </cell>
          <cell r="T1297">
            <v>42695</v>
          </cell>
          <cell r="U1297" t="str">
            <v>PALOMINO ESTRADA  MICHEL</v>
          </cell>
          <cell r="V1297" t="str">
            <v>FLOREZ CONDORI  JOSE WILLIANS</v>
          </cell>
        </row>
        <row r="1298">
          <cell r="A1298">
            <v>1256</v>
          </cell>
          <cell r="B1298">
            <v>42695</v>
          </cell>
          <cell r="C1298" t="str">
            <v>NOVIEMBRE</v>
          </cell>
          <cell r="D1298" t="str">
            <v>2016</v>
          </cell>
          <cell r="E1298">
            <v>360</v>
          </cell>
          <cell r="F1298" t="str">
            <v>D3R-791</v>
          </cell>
          <cell r="G1298" t="str">
            <v>B1M-993</v>
          </cell>
          <cell r="H1298" t="str">
            <v>LAS BAMBAS</v>
          </cell>
          <cell r="I1298">
            <v>136941</v>
          </cell>
          <cell r="J1298" t="str">
            <v>REPUESTO</v>
          </cell>
          <cell r="K1298" t="str">
            <v>TERMINALES HEMBRA</v>
          </cell>
          <cell r="L1298">
            <v>5</v>
          </cell>
          <cell r="M1298" t="str">
            <v>UNID.</v>
          </cell>
          <cell r="N1298" t="str">
            <v>TRACTO</v>
          </cell>
          <cell r="O1298">
            <v>0</v>
          </cell>
          <cell r="P1298" t="str">
            <v>E2</v>
          </cell>
          <cell r="Q1298" t="str">
            <v>J2</v>
          </cell>
          <cell r="R1298" t="str">
            <v>J6</v>
          </cell>
          <cell r="S1298" t="str">
            <v>ENTREGADO</v>
          </cell>
          <cell r="T1298">
            <v>42695</v>
          </cell>
          <cell r="U1298" t="str">
            <v>YUCA BELLIDO BORIS YERSY</v>
          </cell>
          <cell r="V1298" t="str">
            <v>CORIHUAMAN SURCO  ERICK ROBERT</v>
          </cell>
        </row>
        <row r="1299">
          <cell r="A1299">
            <v>1257</v>
          </cell>
          <cell r="B1299">
            <v>42695</v>
          </cell>
          <cell r="C1299" t="str">
            <v>NOVIEMBRE</v>
          </cell>
          <cell r="D1299" t="str">
            <v>2016</v>
          </cell>
          <cell r="E1299">
            <v>360</v>
          </cell>
          <cell r="F1299" t="str">
            <v>D3R-791</v>
          </cell>
          <cell r="G1299" t="str">
            <v>B1M-993</v>
          </cell>
          <cell r="H1299" t="str">
            <v>LAS BAMBAS</v>
          </cell>
          <cell r="I1299">
            <v>136941</v>
          </cell>
          <cell r="J1299" t="str">
            <v>REPUESTO</v>
          </cell>
          <cell r="K1299" t="str">
            <v>RELAY 12 V</v>
          </cell>
          <cell r="L1299">
            <v>2</v>
          </cell>
          <cell r="M1299" t="str">
            <v>UNID.</v>
          </cell>
          <cell r="N1299" t="str">
            <v>TRACTO</v>
          </cell>
          <cell r="O1299">
            <v>0</v>
          </cell>
          <cell r="P1299" t="str">
            <v>E2</v>
          </cell>
          <cell r="Q1299" t="str">
            <v>J2</v>
          </cell>
          <cell r="R1299" t="str">
            <v>J6</v>
          </cell>
          <cell r="S1299" t="str">
            <v>ENTREGADO</v>
          </cell>
          <cell r="T1299">
            <v>42695</v>
          </cell>
          <cell r="U1299" t="str">
            <v>YUCA BELLIDO BORIS YERSY</v>
          </cell>
          <cell r="V1299" t="str">
            <v>CORIHUAMAN SURCO  ERICK ROBERT</v>
          </cell>
        </row>
        <row r="1300">
          <cell r="A1300">
            <v>1248</v>
          </cell>
          <cell r="B1300">
            <v>42695</v>
          </cell>
          <cell r="C1300" t="str">
            <v>NOVIEMBRE</v>
          </cell>
          <cell r="D1300" t="str">
            <v>2016</v>
          </cell>
          <cell r="E1300">
            <v>370</v>
          </cell>
          <cell r="F1300" t="str">
            <v>D4T-927</v>
          </cell>
          <cell r="G1300" t="str">
            <v>B4Q-976</v>
          </cell>
          <cell r="H1300" t="str">
            <v>LAS BAMBAS</v>
          </cell>
          <cell r="I1300">
            <v>187827</v>
          </cell>
          <cell r="J1300" t="str">
            <v>REPUESTO</v>
          </cell>
          <cell r="K1300" t="str">
            <v>FAROS NEBLINEROS</v>
          </cell>
          <cell r="L1300">
            <v>2</v>
          </cell>
          <cell r="M1300" t="str">
            <v>UNID.</v>
          </cell>
          <cell r="N1300" t="str">
            <v>TRACTO</v>
          </cell>
          <cell r="O1300">
            <v>0</v>
          </cell>
          <cell r="P1300" t="str">
            <v>M5</v>
          </cell>
          <cell r="Q1300" t="str">
            <v>J2</v>
          </cell>
          <cell r="R1300" t="str">
            <v>J6</v>
          </cell>
          <cell r="S1300" t="str">
            <v>ENTREGADO</v>
          </cell>
          <cell r="T1300">
            <v>42695</v>
          </cell>
          <cell r="U1300" t="str">
            <v>LOPEZ RUIZ WILBERTO</v>
          </cell>
          <cell r="V1300" t="str">
            <v>CORIHUAMAN SURCO  ERICK ROBERT</v>
          </cell>
        </row>
        <row r="1301">
          <cell r="A1301">
            <v>1249</v>
          </cell>
          <cell r="B1301">
            <v>42695</v>
          </cell>
          <cell r="C1301" t="str">
            <v>NOVIEMBRE</v>
          </cell>
          <cell r="D1301" t="str">
            <v>2016</v>
          </cell>
          <cell r="E1301">
            <v>370</v>
          </cell>
          <cell r="F1301" t="str">
            <v>D4T-927</v>
          </cell>
          <cell r="G1301" t="str">
            <v>B4Q-976</v>
          </cell>
          <cell r="H1301" t="str">
            <v>LAS BAMBAS</v>
          </cell>
          <cell r="I1301">
            <v>187827</v>
          </cell>
          <cell r="J1301" t="str">
            <v>REPUESTO</v>
          </cell>
          <cell r="K1301" t="str">
            <v>FARO PIRATA</v>
          </cell>
          <cell r="L1301">
            <v>1</v>
          </cell>
          <cell r="M1301" t="str">
            <v>UNID.</v>
          </cell>
          <cell r="N1301" t="str">
            <v>TRACTO</v>
          </cell>
          <cell r="O1301">
            <v>0</v>
          </cell>
          <cell r="P1301" t="str">
            <v>M5</v>
          </cell>
          <cell r="Q1301" t="str">
            <v>J2</v>
          </cell>
          <cell r="R1301" t="str">
            <v>J6</v>
          </cell>
          <cell r="S1301" t="str">
            <v>ENTREGADO</v>
          </cell>
          <cell r="T1301">
            <v>42695</v>
          </cell>
          <cell r="U1301" t="str">
            <v>LOPEZ RUIZ WILBERTO</v>
          </cell>
          <cell r="V1301" t="str">
            <v>CORIHUAMAN SURCO  ERICK ROBERT</v>
          </cell>
        </row>
        <row r="1302">
          <cell r="A1302">
            <v>1262</v>
          </cell>
          <cell r="B1302">
            <v>42695</v>
          </cell>
          <cell r="C1302" t="str">
            <v>NOVIEMBRE</v>
          </cell>
          <cell r="D1302" t="str">
            <v>2016</v>
          </cell>
          <cell r="E1302">
            <v>370</v>
          </cell>
          <cell r="F1302" t="str">
            <v>D4T-927</v>
          </cell>
          <cell r="G1302" t="str">
            <v>B4Q-976</v>
          </cell>
          <cell r="H1302" t="str">
            <v>LAS BAMBAS</v>
          </cell>
          <cell r="I1302">
            <v>187827</v>
          </cell>
          <cell r="J1302" t="str">
            <v>REPUESTO</v>
          </cell>
          <cell r="K1302" t="str">
            <v>PLANCHA DE METAL</v>
          </cell>
          <cell r="L1302">
            <v>1</v>
          </cell>
          <cell r="M1302" t="str">
            <v>UNID.</v>
          </cell>
          <cell r="N1302" t="str">
            <v>CISTERNA</v>
          </cell>
          <cell r="O1302">
            <v>0</v>
          </cell>
          <cell r="P1302" t="str">
            <v>S2</v>
          </cell>
          <cell r="Q1302" t="str">
            <v>J2</v>
          </cell>
          <cell r="R1302" t="str">
            <v>J6</v>
          </cell>
          <cell r="S1302" t="str">
            <v>ENTREGADO</v>
          </cell>
          <cell r="T1302">
            <v>42695</v>
          </cell>
          <cell r="U1302" t="str">
            <v>PALOMINO ESTRADA  MICHEL</v>
          </cell>
          <cell r="V1302" t="str">
            <v>CORIHUAMAN SURCO  ERICK ROBERT</v>
          </cell>
        </row>
        <row r="1303">
          <cell r="A1303">
            <v>1263</v>
          </cell>
          <cell r="B1303">
            <v>42695</v>
          </cell>
          <cell r="C1303" t="str">
            <v>NOVIEMBRE</v>
          </cell>
          <cell r="D1303" t="str">
            <v>2016</v>
          </cell>
          <cell r="E1303">
            <v>370</v>
          </cell>
          <cell r="F1303" t="str">
            <v>D4T-927</v>
          </cell>
          <cell r="G1303" t="str">
            <v>B4Q-976</v>
          </cell>
          <cell r="H1303" t="str">
            <v>LAS BAMBAS</v>
          </cell>
          <cell r="I1303">
            <v>187827</v>
          </cell>
          <cell r="J1303" t="str">
            <v>REPUESTO</v>
          </cell>
          <cell r="K1303" t="str">
            <v>PERNOS 3/8 X 1</v>
          </cell>
          <cell r="L1303">
            <v>4</v>
          </cell>
          <cell r="M1303" t="str">
            <v>UNID.</v>
          </cell>
          <cell r="N1303" t="str">
            <v>CISTERNA</v>
          </cell>
          <cell r="O1303">
            <v>0</v>
          </cell>
          <cell r="P1303" t="str">
            <v>S2</v>
          </cell>
          <cell r="Q1303" t="str">
            <v>J2</v>
          </cell>
          <cell r="R1303" t="str">
            <v>J6</v>
          </cell>
          <cell r="S1303" t="str">
            <v>ENTREGADO</v>
          </cell>
          <cell r="T1303">
            <v>42695</v>
          </cell>
          <cell r="U1303" t="str">
            <v>PALOMINO ESTRADA  MICHEL</v>
          </cell>
          <cell r="V1303" t="str">
            <v>CORIHUAMAN SURCO  ERICK ROBERT</v>
          </cell>
        </row>
        <row r="1304">
          <cell r="A1304">
            <v>1264</v>
          </cell>
          <cell r="B1304">
            <v>42695</v>
          </cell>
          <cell r="C1304" t="str">
            <v>NOVIEMBRE</v>
          </cell>
          <cell r="D1304" t="str">
            <v>2016</v>
          </cell>
          <cell r="E1304">
            <v>370</v>
          </cell>
          <cell r="F1304" t="str">
            <v>D4T-927</v>
          </cell>
          <cell r="G1304" t="str">
            <v>B4Q-976</v>
          </cell>
          <cell r="H1304" t="str">
            <v>LAS BAMBAS</v>
          </cell>
          <cell r="I1304">
            <v>187827</v>
          </cell>
          <cell r="J1304" t="str">
            <v>REPUESTO</v>
          </cell>
          <cell r="K1304" t="str">
            <v>VOLANDAS 3/8</v>
          </cell>
          <cell r="L1304">
            <v>4</v>
          </cell>
          <cell r="M1304" t="str">
            <v>UNID.</v>
          </cell>
          <cell r="N1304" t="str">
            <v>CISTERNA</v>
          </cell>
          <cell r="O1304">
            <v>0</v>
          </cell>
          <cell r="P1304" t="str">
            <v>S2</v>
          </cell>
          <cell r="Q1304" t="str">
            <v>J2</v>
          </cell>
          <cell r="R1304" t="str">
            <v>J6</v>
          </cell>
          <cell r="S1304" t="str">
            <v>ENTREGADO</v>
          </cell>
          <cell r="T1304">
            <v>42695</v>
          </cell>
          <cell r="U1304" t="str">
            <v>PALOMINO ESTRADA  MICHEL</v>
          </cell>
          <cell r="V1304" t="str">
            <v>CORIHUAMAN SURCO  ERICK ROBERT</v>
          </cell>
        </row>
        <row r="1305">
          <cell r="A1305">
            <v>1270</v>
          </cell>
          <cell r="B1305">
            <v>42695</v>
          </cell>
          <cell r="C1305" t="str">
            <v>NOVIEMBRE</v>
          </cell>
          <cell r="D1305" t="str">
            <v>2016</v>
          </cell>
          <cell r="E1305">
            <v>370</v>
          </cell>
          <cell r="F1305" t="str">
            <v>D4T-927</v>
          </cell>
          <cell r="G1305" t="str">
            <v>B4Q-976</v>
          </cell>
          <cell r="H1305" t="str">
            <v>LAS BAMBAS</v>
          </cell>
          <cell r="I1305">
            <v>187827</v>
          </cell>
          <cell r="J1305" t="str">
            <v>REPUESTO</v>
          </cell>
          <cell r="K1305" t="str">
            <v>SOPORTE DE CARDAN</v>
          </cell>
          <cell r="L1305">
            <v>1</v>
          </cell>
          <cell r="M1305" t="str">
            <v>UNID.</v>
          </cell>
          <cell r="N1305" t="str">
            <v>CISTERNA</v>
          </cell>
          <cell r="O1305">
            <v>0</v>
          </cell>
          <cell r="P1305" t="str">
            <v>M7</v>
          </cell>
          <cell r="Q1305" t="str">
            <v>J2</v>
          </cell>
          <cell r="R1305" t="str">
            <v>J6</v>
          </cell>
          <cell r="S1305" t="str">
            <v>ENTREGADO</v>
          </cell>
          <cell r="T1305">
            <v>42695</v>
          </cell>
          <cell r="U1305" t="str">
            <v>ROBLES ROJAS  JOSE MIGUEL</v>
          </cell>
          <cell r="V1305" t="str">
            <v>CORIHUAMAN SURCO  ERICK ROBERT</v>
          </cell>
        </row>
        <row r="1306">
          <cell r="A1306">
            <v>1241</v>
          </cell>
          <cell r="B1306">
            <v>42695</v>
          </cell>
          <cell r="C1306" t="str">
            <v>NOVIEMBRE</v>
          </cell>
          <cell r="D1306" t="str">
            <v>2016</v>
          </cell>
          <cell r="E1306">
            <v>200</v>
          </cell>
          <cell r="F1306" t="str">
            <v>TALLER</v>
          </cell>
          <cell r="G1306" t="str">
            <v>TALLER</v>
          </cell>
          <cell r="H1306" t="str">
            <v>TALLER</v>
          </cell>
          <cell r="I1306" t="str">
            <v>TALLER</v>
          </cell>
          <cell r="J1306" t="str">
            <v>HERRAMIENTAS</v>
          </cell>
          <cell r="K1306" t="str">
            <v>TAIVEX "XL"</v>
          </cell>
          <cell r="L1306">
            <v>9</v>
          </cell>
          <cell r="M1306" t="str">
            <v>UNID.</v>
          </cell>
          <cell r="N1306" t="str">
            <v>TALLER</v>
          </cell>
          <cell r="O1306">
            <v>0</v>
          </cell>
          <cell r="P1306" t="str">
            <v>J1</v>
          </cell>
          <cell r="Q1306" t="str">
            <v>J1</v>
          </cell>
          <cell r="R1306" t="str">
            <v>J6</v>
          </cell>
          <cell r="S1306" t="str">
            <v>ENTREGADO</v>
          </cell>
          <cell r="T1306">
            <v>42695</v>
          </cell>
          <cell r="U1306" t="str">
            <v>FLOREZ CONDORI  JOSE WILLIANS</v>
          </cell>
          <cell r="V1306" t="str">
            <v>FLOREZ CONDORI  JOSE WILLIANS</v>
          </cell>
        </row>
        <row r="1307">
          <cell r="A1307">
            <v>1250</v>
          </cell>
          <cell r="B1307">
            <v>42695</v>
          </cell>
          <cell r="C1307" t="str">
            <v>NOVIEMBRE</v>
          </cell>
          <cell r="D1307" t="str">
            <v>2016</v>
          </cell>
          <cell r="E1307">
            <v>200</v>
          </cell>
          <cell r="F1307" t="str">
            <v>TALLER</v>
          </cell>
          <cell r="G1307" t="str">
            <v>TALLER</v>
          </cell>
          <cell r="H1307" t="str">
            <v>TALLER</v>
          </cell>
          <cell r="I1307" t="str">
            <v>TALLER</v>
          </cell>
          <cell r="J1307" t="str">
            <v>INSUMO TALLER</v>
          </cell>
          <cell r="K1307" t="str">
            <v>SPRAY COLOR BLANCO</v>
          </cell>
          <cell r="L1307">
            <v>2</v>
          </cell>
          <cell r="M1307" t="str">
            <v>UNID.</v>
          </cell>
          <cell r="N1307" t="str">
            <v>TALLER</v>
          </cell>
          <cell r="O1307">
            <v>0</v>
          </cell>
          <cell r="P1307" t="str">
            <v>J3</v>
          </cell>
          <cell r="Q1307" t="str">
            <v>J3</v>
          </cell>
          <cell r="R1307" t="str">
            <v>J6</v>
          </cell>
          <cell r="S1307" t="str">
            <v>ENTREGADO</v>
          </cell>
          <cell r="T1307">
            <v>42695</v>
          </cell>
          <cell r="U1307" t="str">
            <v>CHURA PIZARRO ALBERTO</v>
          </cell>
          <cell r="V1307" t="str">
            <v>CHURA PIZARRO ALBERTO</v>
          </cell>
        </row>
        <row r="1308">
          <cell r="A1308">
            <v>1251</v>
          </cell>
          <cell r="B1308">
            <v>42695</v>
          </cell>
          <cell r="C1308" t="str">
            <v>NOVIEMBRE</v>
          </cell>
          <cell r="D1308" t="str">
            <v>2016</v>
          </cell>
          <cell r="E1308">
            <v>200</v>
          </cell>
          <cell r="F1308" t="str">
            <v>TALLER</v>
          </cell>
          <cell r="G1308" t="str">
            <v>TALLER</v>
          </cell>
          <cell r="H1308" t="str">
            <v>TALLER</v>
          </cell>
          <cell r="I1308" t="str">
            <v>TALLER</v>
          </cell>
          <cell r="J1308" t="str">
            <v>INSUMO TALLER</v>
          </cell>
          <cell r="K1308" t="str">
            <v>SPRAY COLOR ALUMINIO</v>
          </cell>
          <cell r="L1308">
            <v>2</v>
          </cell>
          <cell r="M1308" t="str">
            <v>UNID.</v>
          </cell>
          <cell r="N1308" t="str">
            <v>TALLER</v>
          </cell>
          <cell r="O1308">
            <v>0</v>
          </cell>
          <cell r="P1308" t="str">
            <v>J3</v>
          </cell>
          <cell r="Q1308" t="str">
            <v>J3</v>
          </cell>
          <cell r="R1308" t="str">
            <v>J6</v>
          </cell>
          <cell r="S1308" t="str">
            <v>ENTREGADO</v>
          </cell>
          <cell r="T1308">
            <v>42695</v>
          </cell>
          <cell r="U1308" t="str">
            <v>CHURA PIZARRO ALBERTO</v>
          </cell>
          <cell r="V1308" t="str">
            <v>CHURA PIZARRO ALBERTO</v>
          </cell>
        </row>
        <row r="1309">
          <cell r="A1309">
            <v>1271</v>
          </cell>
          <cell r="B1309">
            <v>42695</v>
          </cell>
          <cell r="C1309" t="str">
            <v>NOVIEMBRE</v>
          </cell>
          <cell r="D1309" t="str">
            <v>2016</v>
          </cell>
          <cell r="E1309">
            <v>200</v>
          </cell>
          <cell r="F1309" t="str">
            <v>TALLER</v>
          </cell>
          <cell r="G1309" t="str">
            <v>TALLER</v>
          </cell>
          <cell r="H1309" t="str">
            <v>TALLER</v>
          </cell>
          <cell r="I1309" t="str">
            <v>TALLER</v>
          </cell>
          <cell r="J1309" t="str">
            <v>HERRAMIENTAS</v>
          </cell>
          <cell r="K1309" t="str">
            <v>DISCO DE DESVASTE DE 7"</v>
          </cell>
          <cell r="L1309">
            <v>1</v>
          </cell>
          <cell r="M1309" t="str">
            <v>UNID.</v>
          </cell>
          <cell r="N1309" t="str">
            <v>CISTERNA</v>
          </cell>
          <cell r="O1309">
            <v>0</v>
          </cell>
          <cell r="P1309" t="str">
            <v>S3</v>
          </cell>
          <cell r="Q1309" t="str">
            <v>J2</v>
          </cell>
          <cell r="R1309" t="str">
            <v>J2</v>
          </cell>
          <cell r="S1309" t="str">
            <v>ENTREGADO</v>
          </cell>
          <cell r="T1309">
            <v>42695</v>
          </cell>
          <cell r="U1309" t="str">
            <v>JIMENEZ MACHACA JAVIER</v>
          </cell>
          <cell r="V1309" t="str">
            <v>CORIHUAMAN SURCO  ERICK ROBERT</v>
          </cell>
        </row>
        <row r="1310">
          <cell r="A1310">
            <v>1274</v>
          </cell>
          <cell r="B1310">
            <v>42695</v>
          </cell>
          <cell r="C1310" t="str">
            <v>NOVIEMBRE</v>
          </cell>
          <cell r="D1310" t="str">
            <v>2016</v>
          </cell>
          <cell r="E1310">
            <v>366</v>
          </cell>
          <cell r="F1310" t="str">
            <v>X2W-760</v>
          </cell>
          <cell r="G1310" t="str">
            <v>C5V-992</v>
          </cell>
          <cell r="H1310" t="str">
            <v>LAS BAMBAS</v>
          </cell>
          <cell r="I1310">
            <v>148037</v>
          </cell>
          <cell r="J1310" t="str">
            <v>REPUESTO</v>
          </cell>
          <cell r="K1310" t="str">
            <v>GRACERA 45° 5/16</v>
          </cell>
          <cell r="L1310">
            <v>2</v>
          </cell>
          <cell r="M1310" t="str">
            <v>UNID.</v>
          </cell>
          <cell r="N1310" t="str">
            <v>CISTERNA</v>
          </cell>
          <cell r="O1310">
            <v>0</v>
          </cell>
          <cell r="P1310" t="str">
            <v>S3</v>
          </cell>
          <cell r="Q1310" t="str">
            <v>J1</v>
          </cell>
          <cell r="R1310" t="str">
            <v>J1</v>
          </cell>
          <cell r="S1310" t="str">
            <v>ENTREGADO</v>
          </cell>
          <cell r="T1310">
            <v>42695</v>
          </cell>
          <cell r="U1310" t="str">
            <v>JIMENEZ MACHACA JAVIER</v>
          </cell>
          <cell r="V1310" t="str">
            <v>FLOREZ CONDORI  JOSE WILLIANS</v>
          </cell>
        </row>
        <row r="1311">
          <cell r="A1311">
            <v>1283</v>
          </cell>
          <cell r="B1311">
            <v>42695</v>
          </cell>
          <cell r="C1311" t="str">
            <v>NOVIEMBRE</v>
          </cell>
          <cell r="D1311" t="str">
            <v>2016</v>
          </cell>
          <cell r="E1311">
            <v>366</v>
          </cell>
          <cell r="F1311" t="str">
            <v>X2W-760</v>
          </cell>
          <cell r="G1311" t="str">
            <v>C5V-992</v>
          </cell>
          <cell r="H1311" t="str">
            <v>LAS BAMBAS</v>
          </cell>
          <cell r="I1311">
            <v>148037</v>
          </cell>
          <cell r="J1311" t="str">
            <v>REPUESTO</v>
          </cell>
          <cell r="K1311" t="str">
            <v>PERNOS 5/8X6</v>
          </cell>
          <cell r="L1311">
            <v>4</v>
          </cell>
          <cell r="M1311" t="str">
            <v>UNID.</v>
          </cell>
          <cell r="N1311" t="str">
            <v>CISTERNA</v>
          </cell>
          <cell r="O1311">
            <v>0</v>
          </cell>
          <cell r="P1311" t="str">
            <v>S2</v>
          </cell>
          <cell r="Q1311" t="str">
            <v>J1</v>
          </cell>
          <cell r="R1311" t="str">
            <v>J1</v>
          </cell>
          <cell r="S1311" t="str">
            <v>ENTREGADO</v>
          </cell>
          <cell r="T1311">
            <v>42695</v>
          </cell>
          <cell r="U1311" t="str">
            <v>PALOMINO ESTRADA  MICHEL</v>
          </cell>
          <cell r="V1311" t="str">
            <v>FLOREZ CONDORI  JOSE WILLIANS</v>
          </cell>
        </row>
        <row r="1312">
          <cell r="A1312">
            <v>1284</v>
          </cell>
          <cell r="B1312">
            <v>42695</v>
          </cell>
          <cell r="C1312" t="str">
            <v>NOVIEMBRE</v>
          </cell>
          <cell r="D1312" t="str">
            <v>2016</v>
          </cell>
          <cell r="E1312">
            <v>366</v>
          </cell>
          <cell r="F1312" t="str">
            <v>X2W-760</v>
          </cell>
          <cell r="G1312" t="str">
            <v>C5V-992</v>
          </cell>
          <cell r="H1312" t="str">
            <v>LAS BAMBAS</v>
          </cell>
          <cell r="I1312">
            <v>148037</v>
          </cell>
          <cell r="J1312" t="str">
            <v>REPUESTO</v>
          </cell>
          <cell r="K1312" t="str">
            <v>TUERCA SEGURO 5/8</v>
          </cell>
          <cell r="L1312">
            <v>4</v>
          </cell>
          <cell r="M1312" t="str">
            <v>UNID.</v>
          </cell>
          <cell r="N1312" t="str">
            <v>CISTERNA</v>
          </cell>
          <cell r="O1312">
            <v>0</v>
          </cell>
          <cell r="P1312" t="str">
            <v>S2</v>
          </cell>
          <cell r="Q1312" t="str">
            <v>J1</v>
          </cell>
          <cell r="R1312" t="str">
            <v>J1</v>
          </cell>
          <cell r="S1312" t="str">
            <v>ENTREGADO</v>
          </cell>
          <cell r="T1312">
            <v>42695</v>
          </cell>
          <cell r="U1312" t="str">
            <v>PALOMINO ESTRADA  MICHEL</v>
          </cell>
          <cell r="V1312" t="str">
            <v>FLOREZ CONDORI  JOSE WILLIANS</v>
          </cell>
        </row>
        <row r="1313">
          <cell r="A1313">
            <v>1273</v>
          </cell>
          <cell r="B1313">
            <v>42695</v>
          </cell>
          <cell r="C1313" t="str">
            <v>NOVIEMBRE</v>
          </cell>
          <cell r="D1313" t="str">
            <v>2016</v>
          </cell>
          <cell r="E1313">
            <v>311</v>
          </cell>
          <cell r="F1313" t="str">
            <v>X2W-791</v>
          </cell>
          <cell r="G1313" t="str">
            <v>C5V-989</v>
          </cell>
          <cell r="H1313" t="str">
            <v>LAS BAMBAS</v>
          </cell>
          <cell r="I1313">
            <v>144606</v>
          </cell>
          <cell r="J1313" t="str">
            <v>REPUESTO</v>
          </cell>
          <cell r="K1313" t="str">
            <v>FARO BLANCO REDONDO</v>
          </cell>
          <cell r="L1313">
            <v>1</v>
          </cell>
          <cell r="M1313" t="str">
            <v>UNID.</v>
          </cell>
          <cell r="N1313" t="str">
            <v>CISTERNA</v>
          </cell>
          <cell r="O1313">
            <v>0</v>
          </cell>
          <cell r="P1313" t="str">
            <v>E2</v>
          </cell>
          <cell r="Q1313" t="str">
            <v>J1</v>
          </cell>
          <cell r="R1313" t="str">
            <v>J1</v>
          </cell>
          <cell r="S1313" t="str">
            <v>ENTREGADO</v>
          </cell>
          <cell r="T1313">
            <v>42695</v>
          </cell>
          <cell r="U1313" t="str">
            <v>YUCA BELLIDO BORIS YERSY</v>
          </cell>
          <cell r="V1313" t="str">
            <v>FLOREZ CONDORI  JOSE WILLIANS</v>
          </cell>
        </row>
        <row r="1314">
          <cell r="A1314">
            <v>1295</v>
          </cell>
          <cell r="B1314">
            <v>42696</v>
          </cell>
          <cell r="C1314" t="str">
            <v>NOVIEMBRE</v>
          </cell>
          <cell r="D1314" t="str">
            <v>2016</v>
          </cell>
          <cell r="E1314">
            <v>395</v>
          </cell>
          <cell r="F1314" t="str">
            <v>AAM-837</v>
          </cell>
          <cell r="G1314" t="str">
            <v>CAMIONETA</v>
          </cell>
          <cell r="H1314" t="str">
            <v>LAS BAMBAS</v>
          </cell>
          <cell r="I1314">
            <v>112793</v>
          </cell>
          <cell r="J1314" t="str">
            <v>REPUESTO</v>
          </cell>
          <cell r="K1314" t="str">
            <v>FILTRO DE AIRE</v>
          </cell>
          <cell r="L1314">
            <v>1</v>
          </cell>
          <cell r="M1314" t="str">
            <v>UNID.</v>
          </cell>
          <cell r="N1314" t="str">
            <v>CAMIONETA</v>
          </cell>
          <cell r="O1314">
            <v>0</v>
          </cell>
          <cell r="P1314" t="str">
            <v>J2</v>
          </cell>
          <cell r="Q1314" t="str">
            <v>J2</v>
          </cell>
          <cell r="R1314" t="str">
            <v>J6</v>
          </cell>
          <cell r="S1314" t="str">
            <v>ENTREGADO</v>
          </cell>
          <cell r="T1314">
            <v>42696</v>
          </cell>
          <cell r="U1314" t="str">
            <v>CORIHUAMAN SURCO  ERICK ROBERT</v>
          </cell>
          <cell r="V1314" t="str">
            <v>CORIHUAMAN SURCO  ERICK ROBERT</v>
          </cell>
        </row>
        <row r="1315">
          <cell r="A1315">
            <v>1296</v>
          </cell>
          <cell r="B1315">
            <v>42696</v>
          </cell>
          <cell r="C1315" t="str">
            <v>NOVIEMBRE</v>
          </cell>
          <cell r="D1315" t="str">
            <v>2016</v>
          </cell>
          <cell r="E1315">
            <v>395</v>
          </cell>
          <cell r="F1315" t="str">
            <v>AAM-837</v>
          </cell>
          <cell r="G1315" t="str">
            <v>CAMIONETA</v>
          </cell>
          <cell r="H1315" t="str">
            <v>LAS BAMBAS</v>
          </cell>
          <cell r="I1315">
            <v>112793</v>
          </cell>
          <cell r="J1315" t="str">
            <v>REPUESTO</v>
          </cell>
          <cell r="K1315" t="str">
            <v>FILTRO DE COMBUSTIBLE</v>
          </cell>
          <cell r="L1315">
            <v>1</v>
          </cell>
          <cell r="M1315" t="str">
            <v>UNID.</v>
          </cell>
          <cell r="N1315" t="str">
            <v>CAMIONETA</v>
          </cell>
          <cell r="O1315">
            <v>0</v>
          </cell>
          <cell r="P1315" t="str">
            <v>J2</v>
          </cell>
          <cell r="Q1315" t="str">
            <v>J2</v>
          </cell>
          <cell r="R1315" t="str">
            <v>J6</v>
          </cell>
          <cell r="S1315" t="str">
            <v>ENTREGADO</v>
          </cell>
          <cell r="T1315">
            <v>42696</v>
          </cell>
          <cell r="U1315" t="str">
            <v>CORIHUAMAN SURCO  ERICK ROBERT</v>
          </cell>
          <cell r="V1315" t="str">
            <v>CORIHUAMAN SURCO  ERICK ROBERT</v>
          </cell>
        </row>
        <row r="1316">
          <cell r="A1316">
            <v>1297</v>
          </cell>
          <cell r="B1316">
            <v>42696</v>
          </cell>
          <cell r="C1316" t="str">
            <v>NOVIEMBRE</v>
          </cell>
          <cell r="D1316" t="str">
            <v>2016</v>
          </cell>
          <cell r="E1316">
            <v>395</v>
          </cell>
          <cell r="F1316" t="str">
            <v>AAM-837</v>
          </cell>
          <cell r="G1316" t="str">
            <v>CAMIONETA</v>
          </cell>
          <cell r="H1316" t="str">
            <v>LAS BAMBAS</v>
          </cell>
          <cell r="I1316">
            <v>112793</v>
          </cell>
          <cell r="J1316" t="str">
            <v>REPUESTO</v>
          </cell>
          <cell r="K1316" t="str">
            <v>FILTRO DE ACEITE</v>
          </cell>
          <cell r="L1316">
            <v>1</v>
          </cell>
          <cell r="M1316" t="str">
            <v>UNID.</v>
          </cell>
          <cell r="N1316" t="str">
            <v>CAMIONETA</v>
          </cell>
          <cell r="O1316">
            <v>0</v>
          </cell>
          <cell r="P1316" t="str">
            <v>J2</v>
          </cell>
          <cell r="Q1316" t="str">
            <v>J2</v>
          </cell>
          <cell r="R1316" t="str">
            <v>J6</v>
          </cell>
          <cell r="S1316" t="str">
            <v>ENTREGADO</v>
          </cell>
          <cell r="T1316">
            <v>42696</v>
          </cell>
          <cell r="U1316" t="str">
            <v>CORIHUAMAN SURCO  ERICK ROBERT</v>
          </cell>
          <cell r="V1316" t="str">
            <v>CORIHUAMAN SURCO  ERICK ROBERT</v>
          </cell>
        </row>
        <row r="1317">
          <cell r="A1317">
            <v>1298</v>
          </cell>
          <cell r="B1317">
            <v>42696</v>
          </cell>
          <cell r="C1317" t="str">
            <v>NOVIEMBRE</v>
          </cell>
          <cell r="D1317" t="str">
            <v>2016</v>
          </cell>
          <cell r="E1317">
            <v>395</v>
          </cell>
          <cell r="F1317" t="str">
            <v>AAM-837</v>
          </cell>
          <cell r="G1317" t="str">
            <v>CAMIONETA</v>
          </cell>
          <cell r="H1317" t="str">
            <v>LAS BAMBAS</v>
          </cell>
          <cell r="I1317">
            <v>112793</v>
          </cell>
          <cell r="J1317" t="str">
            <v>REPUESTO</v>
          </cell>
          <cell r="K1317" t="str">
            <v>ACEITE 15W40</v>
          </cell>
          <cell r="L1317">
            <v>2</v>
          </cell>
          <cell r="M1317" t="str">
            <v>GLNS.</v>
          </cell>
          <cell r="N1317" t="str">
            <v>CAMIONETA</v>
          </cell>
          <cell r="O1317">
            <v>0</v>
          </cell>
          <cell r="P1317" t="str">
            <v>J2</v>
          </cell>
          <cell r="Q1317" t="str">
            <v>J2</v>
          </cell>
          <cell r="R1317" t="str">
            <v>J6</v>
          </cell>
          <cell r="S1317" t="str">
            <v>ENTREGADO</v>
          </cell>
          <cell r="T1317">
            <v>42696</v>
          </cell>
          <cell r="U1317" t="str">
            <v>CORIHUAMAN SURCO  ERICK ROBERT</v>
          </cell>
          <cell r="V1317" t="str">
            <v>CORIHUAMAN SURCO  ERICK ROBERT</v>
          </cell>
        </row>
        <row r="1318">
          <cell r="A1318">
            <v>1325</v>
          </cell>
          <cell r="B1318">
            <v>42696</v>
          </cell>
          <cell r="C1318" t="str">
            <v>NOVIEMBRE</v>
          </cell>
          <cell r="D1318" t="str">
            <v>2016</v>
          </cell>
          <cell r="E1318">
            <v>389</v>
          </cell>
          <cell r="F1318" t="str">
            <v>ABQ-704</v>
          </cell>
          <cell r="G1318" t="str">
            <v>TBB-995</v>
          </cell>
          <cell r="H1318" t="str">
            <v>LAS BAMBAS</v>
          </cell>
          <cell r="I1318">
            <v>108737</v>
          </cell>
          <cell r="J1318" t="str">
            <v>REPUESTO</v>
          </cell>
          <cell r="K1318" t="str">
            <v>FAROS NEBLINEROS</v>
          </cell>
          <cell r="L1318">
            <v>2</v>
          </cell>
          <cell r="M1318" t="str">
            <v>UNID.</v>
          </cell>
          <cell r="N1318" t="str">
            <v>TRACTO</v>
          </cell>
          <cell r="O1318">
            <v>0</v>
          </cell>
          <cell r="P1318" t="str">
            <v>E1</v>
          </cell>
          <cell r="Q1318" t="str">
            <v>J1</v>
          </cell>
          <cell r="R1318" t="str">
            <v>J6</v>
          </cell>
          <cell r="S1318" t="str">
            <v>ENTREGADO</v>
          </cell>
          <cell r="T1318">
            <v>42696</v>
          </cell>
          <cell r="U1318" t="str">
            <v>PALOMINO CARDENAS JUAN CARLOS</v>
          </cell>
          <cell r="V1318" t="str">
            <v>FLOREZ CONDORI  JOSE WILLIANS</v>
          </cell>
        </row>
        <row r="1319">
          <cell r="A1319">
            <v>1326</v>
          </cell>
          <cell r="B1319">
            <v>42696</v>
          </cell>
          <cell r="C1319" t="str">
            <v>NOVIEMBRE</v>
          </cell>
          <cell r="D1319" t="str">
            <v>2016</v>
          </cell>
          <cell r="E1319">
            <v>389</v>
          </cell>
          <cell r="F1319" t="str">
            <v>ABQ-704</v>
          </cell>
          <cell r="G1319" t="str">
            <v>TBB-995</v>
          </cell>
          <cell r="H1319" t="str">
            <v>LAS BAMBAS</v>
          </cell>
          <cell r="I1319">
            <v>108737</v>
          </cell>
          <cell r="J1319" t="str">
            <v>REPUESTO</v>
          </cell>
          <cell r="K1319" t="str">
            <v>PERNOS 5/16 X 1 1/2</v>
          </cell>
          <cell r="L1319">
            <v>2</v>
          </cell>
          <cell r="M1319" t="str">
            <v>UNID.</v>
          </cell>
          <cell r="N1319" t="str">
            <v>TRACTO</v>
          </cell>
          <cell r="O1319">
            <v>0</v>
          </cell>
          <cell r="P1319" t="str">
            <v>E1</v>
          </cell>
          <cell r="Q1319" t="str">
            <v>J1</v>
          </cell>
          <cell r="R1319" t="str">
            <v>J6</v>
          </cell>
          <cell r="S1319" t="str">
            <v>ENTREGADO</v>
          </cell>
          <cell r="T1319">
            <v>42696</v>
          </cell>
          <cell r="U1319" t="str">
            <v>PALOMINO CARDENAS JUAN CARLOS</v>
          </cell>
          <cell r="V1319" t="str">
            <v>FLOREZ CONDORI  JOSE WILLIANS</v>
          </cell>
        </row>
        <row r="1320">
          <cell r="A1320">
            <v>1327</v>
          </cell>
          <cell r="B1320">
            <v>42696</v>
          </cell>
          <cell r="C1320" t="str">
            <v>NOVIEMBRE</v>
          </cell>
          <cell r="D1320" t="str">
            <v>2016</v>
          </cell>
          <cell r="E1320">
            <v>389</v>
          </cell>
          <cell r="F1320" t="str">
            <v>ABQ-704</v>
          </cell>
          <cell r="G1320" t="str">
            <v>TBB-995</v>
          </cell>
          <cell r="H1320" t="str">
            <v>LAS BAMBAS</v>
          </cell>
          <cell r="I1320">
            <v>108737</v>
          </cell>
          <cell r="J1320" t="str">
            <v>REPUESTO</v>
          </cell>
          <cell r="K1320" t="str">
            <v>VOLANDAS 5/16</v>
          </cell>
          <cell r="L1320">
            <v>10</v>
          </cell>
          <cell r="M1320" t="str">
            <v>UNID.</v>
          </cell>
          <cell r="N1320" t="str">
            <v>TRACTO</v>
          </cell>
          <cell r="O1320">
            <v>0</v>
          </cell>
          <cell r="P1320" t="str">
            <v>E1</v>
          </cell>
          <cell r="Q1320" t="str">
            <v>J1</v>
          </cell>
          <cell r="R1320" t="str">
            <v>J6</v>
          </cell>
          <cell r="S1320" t="str">
            <v>ENTREGADO</v>
          </cell>
          <cell r="T1320">
            <v>42696</v>
          </cell>
          <cell r="U1320" t="str">
            <v>PALOMINO CARDENAS JUAN CARLOS</v>
          </cell>
          <cell r="V1320" t="str">
            <v>FLOREZ CONDORI  JOSE WILLIANS</v>
          </cell>
        </row>
        <row r="1321">
          <cell r="A1321">
            <v>1328</v>
          </cell>
          <cell r="B1321">
            <v>42696</v>
          </cell>
          <cell r="C1321" t="str">
            <v>NOVIEMBRE</v>
          </cell>
          <cell r="D1321" t="str">
            <v>2016</v>
          </cell>
          <cell r="E1321">
            <v>389</v>
          </cell>
          <cell r="F1321" t="str">
            <v>ABQ-704</v>
          </cell>
          <cell r="G1321" t="str">
            <v>TBB-995</v>
          </cell>
          <cell r="H1321" t="str">
            <v>LAS BAMBAS</v>
          </cell>
          <cell r="I1321">
            <v>108737</v>
          </cell>
          <cell r="J1321" t="str">
            <v>REPUESTO</v>
          </cell>
          <cell r="K1321" t="str">
            <v>TUERCAS SEGURO 5/16</v>
          </cell>
          <cell r="L1321">
            <v>2</v>
          </cell>
          <cell r="M1321" t="str">
            <v>UNID.</v>
          </cell>
          <cell r="N1321" t="str">
            <v>TRACTO</v>
          </cell>
          <cell r="O1321">
            <v>0</v>
          </cell>
          <cell r="P1321" t="str">
            <v>E1</v>
          </cell>
          <cell r="Q1321" t="str">
            <v>J1</v>
          </cell>
          <cell r="R1321" t="str">
            <v>J6</v>
          </cell>
          <cell r="S1321" t="str">
            <v>ENTREGADO</v>
          </cell>
          <cell r="T1321">
            <v>42696</v>
          </cell>
          <cell r="U1321" t="str">
            <v>PALOMINO CARDENAS JUAN CARLOS</v>
          </cell>
          <cell r="V1321" t="str">
            <v>FLOREZ CONDORI  JOSE WILLIANS</v>
          </cell>
        </row>
        <row r="1322">
          <cell r="A1322">
            <v>1336</v>
          </cell>
          <cell r="B1322">
            <v>42696</v>
          </cell>
          <cell r="C1322" t="str">
            <v>NOVIEMBRE</v>
          </cell>
          <cell r="D1322" t="str">
            <v>2016</v>
          </cell>
          <cell r="E1322">
            <v>389</v>
          </cell>
          <cell r="F1322" t="str">
            <v>ABQ-704</v>
          </cell>
          <cell r="G1322" t="str">
            <v>TBB-995</v>
          </cell>
          <cell r="H1322" t="str">
            <v>LAS BAMBAS</v>
          </cell>
          <cell r="I1322">
            <v>108737</v>
          </cell>
          <cell r="J1322" t="str">
            <v>REPUESTO</v>
          </cell>
          <cell r="K1322" t="str">
            <v>ESPEJO RETROVISOR GRANDE LADO DERECHO</v>
          </cell>
          <cell r="L1322">
            <v>1</v>
          </cell>
          <cell r="M1322" t="str">
            <v>UNID.</v>
          </cell>
          <cell r="N1322" t="str">
            <v>TRACTO</v>
          </cell>
          <cell r="O1322">
            <v>94</v>
          </cell>
          <cell r="P1322" t="str">
            <v>M1</v>
          </cell>
          <cell r="Q1322" t="str">
            <v>J1</v>
          </cell>
          <cell r="R1322" t="str">
            <v>J6</v>
          </cell>
          <cell r="S1322" t="str">
            <v>ENTREGADO</v>
          </cell>
          <cell r="T1322">
            <v>0</v>
          </cell>
          <cell r="U1322" t="str">
            <v>CABEZAS SANCHEZ JEAN JHONATAN</v>
          </cell>
          <cell r="V1322" t="str">
            <v>FLOREZ CONDORI  JOSE WILLIANS</v>
          </cell>
        </row>
        <row r="1323">
          <cell r="A1323">
            <v>1355</v>
          </cell>
          <cell r="B1323">
            <v>42696</v>
          </cell>
          <cell r="C1323" t="str">
            <v>NOVIEMBRE</v>
          </cell>
          <cell r="D1323" t="str">
            <v>2016</v>
          </cell>
          <cell r="E1323">
            <v>389</v>
          </cell>
          <cell r="F1323" t="str">
            <v>ABQ-704</v>
          </cell>
          <cell r="G1323" t="str">
            <v>TBB-995</v>
          </cell>
          <cell r="H1323" t="str">
            <v>LAS BAMBAS</v>
          </cell>
          <cell r="I1323">
            <v>108737</v>
          </cell>
          <cell r="J1323" t="str">
            <v>REPUESTO</v>
          </cell>
          <cell r="K1323" t="str">
            <v>PERNO 5/16 X 1</v>
          </cell>
          <cell r="L1323">
            <v>2</v>
          </cell>
          <cell r="M1323" t="str">
            <v>UNID.</v>
          </cell>
          <cell r="N1323" t="str">
            <v>CISTERNA</v>
          </cell>
          <cell r="O1323">
            <v>0</v>
          </cell>
          <cell r="P1323" t="str">
            <v>S2</v>
          </cell>
          <cell r="Q1323" t="str">
            <v>J2</v>
          </cell>
          <cell r="R1323" t="str">
            <v>J6</v>
          </cell>
          <cell r="S1323" t="str">
            <v>ENTREGADO</v>
          </cell>
          <cell r="T1323">
            <v>42696</v>
          </cell>
          <cell r="U1323" t="str">
            <v>PALOMINO ESTRADA  MICHEL</v>
          </cell>
          <cell r="V1323" t="str">
            <v>CORIHUAMAN SURCO  ERICK ROBERT</v>
          </cell>
        </row>
        <row r="1324">
          <cell r="A1324">
            <v>1356</v>
          </cell>
          <cell r="B1324">
            <v>42696</v>
          </cell>
          <cell r="C1324" t="str">
            <v>NOVIEMBRE</v>
          </cell>
          <cell r="D1324" t="str">
            <v>2016</v>
          </cell>
          <cell r="E1324">
            <v>389</v>
          </cell>
          <cell r="F1324" t="str">
            <v>ABQ-704</v>
          </cell>
          <cell r="G1324" t="str">
            <v>TBB-995</v>
          </cell>
          <cell r="H1324" t="str">
            <v>LAS BAMBAS</v>
          </cell>
          <cell r="I1324">
            <v>108737</v>
          </cell>
          <cell r="J1324" t="str">
            <v>REPUESTO</v>
          </cell>
          <cell r="K1324" t="str">
            <v>TUERCA SEGURO 5/16</v>
          </cell>
          <cell r="L1324">
            <v>2</v>
          </cell>
          <cell r="M1324" t="str">
            <v>UNID.</v>
          </cell>
          <cell r="N1324" t="str">
            <v>CISTERNA</v>
          </cell>
          <cell r="O1324">
            <v>0</v>
          </cell>
          <cell r="P1324" t="str">
            <v>S2</v>
          </cell>
          <cell r="Q1324" t="str">
            <v>J2</v>
          </cell>
          <cell r="R1324" t="str">
            <v>J6</v>
          </cell>
          <cell r="S1324" t="str">
            <v>ENTREGADO</v>
          </cell>
          <cell r="T1324">
            <v>42696</v>
          </cell>
          <cell r="U1324" t="str">
            <v>PALOMINO ESTRADA  MICHEL</v>
          </cell>
          <cell r="V1324" t="str">
            <v>CORIHUAMAN SURCO  ERICK ROBERT</v>
          </cell>
        </row>
        <row r="1325">
          <cell r="A1325">
            <v>1371</v>
          </cell>
          <cell r="B1325">
            <v>42696</v>
          </cell>
          <cell r="C1325" t="str">
            <v>NOVIEMBRE</v>
          </cell>
          <cell r="D1325" t="str">
            <v>2016</v>
          </cell>
          <cell r="E1325">
            <v>396</v>
          </cell>
          <cell r="F1325" t="str">
            <v>ABQ-780</v>
          </cell>
          <cell r="G1325" t="str">
            <v>C9S-990</v>
          </cell>
          <cell r="H1325" t="str">
            <v>LAS BAMBAS</v>
          </cell>
          <cell r="I1325">
            <v>113997</v>
          </cell>
          <cell r="J1325" t="str">
            <v>REPUESTO</v>
          </cell>
          <cell r="K1325" t="str">
            <v>LLANTAS REENCAUCHADAS DE TRACCION</v>
          </cell>
          <cell r="L1325">
            <v>4</v>
          </cell>
          <cell r="M1325" t="str">
            <v>UNID.</v>
          </cell>
          <cell r="N1325" t="str">
            <v>TRACTO</v>
          </cell>
          <cell r="O1325">
            <v>0</v>
          </cell>
          <cell r="P1325" t="str">
            <v>N1</v>
          </cell>
          <cell r="Q1325" t="str">
            <v>J3</v>
          </cell>
          <cell r="R1325" t="str">
            <v>J6</v>
          </cell>
          <cell r="S1325" t="str">
            <v>ENTREGADO</v>
          </cell>
          <cell r="T1325">
            <v>42696</v>
          </cell>
          <cell r="U1325" t="str">
            <v>AGUILAR CCANTUTA WILLY</v>
          </cell>
          <cell r="V1325" t="str">
            <v>CHURA PIZARRO ALBERTO</v>
          </cell>
        </row>
        <row r="1326">
          <cell r="A1326">
            <v>1329</v>
          </cell>
          <cell r="B1326">
            <v>42696</v>
          </cell>
          <cell r="C1326">
            <v>0</v>
          </cell>
          <cell r="D1326">
            <v>0</v>
          </cell>
          <cell r="E1326">
            <v>396</v>
          </cell>
          <cell r="F1326" t="str">
            <v>ABQ-780</v>
          </cell>
          <cell r="G1326" t="str">
            <v>C9S-990</v>
          </cell>
          <cell r="H1326" t="str">
            <v>LAS BAMBAS</v>
          </cell>
          <cell r="I1326">
            <v>113997</v>
          </cell>
          <cell r="J1326" t="str">
            <v>REPUESTO</v>
          </cell>
          <cell r="K1326" t="str">
            <v>FAROS NEBLINEROS</v>
          </cell>
          <cell r="L1326">
            <v>2</v>
          </cell>
          <cell r="M1326" t="str">
            <v>UNID.</v>
          </cell>
          <cell r="N1326" t="str">
            <v>TRACTO</v>
          </cell>
          <cell r="O1326">
            <v>0</v>
          </cell>
          <cell r="P1326" t="str">
            <v>E1</v>
          </cell>
          <cell r="Q1326" t="str">
            <v>J1</v>
          </cell>
          <cell r="R1326" t="str">
            <v>J6</v>
          </cell>
          <cell r="S1326" t="str">
            <v>ENTREGADO</v>
          </cell>
          <cell r="T1326">
            <v>42696</v>
          </cell>
          <cell r="U1326" t="str">
            <v>PALOMINO CARDENAS JUAN CARLOS</v>
          </cell>
          <cell r="V1326" t="str">
            <v>FLOREZ CONDORI  JOSE WILLIANS</v>
          </cell>
        </row>
        <row r="1327">
          <cell r="A1327">
            <v>1330</v>
          </cell>
          <cell r="B1327">
            <v>42696</v>
          </cell>
          <cell r="C1327">
            <v>0</v>
          </cell>
          <cell r="D1327">
            <v>0</v>
          </cell>
          <cell r="E1327">
            <v>396</v>
          </cell>
          <cell r="F1327" t="str">
            <v>ABQ-780</v>
          </cell>
          <cell r="G1327" t="str">
            <v>C9S-990</v>
          </cell>
          <cell r="H1327" t="str">
            <v>LAS BAMBAS</v>
          </cell>
          <cell r="I1327">
            <v>113997</v>
          </cell>
          <cell r="J1327" t="str">
            <v>REPUESTO</v>
          </cell>
          <cell r="K1327" t="str">
            <v>PERNOS 5/16 X 1 1/2</v>
          </cell>
          <cell r="L1327">
            <v>2</v>
          </cell>
          <cell r="M1327" t="str">
            <v>UNID.</v>
          </cell>
          <cell r="N1327" t="str">
            <v>TRACTO</v>
          </cell>
          <cell r="O1327">
            <v>94</v>
          </cell>
          <cell r="P1327" t="str">
            <v>E1</v>
          </cell>
          <cell r="Q1327" t="str">
            <v>J1</v>
          </cell>
          <cell r="R1327" t="str">
            <v>J6</v>
          </cell>
          <cell r="S1327" t="str">
            <v>ENTREGADO</v>
          </cell>
          <cell r="T1327">
            <v>0</v>
          </cell>
          <cell r="U1327" t="str">
            <v>PALOMINO CARDENAS JUAN CARLOS</v>
          </cell>
          <cell r="V1327" t="str">
            <v>FLOREZ CONDORI  JOSE WILLIANS</v>
          </cell>
        </row>
        <row r="1328">
          <cell r="A1328">
            <v>1331</v>
          </cell>
          <cell r="B1328">
            <v>42696</v>
          </cell>
          <cell r="C1328">
            <v>0</v>
          </cell>
          <cell r="D1328">
            <v>0</v>
          </cell>
          <cell r="E1328">
            <v>396</v>
          </cell>
          <cell r="F1328" t="str">
            <v>ABQ-780</v>
          </cell>
          <cell r="G1328" t="str">
            <v>C9S-990</v>
          </cell>
          <cell r="H1328" t="str">
            <v>LAS BAMBAS</v>
          </cell>
          <cell r="I1328">
            <v>113997</v>
          </cell>
          <cell r="J1328" t="str">
            <v>REPUESTO</v>
          </cell>
          <cell r="K1328" t="str">
            <v>VOLANDAS 5/16</v>
          </cell>
          <cell r="L1328">
            <v>10</v>
          </cell>
          <cell r="M1328" t="str">
            <v>UNID.</v>
          </cell>
          <cell r="N1328" t="str">
            <v>TRACTO</v>
          </cell>
          <cell r="O1328">
            <v>0</v>
          </cell>
          <cell r="P1328" t="str">
            <v>E1</v>
          </cell>
          <cell r="Q1328" t="str">
            <v>J1</v>
          </cell>
          <cell r="R1328" t="str">
            <v>J6</v>
          </cell>
          <cell r="S1328" t="str">
            <v>ENTREGADO</v>
          </cell>
          <cell r="T1328">
            <v>42696</v>
          </cell>
          <cell r="U1328" t="str">
            <v>PALOMINO CARDENAS JUAN CARLOS</v>
          </cell>
          <cell r="V1328" t="str">
            <v>FLOREZ CONDORI  JOSE WILLIANS</v>
          </cell>
        </row>
        <row r="1329">
          <cell r="A1329">
            <v>1332</v>
          </cell>
          <cell r="B1329">
            <v>42696</v>
          </cell>
          <cell r="C1329">
            <v>0</v>
          </cell>
          <cell r="D1329">
            <v>0</v>
          </cell>
          <cell r="E1329">
            <v>396</v>
          </cell>
          <cell r="F1329" t="str">
            <v>ABQ-780</v>
          </cell>
          <cell r="G1329" t="str">
            <v>C9S-990</v>
          </cell>
          <cell r="H1329" t="str">
            <v>LAS BAMBAS</v>
          </cell>
          <cell r="I1329">
            <v>113997</v>
          </cell>
          <cell r="J1329" t="str">
            <v>REPUESTO</v>
          </cell>
          <cell r="K1329" t="str">
            <v>TUERCAS SEGURO 5/16</v>
          </cell>
          <cell r="L1329">
            <v>2</v>
          </cell>
          <cell r="M1329" t="str">
            <v>UNID.</v>
          </cell>
          <cell r="N1329" t="str">
            <v>TRACTO</v>
          </cell>
          <cell r="O1329">
            <v>0</v>
          </cell>
          <cell r="P1329" t="str">
            <v>E1</v>
          </cell>
          <cell r="Q1329" t="str">
            <v>J1</v>
          </cell>
          <cell r="R1329" t="str">
            <v>J6</v>
          </cell>
          <cell r="S1329" t="str">
            <v>ENTREGADO</v>
          </cell>
          <cell r="T1329">
            <v>42696</v>
          </cell>
          <cell r="U1329" t="str">
            <v>PALOMINO CARDENAS JUAN CARLOS</v>
          </cell>
          <cell r="V1329" t="str">
            <v>FLOREZ CONDORI  JOSE WILLIANS</v>
          </cell>
        </row>
        <row r="1330">
          <cell r="A1330">
            <v>1340</v>
          </cell>
          <cell r="B1330">
            <v>42696</v>
          </cell>
          <cell r="C1330" t="str">
            <v>NOVIEMBRE</v>
          </cell>
          <cell r="D1330" t="str">
            <v>2016</v>
          </cell>
          <cell r="E1330">
            <v>396</v>
          </cell>
          <cell r="F1330" t="str">
            <v>ABQ-780</v>
          </cell>
          <cell r="G1330" t="str">
            <v>C9S-990</v>
          </cell>
          <cell r="H1330" t="str">
            <v>LAS BAMBAS</v>
          </cell>
          <cell r="I1330">
            <v>113997</v>
          </cell>
          <cell r="J1330" t="str">
            <v>REPUESTO</v>
          </cell>
          <cell r="K1330" t="str">
            <v>TANQUE DE EXPANSION</v>
          </cell>
          <cell r="L1330">
            <v>1</v>
          </cell>
          <cell r="M1330" t="str">
            <v>UNID.</v>
          </cell>
          <cell r="N1330" t="str">
            <v>TRACTO</v>
          </cell>
          <cell r="O1330">
            <v>94</v>
          </cell>
          <cell r="P1330" t="str">
            <v>M5</v>
          </cell>
          <cell r="Q1330" t="str">
            <v>J1</v>
          </cell>
          <cell r="R1330" t="str">
            <v>J6</v>
          </cell>
          <cell r="S1330" t="str">
            <v>ENTREGADO</v>
          </cell>
          <cell r="T1330">
            <v>0</v>
          </cell>
          <cell r="U1330" t="str">
            <v>LOPEZ RUIZ WILBERTO</v>
          </cell>
          <cell r="V1330" t="str">
            <v>FLOREZ CONDORI  JOSE WILLIANS</v>
          </cell>
        </row>
        <row r="1331">
          <cell r="A1331">
            <v>1341</v>
          </cell>
          <cell r="B1331">
            <v>42696</v>
          </cell>
          <cell r="C1331" t="str">
            <v>NOVIEMBRE</v>
          </cell>
          <cell r="D1331" t="str">
            <v>2016</v>
          </cell>
          <cell r="E1331">
            <v>396</v>
          </cell>
          <cell r="F1331" t="str">
            <v>ABQ-780</v>
          </cell>
          <cell r="G1331" t="str">
            <v>C9S-990</v>
          </cell>
          <cell r="H1331" t="str">
            <v>LAS BAMBAS</v>
          </cell>
          <cell r="I1331">
            <v>113997</v>
          </cell>
          <cell r="J1331" t="str">
            <v>REPUESTO</v>
          </cell>
          <cell r="K1331" t="str">
            <v>LIQUIDO LIMPIAPARABRISAS</v>
          </cell>
          <cell r="L1331">
            <v>1</v>
          </cell>
          <cell r="M1331" t="str">
            <v>GLNS.</v>
          </cell>
          <cell r="N1331" t="str">
            <v>TRACTO</v>
          </cell>
          <cell r="O1331">
            <v>0</v>
          </cell>
          <cell r="P1331" t="str">
            <v>M5</v>
          </cell>
          <cell r="Q1331" t="str">
            <v>J1</v>
          </cell>
          <cell r="R1331" t="str">
            <v>J6</v>
          </cell>
          <cell r="S1331" t="str">
            <v>ENTREGADO</v>
          </cell>
          <cell r="T1331">
            <v>42696</v>
          </cell>
          <cell r="U1331" t="str">
            <v>LOPEZ RUIZ WILBERTO</v>
          </cell>
          <cell r="V1331" t="str">
            <v>FLOREZ CONDORI  JOSE WILLIANS</v>
          </cell>
        </row>
        <row r="1332">
          <cell r="A1332">
            <v>1342</v>
          </cell>
          <cell r="B1332">
            <v>42696</v>
          </cell>
          <cell r="C1332" t="str">
            <v>NOVIEMBRE</v>
          </cell>
          <cell r="D1332" t="str">
            <v>2016</v>
          </cell>
          <cell r="E1332">
            <v>396</v>
          </cell>
          <cell r="F1332" t="str">
            <v>ABQ-780</v>
          </cell>
          <cell r="G1332" t="str">
            <v>C9S-990</v>
          </cell>
          <cell r="H1332" t="str">
            <v>LAS BAMBAS</v>
          </cell>
          <cell r="I1332">
            <v>113997</v>
          </cell>
          <cell r="J1332" t="str">
            <v>REPUESTO</v>
          </cell>
          <cell r="K1332" t="str">
            <v>CINTA NEGRA</v>
          </cell>
          <cell r="L1332">
            <v>1</v>
          </cell>
          <cell r="M1332" t="str">
            <v>UNID.</v>
          </cell>
          <cell r="N1332" t="str">
            <v>TRACTO</v>
          </cell>
          <cell r="O1332">
            <v>0</v>
          </cell>
          <cell r="P1332" t="str">
            <v>E2</v>
          </cell>
          <cell r="Q1332" t="str">
            <v>J1</v>
          </cell>
          <cell r="R1332" t="str">
            <v>J6</v>
          </cell>
          <cell r="S1332" t="str">
            <v>ENTREGADO</v>
          </cell>
          <cell r="T1332">
            <v>42696</v>
          </cell>
          <cell r="U1332" t="str">
            <v>YUCA BELLIDO BORIS YERSY</v>
          </cell>
          <cell r="V1332" t="str">
            <v>FLOREZ CONDORI  JOSE WILLIANS</v>
          </cell>
        </row>
        <row r="1333">
          <cell r="A1333">
            <v>1343</v>
          </cell>
          <cell r="B1333">
            <v>42696</v>
          </cell>
          <cell r="C1333" t="str">
            <v>NOVIEMBRE</v>
          </cell>
          <cell r="D1333" t="str">
            <v>2016</v>
          </cell>
          <cell r="E1333">
            <v>396</v>
          </cell>
          <cell r="F1333" t="str">
            <v>ABQ-780</v>
          </cell>
          <cell r="G1333" t="str">
            <v>C9S-990</v>
          </cell>
          <cell r="H1333" t="str">
            <v>LAS BAMBAS</v>
          </cell>
          <cell r="I1333">
            <v>113997</v>
          </cell>
          <cell r="J1333" t="str">
            <v>REPUESTO</v>
          </cell>
          <cell r="K1333" t="str">
            <v>TUBO CORRUGADO 3/8</v>
          </cell>
          <cell r="L1333">
            <v>1</v>
          </cell>
          <cell r="M1333" t="str">
            <v>M</v>
          </cell>
          <cell r="N1333" t="str">
            <v>TRACTO</v>
          </cell>
          <cell r="O1333">
            <v>0</v>
          </cell>
          <cell r="P1333" t="str">
            <v>E2</v>
          </cell>
          <cell r="Q1333" t="str">
            <v>J1</v>
          </cell>
          <cell r="R1333" t="str">
            <v>J6</v>
          </cell>
          <cell r="S1333" t="str">
            <v>ENTREGADO</v>
          </cell>
          <cell r="T1333">
            <v>42696</v>
          </cell>
          <cell r="U1333" t="str">
            <v>YUCA BELLIDO BORIS YERSY</v>
          </cell>
          <cell r="V1333" t="str">
            <v>FLOREZ CONDORI  JOSE WILLIANS</v>
          </cell>
        </row>
        <row r="1334">
          <cell r="A1334">
            <v>1376</v>
          </cell>
          <cell r="B1334">
            <v>42696</v>
          </cell>
          <cell r="C1334" t="str">
            <v>NOVIEMBRE</v>
          </cell>
          <cell r="D1334" t="str">
            <v>2016</v>
          </cell>
          <cell r="E1334">
            <v>396</v>
          </cell>
          <cell r="F1334" t="str">
            <v>ABQ-780</v>
          </cell>
          <cell r="G1334" t="str">
            <v>C9S-990</v>
          </cell>
          <cell r="H1334" t="str">
            <v>LAS BAMBAS</v>
          </cell>
          <cell r="I1334">
            <v>113997</v>
          </cell>
          <cell r="J1334" t="str">
            <v>REPUESTO</v>
          </cell>
          <cell r="K1334" t="str">
            <v>PARCHE RACK 14</v>
          </cell>
          <cell r="L1334">
            <v>1</v>
          </cell>
          <cell r="M1334" t="str">
            <v>UNID.</v>
          </cell>
          <cell r="N1334" t="str">
            <v>TRACTO</v>
          </cell>
          <cell r="O1334">
            <v>0</v>
          </cell>
          <cell r="P1334" t="str">
            <v>N2</v>
          </cell>
          <cell r="Q1334" t="str">
            <v>J3</v>
          </cell>
          <cell r="R1334" t="str">
            <v>J6</v>
          </cell>
          <cell r="S1334" t="str">
            <v>ENTREGADO</v>
          </cell>
          <cell r="T1334">
            <v>42696</v>
          </cell>
          <cell r="U1334" t="str">
            <v>MAMANI LARICO  EDUARDO ALVARO</v>
          </cell>
          <cell r="V1334" t="str">
            <v>CHURA PIZARRO ALBERTO</v>
          </cell>
        </row>
        <row r="1335">
          <cell r="A1335">
            <v>1378</v>
          </cell>
          <cell r="B1335">
            <v>42696</v>
          </cell>
          <cell r="C1335" t="str">
            <v>NOVIEMBRE</v>
          </cell>
          <cell r="D1335" t="str">
            <v>2016</v>
          </cell>
          <cell r="E1335">
            <v>396</v>
          </cell>
          <cell r="F1335" t="str">
            <v>ABQ-780</v>
          </cell>
          <cell r="G1335" t="str">
            <v>C9S-990</v>
          </cell>
          <cell r="H1335" t="str">
            <v>LAS BAMBAS</v>
          </cell>
          <cell r="I1335">
            <v>113997</v>
          </cell>
          <cell r="J1335" t="str">
            <v>REPUESTO</v>
          </cell>
          <cell r="K1335" t="str">
            <v>ESPARRAGOS DE BOCAMASA DE TRACCION</v>
          </cell>
          <cell r="L1335">
            <v>2</v>
          </cell>
          <cell r="M1335" t="str">
            <v>UNID.</v>
          </cell>
          <cell r="N1335" t="str">
            <v>TRACTO</v>
          </cell>
          <cell r="O1335">
            <v>0</v>
          </cell>
          <cell r="P1335" t="str">
            <v>M5</v>
          </cell>
          <cell r="Q1335" t="str">
            <v>J1</v>
          </cell>
          <cell r="R1335" t="str">
            <v>J6</v>
          </cell>
          <cell r="S1335" t="str">
            <v>ENTREGADO</v>
          </cell>
          <cell r="T1335">
            <v>42696</v>
          </cell>
          <cell r="U1335" t="str">
            <v>LOPEZ RUIZ WILBERTO</v>
          </cell>
          <cell r="V1335" t="str">
            <v>FLOREZ CONDORI  JOSE WILLIANS</v>
          </cell>
        </row>
        <row r="1336">
          <cell r="A1336">
            <v>1379</v>
          </cell>
          <cell r="B1336">
            <v>42696</v>
          </cell>
          <cell r="C1336" t="str">
            <v>NOVIEMBRE</v>
          </cell>
          <cell r="D1336" t="str">
            <v>2016</v>
          </cell>
          <cell r="E1336">
            <v>396</v>
          </cell>
          <cell r="F1336" t="str">
            <v>ABQ-780</v>
          </cell>
          <cell r="G1336" t="str">
            <v>C9S-990</v>
          </cell>
          <cell r="H1336" t="str">
            <v>LAS BAMBAS</v>
          </cell>
          <cell r="I1336">
            <v>113997</v>
          </cell>
          <cell r="J1336" t="str">
            <v>REPUESTO</v>
          </cell>
          <cell r="K1336" t="str">
            <v>TUERCAS DE ESPARRAGO</v>
          </cell>
          <cell r="L1336">
            <v>2</v>
          </cell>
          <cell r="M1336" t="str">
            <v>UNID.</v>
          </cell>
          <cell r="N1336" t="str">
            <v>TRACTO</v>
          </cell>
          <cell r="O1336">
            <v>0</v>
          </cell>
          <cell r="P1336" t="str">
            <v>M5</v>
          </cell>
          <cell r="Q1336" t="str">
            <v>J1</v>
          </cell>
          <cell r="R1336" t="str">
            <v>J6</v>
          </cell>
          <cell r="S1336" t="str">
            <v>ENTREGADO</v>
          </cell>
          <cell r="T1336">
            <v>42696</v>
          </cell>
          <cell r="U1336" t="str">
            <v>LOPEZ RUIZ WILBERTO</v>
          </cell>
          <cell r="V1336" t="str">
            <v>FLOREZ CONDORI  JOSE WILLIANS</v>
          </cell>
        </row>
        <row r="1337">
          <cell r="A1337">
            <v>1309</v>
          </cell>
          <cell r="B1337">
            <v>42696</v>
          </cell>
          <cell r="C1337" t="str">
            <v>NOVIEMBRE</v>
          </cell>
          <cell r="D1337" t="str">
            <v>2016</v>
          </cell>
          <cell r="E1337">
            <v>387</v>
          </cell>
          <cell r="F1337" t="str">
            <v>ABR-741</v>
          </cell>
          <cell r="G1337" t="str">
            <v>T3N-974</v>
          </cell>
          <cell r="H1337" t="str">
            <v>LAS BAMBAS</v>
          </cell>
          <cell r="I1337">
            <v>105904</v>
          </cell>
          <cell r="J1337" t="str">
            <v>REPUESTO</v>
          </cell>
          <cell r="K1337" t="str">
            <v>SOPORTE DE CABINA LADO DERECHO</v>
          </cell>
          <cell r="L1337">
            <v>1</v>
          </cell>
          <cell r="M1337" t="str">
            <v>UNID.</v>
          </cell>
          <cell r="N1337" t="str">
            <v>TRACTO</v>
          </cell>
          <cell r="O1337">
            <v>0</v>
          </cell>
          <cell r="P1337" t="str">
            <v>M7</v>
          </cell>
          <cell r="Q1337" t="str">
            <v>J1</v>
          </cell>
          <cell r="R1337" t="str">
            <v>J6</v>
          </cell>
          <cell r="S1337" t="str">
            <v>ENTREGADO</v>
          </cell>
          <cell r="T1337">
            <v>42696</v>
          </cell>
          <cell r="U1337" t="str">
            <v>ROBLES ROJAS  JOSE MIGUEL</v>
          </cell>
          <cell r="V1337" t="str">
            <v>FLOREZ CONDORI  JOSE WILLIANS</v>
          </cell>
        </row>
        <row r="1338">
          <cell r="A1338">
            <v>1310</v>
          </cell>
          <cell r="B1338">
            <v>42696</v>
          </cell>
          <cell r="C1338" t="str">
            <v>NOVIEMBRE</v>
          </cell>
          <cell r="D1338" t="str">
            <v>2016</v>
          </cell>
          <cell r="E1338">
            <v>387</v>
          </cell>
          <cell r="F1338" t="str">
            <v>ABR-741</v>
          </cell>
          <cell r="G1338" t="str">
            <v>T3N-974</v>
          </cell>
          <cell r="H1338" t="str">
            <v>LAS BAMBAS</v>
          </cell>
          <cell r="I1338">
            <v>105904</v>
          </cell>
          <cell r="J1338" t="str">
            <v>REPUESTO</v>
          </cell>
          <cell r="K1338" t="str">
            <v>LIQUIDO REFRIGERANTE</v>
          </cell>
          <cell r="L1338">
            <v>1</v>
          </cell>
          <cell r="M1338" t="str">
            <v>GLNS.</v>
          </cell>
          <cell r="N1338" t="str">
            <v>TRACTO</v>
          </cell>
          <cell r="O1338">
            <v>0</v>
          </cell>
          <cell r="P1338" t="str">
            <v>M7</v>
          </cell>
          <cell r="Q1338" t="str">
            <v>J1</v>
          </cell>
          <cell r="R1338" t="str">
            <v>J6</v>
          </cell>
          <cell r="S1338" t="str">
            <v>ENTREGADO</v>
          </cell>
          <cell r="T1338">
            <v>42696</v>
          </cell>
          <cell r="U1338" t="str">
            <v>ROBLES ROJAS  JOSE MIGUEL</v>
          </cell>
          <cell r="V1338" t="str">
            <v>FLOREZ CONDORI  JOSE WILLIANS</v>
          </cell>
        </row>
        <row r="1339">
          <cell r="A1339">
            <v>1311</v>
          </cell>
          <cell r="B1339">
            <v>42696</v>
          </cell>
          <cell r="C1339" t="str">
            <v>NOVIEMBRE</v>
          </cell>
          <cell r="D1339" t="str">
            <v>2016</v>
          </cell>
          <cell r="E1339">
            <v>387</v>
          </cell>
          <cell r="F1339" t="str">
            <v>ABR-741</v>
          </cell>
          <cell r="G1339" t="str">
            <v>T3N-974</v>
          </cell>
          <cell r="H1339" t="str">
            <v>LAS BAMBAS</v>
          </cell>
          <cell r="I1339">
            <v>105904</v>
          </cell>
          <cell r="J1339" t="str">
            <v>REPUESTO</v>
          </cell>
          <cell r="K1339" t="str">
            <v>LIQUIDO LIMPIAPARABRISAS</v>
          </cell>
          <cell r="L1339">
            <v>1</v>
          </cell>
          <cell r="M1339" t="str">
            <v>GLNS.</v>
          </cell>
          <cell r="N1339" t="str">
            <v>TRACTO</v>
          </cell>
          <cell r="O1339">
            <v>0</v>
          </cell>
          <cell r="P1339" t="str">
            <v>M7</v>
          </cell>
          <cell r="Q1339" t="str">
            <v>J1</v>
          </cell>
          <cell r="R1339" t="str">
            <v>J6</v>
          </cell>
          <cell r="S1339" t="str">
            <v>ENTREGADO</v>
          </cell>
          <cell r="T1339">
            <v>42696</v>
          </cell>
          <cell r="U1339" t="str">
            <v>ROBLES ROJAS  JOSE MIGUEL</v>
          </cell>
          <cell r="V1339" t="str">
            <v>FLOREZ CONDORI  JOSE WILLIANS</v>
          </cell>
        </row>
        <row r="1340">
          <cell r="A1340">
            <v>1349</v>
          </cell>
          <cell r="B1340">
            <v>42696</v>
          </cell>
          <cell r="C1340" t="str">
            <v>NOVIEMBRE</v>
          </cell>
          <cell r="D1340" t="str">
            <v>2016</v>
          </cell>
          <cell r="E1340">
            <v>387</v>
          </cell>
          <cell r="F1340" t="str">
            <v>ABR-741</v>
          </cell>
          <cell r="G1340" t="str">
            <v>T3N-974</v>
          </cell>
          <cell r="H1340" t="str">
            <v>LAS BAMBAS</v>
          </cell>
          <cell r="I1340">
            <v>105904</v>
          </cell>
          <cell r="J1340" t="str">
            <v>REPUESTO</v>
          </cell>
          <cell r="K1340" t="str">
            <v>FAROS NEBLINEROS</v>
          </cell>
          <cell r="L1340">
            <v>2</v>
          </cell>
          <cell r="M1340" t="str">
            <v>UNID.</v>
          </cell>
          <cell r="N1340" t="str">
            <v>TRACTO</v>
          </cell>
          <cell r="O1340">
            <v>0</v>
          </cell>
          <cell r="P1340" t="str">
            <v>E2</v>
          </cell>
          <cell r="Q1340" t="str">
            <v>J2</v>
          </cell>
          <cell r="R1340" t="str">
            <v>J6</v>
          </cell>
          <cell r="S1340" t="str">
            <v>ENTREGADO</v>
          </cell>
          <cell r="T1340">
            <v>42696</v>
          </cell>
          <cell r="U1340" t="str">
            <v>YUCA BELLIDO BORIS YERSY</v>
          </cell>
          <cell r="V1340" t="str">
            <v>CORIHUAMAN SURCO  ERICK ROBERT</v>
          </cell>
        </row>
        <row r="1341">
          <cell r="A1341">
            <v>1316</v>
          </cell>
          <cell r="B1341">
            <v>42696</v>
          </cell>
          <cell r="C1341" t="str">
            <v>NOVIEMBRE</v>
          </cell>
          <cell r="D1341" t="str">
            <v>2016</v>
          </cell>
          <cell r="E1341">
            <v>384</v>
          </cell>
          <cell r="F1341" t="str">
            <v>ABR-759</v>
          </cell>
          <cell r="G1341" t="str">
            <v>D0Z-995</v>
          </cell>
          <cell r="H1341" t="str">
            <v>LAS BAMBAS</v>
          </cell>
          <cell r="I1341">
            <v>109079</v>
          </cell>
          <cell r="J1341" t="str">
            <v>REPUESTO</v>
          </cell>
          <cell r="K1341" t="str">
            <v>FAROS NEBLINEROS AAA</v>
          </cell>
          <cell r="L1341">
            <v>2</v>
          </cell>
          <cell r="M1341" t="str">
            <v>UNID.</v>
          </cell>
          <cell r="N1341" t="str">
            <v>TRACTO</v>
          </cell>
          <cell r="O1341">
            <v>0</v>
          </cell>
          <cell r="P1341" t="str">
            <v>E2</v>
          </cell>
          <cell r="Q1341" t="str">
            <v>J1</v>
          </cell>
          <cell r="R1341" t="str">
            <v>J6</v>
          </cell>
          <cell r="S1341" t="str">
            <v>ENTREGADO</v>
          </cell>
          <cell r="T1341">
            <v>42696</v>
          </cell>
          <cell r="U1341" t="str">
            <v>YUCA BELLIDO BORIS YERSY</v>
          </cell>
          <cell r="V1341" t="str">
            <v>FLOREZ CONDORI  JOSE WILLIANS</v>
          </cell>
        </row>
        <row r="1342">
          <cell r="A1342">
            <v>1317</v>
          </cell>
          <cell r="B1342">
            <v>42696</v>
          </cell>
          <cell r="C1342" t="str">
            <v>NOVIEMBRE</v>
          </cell>
          <cell r="D1342" t="str">
            <v>2016</v>
          </cell>
          <cell r="E1342">
            <v>384</v>
          </cell>
          <cell r="F1342" t="str">
            <v>ABR-759</v>
          </cell>
          <cell r="G1342" t="str">
            <v>D0Z-995</v>
          </cell>
          <cell r="H1342" t="str">
            <v>LAS BAMBAS</v>
          </cell>
          <cell r="I1342">
            <v>109079</v>
          </cell>
          <cell r="J1342" t="str">
            <v>REPUESTO</v>
          </cell>
          <cell r="K1342" t="str">
            <v>PERNOS 5/16 X 2"</v>
          </cell>
          <cell r="L1342">
            <v>2</v>
          </cell>
          <cell r="M1342" t="str">
            <v>UNID.</v>
          </cell>
          <cell r="N1342" t="str">
            <v>TRACTO</v>
          </cell>
          <cell r="O1342">
            <v>0</v>
          </cell>
          <cell r="P1342" t="str">
            <v>E2</v>
          </cell>
          <cell r="Q1342" t="str">
            <v>J1</v>
          </cell>
          <cell r="R1342" t="str">
            <v>J6</v>
          </cell>
          <cell r="S1342" t="str">
            <v>ENTREGADO</v>
          </cell>
          <cell r="T1342">
            <v>42696</v>
          </cell>
          <cell r="U1342" t="str">
            <v>YUCA BELLIDO BORIS YERSY</v>
          </cell>
          <cell r="V1342" t="str">
            <v>FLOREZ CONDORI  JOSE WILLIANS</v>
          </cell>
        </row>
        <row r="1343">
          <cell r="A1343">
            <v>1318</v>
          </cell>
          <cell r="B1343">
            <v>42696</v>
          </cell>
          <cell r="C1343" t="str">
            <v>NOVIEMBRE</v>
          </cell>
          <cell r="D1343" t="str">
            <v>2016</v>
          </cell>
          <cell r="E1343">
            <v>384</v>
          </cell>
          <cell r="F1343" t="str">
            <v>ABR-759</v>
          </cell>
          <cell r="G1343" t="str">
            <v>D0Z-995</v>
          </cell>
          <cell r="H1343" t="str">
            <v>LAS BAMBAS</v>
          </cell>
          <cell r="I1343">
            <v>109079</v>
          </cell>
          <cell r="J1343" t="str">
            <v>REPUESTO</v>
          </cell>
          <cell r="K1343" t="str">
            <v>TUERCA 5/16</v>
          </cell>
          <cell r="L1343">
            <v>2</v>
          </cell>
          <cell r="M1343" t="str">
            <v>UNID.</v>
          </cell>
          <cell r="N1343" t="str">
            <v>TRACTO</v>
          </cell>
          <cell r="O1343">
            <v>0</v>
          </cell>
          <cell r="P1343" t="str">
            <v>E2</v>
          </cell>
          <cell r="Q1343" t="str">
            <v>J1</v>
          </cell>
          <cell r="R1343" t="str">
            <v>J6</v>
          </cell>
          <cell r="S1343" t="str">
            <v>ENTREGADO</v>
          </cell>
          <cell r="T1343">
            <v>42696</v>
          </cell>
          <cell r="U1343" t="str">
            <v>YUCA BELLIDO BORIS YERSY</v>
          </cell>
          <cell r="V1343" t="str">
            <v>FLOREZ CONDORI  JOSE WILLIANS</v>
          </cell>
        </row>
        <row r="1344">
          <cell r="A1344">
            <v>1319</v>
          </cell>
          <cell r="B1344">
            <v>42696</v>
          </cell>
          <cell r="C1344" t="str">
            <v>NOVIEMBRE</v>
          </cell>
          <cell r="D1344" t="str">
            <v>2016</v>
          </cell>
          <cell r="E1344">
            <v>384</v>
          </cell>
          <cell r="F1344" t="str">
            <v>ABR-759</v>
          </cell>
          <cell r="G1344" t="str">
            <v>D0Z-995</v>
          </cell>
          <cell r="H1344" t="str">
            <v>LAS BAMBAS</v>
          </cell>
          <cell r="I1344">
            <v>109079</v>
          </cell>
          <cell r="J1344" t="str">
            <v>REPUESTO</v>
          </cell>
          <cell r="K1344" t="str">
            <v>VOLANDA PLANA 5/16</v>
          </cell>
          <cell r="L1344">
            <v>2</v>
          </cell>
          <cell r="M1344" t="str">
            <v>UNID.</v>
          </cell>
          <cell r="N1344" t="str">
            <v>TRACTO</v>
          </cell>
          <cell r="O1344">
            <v>0</v>
          </cell>
          <cell r="P1344" t="str">
            <v>E2</v>
          </cell>
          <cell r="Q1344" t="str">
            <v>J1</v>
          </cell>
          <cell r="R1344" t="str">
            <v>J6</v>
          </cell>
          <cell r="S1344" t="str">
            <v>ENTREGADO</v>
          </cell>
          <cell r="T1344">
            <v>42696</v>
          </cell>
          <cell r="U1344" t="str">
            <v>YUCA BELLIDO BORIS YERSY</v>
          </cell>
          <cell r="V1344" t="str">
            <v>FLOREZ CONDORI  JOSE WILLIANS</v>
          </cell>
        </row>
        <row r="1345">
          <cell r="A1345">
            <v>1320</v>
          </cell>
          <cell r="B1345">
            <v>42696</v>
          </cell>
          <cell r="C1345" t="str">
            <v>NOVIEMBRE</v>
          </cell>
          <cell r="D1345" t="str">
            <v>2016</v>
          </cell>
          <cell r="E1345">
            <v>384</v>
          </cell>
          <cell r="F1345" t="str">
            <v>ABR-759</v>
          </cell>
          <cell r="G1345" t="str">
            <v>D0Z-995</v>
          </cell>
          <cell r="H1345" t="str">
            <v>LAS BAMBAS</v>
          </cell>
          <cell r="I1345">
            <v>109079</v>
          </cell>
          <cell r="J1345" t="str">
            <v>REPUESTO</v>
          </cell>
          <cell r="K1345" t="str">
            <v>FOCO 9006</v>
          </cell>
          <cell r="L1345">
            <v>1</v>
          </cell>
          <cell r="M1345" t="str">
            <v>UNID.</v>
          </cell>
          <cell r="N1345" t="str">
            <v>TRACTO</v>
          </cell>
          <cell r="O1345">
            <v>0</v>
          </cell>
          <cell r="P1345" t="str">
            <v>E2</v>
          </cell>
          <cell r="Q1345" t="str">
            <v>J1</v>
          </cell>
          <cell r="R1345" t="str">
            <v>J6</v>
          </cell>
          <cell r="S1345" t="str">
            <v>ENTREGADO</v>
          </cell>
          <cell r="T1345">
            <v>42696</v>
          </cell>
          <cell r="U1345" t="str">
            <v>YUCA BELLIDO BORIS YERSY</v>
          </cell>
          <cell r="V1345" t="str">
            <v>FLOREZ CONDORI  JOSE WILLIANS</v>
          </cell>
        </row>
        <row r="1346">
          <cell r="A1346">
            <v>1321</v>
          </cell>
          <cell r="B1346">
            <v>42696</v>
          </cell>
          <cell r="C1346" t="str">
            <v>NOVIEMBRE</v>
          </cell>
          <cell r="D1346" t="str">
            <v>2016</v>
          </cell>
          <cell r="E1346">
            <v>384</v>
          </cell>
          <cell r="F1346" t="str">
            <v>ABR-759</v>
          </cell>
          <cell r="G1346" t="str">
            <v>D0Z-995</v>
          </cell>
          <cell r="H1346" t="str">
            <v>LAS BAMBAS</v>
          </cell>
          <cell r="I1346">
            <v>109079</v>
          </cell>
          <cell r="J1346" t="str">
            <v>REPUESTO</v>
          </cell>
          <cell r="K1346" t="str">
            <v>FOCO LAGRIMON AMBAR 12 V</v>
          </cell>
          <cell r="L1346">
            <v>1</v>
          </cell>
          <cell r="M1346" t="str">
            <v>UNID.</v>
          </cell>
          <cell r="N1346" t="str">
            <v>TRACTO</v>
          </cell>
          <cell r="O1346">
            <v>0</v>
          </cell>
          <cell r="P1346" t="str">
            <v>E2</v>
          </cell>
          <cell r="Q1346" t="str">
            <v>J1</v>
          </cell>
          <cell r="R1346" t="str">
            <v>J6</v>
          </cell>
          <cell r="S1346" t="str">
            <v>ENTREGADO</v>
          </cell>
          <cell r="T1346">
            <v>42696</v>
          </cell>
          <cell r="U1346" t="str">
            <v>YUCA BELLIDO BORIS YERSY</v>
          </cell>
          <cell r="V1346" t="str">
            <v>FLOREZ CONDORI  JOSE WILLIANS</v>
          </cell>
        </row>
        <row r="1347">
          <cell r="A1347">
            <v>1383</v>
          </cell>
          <cell r="B1347">
            <v>42696</v>
          </cell>
          <cell r="C1347" t="str">
            <v>NOVIEMBRE</v>
          </cell>
          <cell r="D1347" t="str">
            <v>2016</v>
          </cell>
          <cell r="E1347">
            <v>356</v>
          </cell>
          <cell r="F1347" t="str">
            <v>AKX-767</v>
          </cell>
          <cell r="G1347" t="str">
            <v>TCR-993</v>
          </cell>
          <cell r="H1347" t="str">
            <v>LAS BAMBAS CONC.</v>
          </cell>
          <cell r="I1347">
            <v>18156</v>
          </cell>
          <cell r="J1347" t="str">
            <v>REPUESTO</v>
          </cell>
          <cell r="K1347" t="str">
            <v>SENSOR DE RETROCESO</v>
          </cell>
          <cell r="L1347">
            <v>1</v>
          </cell>
          <cell r="M1347" t="str">
            <v>UNID.</v>
          </cell>
          <cell r="N1347" t="str">
            <v>TRACTO</v>
          </cell>
          <cell r="O1347">
            <v>94</v>
          </cell>
          <cell r="P1347" t="str">
            <v>E1</v>
          </cell>
          <cell r="Q1347" t="str">
            <v>J1</v>
          </cell>
          <cell r="R1347" t="str">
            <v>J6</v>
          </cell>
          <cell r="S1347" t="str">
            <v>ENTREGADO</v>
          </cell>
          <cell r="T1347">
            <v>0</v>
          </cell>
          <cell r="U1347" t="str">
            <v>PALOMINO CARDENAS JUAN CARLOS</v>
          </cell>
          <cell r="V1347" t="str">
            <v>FLOREZ CONDORI  JOSE WILLIANS</v>
          </cell>
        </row>
        <row r="1348">
          <cell r="A1348">
            <v>1384</v>
          </cell>
          <cell r="B1348">
            <v>42696</v>
          </cell>
          <cell r="C1348" t="str">
            <v>NOVIEMBRE</v>
          </cell>
          <cell r="D1348" t="str">
            <v>2016</v>
          </cell>
          <cell r="E1348">
            <v>356</v>
          </cell>
          <cell r="F1348" t="str">
            <v>AKX-767</v>
          </cell>
          <cell r="G1348" t="str">
            <v>TCR-993</v>
          </cell>
          <cell r="H1348" t="str">
            <v>LAS BAMBAS CONC.</v>
          </cell>
          <cell r="I1348">
            <v>18156</v>
          </cell>
          <cell r="J1348" t="str">
            <v>REPUESTO</v>
          </cell>
          <cell r="K1348" t="str">
            <v>RELAY DE 12 V</v>
          </cell>
          <cell r="L1348">
            <v>1</v>
          </cell>
          <cell r="M1348" t="str">
            <v>UNID.</v>
          </cell>
          <cell r="N1348" t="str">
            <v>TRACTO</v>
          </cell>
          <cell r="O1348">
            <v>0</v>
          </cell>
          <cell r="P1348" t="str">
            <v>E1</v>
          </cell>
          <cell r="Q1348" t="str">
            <v>J1</v>
          </cell>
          <cell r="R1348" t="str">
            <v>J6</v>
          </cell>
          <cell r="S1348" t="str">
            <v>ENTREGADO</v>
          </cell>
          <cell r="T1348">
            <v>42696</v>
          </cell>
          <cell r="U1348" t="str">
            <v>PALOMINO CARDENAS JUAN CARLOS</v>
          </cell>
          <cell r="V1348" t="str">
            <v>FLOREZ CONDORI  JOSE WILLIANS</v>
          </cell>
        </row>
        <row r="1349">
          <cell r="A1349">
            <v>1385</v>
          </cell>
          <cell r="B1349">
            <v>42696</v>
          </cell>
          <cell r="C1349" t="str">
            <v>NOVIEMBRE</v>
          </cell>
          <cell r="D1349" t="str">
            <v>2016</v>
          </cell>
          <cell r="E1349">
            <v>367</v>
          </cell>
          <cell r="F1349" t="str">
            <v>B2L-889</v>
          </cell>
          <cell r="G1349" t="str">
            <v>CAMION</v>
          </cell>
          <cell r="H1349" t="str">
            <v>TAMBOMAYO</v>
          </cell>
          <cell r="I1349">
            <v>120679</v>
          </cell>
          <cell r="J1349" t="str">
            <v>REPUESTO</v>
          </cell>
          <cell r="K1349" t="str">
            <v>VALVULA RECUPERADOR DE VAPORES ( según muestra)</v>
          </cell>
          <cell r="L1349">
            <v>1</v>
          </cell>
          <cell r="M1349" t="str">
            <v>UNID.</v>
          </cell>
          <cell r="N1349" t="str">
            <v>CAMION</v>
          </cell>
          <cell r="O1349">
            <v>94</v>
          </cell>
          <cell r="P1349" t="str">
            <v>S2</v>
          </cell>
          <cell r="Q1349" t="str">
            <v>J1</v>
          </cell>
          <cell r="R1349" t="str">
            <v>J1</v>
          </cell>
          <cell r="S1349" t="str">
            <v>ENTREGADO</v>
          </cell>
          <cell r="T1349">
            <v>0</v>
          </cell>
          <cell r="U1349" t="str">
            <v>PALOMINO ESTRADA  MICHEL</v>
          </cell>
          <cell r="V1349" t="str">
            <v>FLOREZ CONDORI  JOSE WILLIANS</v>
          </cell>
        </row>
        <row r="1350">
          <cell r="A1350">
            <v>1386</v>
          </cell>
          <cell r="B1350">
            <v>42696</v>
          </cell>
          <cell r="C1350" t="str">
            <v>NOVIEMBRE</v>
          </cell>
          <cell r="D1350" t="str">
            <v>2016</v>
          </cell>
          <cell r="E1350">
            <v>367</v>
          </cell>
          <cell r="F1350" t="str">
            <v>B2L-889</v>
          </cell>
          <cell r="G1350" t="str">
            <v>CAMION</v>
          </cell>
          <cell r="H1350" t="str">
            <v>TAMBOMAYO</v>
          </cell>
          <cell r="I1350">
            <v>120679</v>
          </cell>
          <cell r="J1350" t="str">
            <v>REPUESTO</v>
          </cell>
          <cell r="K1350" t="str">
            <v>NIPLE PARA RECUPERADOR DE VAPORES</v>
          </cell>
          <cell r="L1350">
            <v>1</v>
          </cell>
          <cell r="M1350" t="str">
            <v>UNID.</v>
          </cell>
          <cell r="N1350" t="str">
            <v>CAMION</v>
          </cell>
          <cell r="O1350">
            <v>94</v>
          </cell>
          <cell r="P1350" t="str">
            <v>S2</v>
          </cell>
          <cell r="Q1350" t="str">
            <v>J1</v>
          </cell>
          <cell r="R1350" t="str">
            <v>J1</v>
          </cell>
          <cell r="S1350" t="str">
            <v>ENTREGADO</v>
          </cell>
          <cell r="T1350">
            <v>0</v>
          </cell>
          <cell r="U1350" t="str">
            <v>PALOMINO ESTRADA  MICHEL</v>
          </cell>
          <cell r="V1350" t="str">
            <v>FLOREZ CONDORI  JOSE WILLIANS</v>
          </cell>
        </row>
        <row r="1351">
          <cell r="A1351">
            <v>1357</v>
          </cell>
          <cell r="B1351">
            <v>42696</v>
          </cell>
          <cell r="C1351" t="str">
            <v>NOVIEMBRE</v>
          </cell>
          <cell r="D1351" t="str">
            <v>2016</v>
          </cell>
          <cell r="E1351">
            <v>398</v>
          </cell>
          <cell r="F1351" t="str">
            <v>C6X-739</v>
          </cell>
          <cell r="G1351" t="str">
            <v>TCS-988</v>
          </cell>
          <cell r="H1351" t="str">
            <v>LAS BAMBAS CONC.</v>
          </cell>
          <cell r="I1351">
            <v>226106.6</v>
          </cell>
          <cell r="J1351" t="str">
            <v>REPUESTO</v>
          </cell>
          <cell r="K1351" t="str">
            <v>ACEITE 15W40</v>
          </cell>
          <cell r="L1351">
            <v>10</v>
          </cell>
          <cell r="M1351" t="str">
            <v>GLNS.</v>
          </cell>
          <cell r="N1351" t="str">
            <v>TRACTO</v>
          </cell>
          <cell r="O1351">
            <v>0</v>
          </cell>
          <cell r="P1351" t="str">
            <v>M2</v>
          </cell>
          <cell r="Q1351" t="str">
            <v>J2</v>
          </cell>
          <cell r="R1351" t="str">
            <v>J6</v>
          </cell>
          <cell r="S1351" t="str">
            <v>ENTREGADO</v>
          </cell>
          <cell r="T1351">
            <v>42696</v>
          </cell>
          <cell r="U1351" t="str">
            <v>CHUMPITAZ GAGO JULIO ENRIQUE</v>
          </cell>
          <cell r="V1351" t="str">
            <v>CORIHUAMAN SURCO  ERICK ROBERT</v>
          </cell>
        </row>
        <row r="1352">
          <cell r="A1352">
            <v>1358</v>
          </cell>
          <cell r="B1352">
            <v>42696</v>
          </cell>
          <cell r="C1352" t="str">
            <v>NOVIEMBRE</v>
          </cell>
          <cell r="D1352" t="str">
            <v>2016</v>
          </cell>
          <cell r="E1352">
            <v>398</v>
          </cell>
          <cell r="F1352" t="str">
            <v>C6X-739</v>
          </cell>
          <cell r="G1352" t="str">
            <v>TCS-988</v>
          </cell>
          <cell r="H1352" t="str">
            <v>LAS BAMBAS CONC.</v>
          </cell>
          <cell r="I1352">
            <v>226106.6</v>
          </cell>
          <cell r="J1352" t="str">
            <v>REPUESTO</v>
          </cell>
          <cell r="K1352" t="str">
            <v>LIQUIDO LIMPIAPARABRISAS</v>
          </cell>
          <cell r="L1352">
            <v>1</v>
          </cell>
          <cell r="M1352" t="str">
            <v>GLNS.</v>
          </cell>
          <cell r="N1352" t="str">
            <v>TRACTO</v>
          </cell>
          <cell r="O1352">
            <v>0</v>
          </cell>
          <cell r="P1352" t="str">
            <v>M2</v>
          </cell>
          <cell r="Q1352" t="str">
            <v>J2</v>
          </cell>
          <cell r="R1352" t="str">
            <v>J6</v>
          </cell>
          <cell r="S1352" t="str">
            <v>ENTREGADO</v>
          </cell>
          <cell r="T1352">
            <v>42696</v>
          </cell>
          <cell r="U1352" t="str">
            <v>CHUMPITAZ GAGO JULIO ENRIQUE</v>
          </cell>
          <cell r="V1352" t="str">
            <v>CORIHUAMAN SURCO  ERICK ROBERT</v>
          </cell>
        </row>
        <row r="1353">
          <cell r="A1353">
            <v>1322</v>
          </cell>
          <cell r="B1353">
            <v>42696</v>
          </cell>
          <cell r="C1353" t="str">
            <v>NOVIEMBRE</v>
          </cell>
          <cell r="D1353" t="str">
            <v>2016</v>
          </cell>
          <cell r="E1353">
            <v>377</v>
          </cell>
          <cell r="F1353" t="str">
            <v>C9M-902</v>
          </cell>
          <cell r="G1353" t="str">
            <v>B8L-970</v>
          </cell>
          <cell r="H1353" t="str">
            <v>LAS BAMBAS</v>
          </cell>
          <cell r="I1353">
            <v>208513</v>
          </cell>
          <cell r="J1353" t="str">
            <v>REPUESTO</v>
          </cell>
          <cell r="K1353" t="str">
            <v>TORNAMESA REPARADA</v>
          </cell>
          <cell r="L1353">
            <v>1</v>
          </cell>
          <cell r="M1353" t="str">
            <v>UNID.</v>
          </cell>
          <cell r="N1353" t="str">
            <v>TRACTO</v>
          </cell>
          <cell r="O1353">
            <v>94</v>
          </cell>
          <cell r="P1353" t="str">
            <v>M5</v>
          </cell>
          <cell r="Q1353" t="str">
            <v>J1</v>
          </cell>
          <cell r="R1353" t="str">
            <v>J6</v>
          </cell>
          <cell r="S1353" t="str">
            <v>ENTREGADO</v>
          </cell>
          <cell r="T1353">
            <v>0</v>
          </cell>
          <cell r="U1353" t="str">
            <v>LOPEZ RUIZ WILBERTO</v>
          </cell>
          <cell r="V1353" t="str">
            <v>FLOREZ CONDORI  JOSE WILLIANS</v>
          </cell>
        </row>
        <row r="1354">
          <cell r="A1354">
            <v>1323</v>
          </cell>
          <cell r="B1354">
            <v>42696</v>
          </cell>
          <cell r="C1354" t="str">
            <v>NOVIEMBRE</v>
          </cell>
          <cell r="D1354" t="str">
            <v>2016</v>
          </cell>
          <cell r="E1354">
            <v>377</v>
          </cell>
          <cell r="F1354" t="str">
            <v>C9M-902</v>
          </cell>
          <cell r="G1354" t="str">
            <v>B8L-970</v>
          </cell>
          <cell r="H1354" t="str">
            <v>LAS BAMBAS</v>
          </cell>
          <cell r="I1354">
            <v>208513</v>
          </cell>
          <cell r="J1354" t="str">
            <v>REPUESTO</v>
          </cell>
          <cell r="K1354" t="str">
            <v>BUJES</v>
          </cell>
          <cell r="L1354">
            <v>2</v>
          </cell>
          <cell r="M1354" t="str">
            <v>UNID.</v>
          </cell>
          <cell r="N1354" t="str">
            <v>TRACTO</v>
          </cell>
          <cell r="O1354">
            <v>0</v>
          </cell>
          <cell r="P1354" t="str">
            <v>M5</v>
          </cell>
          <cell r="Q1354" t="str">
            <v>J1</v>
          </cell>
          <cell r="R1354" t="str">
            <v>J6</v>
          </cell>
          <cell r="S1354" t="str">
            <v>ENTREGADO</v>
          </cell>
          <cell r="T1354">
            <v>42696</v>
          </cell>
          <cell r="U1354" t="str">
            <v>LOPEZ RUIZ WILBERTO</v>
          </cell>
          <cell r="V1354" t="str">
            <v>FLOREZ CONDORI  JOSE WILLIANS</v>
          </cell>
        </row>
        <row r="1355">
          <cell r="A1355">
            <v>1324</v>
          </cell>
          <cell r="B1355">
            <v>42696</v>
          </cell>
          <cell r="C1355" t="str">
            <v>NOVIEMBRE</v>
          </cell>
          <cell r="D1355" t="str">
            <v>2016</v>
          </cell>
          <cell r="E1355">
            <v>377</v>
          </cell>
          <cell r="F1355" t="str">
            <v>C9M-902</v>
          </cell>
          <cell r="G1355" t="str">
            <v>B8L-970</v>
          </cell>
          <cell r="H1355" t="str">
            <v>LAS BAMBAS</v>
          </cell>
          <cell r="I1355">
            <v>208513</v>
          </cell>
          <cell r="J1355" t="str">
            <v>REPUESTO</v>
          </cell>
          <cell r="K1355" t="str">
            <v>PINES</v>
          </cell>
          <cell r="L1355">
            <v>2</v>
          </cell>
          <cell r="M1355" t="str">
            <v>UNID.</v>
          </cell>
          <cell r="N1355" t="str">
            <v>TRACTO</v>
          </cell>
          <cell r="O1355">
            <v>0</v>
          </cell>
          <cell r="P1355" t="str">
            <v>M5</v>
          </cell>
          <cell r="Q1355" t="str">
            <v>J1</v>
          </cell>
          <cell r="R1355" t="str">
            <v>J6</v>
          </cell>
          <cell r="S1355" t="str">
            <v>ENTREGADO</v>
          </cell>
          <cell r="T1355">
            <v>42696</v>
          </cell>
          <cell r="U1355" t="str">
            <v>LOPEZ RUIZ WILBERTO</v>
          </cell>
          <cell r="V1355" t="str">
            <v>FLOREZ CONDORI  JOSE WILLIANS</v>
          </cell>
        </row>
        <row r="1356">
          <cell r="A1356">
            <v>1375</v>
          </cell>
          <cell r="B1356">
            <v>42696</v>
          </cell>
          <cell r="C1356" t="str">
            <v>NOVIEMBRE</v>
          </cell>
          <cell r="D1356" t="str">
            <v>2016</v>
          </cell>
          <cell r="E1356">
            <v>377</v>
          </cell>
          <cell r="F1356" t="str">
            <v>C9M-902</v>
          </cell>
          <cell r="G1356" t="str">
            <v>B8L-970</v>
          </cell>
          <cell r="H1356" t="str">
            <v>LAS BAMBAS</v>
          </cell>
          <cell r="I1356">
            <v>208513</v>
          </cell>
          <cell r="J1356" t="str">
            <v>REPUESTO</v>
          </cell>
          <cell r="K1356" t="str">
            <v>VARILLAS DE CITOFONTE 1/8</v>
          </cell>
          <cell r="L1356">
            <v>20</v>
          </cell>
          <cell r="M1356" t="str">
            <v>UNID.</v>
          </cell>
          <cell r="N1356" t="str">
            <v>TRACTO</v>
          </cell>
          <cell r="O1356">
            <v>94</v>
          </cell>
          <cell r="P1356" t="str">
            <v>S3</v>
          </cell>
          <cell r="Q1356" t="str">
            <v>J2</v>
          </cell>
          <cell r="R1356" t="str">
            <v>J6</v>
          </cell>
          <cell r="S1356" t="str">
            <v>ENTREGADO</v>
          </cell>
          <cell r="T1356">
            <v>0</v>
          </cell>
          <cell r="U1356" t="str">
            <v>JIMENEZ MACHACA JAVIER</v>
          </cell>
          <cell r="V1356" t="str">
            <v>CORIHUAMAN SURCO  ERICK ROBERT</v>
          </cell>
        </row>
        <row r="1357">
          <cell r="A1357">
            <v>1338</v>
          </cell>
          <cell r="B1357">
            <v>42696</v>
          </cell>
          <cell r="C1357" t="str">
            <v>NOVIEMBRE</v>
          </cell>
          <cell r="D1357" t="str">
            <v>2016</v>
          </cell>
          <cell r="E1357">
            <v>380</v>
          </cell>
          <cell r="F1357" t="str">
            <v>C9N-807</v>
          </cell>
          <cell r="G1357" t="str">
            <v>B4O-994</v>
          </cell>
          <cell r="H1357" t="str">
            <v>LAS BAMBAS</v>
          </cell>
          <cell r="I1357">
            <v>208922</v>
          </cell>
          <cell r="J1357" t="str">
            <v>REPUESTO</v>
          </cell>
          <cell r="K1357" t="str">
            <v>PRESINTOS 200</v>
          </cell>
          <cell r="L1357">
            <v>20</v>
          </cell>
          <cell r="M1357" t="str">
            <v>UNID.</v>
          </cell>
          <cell r="N1357" t="str">
            <v>CISTERNA</v>
          </cell>
          <cell r="O1357">
            <v>0</v>
          </cell>
          <cell r="P1357" t="str">
            <v>E2</v>
          </cell>
          <cell r="Q1357" t="str">
            <v>J1</v>
          </cell>
          <cell r="R1357" t="str">
            <v>J6</v>
          </cell>
          <cell r="S1357" t="str">
            <v>ENTREGADO</v>
          </cell>
          <cell r="T1357">
            <v>42696</v>
          </cell>
          <cell r="U1357" t="str">
            <v>YUCA BELLIDO BORIS YERSY</v>
          </cell>
          <cell r="V1357" t="str">
            <v>FLOREZ CONDORI  JOSE WILLIANS</v>
          </cell>
        </row>
        <row r="1358">
          <cell r="A1358">
            <v>1339</v>
          </cell>
          <cell r="B1358">
            <v>42696</v>
          </cell>
          <cell r="C1358" t="str">
            <v>NOVIEMBRE</v>
          </cell>
          <cell r="D1358" t="str">
            <v>2016</v>
          </cell>
          <cell r="E1358">
            <v>380</v>
          </cell>
          <cell r="F1358" t="str">
            <v>C9N-807</v>
          </cell>
          <cell r="G1358" t="str">
            <v>B4O-994</v>
          </cell>
          <cell r="H1358" t="str">
            <v>LAS BAMBAS</v>
          </cell>
          <cell r="I1358">
            <v>208922</v>
          </cell>
          <cell r="J1358" t="str">
            <v>REPUESTO</v>
          </cell>
          <cell r="K1358" t="str">
            <v>MINIFUSIBLES DE 10 AMP.</v>
          </cell>
          <cell r="L1358">
            <v>5</v>
          </cell>
          <cell r="M1358" t="str">
            <v>UNID.</v>
          </cell>
          <cell r="N1358" t="str">
            <v>TRACTO</v>
          </cell>
          <cell r="O1358">
            <v>0</v>
          </cell>
          <cell r="P1358" t="str">
            <v>E2</v>
          </cell>
          <cell r="Q1358" t="str">
            <v>J1</v>
          </cell>
          <cell r="R1358" t="str">
            <v>J6</v>
          </cell>
          <cell r="S1358" t="str">
            <v>ENTREGADO</v>
          </cell>
          <cell r="T1358">
            <v>42696</v>
          </cell>
          <cell r="U1358" t="str">
            <v>YUCA BELLIDO BORIS YERSY</v>
          </cell>
          <cell r="V1358" t="str">
            <v>FLOREZ CONDORI  JOSE WILLIANS</v>
          </cell>
        </row>
        <row r="1359">
          <cell r="A1359">
            <v>1294</v>
          </cell>
          <cell r="B1359">
            <v>42696</v>
          </cell>
          <cell r="C1359" t="str">
            <v>NOVIEMBRE</v>
          </cell>
          <cell r="D1359" t="str">
            <v>2016</v>
          </cell>
          <cell r="E1359">
            <v>380</v>
          </cell>
          <cell r="F1359" t="str">
            <v>C9N-807</v>
          </cell>
          <cell r="G1359" t="str">
            <v>B4O-994</v>
          </cell>
          <cell r="H1359" t="str">
            <v>LAS BAMBAS</v>
          </cell>
          <cell r="I1359">
            <v>208922</v>
          </cell>
          <cell r="J1359" t="str">
            <v>REPUESTO</v>
          </cell>
          <cell r="K1359" t="str">
            <v>LLANTA REENCAUCHADA MIXTA</v>
          </cell>
          <cell r="L1359">
            <v>1</v>
          </cell>
          <cell r="M1359" t="str">
            <v>UNID.</v>
          </cell>
          <cell r="N1359" t="str">
            <v>CISTERNA</v>
          </cell>
          <cell r="O1359">
            <v>0</v>
          </cell>
          <cell r="P1359" t="str">
            <v>N2</v>
          </cell>
          <cell r="Q1359" t="str">
            <v>J3</v>
          </cell>
          <cell r="R1359" t="str">
            <v>J6</v>
          </cell>
          <cell r="S1359" t="str">
            <v>ENTREGADO</v>
          </cell>
          <cell r="T1359">
            <v>42696</v>
          </cell>
          <cell r="U1359" t="str">
            <v>MAMANI LARICO  EDUARDO ALVARO</v>
          </cell>
          <cell r="V1359" t="str">
            <v>CHURA PIZARRO ALBERTO</v>
          </cell>
        </row>
        <row r="1360">
          <cell r="A1360">
            <v>1352</v>
          </cell>
          <cell r="B1360">
            <v>42696</v>
          </cell>
          <cell r="C1360" t="str">
            <v>NOVIEMBRE</v>
          </cell>
          <cell r="D1360" t="str">
            <v>2016</v>
          </cell>
          <cell r="E1360">
            <v>361</v>
          </cell>
          <cell r="F1360" t="str">
            <v>D3N-721</v>
          </cell>
          <cell r="G1360" t="str">
            <v>C4S-979</v>
          </cell>
          <cell r="H1360" t="str">
            <v>LAS BAMBAS</v>
          </cell>
          <cell r="I1360">
            <v>132860</v>
          </cell>
          <cell r="J1360" t="str">
            <v>REPUESTO</v>
          </cell>
          <cell r="K1360" t="str">
            <v>FOCO PIRATA</v>
          </cell>
          <cell r="L1360">
            <v>1</v>
          </cell>
          <cell r="M1360" t="str">
            <v>UNID.</v>
          </cell>
          <cell r="N1360" t="str">
            <v>CISTERNA</v>
          </cell>
          <cell r="O1360">
            <v>0</v>
          </cell>
          <cell r="P1360" t="str">
            <v>E1</v>
          </cell>
          <cell r="Q1360" t="str">
            <v>J1</v>
          </cell>
          <cell r="R1360" t="str">
            <v>J6</v>
          </cell>
          <cell r="S1360" t="str">
            <v>ENTREGADO</v>
          </cell>
          <cell r="T1360">
            <v>42696</v>
          </cell>
          <cell r="U1360" t="str">
            <v>PALOMINO CARDENAS JUAN CARLOS</v>
          </cell>
          <cell r="V1360" t="str">
            <v>FLOREZ CONDORI  JOSE WILLIANS</v>
          </cell>
        </row>
        <row r="1361">
          <cell r="A1361">
            <v>1365</v>
          </cell>
          <cell r="B1361">
            <v>42696</v>
          </cell>
          <cell r="C1361" t="str">
            <v>NOVIEMBRE</v>
          </cell>
          <cell r="D1361" t="str">
            <v>2016</v>
          </cell>
          <cell r="E1361">
            <v>361</v>
          </cell>
          <cell r="F1361" t="str">
            <v>D3N-721</v>
          </cell>
          <cell r="G1361" t="str">
            <v>C4S-979</v>
          </cell>
          <cell r="H1361" t="str">
            <v>LAS BAMBAS</v>
          </cell>
          <cell r="I1361">
            <v>132860</v>
          </cell>
          <cell r="J1361" t="str">
            <v>REPUESTO</v>
          </cell>
          <cell r="K1361" t="str">
            <v>FARO PIRATA</v>
          </cell>
          <cell r="L1361">
            <v>1</v>
          </cell>
          <cell r="M1361" t="str">
            <v>UNID.</v>
          </cell>
          <cell r="N1361" t="str">
            <v>CISTERNA</v>
          </cell>
          <cell r="O1361">
            <v>0</v>
          </cell>
          <cell r="P1361" t="str">
            <v>E2</v>
          </cell>
          <cell r="Q1361" t="str">
            <v>J1</v>
          </cell>
          <cell r="R1361" t="str">
            <v>J6</v>
          </cell>
          <cell r="S1361" t="str">
            <v>ENTREGADO</v>
          </cell>
          <cell r="T1361">
            <v>42696</v>
          </cell>
          <cell r="U1361" t="str">
            <v>YUCA BELLIDO BORIS YERSY</v>
          </cell>
          <cell r="V1361" t="str">
            <v>FLOREZ CONDORI  JOSE WILLIANS</v>
          </cell>
        </row>
        <row r="1362">
          <cell r="A1362">
            <v>1335</v>
          </cell>
          <cell r="B1362">
            <v>42696</v>
          </cell>
          <cell r="C1362" t="str">
            <v>NOVIEMBRE</v>
          </cell>
          <cell r="D1362" t="str">
            <v>2016</v>
          </cell>
          <cell r="E1362">
            <v>385</v>
          </cell>
          <cell r="F1362" t="str">
            <v>D3O-745</v>
          </cell>
          <cell r="G1362" t="str">
            <v>F3L-979</v>
          </cell>
          <cell r="H1362" t="str">
            <v>LAS BAMBAS</v>
          </cell>
          <cell r="I1362">
            <v>156638</v>
          </cell>
          <cell r="J1362" t="str">
            <v>REPUESTO</v>
          </cell>
          <cell r="K1362" t="str">
            <v>ESPEJO RETROVISOR GRANDE LADO IZQUIERDO</v>
          </cell>
          <cell r="L1362">
            <v>1</v>
          </cell>
          <cell r="M1362" t="str">
            <v>UNID.</v>
          </cell>
          <cell r="N1362" t="str">
            <v>TRACTO</v>
          </cell>
          <cell r="O1362">
            <v>0</v>
          </cell>
          <cell r="P1362" t="str">
            <v>M2</v>
          </cell>
          <cell r="Q1362" t="str">
            <v>J1</v>
          </cell>
          <cell r="R1362" t="str">
            <v>J6</v>
          </cell>
          <cell r="S1362" t="str">
            <v>ENTREGADO</v>
          </cell>
          <cell r="T1362">
            <v>42696</v>
          </cell>
          <cell r="U1362" t="str">
            <v>CHUMPITAZ GAGO JULIO ENRIQUE</v>
          </cell>
          <cell r="V1362" t="str">
            <v>FLOREZ CONDORI  JOSE WILLIANS</v>
          </cell>
        </row>
        <row r="1363">
          <cell r="A1363">
            <v>1359</v>
          </cell>
          <cell r="B1363">
            <v>42696</v>
          </cell>
          <cell r="C1363" t="str">
            <v>NOVIEMBRE</v>
          </cell>
          <cell r="D1363" t="str">
            <v>2016</v>
          </cell>
          <cell r="E1363">
            <v>385</v>
          </cell>
          <cell r="F1363" t="str">
            <v>D3O-745</v>
          </cell>
          <cell r="G1363" t="str">
            <v>F3L-979</v>
          </cell>
          <cell r="H1363" t="str">
            <v>LAS BAMBAS</v>
          </cell>
          <cell r="I1363">
            <v>156638</v>
          </cell>
          <cell r="J1363" t="str">
            <v>REPUESTO</v>
          </cell>
          <cell r="K1363" t="str">
            <v xml:space="preserve">REMACHES </v>
          </cell>
          <cell r="L1363">
            <v>150</v>
          </cell>
          <cell r="M1363" t="str">
            <v>UNID.</v>
          </cell>
          <cell r="N1363" t="str">
            <v>CISTERNA</v>
          </cell>
          <cell r="O1363">
            <v>0</v>
          </cell>
          <cell r="P1363" t="str">
            <v>M1</v>
          </cell>
          <cell r="Q1363" t="str">
            <v>J1</v>
          </cell>
          <cell r="R1363" t="str">
            <v>J6</v>
          </cell>
          <cell r="S1363" t="str">
            <v>ENTREGADO</v>
          </cell>
          <cell r="T1363">
            <v>42696</v>
          </cell>
          <cell r="U1363" t="str">
            <v>CABEZAS SANCHEZ JEAN JHONATAN</v>
          </cell>
          <cell r="V1363" t="str">
            <v>FLOREZ CONDORI  JOSE WILLIANS</v>
          </cell>
        </row>
        <row r="1364">
          <cell r="A1364">
            <v>1360</v>
          </cell>
          <cell r="B1364">
            <v>42696</v>
          </cell>
          <cell r="C1364" t="str">
            <v>NOVIEMBRE</v>
          </cell>
          <cell r="D1364" t="str">
            <v>2016</v>
          </cell>
          <cell r="E1364">
            <v>385</v>
          </cell>
          <cell r="F1364" t="str">
            <v>D3O-745</v>
          </cell>
          <cell r="G1364" t="str">
            <v>F3L-979</v>
          </cell>
          <cell r="H1364" t="str">
            <v>LAS BAMBAS</v>
          </cell>
          <cell r="I1364">
            <v>156638</v>
          </cell>
          <cell r="J1364" t="str">
            <v>REPUESTO</v>
          </cell>
          <cell r="K1364" t="str">
            <v>ZAPATAS</v>
          </cell>
          <cell r="L1364">
            <v>1</v>
          </cell>
          <cell r="M1364" t="str">
            <v>JUEGO</v>
          </cell>
          <cell r="N1364" t="str">
            <v>CISTERNA</v>
          </cell>
          <cell r="O1364">
            <v>0</v>
          </cell>
          <cell r="P1364" t="str">
            <v>M1</v>
          </cell>
          <cell r="Q1364" t="str">
            <v>J1</v>
          </cell>
          <cell r="R1364" t="str">
            <v>J6</v>
          </cell>
          <cell r="S1364" t="str">
            <v>ENTREGADO</v>
          </cell>
          <cell r="T1364">
            <v>42696</v>
          </cell>
          <cell r="U1364" t="str">
            <v>CABEZAS SANCHEZ JEAN JHONATAN</v>
          </cell>
          <cell r="V1364" t="str">
            <v>FLOREZ CONDORI  JOSE WILLIANS</v>
          </cell>
        </row>
        <row r="1365">
          <cell r="A1365">
            <v>1361</v>
          </cell>
          <cell r="B1365">
            <v>42696</v>
          </cell>
          <cell r="C1365" t="str">
            <v>NOVIEMBRE</v>
          </cell>
          <cell r="D1365" t="str">
            <v>2016</v>
          </cell>
          <cell r="E1365">
            <v>385</v>
          </cell>
          <cell r="F1365" t="str">
            <v>D3O-745</v>
          </cell>
          <cell r="G1365" t="str">
            <v>F3L-979</v>
          </cell>
          <cell r="H1365" t="str">
            <v>LAS BAMBAS</v>
          </cell>
          <cell r="I1365">
            <v>156638</v>
          </cell>
          <cell r="J1365" t="str">
            <v>REPUESTO</v>
          </cell>
          <cell r="K1365" t="str">
            <v>RESORTES GRANDES PARA ZAPATAS</v>
          </cell>
          <cell r="L1365">
            <v>2</v>
          </cell>
          <cell r="M1365" t="str">
            <v>UNID.</v>
          </cell>
          <cell r="N1365" t="str">
            <v>CISTERNA</v>
          </cell>
          <cell r="O1365">
            <v>0</v>
          </cell>
          <cell r="P1365" t="str">
            <v>M1</v>
          </cell>
          <cell r="Q1365" t="str">
            <v>J1</v>
          </cell>
          <cell r="R1365" t="str">
            <v>J6</v>
          </cell>
          <cell r="S1365" t="str">
            <v>ENTREGADO</v>
          </cell>
          <cell r="T1365">
            <v>42696</v>
          </cell>
          <cell r="U1365" t="str">
            <v>CABEZAS SANCHEZ JEAN JHONATAN</v>
          </cell>
          <cell r="V1365" t="str">
            <v>FLOREZ CONDORI  JOSE WILLIANS</v>
          </cell>
        </row>
        <row r="1366">
          <cell r="A1366">
            <v>1362</v>
          </cell>
          <cell r="B1366">
            <v>42696</v>
          </cell>
          <cell r="C1366" t="str">
            <v>NOVIEMBRE</v>
          </cell>
          <cell r="D1366" t="str">
            <v>2016</v>
          </cell>
          <cell r="E1366">
            <v>385</v>
          </cell>
          <cell r="F1366" t="str">
            <v>D3O-745</v>
          </cell>
          <cell r="G1366" t="str">
            <v>F3L-979</v>
          </cell>
          <cell r="H1366" t="str">
            <v>LAS BAMBAS</v>
          </cell>
          <cell r="I1366">
            <v>156638</v>
          </cell>
          <cell r="J1366" t="str">
            <v>REPUESTO</v>
          </cell>
          <cell r="K1366" t="str">
            <v>RESORTES PEQUEÑOS PARA ZAPATAS</v>
          </cell>
          <cell r="L1366">
            <v>4</v>
          </cell>
          <cell r="M1366" t="str">
            <v>UNID.</v>
          </cell>
          <cell r="N1366" t="str">
            <v>CISTERNA</v>
          </cell>
          <cell r="O1366">
            <v>0</v>
          </cell>
          <cell r="P1366" t="str">
            <v>M1</v>
          </cell>
          <cell r="Q1366" t="str">
            <v>J1</v>
          </cell>
          <cell r="R1366" t="str">
            <v>J6</v>
          </cell>
          <cell r="S1366" t="str">
            <v>ENTREGADO</v>
          </cell>
          <cell r="T1366">
            <v>42696</v>
          </cell>
          <cell r="U1366" t="str">
            <v>CABEZAS SANCHEZ JEAN JHONATAN</v>
          </cell>
          <cell r="V1366" t="str">
            <v>FLOREZ CONDORI  JOSE WILLIANS</v>
          </cell>
        </row>
        <row r="1367">
          <cell r="A1367">
            <v>1314</v>
          </cell>
          <cell r="B1367">
            <v>42696</v>
          </cell>
          <cell r="C1367" t="str">
            <v>NOVIEMBRE</v>
          </cell>
          <cell r="D1367" t="str">
            <v>2016</v>
          </cell>
          <cell r="E1367">
            <v>390</v>
          </cell>
          <cell r="F1367" t="str">
            <v>D3P-744</v>
          </cell>
          <cell r="G1367" t="str">
            <v>A0F-996</v>
          </cell>
          <cell r="H1367" t="str">
            <v>LAS BAMBAS</v>
          </cell>
          <cell r="I1367">
            <v>153106</v>
          </cell>
          <cell r="J1367" t="str">
            <v>REPUESTO</v>
          </cell>
          <cell r="K1367" t="str">
            <v>PRESINTO 300</v>
          </cell>
          <cell r="L1367">
            <v>20</v>
          </cell>
          <cell r="M1367" t="str">
            <v>UNID.</v>
          </cell>
          <cell r="N1367" t="str">
            <v>TRACTO</v>
          </cell>
          <cell r="O1367">
            <v>0</v>
          </cell>
          <cell r="P1367" t="str">
            <v>E1</v>
          </cell>
          <cell r="Q1367" t="str">
            <v>J1</v>
          </cell>
          <cell r="R1367" t="str">
            <v>J6</v>
          </cell>
          <cell r="S1367" t="str">
            <v>ENTREGADO</v>
          </cell>
          <cell r="T1367">
            <v>42696</v>
          </cell>
          <cell r="U1367" t="str">
            <v>PALOMINO CARDENAS JUAN CARLOS</v>
          </cell>
          <cell r="V1367" t="str">
            <v>FLOREZ CONDORI  JOSE WILLIANS</v>
          </cell>
        </row>
        <row r="1368">
          <cell r="A1368">
            <v>1345</v>
          </cell>
          <cell r="B1368">
            <v>42696</v>
          </cell>
          <cell r="C1368" t="str">
            <v>NOVIEMBRE</v>
          </cell>
          <cell r="D1368" t="str">
            <v>2016</v>
          </cell>
          <cell r="E1368">
            <v>390</v>
          </cell>
          <cell r="F1368" t="str">
            <v>D3P-744</v>
          </cell>
          <cell r="G1368" t="str">
            <v>A0F-996</v>
          </cell>
          <cell r="H1368" t="str">
            <v>LAS BAMBAS</v>
          </cell>
          <cell r="I1368">
            <v>153106</v>
          </cell>
          <cell r="J1368" t="str">
            <v>REPUESTO</v>
          </cell>
          <cell r="K1368" t="str">
            <v>VALVULA DE PASE DE COMBUSTIBLE IZQUIERDO</v>
          </cell>
          <cell r="L1368">
            <v>1</v>
          </cell>
          <cell r="M1368" t="str">
            <v>UNID.</v>
          </cell>
          <cell r="N1368" t="str">
            <v>TRACTO</v>
          </cell>
          <cell r="O1368">
            <v>94</v>
          </cell>
          <cell r="P1368" t="str">
            <v>M4</v>
          </cell>
          <cell r="Q1368" t="str">
            <v>J1</v>
          </cell>
          <cell r="R1368" t="str">
            <v>J6</v>
          </cell>
          <cell r="S1368" t="str">
            <v>ENTREGADO</v>
          </cell>
          <cell r="T1368">
            <v>0</v>
          </cell>
          <cell r="U1368" t="str">
            <v>JULLIRI APAZA UBALDO</v>
          </cell>
          <cell r="V1368" t="str">
            <v>FLOREZ CONDORI  JOSE WILLIANS</v>
          </cell>
        </row>
        <row r="1369">
          <cell r="A1369">
            <v>1346</v>
          </cell>
          <cell r="B1369">
            <v>42696</v>
          </cell>
          <cell r="C1369" t="str">
            <v>NOVIEMBRE</v>
          </cell>
          <cell r="D1369" t="str">
            <v>2016</v>
          </cell>
          <cell r="E1369">
            <v>390</v>
          </cell>
          <cell r="F1369" t="str">
            <v>D3P-744</v>
          </cell>
          <cell r="G1369" t="str">
            <v>A0F-996</v>
          </cell>
          <cell r="H1369" t="str">
            <v>LAS BAMBAS</v>
          </cell>
          <cell r="I1369">
            <v>153106</v>
          </cell>
          <cell r="J1369" t="str">
            <v>REPUESTO</v>
          </cell>
          <cell r="K1369" t="str">
            <v>VALVULA DE PASE DE COMBUSTIBLE DERECHO</v>
          </cell>
          <cell r="L1369">
            <v>1</v>
          </cell>
          <cell r="M1369" t="str">
            <v>UNID.</v>
          </cell>
          <cell r="N1369" t="str">
            <v>TRACTO</v>
          </cell>
          <cell r="O1369">
            <v>94</v>
          </cell>
          <cell r="P1369" t="str">
            <v>M4</v>
          </cell>
          <cell r="Q1369" t="str">
            <v>J1</v>
          </cell>
          <cell r="R1369" t="str">
            <v>J6</v>
          </cell>
          <cell r="S1369" t="str">
            <v>ENTREGADO</v>
          </cell>
          <cell r="T1369">
            <v>0</v>
          </cell>
          <cell r="U1369" t="str">
            <v>JULLIRI APAZA UBALDO</v>
          </cell>
          <cell r="V1369" t="str">
            <v>FLOREZ CONDORI  JOSE WILLIANS</v>
          </cell>
        </row>
        <row r="1370">
          <cell r="A1370">
            <v>1353</v>
          </cell>
          <cell r="B1370">
            <v>42696</v>
          </cell>
          <cell r="C1370" t="str">
            <v>NOVIEMBRE</v>
          </cell>
          <cell r="D1370" t="str">
            <v>2016</v>
          </cell>
          <cell r="E1370">
            <v>390</v>
          </cell>
          <cell r="F1370" t="str">
            <v>D3P-744</v>
          </cell>
          <cell r="G1370" t="str">
            <v>A0F-996</v>
          </cell>
          <cell r="H1370" t="str">
            <v>LAS BAMBAS</v>
          </cell>
          <cell r="I1370">
            <v>153106</v>
          </cell>
          <cell r="J1370" t="str">
            <v>SERVICIO</v>
          </cell>
          <cell r="K1370" t="str">
            <v>REPARACION  DETAPABARRO  DE FARO LADO IZQUIERDO</v>
          </cell>
          <cell r="L1370">
            <v>1</v>
          </cell>
          <cell r="M1370" t="str">
            <v>UNID.</v>
          </cell>
          <cell r="N1370" t="str">
            <v>TRACTO</v>
          </cell>
          <cell r="O1370">
            <v>0</v>
          </cell>
          <cell r="P1370" t="str">
            <v>M4</v>
          </cell>
          <cell r="Q1370" t="str">
            <v>J1</v>
          </cell>
          <cell r="R1370" t="str">
            <v>J6</v>
          </cell>
          <cell r="S1370" t="str">
            <v>ENTREGADO</v>
          </cell>
          <cell r="T1370">
            <v>42696</v>
          </cell>
          <cell r="U1370" t="str">
            <v>JULLIRI APAZA UBALDO</v>
          </cell>
          <cell r="V1370" t="str">
            <v>FLOREZ CONDORI  JOSE WILLIANS</v>
          </cell>
        </row>
        <row r="1371">
          <cell r="A1371">
            <v>1354</v>
          </cell>
          <cell r="B1371">
            <v>42696</v>
          </cell>
          <cell r="C1371" t="str">
            <v>NOVIEMBRE</v>
          </cell>
          <cell r="D1371" t="str">
            <v>2016</v>
          </cell>
          <cell r="E1371">
            <v>390</v>
          </cell>
          <cell r="F1371" t="str">
            <v>D3P-744</v>
          </cell>
          <cell r="G1371" t="str">
            <v>A0F-996</v>
          </cell>
          <cell r="H1371" t="str">
            <v>LAS BAMBAS</v>
          </cell>
          <cell r="I1371">
            <v>153106</v>
          </cell>
          <cell r="J1371" t="str">
            <v>REPUESTO</v>
          </cell>
          <cell r="K1371" t="str">
            <v>ORING 1 X 3/16</v>
          </cell>
          <cell r="L1371">
            <v>1</v>
          </cell>
          <cell r="M1371" t="str">
            <v>UNID.</v>
          </cell>
          <cell r="N1371" t="str">
            <v>TRACTO</v>
          </cell>
          <cell r="O1371">
            <v>0</v>
          </cell>
          <cell r="P1371" t="str">
            <v>M4</v>
          </cell>
          <cell r="Q1371" t="str">
            <v>J1</v>
          </cell>
          <cell r="R1371" t="str">
            <v>J6</v>
          </cell>
          <cell r="S1371" t="str">
            <v>ENTREGADO</v>
          </cell>
          <cell r="T1371">
            <v>42696</v>
          </cell>
          <cell r="U1371" t="str">
            <v>JULLIRI APAZA UBALDO</v>
          </cell>
          <cell r="V1371" t="str">
            <v>FLOREZ CONDORI  JOSE WILLIANS</v>
          </cell>
        </row>
        <row r="1372">
          <cell r="A1372">
            <v>1313</v>
          </cell>
          <cell r="B1372">
            <v>42696</v>
          </cell>
          <cell r="C1372" t="str">
            <v>NOVIEMBRE</v>
          </cell>
          <cell r="D1372" t="str">
            <v>2016</v>
          </cell>
          <cell r="E1372">
            <v>390</v>
          </cell>
          <cell r="F1372" t="str">
            <v>D3P-744</v>
          </cell>
          <cell r="G1372" t="str">
            <v>A0F-996</v>
          </cell>
          <cell r="H1372" t="str">
            <v>LAS BAMBAS</v>
          </cell>
          <cell r="I1372">
            <v>153106</v>
          </cell>
          <cell r="J1372" t="str">
            <v>REPUESTO</v>
          </cell>
          <cell r="K1372" t="str">
            <v>LLANTAS REENCAUCHADAS</v>
          </cell>
          <cell r="L1372">
            <v>4</v>
          </cell>
          <cell r="M1372" t="str">
            <v>UNID.</v>
          </cell>
          <cell r="N1372" t="str">
            <v>TRACTO</v>
          </cell>
          <cell r="O1372">
            <v>0</v>
          </cell>
          <cell r="P1372" t="str">
            <v>N2</v>
          </cell>
          <cell r="Q1372" t="str">
            <v>J3</v>
          </cell>
          <cell r="R1372" t="str">
            <v>J6</v>
          </cell>
          <cell r="S1372" t="str">
            <v>ENTREGADO</v>
          </cell>
          <cell r="T1372">
            <v>42696</v>
          </cell>
          <cell r="U1372" t="str">
            <v>MAMANI LARICO  EDUARDO ALVARO</v>
          </cell>
          <cell r="V1372" t="str">
            <v>CHURA PIZARRO ALBERTO</v>
          </cell>
        </row>
        <row r="1373">
          <cell r="A1373">
            <v>1304</v>
          </cell>
          <cell r="B1373">
            <v>42696</v>
          </cell>
          <cell r="C1373" t="str">
            <v>NOVIEMBRE</v>
          </cell>
          <cell r="D1373" t="str">
            <v>2016</v>
          </cell>
          <cell r="E1373">
            <v>391</v>
          </cell>
          <cell r="F1373" t="str">
            <v>D3Q-741</v>
          </cell>
          <cell r="G1373" t="str">
            <v>D2E-976</v>
          </cell>
          <cell r="H1373" t="str">
            <v>LAS BAMBAS</v>
          </cell>
          <cell r="I1373">
            <v>162515</v>
          </cell>
          <cell r="J1373" t="str">
            <v>REPUESTO</v>
          </cell>
          <cell r="K1373" t="str">
            <v>FILTRO DE AIRE PRIMARIO</v>
          </cell>
          <cell r="L1373">
            <v>1</v>
          </cell>
          <cell r="M1373" t="str">
            <v>UNID.</v>
          </cell>
          <cell r="N1373" t="str">
            <v>TRACTO</v>
          </cell>
          <cell r="O1373">
            <v>0</v>
          </cell>
          <cell r="P1373" t="str">
            <v>M6</v>
          </cell>
          <cell r="Q1373" t="str">
            <v>J2</v>
          </cell>
          <cell r="R1373" t="str">
            <v>J6</v>
          </cell>
          <cell r="S1373" t="str">
            <v>ENTREGADO</v>
          </cell>
          <cell r="T1373">
            <v>42696</v>
          </cell>
          <cell r="U1373" t="str">
            <v>PARI VENTURA  EDSON ORLANDO</v>
          </cell>
          <cell r="V1373" t="str">
            <v>CORIHUAMAN SURCO  ERICK ROBERT</v>
          </cell>
        </row>
        <row r="1374">
          <cell r="A1374">
            <v>1305</v>
          </cell>
          <cell r="B1374">
            <v>42696</v>
          </cell>
          <cell r="C1374" t="str">
            <v>NOVIEMBRE</v>
          </cell>
          <cell r="D1374" t="str">
            <v>2016</v>
          </cell>
          <cell r="E1374">
            <v>391</v>
          </cell>
          <cell r="F1374" t="str">
            <v>D3Q-741</v>
          </cell>
          <cell r="G1374" t="str">
            <v>D2E-976</v>
          </cell>
          <cell r="H1374" t="str">
            <v>LAS BAMBAS</v>
          </cell>
          <cell r="I1374">
            <v>162515</v>
          </cell>
          <cell r="J1374" t="str">
            <v>REPUESTO</v>
          </cell>
          <cell r="K1374" t="str">
            <v>FILTRO DE ACEITE</v>
          </cell>
          <cell r="L1374">
            <v>2</v>
          </cell>
          <cell r="M1374" t="str">
            <v>UNID.</v>
          </cell>
          <cell r="N1374" t="str">
            <v>TRACTO</v>
          </cell>
          <cell r="O1374">
            <v>0</v>
          </cell>
          <cell r="P1374" t="str">
            <v>M6</v>
          </cell>
          <cell r="Q1374" t="str">
            <v>J2</v>
          </cell>
          <cell r="R1374" t="str">
            <v>J6</v>
          </cell>
          <cell r="S1374" t="str">
            <v>ENTREGADO</v>
          </cell>
          <cell r="T1374">
            <v>42696</v>
          </cell>
          <cell r="U1374" t="str">
            <v>PARI VENTURA  EDSON ORLANDO</v>
          </cell>
          <cell r="V1374" t="str">
            <v>CORIHUAMAN SURCO  ERICK ROBERT</v>
          </cell>
        </row>
        <row r="1375">
          <cell r="A1375">
            <v>1306</v>
          </cell>
          <cell r="B1375">
            <v>42696</v>
          </cell>
          <cell r="C1375" t="str">
            <v>NOVIEMBRE</v>
          </cell>
          <cell r="D1375" t="str">
            <v>2016</v>
          </cell>
          <cell r="E1375">
            <v>391</v>
          </cell>
          <cell r="F1375" t="str">
            <v>D3Q-741</v>
          </cell>
          <cell r="G1375" t="str">
            <v>D2E-976</v>
          </cell>
          <cell r="H1375" t="str">
            <v>LAS BAMBAS</v>
          </cell>
          <cell r="I1375">
            <v>162515</v>
          </cell>
          <cell r="J1375" t="str">
            <v>REPUESTO</v>
          </cell>
          <cell r="K1375" t="str">
            <v>FILTRO DE COMBUSTIBLE</v>
          </cell>
          <cell r="L1375">
            <v>2</v>
          </cell>
          <cell r="M1375" t="str">
            <v>UNID.</v>
          </cell>
          <cell r="N1375" t="str">
            <v>TRACTO</v>
          </cell>
          <cell r="O1375">
            <v>0</v>
          </cell>
          <cell r="P1375" t="str">
            <v>M6</v>
          </cell>
          <cell r="Q1375" t="str">
            <v>J2</v>
          </cell>
          <cell r="R1375" t="str">
            <v>J6</v>
          </cell>
          <cell r="S1375" t="str">
            <v>ENTREGADO</v>
          </cell>
          <cell r="T1375">
            <v>42696</v>
          </cell>
          <cell r="U1375" t="str">
            <v>PARI VENTURA  EDSON ORLANDO</v>
          </cell>
          <cell r="V1375" t="str">
            <v>CORIHUAMAN SURCO  ERICK ROBERT</v>
          </cell>
        </row>
        <row r="1376">
          <cell r="A1376">
            <v>1307</v>
          </cell>
          <cell r="B1376">
            <v>42696</v>
          </cell>
          <cell r="C1376" t="str">
            <v>NOVIEMBRE</v>
          </cell>
          <cell r="D1376" t="str">
            <v>2016</v>
          </cell>
          <cell r="E1376">
            <v>391</v>
          </cell>
          <cell r="F1376" t="str">
            <v>D3Q-741</v>
          </cell>
          <cell r="G1376" t="str">
            <v>D2E-976</v>
          </cell>
          <cell r="H1376" t="str">
            <v>LAS BAMBAS</v>
          </cell>
          <cell r="I1376">
            <v>162515</v>
          </cell>
          <cell r="J1376" t="str">
            <v>REPUESTO</v>
          </cell>
          <cell r="K1376" t="str">
            <v>ACEITE 15W40</v>
          </cell>
          <cell r="L1376">
            <v>10</v>
          </cell>
          <cell r="M1376" t="str">
            <v>GLNS.</v>
          </cell>
          <cell r="N1376" t="str">
            <v>TRACTO</v>
          </cell>
          <cell r="O1376">
            <v>0</v>
          </cell>
          <cell r="P1376" t="str">
            <v>M6</v>
          </cell>
          <cell r="Q1376" t="str">
            <v>J2</v>
          </cell>
          <cell r="R1376" t="str">
            <v>J6</v>
          </cell>
          <cell r="S1376" t="str">
            <v>ENTREGADO</v>
          </cell>
          <cell r="T1376">
            <v>42696</v>
          </cell>
          <cell r="U1376" t="str">
            <v>PARI VENTURA  EDSON ORLANDO</v>
          </cell>
          <cell r="V1376" t="str">
            <v>CORIHUAMAN SURCO  ERICK ROBERT</v>
          </cell>
        </row>
        <row r="1377">
          <cell r="A1377">
            <v>1308</v>
          </cell>
          <cell r="B1377">
            <v>42696</v>
          </cell>
          <cell r="C1377" t="str">
            <v>NOVIEMBRE</v>
          </cell>
          <cell r="D1377" t="str">
            <v>2016</v>
          </cell>
          <cell r="E1377">
            <v>391</v>
          </cell>
          <cell r="F1377" t="str">
            <v>D3Q-741</v>
          </cell>
          <cell r="G1377" t="str">
            <v>D2E-976</v>
          </cell>
          <cell r="H1377" t="str">
            <v>LAS BAMBAS</v>
          </cell>
          <cell r="I1377">
            <v>162515</v>
          </cell>
          <cell r="J1377" t="str">
            <v>REPUESTO</v>
          </cell>
          <cell r="K1377" t="str">
            <v>LIQUIDO LIMPIAPARABRISAS</v>
          </cell>
          <cell r="L1377">
            <v>1</v>
          </cell>
          <cell r="M1377" t="str">
            <v>GLNS.</v>
          </cell>
          <cell r="N1377" t="str">
            <v>TRACTO</v>
          </cell>
          <cell r="O1377">
            <v>0</v>
          </cell>
          <cell r="P1377" t="str">
            <v>M6</v>
          </cell>
          <cell r="Q1377" t="str">
            <v>J2</v>
          </cell>
          <cell r="R1377" t="str">
            <v>J6</v>
          </cell>
          <cell r="S1377" t="str">
            <v>ENTREGADO</v>
          </cell>
          <cell r="T1377">
            <v>42696</v>
          </cell>
          <cell r="U1377" t="str">
            <v>PARI VENTURA  EDSON ORLANDO</v>
          </cell>
          <cell r="V1377" t="str">
            <v>CORIHUAMAN SURCO  ERICK ROBERT</v>
          </cell>
        </row>
        <row r="1378">
          <cell r="A1378">
            <v>1363</v>
          </cell>
          <cell r="B1378">
            <v>42696</v>
          </cell>
          <cell r="C1378" t="str">
            <v>NOVIEMBRE</v>
          </cell>
          <cell r="D1378" t="str">
            <v>2016</v>
          </cell>
          <cell r="E1378">
            <v>391</v>
          </cell>
          <cell r="F1378" t="str">
            <v>D3Q-741</v>
          </cell>
          <cell r="G1378" t="str">
            <v>D2E-976</v>
          </cell>
          <cell r="H1378" t="str">
            <v>LAS BAMBAS</v>
          </cell>
          <cell r="I1378">
            <v>162515</v>
          </cell>
          <cell r="J1378" t="str">
            <v>REPUESTO</v>
          </cell>
          <cell r="K1378" t="str">
            <v>MATACHISPA</v>
          </cell>
          <cell r="L1378">
            <v>1</v>
          </cell>
          <cell r="M1378" t="str">
            <v>UNID.</v>
          </cell>
          <cell r="N1378" t="str">
            <v>TRACTO</v>
          </cell>
          <cell r="O1378">
            <v>0</v>
          </cell>
          <cell r="P1378" t="str">
            <v>M5</v>
          </cell>
          <cell r="Q1378" t="str">
            <v>J2</v>
          </cell>
          <cell r="R1378" t="str">
            <v>J6</v>
          </cell>
          <cell r="S1378" t="str">
            <v>ENTREGADO</v>
          </cell>
          <cell r="T1378">
            <v>42696</v>
          </cell>
          <cell r="U1378" t="str">
            <v>LOPEZ RUIZ WILBERTO</v>
          </cell>
          <cell r="V1378" t="str">
            <v>CORIHUAMAN SURCO  ERICK ROBERT</v>
          </cell>
        </row>
        <row r="1379">
          <cell r="A1379">
            <v>1372</v>
          </cell>
          <cell r="B1379">
            <v>42696</v>
          </cell>
          <cell r="C1379" t="str">
            <v>NOVIEMBRE</v>
          </cell>
          <cell r="D1379" t="str">
            <v>2016</v>
          </cell>
          <cell r="E1379">
            <v>399</v>
          </cell>
          <cell r="F1379" t="str">
            <v>D3R-742</v>
          </cell>
          <cell r="G1379" t="str">
            <v>D2E-975</v>
          </cell>
          <cell r="H1379" t="str">
            <v>LAS BAMBAS</v>
          </cell>
          <cell r="I1379">
            <v>150257</v>
          </cell>
          <cell r="J1379" t="str">
            <v>REPUESTO</v>
          </cell>
          <cell r="K1379" t="str">
            <v>PERNO 5/16 X 1</v>
          </cell>
          <cell r="L1379">
            <v>2</v>
          </cell>
          <cell r="M1379" t="str">
            <v>UNID.</v>
          </cell>
          <cell r="N1379" t="str">
            <v>TRACTO</v>
          </cell>
          <cell r="O1379">
            <v>0</v>
          </cell>
          <cell r="P1379" t="str">
            <v>M7</v>
          </cell>
          <cell r="Q1379" t="str">
            <v>J1</v>
          </cell>
          <cell r="R1379" t="str">
            <v>J6</v>
          </cell>
          <cell r="S1379" t="str">
            <v>ENTREGADO</v>
          </cell>
          <cell r="T1379">
            <v>42696</v>
          </cell>
          <cell r="U1379" t="str">
            <v>ROBLES ROJAS  JOSE MIGUEL</v>
          </cell>
          <cell r="V1379" t="str">
            <v>FLOREZ CONDORI  JOSE WILLIANS</v>
          </cell>
        </row>
        <row r="1380">
          <cell r="A1380">
            <v>1373</v>
          </cell>
          <cell r="B1380">
            <v>42696</v>
          </cell>
          <cell r="C1380" t="str">
            <v>NOVIEMBRE</v>
          </cell>
          <cell r="D1380" t="str">
            <v>2016</v>
          </cell>
          <cell r="E1380">
            <v>399</v>
          </cell>
          <cell r="F1380" t="str">
            <v>D3R-742</v>
          </cell>
          <cell r="G1380" t="str">
            <v>D2E-975</v>
          </cell>
          <cell r="H1380" t="str">
            <v>LAS BAMBAS</v>
          </cell>
          <cell r="I1380">
            <v>150257</v>
          </cell>
          <cell r="J1380" t="str">
            <v>REPUESTO</v>
          </cell>
          <cell r="K1380" t="str">
            <v>TUERCA 5/16</v>
          </cell>
          <cell r="L1380">
            <v>2</v>
          </cell>
          <cell r="M1380" t="str">
            <v>UNID.</v>
          </cell>
          <cell r="N1380" t="str">
            <v>TRACTO</v>
          </cell>
          <cell r="O1380">
            <v>0</v>
          </cell>
          <cell r="P1380" t="str">
            <v>M7</v>
          </cell>
          <cell r="Q1380" t="str">
            <v>J1</v>
          </cell>
          <cell r="R1380" t="str">
            <v>J6</v>
          </cell>
          <cell r="S1380" t="str">
            <v>ENTREGADO</v>
          </cell>
          <cell r="T1380">
            <v>42696</v>
          </cell>
          <cell r="U1380" t="str">
            <v>ROBLES ROJAS  JOSE MIGUEL</v>
          </cell>
          <cell r="V1380" t="str">
            <v>FLOREZ CONDORI  JOSE WILLIANS</v>
          </cell>
        </row>
        <row r="1381">
          <cell r="A1381">
            <v>1374</v>
          </cell>
          <cell r="B1381">
            <v>42696</v>
          </cell>
          <cell r="C1381" t="str">
            <v>NOVIEMBRE</v>
          </cell>
          <cell r="D1381" t="str">
            <v>2016</v>
          </cell>
          <cell r="E1381">
            <v>399</v>
          </cell>
          <cell r="F1381" t="str">
            <v>D3R-742</v>
          </cell>
          <cell r="G1381" t="str">
            <v>D2E-975</v>
          </cell>
          <cell r="H1381" t="str">
            <v>LAS BAMBAS</v>
          </cell>
          <cell r="I1381">
            <v>150257</v>
          </cell>
          <cell r="J1381" t="str">
            <v>REPUESTO</v>
          </cell>
          <cell r="K1381" t="str">
            <v>ARANDELA PLANA 5/16</v>
          </cell>
          <cell r="L1381">
            <v>6</v>
          </cell>
          <cell r="M1381" t="str">
            <v>UNID.</v>
          </cell>
          <cell r="N1381" t="str">
            <v>TRACTO</v>
          </cell>
          <cell r="O1381">
            <v>0</v>
          </cell>
          <cell r="P1381" t="str">
            <v>M7</v>
          </cell>
          <cell r="Q1381" t="str">
            <v>J1</v>
          </cell>
          <cell r="R1381" t="str">
            <v>J6</v>
          </cell>
          <cell r="S1381" t="str">
            <v>ENTREGADO</v>
          </cell>
          <cell r="T1381">
            <v>42696</v>
          </cell>
          <cell r="U1381" t="str">
            <v>ROBLES ROJAS  JOSE MIGUEL</v>
          </cell>
          <cell r="V1381" t="str">
            <v>FLOREZ CONDORI  JOSE WILLIANS</v>
          </cell>
        </row>
        <row r="1382">
          <cell r="A1382">
            <v>1380</v>
          </cell>
          <cell r="B1382">
            <v>42696</v>
          </cell>
          <cell r="C1382" t="str">
            <v>NOVIEMBRE</v>
          </cell>
          <cell r="D1382" t="str">
            <v>2016</v>
          </cell>
          <cell r="E1382">
            <v>399</v>
          </cell>
          <cell r="F1382" t="str">
            <v>D3R-742</v>
          </cell>
          <cell r="G1382" t="str">
            <v>D2E-975</v>
          </cell>
          <cell r="H1382" t="str">
            <v>LAS BAMBAS</v>
          </cell>
          <cell r="I1382">
            <v>150257</v>
          </cell>
          <cell r="J1382" t="str">
            <v>REPUESTO</v>
          </cell>
          <cell r="K1382" t="str">
            <v>PERNO 5/16 X 2 1/2</v>
          </cell>
          <cell r="L1382">
            <v>3</v>
          </cell>
          <cell r="M1382" t="str">
            <v>UNID.</v>
          </cell>
          <cell r="N1382" t="str">
            <v>TRACTO</v>
          </cell>
          <cell r="O1382">
            <v>0</v>
          </cell>
          <cell r="P1382" t="str">
            <v>M7</v>
          </cell>
          <cell r="Q1382" t="str">
            <v>J1</v>
          </cell>
          <cell r="R1382" t="str">
            <v>J6</v>
          </cell>
          <cell r="S1382" t="str">
            <v>ENTREGADO</v>
          </cell>
          <cell r="T1382">
            <v>42696</v>
          </cell>
          <cell r="U1382" t="str">
            <v>ROBLES ROJAS  JOSE MIGUEL</v>
          </cell>
          <cell r="V1382" t="str">
            <v>FLOREZ CONDORI  JOSE WILLIANS</v>
          </cell>
        </row>
        <row r="1383">
          <cell r="A1383">
            <v>1381</v>
          </cell>
          <cell r="B1383">
            <v>42696</v>
          </cell>
          <cell r="C1383" t="str">
            <v>NOVIEMBRE</v>
          </cell>
          <cell r="D1383" t="str">
            <v>2016</v>
          </cell>
          <cell r="E1383">
            <v>399</v>
          </cell>
          <cell r="F1383" t="str">
            <v>D3R-742</v>
          </cell>
          <cell r="G1383" t="str">
            <v>D2E-975</v>
          </cell>
          <cell r="H1383" t="str">
            <v>LAS BAMBAS</v>
          </cell>
          <cell r="I1383">
            <v>150257</v>
          </cell>
          <cell r="J1383" t="str">
            <v>REPUESTO</v>
          </cell>
          <cell r="K1383" t="str">
            <v>TUERCA 5/16</v>
          </cell>
          <cell r="L1383">
            <v>3</v>
          </cell>
          <cell r="M1383" t="str">
            <v>UNID.</v>
          </cell>
          <cell r="N1383" t="str">
            <v>TRACTO</v>
          </cell>
          <cell r="O1383">
            <v>0</v>
          </cell>
          <cell r="P1383" t="str">
            <v>M7</v>
          </cell>
          <cell r="Q1383" t="str">
            <v>J1</v>
          </cell>
          <cell r="R1383" t="str">
            <v>J6</v>
          </cell>
          <cell r="S1383" t="str">
            <v>ENTREGADO</v>
          </cell>
          <cell r="T1383">
            <v>42696</v>
          </cell>
          <cell r="U1383" t="str">
            <v>ROBLES ROJAS  JOSE MIGUEL</v>
          </cell>
          <cell r="V1383" t="str">
            <v>FLOREZ CONDORI  JOSE WILLIANS</v>
          </cell>
        </row>
        <row r="1384">
          <cell r="A1384">
            <v>1382</v>
          </cell>
          <cell r="B1384">
            <v>42696</v>
          </cell>
          <cell r="C1384" t="str">
            <v>NOVIEMBRE</v>
          </cell>
          <cell r="D1384" t="str">
            <v>2016</v>
          </cell>
          <cell r="E1384">
            <v>399</v>
          </cell>
          <cell r="F1384" t="str">
            <v>D3R-742</v>
          </cell>
          <cell r="G1384" t="str">
            <v>D2E-975</v>
          </cell>
          <cell r="H1384" t="str">
            <v>LAS BAMBAS</v>
          </cell>
          <cell r="I1384">
            <v>150257</v>
          </cell>
          <cell r="J1384" t="str">
            <v>REPUESTO</v>
          </cell>
          <cell r="K1384" t="str">
            <v>ARANDELAS PLANAS 5/16</v>
          </cell>
          <cell r="L1384">
            <v>6</v>
          </cell>
          <cell r="M1384" t="str">
            <v>UNID.</v>
          </cell>
          <cell r="N1384" t="str">
            <v>TRACTO</v>
          </cell>
          <cell r="O1384">
            <v>0</v>
          </cell>
          <cell r="P1384" t="str">
            <v>M7</v>
          </cell>
          <cell r="Q1384" t="str">
            <v>J1</v>
          </cell>
          <cell r="R1384" t="str">
            <v>J6</v>
          </cell>
          <cell r="S1384" t="str">
            <v>ENTREGADO</v>
          </cell>
          <cell r="T1384">
            <v>42696</v>
          </cell>
          <cell r="U1384" t="str">
            <v>ROBLES ROJAS  JOSE MIGUEL</v>
          </cell>
          <cell r="V1384" t="str">
            <v>FLOREZ CONDORI  JOSE WILLIANS</v>
          </cell>
        </row>
        <row r="1385">
          <cell r="A1385">
            <v>1393</v>
          </cell>
          <cell r="B1385">
            <v>42696</v>
          </cell>
          <cell r="C1385" t="str">
            <v>NOVIEMBRE</v>
          </cell>
          <cell r="D1385" t="str">
            <v>2016</v>
          </cell>
          <cell r="E1385">
            <v>399</v>
          </cell>
          <cell r="F1385" t="str">
            <v>D3R-742</v>
          </cell>
          <cell r="G1385" t="str">
            <v>D2E-975</v>
          </cell>
          <cell r="H1385" t="str">
            <v>LAS BAMBAS</v>
          </cell>
          <cell r="I1385">
            <v>150257</v>
          </cell>
          <cell r="J1385" t="str">
            <v>REPUESTO</v>
          </cell>
          <cell r="K1385" t="str">
            <v>RETENEDOR DE PUERTA</v>
          </cell>
          <cell r="L1385">
            <v>1</v>
          </cell>
          <cell r="M1385" t="str">
            <v>UNID.</v>
          </cell>
          <cell r="N1385" t="str">
            <v>TRACTO</v>
          </cell>
          <cell r="O1385">
            <v>0</v>
          </cell>
          <cell r="P1385" t="str">
            <v>M7</v>
          </cell>
          <cell r="Q1385" t="str">
            <v>J2</v>
          </cell>
          <cell r="R1385" t="str">
            <v>J6</v>
          </cell>
          <cell r="S1385" t="str">
            <v>ENTREGADO</v>
          </cell>
          <cell r="T1385">
            <v>42696</v>
          </cell>
          <cell r="U1385" t="str">
            <v>ROBLES ROJAS  JOSE MIGUEL</v>
          </cell>
          <cell r="V1385" t="str">
            <v>CORIHUAMAN SURCO  ERICK ROBERT</v>
          </cell>
        </row>
        <row r="1386">
          <cell r="A1386">
            <v>1387</v>
          </cell>
          <cell r="B1386">
            <v>42696</v>
          </cell>
          <cell r="C1386" t="str">
            <v>NOVIEMBRE</v>
          </cell>
          <cell r="D1386" t="str">
            <v>2016</v>
          </cell>
          <cell r="E1386">
            <v>397</v>
          </cell>
          <cell r="F1386" t="str">
            <v>D6F-903</v>
          </cell>
          <cell r="G1386" t="str">
            <v>B8K-997</v>
          </cell>
          <cell r="H1386" t="str">
            <v>LAS BAMBAS</v>
          </cell>
          <cell r="I1386">
            <v>216322</v>
          </cell>
          <cell r="J1386" t="str">
            <v>REPUESTO</v>
          </cell>
          <cell r="K1386" t="str">
            <v>PRESINTOS 200</v>
          </cell>
          <cell r="L1386">
            <v>10</v>
          </cell>
          <cell r="M1386" t="str">
            <v>UNID.</v>
          </cell>
          <cell r="N1386" t="str">
            <v>CISTERNA</v>
          </cell>
          <cell r="O1386">
            <v>0</v>
          </cell>
          <cell r="P1386" t="str">
            <v>E2</v>
          </cell>
          <cell r="Q1386" t="str">
            <v>J2</v>
          </cell>
          <cell r="R1386" t="str">
            <v>J6</v>
          </cell>
          <cell r="S1386" t="str">
            <v>ENTREGADO</v>
          </cell>
          <cell r="T1386">
            <v>42696</v>
          </cell>
          <cell r="U1386" t="str">
            <v>YUCA BELLIDO BORIS YERSY</v>
          </cell>
          <cell r="V1386" t="str">
            <v>CORIHUAMAN SURCO  ERICK ROBERT</v>
          </cell>
        </row>
        <row r="1387">
          <cell r="A1387">
            <v>1388</v>
          </cell>
          <cell r="B1387">
            <v>42696</v>
          </cell>
          <cell r="C1387" t="str">
            <v>NOVIEMBRE</v>
          </cell>
          <cell r="D1387" t="str">
            <v>2016</v>
          </cell>
          <cell r="E1387">
            <v>397</v>
          </cell>
          <cell r="F1387" t="str">
            <v>D6F-903</v>
          </cell>
          <cell r="G1387" t="str">
            <v>B8K-997</v>
          </cell>
          <cell r="H1387" t="str">
            <v>LAS BAMBAS</v>
          </cell>
          <cell r="I1387">
            <v>216322</v>
          </cell>
          <cell r="J1387" t="str">
            <v>REPUESTO</v>
          </cell>
          <cell r="K1387" t="str">
            <v>FARO REDONDO LED AMBAR</v>
          </cell>
          <cell r="L1387">
            <v>1</v>
          </cell>
          <cell r="M1387" t="str">
            <v>UNID.</v>
          </cell>
          <cell r="N1387" t="str">
            <v>CISTERNA</v>
          </cell>
          <cell r="O1387">
            <v>0</v>
          </cell>
          <cell r="P1387" t="str">
            <v>E2</v>
          </cell>
          <cell r="Q1387" t="str">
            <v>J2</v>
          </cell>
          <cell r="R1387" t="str">
            <v>J6</v>
          </cell>
          <cell r="S1387" t="str">
            <v>ENTREGADO</v>
          </cell>
          <cell r="T1387">
            <v>42696</v>
          </cell>
          <cell r="U1387" t="str">
            <v>YUCA BELLIDO BORIS YERSY</v>
          </cell>
          <cell r="V1387" t="str">
            <v>CORIHUAMAN SURCO  ERICK ROBERT</v>
          </cell>
        </row>
        <row r="1388">
          <cell r="A1388">
            <v>1299</v>
          </cell>
          <cell r="B1388">
            <v>42696</v>
          </cell>
          <cell r="C1388" t="str">
            <v>NOVIEMBRE</v>
          </cell>
          <cell r="D1388" t="str">
            <v>2016</v>
          </cell>
          <cell r="E1388">
            <v>393</v>
          </cell>
          <cell r="F1388" t="str">
            <v>D6G-806</v>
          </cell>
          <cell r="G1388" t="str">
            <v>B8K-998</v>
          </cell>
          <cell r="H1388" t="str">
            <v>LAS BAMBAS</v>
          </cell>
          <cell r="I1388">
            <v>216852</v>
          </cell>
          <cell r="J1388" t="str">
            <v>REPUESTO</v>
          </cell>
          <cell r="K1388" t="str">
            <v>FILTRO DE AIRE PRIMARIO</v>
          </cell>
          <cell r="L1388">
            <v>1</v>
          </cell>
          <cell r="M1388" t="str">
            <v>UNID.</v>
          </cell>
          <cell r="N1388" t="str">
            <v>TRACTO</v>
          </cell>
          <cell r="O1388">
            <v>0</v>
          </cell>
          <cell r="P1388" t="str">
            <v>M1</v>
          </cell>
          <cell r="Q1388" t="str">
            <v>J2</v>
          </cell>
          <cell r="R1388" t="str">
            <v>J6</v>
          </cell>
          <cell r="S1388" t="str">
            <v>ENTREGADO</v>
          </cell>
          <cell r="T1388">
            <v>42696</v>
          </cell>
          <cell r="U1388" t="str">
            <v>CABEZAS SANCHEZ JEAN JHONATAN</v>
          </cell>
          <cell r="V1388" t="str">
            <v>CORIHUAMAN SURCO  ERICK ROBERT</v>
          </cell>
        </row>
        <row r="1389">
          <cell r="A1389">
            <v>1300</v>
          </cell>
          <cell r="B1389">
            <v>42696</v>
          </cell>
          <cell r="C1389" t="str">
            <v>NOVIEMBRE</v>
          </cell>
          <cell r="D1389" t="str">
            <v>2016</v>
          </cell>
          <cell r="E1389">
            <v>393</v>
          </cell>
          <cell r="F1389" t="str">
            <v>D6G-806</v>
          </cell>
          <cell r="G1389" t="str">
            <v>B8K-998</v>
          </cell>
          <cell r="H1389" t="str">
            <v>LAS BAMBAS</v>
          </cell>
          <cell r="I1389">
            <v>216852</v>
          </cell>
          <cell r="J1389" t="str">
            <v>REPUESTO</v>
          </cell>
          <cell r="K1389" t="str">
            <v>FILTRO DE ACEITE</v>
          </cell>
          <cell r="L1389">
            <v>2</v>
          </cell>
          <cell r="M1389" t="str">
            <v>UNID.</v>
          </cell>
          <cell r="N1389" t="str">
            <v>TRACTO</v>
          </cell>
          <cell r="O1389">
            <v>0</v>
          </cell>
          <cell r="P1389" t="str">
            <v>M1</v>
          </cell>
          <cell r="Q1389" t="str">
            <v>J2</v>
          </cell>
          <cell r="R1389" t="str">
            <v>J6</v>
          </cell>
          <cell r="S1389" t="str">
            <v>ENTREGADO</v>
          </cell>
          <cell r="T1389">
            <v>42696</v>
          </cell>
          <cell r="U1389" t="str">
            <v>CABEZAS SANCHEZ JEAN JHONATAN</v>
          </cell>
          <cell r="V1389" t="str">
            <v>CORIHUAMAN SURCO  ERICK ROBERT</v>
          </cell>
        </row>
        <row r="1390">
          <cell r="A1390">
            <v>1301</v>
          </cell>
          <cell r="B1390">
            <v>42696</v>
          </cell>
          <cell r="C1390" t="str">
            <v>NOVIEMBRE</v>
          </cell>
          <cell r="D1390" t="str">
            <v>2016</v>
          </cell>
          <cell r="E1390">
            <v>393</v>
          </cell>
          <cell r="F1390" t="str">
            <v>D6G-806</v>
          </cell>
          <cell r="G1390" t="str">
            <v>B8K-998</v>
          </cell>
          <cell r="H1390" t="str">
            <v>LAS BAMBAS</v>
          </cell>
          <cell r="I1390">
            <v>216852</v>
          </cell>
          <cell r="J1390" t="str">
            <v>REPUESTO</v>
          </cell>
          <cell r="K1390" t="str">
            <v>FILTRO DE COMBUSTIBLE</v>
          </cell>
          <cell r="L1390">
            <v>2</v>
          </cell>
          <cell r="M1390" t="str">
            <v>UNID.</v>
          </cell>
          <cell r="N1390" t="str">
            <v>TRACTO</v>
          </cell>
          <cell r="O1390">
            <v>0</v>
          </cell>
          <cell r="P1390" t="str">
            <v>M1</v>
          </cell>
          <cell r="Q1390" t="str">
            <v>J2</v>
          </cell>
          <cell r="R1390" t="str">
            <v>J6</v>
          </cell>
          <cell r="S1390" t="str">
            <v>ENTREGADO</v>
          </cell>
          <cell r="T1390">
            <v>42696</v>
          </cell>
          <cell r="U1390" t="str">
            <v>CABEZAS SANCHEZ JEAN JHONATAN</v>
          </cell>
          <cell r="V1390" t="str">
            <v>CORIHUAMAN SURCO  ERICK ROBERT</v>
          </cell>
        </row>
        <row r="1391">
          <cell r="A1391">
            <v>1302</v>
          </cell>
          <cell r="B1391">
            <v>42696</v>
          </cell>
          <cell r="C1391" t="str">
            <v>NOVIEMBRE</v>
          </cell>
          <cell r="D1391" t="str">
            <v>2016</v>
          </cell>
          <cell r="E1391">
            <v>393</v>
          </cell>
          <cell r="F1391" t="str">
            <v>D6G-806</v>
          </cell>
          <cell r="G1391" t="str">
            <v>B8K-998</v>
          </cell>
          <cell r="H1391" t="str">
            <v>LAS BAMBAS</v>
          </cell>
          <cell r="I1391">
            <v>216852</v>
          </cell>
          <cell r="J1391" t="str">
            <v>REPUESTO</v>
          </cell>
          <cell r="K1391" t="str">
            <v>ACEITE 15W40</v>
          </cell>
          <cell r="L1391">
            <v>10</v>
          </cell>
          <cell r="M1391" t="str">
            <v>GLNS.</v>
          </cell>
          <cell r="N1391" t="str">
            <v>TRACTO</v>
          </cell>
          <cell r="O1391">
            <v>0</v>
          </cell>
          <cell r="P1391" t="str">
            <v>M1</v>
          </cell>
          <cell r="Q1391" t="str">
            <v>J2</v>
          </cell>
          <cell r="R1391" t="str">
            <v>J6</v>
          </cell>
          <cell r="S1391" t="str">
            <v>ENTREGADO</v>
          </cell>
          <cell r="T1391">
            <v>42696</v>
          </cell>
          <cell r="U1391" t="str">
            <v>CABEZAS SANCHEZ JEAN JHONATAN</v>
          </cell>
          <cell r="V1391" t="str">
            <v>CORIHUAMAN SURCO  ERICK ROBERT</v>
          </cell>
        </row>
        <row r="1392">
          <cell r="A1392">
            <v>1303</v>
          </cell>
          <cell r="B1392">
            <v>42696</v>
          </cell>
          <cell r="C1392" t="str">
            <v>NOVIEMBRE</v>
          </cell>
          <cell r="D1392" t="str">
            <v>2016</v>
          </cell>
          <cell r="E1392">
            <v>393</v>
          </cell>
          <cell r="F1392" t="str">
            <v>D6G-806</v>
          </cell>
          <cell r="G1392" t="str">
            <v>B8K-998</v>
          </cell>
          <cell r="H1392" t="str">
            <v>LAS BAMBAS</v>
          </cell>
          <cell r="I1392">
            <v>216852</v>
          </cell>
          <cell r="J1392" t="str">
            <v>REPUESTO</v>
          </cell>
          <cell r="K1392" t="str">
            <v>LIQUIDO LIMPIAPARABRISAS</v>
          </cell>
          <cell r="L1392">
            <v>1</v>
          </cell>
          <cell r="M1392" t="str">
            <v>GLNS.</v>
          </cell>
          <cell r="N1392" t="str">
            <v>TRACTO</v>
          </cell>
          <cell r="O1392">
            <v>0</v>
          </cell>
          <cell r="P1392" t="str">
            <v>M1</v>
          </cell>
          <cell r="Q1392" t="str">
            <v>J2</v>
          </cell>
          <cell r="R1392" t="str">
            <v>J6</v>
          </cell>
          <cell r="S1392" t="str">
            <v>ENTREGADO</v>
          </cell>
          <cell r="T1392">
            <v>42696</v>
          </cell>
          <cell r="U1392" t="str">
            <v>CABEZAS SANCHEZ JEAN JHONATAN</v>
          </cell>
          <cell r="V1392" t="str">
            <v>CORIHUAMAN SURCO  ERICK ROBERT</v>
          </cell>
        </row>
        <row r="1393">
          <cell r="A1393">
            <v>1347</v>
          </cell>
          <cell r="B1393">
            <v>42696</v>
          </cell>
          <cell r="C1393" t="str">
            <v>NOVIEMBRE</v>
          </cell>
          <cell r="D1393" t="str">
            <v>2016</v>
          </cell>
          <cell r="E1393">
            <v>393</v>
          </cell>
          <cell r="F1393" t="str">
            <v>D6G-806</v>
          </cell>
          <cell r="G1393" t="str">
            <v>B8K-998</v>
          </cell>
          <cell r="H1393" t="str">
            <v>LAS BAMBAS</v>
          </cell>
          <cell r="I1393">
            <v>216852</v>
          </cell>
          <cell r="J1393" t="str">
            <v>REPUESTO</v>
          </cell>
          <cell r="K1393" t="str">
            <v>PERNO 1/4 X 2</v>
          </cell>
          <cell r="L1393">
            <v>1</v>
          </cell>
          <cell r="M1393" t="str">
            <v>UNID.</v>
          </cell>
          <cell r="N1393" t="str">
            <v>TRACTO</v>
          </cell>
          <cell r="O1393">
            <v>0</v>
          </cell>
          <cell r="P1393" t="str">
            <v>J2</v>
          </cell>
          <cell r="Q1393" t="str">
            <v>J2</v>
          </cell>
          <cell r="R1393" t="str">
            <v>J6</v>
          </cell>
          <cell r="S1393" t="str">
            <v>ENTREGADO</v>
          </cell>
          <cell r="T1393">
            <v>42696</v>
          </cell>
          <cell r="U1393" t="str">
            <v>CORIHUAMAN SURCO  ERICK ROBERT</v>
          </cell>
          <cell r="V1393" t="str">
            <v>CORIHUAMAN SURCO  ERICK ROBERT</v>
          </cell>
        </row>
        <row r="1394">
          <cell r="A1394">
            <v>1348</v>
          </cell>
          <cell r="B1394">
            <v>42696</v>
          </cell>
          <cell r="C1394" t="str">
            <v>NOVIEMBRE</v>
          </cell>
          <cell r="D1394" t="str">
            <v>2016</v>
          </cell>
          <cell r="E1394">
            <v>393</v>
          </cell>
          <cell r="F1394" t="str">
            <v>D6G-806</v>
          </cell>
          <cell r="G1394" t="str">
            <v>B8K-998</v>
          </cell>
          <cell r="H1394" t="str">
            <v>LAS BAMBAS</v>
          </cell>
          <cell r="I1394">
            <v>216852</v>
          </cell>
          <cell r="J1394" t="str">
            <v>REPUESTO</v>
          </cell>
          <cell r="K1394" t="str">
            <v>TUERCA MARIPOSA 1/4</v>
          </cell>
          <cell r="L1394">
            <v>1</v>
          </cell>
          <cell r="M1394" t="str">
            <v>UNID.</v>
          </cell>
          <cell r="N1394" t="str">
            <v>TRACTO</v>
          </cell>
          <cell r="O1394">
            <v>0</v>
          </cell>
          <cell r="P1394" t="str">
            <v>J2</v>
          </cell>
          <cell r="Q1394" t="str">
            <v>J2</v>
          </cell>
          <cell r="R1394" t="str">
            <v>J6</v>
          </cell>
          <cell r="S1394" t="str">
            <v>ENTREGADO</v>
          </cell>
          <cell r="T1394">
            <v>42696</v>
          </cell>
          <cell r="U1394" t="str">
            <v>CORIHUAMAN SURCO  ERICK ROBERT</v>
          </cell>
          <cell r="V1394" t="str">
            <v>CORIHUAMAN SURCO  ERICK ROBERT</v>
          </cell>
        </row>
        <row r="1395">
          <cell r="A1395">
            <v>1350</v>
          </cell>
          <cell r="B1395">
            <v>42696</v>
          </cell>
          <cell r="C1395" t="str">
            <v>NOVIEMBRE</v>
          </cell>
          <cell r="D1395" t="str">
            <v>2016</v>
          </cell>
          <cell r="E1395">
            <v>393</v>
          </cell>
          <cell r="F1395" t="str">
            <v>D6G-806</v>
          </cell>
          <cell r="G1395" t="str">
            <v>B8K-998</v>
          </cell>
          <cell r="H1395" t="str">
            <v>LAS BAMBAS</v>
          </cell>
          <cell r="I1395">
            <v>216852</v>
          </cell>
          <cell r="J1395" t="str">
            <v>REPUESTO</v>
          </cell>
          <cell r="K1395" t="str">
            <v>CINTA TEFLON</v>
          </cell>
          <cell r="L1395">
            <v>1</v>
          </cell>
          <cell r="M1395" t="str">
            <v>UNID.</v>
          </cell>
          <cell r="N1395" t="str">
            <v>CISTERNA</v>
          </cell>
          <cell r="O1395">
            <v>0</v>
          </cell>
          <cell r="P1395" t="str">
            <v>M6</v>
          </cell>
          <cell r="Q1395" t="str">
            <v>J1</v>
          </cell>
          <cell r="R1395" t="str">
            <v>J6</v>
          </cell>
          <cell r="S1395" t="str">
            <v>ENTREGADO</v>
          </cell>
          <cell r="T1395">
            <v>42696</v>
          </cell>
          <cell r="U1395" t="str">
            <v>PARI VENTURA  EDSON ORLANDO</v>
          </cell>
          <cell r="V1395" t="str">
            <v>FLOREZ CONDORI  JOSE WILLIANS</v>
          </cell>
        </row>
        <row r="1396">
          <cell r="A1396">
            <v>1351</v>
          </cell>
          <cell r="B1396">
            <v>42696</v>
          </cell>
          <cell r="C1396" t="str">
            <v>NOVIEMBRE</v>
          </cell>
          <cell r="D1396" t="str">
            <v>2016</v>
          </cell>
          <cell r="E1396">
            <v>393</v>
          </cell>
          <cell r="F1396" t="str">
            <v>D6G-806</v>
          </cell>
          <cell r="G1396" t="str">
            <v>B8K-998</v>
          </cell>
          <cell r="H1396" t="str">
            <v>LAS BAMBAS</v>
          </cell>
          <cell r="I1396">
            <v>216852</v>
          </cell>
          <cell r="J1396" t="str">
            <v>REPUESTO</v>
          </cell>
          <cell r="K1396" t="str">
            <v>EMPAQUETADURA DE TAPA MANHOLE</v>
          </cell>
          <cell r="L1396">
            <v>1</v>
          </cell>
          <cell r="M1396" t="str">
            <v>UNID.</v>
          </cell>
          <cell r="N1396" t="str">
            <v>CISTERNA</v>
          </cell>
          <cell r="O1396">
            <v>0</v>
          </cell>
          <cell r="P1396" t="str">
            <v>M6</v>
          </cell>
          <cell r="Q1396" t="str">
            <v>J1</v>
          </cell>
          <cell r="R1396" t="str">
            <v>J6</v>
          </cell>
          <cell r="S1396" t="str">
            <v>ENTREGADO</v>
          </cell>
          <cell r="T1396">
            <v>42696</v>
          </cell>
          <cell r="U1396" t="str">
            <v>PARI VENTURA  EDSON ORLANDO</v>
          </cell>
          <cell r="V1396" t="str">
            <v>FLOREZ CONDORI  JOSE WILLIANS</v>
          </cell>
        </row>
        <row r="1397">
          <cell r="A1397">
            <v>1364</v>
          </cell>
          <cell r="B1397">
            <v>42696</v>
          </cell>
          <cell r="C1397" t="str">
            <v>NOVIEMBRE</v>
          </cell>
          <cell r="D1397" t="str">
            <v>2016</v>
          </cell>
          <cell r="E1397">
            <v>393</v>
          </cell>
          <cell r="F1397" t="str">
            <v>D6G-806</v>
          </cell>
          <cell r="G1397" t="str">
            <v>B8K-998</v>
          </cell>
          <cell r="H1397" t="str">
            <v>LAS BAMBAS</v>
          </cell>
          <cell r="I1397">
            <v>216852</v>
          </cell>
          <cell r="J1397" t="str">
            <v>REPUESTO</v>
          </cell>
          <cell r="K1397" t="str">
            <v>LLANTAS REENCAUCHADAS 386</v>
          </cell>
          <cell r="L1397">
            <v>1</v>
          </cell>
          <cell r="M1397" t="str">
            <v>UNID.</v>
          </cell>
          <cell r="N1397" t="str">
            <v>CISTERNA</v>
          </cell>
          <cell r="O1397">
            <v>0</v>
          </cell>
          <cell r="P1397" t="str">
            <v>N1</v>
          </cell>
          <cell r="Q1397" t="str">
            <v>J3</v>
          </cell>
          <cell r="R1397" t="str">
            <v>J6</v>
          </cell>
          <cell r="S1397" t="str">
            <v>ENTREGADO</v>
          </cell>
          <cell r="T1397">
            <v>42696</v>
          </cell>
          <cell r="U1397" t="str">
            <v>AGUILAR CCANTUTA WILLY</v>
          </cell>
          <cell r="V1397" t="str">
            <v>CHURA PIZARRO ALBERTO</v>
          </cell>
        </row>
        <row r="1398">
          <cell r="A1398">
            <v>1290</v>
          </cell>
          <cell r="B1398">
            <v>42696</v>
          </cell>
          <cell r="C1398" t="str">
            <v>NOVIEMBRE</v>
          </cell>
          <cell r="D1398" t="str">
            <v>2016</v>
          </cell>
          <cell r="E1398">
            <v>386</v>
          </cell>
          <cell r="F1398" t="str">
            <v>D7N-755</v>
          </cell>
          <cell r="G1398" t="str">
            <v>F7L-983</v>
          </cell>
          <cell r="H1398" t="str">
            <v>LAS BAMBAS</v>
          </cell>
          <cell r="I1398">
            <v>47366</v>
          </cell>
          <cell r="J1398" t="str">
            <v>REPUESTO</v>
          </cell>
          <cell r="K1398" t="str">
            <v>LIQUIDO LIMPIAPARABRISAS</v>
          </cell>
          <cell r="L1398">
            <v>0.5</v>
          </cell>
          <cell r="M1398" t="str">
            <v>GLNS.</v>
          </cell>
          <cell r="N1398" t="str">
            <v>TRACTO</v>
          </cell>
          <cell r="O1398">
            <v>0</v>
          </cell>
          <cell r="P1398" t="str">
            <v>M6</v>
          </cell>
          <cell r="Q1398" t="str">
            <v>J1</v>
          </cell>
          <cell r="R1398" t="str">
            <v>J6</v>
          </cell>
          <cell r="S1398" t="str">
            <v>ENTREGADO</v>
          </cell>
          <cell r="T1398">
            <v>42696</v>
          </cell>
          <cell r="U1398" t="str">
            <v>PARI VENTURA  EDSON ORLANDO</v>
          </cell>
          <cell r="V1398" t="str">
            <v>FLOREZ CONDORI  JOSE WILLIANS</v>
          </cell>
        </row>
        <row r="1399">
          <cell r="A1399">
            <v>1291</v>
          </cell>
          <cell r="B1399">
            <v>42696</v>
          </cell>
          <cell r="C1399" t="str">
            <v>NOVIEMBRE</v>
          </cell>
          <cell r="D1399" t="str">
            <v>2016</v>
          </cell>
          <cell r="E1399">
            <v>386</v>
          </cell>
          <cell r="F1399" t="str">
            <v>D7N-755</v>
          </cell>
          <cell r="G1399" t="str">
            <v>F7L-983</v>
          </cell>
          <cell r="H1399" t="str">
            <v>LAS BAMBAS</v>
          </cell>
          <cell r="I1399">
            <v>47366</v>
          </cell>
          <cell r="J1399" t="str">
            <v>REPUESTO</v>
          </cell>
          <cell r="K1399" t="str">
            <v>LIQUIDO REFRIGERANTE</v>
          </cell>
          <cell r="L1399">
            <v>0.5</v>
          </cell>
          <cell r="M1399" t="str">
            <v>GLNS.</v>
          </cell>
          <cell r="N1399" t="str">
            <v>TRACTO</v>
          </cell>
          <cell r="O1399">
            <v>0</v>
          </cell>
          <cell r="P1399" t="str">
            <v>M6</v>
          </cell>
          <cell r="Q1399" t="str">
            <v>J1</v>
          </cell>
          <cell r="R1399" t="str">
            <v>J6</v>
          </cell>
          <cell r="S1399" t="str">
            <v>ENTREGADO</v>
          </cell>
          <cell r="T1399">
            <v>42696</v>
          </cell>
          <cell r="U1399" t="str">
            <v>PARI VENTURA  EDSON ORLANDO</v>
          </cell>
          <cell r="V1399" t="str">
            <v>FLOREZ CONDORI  JOSE WILLIANS</v>
          </cell>
        </row>
        <row r="1400">
          <cell r="A1400">
            <v>1292</v>
          </cell>
          <cell r="B1400">
            <v>42696</v>
          </cell>
          <cell r="C1400" t="str">
            <v>NOVIEMBRE</v>
          </cell>
          <cell r="D1400" t="str">
            <v>2016</v>
          </cell>
          <cell r="E1400">
            <v>386</v>
          </cell>
          <cell r="F1400" t="str">
            <v>D7N-755</v>
          </cell>
          <cell r="G1400" t="str">
            <v>F7L-983</v>
          </cell>
          <cell r="H1400" t="str">
            <v>LAS BAMBAS</v>
          </cell>
          <cell r="I1400">
            <v>47366</v>
          </cell>
          <cell r="J1400" t="str">
            <v>REPUESTO</v>
          </cell>
          <cell r="K1400" t="str">
            <v>PARCHE RACK 10</v>
          </cell>
          <cell r="L1400">
            <v>1</v>
          </cell>
          <cell r="M1400" t="str">
            <v>UNID.</v>
          </cell>
          <cell r="N1400" t="str">
            <v>CISTERNA</v>
          </cell>
          <cell r="O1400">
            <v>0</v>
          </cell>
          <cell r="P1400" t="str">
            <v>N1</v>
          </cell>
          <cell r="Q1400" t="str">
            <v>J3</v>
          </cell>
          <cell r="R1400" t="str">
            <v>J6</v>
          </cell>
          <cell r="S1400" t="str">
            <v>ENTREGADO</v>
          </cell>
          <cell r="T1400">
            <v>42696</v>
          </cell>
          <cell r="U1400" t="str">
            <v>AGUILAR CCANTUTA WILLY</v>
          </cell>
          <cell r="V1400" t="str">
            <v>CHURA PIZARRO ALBERTO</v>
          </cell>
        </row>
        <row r="1401">
          <cell r="A1401">
            <v>1293</v>
          </cell>
          <cell r="B1401">
            <v>42696</v>
          </cell>
          <cell r="C1401" t="str">
            <v>NOVIEMBRE</v>
          </cell>
          <cell r="D1401" t="str">
            <v>2016</v>
          </cell>
          <cell r="E1401">
            <v>386</v>
          </cell>
          <cell r="F1401" t="str">
            <v>D7N-755</v>
          </cell>
          <cell r="G1401" t="str">
            <v>F7L-983</v>
          </cell>
          <cell r="H1401" t="str">
            <v>LAS BAMBAS</v>
          </cell>
          <cell r="I1401">
            <v>47366</v>
          </cell>
          <cell r="J1401" t="str">
            <v>REPUESTO</v>
          </cell>
          <cell r="K1401" t="str">
            <v>PARCHE RACK 12</v>
          </cell>
          <cell r="L1401">
            <v>1</v>
          </cell>
          <cell r="M1401" t="str">
            <v>UNID.</v>
          </cell>
          <cell r="N1401" t="str">
            <v>CISTERNA</v>
          </cell>
          <cell r="O1401">
            <v>0</v>
          </cell>
          <cell r="P1401" t="str">
            <v>N1</v>
          </cell>
          <cell r="Q1401" t="str">
            <v>J3</v>
          </cell>
          <cell r="R1401" t="str">
            <v>J6</v>
          </cell>
          <cell r="S1401" t="str">
            <v>ENTREGADO</v>
          </cell>
          <cell r="T1401">
            <v>42696</v>
          </cell>
          <cell r="U1401" t="str">
            <v>AGUILAR CCANTUTA WILLY</v>
          </cell>
          <cell r="V1401" t="str">
            <v>CHURA PIZARRO ALBERTO</v>
          </cell>
        </row>
        <row r="1402">
          <cell r="A1402">
            <v>1333</v>
          </cell>
          <cell r="B1402">
            <v>42696</v>
          </cell>
          <cell r="C1402" t="str">
            <v>NOVIEMBRE</v>
          </cell>
          <cell r="D1402" t="str">
            <v>2016</v>
          </cell>
          <cell r="E1402">
            <v>386</v>
          </cell>
          <cell r="F1402" t="str">
            <v>D7N-755</v>
          </cell>
          <cell r="G1402" t="str">
            <v>F7L-983</v>
          </cell>
          <cell r="H1402" t="str">
            <v>LAS BAMBAS</v>
          </cell>
          <cell r="I1402">
            <v>47366</v>
          </cell>
          <cell r="J1402" t="str">
            <v>REPUESTO</v>
          </cell>
          <cell r="K1402" t="str">
            <v>FOCOS R5W</v>
          </cell>
          <cell r="L1402">
            <v>2</v>
          </cell>
          <cell r="M1402" t="str">
            <v>UNID.</v>
          </cell>
          <cell r="N1402" t="str">
            <v>TRACTO</v>
          </cell>
          <cell r="O1402">
            <v>0</v>
          </cell>
          <cell r="P1402" t="str">
            <v>E1</v>
          </cell>
          <cell r="Q1402" t="str">
            <v>J1</v>
          </cell>
          <cell r="R1402" t="str">
            <v>J6</v>
          </cell>
          <cell r="S1402" t="str">
            <v>ENTREGADO</v>
          </cell>
          <cell r="T1402">
            <v>42696</v>
          </cell>
          <cell r="U1402" t="str">
            <v>PALOMINO CARDENAS JUAN CARLOS</v>
          </cell>
          <cell r="V1402" t="str">
            <v>FLOREZ CONDORI  JOSE WILLIANS</v>
          </cell>
        </row>
        <row r="1403">
          <cell r="A1403">
            <v>1334</v>
          </cell>
          <cell r="B1403">
            <v>42696</v>
          </cell>
          <cell r="C1403" t="str">
            <v>NOVIEMBRE</v>
          </cell>
          <cell r="D1403" t="str">
            <v>2016</v>
          </cell>
          <cell r="E1403">
            <v>386</v>
          </cell>
          <cell r="F1403" t="str">
            <v>D7N-755</v>
          </cell>
          <cell r="G1403" t="str">
            <v>F7L-983</v>
          </cell>
          <cell r="H1403" t="str">
            <v>LAS BAMBAS</v>
          </cell>
          <cell r="I1403">
            <v>47366</v>
          </cell>
          <cell r="J1403" t="str">
            <v>REPUESTO</v>
          </cell>
          <cell r="K1403" t="str">
            <v>FOCOS DE 1 CONTACTO</v>
          </cell>
          <cell r="L1403">
            <v>2</v>
          </cell>
          <cell r="M1403" t="str">
            <v>UNID.</v>
          </cell>
          <cell r="N1403" t="str">
            <v>TRACTO</v>
          </cell>
          <cell r="O1403">
            <v>0</v>
          </cell>
          <cell r="P1403" t="str">
            <v>E1</v>
          </cell>
          <cell r="Q1403" t="str">
            <v>J1</v>
          </cell>
          <cell r="R1403" t="str">
            <v>J6</v>
          </cell>
          <cell r="S1403" t="str">
            <v>ENTREGADO</v>
          </cell>
          <cell r="T1403">
            <v>42696</v>
          </cell>
          <cell r="U1403" t="str">
            <v>PALOMINO CARDENAS JUAN CARLOS</v>
          </cell>
          <cell r="V1403" t="str">
            <v>FLOREZ CONDORI  JOSE WILLIANS</v>
          </cell>
        </row>
        <row r="1404">
          <cell r="A1404">
            <v>1312</v>
          </cell>
          <cell r="B1404">
            <v>42696</v>
          </cell>
          <cell r="C1404" t="str">
            <v>NOVIEMBRE</v>
          </cell>
          <cell r="D1404" t="str">
            <v>2016</v>
          </cell>
          <cell r="E1404">
            <v>200</v>
          </cell>
          <cell r="F1404" t="str">
            <v>TALLER</v>
          </cell>
          <cell r="G1404" t="str">
            <v>TALLER</v>
          </cell>
          <cell r="H1404" t="str">
            <v>TALLER</v>
          </cell>
          <cell r="I1404" t="str">
            <v>TALLER</v>
          </cell>
          <cell r="J1404" t="str">
            <v>INSUMO TALLER</v>
          </cell>
          <cell r="K1404" t="str">
            <v>TRAPOS SUELTOS</v>
          </cell>
          <cell r="L1404">
            <v>1</v>
          </cell>
          <cell r="M1404" t="str">
            <v>KG.</v>
          </cell>
          <cell r="N1404" t="str">
            <v>TALLER</v>
          </cell>
          <cell r="O1404">
            <v>0</v>
          </cell>
          <cell r="P1404" t="str">
            <v>J6</v>
          </cell>
          <cell r="Q1404" t="str">
            <v>J1</v>
          </cell>
          <cell r="R1404" t="str">
            <v>J6</v>
          </cell>
          <cell r="S1404" t="str">
            <v>ENTREGADO</v>
          </cell>
          <cell r="T1404">
            <v>42696</v>
          </cell>
          <cell r="U1404" t="str">
            <v>VILLANUEVA BEJAR  YHORDAN MICHEL</v>
          </cell>
          <cell r="V1404" t="str">
            <v>FLOREZ CONDORI  JOSE WILLIANS</v>
          </cell>
        </row>
        <row r="1405">
          <cell r="A1405">
            <v>1315</v>
          </cell>
          <cell r="B1405">
            <v>42696</v>
          </cell>
          <cell r="C1405" t="str">
            <v>NOVIEMBRE</v>
          </cell>
          <cell r="D1405" t="str">
            <v>2016</v>
          </cell>
          <cell r="E1405">
            <v>200</v>
          </cell>
          <cell r="F1405" t="str">
            <v>TALLER</v>
          </cell>
          <cell r="G1405" t="str">
            <v>TALLER</v>
          </cell>
          <cell r="H1405" t="str">
            <v>TALLER</v>
          </cell>
          <cell r="I1405" t="str">
            <v>TALLER</v>
          </cell>
          <cell r="J1405" t="str">
            <v>INSUMO TALLER</v>
          </cell>
          <cell r="K1405" t="str">
            <v>LIMPIA CONTACTOS</v>
          </cell>
          <cell r="L1405">
            <v>1</v>
          </cell>
          <cell r="M1405" t="str">
            <v>UNID.</v>
          </cell>
          <cell r="N1405" t="str">
            <v>TALLER</v>
          </cell>
          <cell r="O1405">
            <v>0</v>
          </cell>
          <cell r="P1405" t="str">
            <v>E1</v>
          </cell>
          <cell r="Q1405" t="str">
            <v>J1</v>
          </cell>
          <cell r="R1405" t="str">
            <v>J6</v>
          </cell>
          <cell r="S1405" t="str">
            <v>ENTREGADO</v>
          </cell>
          <cell r="T1405">
            <v>42696</v>
          </cell>
          <cell r="U1405" t="str">
            <v>PALOMINO CARDENAS JUAN CARLOS</v>
          </cell>
          <cell r="V1405" t="str">
            <v>FLOREZ CONDORI  JOSE WILLIANS</v>
          </cell>
        </row>
        <row r="1406">
          <cell r="A1406">
            <v>1337</v>
          </cell>
          <cell r="B1406">
            <v>42696</v>
          </cell>
          <cell r="C1406" t="str">
            <v>NOVIEMBRE</v>
          </cell>
          <cell r="D1406" t="str">
            <v>2016</v>
          </cell>
          <cell r="E1406">
            <v>200</v>
          </cell>
          <cell r="F1406" t="str">
            <v>TALLER</v>
          </cell>
          <cell r="G1406" t="str">
            <v>TALLER</v>
          </cell>
          <cell r="H1406" t="str">
            <v>TALLER</v>
          </cell>
          <cell r="I1406" t="str">
            <v>TALLER</v>
          </cell>
          <cell r="J1406" t="str">
            <v>INSUMO TALLER</v>
          </cell>
          <cell r="K1406" t="str">
            <v>BOTELLA DE OXIGENO DE 10 M3</v>
          </cell>
          <cell r="L1406">
            <v>2</v>
          </cell>
          <cell r="M1406" t="str">
            <v>UNID.</v>
          </cell>
          <cell r="N1406" t="str">
            <v>TALLER</v>
          </cell>
          <cell r="O1406">
            <v>94</v>
          </cell>
          <cell r="P1406" t="str">
            <v>S2</v>
          </cell>
          <cell r="Q1406" t="str">
            <v>J1</v>
          </cell>
          <cell r="R1406" t="str">
            <v>J6</v>
          </cell>
          <cell r="S1406" t="str">
            <v>ENTREGADO</v>
          </cell>
          <cell r="T1406">
            <v>0</v>
          </cell>
          <cell r="U1406" t="str">
            <v>PALOMINO ESTRADA  MICHEL</v>
          </cell>
          <cell r="V1406" t="str">
            <v>FLOREZ CONDORI  JOSE WILLIANS</v>
          </cell>
        </row>
        <row r="1407">
          <cell r="A1407">
            <v>1344</v>
          </cell>
          <cell r="B1407">
            <v>42696</v>
          </cell>
          <cell r="C1407" t="str">
            <v>NOVIEMBRE</v>
          </cell>
          <cell r="D1407" t="str">
            <v>2016</v>
          </cell>
          <cell r="E1407">
            <v>200</v>
          </cell>
          <cell r="F1407" t="str">
            <v>TALLER</v>
          </cell>
          <cell r="G1407" t="str">
            <v>TALLER</v>
          </cell>
          <cell r="H1407" t="str">
            <v>TALLER</v>
          </cell>
          <cell r="I1407" t="str">
            <v>TALLER</v>
          </cell>
          <cell r="J1407" t="str">
            <v>INSUMO TALLER</v>
          </cell>
          <cell r="K1407" t="str">
            <v>CINTA AISLANTE NEGRO</v>
          </cell>
          <cell r="L1407">
            <v>1</v>
          </cell>
          <cell r="M1407" t="str">
            <v>UNID.</v>
          </cell>
          <cell r="N1407" t="str">
            <v>TALLER</v>
          </cell>
          <cell r="O1407">
            <v>94</v>
          </cell>
          <cell r="P1407" t="str">
            <v>E1</v>
          </cell>
          <cell r="Q1407" t="str">
            <v>J1</v>
          </cell>
          <cell r="R1407" t="str">
            <v>J6</v>
          </cell>
          <cell r="S1407" t="str">
            <v>ENTREGADO</v>
          </cell>
          <cell r="T1407">
            <v>0</v>
          </cell>
          <cell r="U1407" t="str">
            <v>PALOMINO CARDENAS JUAN CARLOS</v>
          </cell>
          <cell r="V1407" t="str">
            <v>FLOREZ CONDORI  JOSE WILLIANS</v>
          </cell>
        </row>
        <row r="1408">
          <cell r="A1408">
            <v>1366</v>
          </cell>
          <cell r="B1408">
            <v>42696</v>
          </cell>
          <cell r="C1408" t="str">
            <v>NOVIEMBRE</v>
          </cell>
          <cell r="D1408" t="str">
            <v>2016</v>
          </cell>
          <cell r="E1408">
            <v>200</v>
          </cell>
          <cell r="F1408" t="str">
            <v>TALLER</v>
          </cell>
          <cell r="G1408" t="str">
            <v>TALLER</v>
          </cell>
          <cell r="H1408" t="str">
            <v>TALLER</v>
          </cell>
          <cell r="I1408" t="str">
            <v>TALLER</v>
          </cell>
          <cell r="J1408" t="str">
            <v>EPPS</v>
          </cell>
          <cell r="K1408" t="str">
            <v>CARETA DE SOLDADURA</v>
          </cell>
          <cell r="L1408">
            <v>3</v>
          </cell>
          <cell r="M1408" t="str">
            <v>UNID.</v>
          </cell>
          <cell r="N1408" t="str">
            <v>TALLER</v>
          </cell>
          <cell r="O1408">
            <v>0</v>
          </cell>
          <cell r="P1408" t="str">
            <v>S3</v>
          </cell>
          <cell r="Q1408" t="str">
            <v>J1</v>
          </cell>
          <cell r="R1408" t="str">
            <v>J6</v>
          </cell>
          <cell r="S1408" t="str">
            <v>ENTREGADO</v>
          </cell>
          <cell r="T1408">
            <v>42696</v>
          </cell>
          <cell r="U1408" t="str">
            <v>JIMENEZ MACHACA JAVIER</v>
          </cell>
          <cell r="V1408" t="str">
            <v>FLOREZ CONDORI  JOSE WILLIANS</v>
          </cell>
        </row>
        <row r="1409">
          <cell r="A1409">
            <v>1367</v>
          </cell>
          <cell r="B1409">
            <v>42696</v>
          </cell>
          <cell r="C1409" t="str">
            <v>NOVIEMBRE</v>
          </cell>
          <cell r="D1409" t="str">
            <v>2016</v>
          </cell>
          <cell r="E1409">
            <v>200</v>
          </cell>
          <cell r="F1409" t="str">
            <v>TALLER</v>
          </cell>
          <cell r="G1409" t="str">
            <v>TALLER</v>
          </cell>
          <cell r="H1409" t="str">
            <v>TALLER</v>
          </cell>
          <cell r="I1409" t="str">
            <v>TALLER</v>
          </cell>
          <cell r="J1409" t="str">
            <v>REPUESTO</v>
          </cell>
          <cell r="K1409" t="str">
            <v>GRASERA RECTA 1/8</v>
          </cell>
          <cell r="L1409">
            <v>1</v>
          </cell>
          <cell r="M1409" t="str">
            <v>UNID.</v>
          </cell>
          <cell r="N1409" t="str">
            <v>TALLER</v>
          </cell>
          <cell r="O1409">
            <v>0</v>
          </cell>
          <cell r="P1409" t="str">
            <v>N1</v>
          </cell>
          <cell r="Q1409" t="str">
            <v>J2</v>
          </cell>
          <cell r="R1409" t="str">
            <v>J6</v>
          </cell>
          <cell r="S1409" t="str">
            <v>ENTREGADO</v>
          </cell>
          <cell r="T1409">
            <v>42696</v>
          </cell>
          <cell r="U1409" t="str">
            <v>AGUILAR CCANTUTA WILLY</v>
          </cell>
          <cell r="V1409" t="str">
            <v>CORIHUAMAN SURCO  ERICK ROBERT</v>
          </cell>
        </row>
        <row r="1410">
          <cell r="A1410">
            <v>1368</v>
          </cell>
          <cell r="B1410">
            <v>42696</v>
          </cell>
          <cell r="C1410" t="str">
            <v>NOVIEMBRE</v>
          </cell>
          <cell r="D1410" t="str">
            <v>2016</v>
          </cell>
          <cell r="E1410">
            <v>200</v>
          </cell>
          <cell r="F1410" t="str">
            <v>TALLER</v>
          </cell>
          <cell r="G1410" t="str">
            <v>TALLER</v>
          </cell>
          <cell r="H1410" t="str">
            <v>TALLER</v>
          </cell>
          <cell r="I1410" t="str">
            <v>TALLER</v>
          </cell>
          <cell r="J1410" t="str">
            <v>REPUESTO</v>
          </cell>
          <cell r="K1410" t="str">
            <v>GUARDAFANGO COLOR BLANCO LADO IZQUIERDO</v>
          </cell>
          <cell r="L1410">
            <v>1</v>
          </cell>
          <cell r="M1410" t="str">
            <v>UNID.</v>
          </cell>
          <cell r="N1410" t="str">
            <v>TRACTO</v>
          </cell>
          <cell r="O1410">
            <v>0</v>
          </cell>
          <cell r="P1410" t="str">
            <v>M5</v>
          </cell>
          <cell r="Q1410" t="str">
            <v>J1</v>
          </cell>
          <cell r="R1410" t="str">
            <v>J1</v>
          </cell>
          <cell r="S1410" t="str">
            <v>ENTREGADO</v>
          </cell>
          <cell r="T1410">
            <v>42696</v>
          </cell>
          <cell r="U1410" t="str">
            <v>LOPEZ RUIZ WILBERTO</v>
          </cell>
          <cell r="V1410" t="str">
            <v>FLOREZ CONDORI  JOSE WILLIANS</v>
          </cell>
        </row>
        <row r="1411">
          <cell r="A1411">
            <v>1369</v>
          </cell>
          <cell r="B1411">
            <v>42696</v>
          </cell>
          <cell r="C1411" t="str">
            <v>NOVIEMBRE</v>
          </cell>
          <cell r="D1411" t="str">
            <v>2016</v>
          </cell>
          <cell r="E1411">
            <v>200</v>
          </cell>
          <cell r="F1411" t="str">
            <v>TALLER</v>
          </cell>
          <cell r="G1411" t="str">
            <v>TALLER</v>
          </cell>
          <cell r="H1411" t="str">
            <v>TALLER</v>
          </cell>
          <cell r="I1411" t="str">
            <v>TALLER</v>
          </cell>
          <cell r="J1411" t="str">
            <v>REPUESTO</v>
          </cell>
          <cell r="K1411" t="str">
            <v>FILTRO COMBUSTIBLE VALVULA</v>
          </cell>
          <cell r="L1411">
            <v>1</v>
          </cell>
          <cell r="M1411" t="str">
            <v>UNID.</v>
          </cell>
          <cell r="N1411" t="str">
            <v>TRACTO</v>
          </cell>
          <cell r="O1411">
            <v>0</v>
          </cell>
          <cell r="P1411" t="str">
            <v>M5</v>
          </cell>
          <cell r="Q1411" t="str">
            <v>J1</v>
          </cell>
          <cell r="R1411" t="str">
            <v>J1</v>
          </cell>
          <cell r="S1411" t="str">
            <v>ENTREGADO</v>
          </cell>
          <cell r="T1411">
            <v>42696</v>
          </cell>
          <cell r="U1411" t="str">
            <v>LOPEZ RUIZ WILBERTO</v>
          </cell>
          <cell r="V1411" t="str">
            <v>FLOREZ CONDORI  JOSE WILLIANS</v>
          </cell>
        </row>
        <row r="1412">
          <cell r="A1412">
            <v>1370</v>
          </cell>
          <cell r="B1412">
            <v>42696</v>
          </cell>
          <cell r="C1412" t="str">
            <v>NOVIEMBRE</v>
          </cell>
          <cell r="D1412" t="str">
            <v>2016</v>
          </cell>
          <cell r="E1412">
            <v>200</v>
          </cell>
          <cell r="F1412" t="str">
            <v>TALLER</v>
          </cell>
          <cell r="G1412" t="str">
            <v>TALLER</v>
          </cell>
          <cell r="H1412" t="str">
            <v>TALLER</v>
          </cell>
          <cell r="I1412" t="str">
            <v>TALLER</v>
          </cell>
          <cell r="J1412" t="str">
            <v>REPUESTO</v>
          </cell>
          <cell r="K1412" t="str">
            <v>FILTRO DE COMBUSTIBLE MEDIANO</v>
          </cell>
          <cell r="L1412">
            <v>1</v>
          </cell>
          <cell r="M1412" t="str">
            <v>UNID.</v>
          </cell>
          <cell r="N1412" t="str">
            <v>TALLER</v>
          </cell>
          <cell r="O1412">
            <v>0</v>
          </cell>
          <cell r="P1412" t="str">
            <v>M5</v>
          </cell>
          <cell r="Q1412" t="str">
            <v>J1</v>
          </cell>
          <cell r="R1412" t="str">
            <v>J1</v>
          </cell>
          <cell r="S1412" t="str">
            <v>ENTREGADO</v>
          </cell>
          <cell r="T1412">
            <v>42696</v>
          </cell>
          <cell r="U1412" t="str">
            <v>LOPEZ RUIZ WILBERTO</v>
          </cell>
          <cell r="V1412" t="str">
            <v>FLOREZ CONDORI  JOSE WILLIANS</v>
          </cell>
        </row>
        <row r="1413">
          <cell r="A1413">
            <v>1377</v>
          </cell>
          <cell r="B1413">
            <v>42696</v>
          </cell>
          <cell r="C1413" t="str">
            <v>NOVIEMBRE</v>
          </cell>
          <cell r="D1413" t="str">
            <v>2016</v>
          </cell>
          <cell r="E1413">
            <v>200</v>
          </cell>
          <cell r="F1413" t="str">
            <v>TALLER</v>
          </cell>
          <cell r="G1413" t="str">
            <v>TALLER</v>
          </cell>
          <cell r="H1413" t="str">
            <v>TALLER</v>
          </cell>
          <cell r="I1413" t="str">
            <v>TALLER</v>
          </cell>
          <cell r="J1413" t="str">
            <v>REPUESTO</v>
          </cell>
          <cell r="K1413" t="str">
            <v>BOQUILLA DE ENGRASE</v>
          </cell>
          <cell r="L1413">
            <v>1</v>
          </cell>
          <cell r="M1413" t="str">
            <v>UNID.</v>
          </cell>
          <cell r="N1413" t="str">
            <v>TALLER</v>
          </cell>
          <cell r="O1413">
            <v>0</v>
          </cell>
          <cell r="P1413" t="str">
            <v>M4</v>
          </cell>
          <cell r="Q1413" t="str">
            <v>J1</v>
          </cell>
          <cell r="R1413" t="str">
            <v>J1</v>
          </cell>
          <cell r="S1413" t="str">
            <v>ENTREGADO</v>
          </cell>
          <cell r="T1413">
            <v>42696</v>
          </cell>
          <cell r="U1413" t="str">
            <v>JULLIRI APAZA UBALDO</v>
          </cell>
          <cell r="V1413" t="str">
            <v>FLOREZ CONDORI  JOSE WILLIANS</v>
          </cell>
        </row>
        <row r="1414">
          <cell r="A1414">
            <v>1392</v>
          </cell>
          <cell r="B1414">
            <v>42697</v>
          </cell>
          <cell r="C1414" t="str">
            <v>NOVIEMBRE</v>
          </cell>
          <cell r="D1414" t="str">
            <v>2016</v>
          </cell>
          <cell r="E1414">
            <v>308</v>
          </cell>
          <cell r="F1414" t="str">
            <v>A9H-889</v>
          </cell>
          <cell r="G1414" t="str">
            <v>CAMION</v>
          </cell>
          <cell r="H1414" t="str">
            <v>TAMBOMAYO</v>
          </cell>
          <cell r="I1414">
            <v>120654</v>
          </cell>
          <cell r="J1414" t="str">
            <v>SERVICIO</v>
          </cell>
          <cell r="K1414" t="str">
            <v>SERVICIO DE REPARACION DE RADIADOR</v>
          </cell>
          <cell r="L1414">
            <v>1</v>
          </cell>
          <cell r="M1414" t="str">
            <v>UNID.</v>
          </cell>
          <cell r="N1414" t="str">
            <v>CAMION</v>
          </cell>
          <cell r="O1414">
            <v>93</v>
          </cell>
          <cell r="P1414" t="str">
            <v>M5</v>
          </cell>
          <cell r="Q1414" t="str">
            <v>J2</v>
          </cell>
          <cell r="R1414" t="str">
            <v>J6</v>
          </cell>
          <cell r="S1414" t="str">
            <v>ENTREGADO</v>
          </cell>
          <cell r="T1414">
            <v>0</v>
          </cell>
          <cell r="U1414" t="str">
            <v>LOPEZ RUIZ WILBERTO</v>
          </cell>
          <cell r="V1414" t="str">
            <v>CORIHUAMAN SURCO  ERICK ROBERT</v>
          </cell>
        </row>
        <row r="1415">
          <cell r="A1415">
            <v>1468</v>
          </cell>
          <cell r="B1415">
            <v>42697</v>
          </cell>
          <cell r="C1415" t="str">
            <v>NOVIEMBRE</v>
          </cell>
          <cell r="D1415" t="str">
            <v>2016</v>
          </cell>
          <cell r="E1415">
            <v>308</v>
          </cell>
          <cell r="F1415" t="str">
            <v>A9H-889</v>
          </cell>
          <cell r="G1415" t="str">
            <v>CAMION</v>
          </cell>
          <cell r="H1415" t="str">
            <v>TAMBOMAYO</v>
          </cell>
          <cell r="I1415">
            <v>120654</v>
          </cell>
          <cell r="J1415" t="str">
            <v>REPUESTO</v>
          </cell>
          <cell r="K1415" t="str">
            <v>JUEGO DE PLUMILLAS LIMPIAPARABRISAS COMPLETO</v>
          </cell>
          <cell r="L1415">
            <v>1</v>
          </cell>
          <cell r="M1415" t="str">
            <v>JUEGO</v>
          </cell>
          <cell r="N1415" t="str">
            <v>CAMION</v>
          </cell>
          <cell r="O1415">
            <v>93</v>
          </cell>
          <cell r="P1415" t="str">
            <v>E1</v>
          </cell>
          <cell r="Q1415" t="str">
            <v>J2</v>
          </cell>
          <cell r="R1415" t="str">
            <v>J6</v>
          </cell>
          <cell r="S1415" t="str">
            <v>ENTREGADO</v>
          </cell>
          <cell r="T1415">
            <v>0</v>
          </cell>
          <cell r="U1415" t="str">
            <v>PALOMINO CARDENAS JUAN CARLOS</v>
          </cell>
          <cell r="V1415" t="str">
            <v>CORIHUAMAN SURCO  ERICK ROBERT</v>
          </cell>
        </row>
        <row r="1416">
          <cell r="A1416">
            <v>1447</v>
          </cell>
          <cell r="B1416">
            <v>42697</v>
          </cell>
          <cell r="C1416" t="str">
            <v>NOVIEMBRE</v>
          </cell>
          <cell r="D1416" t="str">
            <v>2016</v>
          </cell>
          <cell r="E1416">
            <v>396</v>
          </cell>
          <cell r="F1416" t="str">
            <v>ABQ-780</v>
          </cell>
          <cell r="G1416" t="str">
            <v>C9S-990</v>
          </cell>
          <cell r="H1416" t="str">
            <v>LAS BAMBAS</v>
          </cell>
          <cell r="I1416">
            <v>113997</v>
          </cell>
          <cell r="J1416" t="str">
            <v>REPUESTO</v>
          </cell>
          <cell r="K1416" t="str">
            <v>FILTRO DE AIRE DE CALEFACCION</v>
          </cell>
          <cell r="L1416">
            <v>1</v>
          </cell>
          <cell r="M1416" t="str">
            <v>UNID.</v>
          </cell>
          <cell r="N1416" t="str">
            <v>TRACTO</v>
          </cell>
          <cell r="O1416">
            <v>93</v>
          </cell>
          <cell r="P1416" t="str">
            <v>M5</v>
          </cell>
          <cell r="Q1416" t="str">
            <v>J2</v>
          </cell>
          <cell r="R1416" t="str">
            <v>J6</v>
          </cell>
          <cell r="S1416" t="str">
            <v>ENTREGADO</v>
          </cell>
          <cell r="T1416">
            <v>0</v>
          </cell>
          <cell r="U1416" t="str">
            <v>LOPEZ RUIZ WILBERTO</v>
          </cell>
          <cell r="V1416" t="str">
            <v>CORIHUAMAN SURCO  ERICK ROBERT</v>
          </cell>
        </row>
        <row r="1417">
          <cell r="A1417">
            <v>1389</v>
          </cell>
          <cell r="B1417">
            <v>42697</v>
          </cell>
          <cell r="C1417" t="str">
            <v>NOVIEMBRE</v>
          </cell>
          <cell r="D1417" t="str">
            <v>2016</v>
          </cell>
          <cell r="E1417">
            <v>401</v>
          </cell>
          <cell r="F1417" t="str">
            <v>AKX-767</v>
          </cell>
          <cell r="G1417" t="str">
            <v>TCR-993</v>
          </cell>
          <cell r="H1417" t="str">
            <v>LAS BAMBAS CONC.</v>
          </cell>
          <cell r="I1417">
            <v>19512</v>
          </cell>
          <cell r="J1417" t="str">
            <v>REPUESTO</v>
          </cell>
          <cell r="K1417" t="str">
            <v>MATACHISPA</v>
          </cell>
          <cell r="L1417">
            <v>1</v>
          </cell>
          <cell r="M1417" t="str">
            <v>UNID.</v>
          </cell>
          <cell r="N1417" t="str">
            <v>TRACTO</v>
          </cell>
          <cell r="O1417">
            <v>93</v>
          </cell>
          <cell r="P1417" t="str">
            <v>M6</v>
          </cell>
          <cell r="Q1417" t="str">
            <v>J2</v>
          </cell>
          <cell r="R1417" t="str">
            <v>J6</v>
          </cell>
          <cell r="S1417" t="str">
            <v>ENTREGADO</v>
          </cell>
          <cell r="T1417">
            <v>0</v>
          </cell>
          <cell r="U1417" t="str">
            <v>PARI VENTURA  EDSON ORLANDO</v>
          </cell>
          <cell r="V1417" t="str">
            <v>CORIHUAMAN SURCO  ERICK ROBERT</v>
          </cell>
        </row>
        <row r="1418">
          <cell r="A1418">
            <v>1390</v>
          </cell>
          <cell r="B1418">
            <v>42697</v>
          </cell>
          <cell r="C1418" t="str">
            <v>NOVIEMBRE</v>
          </cell>
          <cell r="D1418" t="str">
            <v>2016</v>
          </cell>
          <cell r="E1418">
            <v>401</v>
          </cell>
          <cell r="F1418" t="str">
            <v>AKX-767</v>
          </cell>
          <cell r="G1418" t="str">
            <v>TCR-993</v>
          </cell>
          <cell r="H1418" t="str">
            <v>LAS BAMBAS CONC.</v>
          </cell>
          <cell r="I1418">
            <v>19512</v>
          </cell>
          <cell r="J1418" t="str">
            <v>REPUESTO</v>
          </cell>
          <cell r="K1418" t="str">
            <v>ACCESORIOS DE CARTUCHO DE PULPO</v>
          </cell>
          <cell r="L1418">
            <v>1</v>
          </cell>
          <cell r="M1418" t="str">
            <v>UNID.</v>
          </cell>
          <cell r="N1418" t="str">
            <v>TOLVA</v>
          </cell>
          <cell r="O1418">
            <v>93</v>
          </cell>
          <cell r="P1418" t="str">
            <v>M6</v>
          </cell>
          <cell r="Q1418" t="str">
            <v>J2</v>
          </cell>
          <cell r="R1418" t="str">
            <v>J6</v>
          </cell>
          <cell r="S1418" t="str">
            <v>ENTREGADO</v>
          </cell>
          <cell r="T1418">
            <v>0</v>
          </cell>
          <cell r="U1418" t="str">
            <v>PARI VENTURA  EDSON ORLANDO</v>
          </cell>
          <cell r="V1418" t="str">
            <v>CORIHUAMAN SURCO  ERICK ROBERT</v>
          </cell>
        </row>
        <row r="1419">
          <cell r="A1419">
            <v>1391</v>
          </cell>
          <cell r="B1419">
            <v>42697</v>
          </cell>
          <cell r="C1419" t="str">
            <v>NOVIEMBRE</v>
          </cell>
          <cell r="D1419" t="str">
            <v>2016</v>
          </cell>
          <cell r="E1419">
            <v>401</v>
          </cell>
          <cell r="F1419" t="str">
            <v>AKX-767</v>
          </cell>
          <cell r="G1419" t="str">
            <v>TCR-993</v>
          </cell>
          <cell r="H1419" t="str">
            <v>LAS BAMBAS CONC.</v>
          </cell>
          <cell r="I1419">
            <v>19512</v>
          </cell>
          <cell r="J1419" t="str">
            <v>REPUESTO</v>
          </cell>
          <cell r="K1419" t="str">
            <v>RESORTES DE MAXIBRAKE</v>
          </cell>
          <cell r="L1419">
            <v>2</v>
          </cell>
          <cell r="M1419" t="str">
            <v>UNID.</v>
          </cell>
          <cell r="N1419" t="str">
            <v>TOLVA</v>
          </cell>
          <cell r="O1419">
            <v>93</v>
          </cell>
          <cell r="P1419" t="str">
            <v>M6</v>
          </cell>
          <cell r="Q1419" t="str">
            <v>J2</v>
          </cell>
          <cell r="R1419" t="str">
            <v>J6</v>
          </cell>
          <cell r="S1419" t="str">
            <v>ENTREGADO</v>
          </cell>
          <cell r="T1419">
            <v>0</v>
          </cell>
          <cell r="U1419" t="str">
            <v>PARI VENTURA  EDSON ORLANDO</v>
          </cell>
          <cell r="V1419" t="str">
            <v>CORIHUAMAN SURCO  ERICK ROBERT</v>
          </cell>
        </row>
        <row r="1420">
          <cell r="A1420">
            <v>1407</v>
          </cell>
          <cell r="B1420">
            <v>42697</v>
          </cell>
          <cell r="C1420" t="str">
            <v>NOVIEMBRE</v>
          </cell>
          <cell r="D1420" t="str">
            <v>2016</v>
          </cell>
          <cell r="E1420">
            <v>401</v>
          </cell>
          <cell r="F1420" t="str">
            <v>AKX-767</v>
          </cell>
          <cell r="G1420" t="str">
            <v>TCR-993</v>
          </cell>
          <cell r="H1420" t="str">
            <v>LAS BAMBAS CONC.</v>
          </cell>
          <cell r="I1420">
            <v>19512</v>
          </cell>
          <cell r="J1420" t="str">
            <v>REPUESTO</v>
          </cell>
          <cell r="K1420" t="str">
            <v>PERNO 5/16 X 1</v>
          </cell>
          <cell r="L1420">
            <v>3</v>
          </cell>
          <cell r="M1420" t="str">
            <v>UNID.</v>
          </cell>
          <cell r="N1420" t="str">
            <v>TRACTO</v>
          </cell>
          <cell r="O1420">
            <v>93</v>
          </cell>
          <cell r="P1420" t="str">
            <v>M6</v>
          </cell>
          <cell r="Q1420" t="str">
            <v>J2</v>
          </cell>
          <cell r="R1420" t="str">
            <v>J6</v>
          </cell>
          <cell r="S1420" t="str">
            <v>ENTREGADO</v>
          </cell>
          <cell r="T1420">
            <v>0</v>
          </cell>
          <cell r="U1420" t="str">
            <v>PARI VENTURA  EDSON ORLANDO</v>
          </cell>
          <cell r="V1420" t="str">
            <v>CORIHUAMAN SURCO  ERICK ROBERT</v>
          </cell>
        </row>
        <row r="1421">
          <cell r="A1421">
            <v>1408</v>
          </cell>
          <cell r="B1421">
            <v>42697</v>
          </cell>
          <cell r="C1421" t="str">
            <v>NOVIEMBRE</v>
          </cell>
          <cell r="D1421" t="str">
            <v>2016</v>
          </cell>
          <cell r="E1421">
            <v>401</v>
          </cell>
          <cell r="F1421" t="str">
            <v>AKX-767</v>
          </cell>
          <cell r="G1421" t="str">
            <v>TCR-993</v>
          </cell>
          <cell r="H1421" t="str">
            <v>LAS BAMBAS CONC.</v>
          </cell>
          <cell r="I1421">
            <v>19512</v>
          </cell>
          <cell r="J1421" t="str">
            <v>REPUESTO</v>
          </cell>
          <cell r="K1421" t="str">
            <v>ARANDELA 5/16</v>
          </cell>
          <cell r="L1421">
            <v>6</v>
          </cell>
          <cell r="M1421" t="str">
            <v>UNID.</v>
          </cell>
          <cell r="N1421" t="str">
            <v>TRACTO</v>
          </cell>
          <cell r="O1421">
            <v>93</v>
          </cell>
          <cell r="P1421" t="str">
            <v>M6</v>
          </cell>
          <cell r="Q1421" t="str">
            <v>J2</v>
          </cell>
          <cell r="R1421" t="str">
            <v>J6</v>
          </cell>
          <cell r="S1421" t="str">
            <v>ENTREGADO</v>
          </cell>
          <cell r="T1421">
            <v>0</v>
          </cell>
          <cell r="U1421" t="str">
            <v>PARI VENTURA  EDSON ORLANDO</v>
          </cell>
          <cell r="V1421" t="str">
            <v>CORIHUAMAN SURCO  ERICK ROBERT</v>
          </cell>
        </row>
        <row r="1422">
          <cell r="A1422">
            <v>1409</v>
          </cell>
          <cell r="B1422">
            <v>42697</v>
          </cell>
          <cell r="C1422" t="str">
            <v>NOVIEMBRE</v>
          </cell>
          <cell r="D1422" t="str">
            <v>2016</v>
          </cell>
          <cell r="E1422">
            <v>401</v>
          </cell>
          <cell r="F1422" t="str">
            <v>AKX-767</v>
          </cell>
          <cell r="G1422" t="str">
            <v>TCR-993</v>
          </cell>
          <cell r="H1422" t="str">
            <v>LAS BAMBAS CONC.</v>
          </cell>
          <cell r="I1422">
            <v>19512</v>
          </cell>
          <cell r="J1422" t="str">
            <v>REPUESTO</v>
          </cell>
          <cell r="K1422" t="str">
            <v>TUERCA SEGURO 5/16</v>
          </cell>
          <cell r="L1422">
            <v>3</v>
          </cell>
          <cell r="M1422" t="str">
            <v>UNID.</v>
          </cell>
          <cell r="N1422" t="str">
            <v>TRACTO</v>
          </cell>
          <cell r="O1422">
            <v>93</v>
          </cell>
          <cell r="P1422" t="str">
            <v>M6</v>
          </cell>
          <cell r="Q1422" t="str">
            <v>J2</v>
          </cell>
          <cell r="R1422" t="str">
            <v>J6</v>
          </cell>
          <cell r="S1422" t="str">
            <v>ENTREGADO</v>
          </cell>
          <cell r="T1422">
            <v>0</v>
          </cell>
          <cell r="U1422" t="str">
            <v>PARI VENTURA  EDSON ORLANDO</v>
          </cell>
          <cell r="V1422" t="str">
            <v>CORIHUAMAN SURCO  ERICK ROBERT</v>
          </cell>
        </row>
        <row r="1423">
          <cell r="A1423">
            <v>1410</v>
          </cell>
          <cell r="B1423">
            <v>42697</v>
          </cell>
          <cell r="C1423" t="str">
            <v>NOVIEMBRE</v>
          </cell>
          <cell r="D1423" t="str">
            <v>2016</v>
          </cell>
          <cell r="E1423">
            <v>401</v>
          </cell>
          <cell r="F1423" t="str">
            <v>AKX-767</v>
          </cell>
          <cell r="G1423" t="str">
            <v>TCR-993</v>
          </cell>
          <cell r="H1423" t="str">
            <v>LAS BAMBAS CONC.</v>
          </cell>
          <cell r="I1423">
            <v>19512</v>
          </cell>
          <cell r="J1423" t="str">
            <v>REPUESTO</v>
          </cell>
          <cell r="K1423" t="str">
            <v>LIQUIDO LIMPIAPARABRISAS</v>
          </cell>
          <cell r="L1423">
            <v>1</v>
          </cell>
          <cell r="M1423" t="str">
            <v>GLNS.</v>
          </cell>
          <cell r="N1423" t="str">
            <v>TRACTO</v>
          </cell>
          <cell r="O1423">
            <v>93</v>
          </cell>
          <cell r="P1423" t="str">
            <v>M6</v>
          </cell>
          <cell r="Q1423" t="str">
            <v>J2</v>
          </cell>
          <cell r="R1423" t="str">
            <v>J6</v>
          </cell>
          <cell r="S1423" t="str">
            <v>ENTREGADO</v>
          </cell>
          <cell r="T1423">
            <v>0</v>
          </cell>
          <cell r="U1423" t="str">
            <v>PARI VENTURA  EDSON ORLANDO</v>
          </cell>
          <cell r="V1423" t="str">
            <v>CORIHUAMAN SURCO  ERICK ROBERT</v>
          </cell>
        </row>
        <row r="1424">
          <cell r="A1424">
            <v>1445</v>
          </cell>
          <cell r="B1424">
            <v>42697</v>
          </cell>
          <cell r="C1424" t="str">
            <v>NOVIEMBRE</v>
          </cell>
          <cell r="D1424" t="str">
            <v>2016</v>
          </cell>
          <cell r="E1424">
            <v>401</v>
          </cell>
          <cell r="F1424" t="str">
            <v>AKX-767</v>
          </cell>
          <cell r="G1424" t="str">
            <v>TCR-993</v>
          </cell>
          <cell r="H1424" t="str">
            <v>LAS BAMBAS CONC.</v>
          </cell>
          <cell r="I1424">
            <v>19512</v>
          </cell>
          <cell r="J1424" t="str">
            <v>REPUESTO</v>
          </cell>
          <cell r="K1424" t="str">
            <v>SILICONA GRIS</v>
          </cell>
          <cell r="L1424">
            <v>1</v>
          </cell>
          <cell r="M1424" t="str">
            <v>UNID.</v>
          </cell>
          <cell r="N1424" t="str">
            <v>TRACTO</v>
          </cell>
          <cell r="O1424">
            <v>93</v>
          </cell>
          <cell r="P1424" t="str">
            <v>E1</v>
          </cell>
          <cell r="Q1424" t="str">
            <v>J1</v>
          </cell>
          <cell r="R1424" t="str">
            <v>J1</v>
          </cell>
          <cell r="S1424" t="str">
            <v>ENTREGADO</v>
          </cell>
          <cell r="T1424">
            <v>0</v>
          </cell>
          <cell r="U1424" t="str">
            <v>PALOMINO CARDENAS JUAN CARLOS</v>
          </cell>
          <cell r="V1424" t="str">
            <v>FLOREZ CONDORI  JOSE WILLIANS</v>
          </cell>
        </row>
        <row r="1425">
          <cell r="A1425">
            <v>1466</v>
          </cell>
          <cell r="B1425">
            <v>42697</v>
          </cell>
          <cell r="C1425" t="str">
            <v>NOVIEMBRE</v>
          </cell>
          <cell r="D1425" t="str">
            <v>2016</v>
          </cell>
          <cell r="E1425">
            <v>367</v>
          </cell>
          <cell r="F1425" t="str">
            <v>B2L-889</v>
          </cell>
          <cell r="G1425" t="str">
            <v>CAMION</v>
          </cell>
          <cell r="H1425" t="str">
            <v>TAMBOMAYO</v>
          </cell>
          <cell r="I1425">
            <v>120679</v>
          </cell>
          <cell r="J1425" t="str">
            <v>REPUESTO</v>
          </cell>
          <cell r="K1425" t="str">
            <v>BORNES POSITIVOS</v>
          </cell>
          <cell r="L1425">
            <v>2</v>
          </cell>
          <cell r="M1425" t="str">
            <v>UNID.</v>
          </cell>
          <cell r="N1425" t="str">
            <v>CAMION</v>
          </cell>
          <cell r="O1425">
            <v>93</v>
          </cell>
          <cell r="P1425" t="str">
            <v>E2</v>
          </cell>
          <cell r="Q1425" t="str">
            <v>J1</v>
          </cell>
          <cell r="R1425" t="str">
            <v>J6</v>
          </cell>
          <cell r="S1425" t="str">
            <v>ENTREGADO</v>
          </cell>
          <cell r="T1425">
            <v>0</v>
          </cell>
          <cell r="U1425" t="str">
            <v>YUCA BELLIDO BORIS YERSY</v>
          </cell>
          <cell r="V1425" t="str">
            <v>FLOREZ CONDORI  JOSE WILLIANS</v>
          </cell>
        </row>
        <row r="1426">
          <cell r="A1426">
            <v>1467</v>
          </cell>
          <cell r="B1426">
            <v>42697</v>
          </cell>
          <cell r="C1426" t="str">
            <v>NOVIEMBRE</v>
          </cell>
          <cell r="D1426" t="str">
            <v>2016</v>
          </cell>
          <cell r="E1426">
            <v>367</v>
          </cell>
          <cell r="F1426" t="str">
            <v>B2L-889</v>
          </cell>
          <cell r="G1426" t="str">
            <v>CAMION</v>
          </cell>
          <cell r="H1426" t="str">
            <v>TAMBOMAYO</v>
          </cell>
          <cell r="I1426">
            <v>120679</v>
          </cell>
          <cell r="J1426" t="str">
            <v>REPUESTO</v>
          </cell>
          <cell r="K1426" t="str">
            <v>BORNES NEGATIVOS</v>
          </cell>
          <cell r="L1426">
            <v>2</v>
          </cell>
          <cell r="M1426" t="str">
            <v>UNID.</v>
          </cell>
          <cell r="N1426" t="str">
            <v>CAMION</v>
          </cell>
          <cell r="O1426">
            <v>93</v>
          </cell>
          <cell r="P1426" t="str">
            <v>E2</v>
          </cell>
          <cell r="Q1426" t="str">
            <v>J1</v>
          </cell>
          <cell r="R1426" t="str">
            <v>J6</v>
          </cell>
          <cell r="S1426" t="str">
            <v>ENTREGADO</v>
          </cell>
          <cell r="T1426">
            <v>0</v>
          </cell>
          <cell r="U1426" t="str">
            <v>YUCA BELLIDO BORIS YERSY</v>
          </cell>
          <cell r="V1426" t="str">
            <v>FLOREZ CONDORI  JOSE WILLIANS</v>
          </cell>
        </row>
        <row r="1427">
          <cell r="A1427">
            <v>1471</v>
          </cell>
          <cell r="B1427">
            <v>42697</v>
          </cell>
          <cell r="C1427" t="str">
            <v>NOVIEMBRE</v>
          </cell>
          <cell r="D1427" t="str">
            <v>2016</v>
          </cell>
          <cell r="E1427">
            <v>367</v>
          </cell>
          <cell r="F1427" t="str">
            <v>B2L-889</v>
          </cell>
          <cell r="G1427" t="str">
            <v>CAMION</v>
          </cell>
          <cell r="H1427" t="str">
            <v>TAMBOMAYO</v>
          </cell>
          <cell r="I1427">
            <v>120679</v>
          </cell>
          <cell r="J1427" t="str">
            <v>REPUESTO</v>
          </cell>
          <cell r="K1427" t="str">
            <v>BATERIAS</v>
          </cell>
          <cell r="L1427">
            <v>2</v>
          </cell>
          <cell r="M1427" t="str">
            <v>UNID.</v>
          </cell>
          <cell r="N1427" t="str">
            <v>CAMION</v>
          </cell>
          <cell r="O1427">
            <v>93</v>
          </cell>
          <cell r="P1427" t="str">
            <v>E1</v>
          </cell>
          <cell r="Q1427" t="str">
            <v>J1</v>
          </cell>
          <cell r="R1427" t="str">
            <v>J6</v>
          </cell>
          <cell r="S1427" t="str">
            <v>ENTREGADO</v>
          </cell>
          <cell r="T1427">
            <v>0</v>
          </cell>
          <cell r="U1427" t="str">
            <v>PALOMINO CARDENAS JUAN CARLOS</v>
          </cell>
          <cell r="V1427" t="str">
            <v>FLOREZ CONDORI  JOSE WILLIANS</v>
          </cell>
        </row>
        <row r="1428">
          <cell r="A1428">
            <v>1437</v>
          </cell>
          <cell r="B1428">
            <v>42697</v>
          </cell>
          <cell r="C1428" t="str">
            <v>NOVIEMBRE</v>
          </cell>
          <cell r="D1428" t="str">
            <v>2016</v>
          </cell>
          <cell r="E1428">
            <v>400</v>
          </cell>
          <cell r="F1428" t="str">
            <v>B2M-948</v>
          </cell>
          <cell r="G1428" t="str">
            <v>CAMION</v>
          </cell>
          <cell r="H1428" t="str">
            <v>TAMBOMAYO</v>
          </cell>
          <cell r="I1428">
            <v>113240</v>
          </cell>
          <cell r="J1428" t="str">
            <v>REPUESTO</v>
          </cell>
          <cell r="K1428" t="str">
            <v>PLATINA 3/16" X 2" X 6 M</v>
          </cell>
          <cell r="L1428">
            <v>1</v>
          </cell>
          <cell r="M1428" t="str">
            <v>UNID.</v>
          </cell>
          <cell r="N1428" t="str">
            <v>CAMION</v>
          </cell>
          <cell r="O1428">
            <v>0</v>
          </cell>
          <cell r="P1428" t="str">
            <v>S2</v>
          </cell>
          <cell r="Q1428" t="str">
            <v>J2</v>
          </cell>
          <cell r="R1428" t="str">
            <v>J6</v>
          </cell>
          <cell r="S1428" t="str">
            <v>ENTREGADO</v>
          </cell>
          <cell r="T1428">
            <v>42697</v>
          </cell>
          <cell r="U1428" t="str">
            <v>PALOMINO ESTRADA  MICHEL</v>
          </cell>
          <cell r="V1428" t="str">
            <v>CORIHUAMAN SURCO  ERICK ROBERT</v>
          </cell>
        </row>
        <row r="1429">
          <cell r="A1429">
            <v>1457</v>
          </cell>
          <cell r="B1429">
            <v>42697</v>
          </cell>
          <cell r="C1429" t="str">
            <v>NOVIEMBRE</v>
          </cell>
          <cell r="D1429" t="str">
            <v>2016</v>
          </cell>
          <cell r="E1429">
            <v>400</v>
          </cell>
          <cell r="F1429" t="str">
            <v>B2M-948</v>
          </cell>
          <cell r="G1429" t="str">
            <v>CAMION</v>
          </cell>
          <cell r="H1429" t="str">
            <v>TAMBOMAYO</v>
          </cell>
          <cell r="I1429">
            <v>113240</v>
          </cell>
          <cell r="J1429" t="str">
            <v>REPUESTO</v>
          </cell>
          <cell r="K1429" t="str">
            <v>AGUA REFRIGERANTE</v>
          </cell>
          <cell r="L1429">
            <v>2</v>
          </cell>
          <cell r="M1429" t="str">
            <v>GLNS.</v>
          </cell>
          <cell r="N1429" t="str">
            <v>CAMION</v>
          </cell>
          <cell r="O1429">
            <v>0</v>
          </cell>
          <cell r="P1429" t="str">
            <v>M5</v>
          </cell>
          <cell r="Q1429" t="str">
            <v>J1</v>
          </cell>
          <cell r="R1429" t="str">
            <v>J6</v>
          </cell>
          <cell r="S1429" t="str">
            <v>ENTREGADO</v>
          </cell>
          <cell r="T1429">
            <v>42697</v>
          </cell>
          <cell r="U1429" t="str">
            <v>LOPEZ RUIZ WILBERTO</v>
          </cell>
          <cell r="V1429" t="str">
            <v>FLOREZ CONDORI  JOSE WILLIANS</v>
          </cell>
        </row>
        <row r="1430">
          <cell r="A1430">
            <v>1458</v>
          </cell>
          <cell r="B1430">
            <v>42697</v>
          </cell>
          <cell r="C1430" t="str">
            <v>NOVIEMBRE</v>
          </cell>
          <cell r="D1430" t="str">
            <v>2016</v>
          </cell>
          <cell r="E1430">
            <v>400</v>
          </cell>
          <cell r="F1430" t="str">
            <v>B2M-948</v>
          </cell>
          <cell r="G1430" t="str">
            <v>CAMION</v>
          </cell>
          <cell r="H1430" t="str">
            <v>TAMBOMAYO</v>
          </cell>
          <cell r="I1430">
            <v>113240</v>
          </cell>
          <cell r="J1430" t="str">
            <v>REPUESTO</v>
          </cell>
          <cell r="K1430" t="str">
            <v>EMPAQUE DE CULATA</v>
          </cell>
          <cell r="L1430">
            <v>1</v>
          </cell>
          <cell r="M1430" t="str">
            <v>UNID.</v>
          </cell>
          <cell r="N1430" t="str">
            <v>CAMION</v>
          </cell>
          <cell r="O1430">
            <v>93</v>
          </cell>
          <cell r="P1430" t="str">
            <v>M5</v>
          </cell>
          <cell r="Q1430" t="str">
            <v>J2</v>
          </cell>
          <cell r="R1430" t="str">
            <v>J6</v>
          </cell>
          <cell r="S1430" t="str">
            <v>ENTREGADO</v>
          </cell>
          <cell r="T1430">
            <v>0</v>
          </cell>
          <cell r="U1430" t="str">
            <v>LOPEZ RUIZ WILBERTO</v>
          </cell>
          <cell r="V1430" t="str">
            <v>CORIHUAMAN SURCO  ERICK ROBERT</v>
          </cell>
        </row>
        <row r="1431">
          <cell r="A1431">
            <v>1459</v>
          </cell>
          <cell r="B1431">
            <v>42697</v>
          </cell>
          <cell r="C1431" t="str">
            <v>NOVIEMBRE</v>
          </cell>
          <cell r="D1431" t="str">
            <v>2016</v>
          </cell>
          <cell r="E1431">
            <v>400</v>
          </cell>
          <cell r="F1431" t="str">
            <v>B2M-948</v>
          </cell>
          <cell r="G1431" t="str">
            <v>CAMION</v>
          </cell>
          <cell r="H1431" t="str">
            <v>TAMBOMAYO</v>
          </cell>
          <cell r="I1431">
            <v>113240</v>
          </cell>
          <cell r="J1431" t="str">
            <v>REPUESTO</v>
          </cell>
          <cell r="K1431" t="str">
            <v>EMPAQUE DE MULTIPLE DE ESCAPE</v>
          </cell>
          <cell r="L1431">
            <v>1</v>
          </cell>
          <cell r="M1431" t="str">
            <v>UNID.</v>
          </cell>
          <cell r="N1431" t="str">
            <v>CAMION</v>
          </cell>
          <cell r="O1431">
            <v>93</v>
          </cell>
          <cell r="P1431" t="str">
            <v>M5</v>
          </cell>
          <cell r="Q1431" t="str">
            <v>J2</v>
          </cell>
          <cell r="R1431" t="str">
            <v>J6</v>
          </cell>
          <cell r="S1431" t="str">
            <v>ENTREGADO</v>
          </cell>
          <cell r="T1431">
            <v>0</v>
          </cell>
          <cell r="U1431" t="str">
            <v>LOPEZ RUIZ WILBERTO</v>
          </cell>
          <cell r="V1431" t="str">
            <v>CORIHUAMAN SURCO  ERICK ROBERT</v>
          </cell>
        </row>
        <row r="1432">
          <cell r="A1432">
            <v>1394</v>
          </cell>
          <cell r="B1432">
            <v>42697</v>
          </cell>
          <cell r="C1432" t="str">
            <v>NOVIEMBRE</v>
          </cell>
          <cell r="D1432" t="str">
            <v>2016</v>
          </cell>
          <cell r="E1432">
            <v>372</v>
          </cell>
          <cell r="F1432" t="str">
            <v>C5R-892</v>
          </cell>
          <cell r="G1432" t="str">
            <v>A0T-983</v>
          </cell>
          <cell r="H1432" t="str">
            <v>LAS BAMBAS</v>
          </cell>
          <cell r="I1432">
            <v>225360</v>
          </cell>
          <cell r="J1432" t="str">
            <v>REPUESTO</v>
          </cell>
          <cell r="K1432" t="str">
            <v>RETEN DE CIGÜEÑAL</v>
          </cell>
          <cell r="L1432">
            <v>1</v>
          </cell>
          <cell r="M1432" t="str">
            <v>UNID.</v>
          </cell>
          <cell r="N1432" t="str">
            <v>TRACTO</v>
          </cell>
          <cell r="O1432">
            <v>93</v>
          </cell>
          <cell r="P1432" t="str">
            <v>M2</v>
          </cell>
          <cell r="Q1432" t="str">
            <v>J1</v>
          </cell>
          <cell r="R1432" t="str">
            <v>J6</v>
          </cell>
          <cell r="S1432" t="str">
            <v>ENTREGADO</v>
          </cell>
          <cell r="T1432">
            <v>0</v>
          </cell>
          <cell r="U1432" t="str">
            <v>CHUMPITAZ GAGO JULIO ENRIQUE</v>
          </cell>
          <cell r="V1432" t="str">
            <v>FLOREZ CONDORI  JOSE WILLIANS</v>
          </cell>
        </row>
        <row r="1433">
          <cell r="A1433">
            <v>1395</v>
          </cell>
          <cell r="B1433">
            <v>42697</v>
          </cell>
          <cell r="C1433" t="str">
            <v>NOVIEMBRE</v>
          </cell>
          <cell r="D1433" t="str">
            <v>2016</v>
          </cell>
          <cell r="E1433">
            <v>372</v>
          </cell>
          <cell r="F1433" t="str">
            <v>C5R-892</v>
          </cell>
          <cell r="G1433" t="str">
            <v>A0T-983</v>
          </cell>
          <cell r="H1433" t="str">
            <v>LAS BAMBAS</v>
          </cell>
          <cell r="I1433">
            <v>225360</v>
          </cell>
          <cell r="J1433" t="str">
            <v>REPUESTO</v>
          </cell>
          <cell r="K1433" t="str">
            <v>PERNOS SOPORTE DE CAMPANA DE MOTOR</v>
          </cell>
          <cell r="L1433">
            <v>3</v>
          </cell>
          <cell r="M1433" t="str">
            <v>UNID.</v>
          </cell>
          <cell r="N1433" t="str">
            <v>TRACTO</v>
          </cell>
          <cell r="O1433">
            <v>93</v>
          </cell>
          <cell r="P1433" t="str">
            <v>M2</v>
          </cell>
          <cell r="Q1433" t="str">
            <v>J1</v>
          </cell>
          <cell r="R1433" t="str">
            <v>J6</v>
          </cell>
          <cell r="S1433" t="str">
            <v>ENTREGADO</v>
          </cell>
          <cell r="T1433">
            <v>0</v>
          </cell>
          <cell r="U1433" t="str">
            <v>CHUMPITAZ GAGO JULIO ENRIQUE</v>
          </cell>
          <cell r="V1433" t="str">
            <v>FLOREZ CONDORI  JOSE WILLIANS</v>
          </cell>
        </row>
        <row r="1434">
          <cell r="A1434">
            <v>1396</v>
          </cell>
          <cell r="B1434">
            <v>42697</v>
          </cell>
          <cell r="C1434" t="str">
            <v>NOVIEMBRE</v>
          </cell>
          <cell r="D1434" t="str">
            <v>2016</v>
          </cell>
          <cell r="E1434">
            <v>372</v>
          </cell>
          <cell r="F1434" t="str">
            <v>C5R-892</v>
          </cell>
          <cell r="G1434" t="str">
            <v>A0T-983</v>
          </cell>
          <cell r="H1434" t="str">
            <v>LAS BAMBAS</v>
          </cell>
          <cell r="I1434">
            <v>225360</v>
          </cell>
          <cell r="J1434" t="str">
            <v>REPUESTO</v>
          </cell>
          <cell r="K1434" t="str">
            <v>SILICONA SLP</v>
          </cell>
          <cell r="L1434">
            <v>1</v>
          </cell>
          <cell r="M1434" t="str">
            <v>UNID.</v>
          </cell>
          <cell r="N1434" t="str">
            <v>TRACTO</v>
          </cell>
          <cell r="O1434">
            <v>93</v>
          </cell>
          <cell r="P1434" t="str">
            <v>M2</v>
          </cell>
          <cell r="Q1434" t="str">
            <v>J1</v>
          </cell>
          <cell r="R1434" t="str">
            <v>J6</v>
          </cell>
          <cell r="S1434" t="str">
            <v>ENTREGADO</v>
          </cell>
          <cell r="T1434">
            <v>0</v>
          </cell>
          <cell r="U1434" t="str">
            <v>CHUMPITAZ GAGO JULIO ENRIQUE</v>
          </cell>
          <cell r="V1434" t="str">
            <v>FLOREZ CONDORI  JOSE WILLIANS</v>
          </cell>
        </row>
        <row r="1435">
          <cell r="A1435">
            <v>1481</v>
          </cell>
          <cell r="B1435">
            <v>42697</v>
          </cell>
          <cell r="C1435" t="str">
            <v>NOVIEMBRE</v>
          </cell>
          <cell r="D1435" t="str">
            <v>2016</v>
          </cell>
          <cell r="E1435">
            <v>372</v>
          </cell>
          <cell r="F1435" t="str">
            <v>C5R-892</v>
          </cell>
          <cell r="G1435" t="str">
            <v>A0T-983</v>
          </cell>
          <cell r="H1435" t="str">
            <v>LAS BAMBAS</v>
          </cell>
          <cell r="I1435">
            <v>225360</v>
          </cell>
          <cell r="J1435" t="str">
            <v>REPUESTO</v>
          </cell>
          <cell r="K1435" t="str">
            <v>SOPORTE DE MOTOR POSTERIOR</v>
          </cell>
          <cell r="L1435">
            <v>2</v>
          </cell>
          <cell r="M1435" t="str">
            <v>UNID.</v>
          </cell>
          <cell r="N1435" t="str">
            <v>TRACTO</v>
          </cell>
          <cell r="O1435">
            <v>93</v>
          </cell>
          <cell r="P1435" t="str">
            <v>M2</v>
          </cell>
          <cell r="Q1435" t="str">
            <v>J1</v>
          </cell>
          <cell r="R1435" t="str">
            <v>J1</v>
          </cell>
          <cell r="S1435" t="str">
            <v>ENTREGADO</v>
          </cell>
          <cell r="T1435">
            <v>0</v>
          </cell>
          <cell r="U1435" t="str">
            <v>CHUMPITAZ GAGO JULIO ENRIQUE</v>
          </cell>
          <cell r="V1435" t="str">
            <v>FLOREZ CONDORI  JOSE WILLIANS</v>
          </cell>
        </row>
        <row r="1436">
          <cell r="A1436">
            <v>1482</v>
          </cell>
          <cell r="B1436">
            <v>42697</v>
          </cell>
          <cell r="C1436" t="str">
            <v>NOVIEMBRE</v>
          </cell>
          <cell r="D1436" t="str">
            <v>2016</v>
          </cell>
          <cell r="E1436">
            <v>372</v>
          </cell>
          <cell r="F1436" t="str">
            <v>C5R-892</v>
          </cell>
          <cell r="G1436" t="str">
            <v>A0T-983</v>
          </cell>
          <cell r="H1436" t="str">
            <v>LAS BAMBAS</v>
          </cell>
          <cell r="I1436">
            <v>225360</v>
          </cell>
          <cell r="J1436" t="str">
            <v>REPUESTO</v>
          </cell>
          <cell r="K1436" t="str">
            <v>EMBRAGUE COMPLETO</v>
          </cell>
          <cell r="L1436">
            <v>1</v>
          </cell>
          <cell r="M1436" t="str">
            <v>UNID.</v>
          </cell>
          <cell r="N1436" t="str">
            <v>TRACTO</v>
          </cell>
          <cell r="O1436">
            <v>93</v>
          </cell>
          <cell r="P1436" t="str">
            <v>M2</v>
          </cell>
          <cell r="Q1436" t="str">
            <v>J1</v>
          </cell>
          <cell r="R1436" t="str">
            <v>J1</v>
          </cell>
          <cell r="S1436" t="str">
            <v>ENTREGADO</v>
          </cell>
          <cell r="T1436">
            <v>0</v>
          </cell>
          <cell r="U1436" t="str">
            <v>CHUMPITAZ GAGO JULIO ENRIQUE</v>
          </cell>
          <cell r="V1436" t="str">
            <v>FLOREZ CONDORI  JOSE WILLIANS</v>
          </cell>
        </row>
        <row r="1437">
          <cell r="A1437">
            <v>1421</v>
          </cell>
          <cell r="B1437">
            <v>42697</v>
          </cell>
          <cell r="C1437" t="str">
            <v>NOVIEMBRE</v>
          </cell>
          <cell r="D1437" t="str">
            <v>2016</v>
          </cell>
          <cell r="E1437">
            <v>383</v>
          </cell>
          <cell r="F1437" t="str">
            <v>C5R-895</v>
          </cell>
          <cell r="G1437" t="str">
            <v>TBL-976</v>
          </cell>
          <cell r="H1437" t="str">
            <v>LAS BAMBAS</v>
          </cell>
          <cell r="I1437">
            <v>167570</v>
          </cell>
          <cell r="J1437" t="str">
            <v>REPUESTO</v>
          </cell>
          <cell r="K1437" t="str">
            <v>SOPORTE DE CARDAN</v>
          </cell>
          <cell r="L1437">
            <v>1</v>
          </cell>
          <cell r="M1437" t="str">
            <v>UNID.</v>
          </cell>
          <cell r="N1437" t="str">
            <v>CISTERNA</v>
          </cell>
          <cell r="O1437">
            <v>93</v>
          </cell>
          <cell r="P1437" t="str">
            <v>M1</v>
          </cell>
          <cell r="Q1437" t="str">
            <v>J1</v>
          </cell>
          <cell r="R1437" t="str">
            <v>J6</v>
          </cell>
          <cell r="S1437" t="str">
            <v>ENTREGADO</v>
          </cell>
          <cell r="T1437">
            <v>0</v>
          </cell>
          <cell r="U1437" t="str">
            <v>CABEZAS SANCHEZ JEAN JHONATAN</v>
          </cell>
          <cell r="V1437" t="str">
            <v>FLOREZ CONDORI  JOSE WILLIANS</v>
          </cell>
        </row>
        <row r="1438">
          <cell r="A1438">
            <v>1430</v>
          </cell>
          <cell r="B1438">
            <v>42697</v>
          </cell>
          <cell r="C1438" t="str">
            <v>NOVIEMBRE</v>
          </cell>
          <cell r="D1438" t="str">
            <v>2016</v>
          </cell>
          <cell r="E1438">
            <v>383</v>
          </cell>
          <cell r="F1438" t="str">
            <v>C5R-895</v>
          </cell>
          <cell r="G1438" t="str">
            <v>TBL-976</v>
          </cell>
          <cell r="H1438" t="str">
            <v>LAS BAMBAS</v>
          </cell>
          <cell r="I1438">
            <v>167570</v>
          </cell>
          <cell r="J1438" t="str">
            <v>REPUESTO</v>
          </cell>
          <cell r="K1438" t="str">
            <v>PITONES RECTOS</v>
          </cell>
          <cell r="L1438">
            <v>8</v>
          </cell>
          <cell r="M1438" t="str">
            <v>UNID.</v>
          </cell>
          <cell r="N1438" t="str">
            <v>TRACTO</v>
          </cell>
          <cell r="O1438">
            <v>93</v>
          </cell>
          <cell r="P1438" t="str">
            <v>N1</v>
          </cell>
          <cell r="Q1438" t="str">
            <v>J3</v>
          </cell>
          <cell r="R1438" t="str">
            <v>J6</v>
          </cell>
          <cell r="S1438" t="str">
            <v>ENTREGADO</v>
          </cell>
          <cell r="T1438">
            <v>0</v>
          </cell>
          <cell r="U1438" t="str">
            <v>AGUILAR CCANTUTA WILLY</v>
          </cell>
          <cell r="V1438" t="str">
            <v>CHURA PIZARRO ALBERTO</v>
          </cell>
        </row>
        <row r="1439">
          <cell r="A1439">
            <v>1431</v>
          </cell>
          <cell r="B1439">
            <v>42697</v>
          </cell>
          <cell r="C1439" t="str">
            <v>NOVIEMBRE</v>
          </cell>
          <cell r="D1439" t="str">
            <v>2016</v>
          </cell>
          <cell r="E1439">
            <v>383</v>
          </cell>
          <cell r="F1439" t="str">
            <v>C5R-895</v>
          </cell>
          <cell r="G1439" t="str">
            <v>TBL-976</v>
          </cell>
          <cell r="H1439" t="str">
            <v>LAS BAMBAS</v>
          </cell>
          <cell r="I1439">
            <v>167570</v>
          </cell>
          <cell r="J1439" t="str">
            <v>REPUESTO</v>
          </cell>
          <cell r="K1439" t="str">
            <v>AGUJAS DE PITON</v>
          </cell>
          <cell r="L1439">
            <v>8</v>
          </cell>
          <cell r="M1439" t="str">
            <v>UNID.</v>
          </cell>
          <cell r="N1439" t="str">
            <v>TRACTO</v>
          </cell>
          <cell r="O1439">
            <v>93</v>
          </cell>
          <cell r="P1439" t="str">
            <v>N1</v>
          </cell>
          <cell r="Q1439" t="str">
            <v>J3</v>
          </cell>
          <cell r="R1439" t="str">
            <v>J6</v>
          </cell>
          <cell r="S1439" t="str">
            <v>ENTREGADO</v>
          </cell>
          <cell r="T1439">
            <v>0</v>
          </cell>
          <cell r="U1439" t="str">
            <v>AGUILAR CCANTUTA WILLY</v>
          </cell>
          <cell r="V1439" t="str">
            <v>CHURA PIZARRO ALBERTO</v>
          </cell>
        </row>
        <row r="1440">
          <cell r="A1440">
            <v>1432</v>
          </cell>
          <cell r="B1440">
            <v>42697</v>
          </cell>
          <cell r="C1440" t="str">
            <v>NOVIEMBRE</v>
          </cell>
          <cell r="D1440" t="str">
            <v>2016</v>
          </cell>
          <cell r="E1440">
            <v>383</v>
          </cell>
          <cell r="F1440" t="str">
            <v>C5R-895</v>
          </cell>
          <cell r="G1440" t="str">
            <v>TBL-976</v>
          </cell>
          <cell r="H1440" t="str">
            <v>LAS BAMBAS</v>
          </cell>
          <cell r="I1440">
            <v>167570</v>
          </cell>
          <cell r="J1440" t="str">
            <v>REPUESTO</v>
          </cell>
          <cell r="K1440" t="str">
            <v>FILTRO DE ACEITE</v>
          </cell>
          <cell r="L1440">
            <v>2</v>
          </cell>
          <cell r="M1440" t="str">
            <v>UNID.</v>
          </cell>
          <cell r="N1440" t="str">
            <v>TRACTO</v>
          </cell>
          <cell r="O1440">
            <v>93</v>
          </cell>
          <cell r="P1440" t="str">
            <v>M1</v>
          </cell>
          <cell r="Q1440" t="str">
            <v>J2</v>
          </cell>
          <cell r="R1440" t="str">
            <v>J6</v>
          </cell>
          <cell r="S1440" t="str">
            <v>ENTREGADO</v>
          </cell>
          <cell r="T1440">
            <v>0</v>
          </cell>
          <cell r="U1440" t="str">
            <v>CABEZAS SANCHEZ JEAN JHONATAN</v>
          </cell>
          <cell r="V1440" t="str">
            <v>CORIHUAMAN SURCO  ERICK ROBERT</v>
          </cell>
        </row>
        <row r="1441">
          <cell r="A1441">
            <v>1433</v>
          </cell>
          <cell r="B1441">
            <v>42697</v>
          </cell>
          <cell r="C1441" t="str">
            <v>NOVIEMBRE</v>
          </cell>
          <cell r="D1441" t="str">
            <v>2016</v>
          </cell>
          <cell r="E1441">
            <v>383</v>
          </cell>
          <cell r="F1441" t="str">
            <v>C5R-895</v>
          </cell>
          <cell r="G1441" t="str">
            <v>TBL-976</v>
          </cell>
          <cell r="H1441" t="str">
            <v>LAS BAMBAS</v>
          </cell>
          <cell r="I1441">
            <v>167570</v>
          </cell>
          <cell r="J1441" t="str">
            <v>REPUESTO</v>
          </cell>
          <cell r="K1441" t="str">
            <v>FILTRO DE AIRE PRIMARIO</v>
          </cell>
          <cell r="L1441">
            <v>1</v>
          </cell>
          <cell r="M1441" t="str">
            <v>UNID.</v>
          </cell>
          <cell r="N1441" t="str">
            <v>TRACTO</v>
          </cell>
          <cell r="O1441">
            <v>93</v>
          </cell>
          <cell r="P1441" t="str">
            <v>M1</v>
          </cell>
          <cell r="Q1441" t="str">
            <v>J2</v>
          </cell>
          <cell r="R1441" t="str">
            <v>J6</v>
          </cell>
          <cell r="S1441" t="str">
            <v>ENTREGADO</v>
          </cell>
          <cell r="T1441">
            <v>0</v>
          </cell>
          <cell r="U1441" t="str">
            <v>CABEZAS SANCHEZ JEAN JHONATAN</v>
          </cell>
          <cell r="V1441" t="str">
            <v>CORIHUAMAN SURCO  ERICK ROBERT</v>
          </cell>
        </row>
        <row r="1442">
          <cell r="A1442">
            <v>1434</v>
          </cell>
          <cell r="B1442">
            <v>42697</v>
          </cell>
          <cell r="C1442" t="str">
            <v>NOVIEMBRE</v>
          </cell>
          <cell r="D1442" t="str">
            <v>2016</v>
          </cell>
          <cell r="E1442">
            <v>383</v>
          </cell>
          <cell r="F1442" t="str">
            <v>C5R-895</v>
          </cell>
          <cell r="G1442" t="str">
            <v>TBL-976</v>
          </cell>
          <cell r="H1442" t="str">
            <v>LAS BAMBAS</v>
          </cell>
          <cell r="I1442">
            <v>167570</v>
          </cell>
          <cell r="J1442" t="str">
            <v>REPUESTO</v>
          </cell>
          <cell r="K1442" t="str">
            <v>FILTRO DE COMBUSTIBLE CHICP</v>
          </cell>
          <cell r="L1442">
            <v>1</v>
          </cell>
          <cell r="M1442" t="str">
            <v>UNID.</v>
          </cell>
          <cell r="N1442" t="str">
            <v>TRACTO</v>
          </cell>
          <cell r="O1442">
            <v>93</v>
          </cell>
          <cell r="P1442" t="str">
            <v>M1</v>
          </cell>
          <cell r="Q1442" t="str">
            <v>J2</v>
          </cell>
          <cell r="R1442" t="str">
            <v>J6</v>
          </cell>
          <cell r="S1442" t="str">
            <v>ENTREGADO</v>
          </cell>
          <cell r="T1442">
            <v>0</v>
          </cell>
          <cell r="U1442" t="str">
            <v>CABEZAS SANCHEZ JEAN JHONATAN</v>
          </cell>
          <cell r="V1442" t="str">
            <v>CORIHUAMAN SURCO  ERICK ROBERT</v>
          </cell>
        </row>
        <row r="1443">
          <cell r="A1443">
            <v>1435</v>
          </cell>
          <cell r="B1443">
            <v>42697</v>
          </cell>
          <cell r="C1443" t="str">
            <v>NOVIEMBRE</v>
          </cell>
          <cell r="D1443" t="str">
            <v>2016</v>
          </cell>
          <cell r="E1443">
            <v>383</v>
          </cell>
          <cell r="F1443" t="str">
            <v>C5R-895</v>
          </cell>
          <cell r="G1443" t="str">
            <v>TBL-976</v>
          </cell>
          <cell r="H1443" t="str">
            <v>LAS BAMBAS</v>
          </cell>
          <cell r="I1443">
            <v>167570</v>
          </cell>
          <cell r="J1443" t="str">
            <v>REPUESTO</v>
          </cell>
          <cell r="K1443" t="str">
            <v>FILTRO DE COMBUSTIBLE VALVULA</v>
          </cell>
          <cell r="L1443">
            <v>1</v>
          </cell>
          <cell r="M1443" t="str">
            <v>UNID.</v>
          </cell>
          <cell r="N1443" t="str">
            <v>TRACTO</v>
          </cell>
          <cell r="O1443">
            <v>93</v>
          </cell>
          <cell r="P1443" t="str">
            <v>M1</v>
          </cell>
          <cell r="Q1443" t="str">
            <v>J2</v>
          </cell>
          <cell r="R1443" t="str">
            <v>J6</v>
          </cell>
          <cell r="S1443" t="str">
            <v>ENTREGADO</v>
          </cell>
          <cell r="T1443">
            <v>0</v>
          </cell>
          <cell r="U1443" t="str">
            <v>CABEZAS SANCHEZ JEAN JHONATAN</v>
          </cell>
          <cell r="V1443" t="str">
            <v>CORIHUAMAN SURCO  ERICK ROBERT</v>
          </cell>
        </row>
        <row r="1444">
          <cell r="A1444">
            <v>1436</v>
          </cell>
          <cell r="B1444">
            <v>42697</v>
          </cell>
          <cell r="C1444" t="str">
            <v>NOVIEMBRE</v>
          </cell>
          <cell r="D1444" t="str">
            <v>2016</v>
          </cell>
          <cell r="E1444">
            <v>383</v>
          </cell>
          <cell r="F1444" t="str">
            <v>C5R-895</v>
          </cell>
          <cell r="G1444" t="str">
            <v>TBL-976</v>
          </cell>
          <cell r="H1444" t="str">
            <v>LAS BAMBAS</v>
          </cell>
          <cell r="I1444">
            <v>167570</v>
          </cell>
          <cell r="J1444" t="str">
            <v>REPUESTO</v>
          </cell>
          <cell r="K1444" t="str">
            <v>ACEITE 15W40</v>
          </cell>
          <cell r="L1444">
            <v>10</v>
          </cell>
          <cell r="M1444" t="str">
            <v>UNID.</v>
          </cell>
          <cell r="N1444" t="str">
            <v>TRACTO</v>
          </cell>
          <cell r="O1444">
            <v>93</v>
          </cell>
          <cell r="P1444" t="str">
            <v>M1</v>
          </cell>
          <cell r="Q1444" t="str">
            <v>J2</v>
          </cell>
          <cell r="R1444" t="str">
            <v>J6</v>
          </cell>
          <cell r="S1444" t="str">
            <v>ENTREGADO</v>
          </cell>
          <cell r="T1444">
            <v>0</v>
          </cell>
          <cell r="U1444" t="str">
            <v>CABEZAS SANCHEZ JEAN JHONATAN</v>
          </cell>
          <cell r="V1444" t="str">
            <v>CORIHUAMAN SURCO  ERICK ROBERT</v>
          </cell>
        </row>
        <row r="1445">
          <cell r="A1445">
            <v>1472</v>
          </cell>
          <cell r="B1445">
            <v>42697</v>
          </cell>
          <cell r="C1445" t="str">
            <v>NOVIEMBRE</v>
          </cell>
          <cell r="D1445" t="str">
            <v>2016</v>
          </cell>
          <cell r="E1445">
            <v>383</v>
          </cell>
          <cell r="F1445" t="str">
            <v>C5R-895</v>
          </cell>
          <cell r="G1445" t="str">
            <v>TBL-976</v>
          </cell>
          <cell r="H1445" t="str">
            <v>LAS BAMBAS</v>
          </cell>
          <cell r="I1445">
            <v>167570</v>
          </cell>
          <cell r="J1445" t="str">
            <v>REPUESTO</v>
          </cell>
          <cell r="K1445" t="str">
            <v>ACCESORIOS DE PULPO</v>
          </cell>
          <cell r="L1445">
            <v>1</v>
          </cell>
          <cell r="M1445" t="str">
            <v>UNID.</v>
          </cell>
          <cell r="N1445" t="str">
            <v>CISTERNA</v>
          </cell>
          <cell r="O1445">
            <v>93</v>
          </cell>
          <cell r="P1445" t="str">
            <v>M1</v>
          </cell>
          <cell r="Q1445" t="str">
            <v>J1</v>
          </cell>
          <cell r="R1445" t="str">
            <v>J1</v>
          </cell>
          <cell r="S1445" t="str">
            <v>ENTREGADO</v>
          </cell>
          <cell r="T1445">
            <v>0</v>
          </cell>
          <cell r="U1445" t="str">
            <v>CABEZAS SANCHEZ JEAN JHONATAN</v>
          </cell>
          <cell r="V1445" t="str">
            <v>FLOREZ CONDORI  JOSE WILLIANS</v>
          </cell>
        </row>
        <row r="1446">
          <cell r="A1446">
            <v>1429</v>
          </cell>
          <cell r="B1446">
            <v>42697</v>
          </cell>
          <cell r="C1446" t="str">
            <v>NOVIEMBRE</v>
          </cell>
          <cell r="D1446" t="str">
            <v>2016</v>
          </cell>
          <cell r="E1446">
            <v>383</v>
          </cell>
          <cell r="F1446" t="str">
            <v>C5R-895</v>
          </cell>
          <cell r="G1446" t="str">
            <v>TBL-976</v>
          </cell>
          <cell r="H1446" t="str">
            <v>LAS BAMBAS</v>
          </cell>
          <cell r="I1446">
            <v>167570</v>
          </cell>
          <cell r="J1446" t="str">
            <v>REPUESTO</v>
          </cell>
          <cell r="K1446" t="str">
            <v>LLANTAS DE TRACCION</v>
          </cell>
          <cell r="L1446">
            <v>8</v>
          </cell>
          <cell r="M1446" t="str">
            <v>UNID.</v>
          </cell>
          <cell r="N1446" t="str">
            <v>TRACTO</v>
          </cell>
          <cell r="O1446">
            <v>93</v>
          </cell>
          <cell r="P1446" t="str">
            <v>N1</v>
          </cell>
          <cell r="Q1446" t="str">
            <v>J3</v>
          </cell>
          <cell r="R1446" t="str">
            <v>J6</v>
          </cell>
          <cell r="S1446" t="str">
            <v>ENTREGADO</v>
          </cell>
          <cell r="T1446">
            <v>0</v>
          </cell>
          <cell r="U1446" t="str">
            <v>AGUILAR CCANTUTA WILLY</v>
          </cell>
          <cell r="V1446" t="str">
            <v>CHURA PIZARRO ALBERTO</v>
          </cell>
        </row>
        <row r="1447">
          <cell r="A1447">
            <v>1402</v>
          </cell>
          <cell r="B1447">
            <v>42697</v>
          </cell>
          <cell r="C1447" t="str">
            <v>NOVIEMBRE</v>
          </cell>
          <cell r="D1447" t="str">
            <v>2016</v>
          </cell>
          <cell r="E1447">
            <v>377</v>
          </cell>
          <cell r="F1447" t="str">
            <v>C9M-902</v>
          </cell>
          <cell r="G1447" t="str">
            <v>B8L-970</v>
          </cell>
          <cell r="H1447" t="str">
            <v>LAS BAMBAS</v>
          </cell>
          <cell r="I1447">
            <v>208513</v>
          </cell>
          <cell r="J1447" t="str">
            <v>REPUESTO</v>
          </cell>
          <cell r="K1447" t="str">
            <v>DISCO DE TORNAMESA C/ SEGURO</v>
          </cell>
          <cell r="L1447">
            <v>1</v>
          </cell>
          <cell r="M1447" t="str">
            <v>UNID.</v>
          </cell>
          <cell r="N1447" t="str">
            <v>TRACTO</v>
          </cell>
          <cell r="O1447">
            <v>93</v>
          </cell>
          <cell r="P1447" t="str">
            <v>M1</v>
          </cell>
          <cell r="Q1447" t="str">
            <v>J1</v>
          </cell>
          <cell r="R1447" t="str">
            <v>J5</v>
          </cell>
          <cell r="S1447" t="str">
            <v>ENTREGADO</v>
          </cell>
          <cell r="T1447">
            <v>0</v>
          </cell>
          <cell r="U1447" t="str">
            <v>CABEZAS SANCHEZ JEAN JHONATAN</v>
          </cell>
          <cell r="V1447" t="str">
            <v>FLOREZ CONDORI  JOSE WILLIANS</v>
          </cell>
        </row>
        <row r="1448">
          <cell r="A1448">
            <v>1454</v>
          </cell>
          <cell r="B1448">
            <v>42697</v>
          </cell>
          <cell r="C1448" t="str">
            <v>NOVIEMBRE</v>
          </cell>
          <cell r="D1448" t="str">
            <v>2016</v>
          </cell>
          <cell r="E1448">
            <v>377</v>
          </cell>
          <cell r="F1448" t="str">
            <v>C9M-902</v>
          </cell>
          <cell r="G1448" t="str">
            <v>B8L-970</v>
          </cell>
          <cell r="H1448" t="str">
            <v>LAS BAMBAS</v>
          </cell>
          <cell r="I1448">
            <v>208513</v>
          </cell>
          <cell r="J1448" t="str">
            <v>REPUESTO</v>
          </cell>
          <cell r="K1448" t="str">
            <v>TAPA DE ESCULLI</v>
          </cell>
          <cell r="L1448">
            <v>1</v>
          </cell>
          <cell r="M1448" t="str">
            <v>UNID.</v>
          </cell>
          <cell r="N1448" t="str">
            <v>CISTERNA</v>
          </cell>
          <cell r="O1448">
            <v>0</v>
          </cell>
          <cell r="P1448" t="str">
            <v>M5</v>
          </cell>
          <cell r="Q1448" t="str">
            <v>J1</v>
          </cell>
          <cell r="R1448" t="str">
            <v>J6</v>
          </cell>
          <cell r="S1448" t="str">
            <v>ENTREGADO</v>
          </cell>
          <cell r="T1448">
            <v>42697</v>
          </cell>
          <cell r="U1448" t="str">
            <v>LOPEZ RUIZ WILBERTO</v>
          </cell>
          <cell r="V1448" t="str">
            <v>FLOREZ CONDORI  JOSE WILLIANS</v>
          </cell>
        </row>
        <row r="1449">
          <cell r="A1449">
            <v>1419</v>
          </cell>
          <cell r="B1449">
            <v>42697</v>
          </cell>
          <cell r="C1449" t="str">
            <v>NOVIEMBRE</v>
          </cell>
          <cell r="D1449" t="str">
            <v>2016</v>
          </cell>
          <cell r="E1449">
            <v>377</v>
          </cell>
          <cell r="F1449" t="str">
            <v>C9M-902</v>
          </cell>
          <cell r="G1449" t="str">
            <v>B8L-970</v>
          </cell>
          <cell r="H1449" t="str">
            <v>LAS BAMBAS</v>
          </cell>
          <cell r="I1449">
            <v>208513</v>
          </cell>
          <cell r="J1449" t="str">
            <v>REPUESTO</v>
          </cell>
          <cell r="K1449" t="str">
            <v>LLANTAS REENCAUCHADAS</v>
          </cell>
          <cell r="L1449">
            <v>4</v>
          </cell>
          <cell r="M1449" t="str">
            <v>UNID.</v>
          </cell>
          <cell r="N1449" t="str">
            <v>CISTERNA</v>
          </cell>
          <cell r="O1449">
            <v>93</v>
          </cell>
          <cell r="P1449" t="str">
            <v>N2</v>
          </cell>
          <cell r="Q1449" t="str">
            <v>J3</v>
          </cell>
          <cell r="R1449" t="str">
            <v>J6</v>
          </cell>
          <cell r="S1449" t="str">
            <v>ENTREGADO</v>
          </cell>
          <cell r="T1449">
            <v>0</v>
          </cell>
          <cell r="U1449" t="str">
            <v>MAMANI LARICO  EDUARDO ALVARO</v>
          </cell>
          <cell r="V1449" t="str">
            <v>CHURA PIZARRO ALBERTO</v>
          </cell>
        </row>
        <row r="1450">
          <cell r="A1450">
            <v>1483</v>
          </cell>
          <cell r="B1450">
            <v>42697</v>
          </cell>
          <cell r="C1450" t="str">
            <v>NOVIEMBRE</v>
          </cell>
          <cell r="D1450" t="str">
            <v>2016</v>
          </cell>
          <cell r="E1450">
            <v>380</v>
          </cell>
          <cell r="F1450" t="str">
            <v>C9N-807</v>
          </cell>
          <cell r="G1450" t="str">
            <v>B4O-994</v>
          </cell>
          <cell r="H1450" t="str">
            <v>LAS BAMBAS</v>
          </cell>
          <cell r="I1450">
            <v>208922</v>
          </cell>
          <cell r="J1450" t="str">
            <v>REPUESTO</v>
          </cell>
          <cell r="K1450" t="str">
            <v xml:space="preserve">CHAPA DE PUERTA </v>
          </cell>
          <cell r="L1450">
            <v>1</v>
          </cell>
          <cell r="M1450" t="str">
            <v>UNID.</v>
          </cell>
          <cell r="N1450" t="str">
            <v>TRACTO</v>
          </cell>
          <cell r="O1450">
            <v>93</v>
          </cell>
          <cell r="P1450" t="str">
            <v>M7</v>
          </cell>
          <cell r="Q1450" t="str">
            <v>J1</v>
          </cell>
          <cell r="R1450" t="str">
            <v>J1</v>
          </cell>
          <cell r="S1450" t="str">
            <v>ENTREGADO</v>
          </cell>
          <cell r="T1450">
            <v>0</v>
          </cell>
          <cell r="U1450" t="str">
            <v>ROBLES ROJAS  JOSE MIGUEL</v>
          </cell>
          <cell r="V1450" t="str">
            <v>FLOREZ CONDORI  JOSE WILLIANS</v>
          </cell>
        </row>
        <row r="1451">
          <cell r="A1451">
            <v>1400</v>
          </cell>
          <cell r="B1451">
            <v>42697</v>
          </cell>
          <cell r="C1451" t="str">
            <v>NOVIEMBRE</v>
          </cell>
          <cell r="D1451" t="str">
            <v>2016</v>
          </cell>
          <cell r="E1451">
            <v>204</v>
          </cell>
          <cell r="F1451" t="str">
            <v>C9P-948</v>
          </cell>
          <cell r="G1451" t="str">
            <v>B4O-995</v>
          </cell>
          <cell r="H1451" t="str">
            <v>LAS BAMBAS</v>
          </cell>
          <cell r="I1451">
            <v>156586</v>
          </cell>
          <cell r="J1451" t="str">
            <v>INSUMO TALLER</v>
          </cell>
          <cell r="K1451" t="str">
            <v>DISCO DE CORTE 4"</v>
          </cell>
          <cell r="L1451">
            <v>2</v>
          </cell>
          <cell r="M1451" t="str">
            <v>UNID.</v>
          </cell>
          <cell r="N1451" t="str">
            <v>CISTERNA</v>
          </cell>
          <cell r="O1451">
            <v>93</v>
          </cell>
          <cell r="P1451" t="str">
            <v>S3</v>
          </cell>
          <cell r="Q1451" t="str">
            <v>J1</v>
          </cell>
          <cell r="R1451" t="str">
            <v>J5</v>
          </cell>
          <cell r="S1451" t="str">
            <v>ENTREGADO</v>
          </cell>
          <cell r="T1451">
            <v>0</v>
          </cell>
          <cell r="U1451" t="str">
            <v>JIMENEZ MACHACA JAVIER</v>
          </cell>
          <cell r="V1451" t="str">
            <v>FLOREZ CONDORI  JOSE WILLIANS</v>
          </cell>
        </row>
        <row r="1452">
          <cell r="A1452">
            <v>1401</v>
          </cell>
          <cell r="B1452">
            <v>42697</v>
          </cell>
          <cell r="C1452" t="str">
            <v>NOVIEMBRE</v>
          </cell>
          <cell r="D1452" t="str">
            <v>2016</v>
          </cell>
          <cell r="E1452">
            <v>204</v>
          </cell>
          <cell r="F1452" t="str">
            <v>C9P-948</v>
          </cell>
          <cell r="G1452" t="str">
            <v>B4O-995</v>
          </cell>
          <cell r="H1452" t="str">
            <v>LAS BAMBAS</v>
          </cell>
          <cell r="I1452">
            <v>156586</v>
          </cell>
          <cell r="J1452" t="str">
            <v>INSUMO TALLER</v>
          </cell>
          <cell r="K1452" t="str">
            <v>VARILLAS INOX</v>
          </cell>
          <cell r="L1452">
            <v>2</v>
          </cell>
          <cell r="M1452" t="str">
            <v>UNID.</v>
          </cell>
          <cell r="N1452" t="str">
            <v>CISTERNA</v>
          </cell>
          <cell r="O1452">
            <v>93</v>
          </cell>
          <cell r="P1452" t="str">
            <v>S3</v>
          </cell>
          <cell r="Q1452" t="str">
            <v>J1</v>
          </cell>
          <cell r="R1452" t="str">
            <v>J5</v>
          </cell>
          <cell r="S1452" t="str">
            <v>ENTREGADO</v>
          </cell>
          <cell r="T1452">
            <v>0</v>
          </cell>
          <cell r="U1452" t="str">
            <v>JIMENEZ MACHACA JAVIER</v>
          </cell>
          <cell r="V1452" t="str">
            <v>FLOREZ CONDORI  JOSE WILLIANS</v>
          </cell>
        </row>
        <row r="1453">
          <cell r="A1453">
            <v>1403</v>
          </cell>
          <cell r="B1453">
            <v>42697</v>
          </cell>
          <cell r="C1453" t="str">
            <v>NOVIEMBRE</v>
          </cell>
          <cell r="D1453" t="str">
            <v>2016</v>
          </cell>
          <cell r="E1453">
            <v>204</v>
          </cell>
          <cell r="F1453" t="str">
            <v>C9P-948</v>
          </cell>
          <cell r="G1453" t="str">
            <v>B4O-995</v>
          </cell>
          <cell r="H1453" t="str">
            <v>LAS BAMBAS</v>
          </cell>
          <cell r="I1453">
            <v>156586</v>
          </cell>
          <cell r="J1453" t="str">
            <v>REPUESTO</v>
          </cell>
          <cell r="K1453" t="str">
            <v>TUERCAS SEGURO C/ VOLANDAS 3/8"</v>
          </cell>
          <cell r="L1453">
            <v>2</v>
          </cell>
          <cell r="M1453" t="str">
            <v>UNID.</v>
          </cell>
          <cell r="N1453" t="str">
            <v>TRACTO</v>
          </cell>
          <cell r="O1453">
            <v>93</v>
          </cell>
          <cell r="P1453" t="str">
            <v>E1</v>
          </cell>
          <cell r="Q1453" t="str">
            <v>J1</v>
          </cell>
          <cell r="R1453" t="str">
            <v>J5</v>
          </cell>
          <cell r="S1453" t="str">
            <v>ENTREGADO</v>
          </cell>
          <cell r="T1453">
            <v>0</v>
          </cell>
          <cell r="U1453" t="str">
            <v>PALOMINO CARDENAS JUAN CARLOS</v>
          </cell>
          <cell r="V1453" t="str">
            <v>FLOREZ CONDORI  JOSE WILLIANS</v>
          </cell>
        </row>
        <row r="1454">
          <cell r="A1454">
            <v>1404</v>
          </cell>
          <cell r="B1454">
            <v>42697</v>
          </cell>
          <cell r="C1454" t="str">
            <v>NOVIEMBRE</v>
          </cell>
          <cell r="D1454" t="str">
            <v>2016</v>
          </cell>
          <cell r="E1454">
            <v>204</v>
          </cell>
          <cell r="F1454" t="str">
            <v>C9P-948</v>
          </cell>
          <cell r="G1454" t="str">
            <v>B4O-995</v>
          </cell>
          <cell r="H1454" t="str">
            <v>LAS BAMBAS</v>
          </cell>
          <cell r="I1454">
            <v>156586</v>
          </cell>
          <cell r="J1454" t="str">
            <v>REPUESTO</v>
          </cell>
          <cell r="K1454" t="str">
            <v xml:space="preserve">PERNOS 3/8 x 7 " </v>
          </cell>
          <cell r="L1454">
            <v>3</v>
          </cell>
          <cell r="M1454" t="str">
            <v>UNID.</v>
          </cell>
          <cell r="N1454" t="str">
            <v>TRACTO</v>
          </cell>
          <cell r="O1454">
            <v>93</v>
          </cell>
          <cell r="P1454" t="str">
            <v>E1</v>
          </cell>
          <cell r="Q1454" t="str">
            <v>J1</v>
          </cell>
          <cell r="R1454" t="str">
            <v>J5</v>
          </cell>
          <cell r="S1454" t="str">
            <v>ENTREGADO</v>
          </cell>
          <cell r="T1454">
            <v>0</v>
          </cell>
          <cell r="U1454" t="str">
            <v>PALOMINO CARDENAS JUAN CARLOS</v>
          </cell>
          <cell r="V1454" t="str">
            <v>FLOREZ CONDORI  JOSE WILLIANS</v>
          </cell>
        </row>
        <row r="1455">
          <cell r="A1455">
            <v>1405</v>
          </cell>
          <cell r="B1455">
            <v>42697</v>
          </cell>
          <cell r="C1455" t="str">
            <v>NOVIEMBRE</v>
          </cell>
          <cell r="D1455" t="str">
            <v>2016</v>
          </cell>
          <cell r="E1455">
            <v>204</v>
          </cell>
          <cell r="F1455" t="str">
            <v>C9P-948</v>
          </cell>
          <cell r="G1455" t="str">
            <v>B4O-995</v>
          </cell>
          <cell r="H1455" t="str">
            <v>LAS BAMBAS</v>
          </cell>
          <cell r="I1455">
            <v>156586</v>
          </cell>
          <cell r="J1455" t="str">
            <v>REPUESTO</v>
          </cell>
          <cell r="K1455" t="str">
            <v>PERNOS 3/8 X 4"</v>
          </cell>
          <cell r="L1455">
            <v>2</v>
          </cell>
          <cell r="M1455" t="str">
            <v>UNID.</v>
          </cell>
          <cell r="N1455" t="str">
            <v>TRACTO</v>
          </cell>
          <cell r="O1455">
            <v>93</v>
          </cell>
          <cell r="P1455" t="str">
            <v>E1</v>
          </cell>
          <cell r="Q1455" t="str">
            <v>J1</v>
          </cell>
          <cell r="R1455" t="str">
            <v>J5</v>
          </cell>
          <cell r="S1455" t="str">
            <v>ENTREGADO</v>
          </cell>
          <cell r="T1455">
            <v>0</v>
          </cell>
          <cell r="U1455" t="str">
            <v>PALOMINO CARDENAS JUAN CARLOS</v>
          </cell>
          <cell r="V1455" t="str">
            <v>FLOREZ CONDORI  JOSE WILLIANS</v>
          </cell>
        </row>
        <row r="1456">
          <cell r="A1456">
            <v>1406</v>
          </cell>
          <cell r="B1456">
            <v>42697</v>
          </cell>
          <cell r="C1456" t="str">
            <v>NOVIEMBRE</v>
          </cell>
          <cell r="D1456" t="str">
            <v>2016</v>
          </cell>
          <cell r="E1456">
            <v>204</v>
          </cell>
          <cell r="F1456" t="str">
            <v>C9P-948</v>
          </cell>
          <cell r="G1456" t="str">
            <v>B4O-995</v>
          </cell>
          <cell r="H1456" t="str">
            <v>LAS BAMBAS</v>
          </cell>
          <cell r="I1456">
            <v>156586</v>
          </cell>
          <cell r="J1456" t="str">
            <v>REPUESTO</v>
          </cell>
          <cell r="K1456" t="str">
            <v>PERNOS 3/8 X 2 1/2 "</v>
          </cell>
          <cell r="L1456">
            <v>1</v>
          </cell>
          <cell r="M1456" t="str">
            <v>UNID.</v>
          </cell>
          <cell r="N1456" t="str">
            <v>TRACTO</v>
          </cell>
          <cell r="O1456">
            <v>93</v>
          </cell>
          <cell r="P1456" t="str">
            <v>E1</v>
          </cell>
          <cell r="Q1456" t="str">
            <v>J1</v>
          </cell>
          <cell r="R1456" t="str">
            <v>J5</v>
          </cell>
          <cell r="S1456" t="str">
            <v>ENTREGADO</v>
          </cell>
          <cell r="T1456">
            <v>0</v>
          </cell>
          <cell r="U1456" t="str">
            <v>PALOMINO CARDENAS JUAN CARLOS</v>
          </cell>
          <cell r="V1456" t="str">
            <v>FLOREZ CONDORI  JOSE WILLIANS</v>
          </cell>
        </row>
        <row r="1457">
          <cell r="A1457">
            <v>1411</v>
          </cell>
          <cell r="B1457">
            <v>42697</v>
          </cell>
          <cell r="C1457" t="str">
            <v>NOVIEMBRE</v>
          </cell>
          <cell r="D1457" t="str">
            <v>2016</v>
          </cell>
          <cell r="E1457">
            <v>204</v>
          </cell>
          <cell r="F1457" t="str">
            <v>C9P-948</v>
          </cell>
          <cell r="G1457" t="str">
            <v>B4O-995</v>
          </cell>
          <cell r="H1457" t="str">
            <v>LAS BAMBAS</v>
          </cell>
          <cell r="I1457">
            <v>156586</v>
          </cell>
          <cell r="J1457" t="str">
            <v>REPUESTO</v>
          </cell>
          <cell r="K1457" t="str">
            <v xml:space="preserve">RADIO COMUNICACIÓN COMPLETA </v>
          </cell>
          <cell r="L1457">
            <v>1</v>
          </cell>
          <cell r="M1457" t="str">
            <v>UNID.</v>
          </cell>
          <cell r="N1457" t="str">
            <v>TRACTO</v>
          </cell>
          <cell r="O1457">
            <v>93</v>
          </cell>
          <cell r="P1457" t="str">
            <v>E1</v>
          </cell>
          <cell r="Q1457" t="str">
            <v>J2</v>
          </cell>
          <cell r="R1457" t="str">
            <v>J6</v>
          </cell>
          <cell r="S1457" t="str">
            <v>ENTREGADO</v>
          </cell>
          <cell r="T1457">
            <v>0</v>
          </cell>
          <cell r="U1457" t="str">
            <v>PALOMINO CARDENAS JUAN CARLOS</v>
          </cell>
          <cell r="V1457" t="str">
            <v>CORIHUAMAN SURCO  ERICK ROBERT</v>
          </cell>
        </row>
        <row r="1458">
          <cell r="A1458">
            <v>1412</v>
          </cell>
          <cell r="B1458">
            <v>42697</v>
          </cell>
          <cell r="C1458" t="str">
            <v>NOVIEMBRE</v>
          </cell>
          <cell r="D1458" t="str">
            <v>2016</v>
          </cell>
          <cell r="E1458">
            <v>204</v>
          </cell>
          <cell r="F1458" t="str">
            <v>C9P-948</v>
          </cell>
          <cell r="G1458" t="str">
            <v>B4O-995</v>
          </cell>
          <cell r="H1458" t="str">
            <v>LAS BAMBAS</v>
          </cell>
          <cell r="I1458">
            <v>156586</v>
          </cell>
          <cell r="J1458" t="str">
            <v>REPUESTO</v>
          </cell>
          <cell r="K1458" t="str">
            <v>ADAPTADOR PARA CABLE DE ANTENA</v>
          </cell>
          <cell r="L1458">
            <v>1</v>
          </cell>
          <cell r="M1458" t="str">
            <v>UNID.</v>
          </cell>
          <cell r="N1458" t="str">
            <v>TRACTO</v>
          </cell>
          <cell r="O1458">
            <v>93</v>
          </cell>
          <cell r="P1458" t="str">
            <v>E1</v>
          </cell>
          <cell r="Q1458" t="str">
            <v>J2</v>
          </cell>
          <cell r="R1458" t="str">
            <v>J6</v>
          </cell>
          <cell r="S1458" t="str">
            <v>ENTREGADO</v>
          </cell>
          <cell r="T1458">
            <v>0</v>
          </cell>
          <cell r="U1458" t="str">
            <v>PALOMINO CARDENAS JUAN CARLOS</v>
          </cell>
          <cell r="V1458" t="str">
            <v>CORIHUAMAN SURCO  ERICK ROBERT</v>
          </cell>
        </row>
        <row r="1459">
          <cell r="A1459">
            <v>1417</v>
          </cell>
          <cell r="B1459">
            <v>42697</v>
          </cell>
          <cell r="C1459" t="str">
            <v>NOVIEMBRE</v>
          </cell>
          <cell r="D1459" t="str">
            <v>2016</v>
          </cell>
          <cell r="E1459">
            <v>204</v>
          </cell>
          <cell r="F1459" t="str">
            <v>C9P-948</v>
          </cell>
          <cell r="G1459" t="str">
            <v>B4O-995</v>
          </cell>
          <cell r="H1459" t="str">
            <v>LAS BAMBAS</v>
          </cell>
          <cell r="I1459">
            <v>156586</v>
          </cell>
          <cell r="J1459" t="str">
            <v>REPUESTO</v>
          </cell>
          <cell r="K1459" t="str">
            <v>TAPA DE FAROS</v>
          </cell>
          <cell r="L1459">
            <v>2</v>
          </cell>
          <cell r="M1459" t="str">
            <v>UNID.</v>
          </cell>
          <cell r="N1459" t="str">
            <v>TRACTO</v>
          </cell>
          <cell r="O1459">
            <v>93</v>
          </cell>
          <cell r="P1459" t="str">
            <v>E1</v>
          </cell>
          <cell r="Q1459" t="str">
            <v>J2</v>
          </cell>
          <cell r="R1459" t="str">
            <v>J6</v>
          </cell>
          <cell r="S1459" t="str">
            <v>ENTREGADO</v>
          </cell>
          <cell r="T1459">
            <v>0</v>
          </cell>
          <cell r="U1459" t="str">
            <v>PALOMINO CARDENAS JUAN CARLOS</v>
          </cell>
          <cell r="V1459" t="str">
            <v>CORIHUAMAN SURCO  ERICK ROBERT</v>
          </cell>
        </row>
        <row r="1460">
          <cell r="A1460">
            <v>1418</v>
          </cell>
          <cell r="B1460">
            <v>42697</v>
          </cell>
          <cell r="C1460" t="str">
            <v>NOVIEMBRE</v>
          </cell>
          <cell r="D1460" t="str">
            <v>2016</v>
          </cell>
          <cell r="E1460">
            <v>204</v>
          </cell>
          <cell r="F1460" t="str">
            <v>C9P-948</v>
          </cell>
          <cell r="G1460" t="str">
            <v>B4O-995</v>
          </cell>
          <cell r="H1460" t="str">
            <v>LAS BAMBAS</v>
          </cell>
          <cell r="I1460">
            <v>156586</v>
          </cell>
          <cell r="J1460" t="str">
            <v>REPUESTO</v>
          </cell>
          <cell r="K1460" t="str">
            <v>FOCO 9006</v>
          </cell>
          <cell r="L1460">
            <v>1</v>
          </cell>
          <cell r="M1460" t="str">
            <v>UNID.</v>
          </cell>
          <cell r="N1460" t="str">
            <v>TRACTO</v>
          </cell>
          <cell r="O1460">
            <v>93</v>
          </cell>
          <cell r="P1460" t="str">
            <v>E1</v>
          </cell>
          <cell r="Q1460" t="str">
            <v>J2</v>
          </cell>
          <cell r="R1460" t="str">
            <v>J6</v>
          </cell>
          <cell r="S1460" t="str">
            <v>ENTREGADO</v>
          </cell>
          <cell r="T1460">
            <v>0</v>
          </cell>
          <cell r="U1460" t="str">
            <v>PALOMINO CARDENAS JUAN CARLOS</v>
          </cell>
          <cell r="V1460" t="str">
            <v>CORIHUAMAN SURCO  ERICK ROBERT</v>
          </cell>
        </row>
        <row r="1461">
          <cell r="A1461">
            <v>1427</v>
          </cell>
          <cell r="B1461">
            <v>42697</v>
          </cell>
          <cell r="C1461" t="str">
            <v>NOVIEMBRE</v>
          </cell>
          <cell r="D1461" t="str">
            <v>2016</v>
          </cell>
          <cell r="E1461">
            <v>204</v>
          </cell>
          <cell r="F1461" t="str">
            <v>C9P-948</v>
          </cell>
          <cell r="G1461" t="str">
            <v>B4O-995</v>
          </cell>
          <cell r="H1461" t="str">
            <v>LAS BAMBAS</v>
          </cell>
          <cell r="I1461">
            <v>156586</v>
          </cell>
          <cell r="J1461" t="str">
            <v>REPUESTO</v>
          </cell>
          <cell r="K1461" t="str">
            <v>ARANDELAS PLANAS 3/16</v>
          </cell>
          <cell r="L1461">
            <v>10</v>
          </cell>
          <cell r="M1461" t="str">
            <v>UNID.</v>
          </cell>
          <cell r="N1461" t="str">
            <v>TRACTO</v>
          </cell>
          <cell r="O1461">
            <v>0</v>
          </cell>
          <cell r="P1461" t="str">
            <v>E1</v>
          </cell>
          <cell r="Q1461" t="str">
            <v>J2</v>
          </cell>
          <cell r="R1461" t="str">
            <v>J6</v>
          </cell>
          <cell r="S1461" t="str">
            <v>ENTREGADO</v>
          </cell>
          <cell r="T1461">
            <v>42697</v>
          </cell>
          <cell r="U1461" t="str">
            <v>PALOMINO CARDENAS JUAN CARLOS</v>
          </cell>
          <cell r="V1461" t="str">
            <v>CORIHUAMAN SURCO  ERICK ROBERT</v>
          </cell>
        </row>
        <row r="1462">
          <cell r="A1462">
            <v>1428</v>
          </cell>
          <cell r="B1462">
            <v>42697</v>
          </cell>
          <cell r="C1462" t="str">
            <v>NOVIEMBRE</v>
          </cell>
          <cell r="D1462" t="str">
            <v>2016</v>
          </cell>
          <cell r="E1462">
            <v>204</v>
          </cell>
          <cell r="F1462" t="str">
            <v>C9P-948</v>
          </cell>
          <cell r="G1462" t="str">
            <v>B4O-995</v>
          </cell>
          <cell r="H1462" t="str">
            <v>LAS BAMBAS</v>
          </cell>
          <cell r="I1462">
            <v>156586</v>
          </cell>
          <cell r="J1462" t="str">
            <v>REPUESTO</v>
          </cell>
          <cell r="K1462" t="str">
            <v>TORNAMESA</v>
          </cell>
          <cell r="L1462">
            <v>1</v>
          </cell>
          <cell r="M1462" t="str">
            <v>UNID.</v>
          </cell>
          <cell r="N1462" t="str">
            <v>TRACTO</v>
          </cell>
          <cell r="O1462">
            <v>93</v>
          </cell>
          <cell r="P1462" t="str">
            <v>M2</v>
          </cell>
          <cell r="Q1462" t="str">
            <v>J2</v>
          </cell>
          <cell r="R1462" t="str">
            <v>J6</v>
          </cell>
          <cell r="S1462" t="str">
            <v>ENTREGADO</v>
          </cell>
          <cell r="T1462">
            <v>0</v>
          </cell>
          <cell r="U1462" t="str">
            <v>CHUMPITAZ GAGO JULIO ENRIQUE</v>
          </cell>
          <cell r="V1462" t="str">
            <v>CORIHUAMAN SURCO  ERICK ROBERT</v>
          </cell>
        </row>
        <row r="1463">
          <cell r="A1463">
            <v>1470</v>
          </cell>
          <cell r="B1463">
            <v>42697</v>
          </cell>
          <cell r="C1463" t="str">
            <v>NOVIEMBRE</v>
          </cell>
          <cell r="D1463" t="str">
            <v>2016</v>
          </cell>
          <cell r="E1463">
            <v>341</v>
          </cell>
          <cell r="F1463" t="str">
            <v>D3P-743</v>
          </cell>
          <cell r="G1463" t="str">
            <v>B8L-972</v>
          </cell>
          <cell r="H1463" t="str">
            <v>LAS BAMBAS</v>
          </cell>
          <cell r="I1463">
            <v>179155</v>
          </cell>
          <cell r="J1463" t="str">
            <v>REPUESTO</v>
          </cell>
          <cell r="K1463" t="str">
            <v>PLANCHA  BASE PARA PLACA</v>
          </cell>
          <cell r="L1463">
            <v>1</v>
          </cell>
          <cell r="M1463" t="str">
            <v>UNID.</v>
          </cell>
          <cell r="N1463" t="str">
            <v>TRACTO</v>
          </cell>
          <cell r="O1463">
            <v>0</v>
          </cell>
          <cell r="P1463" t="str">
            <v>M5</v>
          </cell>
          <cell r="Q1463" t="str">
            <v>J1</v>
          </cell>
          <cell r="R1463" t="str">
            <v>J6</v>
          </cell>
          <cell r="S1463" t="str">
            <v>ENTREGADO</v>
          </cell>
          <cell r="T1463">
            <v>42697</v>
          </cell>
          <cell r="U1463" t="str">
            <v>LOPEZ RUIZ WILBERTO</v>
          </cell>
          <cell r="V1463" t="str">
            <v>FLOREZ CONDORI  JOSE WILLIANS</v>
          </cell>
        </row>
        <row r="1464">
          <cell r="A1464">
            <v>1477</v>
          </cell>
          <cell r="B1464">
            <v>42697</v>
          </cell>
          <cell r="C1464" t="str">
            <v>NOVIEMBRE</v>
          </cell>
          <cell r="D1464" t="str">
            <v>2016</v>
          </cell>
          <cell r="E1464">
            <v>341</v>
          </cell>
          <cell r="F1464" t="str">
            <v>D3P-743</v>
          </cell>
          <cell r="G1464" t="str">
            <v>B8L-972</v>
          </cell>
          <cell r="H1464" t="str">
            <v>LAS BAMBAS</v>
          </cell>
          <cell r="I1464">
            <v>179155</v>
          </cell>
          <cell r="J1464" t="str">
            <v>REPUESTO</v>
          </cell>
          <cell r="K1464" t="str">
            <v>HIDROLINA</v>
          </cell>
          <cell r="L1464">
            <v>0.5</v>
          </cell>
          <cell r="M1464" t="str">
            <v>GLNS.</v>
          </cell>
          <cell r="N1464" t="str">
            <v>TRACTO</v>
          </cell>
          <cell r="O1464">
            <v>93</v>
          </cell>
          <cell r="P1464" t="str">
            <v>M5</v>
          </cell>
          <cell r="Q1464" t="str">
            <v>J2</v>
          </cell>
          <cell r="R1464" t="str">
            <v>J6</v>
          </cell>
          <cell r="S1464" t="str">
            <v>ENTREGADO</v>
          </cell>
          <cell r="T1464">
            <v>0</v>
          </cell>
          <cell r="U1464" t="str">
            <v>LOPEZ RUIZ WILBERTO</v>
          </cell>
          <cell r="V1464" t="str">
            <v>CORIHUAMAN SURCO  ERICK ROBERT</v>
          </cell>
        </row>
        <row r="1465">
          <cell r="A1465">
            <v>1398</v>
          </cell>
          <cell r="B1465">
            <v>42697</v>
          </cell>
          <cell r="C1465" t="str">
            <v>NOVIEMBRE</v>
          </cell>
          <cell r="D1465" t="str">
            <v>2016</v>
          </cell>
          <cell r="E1465">
            <v>390</v>
          </cell>
          <cell r="F1465" t="str">
            <v>D3P-744</v>
          </cell>
          <cell r="G1465" t="str">
            <v>A0F-996</v>
          </cell>
          <cell r="H1465" t="str">
            <v>LAS BAMBAS</v>
          </cell>
          <cell r="I1465">
            <v>153106</v>
          </cell>
          <cell r="J1465" t="str">
            <v>REPUESTO</v>
          </cell>
          <cell r="K1465" t="str">
            <v>TORNAMESA</v>
          </cell>
          <cell r="L1465">
            <v>1</v>
          </cell>
          <cell r="M1465" t="str">
            <v>UNID.</v>
          </cell>
          <cell r="N1465" t="str">
            <v>TRACTO</v>
          </cell>
          <cell r="O1465">
            <v>93</v>
          </cell>
          <cell r="P1465" t="str">
            <v>M4</v>
          </cell>
          <cell r="Q1465" t="str">
            <v>J2</v>
          </cell>
          <cell r="R1465" t="str">
            <v>J6</v>
          </cell>
          <cell r="S1465" t="str">
            <v>ENTREGADO</v>
          </cell>
          <cell r="T1465">
            <v>0</v>
          </cell>
          <cell r="U1465" t="str">
            <v>JULLIRI APAZA UBALDO</v>
          </cell>
          <cell r="V1465" t="str">
            <v>CORIHUAMAN SURCO  ERICK ROBERT</v>
          </cell>
        </row>
        <row r="1466">
          <cell r="A1466">
            <v>1397</v>
          </cell>
          <cell r="B1466">
            <v>42697</v>
          </cell>
          <cell r="C1466" t="str">
            <v>NOVIEMBRE</v>
          </cell>
          <cell r="D1466" t="str">
            <v>2016</v>
          </cell>
          <cell r="E1466">
            <v>207</v>
          </cell>
          <cell r="F1466" t="str">
            <v>D3P-746</v>
          </cell>
          <cell r="G1466" t="str">
            <v>C0T-974</v>
          </cell>
          <cell r="H1466" t="str">
            <v>LAS BAMBAS</v>
          </cell>
          <cell r="I1466">
            <v>128937</v>
          </cell>
          <cell r="J1466" t="str">
            <v>INSUMO TALLER</v>
          </cell>
          <cell r="K1466" t="str">
            <v>CHANFER 1/8</v>
          </cell>
          <cell r="L1466">
            <v>5</v>
          </cell>
          <cell r="M1466" t="str">
            <v>KG.</v>
          </cell>
          <cell r="N1466" t="str">
            <v>CISTERNA</v>
          </cell>
          <cell r="O1466">
            <v>93</v>
          </cell>
          <cell r="P1466" t="str">
            <v>S2</v>
          </cell>
          <cell r="Q1466" t="str">
            <v>J1</v>
          </cell>
          <cell r="R1466" t="str">
            <v>J6</v>
          </cell>
          <cell r="S1466" t="str">
            <v>ENTREGADO</v>
          </cell>
          <cell r="T1466">
            <v>0</v>
          </cell>
          <cell r="U1466" t="str">
            <v>PALOMINO ESTRADA  MICHEL</v>
          </cell>
          <cell r="V1466" t="str">
            <v>FLOREZ CONDORI  JOSE WILLIANS</v>
          </cell>
        </row>
        <row r="1467">
          <cell r="A1467">
            <v>1465</v>
          </cell>
          <cell r="B1467">
            <v>42697</v>
          </cell>
          <cell r="C1467" t="str">
            <v>NOVIEMBRE</v>
          </cell>
          <cell r="D1467" t="str">
            <v>2016</v>
          </cell>
          <cell r="E1467">
            <v>202</v>
          </cell>
          <cell r="F1467" t="str">
            <v>D3P-752</v>
          </cell>
          <cell r="G1467" t="str">
            <v>C5Y-985</v>
          </cell>
          <cell r="H1467" t="str">
            <v>LAS BAMBAS</v>
          </cell>
          <cell r="I1467">
            <v>150504</v>
          </cell>
          <cell r="J1467" t="str">
            <v>REPUESTO</v>
          </cell>
          <cell r="K1467" t="str">
            <v>ARANDELA PLANA 3/8</v>
          </cell>
          <cell r="L1467">
            <v>8</v>
          </cell>
          <cell r="M1467" t="str">
            <v>UNID.</v>
          </cell>
          <cell r="N1467" t="str">
            <v>TRACTO</v>
          </cell>
          <cell r="O1467">
            <v>93</v>
          </cell>
          <cell r="P1467" t="str">
            <v>E1</v>
          </cell>
          <cell r="Q1467" t="str">
            <v>J1</v>
          </cell>
          <cell r="R1467" t="str">
            <v>J6</v>
          </cell>
          <cell r="S1467" t="str">
            <v>ENTREGADO</v>
          </cell>
          <cell r="T1467">
            <v>0</v>
          </cell>
          <cell r="U1467" t="str">
            <v>PALOMINO CARDENAS JUAN CARLOS</v>
          </cell>
          <cell r="V1467" t="str">
            <v>FLOREZ CONDORI  JOSE WILLIANS</v>
          </cell>
        </row>
        <row r="1468">
          <cell r="A1468">
            <v>1446</v>
          </cell>
          <cell r="B1468">
            <v>42697</v>
          </cell>
          <cell r="C1468" t="str">
            <v>NOVIEMBRE</v>
          </cell>
          <cell r="D1468" t="str">
            <v>2016</v>
          </cell>
          <cell r="E1468">
            <v>391</v>
          </cell>
          <cell r="F1468" t="str">
            <v>D3Q-741</v>
          </cell>
          <cell r="G1468" t="str">
            <v>D2E-976</v>
          </cell>
          <cell r="H1468" t="str">
            <v>LAS BAMBAS</v>
          </cell>
          <cell r="I1468">
            <v>162515</v>
          </cell>
          <cell r="J1468" t="str">
            <v>REPUESTO</v>
          </cell>
          <cell r="K1468" t="str">
            <v>TAPABARRO FARO DELANTERO IZQUIERDO</v>
          </cell>
          <cell r="L1468">
            <v>1</v>
          </cell>
          <cell r="M1468" t="str">
            <v>UNID.</v>
          </cell>
          <cell r="N1468" t="str">
            <v>TRACTO</v>
          </cell>
          <cell r="O1468">
            <v>93</v>
          </cell>
          <cell r="P1468" t="str">
            <v>M4</v>
          </cell>
          <cell r="Q1468" t="str">
            <v>J2</v>
          </cell>
          <cell r="R1468" t="str">
            <v>J6</v>
          </cell>
          <cell r="S1468" t="str">
            <v>ENTREGADO</v>
          </cell>
          <cell r="T1468">
            <v>0</v>
          </cell>
          <cell r="U1468" t="str">
            <v>JULLIRI APAZA UBALDO</v>
          </cell>
          <cell r="V1468" t="str">
            <v>CORIHUAMAN SURCO  ERICK ROBERT</v>
          </cell>
        </row>
        <row r="1469">
          <cell r="A1469">
            <v>1420</v>
          </cell>
          <cell r="B1469">
            <v>42697</v>
          </cell>
          <cell r="C1469" t="str">
            <v>NOVIEMBRE</v>
          </cell>
          <cell r="D1469" t="str">
            <v>2016</v>
          </cell>
          <cell r="E1469">
            <v>394</v>
          </cell>
          <cell r="F1469" t="str">
            <v>D3S-767</v>
          </cell>
          <cell r="G1469" t="str">
            <v>B8L-973</v>
          </cell>
          <cell r="H1469" t="str">
            <v>LAS BAMBAS</v>
          </cell>
          <cell r="I1469">
            <v>182881</v>
          </cell>
          <cell r="J1469" t="str">
            <v>REPUESTO</v>
          </cell>
          <cell r="K1469" t="str">
            <v>RETENEDOR DE PUERTA</v>
          </cell>
          <cell r="L1469">
            <v>1</v>
          </cell>
          <cell r="M1469" t="str">
            <v>UNID.</v>
          </cell>
          <cell r="N1469" t="str">
            <v>TRACTO</v>
          </cell>
          <cell r="O1469">
            <v>93</v>
          </cell>
          <cell r="P1469" t="str">
            <v>M2</v>
          </cell>
          <cell r="Q1469" t="str">
            <v>J2</v>
          </cell>
          <cell r="R1469" t="str">
            <v>J6</v>
          </cell>
          <cell r="S1469" t="str">
            <v>ENTREGADO</v>
          </cell>
          <cell r="T1469">
            <v>0</v>
          </cell>
          <cell r="U1469" t="str">
            <v>CHUMPITAZ GAGO JULIO ENRIQUE</v>
          </cell>
          <cell r="V1469" t="str">
            <v>CORIHUAMAN SURCO  ERICK ROBERT</v>
          </cell>
        </row>
        <row r="1470">
          <cell r="A1470">
            <v>1444</v>
          </cell>
          <cell r="B1470">
            <v>42697</v>
          </cell>
          <cell r="C1470" t="str">
            <v>NOVIEMBRE</v>
          </cell>
          <cell r="D1470" t="str">
            <v>2016</v>
          </cell>
          <cell r="E1470">
            <v>394</v>
          </cell>
          <cell r="F1470" t="str">
            <v>D3S-767</v>
          </cell>
          <cell r="G1470" t="str">
            <v>B8L-973</v>
          </cell>
          <cell r="H1470" t="str">
            <v>LAS BAMBAS</v>
          </cell>
          <cell r="I1470">
            <v>182881</v>
          </cell>
          <cell r="J1470" t="str">
            <v>REPUESTO</v>
          </cell>
          <cell r="K1470" t="str">
            <v>ELECTROVALVULA</v>
          </cell>
          <cell r="L1470">
            <v>1</v>
          </cell>
          <cell r="M1470" t="str">
            <v>UNID.</v>
          </cell>
          <cell r="N1470" t="str">
            <v>TRACTO</v>
          </cell>
          <cell r="O1470">
            <v>93</v>
          </cell>
          <cell r="P1470" t="str">
            <v>M2</v>
          </cell>
          <cell r="Q1470" t="str">
            <v>J1</v>
          </cell>
          <cell r="R1470" t="str">
            <v>J6</v>
          </cell>
          <cell r="S1470" t="str">
            <v>ENTREGADO</v>
          </cell>
          <cell r="T1470">
            <v>0</v>
          </cell>
          <cell r="U1470" t="str">
            <v>CHUMPITAZ GAGO JULIO ENRIQUE</v>
          </cell>
          <cell r="V1470" t="str">
            <v>FLOREZ CONDORI  JOSE WILLIANS</v>
          </cell>
        </row>
        <row r="1471">
          <cell r="A1471">
            <v>1480</v>
          </cell>
          <cell r="B1471">
            <v>42697</v>
          </cell>
          <cell r="C1471" t="str">
            <v>NOVIEMBRE</v>
          </cell>
          <cell r="D1471" t="str">
            <v>2016</v>
          </cell>
          <cell r="E1471">
            <v>394</v>
          </cell>
          <cell r="F1471" t="str">
            <v>D3S-767</v>
          </cell>
          <cell r="G1471" t="str">
            <v>B8L-973</v>
          </cell>
          <cell r="H1471" t="str">
            <v>LAS BAMBAS</v>
          </cell>
          <cell r="I1471">
            <v>182881</v>
          </cell>
          <cell r="J1471" t="str">
            <v>SERVICIO</v>
          </cell>
          <cell r="K1471" t="str">
            <v xml:space="preserve">PRENSADO DE BARRA DE DIRECCION </v>
          </cell>
          <cell r="L1471">
            <v>1</v>
          </cell>
          <cell r="M1471" t="str">
            <v>UNID.</v>
          </cell>
          <cell r="N1471" t="str">
            <v>TRACTO</v>
          </cell>
          <cell r="O1471">
            <v>93</v>
          </cell>
          <cell r="P1471" t="str">
            <v>M2</v>
          </cell>
          <cell r="Q1471" t="str">
            <v>J1</v>
          </cell>
          <cell r="R1471" t="str">
            <v>J1</v>
          </cell>
          <cell r="S1471" t="str">
            <v>ENTREGADO</v>
          </cell>
          <cell r="T1471">
            <v>0</v>
          </cell>
          <cell r="U1471" t="str">
            <v>CHUMPITAZ GAGO JULIO ENRIQUE</v>
          </cell>
          <cell r="V1471" t="str">
            <v>FLOREZ CONDORI  JOSE WILLIANS</v>
          </cell>
        </row>
        <row r="1472">
          <cell r="A1472">
            <v>1484</v>
          </cell>
          <cell r="B1472">
            <v>42697</v>
          </cell>
          <cell r="C1472" t="str">
            <v>NOVIEMBRE</v>
          </cell>
          <cell r="D1472" t="str">
            <v>2016</v>
          </cell>
          <cell r="E1472">
            <v>362</v>
          </cell>
          <cell r="F1472" t="str">
            <v>D4X-872</v>
          </cell>
          <cell r="G1472" t="str">
            <v>B4P-976</v>
          </cell>
          <cell r="H1472" t="str">
            <v>LAS BAMBAS</v>
          </cell>
          <cell r="I1472">
            <v>181891</v>
          </cell>
          <cell r="J1472" t="str">
            <v>REPUESTO</v>
          </cell>
          <cell r="K1472" t="str">
            <v xml:space="preserve">TAPON DE 7MM </v>
          </cell>
          <cell r="L1472">
            <v>1</v>
          </cell>
          <cell r="M1472" t="str">
            <v>UNID.</v>
          </cell>
          <cell r="N1472" t="str">
            <v>TRACTO</v>
          </cell>
          <cell r="O1472">
            <v>93</v>
          </cell>
          <cell r="P1472" t="str">
            <v>M4</v>
          </cell>
          <cell r="Q1472" t="str">
            <v>J1</v>
          </cell>
          <cell r="R1472" t="str">
            <v>J1</v>
          </cell>
          <cell r="S1472" t="str">
            <v>ENTREGADO</v>
          </cell>
          <cell r="T1472">
            <v>0</v>
          </cell>
          <cell r="U1472" t="str">
            <v>JULLIRI APAZA UBALDO</v>
          </cell>
          <cell r="V1472" t="str">
            <v>FLOREZ CONDORI  JOSE WILLIANS</v>
          </cell>
        </row>
        <row r="1473">
          <cell r="A1473">
            <v>1422</v>
          </cell>
          <cell r="B1473">
            <v>42697</v>
          </cell>
          <cell r="C1473" t="str">
            <v>NOVIEMBRE</v>
          </cell>
          <cell r="D1473" t="str">
            <v>2016</v>
          </cell>
          <cell r="E1473">
            <v>388</v>
          </cell>
          <cell r="F1473" t="str">
            <v>D6F-898</v>
          </cell>
          <cell r="G1473" t="str">
            <v>T4L-996</v>
          </cell>
          <cell r="H1473" t="str">
            <v>LAS BAMBAS</v>
          </cell>
          <cell r="I1473">
            <v>161323</v>
          </cell>
          <cell r="J1473" t="str">
            <v>SERVICIO</v>
          </cell>
          <cell r="K1473" t="str">
            <v>REPARACION DE CHAPA</v>
          </cell>
          <cell r="L1473">
            <v>1</v>
          </cell>
          <cell r="M1473" t="str">
            <v>UNID.</v>
          </cell>
          <cell r="N1473" t="str">
            <v>TRACTO</v>
          </cell>
          <cell r="O1473">
            <v>93</v>
          </cell>
          <cell r="P1473" t="str">
            <v>M7</v>
          </cell>
          <cell r="Q1473" t="str">
            <v>J1</v>
          </cell>
          <cell r="R1473" t="str">
            <v>J6</v>
          </cell>
          <cell r="S1473" t="str">
            <v>ENTREGADO</v>
          </cell>
          <cell r="T1473">
            <v>0</v>
          </cell>
          <cell r="U1473" t="str">
            <v>ROBLES ROJAS  JOSE MIGUEL</v>
          </cell>
          <cell r="V1473" t="str">
            <v>FLOREZ CONDORI  JOSE WILLIANS</v>
          </cell>
        </row>
        <row r="1474">
          <cell r="A1474">
            <v>1438</v>
          </cell>
          <cell r="B1474">
            <v>42697</v>
          </cell>
          <cell r="C1474" t="str">
            <v>NOVIEMBRE</v>
          </cell>
          <cell r="D1474" t="str">
            <v>2016</v>
          </cell>
          <cell r="E1474">
            <v>388</v>
          </cell>
          <cell r="F1474" t="str">
            <v>D6F-898</v>
          </cell>
          <cell r="G1474" t="str">
            <v>T4L-996</v>
          </cell>
          <cell r="H1474" t="str">
            <v>LAS BAMBAS</v>
          </cell>
          <cell r="I1474">
            <v>161323</v>
          </cell>
          <cell r="J1474" t="str">
            <v>REPUESTO</v>
          </cell>
          <cell r="K1474" t="str">
            <v>PARCHE RACK 14</v>
          </cell>
          <cell r="L1474">
            <v>1</v>
          </cell>
          <cell r="M1474" t="str">
            <v>UNID.</v>
          </cell>
          <cell r="N1474" t="str">
            <v>TRACTO</v>
          </cell>
          <cell r="O1474">
            <v>93</v>
          </cell>
          <cell r="P1474" t="str">
            <v>N1</v>
          </cell>
          <cell r="Q1474" t="str">
            <v>J2</v>
          </cell>
          <cell r="R1474" t="str">
            <v>J6</v>
          </cell>
          <cell r="S1474" t="str">
            <v>ENTREGADO</v>
          </cell>
          <cell r="T1474">
            <v>0</v>
          </cell>
          <cell r="U1474" t="str">
            <v>AGUILAR CCANTUTA WILLY</v>
          </cell>
          <cell r="V1474" t="str">
            <v>CORIHUAMAN SURCO  ERICK ROBERT</v>
          </cell>
        </row>
        <row r="1475">
          <cell r="A1475">
            <v>1439</v>
          </cell>
          <cell r="B1475">
            <v>42697</v>
          </cell>
          <cell r="C1475" t="str">
            <v>NOVIEMBRE</v>
          </cell>
          <cell r="D1475" t="str">
            <v>2016</v>
          </cell>
          <cell r="E1475">
            <v>388</v>
          </cell>
          <cell r="F1475" t="str">
            <v>D6F-898</v>
          </cell>
          <cell r="G1475" t="str">
            <v>T4L-996</v>
          </cell>
          <cell r="H1475" t="str">
            <v>LAS BAMBAS</v>
          </cell>
          <cell r="I1475">
            <v>161323</v>
          </cell>
          <cell r="J1475" t="str">
            <v>REPUESTO</v>
          </cell>
          <cell r="K1475" t="str">
            <v>PARCHE RACK 12</v>
          </cell>
          <cell r="L1475">
            <v>1</v>
          </cell>
          <cell r="M1475" t="str">
            <v>UNID.</v>
          </cell>
          <cell r="N1475" t="str">
            <v>TRACTO</v>
          </cell>
          <cell r="O1475">
            <v>93</v>
          </cell>
          <cell r="P1475" t="str">
            <v>N1</v>
          </cell>
          <cell r="Q1475" t="str">
            <v>J2</v>
          </cell>
          <cell r="R1475" t="str">
            <v>J6</v>
          </cell>
          <cell r="S1475" t="str">
            <v>ENTREGADO</v>
          </cell>
          <cell r="T1475">
            <v>0</v>
          </cell>
          <cell r="U1475" t="str">
            <v>AGUILAR CCANTUTA WILLY</v>
          </cell>
          <cell r="V1475" t="str">
            <v>CORIHUAMAN SURCO  ERICK ROBERT</v>
          </cell>
        </row>
        <row r="1476">
          <cell r="A1476">
            <v>1443</v>
          </cell>
          <cell r="B1476">
            <v>42697</v>
          </cell>
          <cell r="C1476" t="str">
            <v>NOVIEMBRE</v>
          </cell>
          <cell r="D1476" t="str">
            <v>2016</v>
          </cell>
          <cell r="E1476">
            <v>388</v>
          </cell>
          <cell r="F1476" t="str">
            <v>D6F-898</v>
          </cell>
          <cell r="G1476" t="str">
            <v>T4L-996</v>
          </cell>
          <cell r="H1476" t="str">
            <v>LAS BAMBAS</v>
          </cell>
          <cell r="I1476">
            <v>161323</v>
          </cell>
          <cell r="J1476" t="str">
            <v>REPUESTO</v>
          </cell>
          <cell r="K1476" t="str">
            <v>FOCO DE DOBLE CONTACTO</v>
          </cell>
          <cell r="L1476">
            <v>1</v>
          </cell>
          <cell r="M1476" t="str">
            <v>UNID.</v>
          </cell>
          <cell r="N1476" t="str">
            <v>TRACTO</v>
          </cell>
          <cell r="O1476">
            <v>93</v>
          </cell>
          <cell r="P1476" t="str">
            <v>E1</v>
          </cell>
          <cell r="Q1476" t="str">
            <v>J2</v>
          </cell>
          <cell r="R1476" t="str">
            <v>J6</v>
          </cell>
          <cell r="S1476" t="str">
            <v>ENTREGADO</v>
          </cell>
          <cell r="T1476">
            <v>0</v>
          </cell>
          <cell r="U1476" t="str">
            <v>PALOMINO CARDENAS JUAN CARLOS</v>
          </cell>
          <cell r="V1476" t="str">
            <v>CORIHUAMAN SURCO  ERICK ROBERT</v>
          </cell>
        </row>
        <row r="1477">
          <cell r="A1477">
            <v>1451</v>
          </cell>
          <cell r="B1477">
            <v>42697</v>
          </cell>
          <cell r="C1477" t="str">
            <v>NOVIEMBRE</v>
          </cell>
          <cell r="D1477" t="str">
            <v>2016</v>
          </cell>
          <cell r="E1477">
            <v>388</v>
          </cell>
          <cell r="F1477" t="str">
            <v>D6F-898</v>
          </cell>
          <cell r="G1477" t="str">
            <v>T4L-996</v>
          </cell>
          <cell r="H1477" t="str">
            <v>LAS BAMBAS</v>
          </cell>
          <cell r="I1477">
            <v>161323</v>
          </cell>
          <cell r="J1477" t="str">
            <v>REPUESTO</v>
          </cell>
          <cell r="K1477" t="str">
            <v>RETENEDOR DE PUERTA</v>
          </cell>
          <cell r="L1477">
            <v>1</v>
          </cell>
          <cell r="M1477" t="str">
            <v>UNID.</v>
          </cell>
          <cell r="N1477" t="str">
            <v>TRACTO</v>
          </cell>
          <cell r="O1477">
            <v>0</v>
          </cell>
          <cell r="P1477" t="str">
            <v>M2</v>
          </cell>
          <cell r="Q1477" t="str">
            <v>J2</v>
          </cell>
          <cell r="R1477" t="str">
            <v>J6</v>
          </cell>
          <cell r="S1477" t="str">
            <v>ENTREGADO</v>
          </cell>
          <cell r="T1477">
            <v>42697</v>
          </cell>
          <cell r="U1477" t="str">
            <v>CHUMPITAZ GAGO JULIO ENRIQUE</v>
          </cell>
          <cell r="V1477" t="str">
            <v>CORIHUAMAN SURCO  ERICK ROBERT</v>
          </cell>
        </row>
        <row r="1478">
          <cell r="A1478">
            <v>1452</v>
          </cell>
          <cell r="B1478">
            <v>42697</v>
          </cell>
          <cell r="C1478" t="str">
            <v>NOVIEMBRE</v>
          </cell>
          <cell r="D1478" t="str">
            <v>2016</v>
          </cell>
          <cell r="E1478">
            <v>388</v>
          </cell>
          <cell r="F1478" t="str">
            <v>D6F-898</v>
          </cell>
          <cell r="G1478" t="str">
            <v>T4L-996</v>
          </cell>
          <cell r="H1478" t="str">
            <v>LAS BAMBAS</v>
          </cell>
          <cell r="I1478">
            <v>161323</v>
          </cell>
          <cell r="J1478" t="str">
            <v>REPUESTO</v>
          </cell>
          <cell r="K1478" t="str">
            <v>FOCO DE DOBLE CONTACTO 12V</v>
          </cell>
          <cell r="L1478">
            <v>1</v>
          </cell>
          <cell r="M1478" t="str">
            <v>UNID.</v>
          </cell>
          <cell r="N1478" t="str">
            <v>CISTERNA</v>
          </cell>
          <cell r="O1478">
            <v>93</v>
          </cell>
          <cell r="P1478" t="str">
            <v>E1</v>
          </cell>
          <cell r="Q1478" t="str">
            <v>J2</v>
          </cell>
          <cell r="R1478" t="str">
            <v>J6</v>
          </cell>
          <cell r="S1478" t="str">
            <v>ENTREGADO</v>
          </cell>
          <cell r="T1478">
            <v>0</v>
          </cell>
          <cell r="U1478" t="str">
            <v>PALOMINO CARDENAS JUAN CARLOS</v>
          </cell>
          <cell r="V1478" t="str">
            <v>CORIHUAMAN SURCO  ERICK ROBERT</v>
          </cell>
        </row>
        <row r="1479">
          <cell r="A1479">
            <v>1463</v>
          </cell>
          <cell r="B1479">
            <v>42697</v>
          </cell>
          <cell r="C1479" t="str">
            <v>NOVIEMBRE</v>
          </cell>
          <cell r="D1479" t="str">
            <v>2016</v>
          </cell>
          <cell r="E1479">
            <v>388</v>
          </cell>
          <cell r="F1479" t="str">
            <v>D6F-898</v>
          </cell>
          <cell r="G1479" t="str">
            <v>T4L-996</v>
          </cell>
          <cell r="H1479" t="str">
            <v>LAS BAMBAS</v>
          </cell>
          <cell r="I1479">
            <v>161323</v>
          </cell>
          <cell r="J1479" t="str">
            <v>REPUESTO</v>
          </cell>
          <cell r="K1479" t="str">
            <v>PERNO 5/16 X 2</v>
          </cell>
          <cell r="L1479">
            <v>1</v>
          </cell>
          <cell r="M1479" t="str">
            <v>UNID.</v>
          </cell>
          <cell r="N1479" t="str">
            <v>TRACTO</v>
          </cell>
          <cell r="O1479">
            <v>93</v>
          </cell>
          <cell r="P1479" t="str">
            <v>M7</v>
          </cell>
          <cell r="Q1479" t="str">
            <v>J1</v>
          </cell>
          <cell r="R1479" t="str">
            <v>J6</v>
          </cell>
          <cell r="S1479" t="str">
            <v>ENTREGADO</v>
          </cell>
          <cell r="T1479">
            <v>0</v>
          </cell>
          <cell r="U1479" t="str">
            <v>ROBLES ROJAS  JOSE MIGUEL</v>
          </cell>
          <cell r="V1479" t="str">
            <v>FLOREZ CONDORI  JOSE WILLIANS</v>
          </cell>
        </row>
        <row r="1480">
          <cell r="A1480">
            <v>1464</v>
          </cell>
          <cell r="B1480">
            <v>42697</v>
          </cell>
          <cell r="C1480" t="str">
            <v>NOVIEMBRE</v>
          </cell>
          <cell r="D1480" t="str">
            <v>2016</v>
          </cell>
          <cell r="E1480">
            <v>388</v>
          </cell>
          <cell r="F1480" t="str">
            <v>D6F-898</v>
          </cell>
          <cell r="G1480" t="str">
            <v>T4L-996</v>
          </cell>
          <cell r="H1480" t="str">
            <v>LAS BAMBAS</v>
          </cell>
          <cell r="I1480">
            <v>161323</v>
          </cell>
          <cell r="J1480" t="str">
            <v>REPUESTO</v>
          </cell>
          <cell r="K1480" t="str">
            <v>TUERCA SEGURO 5/16</v>
          </cell>
          <cell r="L1480">
            <v>1</v>
          </cell>
          <cell r="M1480" t="str">
            <v>UNID.</v>
          </cell>
          <cell r="N1480" t="str">
            <v>TRACTO</v>
          </cell>
          <cell r="O1480">
            <v>93</v>
          </cell>
          <cell r="P1480" t="str">
            <v>M7</v>
          </cell>
          <cell r="Q1480" t="str">
            <v>J1</v>
          </cell>
          <cell r="R1480" t="str">
            <v>J6</v>
          </cell>
          <cell r="S1480" t="str">
            <v>ENTREGADO</v>
          </cell>
          <cell r="T1480">
            <v>0</v>
          </cell>
          <cell r="U1480" t="str">
            <v>ROBLES ROJAS  JOSE MIGUEL</v>
          </cell>
          <cell r="V1480" t="str">
            <v>FLOREZ CONDORI  JOSE WILLIANS</v>
          </cell>
        </row>
        <row r="1481">
          <cell r="A1481">
            <v>1416</v>
          </cell>
          <cell r="B1481">
            <v>42697</v>
          </cell>
          <cell r="C1481" t="str">
            <v>NOVIEMBRE</v>
          </cell>
          <cell r="D1481" t="str">
            <v>2016</v>
          </cell>
          <cell r="E1481">
            <v>397</v>
          </cell>
          <cell r="F1481" t="str">
            <v>D6F-903</v>
          </cell>
          <cell r="G1481" t="str">
            <v>B8K-997</v>
          </cell>
          <cell r="H1481" t="str">
            <v>LAS BAMBAS</v>
          </cell>
          <cell r="I1481">
            <v>216322</v>
          </cell>
          <cell r="J1481" t="str">
            <v>SERVICIO</v>
          </cell>
          <cell r="K1481" t="str">
            <v>FABRICACION DE JUEGO DE LLAVE</v>
          </cell>
          <cell r="L1481">
            <v>2</v>
          </cell>
          <cell r="M1481" t="str">
            <v>JUEGO</v>
          </cell>
          <cell r="N1481" t="str">
            <v>TRACTO</v>
          </cell>
          <cell r="O1481">
            <v>93</v>
          </cell>
          <cell r="P1481" t="str">
            <v>J2</v>
          </cell>
          <cell r="Q1481" t="str">
            <v>J2</v>
          </cell>
          <cell r="R1481" t="str">
            <v>J6</v>
          </cell>
          <cell r="S1481" t="str">
            <v>ENTREGADO</v>
          </cell>
          <cell r="T1481">
            <v>0</v>
          </cell>
          <cell r="U1481" t="str">
            <v>CORIHUAMAN SURCO  ERICK ROBERT</v>
          </cell>
          <cell r="V1481" t="str">
            <v>CORIHUAMAN SURCO  ERICK ROBERT</v>
          </cell>
        </row>
        <row r="1482">
          <cell r="A1482">
            <v>1425</v>
          </cell>
          <cell r="B1482">
            <v>42697</v>
          </cell>
          <cell r="C1482" t="str">
            <v>NOVIEMBRE</v>
          </cell>
          <cell r="D1482" t="str">
            <v>2016</v>
          </cell>
          <cell r="E1482">
            <v>397</v>
          </cell>
          <cell r="F1482" t="str">
            <v>D6F-903</v>
          </cell>
          <cell r="G1482" t="str">
            <v>B8K-997</v>
          </cell>
          <cell r="H1482" t="str">
            <v>LAS BAMBAS</v>
          </cell>
          <cell r="I1482">
            <v>216322</v>
          </cell>
          <cell r="J1482" t="str">
            <v>REPUESTO</v>
          </cell>
          <cell r="K1482" t="str">
            <v>CONECTOR ELECTRICO</v>
          </cell>
          <cell r="L1482">
            <v>1</v>
          </cell>
          <cell r="M1482" t="str">
            <v>UNID.</v>
          </cell>
          <cell r="N1482" t="str">
            <v>CISTERNA</v>
          </cell>
          <cell r="O1482">
            <v>93</v>
          </cell>
          <cell r="P1482" t="str">
            <v>E2</v>
          </cell>
          <cell r="Q1482" t="str">
            <v>J2</v>
          </cell>
          <cell r="R1482" t="str">
            <v>J6</v>
          </cell>
          <cell r="S1482" t="str">
            <v>ENTREGADO</v>
          </cell>
          <cell r="T1482">
            <v>0</v>
          </cell>
          <cell r="U1482" t="str">
            <v>YUCA BELLIDO BORIS YERSY</v>
          </cell>
          <cell r="V1482" t="str">
            <v>CORIHUAMAN SURCO  ERICK ROBERT</v>
          </cell>
        </row>
        <row r="1483">
          <cell r="A1483">
            <v>1426</v>
          </cell>
          <cell r="B1483">
            <v>42697</v>
          </cell>
          <cell r="C1483" t="str">
            <v>NOVIEMBRE</v>
          </cell>
          <cell r="D1483" t="str">
            <v>2016</v>
          </cell>
          <cell r="E1483">
            <v>397</v>
          </cell>
          <cell r="F1483" t="str">
            <v>D6F-903</v>
          </cell>
          <cell r="G1483" t="str">
            <v>B8K-997</v>
          </cell>
          <cell r="H1483" t="str">
            <v>LAS BAMBAS</v>
          </cell>
          <cell r="I1483">
            <v>216322</v>
          </cell>
          <cell r="J1483" t="str">
            <v>REPUESTO</v>
          </cell>
          <cell r="K1483" t="str">
            <v>FARO PIRATA</v>
          </cell>
          <cell r="L1483">
            <v>1</v>
          </cell>
          <cell r="M1483" t="str">
            <v>UNID.</v>
          </cell>
          <cell r="N1483" t="str">
            <v>CISTERNA</v>
          </cell>
          <cell r="O1483">
            <v>93</v>
          </cell>
          <cell r="P1483" t="str">
            <v>E2</v>
          </cell>
          <cell r="Q1483" t="str">
            <v>J2</v>
          </cell>
          <cell r="R1483" t="str">
            <v>J6</v>
          </cell>
          <cell r="S1483" t="str">
            <v>ENTREGADO</v>
          </cell>
          <cell r="T1483">
            <v>0</v>
          </cell>
          <cell r="U1483" t="str">
            <v>YUCA BELLIDO BORIS YERSY</v>
          </cell>
          <cell r="V1483" t="str">
            <v>CORIHUAMAN SURCO  ERICK ROBERT</v>
          </cell>
        </row>
        <row r="1484">
          <cell r="A1484">
            <v>1440</v>
          </cell>
          <cell r="B1484">
            <v>42697</v>
          </cell>
          <cell r="C1484" t="str">
            <v>NOVIEMBRE</v>
          </cell>
          <cell r="D1484" t="str">
            <v>2016</v>
          </cell>
          <cell r="E1484">
            <v>397</v>
          </cell>
          <cell r="F1484" t="str">
            <v>D6F-903</v>
          </cell>
          <cell r="G1484" t="str">
            <v>B8K-997</v>
          </cell>
          <cell r="H1484" t="str">
            <v>LAS BAMBAS</v>
          </cell>
          <cell r="I1484">
            <v>216322</v>
          </cell>
          <cell r="J1484" t="str">
            <v>REPUESTO</v>
          </cell>
          <cell r="K1484" t="str">
            <v>PARCHE RACK 14</v>
          </cell>
          <cell r="L1484">
            <v>1</v>
          </cell>
          <cell r="M1484" t="str">
            <v>UNID.</v>
          </cell>
          <cell r="N1484" t="str">
            <v>CISTERNA</v>
          </cell>
          <cell r="O1484">
            <v>93</v>
          </cell>
          <cell r="P1484" t="str">
            <v>N1</v>
          </cell>
          <cell r="Q1484" t="str">
            <v>J2</v>
          </cell>
          <cell r="R1484" t="str">
            <v>J6</v>
          </cell>
          <cell r="S1484" t="str">
            <v>ENTREGADO</v>
          </cell>
          <cell r="T1484">
            <v>0</v>
          </cell>
          <cell r="U1484" t="str">
            <v>AGUILAR CCANTUTA WILLY</v>
          </cell>
          <cell r="V1484" t="str">
            <v>CORIHUAMAN SURCO  ERICK ROBERT</v>
          </cell>
        </row>
        <row r="1485">
          <cell r="A1485">
            <v>1441</v>
          </cell>
          <cell r="B1485">
            <v>42697</v>
          </cell>
          <cell r="C1485" t="str">
            <v>NOVIEMBRE</v>
          </cell>
          <cell r="D1485" t="str">
            <v>2016</v>
          </cell>
          <cell r="E1485">
            <v>397</v>
          </cell>
          <cell r="F1485" t="str">
            <v>D6F-903</v>
          </cell>
          <cell r="G1485" t="str">
            <v>B8K-997</v>
          </cell>
          <cell r="H1485" t="str">
            <v>LAS BAMBAS</v>
          </cell>
          <cell r="I1485">
            <v>216322</v>
          </cell>
          <cell r="J1485" t="str">
            <v>REPUESTO</v>
          </cell>
          <cell r="K1485" t="str">
            <v>PITON CURVO</v>
          </cell>
          <cell r="L1485">
            <v>1</v>
          </cell>
          <cell r="M1485" t="str">
            <v>UNID.</v>
          </cell>
          <cell r="N1485" t="str">
            <v>TRACTO</v>
          </cell>
          <cell r="O1485">
            <v>93</v>
          </cell>
          <cell r="P1485" t="str">
            <v>N1</v>
          </cell>
          <cell r="Q1485" t="str">
            <v>J2</v>
          </cell>
          <cell r="R1485" t="str">
            <v>J6</v>
          </cell>
          <cell r="S1485" t="str">
            <v>ENTREGADO</v>
          </cell>
          <cell r="T1485">
            <v>0</v>
          </cell>
          <cell r="U1485" t="str">
            <v>AGUILAR CCANTUTA WILLY</v>
          </cell>
          <cell r="V1485" t="str">
            <v>CORIHUAMAN SURCO  ERICK ROBERT</v>
          </cell>
        </row>
        <row r="1486">
          <cell r="A1486">
            <v>1442</v>
          </cell>
          <cell r="B1486">
            <v>42697</v>
          </cell>
          <cell r="C1486" t="str">
            <v>NOVIEMBRE</v>
          </cell>
          <cell r="D1486" t="str">
            <v>2016</v>
          </cell>
          <cell r="E1486">
            <v>397</v>
          </cell>
          <cell r="F1486" t="str">
            <v>D6F-903</v>
          </cell>
          <cell r="G1486" t="str">
            <v>B8K-997</v>
          </cell>
          <cell r="H1486" t="str">
            <v>LAS BAMBAS</v>
          </cell>
          <cell r="I1486">
            <v>216322</v>
          </cell>
          <cell r="J1486" t="str">
            <v>SERVICIO</v>
          </cell>
          <cell r="K1486" t="str">
            <v>SERVICIO DE REPARACION DE RADIO COMUNICACIÓN PETETE</v>
          </cell>
          <cell r="L1486">
            <v>1</v>
          </cell>
          <cell r="M1486" t="str">
            <v>UNID.</v>
          </cell>
          <cell r="N1486" t="str">
            <v>TRACTO</v>
          </cell>
          <cell r="O1486">
            <v>93</v>
          </cell>
          <cell r="P1486" t="str">
            <v>J1</v>
          </cell>
          <cell r="Q1486" t="str">
            <v>J1</v>
          </cell>
          <cell r="R1486" t="str">
            <v>J6</v>
          </cell>
          <cell r="S1486" t="str">
            <v>ENTREGADO</v>
          </cell>
          <cell r="T1486">
            <v>0</v>
          </cell>
          <cell r="U1486" t="str">
            <v>FLOREZ CONDORI  JOSE WILLIANS</v>
          </cell>
          <cell r="V1486" t="str">
            <v>FLOREZ CONDORI  JOSE WILLIANS</v>
          </cell>
        </row>
        <row r="1487">
          <cell r="A1487">
            <v>1448</v>
          </cell>
          <cell r="B1487">
            <v>42697</v>
          </cell>
          <cell r="C1487" t="str">
            <v>NOVIEMBRE</v>
          </cell>
          <cell r="D1487" t="str">
            <v>2016</v>
          </cell>
          <cell r="E1487">
            <v>397</v>
          </cell>
          <cell r="F1487" t="str">
            <v>D6F-903</v>
          </cell>
          <cell r="G1487" t="str">
            <v>B8K-997</v>
          </cell>
          <cell r="H1487" t="str">
            <v>LAS BAMBAS</v>
          </cell>
          <cell r="I1487">
            <v>216322</v>
          </cell>
          <cell r="J1487" t="str">
            <v>REPUESTO</v>
          </cell>
          <cell r="K1487" t="str">
            <v>CINTURON DE SEGURIDAD</v>
          </cell>
          <cell r="L1487">
            <v>1</v>
          </cell>
          <cell r="M1487" t="str">
            <v>UNID.</v>
          </cell>
          <cell r="N1487" t="str">
            <v>TRACTO</v>
          </cell>
          <cell r="O1487">
            <v>0</v>
          </cell>
          <cell r="P1487" t="str">
            <v>M2</v>
          </cell>
          <cell r="Q1487" t="str">
            <v>J2</v>
          </cell>
          <cell r="R1487" t="str">
            <v>J6</v>
          </cell>
          <cell r="S1487" t="str">
            <v>ENTREGADO</v>
          </cell>
          <cell r="T1487">
            <v>42697</v>
          </cell>
          <cell r="U1487" t="str">
            <v>CHUMPITAZ GAGO JULIO ENRIQUE</v>
          </cell>
          <cell r="V1487" t="str">
            <v>CORIHUAMAN SURCO  ERICK ROBERT</v>
          </cell>
        </row>
        <row r="1488">
          <cell r="A1488">
            <v>1453</v>
          </cell>
          <cell r="B1488">
            <v>42697</v>
          </cell>
          <cell r="C1488" t="str">
            <v>NOVIEMBRE</v>
          </cell>
          <cell r="D1488" t="str">
            <v>2016</v>
          </cell>
          <cell r="E1488">
            <v>397</v>
          </cell>
          <cell r="F1488" t="str">
            <v>D6F-903</v>
          </cell>
          <cell r="G1488" t="str">
            <v>B8K-997</v>
          </cell>
          <cell r="H1488" t="str">
            <v>LAS BAMBAS</v>
          </cell>
          <cell r="I1488">
            <v>216322</v>
          </cell>
          <cell r="J1488" t="str">
            <v>REPUESTO</v>
          </cell>
          <cell r="K1488" t="str">
            <v>BOLSA DE AIRE DE CABINA</v>
          </cell>
          <cell r="L1488">
            <v>1</v>
          </cell>
          <cell r="M1488" t="str">
            <v>UNID.</v>
          </cell>
          <cell r="N1488" t="str">
            <v>TRACTO</v>
          </cell>
          <cell r="O1488">
            <v>0</v>
          </cell>
          <cell r="P1488" t="str">
            <v>J2</v>
          </cell>
          <cell r="Q1488" t="str">
            <v>J1</v>
          </cell>
          <cell r="R1488" t="str">
            <v>J6</v>
          </cell>
          <cell r="S1488" t="str">
            <v>ENTREGADO</v>
          </cell>
          <cell r="T1488">
            <v>42697</v>
          </cell>
          <cell r="U1488" t="str">
            <v>CORIHUAMAN SURCO  ERICK ROBERT</v>
          </cell>
          <cell r="V1488" t="str">
            <v>FLOREZ CONDORI  JOSE WILLIANS</v>
          </cell>
        </row>
        <row r="1489">
          <cell r="A1489">
            <v>1460</v>
          </cell>
          <cell r="B1489">
            <v>42697</v>
          </cell>
          <cell r="C1489" t="str">
            <v>NOVIEMBRE</v>
          </cell>
          <cell r="D1489" t="str">
            <v>2016</v>
          </cell>
          <cell r="E1489">
            <v>397</v>
          </cell>
          <cell r="F1489" t="str">
            <v>D6F-903</v>
          </cell>
          <cell r="G1489" t="str">
            <v>B8K-997</v>
          </cell>
          <cell r="H1489" t="str">
            <v>LAS BAMBAS</v>
          </cell>
          <cell r="I1489">
            <v>216322</v>
          </cell>
          <cell r="J1489" t="str">
            <v>REPUESTO</v>
          </cell>
          <cell r="K1489" t="str">
            <v>PERNOS 5/8 X 6</v>
          </cell>
          <cell r="L1489">
            <v>6</v>
          </cell>
          <cell r="M1489" t="str">
            <v>UNID.</v>
          </cell>
          <cell r="N1489" t="str">
            <v>CISTERNA</v>
          </cell>
          <cell r="O1489">
            <v>93</v>
          </cell>
          <cell r="P1489" t="str">
            <v>S2</v>
          </cell>
          <cell r="Q1489" t="str">
            <v>J2</v>
          </cell>
          <cell r="R1489" t="str">
            <v>J6</v>
          </cell>
          <cell r="S1489" t="str">
            <v>ENTREGADO</v>
          </cell>
          <cell r="T1489">
            <v>0</v>
          </cell>
          <cell r="U1489" t="str">
            <v>PALOMINO ESTRADA  MICHEL</v>
          </cell>
          <cell r="V1489" t="str">
            <v>CORIHUAMAN SURCO  ERICK ROBERT</v>
          </cell>
        </row>
        <row r="1490">
          <cell r="A1490">
            <v>1461</v>
          </cell>
          <cell r="B1490">
            <v>42697</v>
          </cell>
          <cell r="C1490" t="str">
            <v>NOVIEMBRE</v>
          </cell>
          <cell r="D1490" t="str">
            <v>2016</v>
          </cell>
          <cell r="E1490">
            <v>397</v>
          </cell>
          <cell r="F1490" t="str">
            <v>D6F-903</v>
          </cell>
          <cell r="G1490" t="str">
            <v>B8K-997</v>
          </cell>
          <cell r="H1490" t="str">
            <v>LAS BAMBAS</v>
          </cell>
          <cell r="I1490">
            <v>216322</v>
          </cell>
          <cell r="J1490" t="str">
            <v>REPUESTO</v>
          </cell>
          <cell r="K1490" t="str">
            <v>TUERCA SEGURO 5/8</v>
          </cell>
          <cell r="L1490">
            <v>6</v>
          </cell>
          <cell r="M1490" t="str">
            <v>UNID.</v>
          </cell>
          <cell r="N1490" t="str">
            <v>CISTERNA</v>
          </cell>
          <cell r="O1490">
            <v>93</v>
          </cell>
          <cell r="P1490" t="str">
            <v>S2</v>
          </cell>
          <cell r="Q1490" t="str">
            <v>J2</v>
          </cell>
          <cell r="R1490" t="str">
            <v>J6</v>
          </cell>
          <cell r="S1490" t="str">
            <v>ENTREGADO</v>
          </cell>
          <cell r="T1490">
            <v>0</v>
          </cell>
          <cell r="U1490" t="str">
            <v>PALOMINO ESTRADA  MICHEL</v>
          </cell>
          <cell r="V1490" t="str">
            <v>CORIHUAMAN SURCO  ERICK ROBERT</v>
          </cell>
        </row>
        <row r="1491">
          <cell r="A1491">
            <v>1469</v>
          </cell>
          <cell r="B1491">
            <v>42697</v>
          </cell>
          <cell r="C1491" t="str">
            <v>NOVIEMBRE</v>
          </cell>
          <cell r="D1491" t="str">
            <v>2016</v>
          </cell>
          <cell r="E1491">
            <v>397</v>
          </cell>
          <cell r="F1491" t="str">
            <v>D6F-903</v>
          </cell>
          <cell r="G1491" t="str">
            <v>B8K-997</v>
          </cell>
          <cell r="H1491" t="str">
            <v>LAS BAMBAS</v>
          </cell>
          <cell r="I1491">
            <v>216322</v>
          </cell>
          <cell r="J1491" t="str">
            <v>REPUESTO</v>
          </cell>
          <cell r="K1491" t="str">
            <v>FILTRO DE COMBUSTIBLE PRIMARIO</v>
          </cell>
          <cell r="L1491">
            <v>1</v>
          </cell>
          <cell r="M1491" t="str">
            <v>UNID.</v>
          </cell>
          <cell r="N1491" t="str">
            <v>TRACTO</v>
          </cell>
          <cell r="O1491">
            <v>93</v>
          </cell>
          <cell r="P1491" t="str">
            <v>M4</v>
          </cell>
          <cell r="Q1491" t="str">
            <v>J2</v>
          </cell>
          <cell r="R1491" t="str">
            <v>J6</v>
          </cell>
          <cell r="S1491" t="str">
            <v>ENTREGADO</v>
          </cell>
          <cell r="T1491">
            <v>0</v>
          </cell>
          <cell r="U1491" t="str">
            <v>JULLIRI APAZA UBALDO</v>
          </cell>
          <cell r="V1491" t="str">
            <v>CORIHUAMAN SURCO  ERICK ROBERT</v>
          </cell>
        </row>
        <row r="1492">
          <cell r="A1492">
            <v>1473</v>
          </cell>
          <cell r="B1492">
            <v>42697</v>
          </cell>
          <cell r="C1492" t="str">
            <v>NOVIEMBRE</v>
          </cell>
          <cell r="D1492" t="str">
            <v>2016</v>
          </cell>
          <cell r="E1492">
            <v>402</v>
          </cell>
          <cell r="F1492" t="str">
            <v>D6G-806</v>
          </cell>
          <cell r="G1492" t="str">
            <v>B8K-998</v>
          </cell>
          <cell r="H1492" t="str">
            <v>LAS BAMBAS</v>
          </cell>
          <cell r="I1492">
            <v>217127.8</v>
          </cell>
          <cell r="J1492" t="str">
            <v>REPUESTO</v>
          </cell>
          <cell r="K1492" t="str">
            <v>SENSOR DE RETROCESO</v>
          </cell>
          <cell r="L1492">
            <v>1</v>
          </cell>
          <cell r="M1492" t="str">
            <v>UNID.</v>
          </cell>
          <cell r="N1492" t="str">
            <v>CISTERNA</v>
          </cell>
          <cell r="O1492">
            <v>93</v>
          </cell>
          <cell r="P1492" t="str">
            <v>E1</v>
          </cell>
          <cell r="Q1492" t="str">
            <v>J2</v>
          </cell>
          <cell r="R1492" t="str">
            <v>J6</v>
          </cell>
          <cell r="S1492" t="str">
            <v>ENTREGADO</v>
          </cell>
          <cell r="T1492">
            <v>0</v>
          </cell>
          <cell r="U1492" t="str">
            <v>PALOMINO CARDENAS JUAN CARLOS</v>
          </cell>
          <cell r="V1492" t="str">
            <v>CORIHUAMAN SURCO  ERICK ROBERT</v>
          </cell>
        </row>
        <row r="1493">
          <cell r="A1493">
            <v>1474</v>
          </cell>
          <cell r="B1493">
            <v>42697</v>
          </cell>
          <cell r="C1493" t="str">
            <v>NOVIEMBRE</v>
          </cell>
          <cell r="D1493" t="str">
            <v>2016</v>
          </cell>
          <cell r="E1493">
            <v>402</v>
          </cell>
          <cell r="F1493" t="str">
            <v>D6G-806</v>
          </cell>
          <cell r="G1493" t="str">
            <v>B8K-998</v>
          </cell>
          <cell r="H1493" t="str">
            <v>LAS BAMBAS</v>
          </cell>
          <cell r="I1493">
            <v>217127.8</v>
          </cell>
          <cell r="J1493" t="str">
            <v>REPUESTO</v>
          </cell>
          <cell r="K1493" t="str">
            <v>PERNOS 1/4 X 1</v>
          </cell>
          <cell r="L1493">
            <v>6</v>
          </cell>
          <cell r="M1493" t="str">
            <v>UNID.</v>
          </cell>
          <cell r="N1493" t="str">
            <v>TRACTO</v>
          </cell>
          <cell r="O1493">
            <v>93</v>
          </cell>
          <cell r="P1493" t="str">
            <v>M6</v>
          </cell>
          <cell r="Q1493" t="str">
            <v>J2</v>
          </cell>
          <cell r="R1493" t="str">
            <v>J6</v>
          </cell>
          <cell r="S1493" t="str">
            <v>ENTREGADO</v>
          </cell>
          <cell r="T1493">
            <v>0</v>
          </cell>
          <cell r="U1493" t="str">
            <v>PARI VENTURA  EDSON ORLANDO</v>
          </cell>
          <cell r="V1493" t="str">
            <v>CORIHUAMAN SURCO  ERICK ROBERT</v>
          </cell>
        </row>
        <row r="1494">
          <cell r="A1494">
            <v>1475</v>
          </cell>
          <cell r="B1494">
            <v>42697</v>
          </cell>
          <cell r="C1494" t="str">
            <v>NOVIEMBRE</v>
          </cell>
          <cell r="D1494" t="str">
            <v>2016</v>
          </cell>
          <cell r="E1494">
            <v>402</v>
          </cell>
          <cell r="F1494" t="str">
            <v>D6G-806</v>
          </cell>
          <cell r="G1494" t="str">
            <v>B8K-998</v>
          </cell>
          <cell r="H1494" t="str">
            <v>LAS BAMBAS</v>
          </cell>
          <cell r="I1494">
            <v>217127.8</v>
          </cell>
          <cell r="J1494" t="str">
            <v>REPUESTO</v>
          </cell>
          <cell r="K1494" t="str">
            <v>TUERCA 1/4</v>
          </cell>
          <cell r="L1494">
            <v>6</v>
          </cell>
          <cell r="M1494" t="str">
            <v>UNID.</v>
          </cell>
          <cell r="N1494" t="str">
            <v>TRACTO</v>
          </cell>
          <cell r="O1494">
            <v>93</v>
          </cell>
          <cell r="P1494" t="str">
            <v>M6</v>
          </cell>
          <cell r="Q1494" t="str">
            <v>J2</v>
          </cell>
          <cell r="R1494" t="str">
            <v>J6</v>
          </cell>
          <cell r="S1494" t="str">
            <v>ENTREGADO</v>
          </cell>
          <cell r="T1494">
            <v>0</v>
          </cell>
          <cell r="U1494" t="str">
            <v>PARI VENTURA  EDSON ORLANDO</v>
          </cell>
          <cell r="V1494" t="str">
            <v>CORIHUAMAN SURCO  ERICK ROBERT</v>
          </cell>
        </row>
        <row r="1495">
          <cell r="A1495">
            <v>1476</v>
          </cell>
          <cell r="B1495">
            <v>42697</v>
          </cell>
          <cell r="C1495" t="str">
            <v>NOVIEMBRE</v>
          </cell>
          <cell r="D1495" t="str">
            <v>2016</v>
          </cell>
          <cell r="E1495">
            <v>402</v>
          </cell>
          <cell r="F1495" t="str">
            <v>D6G-806</v>
          </cell>
          <cell r="G1495" t="str">
            <v>B8K-998</v>
          </cell>
          <cell r="H1495" t="str">
            <v>LAS BAMBAS</v>
          </cell>
          <cell r="I1495">
            <v>217127.8</v>
          </cell>
          <cell r="J1495" t="str">
            <v>REPUESTO</v>
          </cell>
          <cell r="K1495" t="str">
            <v>ARANDELAS PLANAS</v>
          </cell>
          <cell r="L1495">
            <v>12</v>
          </cell>
          <cell r="M1495" t="str">
            <v>UNID.</v>
          </cell>
          <cell r="N1495" t="str">
            <v>TRACTO</v>
          </cell>
          <cell r="O1495">
            <v>93</v>
          </cell>
          <cell r="P1495" t="str">
            <v>M6</v>
          </cell>
          <cell r="Q1495" t="str">
            <v>J2</v>
          </cell>
          <cell r="R1495" t="str">
            <v>J6</v>
          </cell>
          <cell r="S1495" t="str">
            <v>ENTREGADO</v>
          </cell>
          <cell r="T1495">
            <v>0</v>
          </cell>
          <cell r="U1495" t="str">
            <v>PARI VENTURA  EDSON ORLANDO</v>
          </cell>
          <cell r="V1495" t="str">
            <v>CORIHUAMAN SURCO  ERICK ROBERT</v>
          </cell>
        </row>
        <row r="1496">
          <cell r="A1496">
            <v>1479</v>
          </cell>
          <cell r="B1496">
            <v>42697</v>
          </cell>
          <cell r="C1496" t="str">
            <v>NOVIEMBRE</v>
          </cell>
          <cell r="D1496" t="str">
            <v>2016</v>
          </cell>
          <cell r="E1496">
            <v>402</v>
          </cell>
          <cell r="F1496" t="str">
            <v>D6G-806</v>
          </cell>
          <cell r="G1496" t="str">
            <v>B8K-998</v>
          </cell>
          <cell r="H1496" t="str">
            <v>LAS BAMBAS</v>
          </cell>
          <cell r="I1496">
            <v>217127.8</v>
          </cell>
          <cell r="J1496" t="str">
            <v>REPUESTO</v>
          </cell>
          <cell r="K1496" t="str">
            <v>RELAY DE 12 V</v>
          </cell>
          <cell r="L1496">
            <v>1</v>
          </cell>
          <cell r="M1496" t="str">
            <v>UNID.</v>
          </cell>
          <cell r="N1496" t="str">
            <v>TRACTO</v>
          </cell>
          <cell r="O1496">
            <v>93</v>
          </cell>
          <cell r="P1496" t="str">
            <v>E1</v>
          </cell>
          <cell r="Q1496" t="str">
            <v>J2</v>
          </cell>
          <cell r="R1496" t="str">
            <v>J6</v>
          </cell>
          <cell r="S1496" t="str">
            <v>ENTREGADO</v>
          </cell>
          <cell r="T1496">
            <v>0</v>
          </cell>
          <cell r="U1496" t="str">
            <v>PALOMINO CARDENAS JUAN CARLOS</v>
          </cell>
          <cell r="V1496" t="str">
            <v>CORIHUAMAN SURCO  ERICK ROBERT</v>
          </cell>
        </row>
        <row r="1497">
          <cell r="A1497">
            <v>1399</v>
          </cell>
          <cell r="B1497">
            <v>42697</v>
          </cell>
          <cell r="C1497" t="str">
            <v>NOVIEMBRE</v>
          </cell>
          <cell r="D1497" t="str">
            <v>2016</v>
          </cell>
          <cell r="E1497">
            <v>200</v>
          </cell>
          <cell r="F1497" t="str">
            <v>TALLER</v>
          </cell>
          <cell r="G1497" t="str">
            <v>TALLER</v>
          </cell>
          <cell r="H1497" t="str">
            <v>TALLER</v>
          </cell>
          <cell r="I1497" t="str">
            <v>TALLER</v>
          </cell>
          <cell r="J1497" t="str">
            <v>INSUMO TALLER</v>
          </cell>
          <cell r="K1497" t="str">
            <v>TIZA DE CALDERA</v>
          </cell>
          <cell r="L1497">
            <v>1</v>
          </cell>
          <cell r="M1497" t="str">
            <v>UNID.</v>
          </cell>
          <cell r="N1497" t="str">
            <v>TALLER</v>
          </cell>
          <cell r="O1497">
            <v>93</v>
          </cell>
          <cell r="P1497" t="str">
            <v>S3</v>
          </cell>
          <cell r="Q1497" t="str">
            <v>J1</v>
          </cell>
          <cell r="R1497" t="str">
            <v>J6</v>
          </cell>
          <cell r="S1497" t="str">
            <v>ENTREGADO</v>
          </cell>
          <cell r="T1497">
            <v>0</v>
          </cell>
          <cell r="U1497" t="str">
            <v>JIMENEZ MACHACA JAVIER</v>
          </cell>
          <cell r="V1497" t="str">
            <v>FLOREZ CONDORI  JOSE WILLIANS</v>
          </cell>
        </row>
        <row r="1498">
          <cell r="A1498">
            <v>1413</v>
          </cell>
          <cell r="B1498">
            <v>42697</v>
          </cell>
          <cell r="C1498" t="str">
            <v>NOVIEMBRE</v>
          </cell>
          <cell r="D1498" t="str">
            <v>2016</v>
          </cell>
          <cell r="E1498">
            <v>200</v>
          </cell>
          <cell r="F1498" t="str">
            <v>TALLER</v>
          </cell>
          <cell r="G1498" t="str">
            <v>TALLER</v>
          </cell>
          <cell r="H1498" t="str">
            <v>TALLER</v>
          </cell>
          <cell r="I1498" t="str">
            <v>TALLER</v>
          </cell>
          <cell r="J1498" t="str">
            <v>INSUMO TALLER</v>
          </cell>
          <cell r="K1498" t="str">
            <v>SPRAY COLOR BLANCO</v>
          </cell>
          <cell r="L1498">
            <v>1</v>
          </cell>
          <cell r="M1498" t="str">
            <v>UNID.</v>
          </cell>
          <cell r="N1498" t="str">
            <v>TALLER</v>
          </cell>
          <cell r="O1498">
            <v>93</v>
          </cell>
          <cell r="P1498" t="str">
            <v>N2</v>
          </cell>
          <cell r="Q1498" t="str">
            <v>J3</v>
          </cell>
          <cell r="R1498" t="str">
            <v>J6</v>
          </cell>
          <cell r="S1498" t="str">
            <v>ENTREGADO</v>
          </cell>
          <cell r="T1498">
            <v>0</v>
          </cell>
          <cell r="U1498" t="str">
            <v>MAMANI LARICO  EDUARDO ALVARO</v>
          </cell>
          <cell r="V1498" t="str">
            <v>CHURA PIZARRO ALBERTO</v>
          </cell>
        </row>
        <row r="1499">
          <cell r="A1499">
            <v>1414</v>
          </cell>
          <cell r="B1499">
            <v>42697</v>
          </cell>
          <cell r="C1499" t="str">
            <v>NOVIEMBRE</v>
          </cell>
          <cell r="D1499" t="str">
            <v>2016</v>
          </cell>
          <cell r="E1499">
            <v>200</v>
          </cell>
          <cell r="F1499" t="str">
            <v>TALLER</v>
          </cell>
          <cell r="G1499" t="str">
            <v>TALLER</v>
          </cell>
          <cell r="H1499" t="str">
            <v>TALLER</v>
          </cell>
          <cell r="I1499" t="str">
            <v>TALLER</v>
          </cell>
          <cell r="J1499" t="str">
            <v>INSUMO TALLER</v>
          </cell>
          <cell r="K1499" t="str">
            <v>SPRAY COLOR ALUMINIO</v>
          </cell>
          <cell r="L1499">
            <v>1</v>
          </cell>
          <cell r="M1499" t="str">
            <v>UNID.</v>
          </cell>
          <cell r="N1499" t="str">
            <v>TALLER</v>
          </cell>
          <cell r="O1499">
            <v>93</v>
          </cell>
          <cell r="P1499" t="str">
            <v>N2</v>
          </cell>
          <cell r="Q1499" t="str">
            <v>J3</v>
          </cell>
          <cell r="R1499" t="str">
            <v>J6</v>
          </cell>
          <cell r="S1499" t="str">
            <v>ENTREGADO</v>
          </cell>
          <cell r="T1499">
            <v>0</v>
          </cell>
          <cell r="U1499" t="str">
            <v>MAMANI LARICO  EDUARDO ALVARO</v>
          </cell>
          <cell r="V1499" t="str">
            <v>CHURA PIZARRO ALBERTO</v>
          </cell>
        </row>
        <row r="1500">
          <cell r="A1500">
            <v>1415</v>
          </cell>
          <cell r="B1500">
            <v>42697</v>
          </cell>
          <cell r="C1500" t="str">
            <v>NOVIEMBRE</v>
          </cell>
          <cell r="D1500" t="str">
            <v>2016</v>
          </cell>
          <cell r="E1500">
            <v>200</v>
          </cell>
          <cell r="F1500" t="str">
            <v>TALLER</v>
          </cell>
          <cell r="G1500" t="str">
            <v>TALLER</v>
          </cell>
          <cell r="H1500" t="str">
            <v>TALLER</v>
          </cell>
          <cell r="I1500" t="str">
            <v>TALLER</v>
          </cell>
          <cell r="J1500" t="str">
            <v>INSUMO TALLER</v>
          </cell>
          <cell r="K1500" t="str">
            <v>MARCADOR INDUSRIAL</v>
          </cell>
          <cell r="L1500">
            <v>1</v>
          </cell>
          <cell r="M1500" t="str">
            <v>UNID.</v>
          </cell>
          <cell r="N1500" t="str">
            <v>TALLER</v>
          </cell>
          <cell r="O1500">
            <v>93</v>
          </cell>
          <cell r="P1500" t="str">
            <v>N2</v>
          </cell>
          <cell r="Q1500" t="str">
            <v>J3</v>
          </cell>
          <cell r="R1500" t="str">
            <v>J6</v>
          </cell>
          <cell r="S1500" t="str">
            <v>ENTREGADO</v>
          </cell>
          <cell r="T1500">
            <v>0</v>
          </cell>
          <cell r="U1500" t="str">
            <v>MAMANI LARICO  EDUARDO ALVARO</v>
          </cell>
          <cell r="V1500" t="str">
            <v>CHURA PIZARRO ALBERTO</v>
          </cell>
        </row>
        <row r="1501">
          <cell r="A1501">
            <v>1423</v>
          </cell>
          <cell r="B1501">
            <v>42697</v>
          </cell>
          <cell r="C1501" t="str">
            <v>NOVIEMBRE</v>
          </cell>
          <cell r="D1501" t="str">
            <v>2016</v>
          </cell>
          <cell r="E1501">
            <v>200</v>
          </cell>
          <cell r="F1501" t="str">
            <v>TALLER</v>
          </cell>
          <cell r="G1501" t="str">
            <v>TALLER</v>
          </cell>
          <cell r="H1501" t="str">
            <v>TALLER</v>
          </cell>
          <cell r="I1501" t="str">
            <v>TALLER</v>
          </cell>
          <cell r="J1501" t="str">
            <v>EPPS</v>
          </cell>
          <cell r="K1501" t="str">
            <v>LUNA TRANSPARENTES</v>
          </cell>
          <cell r="L1501">
            <v>3</v>
          </cell>
          <cell r="M1501" t="str">
            <v>UNID.</v>
          </cell>
          <cell r="N1501" t="str">
            <v>TALLER</v>
          </cell>
          <cell r="O1501">
            <v>93</v>
          </cell>
          <cell r="P1501" t="str">
            <v>S2</v>
          </cell>
          <cell r="Q1501" t="str">
            <v>J1</v>
          </cell>
          <cell r="R1501" t="str">
            <v>J6</v>
          </cell>
          <cell r="S1501" t="str">
            <v>ENTREGADO</v>
          </cell>
          <cell r="T1501">
            <v>0</v>
          </cell>
          <cell r="U1501" t="str">
            <v>PALOMINO ESTRADA  MICHEL</v>
          </cell>
          <cell r="V1501" t="str">
            <v>FLOREZ CONDORI  JOSE WILLIANS</v>
          </cell>
        </row>
        <row r="1502">
          <cell r="A1502">
            <v>1424</v>
          </cell>
          <cell r="B1502">
            <v>42697</v>
          </cell>
          <cell r="C1502" t="str">
            <v>NOVIEMBRE</v>
          </cell>
          <cell r="D1502" t="str">
            <v>2016</v>
          </cell>
          <cell r="E1502">
            <v>200</v>
          </cell>
          <cell r="F1502" t="str">
            <v>TALLER</v>
          </cell>
          <cell r="G1502" t="str">
            <v>TALLER</v>
          </cell>
          <cell r="H1502" t="str">
            <v>TALLER</v>
          </cell>
          <cell r="I1502" t="str">
            <v>TALLER</v>
          </cell>
          <cell r="J1502" t="str">
            <v>EPPS</v>
          </cell>
          <cell r="K1502" t="str">
            <v>LUNA OSCURA NRO. 12</v>
          </cell>
          <cell r="L1502">
            <v>1</v>
          </cell>
          <cell r="M1502" t="str">
            <v>UNID.</v>
          </cell>
          <cell r="N1502" t="str">
            <v>TALLER</v>
          </cell>
          <cell r="O1502">
            <v>93</v>
          </cell>
          <cell r="P1502" t="str">
            <v>S2</v>
          </cell>
          <cell r="Q1502" t="str">
            <v>J1</v>
          </cell>
          <cell r="R1502" t="str">
            <v>J6</v>
          </cell>
          <cell r="S1502" t="str">
            <v>ENTREGADO</v>
          </cell>
          <cell r="T1502">
            <v>0</v>
          </cell>
          <cell r="U1502" t="str">
            <v>PALOMINO ESTRADA  MICHEL</v>
          </cell>
          <cell r="V1502" t="str">
            <v>FLOREZ CONDORI  JOSE WILLIANS</v>
          </cell>
        </row>
        <row r="1503">
          <cell r="A1503">
            <v>1462</v>
          </cell>
          <cell r="B1503">
            <v>42697</v>
          </cell>
          <cell r="C1503" t="str">
            <v>NOVIEMBRE</v>
          </cell>
          <cell r="D1503" t="str">
            <v>2016</v>
          </cell>
          <cell r="E1503">
            <v>200</v>
          </cell>
          <cell r="F1503" t="str">
            <v>TALLER</v>
          </cell>
          <cell r="G1503" t="str">
            <v>TALLER</v>
          </cell>
          <cell r="H1503" t="str">
            <v>TALLER</v>
          </cell>
          <cell r="I1503" t="str">
            <v>TALLER</v>
          </cell>
          <cell r="J1503" t="str">
            <v>INSUMO TALLER</v>
          </cell>
          <cell r="K1503" t="str">
            <v>DISCO DE DESBASTE</v>
          </cell>
          <cell r="L1503">
            <v>2</v>
          </cell>
          <cell r="M1503" t="str">
            <v>UNID.</v>
          </cell>
          <cell r="N1503" t="str">
            <v>TALLER</v>
          </cell>
          <cell r="O1503">
            <v>93</v>
          </cell>
          <cell r="P1503" t="str">
            <v>S2</v>
          </cell>
          <cell r="Q1503" t="str">
            <v>J2</v>
          </cell>
          <cell r="R1503" t="str">
            <v>J6</v>
          </cell>
          <cell r="S1503" t="str">
            <v>ENTREGADO</v>
          </cell>
          <cell r="T1503">
            <v>0</v>
          </cell>
          <cell r="U1503" t="str">
            <v>PALOMINO ESTRADA  MICHEL</v>
          </cell>
          <cell r="V1503" t="str">
            <v>CORIHUAMAN SURCO  ERICK ROBERT</v>
          </cell>
        </row>
        <row r="1504">
          <cell r="A1504">
            <v>1478</v>
          </cell>
          <cell r="B1504">
            <v>42697</v>
          </cell>
          <cell r="C1504" t="str">
            <v>NOVIEMBRE</v>
          </cell>
          <cell r="D1504" t="str">
            <v>2016</v>
          </cell>
          <cell r="E1504">
            <v>200</v>
          </cell>
          <cell r="F1504" t="str">
            <v>TALLER</v>
          </cell>
          <cell r="G1504" t="str">
            <v>TALLER</v>
          </cell>
          <cell r="H1504" t="str">
            <v>TALLER</v>
          </cell>
          <cell r="I1504" t="str">
            <v>TALLER</v>
          </cell>
          <cell r="J1504" t="str">
            <v>INSUMO TALLER</v>
          </cell>
          <cell r="K1504" t="str">
            <v>FERROSITO 1/8</v>
          </cell>
          <cell r="L1504">
            <v>1</v>
          </cell>
          <cell r="M1504" t="str">
            <v>KG.</v>
          </cell>
          <cell r="N1504" t="str">
            <v>TALLER</v>
          </cell>
          <cell r="O1504">
            <v>93</v>
          </cell>
          <cell r="P1504" t="str">
            <v>S3</v>
          </cell>
          <cell r="Q1504" t="str">
            <v>J2</v>
          </cell>
          <cell r="R1504" t="str">
            <v>J6</v>
          </cell>
          <cell r="S1504" t="str">
            <v>ENTREGADO</v>
          </cell>
          <cell r="T1504">
            <v>0</v>
          </cell>
          <cell r="U1504" t="str">
            <v>JIMENEZ MACHACA JAVIER</v>
          </cell>
          <cell r="V1504" t="str">
            <v>CORIHUAMAN SURCO  ERICK ROBERT</v>
          </cell>
        </row>
        <row r="1505">
          <cell r="A1505">
            <v>1485</v>
          </cell>
          <cell r="B1505">
            <v>42697</v>
          </cell>
          <cell r="C1505" t="str">
            <v>NOVIEMBRE</v>
          </cell>
          <cell r="D1505" t="str">
            <v>2016</v>
          </cell>
          <cell r="E1505">
            <v>200</v>
          </cell>
          <cell r="F1505" t="str">
            <v>TALLER</v>
          </cell>
          <cell r="G1505" t="str">
            <v>TALLER</v>
          </cell>
          <cell r="H1505" t="str">
            <v>TALLER</v>
          </cell>
          <cell r="I1505" t="str">
            <v>TALLER</v>
          </cell>
          <cell r="J1505" t="str">
            <v>REPUESTO</v>
          </cell>
          <cell r="K1505" t="str">
            <v>DADO 38 MM ENCASTRE DE 1/2</v>
          </cell>
          <cell r="L1505">
            <v>1</v>
          </cell>
          <cell r="M1505" t="str">
            <v>UNID.</v>
          </cell>
          <cell r="N1505" t="str">
            <v>TALLER</v>
          </cell>
          <cell r="O1505">
            <v>93</v>
          </cell>
          <cell r="P1505" t="str">
            <v>M4</v>
          </cell>
          <cell r="Q1505" t="str">
            <v>J1</v>
          </cell>
          <cell r="R1505" t="str">
            <v>J1</v>
          </cell>
          <cell r="S1505" t="str">
            <v>PENDIENTE</v>
          </cell>
          <cell r="T1505">
            <v>0</v>
          </cell>
          <cell r="U1505" t="str">
            <v>JULLIRI APAZA UBALDO</v>
          </cell>
          <cell r="V1505" t="str">
            <v>FLOREZ CONDORI  JOSE WILLIANS</v>
          </cell>
        </row>
        <row r="1506">
          <cell r="A1506">
            <v>1486</v>
          </cell>
          <cell r="B1506">
            <v>42697</v>
          </cell>
          <cell r="C1506" t="str">
            <v>NOVIEMBRE</v>
          </cell>
          <cell r="D1506" t="str">
            <v>2016</v>
          </cell>
          <cell r="E1506">
            <v>200</v>
          </cell>
          <cell r="F1506" t="str">
            <v>TALLER</v>
          </cell>
          <cell r="G1506" t="str">
            <v>TALLER</v>
          </cell>
          <cell r="H1506" t="str">
            <v>TALLER</v>
          </cell>
          <cell r="I1506" t="str">
            <v>TALLER</v>
          </cell>
          <cell r="J1506" t="str">
            <v>REPUESTO</v>
          </cell>
          <cell r="K1506" t="str">
            <v>TORQUIMETRO SNAPO DE 220 Lrs. ENCASTRE DE 1/2"</v>
          </cell>
          <cell r="L1506">
            <v>1</v>
          </cell>
          <cell r="M1506" t="str">
            <v>UNID.</v>
          </cell>
          <cell r="N1506" t="str">
            <v>TALLER</v>
          </cell>
          <cell r="O1506">
            <v>93</v>
          </cell>
          <cell r="P1506" t="str">
            <v>M4</v>
          </cell>
          <cell r="Q1506" t="str">
            <v>J2</v>
          </cell>
          <cell r="R1506" t="str">
            <v>J2</v>
          </cell>
          <cell r="S1506" t="str">
            <v>PENDIENTE</v>
          </cell>
          <cell r="T1506">
            <v>0</v>
          </cell>
          <cell r="U1506" t="str">
            <v>JULLIRI APAZA UBALDO</v>
          </cell>
          <cell r="V1506" t="str">
            <v>CORIHUAMAN SURCO  ERICK ROBERT</v>
          </cell>
        </row>
        <row r="1507">
          <cell r="A1507">
            <v>1449</v>
          </cell>
          <cell r="B1507">
            <v>42697</v>
          </cell>
          <cell r="C1507" t="str">
            <v>NOVIEMBRE</v>
          </cell>
          <cell r="D1507" t="str">
            <v>2016</v>
          </cell>
          <cell r="E1507">
            <v>366</v>
          </cell>
          <cell r="F1507" t="str">
            <v>X2W-760</v>
          </cell>
          <cell r="G1507" t="str">
            <v>C5V-992</v>
          </cell>
          <cell r="H1507" t="str">
            <v>LAS BAMBAS</v>
          </cell>
          <cell r="I1507">
            <v>148037</v>
          </cell>
          <cell r="J1507" t="str">
            <v>REPUESTO</v>
          </cell>
          <cell r="K1507" t="str">
            <v>FILTRO DE AIRE DE MERCEDES BENZ</v>
          </cell>
          <cell r="L1507">
            <v>1</v>
          </cell>
          <cell r="M1507" t="str">
            <v>UNID.</v>
          </cell>
          <cell r="N1507" t="str">
            <v>TRACTO</v>
          </cell>
          <cell r="O1507">
            <v>0</v>
          </cell>
          <cell r="P1507" t="str">
            <v>M7</v>
          </cell>
          <cell r="Q1507" t="str">
            <v>J2</v>
          </cell>
          <cell r="R1507" t="str">
            <v>J6</v>
          </cell>
          <cell r="S1507" t="str">
            <v>ENTREGADO</v>
          </cell>
          <cell r="T1507">
            <v>42697</v>
          </cell>
          <cell r="U1507" t="str">
            <v>ROBLES ROJAS  JOSE MIGUEL</v>
          </cell>
          <cell r="V1507" t="str">
            <v>CORIHUAMAN SURCO  ERICK ROBERT</v>
          </cell>
        </row>
        <row r="1508">
          <cell r="A1508">
            <v>1450</v>
          </cell>
          <cell r="B1508">
            <v>42697</v>
          </cell>
          <cell r="C1508" t="str">
            <v>NOVIEMBRE</v>
          </cell>
          <cell r="D1508" t="str">
            <v>2016</v>
          </cell>
          <cell r="E1508">
            <v>366</v>
          </cell>
          <cell r="F1508" t="str">
            <v>X2W-760</v>
          </cell>
          <cell r="G1508" t="str">
            <v>C5V-992</v>
          </cell>
          <cell r="H1508" t="str">
            <v>LAS BAMBAS</v>
          </cell>
          <cell r="I1508">
            <v>148037</v>
          </cell>
          <cell r="J1508" t="str">
            <v>REPUESTO</v>
          </cell>
          <cell r="K1508" t="str">
            <v>FILTRO DE COMBUSTIBLE</v>
          </cell>
          <cell r="L1508">
            <v>2</v>
          </cell>
          <cell r="M1508" t="str">
            <v>UNID.</v>
          </cell>
          <cell r="N1508" t="str">
            <v>TRACTO</v>
          </cell>
          <cell r="O1508">
            <v>0</v>
          </cell>
          <cell r="P1508" t="str">
            <v>M7</v>
          </cell>
          <cell r="Q1508" t="str">
            <v>J2</v>
          </cell>
          <cell r="R1508" t="str">
            <v>J6</v>
          </cell>
          <cell r="S1508" t="str">
            <v>ENTREGADO</v>
          </cell>
          <cell r="T1508">
            <v>42697</v>
          </cell>
          <cell r="U1508" t="str">
            <v>ROBLES ROJAS  JOSE MIGUEL</v>
          </cell>
          <cell r="V1508" t="str">
            <v>CORIHUAMAN SURCO  ERICK ROBERT</v>
          </cell>
        </row>
        <row r="1509">
          <cell r="A1509">
            <v>1455</v>
          </cell>
          <cell r="B1509">
            <v>42697</v>
          </cell>
          <cell r="C1509" t="str">
            <v>NOVIEMBRE</v>
          </cell>
          <cell r="D1509" t="str">
            <v>2016</v>
          </cell>
          <cell r="E1509">
            <v>366</v>
          </cell>
          <cell r="F1509" t="str">
            <v>X2W-760</v>
          </cell>
          <cell r="G1509" t="str">
            <v>C5V-992</v>
          </cell>
          <cell r="H1509" t="str">
            <v>LAS BAMBAS</v>
          </cell>
          <cell r="I1509">
            <v>148037</v>
          </cell>
          <cell r="J1509" t="str">
            <v>REPUESTO</v>
          </cell>
          <cell r="K1509" t="str">
            <v>PERNO  5/16 X 1</v>
          </cell>
          <cell r="L1509">
            <v>4</v>
          </cell>
          <cell r="M1509" t="str">
            <v>UNID.</v>
          </cell>
          <cell r="N1509" t="str">
            <v>TRACTO</v>
          </cell>
          <cell r="O1509">
            <v>93</v>
          </cell>
          <cell r="P1509" t="str">
            <v>M7</v>
          </cell>
          <cell r="Q1509" t="str">
            <v>J1</v>
          </cell>
          <cell r="R1509" t="str">
            <v>J6</v>
          </cell>
          <cell r="S1509" t="str">
            <v>ENTREGADO</v>
          </cell>
          <cell r="T1509">
            <v>0</v>
          </cell>
          <cell r="U1509" t="str">
            <v>ROBLES ROJAS  JOSE MIGUEL</v>
          </cell>
          <cell r="V1509" t="str">
            <v>FLOREZ CONDORI  JOSE WILLIANS</v>
          </cell>
        </row>
        <row r="1510">
          <cell r="A1510">
            <v>1456</v>
          </cell>
          <cell r="B1510">
            <v>42697</v>
          </cell>
          <cell r="C1510" t="str">
            <v>NOVIEMBRE</v>
          </cell>
          <cell r="D1510" t="str">
            <v>2016</v>
          </cell>
          <cell r="E1510">
            <v>366</v>
          </cell>
          <cell r="F1510" t="str">
            <v>X2W-760</v>
          </cell>
          <cell r="G1510" t="str">
            <v>C5V-992</v>
          </cell>
          <cell r="H1510" t="str">
            <v>LAS BAMBAS</v>
          </cell>
          <cell r="I1510">
            <v>148037</v>
          </cell>
          <cell r="J1510" t="str">
            <v>REPUESTO</v>
          </cell>
          <cell r="K1510" t="str">
            <v>ARANDELAS 5/16</v>
          </cell>
          <cell r="L1510">
            <v>4</v>
          </cell>
          <cell r="M1510" t="str">
            <v>UNID.</v>
          </cell>
          <cell r="N1510" t="str">
            <v>TRACTO</v>
          </cell>
          <cell r="O1510">
            <v>93</v>
          </cell>
          <cell r="P1510" t="str">
            <v>M7</v>
          </cell>
          <cell r="Q1510" t="str">
            <v>J1</v>
          </cell>
          <cell r="R1510" t="str">
            <v>J6</v>
          </cell>
          <cell r="S1510" t="str">
            <v>ENTREGADO</v>
          </cell>
          <cell r="T1510">
            <v>0</v>
          </cell>
          <cell r="U1510" t="str">
            <v>ROBLES ROJAS  JOSE MIGUEL</v>
          </cell>
          <cell r="V1510" t="str">
            <v>FLOREZ CONDORI  JOSE WILLIANS</v>
          </cell>
        </row>
        <row r="1511">
          <cell r="A1511">
            <v>1548</v>
          </cell>
          <cell r="B1511">
            <v>42698</v>
          </cell>
          <cell r="C1511" t="str">
            <v>NOVIEMBRE</v>
          </cell>
          <cell r="D1511" t="str">
            <v>2016</v>
          </cell>
          <cell r="E1511">
            <v>405</v>
          </cell>
          <cell r="F1511" t="str">
            <v>AAN-801</v>
          </cell>
          <cell r="G1511" t="str">
            <v>CAMIONETA</v>
          </cell>
          <cell r="H1511" t="str">
            <v>LAS BAMBAS</v>
          </cell>
          <cell r="I1511">
            <v>111603</v>
          </cell>
          <cell r="J1511" t="str">
            <v>SERVICIO</v>
          </cell>
          <cell r="K1511" t="str">
            <v>2 CRUZETA DE EJE DE CARDAN TOYOTA HILUX</v>
          </cell>
          <cell r="L1511">
            <v>1</v>
          </cell>
          <cell r="M1511" t="str">
            <v>UNID.</v>
          </cell>
          <cell r="N1511" t="str">
            <v>CAMIONETA</v>
          </cell>
          <cell r="O1511">
            <v>0</v>
          </cell>
          <cell r="P1511" t="str">
            <v>M6</v>
          </cell>
          <cell r="Q1511" t="str">
            <v>J1</v>
          </cell>
          <cell r="R1511" t="str">
            <v>J6</v>
          </cell>
          <cell r="S1511" t="str">
            <v>ENTREGADO</v>
          </cell>
          <cell r="T1511">
            <v>42698</v>
          </cell>
          <cell r="U1511" t="str">
            <v>PARI VENTURA  EDSON ORLANDO</v>
          </cell>
          <cell r="V1511" t="str">
            <v>FLOREZ CONDORI  JOSE WILLIANS</v>
          </cell>
        </row>
        <row r="1512">
          <cell r="A1512">
            <v>1488</v>
          </cell>
          <cell r="B1512">
            <v>42698</v>
          </cell>
          <cell r="C1512" t="str">
            <v>NOVIEMBRE</v>
          </cell>
          <cell r="D1512" t="str">
            <v>2016</v>
          </cell>
          <cell r="E1512">
            <v>404</v>
          </cell>
          <cell r="F1512" t="str">
            <v>ABP-729</v>
          </cell>
          <cell r="G1512" t="str">
            <v>D8K-985</v>
          </cell>
          <cell r="H1512" t="str">
            <v>LAS BAMBAS</v>
          </cell>
          <cell r="I1512">
            <v>107443</v>
          </cell>
          <cell r="J1512" t="str">
            <v>REPUESTO</v>
          </cell>
          <cell r="K1512" t="str">
            <v>SENSOR DE TEMPERATURA DE DIFERENCIAL</v>
          </cell>
          <cell r="L1512">
            <v>1</v>
          </cell>
          <cell r="M1512" t="str">
            <v>UNID.</v>
          </cell>
          <cell r="N1512" t="str">
            <v>TRACTO</v>
          </cell>
          <cell r="O1512">
            <v>0</v>
          </cell>
          <cell r="P1512" t="str">
            <v>M6</v>
          </cell>
          <cell r="Q1512" t="str">
            <v>J2</v>
          </cell>
          <cell r="R1512" t="str">
            <v>J6</v>
          </cell>
          <cell r="S1512" t="str">
            <v>ENTREGADO</v>
          </cell>
          <cell r="T1512">
            <v>42698</v>
          </cell>
          <cell r="U1512" t="str">
            <v>PARI VENTURA  EDSON ORLANDO</v>
          </cell>
          <cell r="V1512" t="str">
            <v>CORIHUAMAN SURCO  ERICK ROBERT</v>
          </cell>
        </row>
        <row r="1513">
          <cell r="A1513">
            <v>1527</v>
          </cell>
          <cell r="B1513">
            <v>42698</v>
          </cell>
          <cell r="C1513" t="str">
            <v>NOVIEMBRE</v>
          </cell>
          <cell r="D1513" t="str">
            <v>2016</v>
          </cell>
          <cell r="E1513">
            <v>409</v>
          </cell>
          <cell r="F1513" t="str">
            <v>ABQ-703</v>
          </cell>
          <cell r="G1513" t="str">
            <v>D0Z-994</v>
          </cell>
          <cell r="H1513" t="str">
            <v>LAS BAMBAS</v>
          </cell>
          <cell r="I1513">
            <v>958561</v>
          </cell>
          <cell r="J1513" t="str">
            <v>REPUESTO</v>
          </cell>
          <cell r="K1513" t="str">
            <v>LIQUIDO LIMPIA PARABRISA</v>
          </cell>
          <cell r="L1513">
            <v>1</v>
          </cell>
          <cell r="M1513" t="str">
            <v>GLNS.</v>
          </cell>
          <cell r="N1513" t="str">
            <v>TRACTO</v>
          </cell>
          <cell r="O1513">
            <v>0</v>
          </cell>
          <cell r="P1513" t="str">
            <v>M6</v>
          </cell>
          <cell r="Q1513" t="str">
            <v>J2</v>
          </cell>
          <cell r="R1513" t="str">
            <v>J6</v>
          </cell>
          <cell r="S1513" t="str">
            <v>ENTREGADO</v>
          </cell>
          <cell r="T1513">
            <v>42698</v>
          </cell>
          <cell r="U1513" t="str">
            <v>PARI VENTURA  EDSON ORLANDO</v>
          </cell>
          <cell r="V1513" t="str">
            <v>CORIHUAMAN SURCO  ERICK ROBERT</v>
          </cell>
        </row>
        <row r="1514">
          <cell r="A1514">
            <v>1529</v>
          </cell>
          <cell r="B1514">
            <v>42698</v>
          </cell>
          <cell r="C1514" t="str">
            <v>NOVIEMBRE</v>
          </cell>
          <cell r="D1514" t="str">
            <v>2016</v>
          </cell>
          <cell r="E1514">
            <v>409</v>
          </cell>
          <cell r="F1514" t="str">
            <v>ABQ-703</v>
          </cell>
          <cell r="G1514" t="str">
            <v>D0Z-994</v>
          </cell>
          <cell r="H1514" t="str">
            <v>LAS BAMBAS</v>
          </cell>
          <cell r="I1514">
            <v>958561</v>
          </cell>
          <cell r="J1514" t="str">
            <v>REPUESTO</v>
          </cell>
          <cell r="K1514" t="str">
            <v>PERNOS 5/16 X 1</v>
          </cell>
          <cell r="L1514">
            <v>2</v>
          </cell>
          <cell r="M1514" t="str">
            <v>UNID.</v>
          </cell>
          <cell r="N1514" t="str">
            <v>TRACTO</v>
          </cell>
          <cell r="O1514">
            <v>0</v>
          </cell>
          <cell r="P1514" t="str">
            <v>M6</v>
          </cell>
          <cell r="Q1514" t="str">
            <v>J2</v>
          </cell>
          <cell r="R1514" t="str">
            <v>J6</v>
          </cell>
          <cell r="S1514" t="str">
            <v>ENTREGADO</v>
          </cell>
          <cell r="T1514">
            <v>42698</v>
          </cell>
          <cell r="U1514" t="str">
            <v>PARI VENTURA  EDSON ORLANDO</v>
          </cell>
          <cell r="V1514" t="str">
            <v>CORIHUAMAN SURCO  ERICK ROBERT</v>
          </cell>
        </row>
        <row r="1515">
          <cell r="A1515">
            <v>1530</v>
          </cell>
          <cell r="B1515">
            <v>42698</v>
          </cell>
          <cell r="C1515" t="str">
            <v>NOVIEMBRE</v>
          </cell>
          <cell r="D1515" t="str">
            <v>2016</v>
          </cell>
          <cell r="E1515">
            <v>409</v>
          </cell>
          <cell r="F1515" t="str">
            <v>ABQ-703</v>
          </cell>
          <cell r="G1515" t="str">
            <v>D0Z-994</v>
          </cell>
          <cell r="H1515" t="str">
            <v>LAS BAMBAS</v>
          </cell>
          <cell r="I1515">
            <v>958561</v>
          </cell>
          <cell r="J1515" t="str">
            <v>REPUESTO</v>
          </cell>
          <cell r="K1515" t="str">
            <v>TUERCA SEGURO 5/16</v>
          </cell>
          <cell r="L1515">
            <v>2</v>
          </cell>
          <cell r="M1515" t="str">
            <v>UNID.</v>
          </cell>
          <cell r="N1515" t="str">
            <v>TRACTO</v>
          </cell>
          <cell r="O1515">
            <v>0</v>
          </cell>
          <cell r="P1515" t="str">
            <v>M6</v>
          </cell>
          <cell r="Q1515" t="str">
            <v>J2</v>
          </cell>
          <cell r="R1515" t="str">
            <v>J6</v>
          </cell>
          <cell r="S1515" t="str">
            <v>ENTREGADO</v>
          </cell>
          <cell r="T1515">
            <v>42698</v>
          </cell>
          <cell r="U1515" t="str">
            <v>PARI VENTURA  EDSON ORLANDO</v>
          </cell>
          <cell r="V1515" t="str">
            <v>CORIHUAMAN SURCO  ERICK ROBERT</v>
          </cell>
        </row>
        <row r="1516">
          <cell r="A1516">
            <v>1531</v>
          </cell>
          <cell r="B1516">
            <v>42698</v>
          </cell>
          <cell r="C1516" t="str">
            <v>NOVIEMBRE</v>
          </cell>
          <cell r="D1516" t="str">
            <v>2016</v>
          </cell>
          <cell r="E1516">
            <v>409</v>
          </cell>
          <cell r="F1516" t="str">
            <v>ABQ-703</v>
          </cell>
          <cell r="G1516" t="str">
            <v>D0Z-994</v>
          </cell>
          <cell r="H1516" t="str">
            <v>LAS BAMBAS</v>
          </cell>
          <cell r="I1516">
            <v>958561</v>
          </cell>
          <cell r="J1516" t="str">
            <v>REPUESTO</v>
          </cell>
          <cell r="K1516" t="str">
            <v>ARANDELA  5/16</v>
          </cell>
          <cell r="L1516">
            <v>4</v>
          </cell>
          <cell r="M1516" t="str">
            <v>UNID.</v>
          </cell>
          <cell r="N1516" t="str">
            <v>TRACTO</v>
          </cell>
          <cell r="O1516">
            <v>0</v>
          </cell>
          <cell r="P1516" t="str">
            <v>M6</v>
          </cell>
          <cell r="Q1516" t="str">
            <v>J2</v>
          </cell>
          <cell r="R1516" t="str">
            <v>J6</v>
          </cell>
          <cell r="S1516" t="str">
            <v>ENTREGADO</v>
          </cell>
          <cell r="T1516">
            <v>42698</v>
          </cell>
          <cell r="U1516" t="str">
            <v>PARI VENTURA  EDSON ORLANDO</v>
          </cell>
          <cell r="V1516" t="str">
            <v>CORIHUAMAN SURCO  ERICK ROBERT</v>
          </cell>
        </row>
        <row r="1517">
          <cell r="A1517">
            <v>1532</v>
          </cell>
          <cell r="B1517">
            <v>42698</v>
          </cell>
          <cell r="C1517" t="str">
            <v>NOVIEMBRE</v>
          </cell>
          <cell r="D1517" t="str">
            <v>2016</v>
          </cell>
          <cell r="E1517">
            <v>409</v>
          </cell>
          <cell r="F1517" t="str">
            <v>ABQ-703</v>
          </cell>
          <cell r="G1517" t="str">
            <v>D0Z-994</v>
          </cell>
          <cell r="H1517" t="str">
            <v>LAS BAMBAS</v>
          </cell>
          <cell r="I1517">
            <v>958561</v>
          </cell>
          <cell r="J1517" t="str">
            <v>REPUESTO</v>
          </cell>
          <cell r="K1517" t="str">
            <v>PERNOS 3/8 X 1</v>
          </cell>
          <cell r="L1517">
            <v>2</v>
          </cell>
          <cell r="M1517" t="str">
            <v>UNID.</v>
          </cell>
          <cell r="N1517" t="str">
            <v>TRACTO</v>
          </cell>
          <cell r="O1517">
            <v>0</v>
          </cell>
          <cell r="P1517" t="str">
            <v>M6</v>
          </cell>
          <cell r="Q1517" t="str">
            <v>J2</v>
          </cell>
          <cell r="R1517" t="str">
            <v>J6</v>
          </cell>
          <cell r="S1517" t="str">
            <v>ENTREGADO</v>
          </cell>
          <cell r="T1517">
            <v>42698</v>
          </cell>
          <cell r="U1517" t="str">
            <v>PARI VENTURA  EDSON ORLANDO</v>
          </cell>
          <cell r="V1517" t="str">
            <v>CORIHUAMAN SURCO  ERICK ROBERT</v>
          </cell>
        </row>
        <row r="1518">
          <cell r="A1518">
            <v>1533</v>
          </cell>
          <cell r="B1518">
            <v>42698</v>
          </cell>
          <cell r="C1518" t="str">
            <v>NOVIEMBRE</v>
          </cell>
          <cell r="D1518" t="str">
            <v>2016</v>
          </cell>
          <cell r="E1518">
            <v>409</v>
          </cell>
          <cell r="F1518" t="str">
            <v>ABQ-703</v>
          </cell>
          <cell r="G1518" t="str">
            <v>D0Z-994</v>
          </cell>
          <cell r="H1518" t="str">
            <v>LAS BAMBAS</v>
          </cell>
          <cell r="I1518">
            <v>958561</v>
          </cell>
          <cell r="J1518" t="str">
            <v>REPUESTO</v>
          </cell>
          <cell r="K1518" t="str">
            <v>TUERCA 3/8</v>
          </cell>
          <cell r="L1518">
            <v>2</v>
          </cell>
          <cell r="M1518" t="str">
            <v>UNID.</v>
          </cell>
          <cell r="N1518" t="str">
            <v>TRACTO</v>
          </cell>
          <cell r="O1518">
            <v>0</v>
          </cell>
          <cell r="P1518" t="str">
            <v>M6</v>
          </cell>
          <cell r="Q1518" t="str">
            <v>J2</v>
          </cell>
          <cell r="R1518" t="str">
            <v>J6</v>
          </cell>
          <cell r="S1518" t="str">
            <v>ENTREGADO</v>
          </cell>
          <cell r="T1518">
            <v>42698</v>
          </cell>
          <cell r="U1518" t="str">
            <v>PARI VENTURA  EDSON ORLANDO</v>
          </cell>
          <cell r="V1518" t="str">
            <v>CORIHUAMAN SURCO  ERICK ROBERT</v>
          </cell>
        </row>
        <row r="1519">
          <cell r="A1519">
            <v>1534</v>
          </cell>
          <cell r="B1519">
            <v>42698</v>
          </cell>
          <cell r="C1519" t="str">
            <v>NOVIEMBRE</v>
          </cell>
          <cell r="D1519" t="str">
            <v>2016</v>
          </cell>
          <cell r="E1519">
            <v>409</v>
          </cell>
          <cell r="F1519" t="str">
            <v>ABQ-703</v>
          </cell>
          <cell r="G1519" t="str">
            <v>D0Z-994</v>
          </cell>
          <cell r="H1519" t="str">
            <v>LAS BAMBAS</v>
          </cell>
          <cell r="I1519">
            <v>958561</v>
          </cell>
          <cell r="J1519" t="str">
            <v>REPUESTO</v>
          </cell>
          <cell r="K1519" t="str">
            <v>ARANDELAS PLANAS 3/8</v>
          </cell>
          <cell r="L1519">
            <v>4</v>
          </cell>
          <cell r="M1519" t="str">
            <v>UNID.</v>
          </cell>
          <cell r="N1519" t="str">
            <v>TRACTO</v>
          </cell>
          <cell r="O1519">
            <v>0</v>
          </cell>
          <cell r="P1519" t="str">
            <v>M6</v>
          </cell>
          <cell r="Q1519" t="str">
            <v>J2</v>
          </cell>
          <cell r="R1519" t="str">
            <v>J6</v>
          </cell>
          <cell r="S1519" t="str">
            <v>ENTREGADO</v>
          </cell>
          <cell r="T1519">
            <v>42698</v>
          </cell>
          <cell r="U1519" t="str">
            <v>PARI VENTURA  EDSON ORLANDO</v>
          </cell>
          <cell r="V1519" t="str">
            <v>CORIHUAMAN SURCO  ERICK ROBERT</v>
          </cell>
        </row>
        <row r="1520">
          <cell r="A1520">
            <v>1498</v>
          </cell>
          <cell r="B1520">
            <v>42698</v>
          </cell>
          <cell r="C1520" t="str">
            <v>NOVIEMBRE</v>
          </cell>
          <cell r="D1520" t="str">
            <v>2016</v>
          </cell>
          <cell r="E1520">
            <v>357</v>
          </cell>
          <cell r="F1520" t="str">
            <v>ABR-796</v>
          </cell>
          <cell r="G1520" t="str">
            <v>C9S-994</v>
          </cell>
          <cell r="H1520" t="str">
            <v>LAS BAMBAS</v>
          </cell>
          <cell r="I1520">
            <v>107387</v>
          </cell>
          <cell r="J1520" t="str">
            <v>REPUESTO</v>
          </cell>
          <cell r="K1520" t="str">
            <v>PARCHE RACK 12</v>
          </cell>
          <cell r="L1520">
            <v>1</v>
          </cell>
          <cell r="M1520" t="str">
            <v>UNID.</v>
          </cell>
          <cell r="N1520" t="str">
            <v>TRACTO</v>
          </cell>
          <cell r="O1520">
            <v>0</v>
          </cell>
          <cell r="P1520" t="str">
            <v>N1</v>
          </cell>
          <cell r="Q1520" t="str">
            <v>J3</v>
          </cell>
          <cell r="R1520" t="str">
            <v>J6</v>
          </cell>
          <cell r="S1520" t="str">
            <v>ENTREGADO</v>
          </cell>
          <cell r="T1520">
            <v>42698</v>
          </cell>
          <cell r="U1520" t="str">
            <v>AGUILAR CCANTUTA WILLY</v>
          </cell>
          <cell r="V1520" t="str">
            <v>CHURA PIZARRO ALBERTO</v>
          </cell>
        </row>
        <row r="1521">
          <cell r="A1521">
            <v>1499</v>
          </cell>
          <cell r="B1521">
            <v>42698</v>
          </cell>
          <cell r="C1521" t="str">
            <v>NOVIEMBRE</v>
          </cell>
          <cell r="D1521" t="str">
            <v>2016</v>
          </cell>
          <cell r="E1521">
            <v>357</v>
          </cell>
          <cell r="F1521" t="str">
            <v>ABR-796</v>
          </cell>
          <cell r="G1521" t="str">
            <v>C9S-994</v>
          </cell>
          <cell r="H1521" t="str">
            <v>LAS BAMBAS</v>
          </cell>
          <cell r="I1521">
            <v>107387</v>
          </cell>
          <cell r="J1521" t="str">
            <v>REPUESTO</v>
          </cell>
          <cell r="K1521" t="str">
            <v>PITON RECTO</v>
          </cell>
          <cell r="L1521">
            <v>2</v>
          </cell>
          <cell r="M1521" t="str">
            <v>UNID.</v>
          </cell>
          <cell r="N1521" t="str">
            <v>TRACTO</v>
          </cell>
          <cell r="O1521">
            <v>0</v>
          </cell>
          <cell r="P1521" t="str">
            <v>N1</v>
          </cell>
          <cell r="Q1521" t="str">
            <v>J3</v>
          </cell>
          <cell r="R1521" t="str">
            <v>J6</v>
          </cell>
          <cell r="S1521" t="str">
            <v>ENTREGADO</v>
          </cell>
          <cell r="T1521">
            <v>42698</v>
          </cell>
          <cell r="U1521" t="str">
            <v>AGUILAR CCANTUTA WILLY</v>
          </cell>
          <cell r="V1521" t="str">
            <v>CHURA PIZARRO ALBERTO</v>
          </cell>
        </row>
        <row r="1522">
          <cell r="A1522">
            <v>1500</v>
          </cell>
          <cell r="B1522">
            <v>42698</v>
          </cell>
          <cell r="C1522" t="str">
            <v>NOVIEMBRE</v>
          </cell>
          <cell r="D1522" t="str">
            <v>2016</v>
          </cell>
          <cell r="E1522">
            <v>357</v>
          </cell>
          <cell r="F1522" t="str">
            <v>ABR-796</v>
          </cell>
          <cell r="G1522" t="str">
            <v>C9S-994</v>
          </cell>
          <cell r="H1522" t="str">
            <v>LAS BAMBAS</v>
          </cell>
          <cell r="I1522">
            <v>107387</v>
          </cell>
          <cell r="J1522" t="str">
            <v>REPUESTO</v>
          </cell>
          <cell r="K1522" t="str">
            <v>PARCHE RACK 10</v>
          </cell>
          <cell r="L1522">
            <v>2</v>
          </cell>
          <cell r="M1522" t="str">
            <v>UNID.</v>
          </cell>
          <cell r="N1522" t="str">
            <v>CISTERNA</v>
          </cell>
          <cell r="O1522">
            <v>0</v>
          </cell>
          <cell r="P1522" t="str">
            <v>N1</v>
          </cell>
          <cell r="Q1522" t="str">
            <v>J3</v>
          </cell>
          <cell r="R1522" t="str">
            <v>J6</v>
          </cell>
          <cell r="S1522" t="str">
            <v>ENTREGADO</v>
          </cell>
          <cell r="T1522">
            <v>42698</v>
          </cell>
          <cell r="U1522" t="str">
            <v>AGUILAR CCANTUTA WILLY</v>
          </cell>
          <cell r="V1522" t="str">
            <v>CHURA PIZARRO ALBERTO</v>
          </cell>
        </row>
        <row r="1523">
          <cell r="A1523">
            <v>1557</v>
          </cell>
          <cell r="B1523">
            <v>42698</v>
          </cell>
          <cell r="C1523" t="str">
            <v>NOVIEMBRE</v>
          </cell>
          <cell r="D1523" t="str">
            <v>2016</v>
          </cell>
          <cell r="E1523">
            <v>415</v>
          </cell>
          <cell r="F1523" t="str">
            <v>ABR-796</v>
          </cell>
          <cell r="G1523" t="str">
            <v>C9S-994</v>
          </cell>
          <cell r="H1523" t="str">
            <v>LAS BAMBAS</v>
          </cell>
          <cell r="I1523">
            <v>108448</v>
          </cell>
          <cell r="J1523" t="str">
            <v>REPUESTO</v>
          </cell>
          <cell r="K1523" t="str">
            <v>FAROS NABLINEROS</v>
          </cell>
          <cell r="L1523">
            <v>2</v>
          </cell>
          <cell r="M1523" t="str">
            <v>UNID.</v>
          </cell>
          <cell r="N1523" t="str">
            <v>TRACTO</v>
          </cell>
          <cell r="O1523">
            <v>0</v>
          </cell>
          <cell r="P1523" t="str">
            <v>E1</v>
          </cell>
          <cell r="Q1523" t="str">
            <v>J2</v>
          </cell>
          <cell r="R1523" t="str">
            <v>J6</v>
          </cell>
          <cell r="S1523" t="str">
            <v>ENTREGADO</v>
          </cell>
          <cell r="T1523">
            <v>42698</v>
          </cell>
          <cell r="U1523" t="str">
            <v>PALOMINO CARDENAS JUAN CARLOS</v>
          </cell>
          <cell r="V1523" t="str">
            <v>CORIHUAMAN SURCO  ERICK ROBERT</v>
          </cell>
        </row>
        <row r="1524">
          <cell r="A1524">
            <v>1559</v>
          </cell>
          <cell r="B1524">
            <v>42698</v>
          </cell>
          <cell r="C1524" t="str">
            <v>NOVIEMBRE</v>
          </cell>
          <cell r="D1524" t="str">
            <v>2016</v>
          </cell>
          <cell r="E1524">
            <v>415</v>
          </cell>
          <cell r="F1524" t="str">
            <v>ABR-796</v>
          </cell>
          <cell r="G1524" t="str">
            <v>C9S-994</v>
          </cell>
          <cell r="H1524" t="str">
            <v>LAS BAMBAS</v>
          </cell>
          <cell r="I1524">
            <v>108448</v>
          </cell>
          <cell r="J1524" t="str">
            <v>REPUESTO</v>
          </cell>
          <cell r="K1524" t="str">
            <v>LIQUIDO LIMPIAPARABRISAS</v>
          </cell>
          <cell r="L1524">
            <v>2</v>
          </cell>
          <cell r="M1524" t="str">
            <v>GLNS.</v>
          </cell>
          <cell r="N1524" t="str">
            <v>TRACTO</v>
          </cell>
          <cell r="O1524">
            <v>0</v>
          </cell>
          <cell r="P1524" t="str">
            <v>M1</v>
          </cell>
          <cell r="Q1524" t="str">
            <v>J2</v>
          </cell>
          <cell r="R1524" t="str">
            <v>J6</v>
          </cell>
          <cell r="S1524" t="str">
            <v>ENTREGADO</v>
          </cell>
          <cell r="T1524">
            <v>42698</v>
          </cell>
          <cell r="U1524" t="str">
            <v>CABEZAS SANCHEZ JEAN JHONATAN</v>
          </cell>
          <cell r="V1524" t="str">
            <v>CORIHUAMAN SURCO  ERICK ROBERT</v>
          </cell>
        </row>
        <row r="1525">
          <cell r="A1525">
            <v>1560</v>
          </cell>
          <cell r="B1525">
            <v>42698</v>
          </cell>
          <cell r="C1525" t="str">
            <v>NOVIEMBRE</v>
          </cell>
          <cell r="D1525" t="str">
            <v>2016</v>
          </cell>
          <cell r="E1525">
            <v>415</v>
          </cell>
          <cell r="F1525" t="str">
            <v>ABR-796</v>
          </cell>
          <cell r="G1525" t="str">
            <v>C9S-994</v>
          </cell>
          <cell r="H1525" t="str">
            <v>LAS BAMBAS</v>
          </cell>
          <cell r="I1525">
            <v>108448</v>
          </cell>
          <cell r="J1525" t="str">
            <v>REPUESTO</v>
          </cell>
          <cell r="K1525" t="str">
            <v>LIQUIDO REFRIGERANTE</v>
          </cell>
          <cell r="L1525">
            <v>0.5</v>
          </cell>
          <cell r="M1525" t="str">
            <v>GLNS.</v>
          </cell>
          <cell r="N1525" t="str">
            <v>TRACTO</v>
          </cell>
          <cell r="O1525">
            <v>0</v>
          </cell>
          <cell r="P1525" t="str">
            <v>M1</v>
          </cell>
          <cell r="Q1525" t="str">
            <v>J2</v>
          </cell>
          <cell r="R1525" t="str">
            <v>J6</v>
          </cell>
          <cell r="S1525" t="str">
            <v>ENTREGADO</v>
          </cell>
          <cell r="T1525">
            <v>42698</v>
          </cell>
          <cell r="U1525" t="str">
            <v>CABEZAS SANCHEZ JEAN JHONATAN</v>
          </cell>
          <cell r="V1525" t="str">
            <v>CORIHUAMAN SURCO  ERICK ROBERT</v>
          </cell>
        </row>
        <row r="1526">
          <cell r="A1526">
            <v>1598</v>
          </cell>
          <cell r="B1526">
            <v>42698</v>
          </cell>
          <cell r="C1526" t="str">
            <v>NOVIEMBRE</v>
          </cell>
          <cell r="D1526" t="str">
            <v>2016</v>
          </cell>
          <cell r="E1526">
            <v>422</v>
          </cell>
          <cell r="F1526" t="str">
            <v>AKW-894</v>
          </cell>
          <cell r="G1526" t="str">
            <v>TBN-978</v>
          </cell>
          <cell r="H1526" t="str">
            <v>LAS BAMBAS</v>
          </cell>
          <cell r="I1526">
            <v>37834</v>
          </cell>
          <cell r="J1526" t="str">
            <v>REPUESTO</v>
          </cell>
          <cell r="K1526" t="str">
            <v>MATACHISPA</v>
          </cell>
          <cell r="L1526">
            <v>1</v>
          </cell>
          <cell r="M1526" t="str">
            <v>UNID.</v>
          </cell>
          <cell r="N1526" t="str">
            <v>TRACTO</v>
          </cell>
          <cell r="O1526">
            <v>92</v>
          </cell>
          <cell r="P1526" t="str">
            <v>M1</v>
          </cell>
          <cell r="Q1526" t="str">
            <v>J1</v>
          </cell>
          <cell r="R1526" t="str">
            <v>J6</v>
          </cell>
          <cell r="S1526" t="str">
            <v>ENTREGADO</v>
          </cell>
          <cell r="T1526">
            <v>0</v>
          </cell>
          <cell r="U1526" t="str">
            <v>CABEZAS SANCHEZ JEAN JHONATAN</v>
          </cell>
          <cell r="V1526" t="str">
            <v>FLOREZ CONDORI  JOSE WILLIANS</v>
          </cell>
        </row>
        <row r="1527">
          <cell r="A1527">
            <v>1489</v>
          </cell>
          <cell r="B1527">
            <v>42698</v>
          </cell>
          <cell r="C1527" t="str">
            <v>NOVIEMBRE</v>
          </cell>
          <cell r="D1527" t="str">
            <v>2016</v>
          </cell>
          <cell r="E1527">
            <v>407</v>
          </cell>
          <cell r="F1527" t="str">
            <v>AKX-805</v>
          </cell>
          <cell r="G1527" t="str">
            <v>F5Z-985</v>
          </cell>
          <cell r="H1527" t="str">
            <v>LAS BAMBAS</v>
          </cell>
          <cell r="I1527">
            <v>33445</v>
          </cell>
          <cell r="J1527" t="str">
            <v>REPUESTO</v>
          </cell>
          <cell r="K1527" t="str">
            <v>FAROS NEBLINEROS</v>
          </cell>
          <cell r="L1527">
            <v>2</v>
          </cell>
          <cell r="M1527" t="str">
            <v>UNID.</v>
          </cell>
          <cell r="N1527" t="str">
            <v>TRACTO</v>
          </cell>
          <cell r="O1527">
            <v>0</v>
          </cell>
          <cell r="P1527" t="str">
            <v>E1</v>
          </cell>
          <cell r="Q1527" t="str">
            <v>J2</v>
          </cell>
          <cell r="R1527" t="str">
            <v>J6</v>
          </cell>
          <cell r="S1527" t="str">
            <v>ENTREGADO</v>
          </cell>
          <cell r="T1527">
            <v>42698</v>
          </cell>
          <cell r="U1527" t="str">
            <v>PALOMINO CARDENAS JUAN CARLOS</v>
          </cell>
          <cell r="V1527" t="str">
            <v>CORIHUAMAN SURCO  ERICK ROBERT</v>
          </cell>
        </row>
        <row r="1528">
          <cell r="A1528">
            <v>1490</v>
          </cell>
          <cell r="B1528">
            <v>42698</v>
          </cell>
          <cell r="C1528" t="str">
            <v>NOVIEMBRE</v>
          </cell>
          <cell r="D1528" t="str">
            <v>2016</v>
          </cell>
          <cell r="E1528">
            <v>407</v>
          </cell>
          <cell r="F1528" t="str">
            <v>AKX-805</v>
          </cell>
          <cell r="G1528" t="str">
            <v>F5Z-985</v>
          </cell>
          <cell r="H1528" t="str">
            <v>LAS BAMBAS</v>
          </cell>
          <cell r="I1528">
            <v>33445</v>
          </cell>
          <cell r="J1528" t="str">
            <v>REPUESTO</v>
          </cell>
          <cell r="K1528" t="str">
            <v>PERNO 5/16 X 1 1/2</v>
          </cell>
          <cell r="L1528">
            <v>2</v>
          </cell>
          <cell r="M1528" t="str">
            <v>UNID.</v>
          </cell>
          <cell r="N1528" t="str">
            <v>TRACTO</v>
          </cell>
          <cell r="O1528">
            <v>0</v>
          </cell>
          <cell r="P1528" t="str">
            <v>E1</v>
          </cell>
          <cell r="Q1528" t="str">
            <v>J2</v>
          </cell>
          <cell r="R1528" t="str">
            <v>J6</v>
          </cell>
          <cell r="S1528" t="str">
            <v>ENTREGADO</v>
          </cell>
          <cell r="T1528">
            <v>42698</v>
          </cell>
          <cell r="U1528" t="str">
            <v>PALOMINO CARDENAS JUAN CARLOS</v>
          </cell>
          <cell r="V1528" t="str">
            <v>CORIHUAMAN SURCO  ERICK ROBERT</v>
          </cell>
        </row>
        <row r="1529">
          <cell r="A1529">
            <v>1491</v>
          </cell>
          <cell r="B1529">
            <v>42698</v>
          </cell>
          <cell r="C1529" t="str">
            <v>NOVIEMBRE</v>
          </cell>
          <cell r="D1529" t="str">
            <v>2016</v>
          </cell>
          <cell r="E1529">
            <v>407</v>
          </cell>
          <cell r="F1529" t="str">
            <v>AKX-805</v>
          </cell>
          <cell r="G1529" t="str">
            <v>F5Z-985</v>
          </cell>
          <cell r="H1529" t="str">
            <v>LAS BAMBAS</v>
          </cell>
          <cell r="I1529">
            <v>33445</v>
          </cell>
          <cell r="J1529" t="str">
            <v>REPUESTO</v>
          </cell>
          <cell r="K1529" t="str">
            <v>TUERCA SEGURO 5/16</v>
          </cell>
          <cell r="L1529">
            <v>2</v>
          </cell>
          <cell r="M1529" t="str">
            <v>UNID.</v>
          </cell>
          <cell r="N1529" t="str">
            <v>TRACTO</v>
          </cell>
          <cell r="O1529">
            <v>0</v>
          </cell>
          <cell r="P1529" t="str">
            <v>E1</v>
          </cell>
          <cell r="Q1529" t="str">
            <v>J2</v>
          </cell>
          <cell r="R1529" t="str">
            <v>J6</v>
          </cell>
          <cell r="S1529" t="str">
            <v>ENTREGADO</v>
          </cell>
          <cell r="T1529">
            <v>42698</v>
          </cell>
          <cell r="U1529" t="str">
            <v>PALOMINO CARDENAS JUAN CARLOS</v>
          </cell>
          <cell r="V1529" t="str">
            <v>CORIHUAMAN SURCO  ERICK ROBERT</v>
          </cell>
        </row>
        <row r="1530">
          <cell r="A1530">
            <v>1492</v>
          </cell>
          <cell r="B1530">
            <v>42698</v>
          </cell>
          <cell r="C1530" t="str">
            <v>NOVIEMBRE</v>
          </cell>
          <cell r="D1530" t="str">
            <v>2016</v>
          </cell>
          <cell r="E1530">
            <v>407</v>
          </cell>
          <cell r="F1530" t="str">
            <v>AKX-805</v>
          </cell>
          <cell r="G1530" t="str">
            <v>F5Z-985</v>
          </cell>
          <cell r="H1530" t="str">
            <v>LAS BAMBAS</v>
          </cell>
          <cell r="I1530">
            <v>33445</v>
          </cell>
          <cell r="J1530" t="str">
            <v>REPUESTO</v>
          </cell>
          <cell r="K1530" t="str">
            <v>ARANDELA PLANA 5/16</v>
          </cell>
          <cell r="L1530">
            <v>2</v>
          </cell>
          <cell r="M1530" t="str">
            <v>UNID.</v>
          </cell>
          <cell r="N1530" t="str">
            <v>TRACTO</v>
          </cell>
          <cell r="O1530">
            <v>0</v>
          </cell>
          <cell r="P1530" t="str">
            <v>E1</v>
          </cell>
          <cell r="Q1530" t="str">
            <v>J2</v>
          </cell>
          <cell r="R1530" t="str">
            <v>J6</v>
          </cell>
          <cell r="S1530" t="str">
            <v>ENTREGADO</v>
          </cell>
          <cell r="T1530">
            <v>42698</v>
          </cell>
          <cell r="U1530" t="str">
            <v>PALOMINO CARDENAS JUAN CARLOS</v>
          </cell>
          <cell r="V1530" t="str">
            <v>CORIHUAMAN SURCO  ERICK ROBERT</v>
          </cell>
        </row>
        <row r="1531">
          <cell r="A1531">
            <v>1493</v>
          </cell>
          <cell r="B1531">
            <v>42698</v>
          </cell>
          <cell r="C1531" t="str">
            <v>NOVIEMBRE</v>
          </cell>
          <cell r="D1531" t="str">
            <v>2016</v>
          </cell>
          <cell r="E1531">
            <v>407</v>
          </cell>
          <cell r="F1531" t="str">
            <v>AKX-805</v>
          </cell>
          <cell r="G1531" t="str">
            <v>F5Z-985</v>
          </cell>
          <cell r="H1531" t="str">
            <v>LAS BAMBAS</v>
          </cell>
          <cell r="I1531">
            <v>33445</v>
          </cell>
          <cell r="J1531" t="str">
            <v>REPUESTO</v>
          </cell>
          <cell r="K1531" t="str">
            <v>CABLE NRO. 14</v>
          </cell>
          <cell r="L1531">
            <v>4</v>
          </cell>
          <cell r="M1531" t="str">
            <v>M</v>
          </cell>
          <cell r="N1531" t="str">
            <v>TRACTO</v>
          </cell>
          <cell r="O1531">
            <v>0</v>
          </cell>
          <cell r="P1531" t="str">
            <v>E1</v>
          </cell>
          <cell r="Q1531" t="str">
            <v>J2</v>
          </cell>
          <cell r="R1531" t="str">
            <v>J6</v>
          </cell>
          <cell r="S1531" t="str">
            <v>ENTREGADO</v>
          </cell>
          <cell r="T1531">
            <v>42698</v>
          </cell>
          <cell r="U1531" t="str">
            <v>PALOMINO CARDENAS JUAN CARLOS</v>
          </cell>
          <cell r="V1531" t="str">
            <v>CORIHUAMAN SURCO  ERICK ROBERT</v>
          </cell>
        </row>
        <row r="1532">
          <cell r="A1532">
            <v>1494</v>
          </cell>
          <cell r="B1532">
            <v>42698</v>
          </cell>
          <cell r="C1532" t="str">
            <v>NOVIEMBRE</v>
          </cell>
          <cell r="D1532" t="str">
            <v>2016</v>
          </cell>
          <cell r="E1532">
            <v>407</v>
          </cell>
          <cell r="F1532" t="str">
            <v>AKX-805</v>
          </cell>
          <cell r="G1532" t="str">
            <v>F5Z-985</v>
          </cell>
          <cell r="H1532" t="str">
            <v>LAS BAMBAS</v>
          </cell>
          <cell r="I1532">
            <v>33445</v>
          </cell>
          <cell r="J1532" t="str">
            <v>REPUESTO</v>
          </cell>
          <cell r="K1532" t="str">
            <v>TUBO CORRUGADO 1/4</v>
          </cell>
          <cell r="L1532">
            <v>2</v>
          </cell>
          <cell r="M1532" t="str">
            <v>M</v>
          </cell>
          <cell r="N1532" t="str">
            <v>TRACTO</v>
          </cell>
          <cell r="O1532">
            <v>0</v>
          </cell>
          <cell r="P1532" t="str">
            <v>E1</v>
          </cell>
          <cell r="Q1532" t="str">
            <v>J2</v>
          </cell>
          <cell r="R1532" t="str">
            <v>J6</v>
          </cell>
          <cell r="S1532" t="str">
            <v>ENTREGADO</v>
          </cell>
          <cell r="T1532">
            <v>42698</v>
          </cell>
          <cell r="U1532" t="str">
            <v>PALOMINO CARDENAS JUAN CARLOS</v>
          </cell>
          <cell r="V1532" t="str">
            <v>CORIHUAMAN SURCO  ERICK ROBERT</v>
          </cell>
        </row>
        <row r="1533">
          <cell r="A1533">
            <v>1575</v>
          </cell>
          <cell r="B1533">
            <v>42698</v>
          </cell>
          <cell r="C1533" t="str">
            <v>NOVIEMBRE</v>
          </cell>
          <cell r="D1533" t="str">
            <v>2016</v>
          </cell>
          <cell r="E1533">
            <v>367</v>
          </cell>
          <cell r="F1533" t="str">
            <v>B2L-889</v>
          </cell>
          <cell r="G1533" t="str">
            <v>CAMION</v>
          </cell>
          <cell r="H1533" t="str">
            <v>TAMBOMAYO</v>
          </cell>
          <cell r="I1533">
            <v>120679</v>
          </cell>
          <cell r="J1533" t="str">
            <v>REPUESTO</v>
          </cell>
          <cell r="K1533" t="str">
            <v>FOCOS NEBLINEROS H3 24 V</v>
          </cell>
          <cell r="L1533">
            <v>4</v>
          </cell>
          <cell r="M1533" t="str">
            <v>UNID.</v>
          </cell>
          <cell r="N1533" t="str">
            <v>TRACTO</v>
          </cell>
          <cell r="O1533">
            <v>0</v>
          </cell>
          <cell r="P1533" t="str">
            <v>E2</v>
          </cell>
          <cell r="Q1533" t="str">
            <v>J2</v>
          </cell>
          <cell r="R1533" t="str">
            <v>J6</v>
          </cell>
          <cell r="S1533" t="str">
            <v>ENTREGADO</v>
          </cell>
          <cell r="T1533">
            <v>42698</v>
          </cell>
          <cell r="U1533" t="str">
            <v>YUCA BELLIDO BORIS YERSY</v>
          </cell>
          <cell r="V1533" t="str">
            <v>CORIHUAMAN SURCO  ERICK ROBERT</v>
          </cell>
        </row>
        <row r="1534">
          <cell r="A1534">
            <v>1585</v>
          </cell>
          <cell r="B1534">
            <v>42698</v>
          </cell>
          <cell r="C1534" t="str">
            <v>NOVIEMBRE</v>
          </cell>
          <cell r="D1534" t="str">
            <v>2016</v>
          </cell>
          <cell r="E1534">
            <v>367</v>
          </cell>
          <cell r="F1534" t="str">
            <v>B2L-889</v>
          </cell>
          <cell r="G1534" t="str">
            <v>CAMION</v>
          </cell>
          <cell r="H1534" t="str">
            <v>TAMBOMAYO</v>
          </cell>
          <cell r="I1534">
            <v>120679</v>
          </cell>
          <cell r="J1534" t="str">
            <v>REPUESTO</v>
          </cell>
          <cell r="K1534" t="str">
            <v>PERNO 1/4 X 2</v>
          </cell>
          <cell r="L1534">
            <v>2</v>
          </cell>
          <cell r="M1534" t="str">
            <v>UNID.</v>
          </cell>
          <cell r="N1534" t="str">
            <v>CAMION</v>
          </cell>
          <cell r="O1534">
            <v>0</v>
          </cell>
          <cell r="P1534" t="str">
            <v>E3</v>
          </cell>
          <cell r="Q1534" t="str">
            <v>J2</v>
          </cell>
          <cell r="R1534" t="str">
            <v>J6</v>
          </cell>
          <cell r="S1534" t="str">
            <v>ENTREGADO</v>
          </cell>
          <cell r="T1534">
            <v>42698</v>
          </cell>
          <cell r="U1534" t="str">
            <v>CONDORI CHURATA ALEX</v>
          </cell>
          <cell r="V1534" t="str">
            <v>CORIHUAMAN SURCO  ERICK ROBERT</v>
          </cell>
        </row>
        <row r="1535">
          <cell r="A1535">
            <v>1586</v>
          </cell>
          <cell r="B1535">
            <v>42698</v>
          </cell>
          <cell r="C1535" t="str">
            <v>NOVIEMBRE</v>
          </cell>
          <cell r="D1535" t="str">
            <v>2016</v>
          </cell>
          <cell r="E1535">
            <v>367</v>
          </cell>
          <cell r="F1535" t="str">
            <v>B2L-889</v>
          </cell>
          <cell r="G1535" t="str">
            <v>CAMION</v>
          </cell>
          <cell r="H1535" t="str">
            <v>TAMBOMAYO</v>
          </cell>
          <cell r="I1535">
            <v>120679</v>
          </cell>
          <cell r="J1535" t="str">
            <v>REPUESTO</v>
          </cell>
          <cell r="K1535" t="str">
            <v>TUERCA SEGURO 1/4</v>
          </cell>
          <cell r="L1535">
            <v>2</v>
          </cell>
          <cell r="M1535" t="str">
            <v>UNID.</v>
          </cell>
          <cell r="N1535" t="str">
            <v>CAMION</v>
          </cell>
          <cell r="O1535">
            <v>0</v>
          </cell>
          <cell r="P1535" t="str">
            <v>E3</v>
          </cell>
          <cell r="Q1535" t="str">
            <v>J2</v>
          </cell>
          <cell r="R1535" t="str">
            <v>J6</v>
          </cell>
          <cell r="S1535" t="str">
            <v>ENTREGADO</v>
          </cell>
          <cell r="T1535">
            <v>42698</v>
          </cell>
          <cell r="U1535" t="str">
            <v>CONDORI CHURATA ALEX</v>
          </cell>
          <cell r="V1535" t="str">
            <v>CORIHUAMAN SURCO  ERICK ROBERT</v>
          </cell>
        </row>
        <row r="1536">
          <cell r="A1536">
            <v>1587</v>
          </cell>
          <cell r="B1536">
            <v>42698</v>
          </cell>
          <cell r="C1536" t="str">
            <v>NOVIEMBRE</v>
          </cell>
          <cell r="D1536" t="str">
            <v>2016</v>
          </cell>
          <cell r="E1536">
            <v>367</v>
          </cell>
          <cell r="F1536" t="str">
            <v>B2L-889</v>
          </cell>
          <cell r="G1536" t="str">
            <v>CAMION</v>
          </cell>
          <cell r="H1536" t="str">
            <v>TAMBOMAYO</v>
          </cell>
          <cell r="I1536">
            <v>120679</v>
          </cell>
          <cell r="J1536" t="str">
            <v>REPUESTO</v>
          </cell>
          <cell r="K1536" t="str">
            <v>VOLANDA PLANA 1/4</v>
          </cell>
          <cell r="L1536">
            <v>4</v>
          </cell>
          <cell r="M1536" t="str">
            <v>UNID.</v>
          </cell>
          <cell r="N1536" t="str">
            <v>CAMION</v>
          </cell>
          <cell r="O1536">
            <v>0</v>
          </cell>
          <cell r="P1536" t="str">
            <v>E3</v>
          </cell>
          <cell r="Q1536" t="str">
            <v>J2</v>
          </cell>
          <cell r="R1536" t="str">
            <v>J6</v>
          </cell>
          <cell r="S1536" t="str">
            <v>ENTREGADO</v>
          </cell>
          <cell r="T1536">
            <v>42698</v>
          </cell>
          <cell r="U1536" t="str">
            <v>CONDORI CHURATA ALEX</v>
          </cell>
          <cell r="V1536" t="str">
            <v>CORIHUAMAN SURCO  ERICK ROBERT</v>
          </cell>
        </row>
        <row r="1537">
          <cell r="A1537">
            <v>1569</v>
          </cell>
          <cell r="B1537">
            <v>42698</v>
          </cell>
          <cell r="C1537" t="str">
            <v>NOVIEMBRE</v>
          </cell>
          <cell r="D1537" t="str">
            <v>2016</v>
          </cell>
          <cell r="E1537">
            <v>400</v>
          </cell>
          <cell r="F1537" t="str">
            <v>B2M-948</v>
          </cell>
          <cell r="G1537" t="str">
            <v>CAMION</v>
          </cell>
          <cell r="H1537" t="str">
            <v>TAMBOMAYO</v>
          </cell>
          <cell r="I1537">
            <v>113240</v>
          </cell>
          <cell r="J1537" t="str">
            <v>REPUESTO</v>
          </cell>
          <cell r="K1537" t="str">
            <v>PERNOS  3/8 X 2</v>
          </cell>
          <cell r="L1537">
            <v>2</v>
          </cell>
          <cell r="M1537" t="str">
            <v>UNID.</v>
          </cell>
          <cell r="N1537" t="str">
            <v>CAMION</v>
          </cell>
          <cell r="O1537">
            <v>0</v>
          </cell>
          <cell r="P1537" t="str">
            <v>S3</v>
          </cell>
          <cell r="Q1537" t="str">
            <v>J2</v>
          </cell>
          <cell r="R1537" t="str">
            <v>J6</v>
          </cell>
          <cell r="S1537" t="str">
            <v>ENTREGADO</v>
          </cell>
          <cell r="T1537">
            <v>42698</v>
          </cell>
          <cell r="U1537" t="str">
            <v>JIMENEZ MACHACA JAVIER</v>
          </cell>
          <cell r="V1537" t="str">
            <v>CORIHUAMAN SURCO  ERICK ROBERT</v>
          </cell>
        </row>
        <row r="1538">
          <cell r="A1538">
            <v>1570</v>
          </cell>
          <cell r="B1538">
            <v>42698</v>
          </cell>
          <cell r="C1538" t="str">
            <v>NOVIEMBRE</v>
          </cell>
          <cell r="D1538" t="str">
            <v>2016</v>
          </cell>
          <cell r="E1538">
            <v>400</v>
          </cell>
          <cell r="F1538" t="str">
            <v>B2M-948</v>
          </cell>
          <cell r="G1538" t="str">
            <v>CAMION</v>
          </cell>
          <cell r="H1538" t="str">
            <v>TAMBOMAYO</v>
          </cell>
          <cell r="I1538">
            <v>113240</v>
          </cell>
          <cell r="J1538" t="str">
            <v>REPUESTO</v>
          </cell>
          <cell r="K1538" t="str">
            <v>TUERCA SEGURO 3/8</v>
          </cell>
          <cell r="L1538">
            <v>2</v>
          </cell>
          <cell r="M1538" t="str">
            <v>UNID.</v>
          </cell>
          <cell r="N1538" t="str">
            <v>CAMION</v>
          </cell>
          <cell r="O1538">
            <v>0</v>
          </cell>
          <cell r="P1538" t="str">
            <v>S3</v>
          </cell>
          <cell r="Q1538" t="str">
            <v>J2</v>
          </cell>
          <cell r="R1538" t="str">
            <v>J6</v>
          </cell>
          <cell r="S1538" t="str">
            <v>ENTREGADO</v>
          </cell>
          <cell r="T1538">
            <v>42698</v>
          </cell>
          <cell r="U1538" t="str">
            <v>JIMENEZ MACHACA JAVIER</v>
          </cell>
          <cell r="V1538" t="str">
            <v>CORIHUAMAN SURCO  ERICK ROBERT</v>
          </cell>
        </row>
        <row r="1539">
          <cell r="A1539">
            <v>1571</v>
          </cell>
          <cell r="B1539">
            <v>42698</v>
          </cell>
          <cell r="C1539" t="str">
            <v>NOVIEMBRE</v>
          </cell>
          <cell r="D1539" t="str">
            <v>2016</v>
          </cell>
          <cell r="E1539">
            <v>400</v>
          </cell>
          <cell r="F1539" t="str">
            <v>B2M-948</v>
          </cell>
          <cell r="G1539" t="str">
            <v>CAMION</v>
          </cell>
          <cell r="H1539" t="str">
            <v>TAMBOMAYO</v>
          </cell>
          <cell r="I1539">
            <v>113240</v>
          </cell>
          <cell r="J1539" t="str">
            <v>REPUESTO</v>
          </cell>
          <cell r="K1539" t="str">
            <v>VOLANDA PLANA 3/8</v>
          </cell>
          <cell r="L1539">
            <v>2</v>
          </cell>
          <cell r="M1539" t="str">
            <v>UNID.</v>
          </cell>
          <cell r="N1539" t="str">
            <v>CAMION</v>
          </cell>
          <cell r="O1539">
            <v>0</v>
          </cell>
          <cell r="P1539" t="str">
            <v>S3</v>
          </cell>
          <cell r="Q1539" t="str">
            <v>J2</v>
          </cell>
          <cell r="R1539" t="str">
            <v>J6</v>
          </cell>
          <cell r="S1539" t="str">
            <v>ENTREGADO</v>
          </cell>
          <cell r="T1539">
            <v>42698</v>
          </cell>
          <cell r="U1539" t="str">
            <v>JIMENEZ MACHACA JAVIER</v>
          </cell>
          <cell r="V1539" t="str">
            <v>CORIHUAMAN SURCO  ERICK ROBERT</v>
          </cell>
        </row>
        <row r="1540">
          <cell r="A1540">
            <v>1577</v>
          </cell>
          <cell r="B1540">
            <v>42698</v>
          </cell>
          <cell r="C1540" t="str">
            <v>NOVIEMBRE</v>
          </cell>
          <cell r="D1540" t="str">
            <v>2016</v>
          </cell>
          <cell r="E1540">
            <v>400</v>
          </cell>
          <cell r="F1540" t="str">
            <v>B2M-948</v>
          </cell>
          <cell r="G1540" t="str">
            <v>CAMION</v>
          </cell>
          <cell r="H1540" t="str">
            <v>TAMBOMAYO</v>
          </cell>
          <cell r="I1540">
            <v>113240</v>
          </cell>
          <cell r="J1540" t="str">
            <v>REPUESTO</v>
          </cell>
          <cell r="K1540" t="str">
            <v>TAPA RECUPERADORA DE GASES CON ACOPLE COMPLETO (viene con niple)</v>
          </cell>
          <cell r="L1540">
            <v>1</v>
          </cell>
          <cell r="M1540" t="str">
            <v>UNID.</v>
          </cell>
          <cell r="N1540" t="str">
            <v>CAMION</v>
          </cell>
          <cell r="O1540">
            <v>92</v>
          </cell>
          <cell r="P1540" t="str">
            <v>M5</v>
          </cell>
          <cell r="Q1540" t="str">
            <v>J2</v>
          </cell>
          <cell r="R1540" t="str">
            <v>J6</v>
          </cell>
          <cell r="S1540" t="str">
            <v>ENTREGADO</v>
          </cell>
          <cell r="T1540">
            <v>0</v>
          </cell>
          <cell r="U1540" t="str">
            <v>LOPEZ RUIZ WILBERTO</v>
          </cell>
          <cell r="V1540" t="str">
            <v>CORIHUAMAN SURCO  ERICK ROBERT</v>
          </cell>
        </row>
        <row r="1541">
          <cell r="A1541">
            <v>1578</v>
          </cell>
          <cell r="B1541">
            <v>42698</v>
          </cell>
          <cell r="C1541" t="str">
            <v>NOVIEMBRE</v>
          </cell>
          <cell r="D1541" t="str">
            <v>2016</v>
          </cell>
          <cell r="E1541">
            <v>400</v>
          </cell>
          <cell r="F1541" t="str">
            <v>B2M-948</v>
          </cell>
          <cell r="G1541" t="str">
            <v>CAMION</v>
          </cell>
          <cell r="H1541" t="str">
            <v>TAMBOMAYO</v>
          </cell>
          <cell r="I1541">
            <v>113240</v>
          </cell>
          <cell r="J1541" t="str">
            <v>REPUESTO</v>
          </cell>
          <cell r="K1541" t="str">
            <v>PERNOS  3/8 X 3</v>
          </cell>
          <cell r="L1541">
            <v>1</v>
          </cell>
          <cell r="M1541" t="str">
            <v>UNID.</v>
          </cell>
          <cell r="N1541" t="str">
            <v>CAMION</v>
          </cell>
          <cell r="O1541">
            <v>0</v>
          </cell>
          <cell r="P1541" t="str">
            <v>S3</v>
          </cell>
          <cell r="Q1541" t="str">
            <v>J2</v>
          </cell>
          <cell r="R1541" t="str">
            <v>J6</v>
          </cell>
          <cell r="S1541" t="str">
            <v>ENTREGADO</v>
          </cell>
          <cell r="T1541">
            <v>42698</v>
          </cell>
          <cell r="U1541" t="str">
            <v>JIMENEZ MACHACA JAVIER</v>
          </cell>
          <cell r="V1541" t="str">
            <v>CORIHUAMAN SURCO  ERICK ROBERT</v>
          </cell>
        </row>
        <row r="1542">
          <cell r="A1542">
            <v>1580</v>
          </cell>
          <cell r="B1542">
            <v>42698</v>
          </cell>
          <cell r="C1542" t="str">
            <v>NOVIEMBRE</v>
          </cell>
          <cell r="D1542" t="str">
            <v>2016</v>
          </cell>
          <cell r="E1542">
            <v>400</v>
          </cell>
          <cell r="F1542" t="str">
            <v>B2M-948</v>
          </cell>
          <cell r="G1542" t="str">
            <v>CAMION</v>
          </cell>
          <cell r="H1542" t="str">
            <v>TAMBOMAYO</v>
          </cell>
          <cell r="I1542">
            <v>113240</v>
          </cell>
          <cell r="J1542" t="str">
            <v>REPUESTO</v>
          </cell>
          <cell r="K1542" t="str">
            <v>PERNOS 3/8 X 1</v>
          </cell>
          <cell r="L1542">
            <v>4</v>
          </cell>
          <cell r="M1542" t="str">
            <v>UNID.</v>
          </cell>
          <cell r="N1542" t="str">
            <v>CAMION</v>
          </cell>
          <cell r="O1542">
            <v>0</v>
          </cell>
          <cell r="P1542" t="str">
            <v>S4</v>
          </cell>
          <cell r="Q1542" t="str">
            <v>J2</v>
          </cell>
          <cell r="R1542" t="str">
            <v>J6</v>
          </cell>
          <cell r="S1542" t="str">
            <v>ENTREGADO</v>
          </cell>
          <cell r="T1542">
            <v>42698</v>
          </cell>
          <cell r="U1542" t="str">
            <v>SURCO QUISPE JOHNNY</v>
          </cell>
          <cell r="V1542" t="str">
            <v>CORIHUAMAN SURCO  ERICK ROBERT</v>
          </cell>
        </row>
        <row r="1543">
          <cell r="A1543">
            <v>1581</v>
          </cell>
          <cell r="B1543">
            <v>42698</v>
          </cell>
          <cell r="C1543" t="str">
            <v>NOVIEMBRE</v>
          </cell>
          <cell r="D1543" t="str">
            <v>2016</v>
          </cell>
          <cell r="E1543">
            <v>400</v>
          </cell>
          <cell r="F1543" t="str">
            <v>B2M-948</v>
          </cell>
          <cell r="G1543" t="str">
            <v>CAMION</v>
          </cell>
          <cell r="H1543" t="str">
            <v>TAMBOMAYO</v>
          </cell>
          <cell r="I1543">
            <v>113240</v>
          </cell>
          <cell r="J1543" t="str">
            <v>REPUESTO</v>
          </cell>
          <cell r="K1543" t="str">
            <v>TUERCA SEGURO 3/8</v>
          </cell>
          <cell r="L1543">
            <v>4</v>
          </cell>
          <cell r="M1543" t="str">
            <v>UNID.</v>
          </cell>
          <cell r="N1543" t="str">
            <v>CAMION</v>
          </cell>
          <cell r="O1543">
            <v>0</v>
          </cell>
          <cell r="P1543" t="str">
            <v>S4</v>
          </cell>
          <cell r="Q1543" t="str">
            <v>J2</v>
          </cell>
          <cell r="R1543" t="str">
            <v>J6</v>
          </cell>
          <cell r="S1543" t="str">
            <v>ENTREGADO</v>
          </cell>
          <cell r="T1543">
            <v>42698</v>
          </cell>
          <cell r="U1543" t="str">
            <v>SURCO QUISPE JOHNNY</v>
          </cell>
          <cell r="V1543" t="str">
            <v>CORIHUAMAN SURCO  ERICK ROBERT</v>
          </cell>
        </row>
        <row r="1544">
          <cell r="A1544">
            <v>1582</v>
          </cell>
          <cell r="B1544">
            <v>42698</v>
          </cell>
          <cell r="C1544" t="str">
            <v>NOVIEMBRE</v>
          </cell>
          <cell r="D1544" t="str">
            <v>2016</v>
          </cell>
          <cell r="E1544">
            <v>400</v>
          </cell>
          <cell r="F1544" t="str">
            <v>B2M-948</v>
          </cell>
          <cell r="G1544" t="str">
            <v>CAMION</v>
          </cell>
          <cell r="H1544" t="str">
            <v>TAMBOMAYO</v>
          </cell>
          <cell r="I1544">
            <v>113240</v>
          </cell>
          <cell r="J1544" t="str">
            <v>REPUESTO</v>
          </cell>
          <cell r="K1544" t="str">
            <v>ARANDELA PLANA 3/8</v>
          </cell>
          <cell r="L1544">
            <v>4</v>
          </cell>
          <cell r="M1544" t="str">
            <v>UNID.</v>
          </cell>
          <cell r="N1544" t="str">
            <v>CAMION</v>
          </cell>
          <cell r="O1544">
            <v>0</v>
          </cell>
          <cell r="P1544" t="str">
            <v>S4</v>
          </cell>
          <cell r="Q1544" t="str">
            <v>J2</v>
          </cell>
          <cell r="R1544" t="str">
            <v>J6</v>
          </cell>
          <cell r="S1544" t="str">
            <v>ENTREGADO</v>
          </cell>
          <cell r="T1544">
            <v>42698</v>
          </cell>
          <cell r="U1544" t="str">
            <v>SURCO QUISPE JOHNNY</v>
          </cell>
          <cell r="V1544" t="str">
            <v>CORIHUAMAN SURCO  ERICK ROBERT</v>
          </cell>
        </row>
        <row r="1545">
          <cell r="A1545">
            <v>1583</v>
          </cell>
          <cell r="B1545">
            <v>42698</v>
          </cell>
          <cell r="C1545" t="str">
            <v>NOVIEMBRE</v>
          </cell>
          <cell r="D1545" t="str">
            <v>2016</v>
          </cell>
          <cell r="E1545">
            <v>400</v>
          </cell>
          <cell r="F1545" t="str">
            <v>B2M-948</v>
          </cell>
          <cell r="G1545" t="str">
            <v>CAMION</v>
          </cell>
          <cell r="H1545" t="str">
            <v>TAMBOMAYO</v>
          </cell>
          <cell r="I1545">
            <v>113240</v>
          </cell>
          <cell r="J1545" t="str">
            <v>REPUESTO</v>
          </cell>
          <cell r="K1545" t="str">
            <v>ARANDELA PRESION 3/8</v>
          </cell>
          <cell r="L1545">
            <v>4</v>
          </cell>
          <cell r="M1545" t="str">
            <v>UNID.</v>
          </cell>
          <cell r="N1545" t="str">
            <v>CAMION</v>
          </cell>
          <cell r="O1545">
            <v>0</v>
          </cell>
          <cell r="P1545" t="str">
            <v>S4</v>
          </cell>
          <cell r="Q1545" t="str">
            <v>J2</v>
          </cell>
          <cell r="R1545" t="str">
            <v>J6</v>
          </cell>
          <cell r="S1545" t="str">
            <v>ENTREGADO</v>
          </cell>
          <cell r="T1545">
            <v>42698</v>
          </cell>
          <cell r="U1545" t="str">
            <v>SURCO QUISPE JOHNNY</v>
          </cell>
          <cell r="V1545" t="str">
            <v>CORIHUAMAN SURCO  ERICK ROBERT</v>
          </cell>
        </row>
        <row r="1546">
          <cell r="A1546">
            <v>1579</v>
          </cell>
          <cell r="B1546">
            <v>42698</v>
          </cell>
          <cell r="C1546" t="str">
            <v>NOVIEMBRE</v>
          </cell>
          <cell r="D1546" t="str">
            <v>2016</v>
          </cell>
          <cell r="E1546">
            <v>363</v>
          </cell>
          <cell r="F1546" t="str">
            <v>C5R-896</v>
          </cell>
          <cell r="G1546" t="str">
            <v>A0U-977</v>
          </cell>
          <cell r="H1546" t="str">
            <v>LAS BAMBAS</v>
          </cell>
          <cell r="I1546">
            <v>211020</v>
          </cell>
          <cell r="J1546" t="str">
            <v>REPUESTO</v>
          </cell>
          <cell r="K1546" t="str">
            <v>PERNO MANHOLE 3/8 X 6</v>
          </cell>
          <cell r="L1546">
            <v>1</v>
          </cell>
          <cell r="M1546" t="str">
            <v>UNID.</v>
          </cell>
          <cell r="N1546" t="str">
            <v>CISTERNA</v>
          </cell>
          <cell r="O1546">
            <v>0</v>
          </cell>
          <cell r="P1546" t="str">
            <v>S2</v>
          </cell>
          <cell r="Q1546" t="str">
            <v>J2</v>
          </cell>
          <cell r="R1546" t="str">
            <v>J6</v>
          </cell>
          <cell r="S1546" t="str">
            <v>ENTREGADO</v>
          </cell>
          <cell r="T1546">
            <v>42698</v>
          </cell>
          <cell r="U1546" t="str">
            <v>PALOMINO ESTRADA  MICHEL</v>
          </cell>
          <cell r="V1546" t="str">
            <v>CORIHUAMAN SURCO  ERICK ROBERT</v>
          </cell>
        </row>
        <row r="1547">
          <cell r="A1547">
            <v>1501</v>
          </cell>
          <cell r="B1547">
            <v>42698</v>
          </cell>
          <cell r="C1547" t="str">
            <v>NOVIEMBRE</v>
          </cell>
          <cell r="D1547" t="str">
            <v>2016</v>
          </cell>
          <cell r="E1547">
            <v>353</v>
          </cell>
          <cell r="F1547" t="str">
            <v>C5R-899</v>
          </cell>
          <cell r="G1547" t="str">
            <v>A0U-978</v>
          </cell>
          <cell r="H1547" t="str">
            <v>LAS BAMBAS</v>
          </cell>
          <cell r="I1547">
            <v>249342</v>
          </cell>
          <cell r="J1547" t="str">
            <v>REPUESTO</v>
          </cell>
          <cell r="K1547" t="str">
            <v>ALARMA DE RETROCESO</v>
          </cell>
          <cell r="L1547">
            <v>2</v>
          </cell>
          <cell r="M1547" t="str">
            <v>UNID.</v>
          </cell>
          <cell r="N1547" t="str">
            <v>CISTERNA</v>
          </cell>
          <cell r="O1547">
            <v>0</v>
          </cell>
          <cell r="P1547" t="str">
            <v>E3</v>
          </cell>
          <cell r="Q1547" t="str">
            <v>J2</v>
          </cell>
          <cell r="R1547" t="str">
            <v>J6</v>
          </cell>
          <cell r="S1547" t="str">
            <v>ENTREGADO</v>
          </cell>
          <cell r="T1547">
            <v>42698</v>
          </cell>
          <cell r="U1547" t="str">
            <v>CONDORI CHURATA ALEX</v>
          </cell>
          <cell r="V1547" t="str">
            <v>CORIHUAMAN SURCO  ERICK ROBERT</v>
          </cell>
        </row>
        <row r="1548">
          <cell r="A1548">
            <v>1522</v>
          </cell>
          <cell r="B1548">
            <v>42698</v>
          </cell>
          <cell r="C1548" t="str">
            <v>NOVIEMBRE</v>
          </cell>
          <cell r="D1548" t="str">
            <v>2016</v>
          </cell>
          <cell r="E1548">
            <v>353</v>
          </cell>
          <cell r="F1548" t="str">
            <v>C5R-899</v>
          </cell>
          <cell r="G1548" t="str">
            <v>A0U-978</v>
          </cell>
          <cell r="H1548" t="str">
            <v>LAS BAMBAS</v>
          </cell>
          <cell r="I1548">
            <v>249342</v>
          </cell>
          <cell r="J1548" t="str">
            <v>REPUESTO</v>
          </cell>
          <cell r="K1548" t="str">
            <v>FOCO PIRATA</v>
          </cell>
          <cell r="L1548">
            <v>1</v>
          </cell>
          <cell r="M1548" t="str">
            <v>UNID.</v>
          </cell>
          <cell r="N1548" t="str">
            <v>CISTERNA</v>
          </cell>
          <cell r="O1548">
            <v>0</v>
          </cell>
          <cell r="P1548" t="str">
            <v>E3</v>
          </cell>
          <cell r="Q1548" t="str">
            <v>J2</v>
          </cell>
          <cell r="R1548" t="str">
            <v>J6</v>
          </cell>
          <cell r="S1548" t="str">
            <v>ENTREGADO</v>
          </cell>
          <cell r="T1548">
            <v>42698</v>
          </cell>
          <cell r="U1548" t="str">
            <v>CONDORI CHURATA ALEX</v>
          </cell>
          <cell r="V1548" t="str">
            <v>CORIHUAMAN SURCO  ERICK ROBERT</v>
          </cell>
        </row>
        <row r="1549">
          <cell r="A1549">
            <v>1523</v>
          </cell>
          <cell r="B1549">
            <v>42698</v>
          </cell>
          <cell r="C1549" t="str">
            <v>NOVIEMBRE</v>
          </cell>
          <cell r="D1549" t="str">
            <v>2016</v>
          </cell>
          <cell r="E1549">
            <v>353</v>
          </cell>
          <cell r="F1549" t="str">
            <v>C5R-899</v>
          </cell>
          <cell r="G1549" t="str">
            <v>A0U-978</v>
          </cell>
          <cell r="H1549" t="str">
            <v>LAS BAMBAS</v>
          </cell>
          <cell r="I1549">
            <v>249342</v>
          </cell>
          <cell r="J1549" t="str">
            <v>REPUESTO</v>
          </cell>
          <cell r="K1549" t="str">
            <v>CARCASA DE FOCO PIRATA</v>
          </cell>
          <cell r="L1549">
            <v>1</v>
          </cell>
          <cell r="M1549" t="str">
            <v>UNID.</v>
          </cell>
          <cell r="N1549" t="str">
            <v>CISTERNA</v>
          </cell>
          <cell r="O1549">
            <v>0</v>
          </cell>
          <cell r="P1549" t="str">
            <v>E3</v>
          </cell>
          <cell r="Q1549" t="str">
            <v>J2</v>
          </cell>
          <cell r="R1549" t="str">
            <v>J6</v>
          </cell>
          <cell r="S1549" t="str">
            <v>ENTREGADO</v>
          </cell>
          <cell r="T1549">
            <v>42698</v>
          </cell>
          <cell r="U1549" t="str">
            <v>CONDORI CHURATA ALEX</v>
          </cell>
          <cell r="V1549" t="str">
            <v>CORIHUAMAN SURCO  ERICK ROBERT</v>
          </cell>
        </row>
        <row r="1550">
          <cell r="A1550">
            <v>1537</v>
          </cell>
          <cell r="B1550">
            <v>42698</v>
          </cell>
          <cell r="C1550" t="str">
            <v>NOVIEMBRE</v>
          </cell>
          <cell r="D1550" t="str">
            <v>2016</v>
          </cell>
          <cell r="E1550">
            <v>353</v>
          </cell>
          <cell r="F1550" t="str">
            <v>C5R-899</v>
          </cell>
          <cell r="G1550" t="str">
            <v>A0U-978</v>
          </cell>
          <cell r="H1550" t="str">
            <v>LAS BAMBAS</v>
          </cell>
          <cell r="I1550">
            <v>249342</v>
          </cell>
          <cell r="J1550" t="str">
            <v>REPUESTO</v>
          </cell>
          <cell r="K1550" t="str">
            <v>FARO LATERAL RECTANGULAR</v>
          </cell>
          <cell r="L1550">
            <v>1</v>
          </cell>
          <cell r="M1550" t="str">
            <v>UNID.</v>
          </cell>
          <cell r="N1550" t="str">
            <v>CISTERNA</v>
          </cell>
          <cell r="O1550">
            <v>0</v>
          </cell>
          <cell r="P1550" t="str">
            <v>E3</v>
          </cell>
          <cell r="Q1550" t="str">
            <v>J2</v>
          </cell>
          <cell r="R1550" t="str">
            <v>J6</v>
          </cell>
          <cell r="S1550" t="str">
            <v>ENTREGADO</v>
          </cell>
          <cell r="T1550">
            <v>42698</v>
          </cell>
          <cell r="U1550" t="str">
            <v>CONDORI CHURATA ALEX</v>
          </cell>
          <cell r="V1550" t="str">
            <v>CORIHUAMAN SURCO  ERICK ROBERT</v>
          </cell>
        </row>
        <row r="1551">
          <cell r="A1551">
            <v>1589</v>
          </cell>
          <cell r="B1551">
            <v>42698</v>
          </cell>
          <cell r="C1551" t="str">
            <v>NOVIEMBRE</v>
          </cell>
          <cell r="D1551" t="str">
            <v>2016</v>
          </cell>
          <cell r="E1551">
            <v>423</v>
          </cell>
          <cell r="F1551" t="str">
            <v>C9M-902</v>
          </cell>
          <cell r="G1551" t="str">
            <v>B8L-970</v>
          </cell>
          <cell r="H1551" t="str">
            <v>LAS BAMBAS</v>
          </cell>
          <cell r="I1551">
            <v>208779</v>
          </cell>
          <cell r="J1551" t="str">
            <v>INSUMO TALLER</v>
          </cell>
          <cell r="K1551" t="str">
            <v>LIMPIACONTACTO</v>
          </cell>
          <cell r="L1551">
            <v>1</v>
          </cell>
          <cell r="M1551" t="str">
            <v>UNID.</v>
          </cell>
          <cell r="N1551" t="str">
            <v>TRACTO</v>
          </cell>
          <cell r="O1551">
            <v>0</v>
          </cell>
          <cell r="P1551" t="str">
            <v>M5</v>
          </cell>
          <cell r="Q1551" t="str">
            <v>J2</v>
          </cell>
          <cell r="R1551" t="str">
            <v>J5</v>
          </cell>
          <cell r="S1551" t="str">
            <v>ENTREGADO</v>
          </cell>
          <cell r="T1551">
            <v>42698</v>
          </cell>
          <cell r="U1551" t="str">
            <v>LOPEZ RUIZ WILBERTO</v>
          </cell>
          <cell r="V1551" t="str">
            <v>CORIHUAMAN SURCO  ERICK ROBERT</v>
          </cell>
        </row>
        <row r="1552">
          <cell r="A1552">
            <v>1595</v>
          </cell>
          <cell r="B1552">
            <v>42698</v>
          </cell>
          <cell r="C1552" t="str">
            <v>NOVIEMBRE</v>
          </cell>
          <cell r="D1552" t="str">
            <v>2016</v>
          </cell>
          <cell r="E1552">
            <v>423</v>
          </cell>
          <cell r="F1552" t="str">
            <v>C9M-902</v>
          </cell>
          <cell r="G1552" t="str">
            <v>B8L-970</v>
          </cell>
          <cell r="H1552" t="str">
            <v>LAS BAMBAS</v>
          </cell>
          <cell r="I1552">
            <v>208779</v>
          </cell>
          <cell r="J1552" t="str">
            <v>REPUESTO</v>
          </cell>
          <cell r="K1552" t="str">
            <v>FILTRO DE AIRE PRIMARIO</v>
          </cell>
          <cell r="L1552">
            <v>1</v>
          </cell>
          <cell r="M1552" t="str">
            <v>UNID.</v>
          </cell>
          <cell r="N1552" t="str">
            <v>TRACTO</v>
          </cell>
          <cell r="O1552">
            <v>0</v>
          </cell>
          <cell r="P1552" t="str">
            <v>M5</v>
          </cell>
          <cell r="Q1552" t="str">
            <v>J2</v>
          </cell>
          <cell r="R1552" t="str">
            <v>J6</v>
          </cell>
          <cell r="S1552" t="str">
            <v>ENTREGADO</v>
          </cell>
          <cell r="T1552">
            <v>42698</v>
          </cell>
          <cell r="U1552" t="str">
            <v>LOPEZ RUIZ WILBERTO</v>
          </cell>
          <cell r="V1552" t="str">
            <v>CORIHUAMAN SURCO  ERICK ROBERT</v>
          </cell>
        </row>
        <row r="1553">
          <cell r="A1553">
            <v>1506</v>
          </cell>
          <cell r="B1553">
            <v>42698</v>
          </cell>
          <cell r="C1553" t="str">
            <v>NOVIEMBRE</v>
          </cell>
          <cell r="D1553" t="str">
            <v>2016</v>
          </cell>
          <cell r="E1553">
            <v>315</v>
          </cell>
          <cell r="F1553" t="str">
            <v>D3O-742</v>
          </cell>
          <cell r="G1553" t="str">
            <v>B8L-971</v>
          </cell>
          <cell r="H1553" t="str">
            <v>LAS BAMBAS</v>
          </cell>
          <cell r="I1553">
            <v>182794</v>
          </cell>
          <cell r="J1553" t="str">
            <v>REPUESTO</v>
          </cell>
          <cell r="K1553" t="str">
            <v>NIPLE (según muestra)</v>
          </cell>
          <cell r="L1553">
            <v>1</v>
          </cell>
          <cell r="M1553" t="str">
            <v>UNID.</v>
          </cell>
          <cell r="N1553" t="str">
            <v>TRACTO</v>
          </cell>
          <cell r="O1553">
            <v>0</v>
          </cell>
          <cell r="P1553" t="str">
            <v>M2</v>
          </cell>
          <cell r="Q1553" t="str">
            <v>J2</v>
          </cell>
          <cell r="R1553" t="str">
            <v>J6</v>
          </cell>
          <cell r="S1553" t="str">
            <v>ENTREGADO</v>
          </cell>
          <cell r="T1553">
            <v>42698</v>
          </cell>
          <cell r="U1553" t="str">
            <v>CHUMPITAZ GAGO JULIO ENRIQUE</v>
          </cell>
          <cell r="V1553" t="str">
            <v>CORIHUAMAN SURCO  ERICK ROBERT</v>
          </cell>
        </row>
        <row r="1554">
          <cell r="A1554">
            <v>1507</v>
          </cell>
          <cell r="B1554">
            <v>42698</v>
          </cell>
          <cell r="C1554" t="str">
            <v>NOVIEMBRE</v>
          </cell>
          <cell r="D1554" t="str">
            <v>2016</v>
          </cell>
          <cell r="E1554">
            <v>315</v>
          </cell>
          <cell r="F1554" t="str">
            <v>D3O-742</v>
          </cell>
          <cell r="G1554" t="str">
            <v>B8L-971</v>
          </cell>
          <cell r="H1554" t="str">
            <v>LAS BAMBAS</v>
          </cell>
          <cell r="I1554">
            <v>182794</v>
          </cell>
          <cell r="J1554" t="str">
            <v>REPUESTO</v>
          </cell>
          <cell r="K1554" t="str">
            <v>TUERCAS 5/8</v>
          </cell>
          <cell r="L1554">
            <v>2</v>
          </cell>
          <cell r="M1554" t="str">
            <v>UNID.</v>
          </cell>
          <cell r="N1554" t="str">
            <v>TRACTO</v>
          </cell>
          <cell r="O1554">
            <v>0</v>
          </cell>
          <cell r="P1554" t="str">
            <v>S3</v>
          </cell>
          <cell r="Q1554" t="str">
            <v>J2</v>
          </cell>
          <cell r="R1554" t="str">
            <v>J6</v>
          </cell>
          <cell r="S1554" t="str">
            <v>ENTREGADO</v>
          </cell>
          <cell r="T1554">
            <v>42698</v>
          </cell>
          <cell r="U1554" t="str">
            <v>JIMENEZ MACHACA JAVIER</v>
          </cell>
          <cell r="V1554" t="str">
            <v>CORIHUAMAN SURCO  ERICK ROBERT</v>
          </cell>
        </row>
        <row r="1555">
          <cell r="A1555">
            <v>1508</v>
          </cell>
          <cell r="B1555">
            <v>42698</v>
          </cell>
          <cell r="C1555" t="str">
            <v>NOVIEMBRE</v>
          </cell>
          <cell r="D1555" t="str">
            <v>2016</v>
          </cell>
          <cell r="E1555">
            <v>315</v>
          </cell>
          <cell r="F1555" t="str">
            <v>D3O-742</v>
          </cell>
          <cell r="G1555" t="str">
            <v>B8L-971</v>
          </cell>
          <cell r="H1555" t="str">
            <v>LAS BAMBAS</v>
          </cell>
          <cell r="I1555">
            <v>182794</v>
          </cell>
          <cell r="J1555" t="str">
            <v>REPUESTO</v>
          </cell>
          <cell r="K1555" t="str">
            <v>PERNO 5/8 X 1</v>
          </cell>
          <cell r="L1555">
            <v>2</v>
          </cell>
          <cell r="M1555" t="str">
            <v>UNID.</v>
          </cell>
          <cell r="N1555" t="str">
            <v>TRACTO</v>
          </cell>
          <cell r="O1555">
            <v>0</v>
          </cell>
          <cell r="P1555" t="str">
            <v>S3</v>
          </cell>
          <cell r="Q1555" t="str">
            <v>J2</v>
          </cell>
          <cell r="R1555" t="str">
            <v>J6</v>
          </cell>
          <cell r="S1555" t="str">
            <v>ENTREGADO</v>
          </cell>
          <cell r="T1555">
            <v>42698</v>
          </cell>
          <cell r="U1555" t="str">
            <v>JIMENEZ MACHACA JAVIER</v>
          </cell>
          <cell r="V1555" t="str">
            <v>CORIHUAMAN SURCO  ERICK ROBERT</v>
          </cell>
        </row>
        <row r="1556">
          <cell r="A1556">
            <v>1509</v>
          </cell>
          <cell r="B1556">
            <v>42698</v>
          </cell>
          <cell r="C1556" t="str">
            <v>NOVIEMBRE</v>
          </cell>
          <cell r="D1556" t="str">
            <v>2016</v>
          </cell>
          <cell r="E1556">
            <v>315</v>
          </cell>
          <cell r="F1556" t="str">
            <v>D3O-742</v>
          </cell>
          <cell r="G1556" t="str">
            <v>B8L-971</v>
          </cell>
          <cell r="H1556" t="str">
            <v>LAS BAMBAS</v>
          </cell>
          <cell r="I1556">
            <v>182794</v>
          </cell>
          <cell r="J1556" t="str">
            <v>REPUESTO</v>
          </cell>
          <cell r="K1556" t="str">
            <v>HIDROLINA</v>
          </cell>
          <cell r="L1556">
            <v>1</v>
          </cell>
          <cell r="M1556" t="str">
            <v>GLNS.</v>
          </cell>
          <cell r="N1556" t="str">
            <v>TRACTO</v>
          </cell>
          <cell r="O1556">
            <v>0</v>
          </cell>
          <cell r="P1556" t="str">
            <v>M2</v>
          </cell>
          <cell r="Q1556" t="str">
            <v>J2</v>
          </cell>
          <cell r="R1556" t="str">
            <v>J6</v>
          </cell>
          <cell r="S1556" t="str">
            <v>ENTREGADO</v>
          </cell>
          <cell r="T1556">
            <v>42698</v>
          </cell>
          <cell r="U1556" t="str">
            <v>CHUMPITAZ GAGO JULIO ENRIQUE</v>
          </cell>
          <cell r="V1556" t="str">
            <v>CORIHUAMAN SURCO  ERICK ROBERT</v>
          </cell>
        </row>
        <row r="1557">
          <cell r="A1557">
            <v>1524</v>
          </cell>
          <cell r="B1557">
            <v>42698</v>
          </cell>
          <cell r="C1557" t="str">
            <v>NOVIEMBRE</v>
          </cell>
          <cell r="D1557" t="str">
            <v>2016</v>
          </cell>
          <cell r="E1557">
            <v>315</v>
          </cell>
          <cell r="F1557" t="str">
            <v>D3O-742</v>
          </cell>
          <cell r="G1557" t="str">
            <v>B8L-971</v>
          </cell>
          <cell r="H1557" t="str">
            <v>LAS BAMBAS</v>
          </cell>
          <cell r="I1557">
            <v>182794</v>
          </cell>
          <cell r="J1557" t="str">
            <v>REPUESTO</v>
          </cell>
          <cell r="K1557" t="str">
            <v>PRESINTOS 300</v>
          </cell>
          <cell r="L1557">
            <v>5</v>
          </cell>
          <cell r="M1557" t="str">
            <v>UNID.</v>
          </cell>
          <cell r="N1557" t="str">
            <v>TRACTO</v>
          </cell>
          <cell r="O1557">
            <v>0</v>
          </cell>
          <cell r="P1557" t="str">
            <v>M2</v>
          </cell>
          <cell r="Q1557" t="str">
            <v>J2</v>
          </cell>
          <cell r="R1557" t="str">
            <v>J6</v>
          </cell>
          <cell r="S1557" t="str">
            <v>ENTREGADO</v>
          </cell>
          <cell r="T1557">
            <v>42698</v>
          </cell>
          <cell r="U1557" t="str">
            <v>CHUMPITAZ GAGO JULIO ENRIQUE</v>
          </cell>
          <cell r="V1557" t="str">
            <v>CORIHUAMAN SURCO  ERICK ROBERT</v>
          </cell>
        </row>
        <row r="1558">
          <cell r="A1558">
            <v>1562</v>
          </cell>
          <cell r="B1558">
            <v>42698</v>
          </cell>
          <cell r="C1558" t="str">
            <v>NOVIEMBRE</v>
          </cell>
          <cell r="D1558" t="str">
            <v>2016</v>
          </cell>
          <cell r="E1558">
            <v>385</v>
          </cell>
          <cell r="F1558" t="str">
            <v>D3O-745</v>
          </cell>
          <cell r="G1558" t="str">
            <v>F3L-979</v>
          </cell>
          <cell r="H1558" t="str">
            <v>LAS BAMBAS</v>
          </cell>
          <cell r="I1558">
            <v>156638</v>
          </cell>
          <cell r="J1558" t="str">
            <v>REPUESTO</v>
          </cell>
          <cell r="K1558" t="str">
            <v>FOCO LAGRIMON AMBAR 12 V</v>
          </cell>
          <cell r="L1558">
            <v>1</v>
          </cell>
          <cell r="M1558" t="str">
            <v>UNID.</v>
          </cell>
          <cell r="N1558" t="str">
            <v>TRACTO</v>
          </cell>
          <cell r="O1558">
            <v>0</v>
          </cell>
          <cell r="P1558" t="str">
            <v>E3</v>
          </cell>
          <cell r="Q1558" t="str">
            <v>J2</v>
          </cell>
          <cell r="R1558" t="str">
            <v>J6</v>
          </cell>
          <cell r="S1558" t="str">
            <v>ENTREGADO</v>
          </cell>
          <cell r="T1558">
            <v>42698</v>
          </cell>
          <cell r="U1558" t="str">
            <v>CONDORI CHURATA ALEX</v>
          </cell>
          <cell r="V1558" t="str">
            <v>CORIHUAMAN SURCO  ERICK ROBERT</v>
          </cell>
        </row>
        <row r="1559">
          <cell r="A1559">
            <v>1525</v>
          </cell>
          <cell r="B1559">
            <v>42698</v>
          </cell>
          <cell r="C1559" t="str">
            <v>NOVIEMBRE</v>
          </cell>
          <cell r="D1559" t="str">
            <v>2016</v>
          </cell>
          <cell r="E1559">
            <v>207</v>
          </cell>
          <cell r="F1559" t="str">
            <v>D3P-746</v>
          </cell>
          <cell r="G1559" t="str">
            <v>C0T-974</v>
          </cell>
          <cell r="H1559" t="str">
            <v>LAS BAMBAS</v>
          </cell>
          <cell r="I1559">
            <v>128937</v>
          </cell>
          <cell r="J1559" t="str">
            <v>REPUESTO</v>
          </cell>
          <cell r="K1559" t="str">
            <v>SOMBRERITOS 1 X 5/16 X 1/2</v>
          </cell>
          <cell r="L1559">
            <v>16</v>
          </cell>
          <cell r="M1559" t="str">
            <v>UNID.</v>
          </cell>
          <cell r="N1559" t="str">
            <v>CISTERNA</v>
          </cell>
          <cell r="O1559">
            <v>0</v>
          </cell>
          <cell r="P1559" t="str">
            <v>S2</v>
          </cell>
          <cell r="Q1559" t="str">
            <v>J2</v>
          </cell>
          <cell r="R1559" t="str">
            <v>J6</v>
          </cell>
          <cell r="S1559" t="str">
            <v>ENTREGADO</v>
          </cell>
          <cell r="T1559">
            <v>42698</v>
          </cell>
          <cell r="U1559" t="str">
            <v>PALOMINO ESTRADA  MICHEL</v>
          </cell>
          <cell r="V1559" t="str">
            <v>CORIHUAMAN SURCO  ERICK ROBERT</v>
          </cell>
        </row>
        <row r="1560">
          <cell r="A1560">
            <v>1526</v>
          </cell>
          <cell r="B1560">
            <v>42698</v>
          </cell>
          <cell r="C1560" t="str">
            <v>NOVIEMBRE</v>
          </cell>
          <cell r="D1560" t="str">
            <v>2016</v>
          </cell>
          <cell r="E1560">
            <v>207</v>
          </cell>
          <cell r="F1560" t="str">
            <v>D3P-746</v>
          </cell>
          <cell r="G1560" t="str">
            <v>C0T-974</v>
          </cell>
          <cell r="H1560" t="str">
            <v>LAS BAMBAS</v>
          </cell>
          <cell r="I1560">
            <v>128937</v>
          </cell>
          <cell r="J1560" t="str">
            <v>REPUESTO</v>
          </cell>
          <cell r="K1560" t="str">
            <v>SOMBRERITOS 1 X 5/16 X 1</v>
          </cell>
          <cell r="L1560">
            <v>4</v>
          </cell>
          <cell r="M1560" t="str">
            <v>UNID.</v>
          </cell>
          <cell r="N1560" t="str">
            <v>CISTERNA</v>
          </cell>
          <cell r="O1560">
            <v>0</v>
          </cell>
          <cell r="P1560" t="str">
            <v>S2</v>
          </cell>
          <cell r="Q1560" t="str">
            <v>J2</v>
          </cell>
          <cell r="R1560" t="str">
            <v>J6</v>
          </cell>
          <cell r="S1560" t="str">
            <v>ENTREGADO</v>
          </cell>
          <cell r="T1560">
            <v>42698</v>
          </cell>
          <cell r="U1560" t="str">
            <v>PALOMINO ESTRADA  MICHEL</v>
          </cell>
          <cell r="V1560" t="str">
            <v>CORIHUAMAN SURCO  ERICK ROBERT</v>
          </cell>
        </row>
        <row r="1561">
          <cell r="A1561">
            <v>1594</v>
          </cell>
          <cell r="B1561">
            <v>42698</v>
          </cell>
          <cell r="C1561" t="str">
            <v>NOVIEMBRE</v>
          </cell>
          <cell r="D1561" t="str">
            <v>2016</v>
          </cell>
          <cell r="E1561">
            <v>207</v>
          </cell>
          <cell r="F1561" t="str">
            <v>D3P-746</v>
          </cell>
          <cell r="G1561" t="str">
            <v>C0T-974</v>
          </cell>
          <cell r="H1561" t="str">
            <v>LAS BAMBAS</v>
          </cell>
          <cell r="I1561">
            <v>128937</v>
          </cell>
          <cell r="J1561" t="str">
            <v>SERVICIO</v>
          </cell>
          <cell r="K1561" t="str">
            <v>CORTE Y DOBLEZ DE PLANCHA DE 3/16</v>
          </cell>
          <cell r="L1561">
            <v>2</v>
          </cell>
          <cell r="M1561" t="str">
            <v>UNID.</v>
          </cell>
          <cell r="N1561" t="str">
            <v>CISTERNA</v>
          </cell>
          <cell r="O1561">
            <v>92</v>
          </cell>
          <cell r="P1561" t="str">
            <v>S2</v>
          </cell>
          <cell r="Q1561" t="str">
            <v>J1</v>
          </cell>
          <cell r="R1561" t="str">
            <v>J1</v>
          </cell>
          <cell r="S1561" t="str">
            <v>ENTREGADO</v>
          </cell>
          <cell r="T1561">
            <v>0</v>
          </cell>
          <cell r="U1561" t="str">
            <v>PALOMINO ESTRADA  MICHEL</v>
          </cell>
          <cell r="V1561" t="str">
            <v>FLOREZ CONDORI  JOSE WILLIANS</v>
          </cell>
        </row>
        <row r="1562">
          <cell r="A1562">
            <v>1552</v>
          </cell>
          <cell r="B1562">
            <v>42698</v>
          </cell>
          <cell r="C1562" t="str">
            <v>NOVIEMBRE</v>
          </cell>
          <cell r="D1562" t="str">
            <v>2016</v>
          </cell>
          <cell r="E1562">
            <v>399</v>
          </cell>
          <cell r="F1562" t="str">
            <v>D3R-742</v>
          </cell>
          <cell r="G1562" t="str">
            <v>D2E-975</v>
          </cell>
          <cell r="H1562" t="str">
            <v>LAS BAMBAS</v>
          </cell>
          <cell r="I1562">
            <v>150257</v>
          </cell>
          <cell r="J1562" t="str">
            <v>REPUESTO</v>
          </cell>
          <cell r="K1562" t="str">
            <v>FARO NEBLINERO AAA</v>
          </cell>
          <cell r="L1562">
            <v>2</v>
          </cell>
          <cell r="M1562" t="str">
            <v>UNID.</v>
          </cell>
          <cell r="N1562" t="str">
            <v>TRACTO</v>
          </cell>
          <cell r="O1562">
            <v>0</v>
          </cell>
          <cell r="P1562" t="str">
            <v>E2</v>
          </cell>
          <cell r="Q1562" t="str">
            <v>J1</v>
          </cell>
          <cell r="R1562" t="str">
            <v>J5</v>
          </cell>
          <cell r="S1562" t="str">
            <v>ENTREGADO</v>
          </cell>
          <cell r="T1562">
            <v>42698</v>
          </cell>
          <cell r="U1562" t="str">
            <v>YUCA BELLIDO BORIS YERSY</v>
          </cell>
          <cell r="V1562" t="str">
            <v>FLOREZ CONDORI  JOSE WILLIANS</v>
          </cell>
        </row>
        <row r="1563">
          <cell r="A1563">
            <v>1553</v>
          </cell>
          <cell r="B1563">
            <v>42698</v>
          </cell>
          <cell r="C1563" t="str">
            <v>NOVIEMBRE</v>
          </cell>
          <cell r="D1563" t="str">
            <v>2016</v>
          </cell>
          <cell r="E1563">
            <v>399</v>
          </cell>
          <cell r="F1563" t="str">
            <v>D3R-742</v>
          </cell>
          <cell r="G1563" t="str">
            <v>D2E-975</v>
          </cell>
          <cell r="H1563" t="str">
            <v>LAS BAMBAS</v>
          </cell>
          <cell r="I1563">
            <v>150257</v>
          </cell>
          <cell r="J1563" t="str">
            <v>REPUESTO</v>
          </cell>
          <cell r="K1563" t="str">
            <v>PERNO 5/16 x 2" C/ DOBLE TUERCA Y DOBLE VOLANDA</v>
          </cell>
          <cell r="L1563">
            <v>2</v>
          </cell>
          <cell r="M1563" t="str">
            <v>UNID.</v>
          </cell>
          <cell r="N1563" t="str">
            <v>TRACTO</v>
          </cell>
          <cell r="O1563">
            <v>0</v>
          </cell>
          <cell r="P1563" t="str">
            <v>E2</v>
          </cell>
          <cell r="Q1563" t="str">
            <v>J1</v>
          </cell>
          <cell r="R1563" t="str">
            <v>J5</v>
          </cell>
          <cell r="S1563" t="str">
            <v>ENTREGADO</v>
          </cell>
          <cell r="T1563">
            <v>42698</v>
          </cell>
          <cell r="U1563" t="str">
            <v>YUCA BELLIDO BORIS YERSY</v>
          </cell>
          <cell r="V1563" t="str">
            <v>FLOREZ CONDORI  JOSE WILLIANS</v>
          </cell>
        </row>
        <row r="1564">
          <cell r="A1564">
            <v>1554</v>
          </cell>
          <cell r="B1564">
            <v>42698</v>
          </cell>
          <cell r="C1564" t="str">
            <v>NOVIEMBRE</v>
          </cell>
          <cell r="D1564" t="str">
            <v>2016</v>
          </cell>
          <cell r="E1564">
            <v>399</v>
          </cell>
          <cell r="F1564" t="str">
            <v>D3R-742</v>
          </cell>
          <cell r="G1564" t="str">
            <v>D2E-975</v>
          </cell>
          <cell r="H1564" t="str">
            <v>LAS BAMBAS</v>
          </cell>
          <cell r="I1564">
            <v>150257</v>
          </cell>
          <cell r="J1564" t="str">
            <v>REPUESTO</v>
          </cell>
          <cell r="K1564" t="str">
            <v>CABLE NRO, 14</v>
          </cell>
          <cell r="L1564">
            <v>4</v>
          </cell>
          <cell r="M1564" t="str">
            <v>M</v>
          </cell>
          <cell r="N1564" t="str">
            <v>TRACTO</v>
          </cell>
          <cell r="O1564">
            <v>0</v>
          </cell>
          <cell r="P1564" t="str">
            <v>E2</v>
          </cell>
          <cell r="Q1564" t="str">
            <v>J1</v>
          </cell>
          <cell r="R1564" t="str">
            <v>J5</v>
          </cell>
          <cell r="S1564" t="str">
            <v>ENTREGADO</v>
          </cell>
          <cell r="T1564">
            <v>42698</v>
          </cell>
          <cell r="U1564" t="str">
            <v>YUCA BELLIDO BORIS YERSY</v>
          </cell>
          <cell r="V1564" t="str">
            <v>FLOREZ CONDORI  JOSE WILLIANS</v>
          </cell>
        </row>
        <row r="1565">
          <cell r="A1565">
            <v>1539</v>
          </cell>
          <cell r="B1565">
            <v>42698</v>
          </cell>
          <cell r="C1565" t="str">
            <v>NOVIEMBRE</v>
          </cell>
          <cell r="D1565" t="str">
            <v>2016</v>
          </cell>
          <cell r="E1565">
            <v>408</v>
          </cell>
          <cell r="F1565" t="str">
            <v>D3S-725</v>
          </cell>
          <cell r="G1565" t="str">
            <v>TBL-977</v>
          </cell>
          <cell r="H1565" t="str">
            <v>LAS BAMBAS</v>
          </cell>
          <cell r="I1565">
            <v>147331.1</v>
          </cell>
          <cell r="J1565" t="str">
            <v>REPUESTO</v>
          </cell>
          <cell r="K1565" t="str">
            <v>LIQUIDO LIMPIAPARABRISAS</v>
          </cell>
          <cell r="L1565">
            <v>1</v>
          </cell>
          <cell r="M1565" t="str">
            <v>GLNS.</v>
          </cell>
          <cell r="N1565" t="str">
            <v>TRACTO</v>
          </cell>
          <cell r="O1565">
            <v>0</v>
          </cell>
          <cell r="P1565" t="str">
            <v>M5</v>
          </cell>
          <cell r="Q1565" t="str">
            <v>J2</v>
          </cell>
          <cell r="R1565" t="str">
            <v>J6</v>
          </cell>
          <cell r="S1565" t="str">
            <v>ENTREGADO</v>
          </cell>
          <cell r="T1565">
            <v>42698</v>
          </cell>
          <cell r="U1565" t="str">
            <v>LOPEZ RUIZ WILBERTO</v>
          </cell>
          <cell r="V1565" t="str">
            <v>CORIHUAMAN SURCO  ERICK ROBERT</v>
          </cell>
        </row>
        <row r="1566">
          <cell r="A1566">
            <v>1540</v>
          </cell>
          <cell r="B1566">
            <v>42698</v>
          </cell>
          <cell r="C1566" t="str">
            <v>NOVIEMBRE</v>
          </cell>
          <cell r="D1566" t="str">
            <v>2016</v>
          </cell>
          <cell r="E1566">
            <v>408</v>
          </cell>
          <cell r="F1566" t="str">
            <v>D3S-725</v>
          </cell>
          <cell r="G1566" t="str">
            <v>TBL-977</v>
          </cell>
          <cell r="H1566" t="str">
            <v>LAS BAMBAS</v>
          </cell>
          <cell r="I1566">
            <v>147331.1</v>
          </cell>
          <cell r="J1566" t="str">
            <v>REPUESTO</v>
          </cell>
          <cell r="K1566" t="str">
            <v>LIQUIDO REFRIGERANTE</v>
          </cell>
          <cell r="L1566">
            <v>1</v>
          </cell>
          <cell r="M1566" t="str">
            <v>GLNS.</v>
          </cell>
          <cell r="N1566" t="str">
            <v>TRACTO</v>
          </cell>
          <cell r="O1566">
            <v>0</v>
          </cell>
          <cell r="P1566" t="str">
            <v>M5</v>
          </cell>
          <cell r="Q1566" t="str">
            <v>J2</v>
          </cell>
          <cell r="R1566" t="str">
            <v>J6</v>
          </cell>
          <cell r="S1566" t="str">
            <v>ENTREGADO</v>
          </cell>
          <cell r="T1566">
            <v>42698</v>
          </cell>
          <cell r="U1566" t="str">
            <v>LOPEZ RUIZ WILBERTO</v>
          </cell>
          <cell r="V1566" t="str">
            <v>CORIHUAMAN SURCO  ERICK ROBERT</v>
          </cell>
        </row>
        <row r="1567">
          <cell r="A1567">
            <v>1541</v>
          </cell>
          <cell r="B1567">
            <v>42698</v>
          </cell>
          <cell r="C1567" t="str">
            <v>NOVIEMBRE</v>
          </cell>
          <cell r="D1567" t="str">
            <v>2016</v>
          </cell>
          <cell r="E1567">
            <v>408</v>
          </cell>
          <cell r="F1567" t="str">
            <v>D3S-725</v>
          </cell>
          <cell r="G1567" t="str">
            <v>TBL-977</v>
          </cell>
          <cell r="H1567" t="str">
            <v>LAS BAMBAS</v>
          </cell>
          <cell r="I1567">
            <v>147331.1</v>
          </cell>
          <cell r="J1567" t="str">
            <v>REPUESTO</v>
          </cell>
          <cell r="K1567" t="str">
            <v>MANIJA DE PUERTA LADO IZQUIERDO</v>
          </cell>
          <cell r="L1567">
            <v>1</v>
          </cell>
          <cell r="M1567" t="str">
            <v>UNID.</v>
          </cell>
          <cell r="N1567" t="str">
            <v>TRACTO</v>
          </cell>
          <cell r="O1567">
            <v>0</v>
          </cell>
          <cell r="P1567" t="str">
            <v>M5</v>
          </cell>
          <cell r="Q1567" t="str">
            <v>J2</v>
          </cell>
          <cell r="R1567" t="str">
            <v>J6</v>
          </cell>
          <cell r="S1567" t="str">
            <v>ENTREGADO</v>
          </cell>
          <cell r="T1567">
            <v>42698</v>
          </cell>
          <cell r="U1567" t="str">
            <v>LOPEZ RUIZ WILBERTO</v>
          </cell>
          <cell r="V1567" t="str">
            <v>CORIHUAMAN SURCO  ERICK ROBERT</v>
          </cell>
        </row>
        <row r="1568">
          <cell r="A1568">
            <v>1558</v>
          </cell>
          <cell r="B1568">
            <v>42698</v>
          </cell>
          <cell r="C1568" t="str">
            <v>NOVIEMBRE</v>
          </cell>
          <cell r="D1568" t="str">
            <v>2016</v>
          </cell>
          <cell r="E1568">
            <v>408</v>
          </cell>
          <cell r="F1568" t="str">
            <v>D3S-725</v>
          </cell>
          <cell r="G1568" t="str">
            <v>TBL-977</v>
          </cell>
          <cell r="H1568" t="str">
            <v>LAS BAMBAS</v>
          </cell>
          <cell r="I1568">
            <v>147331.1</v>
          </cell>
          <cell r="J1568" t="str">
            <v>REPUESTO</v>
          </cell>
          <cell r="K1568" t="str">
            <v>VALVULA DE LIBERACION DE GASES</v>
          </cell>
          <cell r="L1568">
            <v>1</v>
          </cell>
          <cell r="M1568" t="str">
            <v>UNID.</v>
          </cell>
          <cell r="N1568" t="str">
            <v>CISTERNA</v>
          </cell>
          <cell r="O1568">
            <v>92</v>
          </cell>
          <cell r="P1568" t="str">
            <v>M5</v>
          </cell>
          <cell r="Q1568" t="str">
            <v>J2</v>
          </cell>
          <cell r="R1568" t="str">
            <v>J6</v>
          </cell>
          <cell r="S1568" t="str">
            <v>ENTREGADO</v>
          </cell>
          <cell r="T1568">
            <v>0</v>
          </cell>
          <cell r="U1568" t="str">
            <v>LOPEZ RUIZ WILBERTO</v>
          </cell>
          <cell r="V1568" t="str">
            <v>CORIHUAMAN SURCO  ERICK ROBERT</v>
          </cell>
        </row>
        <row r="1569">
          <cell r="A1569">
            <v>1538</v>
          </cell>
          <cell r="B1569">
            <v>42698</v>
          </cell>
          <cell r="C1569" t="str">
            <v>NOVIEMBRE</v>
          </cell>
          <cell r="D1569" t="str">
            <v>2016</v>
          </cell>
          <cell r="E1569">
            <v>414</v>
          </cell>
          <cell r="F1569" t="str">
            <v>D3S-764</v>
          </cell>
          <cell r="G1569" t="str">
            <v>TBL-998</v>
          </cell>
          <cell r="H1569" t="str">
            <v>LAS BAMBAS</v>
          </cell>
          <cell r="I1569">
            <v>123791</v>
          </cell>
          <cell r="J1569" t="str">
            <v>REPUESTO</v>
          </cell>
          <cell r="K1569" t="str">
            <v>LIQUIDO LIMPIAPARABRISAS</v>
          </cell>
          <cell r="L1569">
            <v>1</v>
          </cell>
          <cell r="M1569" t="str">
            <v>GLNS.</v>
          </cell>
          <cell r="N1569" t="str">
            <v>TRACTO</v>
          </cell>
          <cell r="O1569">
            <v>0</v>
          </cell>
          <cell r="P1569" t="str">
            <v>M1</v>
          </cell>
          <cell r="Q1569" t="str">
            <v>J2</v>
          </cell>
          <cell r="R1569" t="str">
            <v>J6</v>
          </cell>
          <cell r="S1569" t="str">
            <v>ENTREGADO</v>
          </cell>
          <cell r="T1569">
            <v>42698</v>
          </cell>
          <cell r="U1569" t="str">
            <v>CABEZAS SANCHEZ JEAN JHONATAN</v>
          </cell>
          <cell r="V1569" t="str">
            <v>CORIHUAMAN SURCO  ERICK ROBERT</v>
          </cell>
        </row>
        <row r="1570">
          <cell r="A1570">
            <v>1556</v>
          </cell>
          <cell r="B1570">
            <v>42698</v>
          </cell>
          <cell r="C1570" t="str">
            <v>NOVIEMBRE</v>
          </cell>
          <cell r="D1570" t="str">
            <v>2016</v>
          </cell>
          <cell r="E1570">
            <v>414</v>
          </cell>
          <cell r="F1570" t="str">
            <v>D3S-764</v>
          </cell>
          <cell r="G1570" t="str">
            <v>TBL-998</v>
          </cell>
          <cell r="H1570" t="str">
            <v>LAS BAMBAS</v>
          </cell>
          <cell r="I1570">
            <v>123791</v>
          </cell>
          <cell r="J1570" t="str">
            <v>REPUESTO</v>
          </cell>
          <cell r="K1570" t="str">
            <v>PERNO 3/8 X 14</v>
          </cell>
          <cell r="L1570">
            <v>1</v>
          </cell>
          <cell r="M1570" t="str">
            <v>UNID.</v>
          </cell>
          <cell r="N1570" t="str">
            <v>TRACTO</v>
          </cell>
          <cell r="O1570">
            <v>0</v>
          </cell>
          <cell r="P1570" t="str">
            <v>M1</v>
          </cell>
          <cell r="Q1570" t="str">
            <v>J2</v>
          </cell>
          <cell r="R1570" t="str">
            <v>J6</v>
          </cell>
          <cell r="S1570" t="str">
            <v>ENTREGADO</v>
          </cell>
          <cell r="T1570">
            <v>42698</v>
          </cell>
          <cell r="U1570" t="str">
            <v>CABEZAS SANCHEZ JEAN JHONATAN</v>
          </cell>
          <cell r="V1570" t="str">
            <v>CORIHUAMAN SURCO  ERICK ROBERT</v>
          </cell>
        </row>
        <row r="1571">
          <cell r="A1571">
            <v>1549</v>
          </cell>
          <cell r="B1571">
            <v>42698</v>
          </cell>
          <cell r="C1571" t="str">
            <v>NOVIEMBRE</v>
          </cell>
          <cell r="D1571" t="str">
            <v>2016</v>
          </cell>
          <cell r="E1571">
            <v>394</v>
          </cell>
          <cell r="F1571" t="str">
            <v>D3S-767</v>
          </cell>
          <cell r="G1571" t="str">
            <v>B8L-973</v>
          </cell>
          <cell r="H1571" t="str">
            <v>LAS BAMBAS</v>
          </cell>
          <cell r="I1571">
            <v>182881</v>
          </cell>
          <cell r="J1571" t="str">
            <v>REPUESTO</v>
          </cell>
          <cell r="K1571" t="str">
            <v xml:space="preserve">FOCO H3 DE 12 V </v>
          </cell>
          <cell r="L1571">
            <v>2</v>
          </cell>
          <cell r="M1571" t="str">
            <v>UNID.</v>
          </cell>
          <cell r="N1571" t="str">
            <v>CISTERNA</v>
          </cell>
          <cell r="O1571">
            <v>0</v>
          </cell>
          <cell r="P1571" t="str">
            <v>E1</v>
          </cell>
          <cell r="Q1571" t="str">
            <v>J2</v>
          </cell>
          <cell r="R1571" t="str">
            <v>J6</v>
          </cell>
          <cell r="S1571" t="str">
            <v>ENTREGADO</v>
          </cell>
          <cell r="T1571">
            <v>42698</v>
          </cell>
          <cell r="U1571" t="str">
            <v>PALOMINO CARDENAS JUAN CARLOS</v>
          </cell>
          <cell r="V1571" t="str">
            <v>CORIHUAMAN SURCO  ERICK ROBERT</v>
          </cell>
        </row>
        <row r="1572">
          <cell r="A1572">
            <v>1550</v>
          </cell>
          <cell r="B1572">
            <v>42698</v>
          </cell>
          <cell r="C1572" t="str">
            <v>NOVIEMBRE</v>
          </cell>
          <cell r="D1572" t="str">
            <v>2016</v>
          </cell>
          <cell r="E1572">
            <v>394</v>
          </cell>
          <cell r="F1572" t="str">
            <v>D3S-767</v>
          </cell>
          <cell r="G1572" t="str">
            <v>B8L-973</v>
          </cell>
          <cell r="H1572" t="str">
            <v>LAS BAMBAS</v>
          </cell>
          <cell r="I1572">
            <v>182881</v>
          </cell>
          <cell r="J1572" t="str">
            <v>REPUESTO</v>
          </cell>
          <cell r="K1572" t="str">
            <v>FAROS LED REDONDOS ROJOS DE 4"</v>
          </cell>
          <cell r="L1572">
            <v>2</v>
          </cell>
          <cell r="M1572" t="str">
            <v>UNID.</v>
          </cell>
          <cell r="N1572" t="str">
            <v>CISTERNA</v>
          </cell>
          <cell r="O1572">
            <v>0</v>
          </cell>
          <cell r="P1572" t="str">
            <v>E1</v>
          </cell>
          <cell r="Q1572" t="str">
            <v>J2</v>
          </cell>
          <cell r="R1572" t="str">
            <v>J6</v>
          </cell>
          <cell r="S1572" t="str">
            <v>ENTREGADO</v>
          </cell>
          <cell r="T1572">
            <v>42698</v>
          </cell>
          <cell r="U1572" t="str">
            <v>PALOMINO CARDENAS JUAN CARLOS</v>
          </cell>
          <cell r="V1572" t="str">
            <v>CORIHUAMAN SURCO  ERICK ROBERT</v>
          </cell>
        </row>
        <row r="1573">
          <cell r="A1573">
            <v>1551</v>
          </cell>
          <cell r="B1573">
            <v>42698</v>
          </cell>
          <cell r="C1573" t="str">
            <v>NOVIEMBRE</v>
          </cell>
          <cell r="D1573" t="str">
            <v>2016</v>
          </cell>
          <cell r="E1573">
            <v>394</v>
          </cell>
          <cell r="F1573" t="str">
            <v>D3S-767</v>
          </cell>
          <cell r="G1573" t="str">
            <v>B8L-973</v>
          </cell>
          <cell r="H1573" t="str">
            <v>LAS BAMBAS</v>
          </cell>
          <cell r="I1573">
            <v>182881</v>
          </cell>
          <cell r="J1573" t="str">
            <v>REPUESTO</v>
          </cell>
          <cell r="K1573" t="str">
            <v>TERMINALES OJO 1/4</v>
          </cell>
          <cell r="L1573">
            <v>2</v>
          </cell>
          <cell r="M1573" t="str">
            <v>UNID.</v>
          </cell>
          <cell r="N1573" t="str">
            <v>CISTERNA</v>
          </cell>
          <cell r="O1573">
            <v>0</v>
          </cell>
          <cell r="P1573" t="str">
            <v>E1</v>
          </cell>
          <cell r="Q1573" t="str">
            <v>J2</v>
          </cell>
          <cell r="R1573" t="str">
            <v>J6</v>
          </cell>
          <cell r="S1573" t="str">
            <v>ENTREGADO</v>
          </cell>
          <cell r="T1573">
            <v>42698</v>
          </cell>
          <cell r="U1573" t="str">
            <v>PALOMINO CARDENAS JUAN CARLOS</v>
          </cell>
          <cell r="V1573" t="str">
            <v>CORIHUAMAN SURCO  ERICK ROBERT</v>
          </cell>
        </row>
        <row r="1574">
          <cell r="A1574">
            <v>1503</v>
          </cell>
          <cell r="B1574">
            <v>42698</v>
          </cell>
          <cell r="C1574" t="str">
            <v>NOVIEMBRE</v>
          </cell>
          <cell r="D1574" t="str">
            <v>2016</v>
          </cell>
          <cell r="E1574">
            <v>354</v>
          </cell>
          <cell r="F1574" t="str">
            <v>D6F-825</v>
          </cell>
          <cell r="G1574" t="str">
            <v>T2Y-992</v>
          </cell>
          <cell r="H1574" t="str">
            <v>LAS BAMBAS</v>
          </cell>
          <cell r="I1574">
            <v>182729</v>
          </cell>
          <cell r="J1574" t="str">
            <v>REPUESTO</v>
          </cell>
          <cell r="K1574" t="str">
            <v>PERNO 1/2 X 4</v>
          </cell>
          <cell r="L1574">
            <v>1</v>
          </cell>
          <cell r="M1574" t="str">
            <v>UNID.</v>
          </cell>
          <cell r="N1574" t="str">
            <v>TRACTO</v>
          </cell>
          <cell r="O1574">
            <v>0</v>
          </cell>
          <cell r="P1574" t="str">
            <v>M7</v>
          </cell>
          <cell r="Q1574" t="str">
            <v>J2</v>
          </cell>
          <cell r="R1574" t="str">
            <v>J6</v>
          </cell>
          <cell r="S1574" t="str">
            <v>ENTREGADO</v>
          </cell>
          <cell r="T1574">
            <v>42698</v>
          </cell>
          <cell r="U1574" t="str">
            <v>ROBLES ROJAS  JOSE MIGUEL</v>
          </cell>
          <cell r="V1574" t="str">
            <v>CORIHUAMAN SURCO  ERICK ROBERT</v>
          </cell>
        </row>
        <row r="1575">
          <cell r="A1575">
            <v>1504</v>
          </cell>
          <cell r="B1575">
            <v>42698</v>
          </cell>
          <cell r="C1575" t="str">
            <v>NOVIEMBRE</v>
          </cell>
          <cell r="D1575" t="str">
            <v>2016</v>
          </cell>
          <cell r="E1575">
            <v>354</v>
          </cell>
          <cell r="F1575" t="str">
            <v>D6F-825</v>
          </cell>
          <cell r="G1575" t="str">
            <v>T2Y-992</v>
          </cell>
          <cell r="H1575" t="str">
            <v>LAS BAMBAS</v>
          </cell>
          <cell r="I1575">
            <v>182729</v>
          </cell>
          <cell r="J1575" t="str">
            <v>REPUESTO</v>
          </cell>
          <cell r="K1575" t="str">
            <v>ARANDELAS PLANAS 1/2</v>
          </cell>
          <cell r="L1575">
            <v>8</v>
          </cell>
          <cell r="M1575" t="str">
            <v>UNID.</v>
          </cell>
          <cell r="N1575" t="str">
            <v>TRACTO</v>
          </cell>
          <cell r="O1575">
            <v>0</v>
          </cell>
          <cell r="P1575" t="str">
            <v>M7</v>
          </cell>
          <cell r="Q1575" t="str">
            <v>J2</v>
          </cell>
          <cell r="R1575" t="str">
            <v>J6</v>
          </cell>
          <cell r="S1575" t="str">
            <v>ENTREGADO</v>
          </cell>
          <cell r="T1575">
            <v>42698</v>
          </cell>
          <cell r="U1575" t="str">
            <v>ROBLES ROJAS  JOSE MIGUEL</v>
          </cell>
          <cell r="V1575" t="str">
            <v>CORIHUAMAN SURCO  ERICK ROBERT</v>
          </cell>
        </row>
        <row r="1576">
          <cell r="A1576">
            <v>1505</v>
          </cell>
          <cell r="B1576">
            <v>42698</v>
          </cell>
          <cell r="C1576" t="str">
            <v>NOVIEMBRE</v>
          </cell>
          <cell r="D1576" t="str">
            <v>2016</v>
          </cell>
          <cell r="E1576">
            <v>354</v>
          </cell>
          <cell r="F1576" t="str">
            <v>D6F-825</v>
          </cell>
          <cell r="G1576" t="str">
            <v>T2Y-992</v>
          </cell>
          <cell r="H1576" t="str">
            <v>LAS BAMBAS</v>
          </cell>
          <cell r="I1576">
            <v>182729</v>
          </cell>
          <cell r="J1576" t="str">
            <v>REPUESTO</v>
          </cell>
          <cell r="K1576" t="str">
            <v>TUERCA SEGURO 1/2</v>
          </cell>
          <cell r="L1576">
            <v>1</v>
          </cell>
          <cell r="M1576" t="str">
            <v>UNID.</v>
          </cell>
          <cell r="N1576" t="str">
            <v>TRACTO</v>
          </cell>
          <cell r="O1576">
            <v>0</v>
          </cell>
          <cell r="P1576" t="str">
            <v>M7</v>
          </cell>
          <cell r="Q1576" t="str">
            <v>J2</v>
          </cell>
          <cell r="R1576" t="str">
            <v>J6</v>
          </cell>
          <cell r="S1576" t="str">
            <v>ENTREGADO</v>
          </cell>
          <cell r="T1576">
            <v>42698</v>
          </cell>
          <cell r="U1576" t="str">
            <v>ROBLES ROJAS  JOSE MIGUEL</v>
          </cell>
          <cell r="V1576" t="str">
            <v>CORIHUAMAN SURCO  ERICK ROBERT</v>
          </cell>
        </row>
        <row r="1577">
          <cell r="A1577">
            <v>1514</v>
          </cell>
          <cell r="B1577">
            <v>42698</v>
          </cell>
          <cell r="C1577" t="str">
            <v>NOVIEMBRE</v>
          </cell>
          <cell r="D1577" t="str">
            <v>2016</v>
          </cell>
          <cell r="E1577">
            <v>354</v>
          </cell>
          <cell r="F1577" t="str">
            <v>D6F-825</v>
          </cell>
          <cell r="G1577" t="str">
            <v>T2Y-992</v>
          </cell>
          <cell r="H1577" t="str">
            <v>LAS BAMBAS</v>
          </cell>
          <cell r="I1577">
            <v>182729</v>
          </cell>
          <cell r="J1577" t="str">
            <v>REPUESTO</v>
          </cell>
          <cell r="K1577" t="str">
            <v>PERNOS 5/16 X 1 1/2</v>
          </cell>
          <cell r="L1577">
            <v>4</v>
          </cell>
          <cell r="M1577" t="str">
            <v>UNID.</v>
          </cell>
          <cell r="N1577" t="str">
            <v>TRACTO</v>
          </cell>
          <cell r="O1577">
            <v>0</v>
          </cell>
          <cell r="P1577" t="str">
            <v>M7</v>
          </cell>
          <cell r="Q1577" t="str">
            <v>J2</v>
          </cell>
          <cell r="R1577" t="str">
            <v>J6</v>
          </cell>
          <cell r="S1577" t="str">
            <v>ENTREGADO</v>
          </cell>
          <cell r="T1577">
            <v>42698</v>
          </cell>
          <cell r="U1577" t="str">
            <v>ROBLES ROJAS  JOSE MIGUEL</v>
          </cell>
          <cell r="V1577" t="str">
            <v>CORIHUAMAN SURCO  ERICK ROBERT</v>
          </cell>
        </row>
        <row r="1578">
          <cell r="A1578">
            <v>1515</v>
          </cell>
          <cell r="B1578">
            <v>42698</v>
          </cell>
          <cell r="C1578" t="str">
            <v>NOVIEMBRE</v>
          </cell>
          <cell r="D1578" t="str">
            <v>2016</v>
          </cell>
          <cell r="E1578">
            <v>354</v>
          </cell>
          <cell r="F1578" t="str">
            <v>D6F-825</v>
          </cell>
          <cell r="G1578" t="str">
            <v>T2Y-992</v>
          </cell>
          <cell r="H1578" t="str">
            <v>LAS BAMBAS</v>
          </cell>
          <cell r="I1578">
            <v>182729</v>
          </cell>
          <cell r="J1578" t="str">
            <v>REPUESTO</v>
          </cell>
          <cell r="K1578" t="str">
            <v>TUERCA SEGURO 5/16</v>
          </cell>
          <cell r="L1578">
            <v>4</v>
          </cell>
          <cell r="M1578" t="str">
            <v>UNID.</v>
          </cell>
          <cell r="N1578" t="str">
            <v>TRACTO</v>
          </cell>
          <cell r="O1578">
            <v>0</v>
          </cell>
          <cell r="P1578" t="str">
            <v>M7</v>
          </cell>
          <cell r="Q1578" t="str">
            <v>J2</v>
          </cell>
          <cell r="R1578" t="str">
            <v>J6</v>
          </cell>
          <cell r="S1578" t="str">
            <v>ENTREGADO</v>
          </cell>
          <cell r="T1578">
            <v>42698</v>
          </cell>
          <cell r="U1578" t="str">
            <v>ROBLES ROJAS  JOSE MIGUEL</v>
          </cell>
          <cell r="V1578" t="str">
            <v>CORIHUAMAN SURCO  ERICK ROBERT</v>
          </cell>
        </row>
        <row r="1579">
          <cell r="A1579">
            <v>1516</v>
          </cell>
          <cell r="B1579">
            <v>42698</v>
          </cell>
          <cell r="C1579" t="str">
            <v>NOVIEMBRE</v>
          </cell>
          <cell r="D1579" t="str">
            <v>2016</v>
          </cell>
          <cell r="E1579">
            <v>354</v>
          </cell>
          <cell r="F1579" t="str">
            <v>D6F-825</v>
          </cell>
          <cell r="G1579" t="str">
            <v>T2Y-992</v>
          </cell>
          <cell r="H1579" t="str">
            <v>LAS BAMBAS</v>
          </cell>
          <cell r="I1579">
            <v>182729</v>
          </cell>
          <cell r="J1579" t="str">
            <v>REPUESTO</v>
          </cell>
          <cell r="K1579" t="str">
            <v>ARANDELA PLANA 5/16</v>
          </cell>
          <cell r="L1579">
            <v>8</v>
          </cell>
          <cell r="M1579" t="str">
            <v>UNID.</v>
          </cell>
          <cell r="N1579" t="str">
            <v>TRACTO</v>
          </cell>
          <cell r="O1579">
            <v>0</v>
          </cell>
          <cell r="P1579" t="str">
            <v>M7</v>
          </cell>
          <cell r="Q1579" t="str">
            <v>J2</v>
          </cell>
          <cell r="R1579" t="str">
            <v>J6</v>
          </cell>
          <cell r="S1579" t="str">
            <v>ENTREGADO</v>
          </cell>
          <cell r="T1579">
            <v>42698</v>
          </cell>
          <cell r="U1579" t="str">
            <v>ROBLES ROJAS  JOSE MIGUEL</v>
          </cell>
          <cell r="V1579" t="str">
            <v>CORIHUAMAN SURCO  ERICK ROBERT</v>
          </cell>
        </row>
        <row r="1580">
          <cell r="A1580">
            <v>1536</v>
          </cell>
          <cell r="B1580">
            <v>42698</v>
          </cell>
          <cell r="C1580" t="str">
            <v>NOVIEMBRE</v>
          </cell>
          <cell r="D1580" t="str">
            <v>2016</v>
          </cell>
          <cell r="E1580">
            <v>412</v>
          </cell>
          <cell r="F1580" t="str">
            <v>D6F-825</v>
          </cell>
          <cell r="G1580" t="str">
            <v>T2Y-992</v>
          </cell>
          <cell r="H1580" t="str">
            <v>LAS BAMBAS</v>
          </cell>
          <cell r="I1580">
            <v>183790</v>
          </cell>
          <cell r="J1580" t="str">
            <v>REPUESTO</v>
          </cell>
          <cell r="K1580" t="str">
            <v>BOMBA DE COMBUSTIBLE</v>
          </cell>
          <cell r="L1580">
            <v>1</v>
          </cell>
          <cell r="M1580" t="str">
            <v>UNID.</v>
          </cell>
          <cell r="N1580" t="str">
            <v>TRACTO</v>
          </cell>
          <cell r="O1580">
            <v>0</v>
          </cell>
          <cell r="P1580" t="str">
            <v>M7</v>
          </cell>
          <cell r="Q1580" t="str">
            <v>J2</v>
          </cell>
          <cell r="R1580" t="str">
            <v>J6</v>
          </cell>
          <cell r="S1580" t="str">
            <v>ENTREGADO</v>
          </cell>
          <cell r="T1580">
            <v>42698</v>
          </cell>
          <cell r="U1580" t="str">
            <v>ROBLES ROJAS  JOSE MIGUEL</v>
          </cell>
          <cell r="V1580" t="str">
            <v>CORIHUAMAN SURCO  ERICK ROBERT</v>
          </cell>
        </row>
        <row r="1581">
          <cell r="A1581">
            <v>1545</v>
          </cell>
          <cell r="B1581">
            <v>42698</v>
          </cell>
          <cell r="C1581" t="str">
            <v>NOVIEMBRE</v>
          </cell>
          <cell r="D1581" t="str">
            <v>2016</v>
          </cell>
          <cell r="E1581">
            <v>412</v>
          </cell>
          <cell r="F1581" t="str">
            <v>D6F-825</v>
          </cell>
          <cell r="G1581" t="str">
            <v>T2Y-992</v>
          </cell>
          <cell r="H1581" t="str">
            <v>LAS BAMBAS</v>
          </cell>
          <cell r="I1581">
            <v>183790</v>
          </cell>
          <cell r="J1581" t="str">
            <v>REPUESTO</v>
          </cell>
          <cell r="K1581" t="str">
            <v>LIQUIDO REFRIGERANTE</v>
          </cell>
          <cell r="L1581">
            <v>1</v>
          </cell>
          <cell r="M1581" t="str">
            <v>GLNS.</v>
          </cell>
          <cell r="N1581" t="str">
            <v>TRACTO</v>
          </cell>
          <cell r="O1581">
            <v>0</v>
          </cell>
          <cell r="P1581" t="str">
            <v>M7</v>
          </cell>
          <cell r="Q1581" t="str">
            <v>J2</v>
          </cell>
          <cell r="R1581" t="str">
            <v>J6</v>
          </cell>
          <cell r="S1581" t="str">
            <v>ENTREGADO</v>
          </cell>
          <cell r="T1581">
            <v>42698</v>
          </cell>
          <cell r="U1581" t="str">
            <v>ROBLES ROJAS  JOSE MIGUEL</v>
          </cell>
          <cell r="V1581" t="str">
            <v>CORIHUAMAN SURCO  ERICK ROBERT</v>
          </cell>
        </row>
        <row r="1582">
          <cell r="A1582">
            <v>1546</v>
          </cell>
          <cell r="B1582">
            <v>42698</v>
          </cell>
          <cell r="C1582" t="str">
            <v>NOVIEMBRE</v>
          </cell>
          <cell r="D1582" t="str">
            <v>2016</v>
          </cell>
          <cell r="E1582">
            <v>412</v>
          </cell>
          <cell r="F1582" t="str">
            <v>D6F-825</v>
          </cell>
          <cell r="G1582" t="str">
            <v>T2Y-992</v>
          </cell>
          <cell r="H1582" t="str">
            <v>LAS BAMBAS</v>
          </cell>
          <cell r="I1582">
            <v>183790</v>
          </cell>
          <cell r="J1582" t="str">
            <v>REPUESTO</v>
          </cell>
          <cell r="K1582" t="str">
            <v>SOPORTE DE CAPOT LADO IZQUIERDO</v>
          </cell>
          <cell r="L1582">
            <v>1</v>
          </cell>
          <cell r="M1582" t="str">
            <v>UNID.</v>
          </cell>
          <cell r="N1582" t="str">
            <v>TRACTO</v>
          </cell>
          <cell r="O1582">
            <v>0</v>
          </cell>
          <cell r="P1582" t="str">
            <v>M7</v>
          </cell>
          <cell r="Q1582" t="str">
            <v>J2</v>
          </cell>
          <cell r="R1582" t="str">
            <v>J6</v>
          </cell>
          <cell r="S1582" t="str">
            <v>ENTREGADO</v>
          </cell>
          <cell r="T1582">
            <v>42698</v>
          </cell>
          <cell r="U1582" t="str">
            <v>ROBLES ROJAS  JOSE MIGUEL</v>
          </cell>
          <cell r="V1582" t="str">
            <v>CORIHUAMAN SURCO  ERICK ROBERT</v>
          </cell>
        </row>
        <row r="1583">
          <cell r="A1583">
            <v>1563</v>
          </cell>
          <cell r="B1583">
            <v>42698</v>
          </cell>
          <cell r="C1583" t="str">
            <v>NOVIEMBRE</v>
          </cell>
          <cell r="D1583" t="str">
            <v>2016</v>
          </cell>
          <cell r="E1583">
            <v>412</v>
          </cell>
          <cell r="F1583" t="str">
            <v>D6F-825</v>
          </cell>
          <cell r="G1583" t="str">
            <v>T2Y-992</v>
          </cell>
          <cell r="H1583" t="str">
            <v>LAS BAMBAS</v>
          </cell>
          <cell r="I1583">
            <v>183790</v>
          </cell>
          <cell r="J1583" t="str">
            <v>REPUESTO</v>
          </cell>
          <cell r="K1583" t="str">
            <v>ACEITE 15W40</v>
          </cell>
          <cell r="L1583">
            <v>2</v>
          </cell>
          <cell r="M1583" t="str">
            <v>GLNS.</v>
          </cell>
          <cell r="N1583" t="str">
            <v>TRACTO</v>
          </cell>
          <cell r="O1583">
            <v>0</v>
          </cell>
          <cell r="P1583" t="str">
            <v>M7</v>
          </cell>
          <cell r="Q1583" t="str">
            <v>J2</v>
          </cell>
          <cell r="R1583" t="str">
            <v>J6</v>
          </cell>
          <cell r="S1583" t="str">
            <v>ENTREGADO</v>
          </cell>
          <cell r="T1583">
            <v>42698</v>
          </cell>
          <cell r="U1583" t="str">
            <v>ROBLES ROJAS  JOSE MIGUEL</v>
          </cell>
          <cell r="V1583" t="str">
            <v>CORIHUAMAN SURCO  ERICK ROBERT</v>
          </cell>
        </row>
        <row r="1584">
          <cell r="A1584">
            <v>1576</v>
          </cell>
          <cell r="B1584">
            <v>42698</v>
          </cell>
          <cell r="C1584" t="str">
            <v>NOVIEMBRE</v>
          </cell>
          <cell r="D1584" t="str">
            <v>2016</v>
          </cell>
          <cell r="E1584">
            <v>388</v>
          </cell>
          <cell r="F1584" t="str">
            <v>D6F-898</v>
          </cell>
          <cell r="G1584" t="str">
            <v>T4L-996</v>
          </cell>
          <cell r="H1584" t="str">
            <v>LAS BAMBAS</v>
          </cell>
          <cell r="I1584">
            <v>161323</v>
          </cell>
          <cell r="J1584" t="str">
            <v>REPUESTO</v>
          </cell>
          <cell r="K1584" t="str">
            <v>KIT DE REPARACION DE CAJA DE DIRECCION</v>
          </cell>
          <cell r="L1584">
            <v>1</v>
          </cell>
          <cell r="M1584" t="str">
            <v>UNID.</v>
          </cell>
          <cell r="N1584" t="str">
            <v>TRACTO</v>
          </cell>
          <cell r="O1584">
            <v>92</v>
          </cell>
          <cell r="P1584" t="str">
            <v>M1</v>
          </cell>
          <cell r="Q1584" t="str">
            <v>J2</v>
          </cell>
          <cell r="R1584" t="str">
            <v>J6</v>
          </cell>
          <cell r="S1584" t="str">
            <v>ENTREGADO</v>
          </cell>
          <cell r="T1584">
            <v>0</v>
          </cell>
          <cell r="U1584" t="str">
            <v>CABEZAS SANCHEZ JEAN JHONATAN</v>
          </cell>
          <cell r="V1584" t="str">
            <v>CORIHUAMAN SURCO  ERICK ROBERT</v>
          </cell>
        </row>
        <row r="1585">
          <cell r="A1585">
            <v>1584</v>
          </cell>
          <cell r="B1585">
            <v>42698</v>
          </cell>
          <cell r="C1585" t="str">
            <v>NOVIEMBRE</v>
          </cell>
          <cell r="D1585" t="str">
            <v>2016</v>
          </cell>
          <cell r="E1585">
            <v>388</v>
          </cell>
          <cell r="F1585" t="str">
            <v>D6F-898</v>
          </cell>
          <cell r="G1585" t="str">
            <v>T4L-996</v>
          </cell>
          <cell r="H1585" t="str">
            <v>LAS BAMBAS</v>
          </cell>
          <cell r="I1585">
            <v>161323</v>
          </cell>
          <cell r="J1585" t="str">
            <v>REPUESTO</v>
          </cell>
          <cell r="K1585" t="str">
            <v>SERVO DE DIRECCION</v>
          </cell>
          <cell r="L1585">
            <v>1</v>
          </cell>
          <cell r="M1585" t="str">
            <v>UNID.</v>
          </cell>
          <cell r="N1585" t="str">
            <v>TRACTO</v>
          </cell>
          <cell r="O1585">
            <v>92</v>
          </cell>
          <cell r="P1585" t="str">
            <v>M1</v>
          </cell>
          <cell r="Q1585" t="str">
            <v>J2</v>
          </cell>
          <cell r="R1585" t="str">
            <v>J6</v>
          </cell>
          <cell r="S1585" t="str">
            <v>ENTREGADO</v>
          </cell>
          <cell r="T1585">
            <v>0</v>
          </cell>
          <cell r="U1585" t="str">
            <v>CABEZAS SANCHEZ JEAN JHONATAN</v>
          </cell>
          <cell r="V1585" t="str">
            <v>CORIHUAMAN SURCO  ERICK ROBERT</v>
          </cell>
        </row>
        <row r="1586">
          <cell r="A1586">
            <v>1597</v>
          </cell>
          <cell r="B1586">
            <v>42698</v>
          </cell>
          <cell r="C1586" t="str">
            <v>NOVIEMBRE</v>
          </cell>
          <cell r="D1586" t="str">
            <v>2016</v>
          </cell>
          <cell r="E1586">
            <v>424</v>
          </cell>
          <cell r="F1586" t="str">
            <v>D6F-898</v>
          </cell>
          <cell r="G1586" t="str">
            <v>T4L-996</v>
          </cell>
          <cell r="H1586" t="str">
            <v>LAS BAMBAS</v>
          </cell>
          <cell r="I1586">
            <v>161808</v>
          </cell>
          <cell r="J1586" t="str">
            <v>REPUESTO</v>
          </cell>
          <cell r="K1586" t="str">
            <v>HIDROLINA</v>
          </cell>
          <cell r="L1586">
            <v>1</v>
          </cell>
          <cell r="M1586" t="str">
            <v>GLNS.</v>
          </cell>
          <cell r="N1586" t="str">
            <v>TRACTO</v>
          </cell>
          <cell r="O1586">
            <v>0</v>
          </cell>
          <cell r="P1586" t="str">
            <v>M1</v>
          </cell>
          <cell r="Q1586" t="str">
            <v>J2</v>
          </cell>
          <cell r="R1586" t="str">
            <v>J6</v>
          </cell>
          <cell r="S1586" t="str">
            <v>ENTREGADO</v>
          </cell>
          <cell r="T1586">
            <v>42698</v>
          </cell>
          <cell r="U1586" t="str">
            <v>CABEZAS SANCHEZ JEAN JHONATAN</v>
          </cell>
          <cell r="V1586" t="str">
            <v>CORIHUAMAN SURCO  ERICK ROBERT</v>
          </cell>
        </row>
        <row r="1587">
          <cell r="A1587">
            <v>1599</v>
          </cell>
          <cell r="B1587">
            <v>42698</v>
          </cell>
          <cell r="C1587" t="str">
            <v>NOVIEMBRE</v>
          </cell>
          <cell r="D1587" t="str">
            <v>2016</v>
          </cell>
          <cell r="E1587">
            <v>397</v>
          </cell>
          <cell r="F1587" t="str">
            <v>D6F-903</v>
          </cell>
          <cell r="G1587" t="str">
            <v>B8K-997</v>
          </cell>
          <cell r="H1587" t="str">
            <v>LAS BAMBAS</v>
          </cell>
          <cell r="I1587">
            <v>216322</v>
          </cell>
          <cell r="J1587" t="str">
            <v>REPUESTO</v>
          </cell>
          <cell r="K1587" t="str">
            <v>ANTENA DE RADIO</v>
          </cell>
          <cell r="L1587">
            <v>1</v>
          </cell>
          <cell r="M1587" t="str">
            <v>UNID.</v>
          </cell>
          <cell r="N1587" t="str">
            <v>TRACTO</v>
          </cell>
          <cell r="O1587">
            <v>92</v>
          </cell>
          <cell r="P1587" t="str">
            <v>M2</v>
          </cell>
          <cell r="Q1587" t="str">
            <v>J1</v>
          </cell>
          <cell r="R1587" t="str">
            <v>J6</v>
          </cell>
          <cell r="S1587" t="str">
            <v>ENTREGADO</v>
          </cell>
          <cell r="T1587">
            <v>0</v>
          </cell>
          <cell r="U1587" t="str">
            <v>CHUMPITAZ GAGO JULIO ENRIQUE</v>
          </cell>
          <cell r="V1587" t="str">
            <v>FLOREZ CONDORI  JOSE WILLIANS</v>
          </cell>
        </row>
        <row r="1588">
          <cell r="A1588">
            <v>1502</v>
          </cell>
          <cell r="B1588">
            <v>42698</v>
          </cell>
          <cell r="C1588" t="str">
            <v>NOVIEMBRE</v>
          </cell>
          <cell r="D1588" t="str">
            <v>2016</v>
          </cell>
          <cell r="E1588">
            <v>350</v>
          </cell>
          <cell r="F1588" t="str">
            <v>D7V-714</v>
          </cell>
          <cell r="G1588" t="str">
            <v>F7M-971</v>
          </cell>
          <cell r="H1588" t="str">
            <v>LAS BAMBAS</v>
          </cell>
          <cell r="I1588">
            <v>45671</v>
          </cell>
          <cell r="J1588" t="str">
            <v>REPUESTO</v>
          </cell>
          <cell r="K1588" t="str">
            <v>LLANTA REENCAUCHADA</v>
          </cell>
          <cell r="L1588">
            <v>1</v>
          </cell>
          <cell r="M1588" t="str">
            <v>UNID.</v>
          </cell>
          <cell r="N1588" t="str">
            <v>CISTERNA</v>
          </cell>
          <cell r="O1588">
            <v>0</v>
          </cell>
          <cell r="P1588" t="str">
            <v>N1</v>
          </cell>
          <cell r="Q1588" t="str">
            <v>J2</v>
          </cell>
          <cell r="R1588" t="str">
            <v>J6</v>
          </cell>
          <cell r="S1588" t="str">
            <v>ENTREGADO</v>
          </cell>
          <cell r="T1588">
            <v>42698</v>
          </cell>
          <cell r="U1588" t="str">
            <v>AGUILAR CCANTUTA WILLY</v>
          </cell>
          <cell r="V1588" t="str">
            <v>CORIHUAMAN SURCO  ERICK ROBERT</v>
          </cell>
        </row>
        <row r="1589">
          <cell r="A1589">
            <v>1487</v>
          </cell>
          <cell r="B1589">
            <v>42698</v>
          </cell>
          <cell r="C1589" t="str">
            <v>NOVIEMBRE</v>
          </cell>
          <cell r="D1589" t="str">
            <v>2016</v>
          </cell>
          <cell r="E1589">
            <v>200</v>
          </cell>
          <cell r="F1589" t="str">
            <v>TALLER</v>
          </cell>
          <cell r="G1589" t="str">
            <v>TALLER</v>
          </cell>
          <cell r="H1589" t="str">
            <v>TALLER</v>
          </cell>
          <cell r="I1589" t="str">
            <v>TALLER</v>
          </cell>
          <cell r="J1589" t="str">
            <v>UNIFORMES</v>
          </cell>
          <cell r="K1589" t="str">
            <v>TAIVEX "M"</v>
          </cell>
          <cell r="L1589">
            <v>1</v>
          </cell>
          <cell r="M1589" t="str">
            <v>UNID.</v>
          </cell>
          <cell r="N1589" t="str">
            <v>TALLER</v>
          </cell>
          <cell r="O1589">
            <v>0</v>
          </cell>
          <cell r="P1589" t="str">
            <v>M5</v>
          </cell>
          <cell r="Q1589" t="str">
            <v>J2</v>
          </cell>
          <cell r="R1589" t="str">
            <v>J6</v>
          </cell>
          <cell r="S1589" t="str">
            <v>ENTREGADO</v>
          </cell>
          <cell r="T1589">
            <v>42698</v>
          </cell>
          <cell r="U1589" t="str">
            <v>LOPEZ RUIZ WILBERTO</v>
          </cell>
          <cell r="V1589" t="str">
            <v>CORIHUAMAN SURCO  ERICK ROBERT</v>
          </cell>
        </row>
        <row r="1590">
          <cell r="A1590">
            <v>1495</v>
          </cell>
          <cell r="B1590">
            <v>42698</v>
          </cell>
          <cell r="C1590" t="str">
            <v>NOVIEMBRE</v>
          </cell>
          <cell r="D1590" t="str">
            <v>2016</v>
          </cell>
          <cell r="E1590">
            <v>200</v>
          </cell>
          <cell r="F1590" t="str">
            <v>TALLER</v>
          </cell>
          <cell r="G1590" t="str">
            <v>TALLER</v>
          </cell>
          <cell r="H1590" t="str">
            <v>TALLER</v>
          </cell>
          <cell r="I1590" t="str">
            <v>TALLER</v>
          </cell>
          <cell r="J1590" t="str">
            <v>INSUMO TALLER</v>
          </cell>
          <cell r="K1590" t="str">
            <v>KIT DE TINTES PENETRANTES PARA SOLDADURA</v>
          </cell>
          <cell r="L1590">
            <v>1</v>
          </cell>
          <cell r="M1590" t="str">
            <v>JUEGO</v>
          </cell>
          <cell r="N1590" t="str">
            <v>TALLER</v>
          </cell>
          <cell r="O1590">
            <v>0</v>
          </cell>
          <cell r="P1590" t="str">
            <v>S2</v>
          </cell>
          <cell r="Q1590" t="str">
            <v>J1</v>
          </cell>
          <cell r="R1590" t="str">
            <v>J6</v>
          </cell>
          <cell r="S1590" t="str">
            <v>ENTREGADO</v>
          </cell>
          <cell r="T1590">
            <v>42698</v>
          </cell>
          <cell r="U1590" t="str">
            <v>PALOMINO ESTRADA  MICHEL</v>
          </cell>
          <cell r="V1590" t="str">
            <v>FLOREZ CONDORI  JOSE WILLIANS</v>
          </cell>
        </row>
        <row r="1591">
          <cell r="A1591">
            <v>1496</v>
          </cell>
          <cell r="B1591">
            <v>42698</v>
          </cell>
          <cell r="C1591" t="str">
            <v>NOVIEMBRE</v>
          </cell>
          <cell r="D1591" t="str">
            <v>2016</v>
          </cell>
          <cell r="E1591">
            <v>200</v>
          </cell>
          <cell r="F1591" t="str">
            <v>TALLER</v>
          </cell>
          <cell r="G1591" t="str">
            <v>TALLER</v>
          </cell>
          <cell r="H1591" t="str">
            <v>TALLER</v>
          </cell>
          <cell r="I1591" t="str">
            <v>TALLER</v>
          </cell>
          <cell r="J1591" t="str">
            <v>REPUESTO</v>
          </cell>
          <cell r="K1591" t="str">
            <v>RATCHET ENCASTRE DE 3/4, LARGO DE 24"</v>
          </cell>
          <cell r="L1591">
            <v>1</v>
          </cell>
          <cell r="M1591" t="str">
            <v>UNID.</v>
          </cell>
          <cell r="N1591" t="str">
            <v>TALLER</v>
          </cell>
          <cell r="O1591">
            <v>0</v>
          </cell>
          <cell r="P1591" t="str">
            <v>S2</v>
          </cell>
          <cell r="Q1591" t="str">
            <v>J2</v>
          </cell>
          <cell r="R1591" t="str">
            <v>J6</v>
          </cell>
          <cell r="S1591" t="str">
            <v>ENTREGADO</v>
          </cell>
          <cell r="T1591">
            <v>42698</v>
          </cell>
          <cell r="U1591" t="str">
            <v>PALOMINO ESTRADA  MICHEL</v>
          </cell>
          <cell r="V1591" t="str">
            <v>CORIHUAMAN SURCO  ERICK ROBERT</v>
          </cell>
        </row>
        <row r="1592">
          <cell r="A1592">
            <v>1497</v>
          </cell>
          <cell r="B1592">
            <v>42698</v>
          </cell>
          <cell r="C1592" t="str">
            <v>NOVIEMBRE</v>
          </cell>
          <cell r="D1592" t="str">
            <v>2016</v>
          </cell>
          <cell r="E1592">
            <v>200</v>
          </cell>
          <cell r="F1592" t="str">
            <v>TALLER</v>
          </cell>
          <cell r="G1592" t="str">
            <v>TALLER</v>
          </cell>
          <cell r="H1592" t="str">
            <v>TALLER</v>
          </cell>
          <cell r="I1592" t="str">
            <v>TALLER</v>
          </cell>
          <cell r="J1592" t="str">
            <v>REPUESTO</v>
          </cell>
          <cell r="K1592" t="str">
            <v>DADO 38 MM ENCASTRE DE 3/4</v>
          </cell>
          <cell r="L1592">
            <v>1</v>
          </cell>
          <cell r="M1592" t="str">
            <v>UNID.</v>
          </cell>
          <cell r="N1592" t="str">
            <v>TALLER</v>
          </cell>
          <cell r="O1592">
            <v>92</v>
          </cell>
          <cell r="P1592" t="str">
            <v>S2</v>
          </cell>
          <cell r="Q1592" t="str">
            <v>J2</v>
          </cell>
          <cell r="R1592" t="str">
            <v>J6</v>
          </cell>
          <cell r="S1592" t="str">
            <v>ENTREGADO</v>
          </cell>
          <cell r="T1592">
            <v>0</v>
          </cell>
          <cell r="U1592" t="str">
            <v>PALOMINO ESTRADA  MICHEL</v>
          </cell>
          <cell r="V1592" t="str">
            <v>CORIHUAMAN SURCO  ERICK ROBERT</v>
          </cell>
        </row>
        <row r="1593">
          <cell r="A1593">
            <v>1510</v>
          </cell>
          <cell r="B1593">
            <v>42698</v>
          </cell>
          <cell r="C1593" t="str">
            <v>NOVIEMBRE</v>
          </cell>
          <cell r="D1593" t="str">
            <v>2016</v>
          </cell>
          <cell r="E1593">
            <v>200</v>
          </cell>
          <cell r="F1593" t="str">
            <v>TALLER</v>
          </cell>
          <cell r="G1593" t="str">
            <v>TALLER</v>
          </cell>
          <cell r="H1593" t="str">
            <v>TALLER</v>
          </cell>
          <cell r="I1593" t="str">
            <v>TALLER</v>
          </cell>
          <cell r="J1593" t="str">
            <v>IMPLEMENTACION</v>
          </cell>
          <cell r="K1593" t="str">
            <v>CONTENEDOR DE BASURA 60 LT (80 x 20 x 40 cm)</v>
          </cell>
          <cell r="L1593">
            <v>1</v>
          </cell>
          <cell r="M1593" t="str">
            <v>UNID.</v>
          </cell>
          <cell r="N1593" t="str">
            <v>TALLER</v>
          </cell>
          <cell r="O1593">
            <v>92</v>
          </cell>
          <cell r="P1593" t="str">
            <v>J1</v>
          </cell>
          <cell r="Q1593" t="str">
            <v>J1</v>
          </cell>
          <cell r="R1593" t="str">
            <v>J6</v>
          </cell>
          <cell r="S1593" t="str">
            <v>ENTREGADO</v>
          </cell>
          <cell r="T1593">
            <v>0</v>
          </cell>
          <cell r="U1593" t="str">
            <v>FLOREZ CONDORI  JOSE WILLIANS</v>
          </cell>
          <cell r="V1593" t="str">
            <v>FLOREZ CONDORI  JOSE WILLIANS</v>
          </cell>
        </row>
        <row r="1594">
          <cell r="A1594">
            <v>1511</v>
          </cell>
          <cell r="B1594">
            <v>42698</v>
          </cell>
          <cell r="C1594" t="str">
            <v>NOVIEMBRE</v>
          </cell>
          <cell r="D1594" t="str">
            <v>2016</v>
          </cell>
          <cell r="E1594">
            <v>200</v>
          </cell>
          <cell r="F1594" t="str">
            <v>TALLER</v>
          </cell>
          <cell r="G1594" t="str">
            <v>TALLER</v>
          </cell>
          <cell r="H1594" t="str">
            <v>TALLER</v>
          </cell>
          <cell r="I1594" t="str">
            <v>TALLER</v>
          </cell>
          <cell r="J1594" t="str">
            <v>INSUMO TALLER</v>
          </cell>
          <cell r="K1594" t="str">
            <v>SPRAY COLOR BLANCO</v>
          </cell>
          <cell r="L1594">
            <v>1</v>
          </cell>
          <cell r="M1594" t="str">
            <v>UNID.</v>
          </cell>
          <cell r="N1594" t="str">
            <v>TALLER</v>
          </cell>
          <cell r="O1594">
            <v>0</v>
          </cell>
          <cell r="P1594" t="str">
            <v>N2</v>
          </cell>
          <cell r="Q1594" t="str">
            <v>J3</v>
          </cell>
          <cell r="R1594" t="str">
            <v>J6</v>
          </cell>
          <cell r="S1594" t="str">
            <v>ENTREGADO</v>
          </cell>
          <cell r="T1594">
            <v>42698</v>
          </cell>
          <cell r="U1594" t="str">
            <v>MAMANI LARICO  EDUARDO ALVARO</v>
          </cell>
          <cell r="V1594" t="str">
            <v>CHURA PIZARRO ALBERTO</v>
          </cell>
        </row>
        <row r="1595">
          <cell r="A1595">
            <v>1512</v>
          </cell>
          <cell r="B1595">
            <v>42698</v>
          </cell>
          <cell r="C1595" t="str">
            <v>NOVIEMBRE</v>
          </cell>
          <cell r="D1595" t="str">
            <v>2016</v>
          </cell>
          <cell r="E1595">
            <v>200</v>
          </cell>
          <cell r="F1595" t="str">
            <v>TALLER</v>
          </cell>
          <cell r="G1595" t="str">
            <v>TALLER</v>
          </cell>
          <cell r="H1595" t="str">
            <v>TALLER</v>
          </cell>
          <cell r="I1595" t="str">
            <v>TALLER</v>
          </cell>
          <cell r="J1595" t="str">
            <v>INSUMO TALLER</v>
          </cell>
          <cell r="K1595" t="str">
            <v>SPRAY COLOR ALUMINIO</v>
          </cell>
          <cell r="L1595">
            <v>1</v>
          </cell>
          <cell r="M1595" t="str">
            <v>UNID.</v>
          </cell>
          <cell r="N1595" t="str">
            <v>TALLER</v>
          </cell>
          <cell r="O1595">
            <v>0</v>
          </cell>
          <cell r="P1595" t="str">
            <v>N2</v>
          </cell>
          <cell r="Q1595" t="str">
            <v>J3</v>
          </cell>
          <cell r="R1595" t="str">
            <v>J6</v>
          </cell>
          <cell r="S1595" t="str">
            <v>ENTREGADO</v>
          </cell>
          <cell r="T1595">
            <v>42698</v>
          </cell>
          <cell r="U1595" t="str">
            <v>MAMANI LARICO  EDUARDO ALVARO</v>
          </cell>
          <cell r="V1595" t="str">
            <v>CHURA PIZARRO ALBERTO</v>
          </cell>
        </row>
        <row r="1596">
          <cell r="A1596">
            <v>1513</v>
          </cell>
          <cell r="B1596">
            <v>42698</v>
          </cell>
          <cell r="C1596" t="str">
            <v>NOVIEMBRE</v>
          </cell>
          <cell r="D1596" t="str">
            <v>2016</v>
          </cell>
          <cell r="E1596">
            <v>200</v>
          </cell>
          <cell r="F1596" t="str">
            <v>TALLER</v>
          </cell>
          <cell r="G1596" t="str">
            <v>TALLER</v>
          </cell>
          <cell r="H1596" t="str">
            <v>TALLER</v>
          </cell>
          <cell r="I1596" t="str">
            <v>TALLER</v>
          </cell>
          <cell r="J1596" t="str">
            <v>INSUMO TALLER</v>
          </cell>
          <cell r="K1596" t="str">
            <v>GRASA PARA NEUMATICO</v>
          </cell>
          <cell r="L1596">
            <v>1</v>
          </cell>
          <cell r="M1596" t="str">
            <v>UNID.</v>
          </cell>
          <cell r="N1596" t="str">
            <v>TALLER</v>
          </cell>
          <cell r="O1596">
            <v>0</v>
          </cell>
          <cell r="P1596" t="str">
            <v>N2</v>
          </cell>
          <cell r="Q1596" t="str">
            <v>J3</v>
          </cell>
          <cell r="R1596" t="str">
            <v>J6</v>
          </cell>
          <cell r="S1596" t="str">
            <v>ENTREGADO</v>
          </cell>
          <cell r="T1596">
            <v>42698</v>
          </cell>
          <cell r="U1596" t="str">
            <v>MAMANI LARICO  EDUARDO ALVARO</v>
          </cell>
          <cell r="V1596" t="str">
            <v>CHURA PIZARRO ALBERTO</v>
          </cell>
        </row>
        <row r="1597">
          <cell r="A1597">
            <v>1517</v>
          </cell>
          <cell r="B1597">
            <v>42698</v>
          </cell>
          <cell r="C1597" t="str">
            <v>NOVIEMBRE</v>
          </cell>
          <cell r="D1597" t="str">
            <v>2016</v>
          </cell>
          <cell r="E1597">
            <v>200</v>
          </cell>
          <cell r="F1597" t="str">
            <v>TALLER</v>
          </cell>
          <cell r="G1597" t="str">
            <v>TALLER</v>
          </cell>
          <cell r="H1597" t="str">
            <v>TALLER</v>
          </cell>
          <cell r="I1597" t="str">
            <v>TALLER</v>
          </cell>
          <cell r="J1597" t="str">
            <v>REPUESTO</v>
          </cell>
          <cell r="K1597" t="str">
            <v>CINTA AISLANTE NEGRO 3M</v>
          </cell>
          <cell r="L1597">
            <v>1</v>
          </cell>
          <cell r="M1597" t="str">
            <v>UNID.</v>
          </cell>
          <cell r="N1597" t="str">
            <v>TALLER</v>
          </cell>
          <cell r="O1597">
            <v>0</v>
          </cell>
          <cell r="P1597" t="str">
            <v>E3</v>
          </cell>
          <cell r="Q1597" t="str">
            <v>J2</v>
          </cell>
          <cell r="R1597" t="str">
            <v>J6</v>
          </cell>
          <cell r="S1597" t="str">
            <v>ENTREGADO</v>
          </cell>
          <cell r="T1597">
            <v>42698</v>
          </cell>
          <cell r="U1597" t="str">
            <v>CONDORI CHURATA ALEX</v>
          </cell>
          <cell r="V1597" t="str">
            <v>CORIHUAMAN SURCO  ERICK ROBERT</v>
          </cell>
        </row>
        <row r="1598">
          <cell r="A1598">
            <v>1521</v>
          </cell>
          <cell r="B1598">
            <v>42698</v>
          </cell>
          <cell r="C1598" t="str">
            <v>NOVIEMBRE</v>
          </cell>
          <cell r="D1598" t="str">
            <v>2016</v>
          </cell>
          <cell r="E1598">
            <v>200</v>
          </cell>
          <cell r="F1598" t="str">
            <v>TALLER</v>
          </cell>
          <cell r="G1598" t="str">
            <v>TALLER</v>
          </cell>
          <cell r="H1598" t="str">
            <v>TALLER</v>
          </cell>
          <cell r="I1598" t="str">
            <v>TALLER</v>
          </cell>
          <cell r="J1598" t="str">
            <v>UNIFORMES</v>
          </cell>
          <cell r="K1598" t="str">
            <v>TAIVEX "L"</v>
          </cell>
          <cell r="L1598">
            <v>1</v>
          </cell>
          <cell r="M1598" t="str">
            <v>UNID.</v>
          </cell>
          <cell r="N1598" t="str">
            <v>TALLER</v>
          </cell>
          <cell r="O1598">
            <v>0</v>
          </cell>
          <cell r="P1598" t="str">
            <v>M3</v>
          </cell>
          <cell r="Q1598" t="str">
            <v>J2</v>
          </cell>
          <cell r="R1598" t="str">
            <v>J6</v>
          </cell>
          <cell r="S1598" t="str">
            <v>ENTREGADO</v>
          </cell>
          <cell r="T1598">
            <v>42698</v>
          </cell>
          <cell r="U1598" t="str">
            <v>GARCIA PASQUEL  JOSE LUIS</v>
          </cell>
          <cell r="V1598" t="str">
            <v>CORIHUAMAN SURCO  ERICK ROBERT</v>
          </cell>
        </row>
        <row r="1599">
          <cell r="A1599">
            <v>1535</v>
          </cell>
          <cell r="B1599">
            <v>42698</v>
          </cell>
          <cell r="C1599" t="str">
            <v>NOVIEMBRE</v>
          </cell>
          <cell r="D1599" t="str">
            <v>2016</v>
          </cell>
          <cell r="E1599">
            <v>200</v>
          </cell>
          <cell r="F1599" t="str">
            <v>TALLER</v>
          </cell>
          <cell r="G1599" t="str">
            <v>TALLER</v>
          </cell>
          <cell r="H1599" t="str">
            <v>TALLER</v>
          </cell>
          <cell r="I1599" t="str">
            <v>TALLER</v>
          </cell>
          <cell r="J1599" t="str">
            <v>INSUMO TALLER</v>
          </cell>
          <cell r="K1599" t="str">
            <v>SUPERCITO 5/32</v>
          </cell>
          <cell r="L1599">
            <v>1</v>
          </cell>
          <cell r="M1599" t="str">
            <v>KG.</v>
          </cell>
          <cell r="N1599" t="str">
            <v>CISTERNA</v>
          </cell>
          <cell r="O1599">
            <v>0</v>
          </cell>
          <cell r="P1599" t="str">
            <v>S3</v>
          </cell>
          <cell r="Q1599" t="str">
            <v>J2</v>
          </cell>
          <cell r="R1599" t="str">
            <v>J6</v>
          </cell>
          <cell r="S1599" t="str">
            <v>ENTREGADO</v>
          </cell>
          <cell r="T1599">
            <v>42698</v>
          </cell>
          <cell r="U1599" t="str">
            <v>JIMENEZ MACHACA JAVIER</v>
          </cell>
          <cell r="V1599" t="str">
            <v>CORIHUAMAN SURCO  ERICK ROBERT</v>
          </cell>
        </row>
        <row r="1600">
          <cell r="A1600">
            <v>1542</v>
          </cell>
          <cell r="B1600">
            <v>42698</v>
          </cell>
          <cell r="C1600" t="str">
            <v>NOVIEMBRE</v>
          </cell>
          <cell r="D1600" t="str">
            <v>2016</v>
          </cell>
          <cell r="E1600">
            <v>200</v>
          </cell>
          <cell r="F1600" t="str">
            <v>TALLER</v>
          </cell>
          <cell r="G1600" t="str">
            <v>TALLER</v>
          </cell>
          <cell r="H1600" t="str">
            <v>TALLER</v>
          </cell>
          <cell r="I1600" t="str">
            <v>TALLER</v>
          </cell>
          <cell r="J1600" t="str">
            <v>INSUMO TALLER</v>
          </cell>
          <cell r="K1600" t="str">
            <v>DETERGENTE</v>
          </cell>
          <cell r="L1600">
            <v>1</v>
          </cell>
          <cell r="M1600" t="str">
            <v>UNID.</v>
          </cell>
          <cell r="N1600" t="str">
            <v>TALLER</v>
          </cell>
          <cell r="O1600">
            <v>0</v>
          </cell>
          <cell r="P1600" t="str">
            <v>M5</v>
          </cell>
          <cell r="Q1600" t="str">
            <v>J2</v>
          </cell>
          <cell r="R1600" t="str">
            <v>J6</v>
          </cell>
          <cell r="S1600" t="str">
            <v>ENTREGADO</v>
          </cell>
          <cell r="T1600">
            <v>42698</v>
          </cell>
          <cell r="U1600" t="str">
            <v>LOPEZ RUIZ WILBERTO</v>
          </cell>
          <cell r="V1600" t="str">
            <v>CORIHUAMAN SURCO  ERICK ROBERT</v>
          </cell>
        </row>
        <row r="1601">
          <cell r="A1601">
            <v>1561</v>
          </cell>
          <cell r="B1601">
            <v>42698</v>
          </cell>
          <cell r="C1601" t="str">
            <v>NOVIEMBRE</v>
          </cell>
          <cell r="D1601" t="str">
            <v>2016</v>
          </cell>
          <cell r="E1601">
            <v>200</v>
          </cell>
          <cell r="F1601" t="str">
            <v>TALLER</v>
          </cell>
          <cell r="G1601" t="str">
            <v>TALLER</v>
          </cell>
          <cell r="H1601" t="str">
            <v>TALLER</v>
          </cell>
          <cell r="I1601" t="str">
            <v>TALLER</v>
          </cell>
          <cell r="J1601" t="str">
            <v>INSUMO TALLER</v>
          </cell>
          <cell r="K1601" t="str">
            <v>DISCO DE DESBASTE 7"</v>
          </cell>
          <cell r="L1601">
            <v>1</v>
          </cell>
          <cell r="M1601" t="str">
            <v>UNID.</v>
          </cell>
          <cell r="N1601" t="str">
            <v>TALLER</v>
          </cell>
          <cell r="O1601">
            <v>0</v>
          </cell>
          <cell r="P1601" t="str">
            <v>S3</v>
          </cell>
          <cell r="Q1601" t="str">
            <v>J2</v>
          </cell>
          <cell r="R1601" t="str">
            <v>J6</v>
          </cell>
          <cell r="S1601" t="str">
            <v>ENTREGADO</v>
          </cell>
          <cell r="T1601">
            <v>42698</v>
          </cell>
          <cell r="U1601" t="str">
            <v>JIMENEZ MACHACA JAVIER</v>
          </cell>
          <cell r="V1601" t="str">
            <v>CORIHUAMAN SURCO  ERICK ROBERT</v>
          </cell>
        </row>
        <row r="1602">
          <cell r="A1602">
            <v>1564</v>
          </cell>
          <cell r="B1602">
            <v>42698</v>
          </cell>
          <cell r="C1602" t="str">
            <v>NOVIEMBRE</v>
          </cell>
          <cell r="D1602" t="str">
            <v>2016</v>
          </cell>
          <cell r="E1602">
            <v>200</v>
          </cell>
          <cell r="F1602" t="str">
            <v>TALLER</v>
          </cell>
          <cell r="G1602" t="str">
            <v>TALLER</v>
          </cell>
          <cell r="H1602" t="str">
            <v>TALLER</v>
          </cell>
          <cell r="I1602" t="str">
            <v>TALLER</v>
          </cell>
          <cell r="J1602" t="str">
            <v>IMPLEMENTACION</v>
          </cell>
          <cell r="K1602" t="str">
            <v>CASILLERO DE 9 GABINETES</v>
          </cell>
          <cell r="L1602">
            <v>1</v>
          </cell>
          <cell r="M1602" t="str">
            <v>UNID.</v>
          </cell>
          <cell r="N1602" t="str">
            <v>TALLER</v>
          </cell>
          <cell r="O1602">
            <v>92</v>
          </cell>
          <cell r="P1602" t="str">
            <v>J1</v>
          </cell>
          <cell r="Q1602" t="str">
            <v>J1</v>
          </cell>
          <cell r="R1602" t="str">
            <v>J6</v>
          </cell>
          <cell r="S1602" t="str">
            <v>PENDIENTE</v>
          </cell>
          <cell r="T1602">
            <v>0</v>
          </cell>
          <cell r="U1602" t="str">
            <v>FLOREZ CONDORI  JOSE WILLIANS</v>
          </cell>
          <cell r="V1602" t="str">
            <v>FLOREZ CONDORI  JOSE WILLIANS</v>
          </cell>
        </row>
        <row r="1603">
          <cell r="A1603">
            <v>1565</v>
          </cell>
          <cell r="B1603">
            <v>42698</v>
          </cell>
          <cell r="C1603" t="str">
            <v>NOVIEMBRE</v>
          </cell>
          <cell r="D1603" t="str">
            <v>2016</v>
          </cell>
          <cell r="E1603">
            <v>200</v>
          </cell>
          <cell r="F1603" t="str">
            <v>TALLER</v>
          </cell>
          <cell r="G1603" t="str">
            <v>TALLER</v>
          </cell>
          <cell r="H1603" t="str">
            <v>TALLER</v>
          </cell>
          <cell r="I1603" t="str">
            <v>TALLER</v>
          </cell>
          <cell r="J1603" t="str">
            <v>IMPLEMENTACION</v>
          </cell>
          <cell r="K1603" t="str">
            <v>REFRELECTORES DE LUZ DE 500 W TRIPO</v>
          </cell>
          <cell r="L1603">
            <v>3</v>
          </cell>
          <cell r="M1603" t="str">
            <v>UNID.</v>
          </cell>
          <cell r="N1603" t="str">
            <v>TALLER</v>
          </cell>
          <cell r="O1603">
            <v>92</v>
          </cell>
          <cell r="P1603" t="str">
            <v>J1</v>
          </cell>
          <cell r="Q1603" t="str">
            <v>J1</v>
          </cell>
          <cell r="R1603" t="str">
            <v>J6</v>
          </cell>
          <cell r="S1603" t="str">
            <v>PENDIENTE</v>
          </cell>
          <cell r="T1603">
            <v>0</v>
          </cell>
          <cell r="U1603" t="str">
            <v>FLOREZ CONDORI  JOSE WILLIANS</v>
          </cell>
          <cell r="V1603" t="str">
            <v>FLOREZ CONDORI  JOSE WILLIANS</v>
          </cell>
        </row>
        <row r="1604">
          <cell r="A1604">
            <v>1566</v>
          </cell>
          <cell r="B1604">
            <v>42698</v>
          </cell>
          <cell r="C1604" t="str">
            <v>NOVIEMBRE</v>
          </cell>
          <cell r="D1604" t="str">
            <v>2016</v>
          </cell>
          <cell r="E1604">
            <v>200</v>
          </cell>
          <cell r="F1604" t="str">
            <v>TALLER</v>
          </cell>
          <cell r="G1604" t="str">
            <v>TALLER</v>
          </cell>
          <cell r="H1604" t="str">
            <v>TALLER</v>
          </cell>
          <cell r="I1604" t="str">
            <v>TALLER</v>
          </cell>
          <cell r="J1604" t="str">
            <v>IMPLEMENTACION</v>
          </cell>
          <cell r="K1604" t="str">
            <v>LINTERNA LED PARA CASCO</v>
          </cell>
          <cell r="L1604">
            <v>3</v>
          </cell>
          <cell r="M1604" t="str">
            <v>UNID.</v>
          </cell>
          <cell r="N1604" t="str">
            <v>TALLER</v>
          </cell>
          <cell r="O1604">
            <v>0</v>
          </cell>
          <cell r="P1604" t="str">
            <v>J1</v>
          </cell>
          <cell r="Q1604" t="str">
            <v>J1</v>
          </cell>
          <cell r="R1604" t="str">
            <v>J6</v>
          </cell>
          <cell r="S1604" t="str">
            <v>ENTREGADO</v>
          </cell>
          <cell r="T1604">
            <v>42698</v>
          </cell>
          <cell r="U1604" t="str">
            <v>FLOREZ CONDORI  JOSE WILLIANS</v>
          </cell>
          <cell r="V1604" t="str">
            <v>FLOREZ CONDORI  JOSE WILLIANS</v>
          </cell>
        </row>
        <row r="1605">
          <cell r="A1605">
            <v>1568</v>
          </cell>
          <cell r="B1605">
            <v>42698</v>
          </cell>
          <cell r="C1605" t="str">
            <v>NOVIEMBRE</v>
          </cell>
          <cell r="D1605" t="str">
            <v>2016</v>
          </cell>
          <cell r="E1605">
            <v>200</v>
          </cell>
          <cell r="F1605" t="str">
            <v>TALLER</v>
          </cell>
          <cell r="G1605" t="str">
            <v>TALLER</v>
          </cell>
          <cell r="H1605" t="str">
            <v>TALLER</v>
          </cell>
          <cell r="I1605" t="str">
            <v>TALLER</v>
          </cell>
          <cell r="J1605" t="str">
            <v>INSUMO TALLER</v>
          </cell>
          <cell r="K1605" t="str">
            <v>CABLE REFORZADO MELLISO</v>
          </cell>
          <cell r="L1605">
            <v>20</v>
          </cell>
          <cell r="M1605" t="str">
            <v>M</v>
          </cell>
          <cell r="N1605" t="str">
            <v>TALLER</v>
          </cell>
          <cell r="O1605">
            <v>0</v>
          </cell>
          <cell r="P1605" t="str">
            <v>J3</v>
          </cell>
          <cell r="Q1605" t="str">
            <v>J3</v>
          </cell>
          <cell r="R1605" t="str">
            <v>J6</v>
          </cell>
          <cell r="S1605" t="str">
            <v>ENTREGADO</v>
          </cell>
          <cell r="T1605">
            <v>42698</v>
          </cell>
          <cell r="U1605" t="str">
            <v>CHURA PIZARRO ALBERTO</v>
          </cell>
          <cell r="V1605" t="str">
            <v>CHURA PIZARRO ALBERTO</v>
          </cell>
        </row>
        <row r="1606">
          <cell r="A1606">
            <v>1596</v>
          </cell>
          <cell r="B1606">
            <v>42698</v>
          </cell>
          <cell r="C1606" t="str">
            <v>NOVIEMBRE</v>
          </cell>
          <cell r="D1606" t="str">
            <v>2016</v>
          </cell>
          <cell r="E1606">
            <v>200</v>
          </cell>
          <cell r="F1606" t="str">
            <v>TALLER</v>
          </cell>
          <cell r="G1606" t="str">
            <v>TALLER</v>
          </cell>
          <cell r="H1606" t="str">
            <v>TALLER</v>
          </cell>
          <cell r="I1606" t="str">
            <v>TALLER</v>
          </cell>
          <cell r="J1606" t="str">
            <v>INSUMO TALLER</v>
          </cell>
          <cell r="K1606" t="str">
            <v>LIJA NRO. 60</v>
          </cell>
          <cell r="L1606">
            <v>1</v>
          </cell>
          <cell r="M1606" t="str">
            <v>UNID.</v>
          </cell>
          <cell r="N1606" t="str">
            <v>TALLER</v>
          </cell>
          <cell r="O1606">
            <v>0</v>
          </cell>
          <cell r="P1606" t="str">
            <v>M2</v>
          </cell>
          <cell r="Q1606" t="str">
            <v>J2</v>
          </cell>
          <cell r="R1606" t="str">
            <v>J6</v>
          </cell>
          <cell r="S1606" t="str">
            <v>ENTREGADO</v>
          </cell>
          <cell r="T1606">
            <v>42698</v>
          </cell>
          <cell r="U1606" t="str">
            <v>CHUMPITAZ GAGO JULIO ENRIQUE</v>
          </cell>
          <cell r="V1606" t="str">
            <v>CORIHUAMAN SURCO  ERICK ROBERT</v>
          </cell>
        </row>
        <row r="1607">
          <cell r="A1607">
            <v>1567</v>
          </cell>
          <cell r="B1607">
            <v>42698</v>
          </cell>
          <cell r="C1607" t="str">
            <v>NOVIEMBRE</v>
          </cell>
          <cell r="D1607" t="str">
            <v>2016</v>
          </cell>
          <cell r="E1607">
            <v>366</v>
          </cell>
          <cell r="F1607" t="str">
            <v>X2W-760</v>
          </cell>
          <cell r="G1607" t="str">
            <v>C5V-992</v>
          </cell>
          <cell r="H1607" t="str">
            <v>LAS BAMBAS</v>
          </cell>
          <cell r="I1607">
            <v>148037</v>
          </cell>
          <cell r="J1607" t="str">
            <v>REPUESTO</v>
          </cell>
          <cell r="K1607" t="str">
            <v>PARCHE RACK 10</v>
          </cell>
          <cell r="L1607">
            <v>2</v>
          </cell>
          <cell r="M1607" t="str">
            <v>UNID.</v>
          </cell>
          <cell r="N1607" t="str">
            <v>CISTERNA</v>
          </cell>
          <cell r="O1607">
            <v>0</v>
          </cell>
          <cell r="P1607" t="str">
            <v>N2</v>
          </cell>
          <cell r="Q1607" t="str">
            <v>J3</v>
          </cell>
          <cell r="R1607" t="str">
            <v>J6</v>
          </cell>
          <cell r="S1607" t="str">
            <v>ENTREGADO</v>
          </cell>
          <cell r="T1607">
            <v>42698</v>
          </cell>
          <cell r="U1607" t="str">
            <v>MAMANI LARICO  EDUARDO ALVARO</v>
          </cell>
          <cell r="V1607" t="str">
            <v>CHURA PIZARRO ALBERTO</v>
          </cell>
        </row>
        <row r="1608">
          <cell r="A1608">
            <v>1572</v>
          </cell>
          <cell r="B1608">
            <v>42698</v>
          </cell>
          <cell r="C1608" t="str">
            <v>NOVIEMBRE</v>
          </cell>
          <cell r="D1608" t="str">
            <v>2016</v>
          </cell>
          <cell r="E1608">
            <v>366</v>
          </cell>
          <cell r="F1608" t="str">
            <v>X2W-760</v>
          </cell>
          <cell r="G1608" t="str">
            <v>C5V-992</v>
          </cell>
          <cell r="H1608" t="str">
            <v>LAS BAMBAS</v>
          </cell>
          <cell r="I1608">
            <v>148037</v>
          </cell>
          <cell r="J1608" t="str">
            <v>REPUESTO</v>
          </cell>
          <cell r="K1608" t="str">
            <v>PERNO 5/16 X 1 1/2</v>
          </cell>
          <cell r="L1608">
            <v>10</v>
          </cell>
          <cell r="M1608" t="str">
            <v>UNID.</v>
          </cell>
          <cell r="N1608" t="str">
            <v>CISTERNA</v>
          </cell>
          <cell r="O1608">
            <v>0</v>
          </cell>
          <cell r="P1608" t="str">
            <v>M7</v>
          </cell>
          <cell r="Q1608" t="str">
            <v>J2</v>
          </cell>
          <cell r="R1608" t="str">
            <v>J6</v>
          </cell>
          <cell r="S1608" t="str">
            <v>ENTREGADO</v>
          </cell>
          <cell r="T1608">
            <v>42698</v>
          </cell>
          <cell r="U1608" t="str">
            <v>ROBLES ROJAS  JOSE MIGUEL</v>
          </cell>
          <cell r="V1608" t="str">
            <v>CORIHUAMAN SURCO  ERICK ROBERT</v>
          </cell>
        </row>
        <row r="1609">
          <cell r="A1609">
            <v>1573</v>
          </cell>
          <cell r="B1609">
            <v>42698</v>
          </cell>
          <cell r="C1609" t="str">
            <v>NOVIEMBRE</v>
          </cell>
          <cell r="D1609" t="str">
            <v>2016</v>
          </cell>
          <cell r="E1609">
            <v>366</v>
          </cell>
          <cell r="F1609" t="str">
            <v>X2W-760</v>
          </cell>
          <cell r="G1609" t="str">
            <v>C5V-992</v>
          </cell>
          <cell r="H1609" t="str">
            <v>LAS BAMBAS</v>
          </cell>
          <cell r="I1609">
            <v>148037</v>
          </cell>
          <cell r="J1609" t="str">
            <v>REPUESTO</v>
          </cell>
          <cell r="K1609" t="str">
            <v>TUERCA SEGURO 5/16</v>
          </cell>
          <cell r="L1609">
            <v>10</v>
          </cell>
          <cell r="M1609" t="str">
            <v>UNID.</v>
          </cell>
          <cell r="N1609" t="str">
            <v>CISTERNA</v>
          </cell>
          <cell r="O1609">
            <v>0</v>
          </cell>
          <cell r="P1609" t="str">
            <v>M7</v>
          </cell>
          <cell r="Q1609" t="str">
            <v>J2</v>
          </cell>
          <cell r="R1609" t="str">
            <v>J6</v>
          </cell>
          <cell r="S1609" t="str">
            <v>ENTREGADO</v>
          </cell>
          <cell r="T1609">
            <v>42698</v>
          </cell>
          <cell r="U1609" t="str">
            <v>ROBLES ROJAS  JOSE MIGUEL</v>
          </cell>
          <cell r="V1609" t="str">
            <v>CORIHUAMAN SURCO  ERICK ROBERT</v>
          </cell>
        </row>
        <row r="1610">
          <cell r="A1610">
            <v>1574</v>
          </cell>
          <cell r="B1610">
            <v>42698</v>
          </cell>
          <cell r="C1610" t="str">
            <v>NOVIEMBRE</v>
          </cell>
          <cell r="D1610" t="str">
            <v>2016</v>
          </cell>
          <cell r="E1610">
            <v>366</v>
          </cell>
          <cell r="F1610" t="str">
            <v>X2W-760</v>
          </cell>
          <cell r="G1610" t="str">
            <v>C5V-992</v>
          </cell>
          <cell r="H1610" t="str">
            <v>LAS BAMBAS</v>
          </cell>
          <cell r="I1610">
            <v>148037</v>
          </cell>
          <cell r="J1610" t="str">
            <v>REPUESTO</v>
          </cell>
          <cell r="K1610" t="str">
            <v>VOLANDA PLANA 5/16</v>
          </cell>
          <cell r="L1610">
            <v>10</v>
          </cell>
          <cell r="M1610" t="str">
            <v>UNID.</v>
          </cell>
          <cell r="N1610" t="str">
            <v>CISTERNA</v>
          </cell>
          <cell r="O1610">
            <v>0</v>
          </cell>
          <cell r="P1610" t="str">
            <v>M7</v>
          </cell>
          <cell r="Q1610" t="str">
            <v>J2</v>
          </cell>
          <cell r="R1610" t="str">
            <v>J6</v>
          </cell>
          <cell r="S1610" t="str">
            <v>ENTREGADO</v>
          </cell>
          <cell r="T1610">
            <v>42698</v>
          </cell>
          <cell r="U1610" t="str">
            <v>ROBLES ROJAS  JOSE MIGUEL</v>
          </cell>
          <cell r="V1610" t="str">
            <v>CORIHUAMAN SURCO  ERICK ROBERT</v>
          </cell>
        </row>
        <row r="1611">
          <cell r="A1611">
            <v>1593</v>
          </cell>
          <cell r="B1611">
            <v>42698</v>
          </cell>
          <cell r="C1611" t="str">
            <v>NOVIEMBRE</v>
          </cell>
          <cell r="D1611" t="str">
            <v>2016</v>
          </cell>
          <cell r="E1611">
            <v>366</v>
          </cell>
          <cell r="F1611" t="str">
            <v>X2W-760</v>
          </cell>
          <cell r="G1611" t="str">
            <v>C5V-992</v>
          </cell>
          <cell r="H1611" t="str">
            <v>LAS BAMBAS</v>
          </cell>
          <cell r="I1611">
            <v>148037</v>
          </cell>
          <cell r="J1611" t="str">
            <v>REPUESTO</v>
          </cell>
          <cell r="K1611" t="str">
            <v>JEBE DE TAPA MANHOLE CHICO</v>
          </cell>
          <cell r="L1611">
            <v>1</v>
          </cell>
          <cell r="M1611" t="str">
            <v>UNID.</v>
          </cell>
          <cell r="N1611" t="str">
            <v>CISTERNA</v>
          </cell>
          <cell r="O1611">
            <v>0</v>
          </cell>
          <cell r="P1611" t="str">
            <v>M7</v>
          </cell>
          <cell r="Q1611" t="str">
            <v>J2</v>
          </cell>
          <cell r="R1611" t="str">
            <v>J6</v>
          </cell>
          <cell r="S1611" t="str">
            <v>ENTREGADO</v>
          </cell>
          <cell r="T1611">
            <v>42698</v>
          </cell>
          <cell r="U1611" t="str">
            <v>ROBLES ROJAS  JOSE MIGUEL</v>
          </cell>
          <cell r="V1611" t="str">
            <v>CORIHUAMAN SURCO  ERICK ROBERT</v>
          </cell>
        </row>
        <row r="1612">
          <cell r="A1612">
            <v>1519</v>
          </cell>
          <cell r="B1612">
            <v>42698</v>
          </cell>
          <cell r="C1612" t="str">
            <v>NOVIEMBRE</v>
          </cell>
          <cell r="D1612" t="str">
            <v>2016</v>
          </cell>
          <cell r="E1612">
            <v>349</v>
          </cell>
          <cell r="F1612" t="str">
            <v>X2W-762</v>
          </cell>
          <cell r="G1612" t="str">
            <v>C5V-998</v>
          </cell>
          <cell r="H1612" t="str">
            <v>LAS BAMBAS</v>
          </cell>
          <cell r="I1612">
            <v>153818</v>
          </cell>
          <cell r="J1612" t="str">
            <v>REPUESTO</v>
          </cell>
          <cell r="K1612" t="str">
            <v>PITONES RECTOS</v>
          </cell>
          <cell r="L1612">
            <v>8</v>
          </cell>
          <cell r="M1612" t="str">
            <v>UNID.</v>
          </cell>
          <cell r="N1612" t="str">
            <v>TRACTO</v>
          </cell>
          <cell r="O1612">
            <v>0</v>
          </cell>
          <cell r="P1612" t="str">
            <v>N1</v>
          </cell>
          <cell r="Q1612" t="str">
            <v>J3</v>
          </cell>
          <cell r="R1612" t="str">
            <v>J6</v>
          </cell>
          <cell r="S1612" t="str">
            <v>ENTREGADO</v>
          </cell>
          <cell r="T1612">
            <v>42698</v>
          </cell>
          <cell r="U1612" t="str">
            <v>AGUILAR CCANTUTA WILLY</v>
          </cell>
          <cell r="V1612" t="str">
            <v>CHURA PIZARRO ALBERTO</v>
          </cell>
        </row>
        <row r="1613">
          <cell r="A1613">
            <v>1520</v>
          </cell>
          <cell r="B1613">
            <v>42698</v>
          </cell>
          <cell r="C1613" t="str">
            <v>NOVIEMBRE</v>
          </cell>
          <cell r="D1613" t="str">
            <v>2016</v>
          </cell>
          <cell r="E1613">
            <v>349</v>
          </cell>
          <cell r="F1613" t="str">
            <v>X2W-762</v>
          </cell>
          <cell r="G1613" t="str">
            <v>C5V-998</v>
          </cell>
          <cell r="H1613" t="str">
            <v>LAS BAMBAS</v>
          </cell>
          <cell r="I1613">
            <v>153818</v>
          </cell>
          <cell r="J1613" t="str">
            <v>REPUESTO</v>
          </cell>
          <cell r="K1613" t="str">
            <v>AGUJAS DE PITON</v>
          </cell>
          <cell r="L1613">
            <v>8</v>
          </cell>
          <cell r="M1613" t="str">
            <v>UNID.</v>
          </cell>
          <cell r="N1613" t="str">
            <v>TRACTO</v>
          </cell>
          <cell r="O1613">
            <v>0</v>
          </cell>
          <cell r="P1613" t="str">
            <v>N1</v>
          </cell>
          <cell r="Q1613" t="str">
            <v>J3</v>
          </cell>
          <cell r="R1613" t="str">
            <v>J6</v>
          </cell>
          <cell r="S1613" t="str">
            <v>ENTREGADO</v>
          </cell>
          <cell r="T1613">
            <v>42698</v>
          </cell>
          <cell r="U1613" t="str">
            <v>AGUILAR CCANTUTA WILLY</v>
          </cell>
          <cell r="V1613" t="str">
            <v>CHURA PIZARRO ALBERTO</v>
          </cell>
        </row>
        <row r="1614">
          <cell r="A1614">
            <v>1528</v>
          </cell>
          <cell r="B1614">
            <v>42698</v>
          </cell>
          <cell r="C1614" t="str">
            <v>NOVIEMBRE</v>
          </cell>
          <cell r="D1614" t="str">
            <v>2016</v>
          </cell>
          <cell r="E1614">
            <v>411</v>
          </cell>
          <cell r="F1614" t="str">
            <v>X2W-762</v>
          </cell>
          <cell r="G1614" t="str">
            <v>C5V-998</v>
          </cell>
          <cell r="H1614" t="str">
            <v>LAS BAMBAS</v>
          </cell>
          <cell r="I1614">
            <v>155145.29999999999</v>
          </cell>
          <cell r="J1614" t="str">
            <v>REPUESTO</v>
          </cell>
          <cell r="K1614" t="str">
            <v>ABRAZADERA DE TUBO DE ESCAPE SUPERIOR (silenciador)</v>
          </cell>
          <cell r="L1614">
            <v>1</v>
          </cell>
          <cell r="M1614" t="str">
            <v>UNID.</v>
          </cell>
          <cell r="N1614" t="str">
            <v>TRACTO</v>
          </cell>
          <cell r="O1614">
            <v>0</v>
          </cell>
          <cell r="P1614" t="str">
            <v>M3</v>
          </cell>
          <cell r="Q1614" t="str">
            <v>J2</v>
          </cell>
          <cell r="R1614" t="str">
            <v>J6</v>
          </cell>
          <cell r="S1614" t="str">
            <v>ENTREGADO</v>
          </cell>
          <cell r="T1614">
            <v>42698</v>
          </cell>
          <cell r="U1614" t="str">
            <v>GARCIA PASQUEL  JOSE LUIS</v>
          </cell>
          <cell r="V1614" t="str">
            <v>CORIHUAMAN SURCO  ERICK ROBERT</v>
          </cell>
        </row>
        <row r="1615">
          <cell r="A1615">
            <v>1543</v>
          </cell>
          <cell r="B1615">
            <v>42698</v>
          </cell>
          <cell r="C1615" t="str">
            <v>NOVIEMBRE</v>
          </cell>
          <cell r="D1615" t="str">
            <v>2016</v>
          </cell>
          <cell r="E1615">
            <v>349</v>
          </cell>
          <cell r="F1615" t="str">
            <v>X2W-762</v>
          </cell>
          <cell r="G1615" t="str">
            <v>C5V-998</v>
          </cell>
          <cell r="H1615" t="str">
            <v>LAS BAMBAS</v>
          </cell>
          <cell r="I1615">
            <v>153818</v>
          </cell>
          <cell r="J1615" t="str">
            <v>REPUESTO</v>
          </cell>
          <cell r="K1615" t="str">
            <v>FOCO DE DOBLE CONTACTO 12 V</v>
          </cell>
          <cell r="L1615">
            <v>2</v>
          </cell>
          <cell r="M1615" t="str">
            <v>UNID.</v>
          </cell>
          <cell r="N1615" t="str">
            <v>TRACTO</v>
          </cell>
          <cell r="O1615">
            <v>0</v>
          </cell>
          <cell r="P1615" t="str">
            <v>E2</v>
          </cell>
          <cell r="Q1615" t="str">
            <v>J2</v>
          </cell>
          <cell r="R1615" t="str">
            <v>J6</v>
          </cell>
          <cell r="S1615" t="str">
            <v>ENTREGADO</v>
          </cell>
          <cell r="T1615">
            <v>42698</v>
          </cell>
          <cell r="U1615" t="str">
            <v>YUCA BELLIDO BORIS YERSY</v>
          </cell>
          <cell r="V1615" t="str">
            <v>CORIHUAMAN SURCO  ERICK ROBERT</v>
          </cell>
        </row>
        <row r="1616">
          <cell r="A1616">
            <v>1544</v>
          </cell>
          <cell r="B1616">
            <v>42698</v>
          </cell>
          <cell r="C1616" t="str">
            <v>NOVIEMBRE</v>
          </cell>
          <cell r="D1616" t="str">
            <v>2016</v>
          </cell>
          <cell r="E1616">
            <v>349</v>
          </cell>
          <cell r="F1616" t="str">
            <v>X2W-762</v>
          </cell>
          <cell r="G1616" t="str">
            <v>C5V-998</v>
          </cell>
          <cell r="H1616" t="str">
            <v>LAS BAMBAS</v>
          </cell>
          <cell r="I1616">
            <v>153818</v>
          </cell>
          <cell r="J1616" t="str">
            <v>REPUESTO</v>
          </cell>
          <cell r="K1616" t="str">
            <v>PRESINTOS 200</v>
          </cell>
          <cell r="L1616">
            <v>15</v>
          </cell>
          <cell r="M1616" t="str">
            <v>UNID.</v>
          </cell>
          <cell r="N1616" t="str">
            <v>TRACTO</v>
          </cell>
          <cell r="O1616">
            <v>0</v>
          </cell>
          <cell r="P1616" t="str">
            <v>E2</v>
          </cell>
          <cell r="Q1616" t="str">
            <v>J2</v>
          </cell>
          <cell r="R1616" t="str">
            <v>J6</v>
          </cell>
          <cell r="S1616" t="str">
            <v>ENTREGADO</v>
          </cell>
          <cell r="T1616">
            <v>42698</v>
          </cell>
          <cell r="U1616" t="str">
            <v>YUCA BELLIDO BORIS YERSY</v>
          </cell>
          <cell r="V1616" t="str">
            <v>CORIHUAMAN SURCO  ERICK ROBERT</v>
          </cell>
        </row>
        <row r="1617">
          <cell r="A1617">
            <v>1547</v>
          </cell>
          <cell r="B1617">
            <v>42698</v>
          </cell>
          <cell r="C1617" t="str">
            <v>NOVIEMBRE</v>
          </cell>
          <cell r="D1617" t="str">
            <v>2016</v>
          </cell>
          <cell r="E1617">
            <v>349</v>
          </cell>
          <cell r="F1617" t="str">
            <v>X2W-762</v>
          </cell>
          <cell r="G1617" t="str">
            <v>C5V-998</v>
          </cell>
          <cell r="H1617" t="str">
            <v>LAS BAMBAS</v>
          </cell>
          <cell r="I1617">
            <v>153818</v>
          </cell>
          <cell r="J1617" t="str">
            <v>REPUESTO</v>
          </cell>
          <cell r="K1617" t="str">
            <v>LUZ DE PLACA LED</v>
          </cell>
          <cell r="L1617">
            <v>1</v>
          </cell>
          <cell r="M1617" t="str">
            <v>UNID.</v>
          </cell>
          <cell r="N1617" t="str">
            <v>CISTERNA</v>
          </cell>
          <cell r="O1617">
            <v>0</v>
          </cell>
          <cell r="P1617" t="str">
            <v>E2</v>
          </cell>
          <cell r="Q1617" t="str">
            <v>J2</v>
          </cell>
          <cell r="R1617" t="str">
            <v>J6</v>
          </cell>
          <cell r="S1617" t="str">
            <v>ENTREGADO</v>
          </cell>
          <cell r="T1617">
            <v>42698</v>
          </cell>
          <cell r="U1617" t="str">
            <v>YUCA BELLIDO BORIS YERSY</v>
          </cell>
          <cell r="V1617" t="str">
            <v>CORIHUAMAN SURCO  ERICK ROBERT</v>
          </cell>
        </row>
        <row r="1618">
          <cell r="A1618">
            <v>1555</v>
          </cell>
          <cell r="B1618">
            <v>42698</v>
          </cell>
          <cell r="C1618" t="str">
            <v>NOVIEMBRE</v>
          </cell>
          <cell r="D1618" t="str">
            <v>2016</v>
          </cell>
          <cell r="E1618">
            <v>411</v>
          </cell>
          <cell r="F1618" t="str">
            <v>X2W-762</v>
          </cell>
          <cell r="G1618" t="str">
            <v>C5V-998</v>
          </cell>
          <cell r="H1618" t="str">
            <v>LAS BAMBAS</v>
          </cell>
          <cell r="I1618">
            <v>155145.29999999999</v>
          </cell>
          <cell r="J1618" t="str">
            <v>REPUESTO</v>
          </cell>
          <cell r="K1618" t="str">
            <v>NIPLE DE 3/8</v>
          </cell>
          <cell r="L1618">
            <v>1</v>
          </cell>
          <cell r="M1618" t="str">
            <v>UNID.</v>
          </cell>
          <cell r="N1618" t="str">
            <v>CISTERNA</v>
          </cell>
          <cell r="O1618">
            <v>0</v>
          </cell>
          <cell r="P1618" t="str">
            <v>M3</v>
          </cell>
          <cell r="Q1618" t="str">
            <v>J2</v>
          </cell>
          <cell r="R1618" t="str">
            <v>J6</v>
          </cell>
          <cell r="S1618" t="str">
            <v>ENTREGADO</v>
          </cell>
          <cell r="T1618">
            <v>42698</v>
          </cell>
          <cell r="U1618" t="str">
            <v>GARCIA PASQUEL  JOSE LUIS</v>
          </cell>
          <cell r="V1618" t="str">
            <v>CORIHUAMAN SURCO  ERICK ROBERT</v>
          </cell>
        </row>
        <row r="1619">
          <cell r="A1619">
            <v>1518</v>
          </cell>
          <cell r="B1619">
            <v>42698</v>
          </cell>
          <cell r="C1619" t="str">
            <v>NOVIEMBRE</v>
          </cell>
          <cell r="D1619" t="str">
            <v>2016</v>
          </cell>
          <cell r="E1619">
            <v>349</v>
          </cell>
          <cell r="F1619" t="str">
            <v>X2W-762</v>
          </cell>
          <cell r="G1619" t="str">
            <v>C5V-998</v>
          </cell>
          <cell r="H1619" t="str">
            <v>LAS BAMBAS</v>
          </cell>
          <cell r="I1619">
            <v>153818</v>
          </cell>
          <cell r="J1619" t="str">
            <v>REPUESTO</v>
          </cell>
          <cell r="K1619" t="str">
            <v>LLANTAS REENCAUCHADA IDY</v>
          </cell>
          <cell r="L1619">
            <v>8</v>
          </cell>
          <cell r="M1619" t="str">
            <v>UNID.</v>
          </cell>
          <cell r="N1619" t="str">
            <v>TRACTO</v>
          </cell>
          <cell r="O1619">
            <v>0</v>
          </cell>
          <cell r="P1619" t="str">
            <v>N1</v>
          </cell>
          <cell r="Q1619" t="str">
            <v>J3</v>
          </cell>
          <cell r="R1619" t="str">
            <v>J6</v>
          </cell>
          <cell r="S1619" t="str">
            <v>ENTREGADO</v>
          </cell>
          <cell r="T1619">
            <v>42698</v>
          </cell>
          <cell r="U1619" t="str">
            <v>AGUILAR CCANTUTA WILLY</v>
          </cell>
          <cell r="V1619" t="str">
            <v>CHURA PIZARRO ALBERTO</v>
          </cell>
        </row>
        <row r="1620">
          <cell r="A1620">
            <v>1590</v>
          </cell>
          <cell r="B1620">
            <v>42698</v>
          </cell>
          <cell r="C1620" t="str">
            <v>NOVIEMBRE</v>
          </cell>
          <cell r="D1620" t="str">
            <v>2016</v>
          </cell>
          <cell r="E1620">
            <v>419</v>
          </cell>
          <cell r="F1620" t="str">
            <v>X2W-788</v>
          </cell>
          <cell r="G1620" t="str">
            <v>C5V-994</v>
          </cell>
          <cell r="H1620" t="str">
            <v>LAS BAMBAS</v>
          </cell>
          <cell r="I1620">
            <v>138993</v>
          </cell>
          <cell r="J1620" t="str">
            <v>REPUESTO</v>
          </cell>
          <cell r="K1620" t="str">
            <v xml:space="preserve">PERNO DE 1/2 x 5" </v>
          </cell>
          <cell r="L1620">
            <v>1</v>
          </cell>
          <cell r="M1620" t="str">
            <v>UNID.</v>
          </cell>
          <cell r="N1620" t="str">
            <v>CISTERNA</v>
          </cell>
          <cell r="O1620">
            <v>0</v>
          </cell>
          <cell r="P1620" t="str">
            <v>M3</v>
          </cell>
          <cell r="Q1620" t="str">
            <v>J2</v>
          </cell>
          <cell r="R1620" t="str">
            <v>J5</v>
          </cell>
          <cell r="S1620" t="str">
            <v>ENTREGADO</v>
          </cell>
          <cell r="T1620">
            <v>42698</v>
          </cell>
          <cell r="U1620" t="str">
            <v>GARCIA PASQUEL  JOSE LUIS</v>
          </cell>
          <cell r="V1620" t="str">
            <v>CORIHUAMAN SURCO  ERICK ROBERT</v>
          </cell>
        </row>
        <row r="1621">
          <cell r="A1621">
            <v>1591</v>
          </cell>
          <cell r="B1621">
            <v>42698</v>
          </cell>
          <cell r="C1621" t="str">
            <v>NOVIEMBRE</v>
          </cell>
          <cell r="D1621" t="str">
            <v>2016</v>
          </cell>
          <cell r="E1621">
            <v>419</v>
          </cell>
          <cell r="F1621" t="str">
            <v>X2W-788</v>
          </cell>
          <cell r="G1621" t="str">
            <v>C5V-994</v>
          </cell>
          <cell r="H1621" t="str">
            <v>LAS BAMBAS</v>
          </cell>
          <cell r="I1621">
            <v>138993</v>
          </cell>
          <cell r="J1621" t="str">
            <v>REPUESTO</v>
          </cell>
          <cell r="K1621" t="str">
            <v>ARANDELAS 1/2</v>
          </cell>
          <cell r="L1621">
            <v>2</v>
          </cell>
          <cell r="M1621" t="str">
            <v>UNID.</v>
          </cell>
          <cell r="N1621" t="str">
            <v>CISTERNA</v>
          </cell>
          <cell r="O1621">
            <v>0</v>
          </cell>
          <cell r="P1621" t="str">
            <v>M3</v>
          </cell>
          <cell r="Q1621" t="str">
            <v>J2</v>
          </cell>
          <cell r="R1621" t="str">
            <v>J5</v>
          </cell>
          <cell r="S1621" t="str">
            <v>ENTREGADO</v>
          </cell>
          <cell r="T1621">
            <v>42698</v>
          </cell>
          <cell r="U1621" t="str">
            <v>GARCIA PASQUEL  JOSE LUIS</v>
          </cell>
          <cell r="V1621" t="str">
            <v>CORIHUAMAN SURCO  ERICK ROBERT</v>
          </cell>
        </row>
        <row r="1622">
          <cell r="A1622">
            <v>1592</v>
          </cell>
          <cell r="B1622">
            <v>42698</v>
          </cell>
          <cell r="C1622" t="str">
            <v>NOVIEMBRE</v>
          </cell>
          <cell r="D1622" t="str">
            <v>2016</v>
          </cell>
          <cell r="E1622">
            <v>419</v>
          </cell>
          <cell r="F1622" t="str">
            <v>X2W-788</v>
          </cell>
          <cell r="G1622" t="str">
            <v>C5V-994</v>
          </cell>
          <cell r="H1622" t="str">
            <v>LAS BAMBAS</v>
          </cell>
          <cell r="I1622">
            <v>138993</v>
          </cell>
          <cell r="J1622" t="str">
            <v>REPUESTO</v>
          </cell>
          <cell r="K1622" t="str">
            <v>RTUERCA SEGURO 1/2</v>
          </cell>
          <cell r="L1622">
            <v>2</v>
          </cell>
          <cell r="M1622" t="str">
            <v>UNID.</v>
          </cell>
          <cell r="N1622" t="str">
            <v>CISTERNA</v>
          </cell>
          <cell r="O1622">
            <v>0</v>
          </cell>
          <cell r="P1622" t="str">
            <v>M3</v>
          </cell>
          <cell r="Q1622" t="str">
            <v>J2</v>
          </cell>
          <cell r="R1622" t="str">
            <v>J5</v>
          </cell>
          <cell r="S1622" t="str">
            <v>ENTREGADO</v>
          </cell>
          <cell r="T1622">
            <v>42698</v>
          </cell>
          <cell r="U1622" t="str">
            <v>GARCIA PASQUEL  JOSE LUIS</v>
          </cell>
          <cell r="V1622" t="str">
            <v>CORIHUAMAN SURCO  ERICK ROBERT</v>
          </cell>
        </row>
        <row r="1623">
          <cell r="A1623">
            <v>1615</v>
          </cell>
          <cell r="B1623">
            <v>42699</v>
          </cell>
          <cell r="C1623" t="str">
            <v>NOVIEMBRE</v>
          </cell>
          <cell r="D1623" t="str">
            <v>2016</v>
          </cell>
          <cell r="E1623">
            <v>430</v>
          </cell>
          <cell r="F1623" t="str">
            <v>ABP-783</v>
          </cell>
          <cell r="G1623" t="str">
            <v>C9S-988</v>
          </cell>
          <cell r="H1623" t="str">
            <v>LAS BAMBAS</v>
          </cell>
          <cell r="I1623">
            <v>124282</v>
          </cell>
          <cell r="J1623" t="str">
            <v>REPUESTO</v>
          </cell>
          <cell r="K1623" t="str">
            <v>RETENEDOR DE PUERTA</v>
          </cell>
          <cell r="L1623">
            <v>1</v>
          </cell>
          <cell r="M1623" t="str">
            <v>UNID.</v>
          </cell>
          <cell r="N1623" t="str">
            <v>TRACTO</v>
          </cell>
          <cell r="O1623">
            <v>91</v>
          </cell>
          <cell r="P1623" t="str">
            <v>M5</v>
          </cell>
          <cell r="Q1623" t="str">
            <v>J2</v>
          </cell>
          <cell r="R1623" t="str">
            <v>J6</v>
          </cell>
          <cell r="S1623" t="str">
            <v>ENTREGADO</v>
          </cell>
          <cell r="T1623">
            <v>0</v>
          </cell>
          <cell r="U1623" t="str">
            <v>LOPEZ RUIZ WILBERTO</v>
          </cell>
          <cell r="V1623" t="str">
            <v>CORIHUAMAN SURCO  ERICK ROBERT</v>
          </cell>
        </row>
        <row r="1624">
          <cell r="A1624">
            <v>1621</v>
          </cell>
          <cell r="B1624">
            <v>42699</v>
          </cell>
          <cell r="C1624" t="str">
            <v>NOVIEMBRE</v>
          </cell>
          <cell r="D1624" t="str">
            <v>2016</v>
          </cell>
          <cell r="E1624">
            <v>430</v>
          </cell>
          <cell r="F1624" t="str">
            <v>ABP-783</v>
          </cell>
          <cell r="G1624" t="str">
            <v>C9S-988</v>
          </cell>
          <cell r="H1624" t="str">
            <v>LAS BAMBAS</v>
          </cell>
          <cell r="I1624">
            <v>124282</v>
          </cell>
          <cell r="J1624" t="str">
            <v>REPUESTO</v>
          </cell>
          <cell r="K1624" t="str">
            <v>RETENEDOR DE PUERTA</v>
          </cell>
          <cell r="L1624">
            <v>1</v>
          </cell>
          <cell r="M1624" t="str">
            <v>UNID.</v>
          </cell>
          <cell r="N1624" t="str">
            <v>TRACTO</v>
          </cell>
          <cell r="O1624">
            <v>91</v>
          </cell>
          <cell r="P1624" t="str">
            <v>M5</v>
          </cell>
          <cell r="Q1624" t="str">
            <v>J2</v>
          </cell>
          <cell r="R1624" t="str">
            <v>J6</v>
          </cell>
          <cell r="S1624" t="str">
            <v>ENTREGADO</v>
          </cell>
          <cell r="T1624">
            <v>0</v>
          </cell>
          <cell r="U1624" t="str">
            <v>LOPEZ RUIZ WILBERTO</v>
          </cell>
          <cell r="V1624" t="str">
            <v>CORIHUAMAN SURCO  ERICK ROBERT</v>
          </cell>
        </row>
        <row r="1625">
          <cell r="A1625">
            <v>1622</v>
          </cell>
          <cell r="B1625">
            <v>42699</v>
          </cell>
          <cell r="C1625" t="str">
            <v>NOVIEMBRE</v>
          </cell>
          <cell r="D1625" t="str">
            <v>2016</v>
          </cell>
          <cell r="E1625">
            <v>430</v>
          </cell>
          <cell r="F1625" t="str">
            <v>ABP-783</v>
          </cell>
          <cell r="G1625" t="str">
            <v>C9S-988</v>
          </cell>
          <cell r="H1625" t="str">
            <v>LAS BAMBAS</v>
          </cell>
          <cell r="I1625">
            <v>124282</v>
          </cell>
          <cell r="J1625" t="str">
            <v>REPUESTO</v>
          </cell>
          <cell r="K1625" t="str">
            <v>RESORTES DE RACHE A LA BASE DE MACHINBREIK</v>
          </cell>
          <cell r="L1625">
            <v>12</v>
          </cell>
          <cell r="M1625" t="str">
            <v>UNID.</v>
          </cell>
          <cell r="N1625" t="str">
            <v>CISTERNA</v>
          </cell>
          <cell r="O1625">
            <v>91</v>
          </cell>
          <cell r="P1625" t="str">
            <v>M5</v>
          </cell>
          <cell r="Q1625" t="str">
            <v>J2</v>
          </cell>
          <cell r="R1625" t="str">
            <v>J6</v>
          </cell>
          <cell r="S1625" t="str">
            <v>ENTREGADO</v>
          </cell>
          <cell r="T1625">
            <v>0</v>
          </cell>
          <cell r="U1625" t="str">
            <v>LOPEZ RUIZ WILBERTO</v>
          </cell>
          <cell r="V1625" t="str">
            <v>CORIHUAMAN SURCO  ERICK ROBERT</v>
          </cell>
        </row>
        <row r="1626">
          <cell r="A1626">
            <v>1638</v>
          </cell>
          <cell r="B1626">
            <v>42699</v>
          </cell>
          <cell r="C1626" t="str">
            <v>NOVIEMBRE</v>
          </cell>
          <cell r="D1626" t="str">
            <v>2016</v>
          </cell>
          <cell r="E1626">
            <v>430</v>
          </cell>
          <cell r="F1626" t="str">
            <v>ABP-783</v>
          </cell>
          <cell r="G1626" t="str">
            <v>C9S-988</v>
          </cell>
          <cell r="H1626" t="str">
            <v>LAS BAMBAS</v>
          </cell>
          <cell r="I1626">
            <v>124282</v>
          </cell>
          <cell r="J1626" t="str">
            <v>REPUESTO</v>
          </cell>
          <cell r="K1626" t="str">
            <v>UNION PARA MANGUERA DE 1/2</v>
          </cell>
          <cell r="L1626">
            <v>1</v>
          </cell>
          <cell r="M1626" t="str">
            <v>UNID.</v>
          </cell>
          <cell r="N1626" t="str">
            <v>TRACTO</v>
          </cell>
          <cell r="O1626">
            <v>91</v>
          </cell>
          <cell r="P1626" t="str">
            <v>M5</v>
          </cell>
          <cell r="Q1626" t="str">
            <v>J2</v>
          </cell>
          <cell r="R1626" t="str">
            <v>J6</v>
          </cell>
          <cell r="S1626" t="str">
            <v>ENTREGADO</v>
          </cell>
          <cell r="T1626">
            <v>0</v>
          </cell>
          <cell r="U1626" t="str">
            <v>LOPEZ RUIZ WILBERTO</v>
          </cell>
          <cell r="V1626" t="str">
            <v>CORIHUAMAN SURCO  ERICK ROBERT</v>
          </cell>
        </row>
        <row r="1627">
          <cell r="A1627">
            <v>1639</v>
          </cell>
          <cell r="B1627">
            <v>42699</v>
          </cell>
          <cell r="C1627" t="str">
            <v>NOVIEMBRE</v>
          </cell>
          <cell r="D1627" t="str">
            <v>2016</v>
          </cell>
          <cell r="E1627">
            <v>430</v>
          </cell>
          <cell r="F1627" t="str">
            <v>ABP-783</v>
          </cell>
          <cell r="G1627" t="str">
            <v>C9S-988</v>
          </cell>
          <cell r="H1627" t="str">
            <v>LAS BAMBAS</v>
          </cell>
          <cell r="I1627">
            <v>124282</v>
          </cell>
          <cell r="J1627" t="str">
            <v>REPUESTO</v>
          </cell>
          <cell r="K1627" t="str">
            <v>TUERCA 1/2</v>
          </cell>
          <cell r="L1627">
            <v>2</v>
          </cell>
          <cell r="M1627" t="str">
            <v>UNID.</v>
          </cell>
          <cell r="N1627" t="str">
            <v>TRACTO</v>
          </cell>
          <cell r="O1627">
            <v>91</v>
          </cell>
          <cell r="P1627" t="str">
            <v>M5</v>
          </cell>
          <cell r="Q1627" t="str">
            <v>J2</v>
          </cell>
          <cell r="R1627" t="str">
            <v>J6</v>
          </cell>
          <cell r="S1627" t="str">
            <v>ENTREGADO</v>
          </cell>
          <cell r="T1627">
            <v>0</v>
          </cell>
          <cell r="U1627" t="str">
            <v>LOPEZ RUIZ WILBERTO</v>
          </cell>
          <cell r="V1627" t="str">
            <v>CORIHUAMAN SURCO  ERICK ROBERT</v>
          </cell>
        </row>
        <row r="1628">
          <cell r="A1628">
            <v>1640</v>
          </cell>
          <cell r="B1628">
            <v>42699</v>
          </cell>
          <cell r="C1628" t="str">
            <v>NOVIEMBRE</v>
          </cell>
          <cell r="D1628" t="str">
            <v>2016</v>
          </cell>
          <cell r="E1628">
            <v>430</v>
          </cell>
          <cell r="F1628" t="str">
            <v>ABP-783</v>
          </cell>
          <cell r="G1628" t="str">
            <v>C9S-988</v>
          </cell>
          <cell r="H1628" t="str">
            <v>LAS BAMBAS</v>
          </cell>
          <cell r="I1628">
            <v>124282</v>
          </cell>
          <cell r="J1628" t="str">
            <v>REPUESTO</v>
          </cell>
          <cell r="K1628" t="str">
            <v>CONO 1/2</v>
          </cell>
          <cell r="L1628">
            <v>2</v>
          </cell>
          <cell r="M1628" t="str">
            <v>UNID.</v>
          </cell>
          <cell r="N1628" t="str">
            <v>TRACTO</v>
          </cell>
          <cell r="O1628">
            <v>91</v>
          </cell>
          <cell r="P1628" t="str">
            <v>M5</v>
          </cell>
          <cell r="Q1628" t="str">
            <v>J2</v>
          </cell>
          <cell r="R1628" t="str">
            <v>J6</v>
          </cell>
          <cell r="S1628" t="str">
            <v>ENTREGADO</v>
          </cell>
          <cell r="T1628">
            <v>0</v>
          </cell>
          <cell r="U1628" t="str">
            <v>LOPEZ RUIZ WILBERTO</v>
          </cell>
          <cell r="V1628" t="str">
            <v>CORIHUAMAN SURCO  ERICK ROBERT</v>
          </cell>
        </row>
        <row r="1629">
          <cell r="A1629">
            <v>1641</v>
          </cell>
          <cell r="B1629">
            <v>42699</v>
          </cell>
          <cell r="C1629" t="str">
            <v>NOVIEMBRE</v>
          </cell>
          <cell r="D1629" t="str">
            <v>2016</v>
          </cell>
          <cell r="E1629">
            <v>430</v>
          </cell>
          <cell r="F1629" t="str">
            <v>ABP-783</v>
          </cell>
          <cell r="G1629" t="str">
            <v>C9S-988</v>
          </cell>
          <cell r="H1629" t="str">
            <v>LAS BAMBAS</v>
          </cell>
          <cell r="I1629">
            <v>124282</v>
          </cell>
          <cell r="J1629" t="str">
            <v>REPUESTO</v>
          </cell>
          <cell r="K1629" t="str">
            <v>GUIAS 1/2</v>
          </cell>
          <cell r="L1629">
            <v>2</v>
          </cell>
          <cell r="M1629" t="str">
            <v>UNID.</v>
          </cell>
          <cell r="N1629" t="str">
            <v>TRACTO</v>
          </cell>
          <cell r="O1629">
            <v>91</v>
          </cell>
          <cell r="P1629" t="str">
            <v>M5</v>
          </cell>
          <cell r="Q1629" t="str">
            <v>J2</v>
          </cell>
          <cell r="R1629" t="str">
            <v>J6</v>
          </cell>
          <cell r="S1629" t="str">
            <v>ENTREGADO</v>
          </cell>
          <cell r="T1629">
            <v>0</v>
          </cell>
          <cell r="U1629" t="str">
            <v>LOPEZ RUIZ WILBERTO</v>
          </cell>
          <cell r="V1629" t="str">
            <v>CORIHUAMAN SURCO  ERICK ROBERT</v>
          </cell>
        </row>
        <row r="1630">
          <cell r="A1630">
            <v>1634</v>
          </cell>
          <cell r="B1630">
            <v>42699</v>
          </cell>
          <cell r="C1630" t="str">
            <v>NOVIEMBRE</v>
          </cell>
          <cell r="D1630" t="str">
            <v>2016</v>
          </cell>
          <cell r="E1630">
            <v>431</v>
          </cell>
          <cell r="F1630" t="str">
            <v>ABR-798</v>
          </cell>
          <cell r="G1630" t="str">
            <v>TBM-980</v>
          </cell>
          <cell r="H1630" t="str">
            <v>LAS BAMBAS</v>
          </cell>
          <cell r="I1630">
            <v>123087</v>
          </cell>
          <cell r="J1630" t="str">
            <v>REPUESTO</v>
          </cell>
          <cell r="K1630" t="str">
            <v>PERNO MANHOLE 3/8 X 6</v>
          </cell>
          <cell r="L1630">
            <v>1</v>
          </cell>
          <cell r="M1630" t="str">
            <v>UNID.</v>
          </cell>
          <cell r="N1630" t="str">
            <v>CISTERNA</v>
          </cell>
          <cell r="O1630">
            <v>91</v>
          </cell>
          <cell r="P1630" t="str">
            <v>S2</v>
          </cell>
          <cell r="Q1630" t="str">
            <v>J2</v>
          </cell>
          <cell r="R1630" t="str">
            <v>J6</v>
          </cell>
          <cell r="S1630" t="str">
            <v>ENTREGADO</v>
          </cell>
          <cell r="T1630">
            <v>0</v>
          </cell>
          <cell r="U1630" t="str">
            <v>PALOMINO ESTRADA  MICHEL</v>
          </cell>
          <cell r="V1630" t="str">
            <v>CORIHUAMAN SURCO  ERICK ROBERT</v>
          </cell>
        </row>
        <row r="1631">
          <cell r="A1631">
            <v>1635</v>
          </cell>
          <cell r="B1631">
            <v>42699</v>
          </cell>
          <cell r="C1631" t="str">
            <v>NOVIEMBRE</v>
          </cell>
          <cell r="D1631" t="str">
            <v>2016</v>
          </cell>
          <cell r="E1631">
            <v>431</v>
          </cell>
          <cell r="F1631" t="str">
            <v>ABR-798</v>
          </cell>
          <cell r="G1631" t="str">
            <v>TBM-980</v>
          </cell>
          <cell r="H1631" t="str">
            <v>LAS BAMBAS</v>
          </cell>
          <cell r="I1631">
            <v>123087</v>
          </cell>
          <cell r="J1631" t="str">
            <v>REPUESTO</v>
          </cell>
          <cell r="K1631" t="str">
            <v>TUERCA 3/8</v>
          </cell>
          <cell r="L1631">
            <v>2</v>
          </cell>
          <cell r="M1631" t="str">
            <v>UNID.</v>
          </cell>
          <cell r="N1631" t="str">
            <v>CISTERNA</v>
          </cell>
          <cell r="O1631">
            <v>91</v>
          </cell>
          <cell r="P1631" t="str">
            <v>S2</v>
          </cell>
          <cell r="Q1631" t="str">
            <v>J2</v>
          </cell>
          <cell r="R1631" t="str">
            <v>J6</v>
          </cell>
          <cell r="S1631" t="str">
            <v>ENTREGADO</v>
          </cell>
          <cell r="T1631">
            <v>0</v>
          </cell>
          <cell r="U1631" t="str">
            <v>PALOMINO ESTRADA  MICHEL</v>
          </cell>
          <cell r="V1631" t="str">
            <v>CORIHUAMAN SURCO  ERICK ROBERT</v>
          </cell>
        </row>
        <row r="1632">
          <cell r="A1632">
            <v>1631</v>
          </cell>
          <cell r="B1632">
            <v>42699</v>
          </cell>
          <cell r="C1632" t="str">
            <v>NOVIEMBRE</v>
          </cell>
          <cell r="D1632" t="str">
            <v>2016</v>
          </cell>
          <cell r="E1632">
            <v>433</v>
          </cell>
          <cell r="F1632" t="str">
            <v>AEH-920</v>
          </cell>
          <cell r="G1632" t="str">
            <v>CAMIONETA</v>
          </cell>
          <cell r="H1632" t="str">
            <v>LAS BAMBAS</v>
          </cell>
          <cell r="I1632">
            <v>87997</v>
          </cell>
          <cell r="J1632" t="str">
            <v>REPUESTO</v>
          </cell>
          <cell r="K1632" t="str">
            <v>PERNO 1/2 X 1/2</v>
          </cell>
          <cell r="L1632">
            <v>4</v>
          </cell>
          <cell r="M1632" t="str">
            <v>UNID.</v>
          </cell>
          <cell r="N1632" t="str">
            <v>TRACTO</v>
          </cell>
          <cell r="O1632">
            <v>91</v>
          </cell>
          <cell r="P1632" t="str">
            <v>M6</v>
          </cell>
          <cell r="Q1632" t="str">
            <v>J2</v>
          </cell>
          <cell r="R1632" t="str">
            <v>J6</v>
          </cell>
          <cell r="S1632" t="str">
            <v>ENTREGADO</v>
          </cell>
          <cell r="T1632">
            <v>0</v>
          </cell>
          <cell r="U1632" t="str">
            <v>PARI VENTURA  EDSON ORLANDO</v>
          </cell>
          <cell r="V1632" t="str">
            <v>CORIHUAMAN SURCO  ERICK ROBERT</v>
          </cell>
        </row>
        <row r="1633">
          <cell r="A1633">
            <v>1632</v>
          </cell>
          <cell r="B1633">
            <v>42699</v>
          </cell>
          <cell r="C1633" t="str">
            <v>NOVIEMBRE</v>
          </cell>
          <cell r="D1633" t="str">
            <v>2016</v>
          </cell>
          <cell r="E1633">
            <v>433</v>
          </cell>
          <cell r="F1633" t="str">
            <v>AEH-920</v>
          </cell>
          <cell r="G1633" t="str">
            <v>CAMIONETA</v>
          </cell>
          <cell r="H1633" t="str">
            <v>LAS BAMBAS</v>
          </cell>
          <cell r="I1633">
            <v>87997</v>
          </cell>
          <cell r="J1633" t="str">
            <v>REPUESTO</v>
          </cell>
          <cell r="K1633" t="str">
            <v>TUERCA SEGURO 1/2</v>
          </cell>
          <cell r="L1633">
            <v>4</v>
          </cell>
          <cell r="M1633" t="str">
            <v>UNID.</v>
          </cell>
          <cell r="N1633" t="str">
            <v>TRACTO</v>
          </cell>
          <cell r="O1633">
            <v>91</v>
          </cell>
          <cell r="P1633" t="str">
            <v>M6</v>
          </cell>
          <cell r="Q1633" t="str">
            <v>J2</v>
          </cell>
          <cell r="R1633" t="str">
            <v>J6</v>
          </cell>
          <cell r="S1633" t="str">
            <v>ENTREGADO</v>
          </cell>
          <cell r="T1633">
            <v>0</v>
          </cell>
          <cell r="U1633" t="str">
            <v>PARI VENTURA  EDSON ORLANDO</v>
          </cell>
          <cell r="V1633" t="str">
            <v>CORIHUAMAN SURCO  ERICK ROBERT</v>
          </cell>
        </row>
        <row r="1634">
          <cell r="A1634">
            <v>1633</v>
          </cell>
          <cell r="B1634">
            <v>42699</v>
          </cell>
          <cell r="C1634" t="str">
            <v>NOVIEMBRE</v>
          </cell>
          <cell r="D1634" t="str">
            <v>2016</v>
          </cell>
          <cell r="E1634">
            <v>433</v>
          </cell>
          <cell r="F1634" t="str">
            <v>AEH-920</v>
          </cell>
          <cell r="G1634" t="str">
            <v>CAMIONETA</v>
          </cell>
          <cell r="H1634" t="str">
            <v>LAS BAMBAS</v>
          </cell>
          <cell r="I1634">
            <v>87997</v>
          </cell>
          <cell r="J1634" t="str">
            <v>REPUESTO</v>
          </cell>
          <cell r="K1634" t="str">
            <v>ARANDELAS PLANAS 1/2</v>
          </cell>
          <cell r="L1634">
            <v>8</v>
          </cell>
          <cell r="M1634" t="str">
            <v>UNID.</v>
          </cell>
          <cell r="N1634" t="str">
            <v>TRACTO</v>
          </cell>
          <cell r="O1634">
            <v>91</v>
          </cell>
          <cell r="P1634" t="str">
            <v>M6</v>
          </cell>
          <cell r="Q1634" t="str">
            <v>J2</v>
          </cell>
          <cell r="R1634" t="str">
            <v>J6</v>
          </cell>
          <cell r="S1634" t="str">
            <v>ENTREGADO</v>
          </cell>
          <cell r="T1634">
            <v>0</v>
          </cell>
          <cell r="U1634" t="str">
            <v>PARI VENTURA  EDSON ORLANDO</v>
          </cell>
          <cell r="V1634" t="str">
            <v>CORIHUAMAN SURCO  ERICK ROBERT</v>
          </cell>
        </row>
        <row r="1635">
          <cell r="A1635">
            <v>1643</v>
          </cell>
          <cell r="B1635">
            <v>42699</v>
          </cell>
          <cell r="C1635" t="str">
            <v>NOVIEMBRE</v>
          </cell>
          <cell r="D1635" t="str">
            <v>2016</v>
          </cell>
          <cell r="E1635">
            <v>433</v>
          </cell>
          <cell r="F1635" t="str">
            <v>AEH-920</v>
          </cell>
          <cell r="G1635" t="str">
            <v>CAMIONETA</v>
          </cell>
          <cell r="H1635" t="str">
            <v>LAS BAMBAS</v>
          </cell>
          <cell r="I1635">
            <v>87997</v>
          </cell>
          <cell r="J1635" t="str">
            <v>REPUESTO</v>
          </cell>
          <cell r="K1635" t="str">
            <v>SPRAY COLOR NEGRO</v>
          </cell>
          <cell r="L1635">
            <v>1</v>
          </cell>
          <cell r="M1635" t="str">
            <v>UNID.</v>
          </cell>
          <cell r="N1635" t="str">
            <v>CAMIONETA</v>
          </cell>
          <cell r="O1635">
            <v>91</v>
          </cell>
          <cell r="P1635" t="str">
            <v>M7</v>
          </cell>
          <cell r="Q1635" t="str">
            <v>J2</v>
          </cell>
          <cell r="R1635" t="str">
            <v>J6</v>
          </cell>
          <cell r="S1635" t="str">
            <v>ENTREGADO</v>
          </cell>
          <cell r="T1635">
            <v>0</v>
          </cell>
          <cell r="U1635" t="str">
            <v>ROBLES ROJAS  JOSE MIGUEL</v>
          </cell>
          <cell r="V1635" t="str">
            <v>CORIHUAMAN SURCO  ERICK ROBERT</v>
          </cell>
        </row>
        <row r="1636">
          <cell r="A1636">
            <v>1627</v>
          </cell>
          <cell r="B1636">
            <v>42699</v>
          </cell>
          <cell r="C1636" t="str">
            <v>NOVIEMBRE</v>
          </cell>
          <cell r="D1636" t="str">
            <v>2016</v>
          </cell>
          <cell r="E1636">
            <v>264</v>
          </cell>
          <cell r="F1636" t="str">
            <v>AEJ-949</v>
          </cell>
          <cell r="G1636" t="str">
            <v>CAMIONETA</v>
          </cell>
          <cell r="H1636" t="str">
            <v>LAS BAMBAS</v>
          </cell>
          <cell r="I1636">
            <v>85037</v>
          </cell>
          <cell r="J1636" t="str">
            <v>REPUESTO</v>
          </cell>
          <cell r="K1636" t="str">
            <v>SPRAY COLOR BLANCO</v>
          </cell>
          <cell r="L1636">
            <v>1</v>
          </cell>
          <cell r="M1636" t="str">
            <v>UNID.</v>
          </cell>
          <cell r="N1636" t="str">
            <v>CAMIONETA</v>
          </cell>
          <cell r="O1636">
            <v>91</v>
          </cell>
          <cell r="P1636" t="str">
            <v>M1</v>
          </cell>
          <cell r="Q1636" t="str">
            <v>J2</v>
          </cell>
          <cell r="R1636" t="str">
            <v>J6</v>
          </cell>
          <cell r="S1636" t="str">
            <v>ENTREGADO</v>
          </cell>
          <cell r="T1636">
            <v>0</v>
          </cell>
          <cell r="U1636" t="str">
            <v>CABEZAS SANCHEZ JEAN JHONATAN</v>
          </cell>
          <cell r="V1636" t="str">
            <v>CORIHUAMAN SURCO  ERICK ROBERT</v>
          </cell>
        </row>
        <row r="1637">
          <cell r="A1637">
            <v>1628</v>
          </cell>
          <cell r="B1637">
            <v>42699</v>
          </cell>
          <cell r="C1637" t="str">
            <v>NOVIEMBRE</v>
          </cell>
          <cell r="D1637" t="str">
            <v>2016</v>
          </cell>
          <cell r="E1637">
            <v>264</v>
          </cell>
          <cell r="F1637" t="str">
            <v>AEJ-949</v>
          </cell>
          <cell r="G1637" t="str">
            <v>CAMIONETA</v>
          </cell>
          <cell r="H1637" t="str">
            <v>LAS BAMBAS</v>
          </cell>
          <cell r="I1637">
            <v>85037</v>
          </cell>
          <cell r="J1637" t="str">
            <v>REPUESTO</v>
          </cell>
          <cell r="K1637" t="str">
            <v>PERNO 1/4 X 1</v>
          </cell>
          <cell r="L1637">
            <v>2</v>
          </cell>
          <cell r="M1637" t="str">
            <v>UNID.</v>
          </cell>
          <cell r="N1637" t="str">
            <v>CAMIONETA</v>
          </cell>
          <cell r="O1637">
            <v>91</v>
          </cell>
          <cell r="P1637" t="str">
            <v>M1</v>
          </cell>
          <cell r="Q1637" t="str">
            <v>J2</v>
          </cell>
          <cell r="R1637" t="str">
            <v>J6</v>
          </cell>
          <cell r="S1637" t="str">
            <v>ENTREGADO</v>
          </cell>
          <cell r="T1637">
            <v>0</v>
          </cell>
          <cell r="U1637" t="str">
            <v>CABEZAS SANCHEZ JEAN JHONATAN</v>
          </cell>
          <cell r="V1637" t="str">
            <v>CORIHUAMAN SURCO  ERICK ROBERT</v>
          </cell>
        </row>
        <row r="1638">
          <cell r="A1638">
            <v>1629</v>
          </cell>
          <cell r="B1638">
            <v>42699</v>
          </cell>
          <cell r="C1638" t="str">
            <v>NOVIEMBRE</v>
          </cell>
          <cell r="D1638" t="str">
            <v>2016</v>
          </cell>
          <cell r="E1638">
            <v>264</v>
          </cell>
          <cell r="F1638" t="str">
            <v>AEJ-949</v>
          </cell>
          <cell r="G1638" t="str">
            <v>CAMIONETA</v>
          </cell>
          <cell r="H1638" t="str">
            <v>LAS BAMBAS</v>
          </cell>
          <cell r="I1638">
            <v>85037</v>
          </cell>
          <cell r="J1638" t="str">
            <v>REPUESTO</v>
          </cell>
          <cell r="K1638" t="str">
            <v>TUERCA SEGURO 1/4</v>
          </cell>
          <cell r="L1638">
            <v>2</v>
          </cell>
          <cell r="M1638" t="str">
            <v>UNID.</v>
          </cell>
          <cell r="N1638" t="str">
            <v>CAMIONETA</v>
          </cell>
          <cell r="O1638">
            <v>91</v>
          </cell>
          <cell r="P1638" t="str">
            <v>M1</v>
          </cell>
          <cell r="Q1638" t="str">
            <v>J2</v>
          </cell>
          <cell r="R1638" t="str">
            <v>J6</v>
          </cell>
          <cell r="S1638" t="str">
            <v>ENTREGADO</v>
          </cell>
          <cell r="T1638">
            <v>0</v>
          </cell>
          <cell r="U1638" t="str">
            <v>CABEZAS SANCHEZ JEAN JHONATAN</v>
          </cell>
          <cell r="V1638" t="str">
            <v>CORIHUAMAN SURCO  ERICK ROBERT</v>
          </cell>
        </row>
        <row r="1639">
          <cell r="A1639">
            <v>1630</v>
          </cell>
          <cell r="B1639">
            <v>42699</v>
          </cell>
          <cell r="C1639" t="str">
            <v>NOVIEMBRE</v>
          </cell>
          <cell r="D1639" t="str">
            <v>2016</v>
          </cell>
          <cell r="E1639">
            <v>264</v>
          </cell>
          <cell r="F1639" t="str">
            <v>AEJ-949</v>
          </cell>
          <cell r="G1639" t="str">
            <v>CAMIONETA</v>
          </cell>
          <cell r="H1639" t="str">
            <v>LAS BAMBAS</v>
          </cell>
          <cell r="I1639">
            <v>85037</v>
          </cell>
          <cell r="J1639" t="str">
            <v>REPUESTO</v>
          </cell>
          <cell r="K1639" t="str">
            <v>VOLANDA PLANA 1/4</v>
          </cell>
          <cell r="L1639">
            <v>2</v>
          </cell>
          <cell r="M1639" t="str">
            <v>UNID.</v>
          </cell>
          <cell r="N1639" t="str">
            <v>CAMIONETA</v>
          </cell>
          <cell r="O1639">
            <v>91</v>
          </cell>
          <cell r="P1639" t="str">
            <v>M1</v>
          </cell>
          <cell r="Q1639" t="str">
            <v>J2</v>
          </cell>
          <cell r="R1639" t="str">
            <v>J6</v>
          </cell>
          <cell r="S1639" t="str">
            <v>ENTREGADO</v>
          </cell>
          <cell r="T1639">
            <v>0</v>
          </cell>
          <cell r="U1639" t="str">
            <v>CABEZAS SANCHEZ JEAN JHONATAN</v>
          </cell>
          <cell r="V1639" t="str">
            <v>CORIHUAMAN SURCO  ERICK ROBERT</v>
          </cell>
        </row>
        <row r="1640">
          <cell r="A1640">
            <v>1600</v>
          </cell>
          <cell r="B1640">
            <v>42699</v>
          </cell>
          <cell r="C1640" t="str">
            <v>NOVIEMBRE</v>
          </cell>
          <cell r="D1640" t="str">
            <v>2016</v>
          </cell>
          <cell r="E1640">
            <v>422</v>
          </cell>
          <cell r="F1640" t="str">
            <v>AKW-894</v>
          </cell>
          <cell r="G1640" t="str">
            <v>TBN-978</v>
          </cell>
          <cell r="H1640" t="str">
            <v>LAS BAMBAS</v>
          </cell>
          <cell r="I1640">
            <v>37834</v>
          </cell>
          <cell r="J1640" t="str">
            <v>REPUESTO</v>
          </cell>
          <cell r="K1640" t="str">
            <v>MATACHISPA</v>
          </cell>
          <cell r="L1640">
            <v>1</v>
          </cell>
          <cell r="M1640" t="str">
            <v>UNID.</v>
          </cell>
          <cell r="N1640" t="str">
            <v>TRACTO</v>
          </cell>
          <cell r="O1640">
            <v>91</v>
          </cell>
          <cell r="P1640" t="str">
            <v>M1</v>
          </cell>
          <cell r="Q1640" t="str">
            <v>J2</v>
          </cell>
          <cell r="R1640" t="str">
            <v>J6</v>
          </cell>
          <cell r="S1640" t="str">
            <v>ENTREGADO</v>
          </cell>
          <cell r="T1640">
            <v>0</v>
          </cell>
          <cell r="U1640" t="str">
            <v>CABEZAS SANCHEZ JEAN JHONATAN</v>
          </cell>
          <cell r="V1640" t="str">
            <v>CORIHUAMAN SURCO  ERICK ROBERT</v>
          </cell>
        </row>
        <row r="1641">
          <cell r="A1641">
            <v>1649</v>
          </cell>
          <cell r="B1641">
            <v>42699</v>
          </cell>
          <cell r="C1641" t="str">
            <v>NOVIEMBRE</v>
          </cell>
          <cell r="D1641" t="str">
            <v>2016</v>
          </cell>
          <cell r="E1641">
            <v>401</v>
          </cell>
          <cell r="F1641" t="str">
            <v>AKX-767</v>
          </cell>
          <cell r="G1641" t="str">
            <v>TCR-993</v>
          </cell>
          <cell r="H1641" t="str">
            <v>LAS BAMBAS CONC.</v>
          </cell>
          <cell r="I1641">
            <v>19512</v>
          </cell>
          <cell r="J1641" t="str">
            <v>REPUESTO</v>
          </cell>
          <cell r="K1641" t="str">
            <v>CRUZETA DE CARDAN DE TRACCION</v>
          </cell>
          <cell r="L1641">
            <v>1</v>
          </cell>
          <cell r="M1641" t="str">
            <v>UNID.</v>
          </cell>
          <cell r="N1641" t="str">
            <v>TRACTO</v>
          </cell>
          <cell r="O1641">
            <v>91</v>
          </cell>
          <cell r="P1641" t="str">
            <v>M5</v>
          </cell>
          <cell r="Q1641" t="str">
            <v>J2</v>
          </cell>
          <cell r="R1641" t="str">
            <v>J6</v>
          </cell>
          <cell r="S1641" t="str">
            <v>ENTREGADO</v>
          </cell>
          <cell r="T1641">
            <v>0</v>
          </cell>
          <cell r="U1641" t="str">
            <v>LOPEZ RUIZ WILBERTO</v>
          </cell>
          <cell r="V1641" t="str">
            <v>CORIHUAMAN SURCO  ERICK ROBERT</v>
          </cell>
        </row>
        <row r="1642">
          <cell r="A1642">
            <v>1626</v>
          </cell>
          <cell r="B1642">
            <v>42699</v>
          </cell>
          <cell r="C1642" t="str">
            <v>NOVIEMBRE</v>
          </cell>
          <cell r="D1642" t="str">
            <v>2016</v>
          </cell>
          <cell r="E1642">
            <v>363</v>
          </cell>
          <cell r="F1642" t="str">
            <v>C5R-896</v>
          </cell>
          <cell r="G1642" t="str">
            <v>A0U-977</v>
          </cell>
          <cell r="H1642" t="str">
            <v>LAS BAMBAS</v>
          </cell>
          <cell r="I1642">
            <v>211020</v>
          </cell>
          <cell r="J1642" t="str">
            <v>REPUESTO</v>
          </cell>
          <cell r="K1642" t="str">
            <v>PARHE RACK 12</v>
          </cell>
          <cell r="L1642">
            <v>2</v>
          </cell>
          <cell r="M1642" t="str">
            <v>UNID.</v>
          </cell>
          <cell r="N1642" t="str">
            <v>TRACTO</v>
          </cell>
          <cell r="O1642">
            <v>91</v>
          </cell>
          <cell r="P1642" t="str">
            <v>N1</v>
          </cell>
          <cell r="Q1642" t="str">
            <v>J3</v>
          </cell>
          <cell r="R1642" t="str">
            <v>J6</v>
          </cell>
          <cell r="S1642" t="str">
            <v>ENTREGADO</v>
          </cell>
          <cell r="T1642">
            <v>0</v>
          </cell>
          <cell r="U1642" t="str">
            <v>AGUILAR CCANTUTA WILLY</v>
          </cell>
          <cell r="V1642" t="str">
            <v>CHURA PIZARRO ALBERTO</v>
          </cell>
        </row>
        <row r="1643">
          <cell r="A1643">
            <v>1648</v>
          </cell>
          <cell r="B1643">
            <v>42699</v>
          </cell>
          <cell r="C1643" t="str">
            <v>NOVIEMBRE</v>
          </cell>
          <cell r="D1643" t="str">
            <v>2016</v>
          </cell>
          <cell r="E1643">
            <v>423</v>
          </cell>
          <cell r="F1643" t="str">
            <v>C9M-902</v>
          </cell>
          <cell r="G1643" t="str">
            <v>B8L-970</v>
          </cell>
          <cell r="H1643" t="str">
            <v>LAS BAMBAS</v>
          </cell>
          <cell r="I1643">
            <v>208779</v>
          </cell>
          <cell r="J1643" t="str">
            <v>REPUESTO</v>
          </cell>
          <cell r="K1643" t="str">
            <v>TURBO</v>
          </cell>
          <cell r="L1643">
            <v>1</v>
          </cell>
          <cell r="M1643" t="str">
            <v>UNID.</v>
          </cell>
          <cell r="N1643" t="str">
            <v>TRACTO</v>
          </cell>
          <cell r="O1643">
            <v>91</v>
          </cell>
          <cell r="P1643" t="str">
            <v>M5</v>
          </cell>
          <cell r="Q1643" t="str">
            <v>J2</v>
          </cell>
          <cell r="R1643" t="str">
            <v>J6</v>
          </cell>
          <cell r="S1643" t="str">
            <v>ENTREGADO</v>
          </cell>
          <cell r="T1643">
            <v>0</v>
          </cell>
          <cell r="U1643" t="str">
            <v>LOPEZ RUIZ WILBERTO</v>
          </cell>
          <cell r="V1643" t="str">
            <v>CORIHUAMAN SURCO  ERICK ROBERT</v>
          </cell>
        </row>
        <row r="1644">
          <cell r="A1644">
            <v>1620</v>
          </cell>
          <cell r="B1644">
            <v>42699</v>
          </cell>
          <cell r="C1644" t="str">
            <v>NOVIEMBRE</v>
          </cell>
          <cell r="D1644" t="str">
            <v>2016</v>
          </cell>
          <cell r="E1644">
            <v>380</v>
          </cell>
          <cell r="F1644" t="str">
            <v>C9N-807</v>
          </cell>
          <cell r="G1644" t="str">
            <v>B4O-994</v>
          </cell>
          <cell r="H1644" t="str">
            <v>LAS BAMBAS</v>
          </cell>
          <cell r="I1644">
            <v>208922</v>
          </cell>
          <cell r="J1644" t="str">
            <v>REPUESTO</v>
          </cell>
          <cell r="K1644" t="str">
            <v>RACHE DE 10 DIENTES</v>
          </cell>
          <cell r="L1644">
            <v>1</v>
          </cell>
          <cell r="M1644" t="str">
            <v>UNID.</v>
          </cell>
          <cell r="N1644" t="str">
            <v>CISTERNA</v>
          </cell>
          <cell r="O1644">
            <v>91</v>
          </cell>
          <cell r="P1644" t="str">
            <v>M7</v>
          </cell>
          <cell r="Q1644" t="str">
            <v>J2</v>
          </cell>
          <cell r="R1644" t="str">
            <v>J6</v>
          </cell>
          <cell r="S1644" t="str">
            <v>ENTREGADO</v>
          </cell>
          <cell r="T1644">
            <v>0</v>
          </cell>
          <cell r="U1644" t="str">
            <v>ROBLES ROJAS  JOSE MIGUEL</v>
          </cell>
          <cell r="V1644" t="str">
            <v>CORIHUAMAN SURCO  ERICK ROBERT</v>
          </cell>
        </row>
        <row r="1645">
          <cell r="A1645">
            <v>1603</v>
          </cell>
          <cell r="B1645">
            <v>42699</v>
          </cell>
          <cell r="C1645" t="str">
            <v>NOVIEMBRE</v>
          </cell>
          <cell r="D1645" t="str">
            <v>2016</v>
          </cell>
          <cell r="E1645">
            <v>426</v>
          </cell>
          <cell r="F1645" t="str">
            <v>D3P-747</v>
          </cell>
          <cell r="G1645" t="str">
            <v>A0T-985</v>
          </cell>
          <cell r="H1645" t="str">
            <v>LAS BAMBAS</v>
          </cell>
          <cell r="I1645">
            <v>182544</v>
          </cell>
          <cell r="J1645" t="str">
            <v>REPUESTO</v>
          </cell>
          <cell r="K1645" t="str">
            <v>MAXIBRAKE</v>
          </cell>
          <cell r="L1645">
            <v>1</v>
          </cell>
          <cell r="M1645" t="str">
            <v>UNID.</v>
          </cell>
          <cell r="N1645" t="str">
            <v>TRACTO</v>
          </cell>
          <cell r="O1645">
            <v>91</v>
          </cell>
          <cell r="P1645" t="str">
            <v>M2</v>
          </cell>
          <cell r="Q1645" t="str">
            <v>J2</v>
          </cell>
          <cell r="R1645" t="str">
            <v>J6</v>
          </cell>
          <cell r="S1645" t="str">
            <v>ENTREGADO</v>
          </cell>
          <cell r="T1645">
            <v>0</v>
          </cell>
          <cell r="U1645" t="str">
            <v>CHUMPITAZ GAGO JULIO ENRIQUE</v>
          </cell>
          <cell r="V1645" t="str">
            <v>CORIHUAMAN SURCO  ERICK ROBERT</v>
          </cell>
        </row>
        <row r="1646">
          <cell r="A1646">
            <v>1614</v>
          </cell>
          <cell r="B1646">
            <v>42699</v>
          </cell>
          <cell r="C1646" t="str">
            <v>NOVIEMBRE</v>
          </cell>
          <cell r="D1646" t="str">
            <v>2016</v>
          </cell>
          <cell r="E1646">
            <v>426</v>
          </cell>
          <cell r="F1646" t="str">
            <v>D3P-747</v>
          </cell>
          <cell r="G1646" t="str">
            <v>A0T-985</v>
          </cell>
          <cell r="H1646" t="str">
            <v>LAS BAMBAS</v>
          </cell>
          <cell r="I1646">
            <v>182544</v>
          </cell>
          <cell r="J1646" t="str">
            <v>REPUESTO</v>
          </cell>
          <cell r="K1646" t="str">
            <v>FARO LATERAL RECTANGULAR</v>
          </cell>
          <cell r="L1646">
            <v>1</v>
          </cell>
          <cell r="M1646" t="str">
            <v>UNID.</v>
          </cell>
          <cell r="N1646" t="str">
            <v>CISTERNA</v>
          </cell>
          <cell r="O1646">
            <v>91</v>
          </cell>
          <cell r="P1646" t="str">
            <v>E3</v>
          </cell>
          <cell r="Q1646" t="str">
            <v>J2</v>
          </cell>
          <cell r="R1646" t="str">
            <v>J6</v>
          </cell>
          <cell r="S1646" t="str">
            <v>ENTREGADO</v>
          </cell>
          <cell r="T1646">
            <v>0</v>
          </cell>
          <cell r="U1646" t="str">
            <v>CONDORI CHURATA ALEX</v>
          </cell>
          <cell r="V1646" t="str">
            <v>CORIHUAMAN SURCO  ERICK ROBERT</v>
          </cell>
        </row>
        <row r="1647">
          <cell r="A1647">
            <v>1645</v>
          </cell>
          <cell r="B1647">
            <v>42699</v>
          </cell>
          <cell r="C1647" t="str">
            <v>NOVIEMBRE</v>
          </cell>
          <cell r="D1647" t="str">
            <v>2016</v>
          </cell>
          <cell r="E1647">
            <v>408</v>
          </cell>
          <cell r="F1647" t="str">
            <v>D3S-725</v>
          </cell>
          <cell r="G1647" t="str">
            <v>TBL-977</v>
          </cell>
          <cell r="H1647" t="str">
            <v>LAS BAMBAS</v>
          </cell>
          <cell r="I1647">
            <v>147331.1</v>
          </cell>
          <cell r="J1647" t="str">
            <v>REPUESTO</v>
          </cell>
          <cell r="K1647" t="str">
            <v>PERNOS MANHOLE 3/8 X 6</v>
          </cell>
          <cell r="L1647">
            <v>1</v>
          </cell>
          <cell r="M1647" t="str">
            <v>UNID.</v>
          </cell>
          <cell r="N1647" t="str">
            <v>CISTERNA</v>
          </cell>
          <cell r="O1647">
            <v>91</v>
          </cell>
          <cell r="P1647" t="str">
            <v>S3</v>
          </cell>
          <cell r="Q1647" t="str">
            <v>J2</v>
          </cell>
          <cell r="R1647" t="str">
            <v>J6</v>
          </cell>
          <cell r="S1647" t="str">
            <v>ENTREGADO</v>
          </cell>
          <cell r="T1647">
            <v>0</v>
          </cell>
          <cell r="U1647" t="str">
            <v>JIMENEZ MACHACA JAVIER</v>
          </cell>
          <cell r="V1647" t="str">
            <v>CORIHUAMAN SURCO  ERICK ROBERT</v>
          </cell>
        </row>
        <row r="1648">
          <cell r="A1648">
            <v>1646</v>
          </cell>
          <cell r="B1648">
            <v>42699</v>
          </cell>
          <cell r="C1648" t="str">
            <v>NOVIEMBRE</v>
          </cell>
          <cell r="D1648" t="str">
            <v>2016</v>
          </cell>
          <cell r="E1648">
            <v>408</v>
          </cell>
          <cell r="F1648" t="str">
            <v>D3S-725</v>
          </cell>
          <cell r="G1648" t="str">
            <v>TBL-977</v>
          </cell>
          <cell r="H1648" t="str">
            <v>LAS BAMBAS</v>
          </cell>
          <cell r="I1648">
            <v>147331.1</v>
          </cell>
          <cell r="J1648" t="str">
            <v>REPUESTO</v>
          </cell>
          <cell r="K1648" t="str">
            <v>TUERCA 3/8</v>
          </cell>
          <cell r="L1648">
            <v>2</v>
          </cell>
          <cell r="M1648" t="str">
            <v>UNID.</v>
          </cell>
          <cell r="N1648" t="str">
            <v>CISTERNA</v>
          </cell>
          <cell r="O1648">
            <v>91</v>
          </cell>
          <cell r="P1648" t="str">
            <v>S3</v>
          </cell>
          <cell r="Q1648" t="str">
            <v>J2</v>
          </cell>
          <cell r="R1648" t="str">
            <v>J6</v>
          </cell>
          <cell r="S1648" t="str">
            <v>ENTREGADO</v>
          </cell>
          <cell r="T1648">
            <v>0</v>
          </cell>
          <cell r="U1648" t="str">
            <v>JIMENEZ MACHACA JAVIER</v>
          </cell>
          <cell r="V1648" t="str">
            <v>CORIHUAMAN SURCO  ERICK ROBERT</v>
          </cell>
        </row>
        <row r="1649">
          <cell r="A1649">
            <v>1647</v>
          </cell>
          <cell r="B1649">
            <v>42699</v>
          </cell>
          <cell r="C1649" t="str">
            <v>NOVIEMBRE</v>
          </cell>
          <cell r="D1649" t="str">
            <v>2016</v>
          </cell>
          <cell r="E1649">
            <v>408</v>
          </cell>
          <cell r="F1649" t="str">
            <v>D3S-725</v>
          </cell>
          <cell r="G1649" t="str">
            <v>TBL-977</v>
          </cell>
          <cell r="H1649" t="str">
            <v>LAS BAMBAS</v>
          </cell>
          <cell r="I1649">
            <v>147331.1</v>
          </cell>
          <cell r="J1649" t="str">
            <v>REPUESTO</v>
          </cell>
          <cell r="K1649" t="str">
            <v>TUERCA 5/8</v>
          </cell>
          <cell r="L1649">
            <v>2</v>
          </cell>
          <cell r="M1649" t="str">
            <v>UNID.</v>
          </cell>
          <cell r="N1649" t="str">
            <v>CISTERNA</v>
          </cell>
          <cell r="O1649">
            <v>91</v>
          </cell>
          <cell r="P1649" t="str">
            <v>S3</v>
          </cell>
          <cell r="Q1649" t="str">
            <v>J2</v>
          </cell>
          <cell r="R1649" t="str">
            <v>J6</v>
          </cell>
          <cell r="S1649" t="str">
            <v>ENTREGADO</v>
          </cell>
          <cell r="T1649">
            <v>0</v>
          </cell>
          <cell r="U1649" t="str">
            <v>JIMENEZ MACHACA JAVIER</v>
          </cell>
          <cell r="V1649" t="str">
            <v>CORIHUAMAN SURCO  ERICK ROBERT</v>
          </cell>
        </row>
        <row r="1650">
          <cell r="A1650">
            <v>1601</v>
          </cell>
          <cell r="B1650">
            <v>42699</v>
          </cell>
          <cell r="C1650" t="str">
            <v>NOVIEMBRE</v>
          </cell>
          <cell r="D1650" t="str">
            <v>2016</v>
          </cell>
          <cell r="E1650">
            <v>397</v>
          </cell>
          <cell r="F1650" t="str">
            <v>D6F-903</v>
          </cell>
          <cell r="G1650" t="str">
            <v>B8K-997</v>
          </cell>
          <cell r="H1650" t="str">
            <v>LAS BAMBAS</v>
          </cell>
          <cell r="I1650">
            <v>216322</v>
          </cell>
          <cell r="J1650" t="str">
            <v>REPUESTO</v>
          </cell>
          <cell r="K1650" t="str">
            <v>ANTENA DE RADIO</v>
          </cell>
          <cell r="L1650">
            <v>1</v>
          </cell>
          <cell r="M1650" t="str">
            <v>UNID.</v>
          </cell>
          <cell r="N1650" t="str">
            <v>TRACTO</v>
          </cell>
          <cell r="O1650">
            <v>91</v>
          </cell>
          <cell r="P1650" t="str">
            <v>M2</v>
          </cell>
          <cell r="Q1650" t="str">
            <v>J2</v>
          </cell>
          <cell r="R1650" t="str">
            <v>J6</v>
          </cell>
          <cell r="S1650" t="str">
            <v>ENTREGADO</v>
          </cell>
          <cell r="T1650">
            <v>0</v>
          </cell>
          <cell r="U1650" t="str">
            <v>CHUMPITAZ GAGO JULIO ENRIQUE</v>
          </cell>
          <cell r="V1650" t="str">
            <v>CORIHUAMAN SURCO  ERICK ROBERT</v>
          </cell>
        </row>
        <row r="1651">
          <cell r="A1651">
            <v>1607</v>
          </cell>
          <cell r="B1651">
            <v>42699</v>
          </cell>
          <cell r="C1651" t="str">
            <v>NOVIEMBRE</v>
          </cell>
          <cell r="D1651" t="str">
            <v>2016</v>
          </cell>
          <cell r="E1651">
            <v>373</v>
          </cell>
          <cell r="F1651" t="str">
            <v>D6F-907</v>
          </cell>
          <cell r="G1651" t="str">
            <v>T2Y-979</v>
          </cell>
          <cell r="H1651" t="str">
            <v>LAS BAMBAS</v>
          </cell>
          <cell r="I1651">
            <v>197090</v>
          </cell>
          <cell r="J1651" t="str">
            <v>REPUESTO</v>
          </cell>
          <cell r="K1651" t="str">
            <v>FILTRO DE COMBUSTIBLE SECUNDARIO</v>
          </cell>
          <cell r="L1651">
            <v>1</v>
          </cell>
          <cell r="M1651" t="str">
            <v>UNID.</v>
          </cell>
          <cell r="N1651" t="str">
            <v>TRACTO</v>
          </cell>
          <cell r="O1651">
            <v>91</v>
          </cell>
          <cell r="P1651" t="str">
            <v>M6</v>
          </cell>
          <cell r="Q1651" t="str">
            <v>J1</v>
          </cell>
          <cell r="R1651" t="str">
            <v>J6</v>
          </cell>
          <cell r="S1651" t="str">
            <v>ENTREGADO</v>
          </cell>
          <cell r="T1651">
            <v>0</v>
          </cell>
          <cell r="U1651" t="str">
            <v>PARI VENTURA  EDSON ORLANDO</v>
          </cell>
          <cell r="V1651" t="str">
            <v>FLOREZ CONDORI  JOSE WILLIANS</v>
          </cell>
        </row>
        <row r="1652">
          <cell r="A1652">
            <v>1608</v>
          </cell>
          <cell r="B1652">
            <v>42699</v>
          </cell>
          <cell r="C1652" t="str">
            <v>NOVIEMBRE</v>
          </cell>
          <cell r="D1652" t="str">
            <v>2016</v>
          </cell>
          <cell r="E1652">
            <v>373</v>
          </cell>
          <cell r="F1652" t="str">
            <v>D6F-907</v>
          </cell>
          <cell r="G1652" t="str">
            <v>T2Y-979</v>
          </cell>
          <cell r="H1652" t="str">
            <v>LAS BAMBAS</v>
          </cell>
          <cell r="I1652">
            <v>197090</v>
          </cell>
          <cell r="J1652" t="str">
            <v>REPUESTO</v>
          </cell>
          <cell r="K1652" t="str">
            <v>FILTRO DE COMBUSTIBLE VALVULA</v>
          </cell>
          <cell r="L1652">
            <v>1</v>
          </cell>
          <cell r="M1652" t="str">
            <v>UNID.</v>
          </cell>
          <cell r="N1652" t="str">
            <v>TRACTO</v>
          </cell>
          <cell r="O1652">
            <v>91</v>
          </cell>
          <cell r="P1652" t="str">
            <v>M6</v>
          </cell>
          <cell r="Q1652" t="str">
            <v>J1</v>
          </cell>
          <cell r="R1652" t="str">
            <v>J6</v>
          </cell>
          <cell r="S1652" t="str">
            <v>ENTREGADO</v>
          </cell>
          <cell r="T1652">
            <v>0</v>
          </cell>
          <cell r="U1652" t="str">
            <v>PARI VENTURA  EDSON ORLANDO</v>
          </cell>
          <cell r="V1652" t="str">
            <v>FLOREZ CONDORI  JOSE WILLIANS</v>
          </cell>
        </row>
        <row r="1653">
          <cell r="A1653">
            <v>1624</v>
          </cell>
          <cell r="B1653">
            <v>42699</v>
          </cell>
          <cell r="C1653" t="str">
            <v>NOVIEMBRE</v>
          </cell>
          <cell r="D1653" t="str">
            <v>2016</v>
          </cell>
          <cell r="E1653">
            <v>410</v>
          </cell>
          <cell r="F1653" t="str">
            <v>D7V-714</v>
          </cell>
          <cell r="G1653" t="str">
            <v>F7M-971</v>
          </cell>
          <cell r="H1653" t="str">
            <v>LAS BAMBAS</v>
          </cell>
          <cell r="I1653">
            <v>47017.4</v>
          </cell>
          <cell r="J1653" t="str">
            <v>REPUESTO</v>
          </cell>
          <cell r="K1653" t="str">
            <v>ACCESORIOS DE BOMBIN DE EMBRAGUE DE BAJA</v>
          </cell>
          <cell r="L1653">
            <v>1</v>
          </cell>
          <cell r="M1653" t="str">
            <v>UNID.</v>
          </cell>
          <cell r="N1653" t="str">
            <v>TRACTO</v>
          </cell>
          <cell r="O1653">
            <v>91</v>
          </cell>
          <cell r="P1653" t="str">
            <v>M7</v>
          </cell>
          <cell r="Q1653" t="str">
            <v>J1</v>
          </cell>
          <cell r="R1653" t="str">
            <v>J6</v>
          </cell>
          <cell r="S1653" t="str">
            <v>ENTREGADO</v>
          </cell>
          <cell r="T1653">
            <v>0</v>
          </cell>
          <cell r="U1653" t="str">
            <v>ROBLES ROJAS  JOSE MIGUEL</v>
          </cell>
          <cell r="V1653" t="str">
            <v>FLOREZ CONDORI  JOSE WILLIANS</v>
          </cell>
        </row>
        <row r="1654">
          <cell r="A1654">
            <v>1625</v>
          </cell>
          <cell r="B1654">
            <v>42699</v>
          </cell>
          <cell r="C1654" t="str">
            <v>NOVIEMBRE</v>
          </cell>
          <cell r="D1654" t="str">
            <v>2016</v>
          </cell>
          <cell r="E1654">
            <v>410</v>
          </cell>
          <cell r="F1654" t="str">
            <v>D7V-714</v>
          </cell>
          <cell r="G1654" t="str">
            <v>F7M-971</v>
          </cell>
          <cell r="H1654" t="str">
            <v>LAS BAMBAS</v>
          </cell>
          <cell r="I1654">
            <v>47017.4</v>
          </cell>
          <cell r="J1654" t="str">
            <v>REPUESTO</v>
          </cell>
          <cell r="K1654" t="str">
            <v>BOMBIN DE EMBRAGUE DE ALTA</v>
          </cell>
          <cell r="L1654">
            <v>1</v>
          </cell>
          <cell r="M1654" t="str">
            <v>UNID.</v>
          </cell>
          <cell r="N1654" t="str">
            <v>TRACTO</v>
          </cell>
          <cell r="O1654">
            <v>91</v>
          </cell>
          <cell r="P1654" t="str">
            <v>M7</v>
          </cell>
          <cell r="Q1654" t="str">
            <v>J1</v>
          </cell>
          <cell r="R1654" t="str">
            <v>J6</v>
          </cell>
          <cell r="S1654" t="str">
            <v>ENTREGADO</v>
          </cell>
          <cell r="T1654">
            <v>0</v>
          </cell>
          <cell r="U1654" t="str">
            <v>ROBLES ROJAS  JOSE MIGUEL</v>
          </cell>
          <cell r="V1654" t="str">
            <v>FLOREZ CONDORI  JOSE WILLIANS</v>
          </cell>
        </row>
        <row r="1655">
          <cell r="A1655">
            <v>1650</v>
          </cell>
          <cell r="B1655">
            <v>42699</v>
          </cell>
          <cell r="C1655" t="str">
            <v>NOVIEMBRE</v>
          </cell>
          <cell r="D1655" t="str">
            <v>2016</v>
          </cell>
          <cell r="E1655">
            <v>410</v>
          </cell>
          <cell r="F1655" t="str">
            <v>D7V-714</v>
          </cell>
          <cell r="G1655" t="str">
            <v>F7M-971</v>
          </cell>
          <cell r="H1655" t="str">
            <v>LAS BAMBAS</v>
          </cell>
          <cell r="I1655">
            <v>47017.4</v>
          </cell>
          <cell r="J1655" t="str">
            <v>REPUESTO</v>
          </cell>
          <cell r="K1655" t="str">
            <v xml:space="preserve">ACCESORIOS DE BOMBIN DE EMBRAGUE </v>
          </cell>
          <cell r="L1655">
            <v>1</v>
          </cell>
          <cell r="M1655" t="str">
            <v>UND</v>
          </cell>
          <cell r="N1655" t="str">
            <v>TRACTO</v>
          </cell>
          <cell r="O1655">
            <v>91</v>
          </cell>
          <cell r="P1655" t="str">
            <v>M2</v>
          </cell>
          <cell r="Q1655" t="str">
            <v>J1</v>
          </cell>
          <cell r="R1655" t="str">
            <v>J6</v>
          </cell>
          <cell r="S1655" t="str">
            <v>ENTREGADO</v>
          </cell>
          <cell r="T1655">
            <v>0</v>
          </cell>
          <cell r="U1655" t="str">
            <v>CHUMPITAZ GAGO JULIO ENRIQUE</v>
          </cell>
          <cell r="V1655" t="str">
            <v>FLOREZ CONDORI  JOSE WILLIANS</v>
          </cell>
        </row>
        <row r="1656">
          <cell r="A1656">
            <v>1651</v>
          </cell>
          <cell r="B1656">
            <v>42699</v>
          </cell>
          <cell r="C1656" t="str">
            <v>NOVIEMBRE</v>
          </cell>
          <cell r="D1656" t="str">
            <v>2016</v>
          </cell>
          <cell r="E1656">
            <v>410</v>
          </cell>
          <cell r="F1656" t="str">
            <v>D7V-714</v>
          </cell>
          <cell r="G1656" t="str">
            <v>F7M-971</v>
          </cell>
          <cell r="H1656" t="str">
            <v>LAS BAMBAS</v>
          </cell>
          <cell r="I1656">
            <v>47017.4</v>
          </cell>
          <cell r="J1656" t="str">
            <v>REPUESTO</v>
          </cell>
          <cell r="K1656" t="str">
            <v>BOMBA COMPLETA DE PEDAL DE EMBRAGUE</v>
          </cell>
          <cell r="L1656">
            <v>1</v>
          </cell>
          <cell r="M1656" t="str">
            <v>UND</v>
          </cell>
          <cell r="N1656" t="str">
            <v>TRACTO</v>
          </cell>
          <cell r="O1656">
            <v>91</v>
          </cell>
          <cell r="P1656" t="str">
            <v>M2</v>
          </cell>
          <cell r="Q1656" t="str">
            <v>J1</v>
          </cell>
          <cell r="R1656" t="str">
            <v>J6</v>
          </cell>
          <cell r="S1656" t="str">
            <v>ENTREGADO</v>
          </cell>
          <cell r="T1656">
            <v>0</v>
          </cell>
          <cell r="U1656" t="str">
            <v>CHUMPITAZ GAGO JULIO ENRIQUE</v>
          </cell>
          <cell r="V1656" t="str">
            <v>FLOREZ CONDORI  JOSE WILLIANS</v>
          </cell>
        </row>
        <row r="1657">
          <cell r="A1657">
            <v>1652</v>
          </cell>
          <cell r="B1657">
            <v>42699</v>
          </cell>
          <cell r="C1657" t="str">
            <v>NOVIEMBRE</v>
          </cell>
          <cell r="D1657" t="str">
            <v>2016</v>
          </cell>
          <cell r="E1657">
            <v>410</v>
          </cell>
          <cell r="F1657" t="str">
            <v>D7V-714</v>
          </cell>
          <cell r="G1657" t="str">
            <v>F7M-971</v>
          </cell>
          <cell r="H1657" t="str">
            <v>LAS BAMBAS</v>
          </cell>
          <cell r="I1657">
            <v>47017.4</v>
          </cell>
          <cell r="J1657" t="str">
            <v>REPUESTO</v>
          </cell>
          <cell r="K1657" t="str">
            <v xml:space="preserve">BAQUELITA ORQUILLA DE EMBRAGUE </v>
          </cell>
          <cell r="L1657">
            <v>1</v>
          </cell>
          <cell r="M1657" t="str">
            <v>UND</v>
          </cell>
          <cell r="N1657" t="str">
            <v>TRACTO</v>
          </cell>
          <cell r="O1657">
            <v>91</v>
          </cell>
          <cell r="P1657" t="str">
            <v>M2</v>
          </cell>
          <cell r="Q1657" t="str">
            <v>J1</v>
          </cell>
          <cell r="R1657" t="str">
            <v>J6</v>
          </cell>
          <cell r="S1657" t="str">
            <v>ENTREGADO</v>
          </cell>
          <cell r="T1657">
            <v>0</v>
          </cell>
          <cell r="U1657" t="str">
            <v>CHUMPITAZ GAGO JULIO ENRIQUE</v>
          </cell>
          <cell r="V1657" t="str">
            <v>FLOREZ CONDORI  JOSE WILLIANS</v>
          </cell>
        </row>
        <row r="1658">
          <cell r="A1658">
            <v>1602</v>
          </cell>
          <cell r="B1658">
            <v>42699</v>
          </cell>
          <cell r="C1658" t="str">
            <v>NOVIEMBRE</v>
          </cell>
          <cell r="D1658" t="str">
            <v>2016</v>
          </cell>
          <cell r="E1658">
            <v>200</v>
          </cell>
          <cell r="F1658" t="str">
            <v>TALLER</v>
          </cell>
          <cell r="G1658" t="str">
            <v>TALLER</v>
          </cell>
          <cell r="H1658" t="str">
            <v>TALLER</v>
          </cell>
          <cell r="I1658" t="str">
            <v>TALLER</v>
          </cell>
          <cell r="J1658" t="str">
            <v>INSUMO TALLER</v>
          </cell>
          <cell r="K1658" t="str">
            <v>LIMPIA CONTACTOS</v>
          </cell>
          <cell r="L1658">
            <v>1</v>
          </cell>
          <cell r="M1658" t="str">
            <v>UNID.</v>
          </cell>
          <cell r="N1658" t="str">
            <v>TALLER</v>
          </cell>
          <cell r="O1658">
            <v>91</v>
          </cell>
          <cell r="P1658" t="str">
            <v>E2</v>
          </cell>
          <cell r="Q1658" t="str">
            <v>J2</v>
          </cell>
          <cell r="R1658" t="str">
            <v>J6</v>
          </cell>
          <cell r="S1658" t="str">
            <v>ENTREGADO</v>
          </cell>
          <cell r="T1658">
            <v>0</v>
          </cell>
          <cell r="U1658" t="str">
            <v>YUCA BELLIDO BORIS YERSY</v>
          </cell>
          <cell r="V1658" t="str">
            <v>CORIHUAMAN SURCO  ERICK ROBERT</v>
          </cell>
        </row>
        <row r="1659">
          <cell r="A1659">
            <v>1606</v>
          </cell>
          <cell r="B1659">
            <v>42699</v>
          </cell>
          <cell r="C1659" t="str">
            <v>NOVIEMBRE</v>
          </cell>
          <cell r="D1659" t="str">
            <v>2016</v>
          </cell>
          <cell r="E1659">
            <v>200</v>
          </cell>
          <cell r="F1659" t="str">
            <v>TALLER</v>
          </cell>
          <cell r="G1659" t="str">
            <v>TALLER</v>
          </cell>
          <cell r="H1659" t="str">
            <v>TALLER</v>
          </cell>
          <cell r="I1659" t="str">
            <v>TALLER</v>
          </cell>
          <cell r="J1659" t="str">
            <v>INSUMO TALLER</v>
          </cell>
          <cell r="K1659" t="str">
            <v>CILINDRO DE GRASA PARA CHASIS</v>
          </cell>
          <cell r="L1659">
            <v>1</v>
          </cell>
          <cell r="M1659" t="str">
            <v>UNID.</v>
          </cell>
          <cell r="N1659" t="str">
            <v>TALLER</v>
          </cell>
          <cell r="O1659">
            <v>91</v>
          </cell>
          <cell r="P1659" t="str">
            <v>J1</v>
          </cell>
          <cell r="Q1659" t="str">
            <v>J1</v>
          </cell>
          <cell r="R1659" t="str">
            <v>J6</v>
          </cell>
          <cell r="S1659" t="str">
            <v>ENTREGADO</v>
          </cell>
          <cell r="T1659">
            <v>0</v>
          </cell>
          <cell r="U1659" t="str">
            <v>FLOREZ CONDORI  JOSE WILLIANS</v>
          </cell>
          <cell r="V1659" t="str">
            <v>FLOREZ CONDORI  JOSE WILLIANS</v>
          </cell>
        </row>
        <row r="1660">
          <cell r="A1660">
            <v>1612</v>
          </cell>
          <cell r="B1660">
            <v>42699</v>
          </cell>
          <cell r="C1660" t="str">
            <v>NOVIEMBRE</v>
          </cell>
          <cell r="D1660" t="str">
            <v>2016</v>
          </cell>
          <cell r="E1660">
            <v>200</v>
          </cell>
          <cell r="F1660" t="str">
            <v>TALLER</v>
          </cell>
          <cell r="G1660" t="str">
            <v>TALLER</v>
          </cell>
          <cell r="H1660" t="str">
            <v>TALLER</v>
          </cell>
          <cell r="I1660" t="str">
            <v>TALLER</v>
          </cell>
          <cell r="J1660" t="str">
            <v>INSUMO TALLER</v>
          </cell>
          <cell r="K1660" t="str">
            <v>LUNA OSCURA NRO. 12</v>
          </cell>
          <cell r="L1660">
            <v>1</v>
          </cell>
          <cell r="M1660" t="str">
            <v>UNID.</v>
          </cell>
          <cell r="N1660" t="str">
            <v>TALLER</v>
          </cell>
          <cell r="O1660">
            <v>91</v>
          </cell>
          <cell r="P1660" t="str">
            <v>S3</v>
          </cell>
          <cell r="Q1660" t="str">
            <v>J2</v>
          </cell>
          <cell r="R1660" t="str">
            <v>J6</v>
          </cell>
          <cell r="S1660" t="str">
            <v>ENTREGADO</v>
          </cell>
          <cell r="T1660">
            <v>0</v>
          </cell>
          <cell r="U1660" t="str">
            <v>JIMENEZ MACHACA JAVIER</v>
          </cell>
          <cell r="V1660" t="str">
            <v>CORIHUAMAN SURCO  ERICK ROBERT</v>
          </cell>
        </row>
        <row r="1661">
          <cell r="A1661">
            <v>1613</v>
          </cell>
          <cell r="B1661">
            <v>42699</v>
          </cell>
          <cell r="C1661" t="str">
            <v>NOVIEMBRE</v>
          </cell>
          <cell r="D1661" t="str">
            <v>2016</v>
          </cell>
          <cell r="E1661">
            <v>200</v>
          </cell>
          <cell r="F1661" t="str">
            <v>TALLER</v>
          </cell>
          <cell r="G1661" t="str">
            <v>TALLER</v>
          </cell>
          <cell r="H1661" t="str">
            <v>TALLER</v>
          </cell>
          <cell r="I1661" t="str">
            <v>TALLER</v>
          </cell>
          <cell r="J1661" t="str">
            <v>INSUMO TALLER</v>
          </cell>
          <cell r="K1661" t="str">
            <v>LUNA TRANSPARENTES</v>
          </cell>
          <cell r="L1661">
            <v>2</v>
          </cell>
          <cell r="M1661" t="str">
            <v>UNID.</v>
          </cell>
          <cell r="N1661" t="str">
            <v>TALLER</v>
          </cell>
          <cell r="O1661">
            <v>91</v>
          </cell>
          <cell r="P1661" t="str">
            <v>S3</v>
          </cell>
          <cell r="Q1661" t="str">
            <v>J2</v>
          </cell>
          <cell r="R1661" t="str">
            <v>J6</v>
          </cell>
          <cell r="S1661" t="str">
            <v>ENTREGADO</v>
          </cell>
          <cell r="T1661">
            <v>0</v>
          </cell>
          <cell r="U1661" t="str">
            <v>JIMENEZ MACHACA JAVIER</v>
          </cell>
          <cell r="V1661" t="str">
            <v>CORIHUAMAN SURCO  ERICK ROBERT</v>
          </cell>
        </row>
        <row r="1662">
          <cell r="A1662">
            <v>1636</v>
          </cell>
          <cell r="B1662">
            <v>42699</v>
          </cell>
          <cell r="C1662" t="str">
            <v>NOVIEMBRE</v>
          </cell>
          <cell r="D1662" t="str">
            <v>2016</v>
          </cell>
          <cell r="E1662">
            <v>200</v>
          </cell>
          <cell r="F1662" t="str">
            <v>TALLER</v>
          </cell>
          <cell r="G1662" t="str">
            <v>TALLER</v>
          </cell>
          <cell r="H1662" t="str">
            <v>TALLER</v>
          </cell>
          <cell r="I1662" t="str">
            <v>TALLER</v>
          </cell>
          <cell r="J1662" t="str">
            <v>INSUMO TALLER</v>
          </cell>
          <cell r="K1662" t="str">
            <v>PRESINTOS 200</v>
          </cell>
          <cell r="L1662">
            <v>10</v>
          </cell>
          <cell r="M1662" t="str">
            <v>UNID.</v>
          </cell>
          <cell r="N1662" t="str">
            <v>TALLER</v>
          </cell>
          <cell r="O1662">
            <v>91</v>
          </cell>
          <cell r="P1662" t="str">
            <v>E3</v>
          </cell>
          <cell r="Q1662" t="str">
            <v>J2</v>
          </cell>
          <cell r="R1662" t="str">
            <v>J6</v>
          </cell>
          <cell r="S1662" t="str">
            <v>ENTREGADO</v>
          </cell>
          <cell r="T1662">
            <v>0</v>
          </cell>
          <cell r="U1662" t="str">
            <v>CONDORI CHURATA ALEX</v>
          </cell>
          <cell r="V1662" t="str">
            <v>CORIHUAMAN SURCO  ERICK ROBERT</v>
          </cell>
        </row>
        <row r="1663">
          <cell r="A1663">
            <v>1653</v>
          </cell>
          <cell r="B1663">
            <v>42699</v>
          </cell>
          <cell r="C1663" t="str">
            <v>NOVIEMBRE</v>
          </cell>
          <cell r="D1663" t="str">
            <v>2016</v>
          </cell>
          <cell r="E1663">
            <v>200</v>
          </cell>
          <cell r="F1663" t="str">
            <v>TALLER</v>
          </cell>
          <cell r="G1663" t="str">
            <v>TALLER</v>
          </cell>
          <cell r="H1663" t="str">
            <v>TALLER</v>
          </cell>
          <cell r="I1663" t="str">
            <v>TALLER</v>
          </cell>
          <cell r="J1663" t="str">
            <v>REPUESTO</v>
          </cell>
          <cell r="K1663" t="str">
            <v>TAIVEX "M"</v>
          </cell>
          <cell r="L1663">
            <v>1</v>
          </cell>
          <cell r="M1663" t="str">
            <v>UNID.</v>
          </cell>
          <cell r="N1663" t="str">
            <v>TALLER</v>
          </cell>
          <cell r="O1663">
            <v>91</v>
          </cell>
          <cell r="P1663" t="str">
            <v>M5</v>
          </cell>
          <cell r="Q1663" t="str">
            <v>J2</v>
          </cell>
          <cell r="R1663" t="str">
            <v>J6</v>
          </cell>
          <cell r="S1663" t="str">
            <v>ENTREGADO</v>
          </cell>
          <cell r="T1663">
            <v>0</v>
          </cell>
          <cell r="U1663" t="str">
            <v>LOPEZ RUIZ WILBERTO</v>
          </cell>
          <cell r="V1663" t="str">
            <v>CORIHUAMAN SURCO  ERICK ROBERT</v>
          </cell>
        </row>
        <row r="1664">
          <cell r="A1664">
            <v>1642</v>
          </cell>
          <cell r="B1664">
            <v>42699</v>
          </cell>
          <cell r="C1664" t="str">
            <v>NOVIEMBRE</v>
          </cell>
          <cell r="D1664" t="str">
            <v>2016</v>
          </cell>
          <cell r="E1664">
            <v>427</v>
          </cell>
          <cell r="F1664" t="str">
            <v>X2W-759</v>
          </cell>
          <cell r="G1664" t="str">
            <v>C5V-999</v>
          </cell>
          <cell r="H1664" t="str">
            <v>LAS BAMBAS</v>
          </cell>
          <cell r="I1664">
            <v>153388</v>
          </cell>
          <cell r="J1664" t="str">
            <v>REPUESTO</v>
          </cell>
          <cell r="K1664" t="str">
            <v>PARCHE RACK 14</v>
          </cell>
          <cell r="L1664">
            <v>1</v>
          </cell>
          <cell r="M1664" t="str">
            <v>UNID.</v>
          </cell>
          <cell r="N1664" t="str">
            <v>CISTERNA</v>
          </cell>
          <cell r="O1664">
            <v>91</v>
          </cell>
          <cell r="P1664" t="str">
            <v>N2</v>
          </cell>
          <cell r="Q1664" t="str">
            <v>J3</v>
          </cell>
          <cell r="R1664" t="str">
            <v>J6</v>
          </cell>
          <cell r="S1664" t="str">
            <v>ENTREGADO</v>
          </cell>
          <cell r="T1664">
            <v>0</v>
          </cell>
          <cell r="U1664" t="str">
            <v>MAMANI LARICO  EDUARDO ALVARO</v>
          </cell>
          <cell r="V1664" t="str">
            <v>CHURA PIZARRO ALBERTO</v>
          </cell>
        </row>
        <row r="1665">
          <cell r="A1665">
            <v>1658</v>
          </cell>
          <cell r="B1665">
            <v>42699</v>
          </cell>
          <cell r="C1665" t="str">
            <v>NOVIEMBRE</v>
          </cell>
          <cell r="D1665" t="str">
            <v>2016</v>
          </cell>
          <cell r="E1665">
            <v>427</v>
          </cell>
          <cell r="F1665" t="str">
            <v>X2W-759</v>
          </cell>
          <cell r="G1665" t="str">
            <v>C5V-999</v>
          </cell>
          <cell r="H1665" t="str">
            <v>LAS BAMBAS</v>
          </cell>
          <cell r="I1665">
            <v>153388</v>
          </cell>
          <cell r="J1665" t="str">
            <v>REPUESTO</v>
          </cell>
          <cell r="K1665" t="str">
            <v>KIT DE EMPAQUE</v>
          </cell>
          <cell r="L1665">
            <v>1</v>
          </cell>
          <cell r="M1665" t="str">
            <v>UNID.</v>
          </cell>
          <cell r="N1665" t="str">
            <v>TRACTO</v>
          </cell>
          <cell r="O1665">
            <v>91</v>
          </cell>
          <cell r="P1665" t="str">
            <v>M5</v>
          </cell>
          <cell r="Q1665" t="str">
            <v>J2</v>
          </cell>
          <cell r="R1665" t="str">
            <v>J5</v>
          </cell>
          <cell r="S1665" t="str">
            <v>ENTREGADO</v>
          </cell>
          <cell r="T1665">
            <v>0</v>
          </cell>
          <cell r="U1665" t="str">
            <v>LOPEZ RUIZ WILBERTO</v>
          </cell>
          <cell r="V1665" t="str">
            <v>CORIHUAMAN SURCO  ERICK ROBERT</v>
          </cell>
        </row>
        <row r="1666">
          <cell r="A1666">
            <v>1659</v>
          </cell>
          <cell r="B1666">
            <v>42699</v>
          </cell>
          <cell r="C1666" t="str">
            <v>NOVIEMBRE</v>
          </cell>
          <cell r="D1666" t="str">
            <v>2016</v>
          </cell>
          <cell r="E1666">
            <v>427</v>
          </cell>
          <cell r="F1666" t="str">
            <v>X2W-759</v>
          </cell>
          <cell r="G1666" t="str">
            <v>C5V-999</v>
          </cell>
          <cell r="H1666" t="str">
            <v>LAS BAMBAS</v>
          </cell>
          <cell r="I1666">
            <v>153388</v>
          </cell>
          <cell r="J1666" t="str">
            <v>REPUESTO</v>
          </cell>
          <cell r="K1666" t="str">
            <v>TURBO COMPLETO CON CARACOL</v>
          </cell>
          <cell r="L1666">
            <v>1</v>
          </cell>
          <cell r="M1666" t="str">
            <v>UNID.</v>
          </cell>
          <cell r="N1666" t="str">
            <v>TRACTO</v>
          </cell>
          <cell r="O1666">
            <v>91</v>
          </cell>
          <cell r="P1666" t="str">
            <v>M5</v>
          </cell>
          <cell r="Q1666" t="str">
            <v>J2</v>
          </cell>
          <cell r="R1666" t="str">
            <v>J5</v>
          </cell>
          <cell r="S1666" t="str">
            <v>ENTREGADO</v>
          </cell>
          <cell r="T1666">
            <v>0</v>
          </cell>
          <cell r="U1666" t="str">
            <v>LOPEZ RUIZ WILBERTO</v>
          </cell>
          <cell r="V1666" t="str">
            <v>CORIHUAMAN SURCO  ERICK ROBERT</v>
          </cell>
        </row>
        <row r="1667">
          <cell r="A1667">
            <v>1660</v>
          </cell>
          <cell r="B1667">
            <v>42699</v>
          </cell>
          <cell r="C1667" t="str">
            <v>NOVIEMBRE</v>
          </cell>
          <cell r="D1667" t="str">
            <v>2016</v>
          </cell>
          <cell r="E1667">
            <v>427</v>
          </cell>
          <cell r="F1667" t="str">
            <v>X2W-759</v>
          </cell>
          <cell r="G1667" t="str">
            <v>C5V-999</v>
          </cell>
          <cell r="H1667" t="str">
            <v>LAS BAMBAS</v>
          </cell>
          <cell r="I1667">
            <v>153388</v>
          </cell>
          <cell r="J1667" t="str">
            <v>REPUESTO</v>
          </cell>
          <cell r="K1667" t="str">
            <v>ABRAZADARAS DE TUBO ACORDION</v>
          </cell>
          <cell r="L1667">
            <v>2</v>
          </cell>
          <cell r="M1667" t="str">
            <v>UNID.</v>
          </cell>
          <cell r="N1667" t="str">
            <v>TRACTO</v>
          </cell>
          <cell r="O1667">
            <v>91</v>
          </cell>
          <cell r="P1667" t="str">
            <v>M5</v>
          </cell>
          <cell r="Q1667" t="str">
            <v>J2</v>
          </cell>
          <cell r="R1667" t="str">
            <v>J5</v>
          </cell>
          <cell r="S1667" t="str">
            <v>ENTREGADO</v>
          </cell>
          <cell r="T1667">
            <v>0</v>
          </cell>
          <cell r="U1667" t="str">
            <v>LOPEZ RUIZ WILBERTO</v>
          </cell>
          <cell r="V1667" t="str">
            <v>CORIHUAMAN SURCO  ERICK ROBERT</v>
          </cell>
        </row>
        <row r="1668">
          <cell r="A1668">
            <v>1619</v>
          </cell>
          <cell r="B1668">
            <v>42699</v>
          </cell>
          <cell r="C1668" t="str">
            <v>NOVIEMBRE</v>
          </cell>
          <cell r="D1668" t="str">
            <v>2016</v>
          </cell>
          <cell r="E1668">
            <v>366</v>
          </cell>
          <cell r="F1668" t="str">
            <v>X2W-760</v>
          </cell>
          <cell r="G1668" t="str">
            <v>C5V-992</v>
          </cell>
          <cell r="H1668" t="str">
            <v>LAS BAMBAS</v>
          </cell>
          <cell r="I1668">
            <v>148037</v>
          </cell>
          <cell r="J1668" t="str">
            <v>REPUESTO</v>
          </cell>
          <cell r="K1668" t="str">
            <v>RACHE DE 10 DIENTES</v>
          </cell>
          <cell r="L1668">
            <v>1</v>
          </cell>
          <cell r="M1668" t="str">
            <v>UNID.</v>
          </cell>
          <cell r="N1668" t="str">
            <v>CISTERNA</v>
          </cell>
          <cell r="O1668">
            <v>91</v>
          </cell>
          <cell r="P1668" t="str">
            <v>M7</v>
          </cell>
          <cell r="Q1668" t="str">
            <v>J2</v>
          </cell>
          <cell r="R1668" t="str">
            <v>J6</v>
          </cell>
          <cell r="S1668" t="str">
            <v>ENTREGADO</v>
          </cell>
          <cell r="T1668">
            <v>0</v>
          </cell>
          <cell r="U1668" t="str">
            <v>ROBLES ROJAS  JOSE MIGUEL</v>
          </cell>
          <cell r="V1668" t="str">
            <v>CORIHUAMAN SURCO  ERICK ROBERT</v>
          </cell>
        </row>
        <row r="1669">
          <cell r="A1669">
            <v>1644</v>
          </cell>
          <cell r="B1669">
            <v>42699</v>
          </cell>
          <cell r="C1669" t="str">
            <v>NOVIEMBRE</v>
          </cell>
          <cell r="D1669" t="str">
            <v>2016</v>
          </cell>
          <cell r="E1669">
            <v>411</v>
          </cell>
          <cell r="F1669" t="str">
            <v>X2W-762</v>
          </cell>
          <cell r="G1669" t="str">
            <v>C5V-998</v>
          </cell>
          <cell r="H1669" t="str">
            <v>LAS BAMBAS</v>
          </cell>
          <cell r="I1669">
            <v>155145.29999999999</v>
          </cell>
          <cell r="J1669" t="str">
            <v>REPUESTO</v>
          </cell>
          <cell r="K1669" t="str">
            <v>FILTRO DE AIRE PRIMARIO</v>
          </cell>
          <cell r="L1669">
            <v>1</v>
          </cell>
          <cell r="M1669" t="str">
            <v>UNID.</v>
          </cell>
          <cell r="N1669" t="str">
            <v>TRACTO</v>
          </cell>
          <cell r="O1669">
            <v>91</v>
          </cell>
          <cell r="P1669" t="str">
            <v>M1</v>
          </cell>
          <cell r="Q1669" t="str">
            <v>J2</v>
          </cell>
          <cell r="R1669" t="str">
            <v>J6</v>
          </cell>
          <cell r="S1669" t="str">
            <v>ENTREGADO</v>
          </cell>
          <cell r="T1669">
            <v>0</v>
          </cell>
          <cell r="U1669" t="str">
            <v>CABEZAS SANCHEZ JEAN JHONATAN</v>
          </cell>
          <cell r="V1669" t="str">
            <v>CORIHUAMAN SURCO  ERICK ROBERT</v>
          </cell>
        </row>
        <row r="1670">
          <cell r="A1670">
            <v>1654</v>
          </cell>
          <cell r="B1670">
            <v>42699</v>
          </cell>
          <cell r="C1670" t="str">
            <v>NOVIEMBRE</v>
          </cell>
          <cell r="D1670" t="str">
            <v>2016</v>
          </cell>
          <cell r="E1670">
            <v>411</v>
          </cell>
          <cell r="F1670" t="str">
            <v>X2W-762</v>
          </cell>
          <cell r="G1670" t="str">
            <v>C5V-998</v>
          </cell>
          <cell r="H1670" t="str">
            <v>LAS BAMBAS</v>
          </cell>
          <cell r="I1670">
            <v>155145.29999999999</v>
          </cell>
          <cell r="J1670" t="str">
            <v>REPUESTO</v>
          </cell>
          <cell r="K1670" t="str">
            <v>PERNO ESTOBOL 1/2</v>
          </cell>
          <cell r="L1670">
            <v>1</v>
          </cell>
          <cell r="M1670" t="str">
            <v>UNID.</v>
          </cell>
          <cell r="N1670" t="str">
            <v>TRACTO</v>
          </cell>
          <cell r="O1670">
            <v>91</v>
          </cell>
          <cell r="P1670" t="str">
            <v>E2</v>
          </cell>
          <cell r="Q1670" t="str">
            <v>J2</v>
          </cell>
          <cell r="R1670" t="str">
            <v>J5</v>
          </cell>
          <cell r="S1670" t="str">
            <v>ENTREGADO</v>
          </cell>
          <cell r="T1670">
            <v>0</v>
          </cell>
          <cell r="U1670" t="str">
            <v>YUCA BELLIDO BORIS YERSY</v>
          </cell>
          <cell r="V1670" t="str">
            <v>CORIHUAMAN SURCO  ERICK ROBERT</v>
          </cell>
        </row>
        <row r="1671">
          <cell r="A1671">
            <v>1655</v>
          </cell>
          <cell r="B1671">
            <v>42699</v>
          </cell>
          <cell r="C1671" t="str">
            <v>NOVIEMBRE</v>
          </cell>
          <cell r="D1671" t="str">
            <v>2016</v>
          </cell>
          <cell r="E1671">
            <v>411</v>
          </cell>
          <cell r="F1671" t="str">
            <v>X2W-762</v>
          </cell>
          <cell r="G1671" t="str">
            <v>C5V-998</v>
          </cell>
          <cell r="H1671" t="str">
            <v>LAS BAMBAS</v>
          </cell>
          <cell r="I1671">
            <v>155145.29999999999</v>
          </cell>
          <cell r="J1671" t="str">
            <v>REPUESTO</v>
          </cell>
          <cell r="K1671" t="str">
            <v xml:space="preserve">TERMINALES MACHO </v>
          </cell>
          <cell r="L1671">
            <v>2</v>
          </cell>
          <cell r="M1671" t="str">
            <v>UNID.</v>
          </cell>
          <cell r="N1671" t="str">
            <v>TRACTO</v>
          </cell>
          <cell r="O1671">
            <v>91</v>
          </cell>
          <cell r="P1671" t="str">
            <v>E2</v>
          </cell>
          <cell r="Q1671" t="str">
            <v>J2</v>
          </cell>
          <cell r="R1671" t="str">
            <v>J5</v>
          </cell>
          <cell r="S1671" t="str">
            <v>ENTREGADO</v>
          </cell>
          <cell r="T1671">
            <v>0</v>
          </cell>
          <cell r="U1671" t="str">
            <v>YUCA BELLIDO BORIS YERSY</v>
          </cell>
          <cell r="V1671" t="str">
            <v>CORIHUAMAN SURCO  ERICK ROBERT</v>
          </cell>
        </row>
        <row r="1672">
          <cell r="A1672">
            <v>1618</v>
          </cell>
          <cell r="B1672">
            <v>42699</v>
          </cell>
          <cell r="C1672" t="str">
            <v>NOVIEMBRE</v>
          </cell>
          <cell r="D1672" t="str">
            <v>2016</v>
          </cell>
          <cell r="E1672">
            <v>420</v>
          </cell>
          <cell r="F1672" t="str">
            <v>X2W-763</v>
          </cell>
          <cell r="G1672" t="str">
            <v>C5V-997</v>
          </cell>
          <cell r="H1672" t="str">
            <v>LAS BAMBAS</v>
          </cell>
          <cell r="I1672">
            <v>154933</v>
          </cell>
          <cell r="J1672" t="str">
            <v>REPUESTO</v>
          </cell>
          <cell r="K1672" t="str">
            <v>SOPORTE DE TRAVESAÑO POSTERIOR</v>
          </cell>
          <cell r="L1672">
            <v>1</v>
          </cell>
          <cell r="M1672" t="str">
            <v>UNID.</v>
          </cell>
          <cell r="N1672" t="str">
            <v>TRACTO</v>
          </cell>
          <cell r="O1672">
            <v>91</v>
          </cell>
          <cell r="P1672" t="str">
            <v>M7</v>
          </cell>
          <cell r="Q1672" t="str">
            <v>J1</v>
          </cell>
          <cell r="R1672" t="str">
            <v>J6</v>
          </cell>
          <cell r="S1672" t="str">
            <v>ENTREGADO</v>
          </cell>
          <cell r="T1672">
            <v>0</v>
          </cell>
          <cell r="U1672" t="str">
            <v>ROBLES ROJAS  JOSE MIGUEL</v>
          </cell>
          <cell r="V1672" t="str">
            <v>FLOREZ CONDORI  JOSE WILLIANS</v>
          </cell>
        </row>
        <row r="1673">
          <cell r="A1673">
            <v>1637</v>
          </cell>
          <cell r="B1673">
            <v>42699</v>
          </cell>
          <cell r="C1673" t="str">
            <v>NOVIEMBRE</v>
          </cell>
          <cell r="D1673" t="str">
            <v>2016</v>
          </cell>
          <cell r="E1673">
            <v>420</v>
          </cell>
          <cell r="F1673" t="str">
            <v>X2W-763</v>
          </cell>
          <cell r="G1673" t="str">
            <v>C5V-997</v>
          </cell>
          <cell r="H1673" t="str">
            <v>LAS BAMBAS</v>
          </cell>
          <cell r="I1673">
            <v>154933</v>
          </cell>
          <cell r="J1673" t="str">
            <v>REPUESTO</v>
          </cell>
          <cell r="K1673" t="str">
            <v>ACEITE 15W40</v>
          </cell>
          <cell r="L1673">
            <v>1</v>
          </cell>
          <cell r="M1673" t="str">
            <v>GLNS.</v>
          </cell>
          <cell r="N1673" t="str">
            <v>TRACTO</v>
          </cell>
          <cell r="O1673">
            <v>91</v>
          </cell>
          <cell r="P1673" t="str">
            <v>M7</v>
          </cell>
          <cell r="Q1673" t="str">
            <v>J2</v>
          </cell>
          <cell r="R1673" t="str">
            <v>J6</v>
          </cell>
          <cell r="S1673" t="str">
            <v>ENTREGADO</v>
          </cell>
          <cell r="T1673">
            <v>0</v>
          </cell>
          <cell r="U1673" t="str">
            <v>ROBLES ROJAS  JOSE MIGUEL</v>
          </cell>
          <cell r="V1673" t="str">
            <v>CORIHUAMAN SURCO  ERICK ROBERT</v>
          </cell>
        </row>
        <row r="1674">
          <cell r="A1674">
            <v>1661</v>
          </cell>
          <cell r="B1674">
            <v>42699</v>
          </cell>
          <cell r="C1674" t="str">
            <v>NOVIEMBRE</v>
          </cell>
          <cell r="D1674" t="str">
            <v>2016</v>
          </cell>
          <cell r="E1674">
            <v>420</v>
          </cell>
          <cell r="F1674" t="str">
            <v>X2W-763</v>
          </cell>
          <cell r="G1674" t="str">
            <v>C5V-997</v>
          </cell>
          <cell r="H1674" t="str">
            <v>LAS BAMBAS</v>
          </cell>
          <cell r="I1674">
            <v>154933</v>
          </cell>
          <cell r="J1674" t="str">
            <v>REPUESTO</v>
          </cell>
          <cell r="K1674" t="str">
            <v>CELLOCOR 5/32</v>
          </cell>
          <cell r="L1674">
            <v>5</v>
          </cell>
          <cell r="M1674" t="str">
            <v>KG.</v>
          </cell>
          <cell r="N1674" t="str">
            <v>TRACTO</v>
          </cell>
          <cell r="O1674">
            <v>91</v>
          </cell>
          <cell r="P1674" t="str">
            <v>S2</v>
          </cell>
          <cell r="Q1674" t="str">
            <v>J2</v>
          </cell>
          <cell r="R1674" t="str">
            <v>J2</v>
          </cell>
          <cell r="S1674" t="str">
            <v>ENTREGADO</v>
          </cell>
          <cell r="T1674">
            <v>0</v>
          </cell>
          <cell r="U1674" t="str">
            <v>PALOMINO ESTRADA  MICHEL</v>
          </cell>
          <cell r="V1674" t="str">
            <v>CORIHUAMAN SURCO  ERICK ROBERT</v>
          </cell>
        </row>
        <row r="1675">
          <cell r="A1675">
            <v>1662</v>
          </cell>
          <cell r="B1675">
            <v>42699</v>
          </cell>
          <cell r="C1675" t="str">
            <v>NOVIEMBRE</v>
          </cell>
          <cell r="D1675" t="str">
            <v>2016</v>
          </cell>
          <cell r="E1675">
            <v>420</v>
          </cell>
          <cell r="F1675" t="str">
            <v>X2W-763</v>
          </cell>
          <cell r="G1675" t="str">
            <v>C5V-997</v>
          </cell>
          <cell r="H1675" t="str">
            <v>LAS BAMBAS</v>
          </cell>
          <cell r="I1675">
            <v>154933</v>
          </cell>
          <cell r="J1675" t="str">
            <v>REPUESTO</v>
          </cell>
          <cell r="K1675" t="str">
            <v>FERROSITO 1/8</v>
          </cell>
          <cell r="L1675">
            <v>1</v>
          </cell>
          <cell r="M1675" t="str">
            <v>KG.</v>
          </cell>
          <cell r="N1675" t="str">
            <v>TRACTO</v>
          </cell>
          <cell r="O1675">
            <v>91</v>
          </cell>
          <cell r="P1675" t="str">
            <v>S2</v>
          </cell>
          <cell r="Q1675" t="str">
            <v>J2</v>
          </cell>
          <cell r="R1675" t="str">
            <v>J2</v>
          </cell>
          <cell r="S1675" t="str">
            <v>ENTREGADO</v>
          </cell>
          <cell r="T1675">
            <v>0</v>
          </cell>
          <cell r="U1675" t="str">
            <v>PALOMINO ESTRADA  MICHEL</v>
          </cell>
          <cell r="V1675" t="str">
            <v>CORIHUAMAN SURCO  ERICK ROBERT</v>
          </cell>
        </row>
        <row r="1676">
          <cell r="A1676">
            <v>1663</v>
          </cell>
          <cell r="B1676">
            <v>42699</v>
          </cell>
          <cell r="C1676" t="str">
            <v>NOVIEMBRE</v>
          </cell>
          <cell r="D1676" t="str">
            <v>2016</v>
          </cell>
          <cell r="E1676">
            <v>420</v>
          </cell>
          <cell r="F1676" t="str">
            <v>X2W-763</v>
          </cell>
          <cell r="G1676" t="str">
            <v>C5V-997</v>
          </cell>
          <cell r="H1676" t="str">
            <v>LAS BAMBAS</v>
          </cell>
          <cell r="I1676">
            <v>154933</v>
          </cell>
          <cell r="J1676" t="str">
            <v>REPUESTO</v>
          </cell>
          <cell r="K1676" t="str">
            <v>PERNO MANHOLE 3/8 X 6</v>
          </cell>
          <cell r="L1676">
            <v>1</v>
          </cell>
          <cell r="M1676" t="str">
            <v>UNID.</v>
          </cell>
          <cell r="N1676" t="str">
            <v>TRACTO</v>
          </cell>
          <cell r="O1676">
            <v>91</v>
          </cell>
          <cell r="P1676" t="str">
            <v>S2</v>
          </cell>
          <cell r="Q1676" t="str">
            <v>J2</v>
          </cell>
          <cell r="R1676" t="str">
            <v>J2</v>
          </cell>
          <cell r="S1676" t="str">
            <v>ENTREGADO</v>
          </cell>
          <cell r="T1676">
            <v>0</v>
          </cell>
          <cell r="U1676" t="str">
            <v>PALOMINO ESTRADA  MICHEL</v>
          </cell>
          <cell r="V1676" t="str">
            <v>CORIHUAMAN SURCO  ERICK ROBERT</v>
          </cell>
        </row>
        <row r="1677">
          <cell r="A1677">
            <v>1616</v>
          </cell>
          <cell r="B1677">
            <v>42699</v>
          </cell>
          <cell r="C1677" t="str">
            <v>NOVIEMBRE</v>
          </cell>
          <cell r="D1677" t="str">
            <v>2016</v>
          </cell>
          <cell r="E1677">
            <v>432</v>
          </cell>
          <cell r="F1677" t="str">
            <v>X2W-765</v>
          </cell>
          <cell r="G1677" t="str">
            <v>C5V-993</v>
          </cell>
          <cell r="H1677" t="str">
            <v>LAS BAMBAS</v>
          </cell>
          <cell r="I1677">
            <v>156374</v>
          </cell>
          <cell r="J1677" t="str">
            <v>REPUESTO</v>
          </cell>
          <cell r="K1677" t="str">
            <v>PARCHE RACK NRO. 14</v>
          </cell>
          <cell r="L1677">
            <v>1</v>
          </cell>
          <cell r="M1677" t="str">
            <v>UNID.</v>
          </cell>
          <cell r="N1677" t="str">
            <v>TRACTO</v>
          </cell>
          <cell r="O1677">
            <v>91</v>
          </cell>
          <cell r="P1677" t="str">
            <v>N1</v>
          </cell>
          <cell r="Q1677" t="str">
            <v>J2</v>
          </cell>
          <cell r="R1677" t="str">
            <v>J6</v>
          </cell>
          <cell r="S1677" t="str">
            <v>ENTREGADO</v>
          </cell>
          <cell r="T1677">
            <v>0</v>
          </cell>
          <cell r="U1677" t="str">
            <v>AGUILAR CCANTUTA WILLY</v>
          </cell>
          <cell r="V1677" t="str">
            <v>CORIHUAMAN SURCO  ERICK ROBERT</v>
          </cell>
        </row>
        <row r="1678">
          <cell r="A1678">
            <v>1656</v>
          </cell>
          <cell r="B1678">
            <v>42699</v>
          </cell>
          <cell r="C1678" t="str">
            <v>NOVIEMBRE</v>
          </cell>
          <cell r="D1678" t="str">
            <v>2016</v>
          </cell>
          <cell r="E1678">
            <v>432</v>
          </cell>
          <cell r="F1678" t="str">
            <v>X2W-765</v>
          </cell>
          <cell r="G1678" t="str">
            <v>C5V-993</v>
          </cell>
          <cell r="H1678" t="str">
            <v>LAS BAMBAS</v>
          </cell>
          <cell r="I1678">
            <v>156374</v>
          </cell>
          <cell r="J1678" t="str">
            <v>REPUESTO</v>
          </cell>
          <cell r="K1678" t="str">
            <v>PERNO 1 X 8" C/ TUERCA</v>
          </cell>
          <cell r="L1678">
            <v>1</v>
          </cell>
          <cell r="M1678" t="str">
            <v>UNID.</v>
          </cell>
          <cell r="N1678" t="str">
            <v>TRACTO</v>
          </cell>
          <cell r="O1678">
            <v>91</v>
          </cell>
          <cell r="P1678" t="str">
            <v>M1</v>
          </cell>
          <cell r="Q1678" t="str">
            <v>J2</v>
          </cell>
          <cell r="R1678" t="str">
            <v>J5</v>
          </cell>
          <cell r="S1678" t="str">
            <v>ENTREGADO</v>
          </cell>
          <cell r="T1678">
            <v>0</v>
          </cell>
          <cell r="U1678" t="str">
            <v>CABEZAS SANCHEZ JEAN JHONATAN</v>
          </cell>
          <cell r="V1678" t="str">
            <v>CORIHUAMAN SURCO  ERICK ROBERT</v>
          </cell>
        </row>
        <row r="1679">
          <cell r="A1679">
            <v>1657</v>
          </cell>
          <cell r="B1679">
            <v>42699</v>
          </cell>
          <cell r="C1679" t="str">
            <v>NOVIEMBRE</v>
          </cell>
          <cell r="D1679" t="str">
            <v>2016</v>
          </cell>
          <cell r="E1679">
            <v>432</v>
          </cell>
          <cell r="F1679" t="str">
            <v>X2W-765</v>
          </cell>
          <cell r="G1679" t="str">
            <v>C5V-993</v>
          </cell>
          <cell r="H1679" t="str">
            <v>LAS BAMBAS</v>
          </cell>
          <cell r="I1679">
            <v>156374</v>
          </cell>
          <cell r="J1679" t="str">
            <v>REPUESTO</v>
          </cell>
          <cell r="K1679" t="str">
            <v>TUERCA 1"</v>
          </cell>
          <cell r="L1679">
            <v>1</v>
          </cell>
          <cell r="M1679" t="str">
            <v>UNID.</v>
          </cell>
          <cell r="N1679" t="str">
            <v>TRACTO</v>
          </cell>
          <cell r="O1679">
            <v>91</v>
          </cell>
          <cell r="P1679" t="str">
            <v>M1</v>
          </cell>
          <cell r="Q1679" t="str">
            <v>J2</v>
          </cell>
          <cell r="R1679" t="str">
            <v>J5</v>
          </cell>
          <cell r="S1679" t="str">
            <v>ENTREGADO</v>
          </cell>
          <cell r="T1679">
            <v>0</v>
          </cell>
          <cell r="U1679" t="str">
            <v>CABEZAS SANCHEZ JEAN JHONATAN</v>
          </cell>
          <cell r="V1679" t="str">
            <v>CORIHUAMAN SURCO  ERICK ROBERT</v>
          </cell>
        </row>
        <row r="1680">
          <cell r="A1680">
            <v>1664</v>
          </cell>
          <cell r="B1680">
            <v>42699</v>
          </cell>
          <cell r="C1680" t="str">
            <v>NOVIEMBRE</v>
          </cell>
          <cell r="D1680" t="str">
            <v>2016</v>
          </cell>
          <cell r="E1680">
            <v>432</v>
          </cell>
          <cell r="F1680" t="str">
            <v>X2W-765</v>
          </cell>
          <cell r="G1680" t="str">
            <v>C5V-993</v>
          </cell>
          <cell r="H1680" t="str">
            <v>LAS BAMBAS</v>
          </cell>
          <cell r="I1680">
            <v>156374</v>
          </cell>
          <cell r="J1680" t="str">
            <v>REPUESTO</v>
          </cell>
          <cell r="K1680" t="str">
            <v>PERNO 1/2 X 6</v>
          </cell>
          <cell r="L1680">
            <v>1</v>
          </cell>
          <cell r="M1680" t="str">
            <v>UNID.</v>
          </cell>
          <cell r="N1680" t="str">
            <v>TRACTO</v>
          </cell>
          <cell r="O1680">
            <v>91</v>
          </cell>
          <cell r="P1680" t="str">
            <v>M1</v>
          </cell>
          <cell r="Q1680" t="str">
            <v>J2</v>
          </cell>
          <cell r="R1680" t="str">
            <v>J2</v>
          </cell>
          <cell r="S1680" t="str">
            <v>ENTREGADO</v>
          </cell>
          <cell r="T1680">
            <v>0</v>
          </cell>
          <cell r="U1680" t="str">
            <v>CABEZAS SANCHEZ JEAN JHONATAN</v>
          </cell>
          <cell r="V1680" t="str">
            <v>CORIHUAMAN SURCO  ERICK ROBERT</v>
          </cell>
        </row>
        <row r="1681">
          <cell r="A1681">
            <v>1665</v>
          </cell>
          <cell r="B1681">
            <v>42699</v>
          </cell>
          <cell r="C1681" t="str">
            <v>NOVIEMBRE</v>
          </cell>
          <cell r="D1681" t="str">
            <v>2016</v>
          </cell>
          <cell r="E1681">
            <v>432</v>
          </cell>
          <cell r="F1681" t="str">
            <v>X2W-765</v>
          </cell>
          <cell r="G1681" t="str">
            <v>C5V-993</v>
          </cell>
          <cell r="H1681" t="str">
            <v>LAS BAMBAS</v>
          </cell>
          <cell r="I1681">
            <v>156374</v>
          </cell>
          <cell r="J1681" t="str">
            <v>REPUESTO</v>
          </cell>
          <cell r="K1681" t="str">
            <v>TUERCA SEGURO 1/2</v>
          </cell>
          <cell r="L1681">
            <v>1</v>
          </cell>
          <cell r="M1681" t="str">
            <v>UNID.</v>
          </cell>
          <cell r="N1681" t="str">
            <v>TRACTO</v>
          </cell>
          <cell r="O1681">
            <v>91</v>
          </cell>
          <cell r="P1681" t="str">
            <v>M1</v>
          </cell>
          <cell r="Q1681" t="str">
            <v>J2</v>
          </cell>
          <cell r="R1681" t="str">
            <v>J2</v>
          </cell>
          <cell r="S1681" t="str">
            <v>ENTREGADO</v>
          </cell>
          <cell r="T1681">
            <v>0</v>
          </cell>
          <cell r="U1681" t="str">
            <v>CABEZAS SANCHEZ JEAN JHONATAN</v>
          </cell>
          <cell r="V1681" t="str">
            <v>CORIHUAMAN SURCO  ERICK ROBERT</v>
          </cell>
        </row>
        <row r="1682">
          <cell r="A1682">
            <v>1604</v>
          </cell>
          <cell r="B1682">
            <v>42699</v>
          </cell>
          <cell r="C1682" t="str">
            <v>NOVIEMBRE</v>
          </cell>
          <cell r="D1682" t="str">
            <v>2016</v>
          </cell>
          <cell r="E1682">
            <v>419</v>
          </cell>
          <cell r="F1682" t="str">
            <v>X2W-788</v>
          </cell>
          <cell r="G1682" t="str">
            <v>C5V-994</v>
          </cell>
          <cell r="H1682" t="str">
            <v>LAS BAMBAS</v>
          </cell>
          <cell r="I1682">
            <v>138993</v>
          </cell>
          <cell r="J1682" t="str">
            <v>REPUESTO</v>
          </cell>
          <cell r="K1682" t="str">
            <v>PERNOS MANHOLE 3/8 X 6</v>
          </cell>
          <cell r="L1682">
            <v>1</v>
          </cell>
          <cell r="M1682" t="str">
            <v>UNID.</v>
          </cell>
          <cell r="N1682" t="str">
            <v>CISTERNA</v>
          </cell>
          <cell r="O1682">
            <v>91</v>
          </cell>
          <cell r="P1682" t="str">
            <v>S2</v>
          </cell>
          <cell r="Q1682" t="str">
            <v>J2</v>
          </cell>
          <cell r="R1682" t="str">
            <v>J6</v>
          </cell>
          <cell r="S1682" t="str">
            <v>ENTREGADO</v>
          </cell>
          <cell r="T1682">
            <v>0</v>
          </cell>
          <cell r="U1682" t="str">
            <v>PALOMINO ESTRADA  MICHEL</v>
          </cell>
          <cell r="V1682" t="str">
            <v>CORIHUAMAN SURCO  ERICK ROBERT</v>
          </cell>
        </row>
        <row r="1683">
          <cell r="A1683">
            <v>1605</v>
          </cell>
          <cell r="B1683">
            <v>42699</v>
          </cell>
          <cell r="C1683" t="str">
            <v>NOVIEMBRE</v>
          </cell>
          <cell r="D1683" t="str">
            <v>2016</v>
          </cell>
          <cell r="E1683">
            <v>419</v>
          </cell>
          <cell r="F1683" t="str">
            <v>X2W-788</v>
          </cell>
          <cell r="G1683" t="str">
            <v>C5V-994</v>
          </cell>
          <cell r="H1683" t="str">
            <v>LAS BAMBAS</v>
          </cell>
          <cell r="I1683">
            <v>138993</v>
          </cell>
          <cell r="J1683" t="str">
            <v>REPUESTO</v>
          </cell>
          <cell r="K1683" t="str">
            <v>TUERCA 3/8</v>
          </cell>
          <cell r="L1683">
            <v>2</v>
          </cell>
          <cell r="M1683" t="str">
            <v>UNID.</v>
          </cell>
          <cell r="N1683" t="str">
            <v>CISTERNA</v>
          </cell>
          <cell r="O1683">
            <v>91</v>
          </cell>
          <cell r="P1683" t="str">
            <v>S2</v>
          </cell>
          <cell r="Q1683" t="str">
            <v>J2</v>
          </cell>
          <cell r="R1683" t="str">
            <v>J6</v>
          </cell>
          <cell r="S1683" t="str">
            <v>ENTREGADO</v>
          </cell>
          <cell r="T1683">
            <v>0</v>
          </cell>
          <cell r="U1683" t="str">
            <v>PALOMINO ESTRADA  MICHEL</v>
          </cell>
          <cell r="V1683" t="str">
            <v>CORIHUAMAN SURCO  ERICK ROBERT</v>
          </cell>
        </row>
        <row r="1684">
          <cell r="A1684">
            <v>1609</v>
          </cell>
          <cell r="B1684">
            <v>42699</v>
          </cell>
          <cell r="C1684" t="str">
            <v>NOVIEMBRE</v>
          </cell>
          <cell r="D1684" t="str">
            <v>2016</v>
          </cell>
          <cell r="E1684">
            <v>419</v>
          </cell>
          <cell r="F1684" t="str">
            <v>X2W-788</v>
          </cell>
          <cell r="G1684" t="str">
            <v>C5V-994</v>
          </cell>
          <cell r="H1684" t="str">
            <v>LAS BAMBAS</v>
          </cell>
          <cell r="I1684">
            <v>138993</v>
          </cell>
          <cell r="J1684" t="str">
            <v>REPUESTO</v>
          </cell>
          <cell r="K1684" t="str">
            <v>PERNO 7/16 X 5</v>
          </cell>
          <cell r="L1684">
            <v>1</v>
          </cell>
          <cell r="M1684" t="str">
            <v>UNID.</v>
          </cell>
          <cell r="N1684" t="str">
            <v>CISTERNA</v>
          </cell>
          <cell r="O1684">
            <v>91</v>
          </cell>
          <cell r="P1684" t="str">
            <v>M3</v>
          </cell>
          <cell r="Q1684" t="str">
            <v>J2</v>
          </cell>
          <cell r="R1684" t="str">
            <v>J6</v>
          </cell>
          <cell r="S1684" t="str">
            <v>ENTREGADO</v>
          </cell>
          <cell r="T1684">
            <v>0</v>
          </cell>
          <cell r="U1684" t="str">
            <v>GARCIA PASQUEL  JOSE LUIS</v>
          </cell>
          <cell r="V1684" t="str">
            <v>CORIHUAMAN SURCO  ERICK ROBERT</v>
          </cell>
        </row>
        <row r="1685">
          <cell r="A1685">
            <v>1610</v>
          </cell>
          <cell r="B1685">
            <v>42699</v>
          </cell>
          <cell r="C1685" t="str">
            <v>NOVIEMBRE</v>
          </cell>
          <cell r="D1685" t="str">
            <v>2016</v>
          </cell>
          <cell r="E1685">
            <v>419</v>
          </cell>
          <cell r="F1685" t="str">
            <v>X2W-788</v>
          </cell>
          <cell r="G1685" t="str">
            <v>C5V-994</v>
          </cell>
          <cell r="H1685" t="str">
            <v>LAS BAMBAS</v>
          </cell>
          <cell r="I1685">
            <v>138993</v>
          </cell>
          <cell r="J1685" t="str">
            <v>REPUESTO</v>
          </cell>
          <cell r="K1685" t="str">
            <v>TUERCA SEGURO 7/16</v>
          </cell>
          <cell r="L1685">
            <v>1</v>
          </cell>
          <cell r="M1685" t="str">
            <v>UNID.</v>
          </cell>
          <cell r="N1685" t="str">
            <v>CISTERNA</v>
          </cell>
          <cell r="O1685">
            <v>91</v>
          </cell>
          <cell r="P1685" t="str">
            <v>M3</v>
          </cell>
          <cell r="Q1685" t="str">
            <v>J2</v>
          </cell>
          <cell r="R1685" t="str">
            <v>J6</v>
          </cell>
          <cell r="S1685" t="str">
            <v>ENTREGADO</v>
          </cell>
          <cell r="T1685">
            <v>0</v>
          </cell>
          <cell r="U1685" t="str">
            <v>GARCIA PASQUEL  JOSE LUIS</v>
          </cell>
          <cell r="V1685" t="str">
            <v>CORIHUAMAN SURCO  ERICK ROBERT</v>
          </cell>
        </row>
        <row r="1686">
          <cell r="A1686">
            <v>1611</v>
          </cell>
          <cell r="B1686">
            <v>42699</v>
          </cell>
          <cell r="C1686" t="str">
            <v>NOVIEMBRE</v>
          </cell>
          <cell r="D1686" t="str">
            <v>2016</v>
          </cell>
          <cell r="E1686">
            <v>419</v>
          </cell>
          <cell r="F1686" t="str">
            <v>X2W-788</v>
          </cell>
          <cell r="G1686" t="str">
            <v>C5V-994</v>
          </cell>
          <cell r="H1686" t="str">
            <v>LAS BAMBAS</v>
          </cell>
          <cell r="I1686">
            <v>138993</v>
          </cell>
          <cell r="J1686" t="str">
            <v>REPUESTO</v>
          </cell>
          <cell r="K1686" t="str">
            <v>ARANDELA PLANA 7/16</v>
          </cell>
          <cell r="L1686">
            <v>2</v>
          </cell>
          <cell r="M1686" t="str">
            <v>UNID.</v>
          </cell>
          <cell r="N1686" t="str">
            <v>CISTERNA</v>
          </cell>
          <cell r="O1686">
            <v>91</v>
          </cell>
          <cell r="P1686" t="str">
            <v>M3</v>
          </cell>
          <cell r="Q1686" t="str">
            <v>J2</v>
          </cell>
          <cell r="R1686" t="str">
            <v>J6</v>
          </cell>
          <cell r="S1686" t="str">
            <v>ENTREGADO</v>
          </cell>
          <cell r="T1686">
            <v>0</v>
          </cell>
          <cell r="U1686" t="str">
            <v>GARCIA PASQUEL  JOSE LUIS</v>
          </cell>
          <cell r="V1686" t="str">
            <v>CORIHUAMAN SURCO  ERICK ROBERT</v>
          </cell>
        </row>
        <row r="1687">
          <cell r="A1687">
            <v>1617</v>
          </cell>
          <cell r="B1687">
            <v>42699</v>
          </cell>
          <cell r="C1687" t="str">
            <v>NOVIEMBRE</v>
          </cell>
          <cell r="D1687" t="str">
            <v>2016</v>
          </cell>
          <cell r="E1687">
            <v>419</v>
          </cell>
          <cell r="F1687" t="str">
            <v>X2W-788</v>
          </cell>
          <cell r="G1687" t="str">
            <v>C5V-994</v>
          </cell>
          <cell r="H1687" t="str">
            <v>LAS BAMBAS</v>
          </cell>
          <cell r="I1687">
            <v>138993</v>
          </cell>
          <cell r="J1687" t="str">
            <v>REPUESTO</v>
          </cell>
          <cell r="K1687" t="str">
            <v>REFRIGERANTE</v>
          </cell>
          <cell r="L1687">
            <v>0.5</v>
          </cell>
          <cell r="M1687" t="str">
            <v>GLNS.</v>
          </cell>
          <cell r="N1687" t="str">
            <v>TRACTO</v>
          </cell>
          <cell r="O1687">
            <v>91</v>
          </cell>
          <cell r="P1687" t="str">
            <v>M3</v>
          </cell>
          <cell r="Q1687" t="str">
            <v>J2</v>
          </cell>
          <cell r="R1687" t="str">
            <v>J6</v>
          </cell>
          <cell r="S1687" t="str">
            <v>ENTREGADO</v>
          </cell>
          <cell r="T1687">
            <v>0</v>
          </cell>
          <cell r="U1687" t="str">
            <v>GARCIA PASQUEL  JOSE LUIS</v>
          </cell>
          <cell r="V1687" t="str">
            <v>CORIHUAMAN SURCO  ERICK ROBERT</v>
          </cell>
        </row>
        <row r="1688">
          <cell r="A1688">
            <v>1623</v>
          </cell>
          <cell r="B1688">
            <v>42699</v>
          </cell>
          <cell r="C1688" t="str">
            <v>NOVIEMBRE</v>
          </cell>
          <cell r="D1688" t="str">
            <v>2016</v>
          </cell>
          <cell r="E1688">
            <v>419</v>
          </cell>
          <cell r="F1688" t="str">
            <v>X2W-788</v>
          </cell>
          <cell r="G1688" t="str">
            <v>C5V-994</v>
          </cell>
          <cell r="H1688" t="str">
            <v>LAS BAMBAS</v>
          </cell>
          <cell r="I1688">
            <v>138993</v>
          </cell>
          <cell r="J1688" t="str">
            <v>REPUESTO</v>
          </cell>
          <cell r="K1688" t="str">
            <v>PALANCA DE LUCES</v>
          </cell>
          <cell r="L1688">
            <v>1</v>
          </cell>
          <cell r="M1688" t="str">
            <v>UNID.</v>
          </cell>
          <cell r="N1688" t="str">
            <v>TRACTO</v>
          </cell>
          <cell r="O1688">
            <v>91</v>
          </cell>
          <cell r="P1688" t="str">
            <v>E1</v>
          </cell>
          <cell r="Q1688" t="str">
            <v>J2</v>
          </cell>
          <cell r="R1688" t="str">
            <v>J6</v>
          </cell>
          <cell r="S1688" t="str">
            <v>ENTREGADO</v>
          </cell>
          <cell r="T1688">
            <v>0</v>
          </cell>
          <cell r="U1688" t="str">
            <v>PALOMINO CARDENAS JUAN CARLOS</v>
          </cell>
          <cell r="V1688" t="str">
            <v>CORIHUAMAN SURCO  ERICK ROBERT</v>
          </cell>
        </row>
        <row r="1689">
          <cell r="A1689">
            <v>1672</v>
          </cell>
          <cell r="B1689">
            <v>42700</v>
          </cell>
          <cell r="C1689" t="str">
            <v>NOVIEMBRE</v>
          </cell>
          <cell r="D1689" t="str">
            <v>2016</v>
          </cell>
          <cell r="E1689">
            <v>437</v>
          </cell>
          <cell r="F1689" t="str">
            <v>ABR-727</v>
          </cell>
          <cell r="G1689" t="str">
            <v>C9S-989</v>
          </cell>
          <cell r="H1689" t="str">
            <v>LAS BAMBAS</v>
          </cell>
          <cell r="I1689">
            <v>99993</v>
          </cell>
          <cell r="J1689" t="str">
            <v>REPUESTO</v>
          </cell>
          <cell r="K1689" t="str">
            <v>LLANTA REENCAUCHADA IZY2</v>
          </cell>
          <cell r="L1689">
            <v>4</v>
          </cell>
          <cell r="M1689" t="str">
            <v>UNID.</v>
          </cell>
          <cell r="N1689" t="str">
            <v>CISTERNA</v>
          </cell>
          <cell r="O1689">
            <v>90</v>
          </cell>
          <cell r="P1689" t="str">
            <v>N2</v>
          </cell>
          <cell r="Q1689" t="str">
            <v>J3</v>
          </cell>
          <cell r="R1689" t="str">
            <v>J5</v>
          </cell>
          <cell r="S1689" t="str">
            <v>ENTREGADO</v>
          </cell>
          <cell r="T1689">
            <v>0</v>
          </cell>
          <cell r="U1689" t="str">
            <v>MAMANI LARICO  EDUARDO ALVARO</v>
          </cell>
          <cell r="V1689" t="str">
            <v>CHURA PIZARRO ALBERTO</v>
          </cell>
        </row>
        <row r="1690">
          <cell r="A1690">
            <v>1669</v>
          </cell>
          <cell r="B1690">
            <v>42700</v>
          </cell>
          <cell r="C1690" t="str">
            <v>NOVIEMBRE</v>
          </cell>
          <cell r="D1690" t="str">
            <v>2016</v>
          </cell>
          <cell r="E1690">
            <v>437</v>
          </cell>
          <cell r="F1690" t="str">
            <v>ABR-727</v>
          </cell>
          <cell r="G1690" t="str">
            <v>C9S-989</v>
          </cell>
          <cell r="H1690" t="str">
            <v>LAS BAMBAS</v>
          </cell>
          <cell r="I1690">
            <v>99993</v>
          </cell>
          <cell r="J1690" t="str">
            <v>REPUESTO</v>
          </cell>
          <cell r="K1690" t="str">
            <v>TAPABARRO FARO DELANTERO IZQUIERDO</v>
          </cell>
          <cell r="L1690">
            <v>1</v>
          </cell>
          <cell r="M1690" t="str">
            <v>UNID.</v>
          </cell>
          <cell r="N1690" t="str">
            <v>TRACTO</v>
          </cell>
          <cell r="O1690">
            <v>90</v>
          </cell>
          <cell r="P1690" t="str">
            <v>M3</v>
          </cell>
          <cell r="Q1690" t="str">
            <v>J2</v>
          </cell>
          <cell r="R1690" t="str">
            <v>J5</v>
          </cell>
          <cell r="S1690" t="str">
            <v>ENTREGADO</v>
          </cell>
          <cell r="T1690">
            <v>0</v>
          </cell>
          <cell r="U1690" t="str">
            <v>GARCIA PASQUEL  JOSE LUIS</v>
          </cell>
          <cell r="V1690" t="str">
            <v>CORIHUAMAN SURCO  ERICK ROBERT</v>
          </cell>
        </row>
        <row r="1691">
          <cell r="A1691">
            <v>1668</v>
          </cell>
          <cell r="B1691">
            <v>42700</v>
          </cell>
          <cell r="C1691" t="str">
            <v>NOVIEMBRE</v>
          </cell>
          <cell r="D1691" t="str">
            <v>2016</v>
          </cell>
          <cell r="E1691">
            <v>436</v>
          </cell>
          <cell r="F1691" t="str">
            <v>ABS-700</v>
          </cell>
          <cell r="G1691" t="str">
            <v>TBC-971</v>
          </cell>
          <cell r="H1691" t="str">
            <v>LAS BAMBAS</v>
          </cell>
          <cell r="I1691">
            <v>98502</v>
          </cell>
          <cell r="J1691" t="str">
            <v>REPUESTO</v>
          </cell>
          <cell r="K1691" t="str">
            <v>VARILLAS INOX</v>
          </cell>
          <cell r="L1691">
            <v>2</v>
          </cell>
          <cell r="M1691" t="str">
            <v>UNID.</v>
          </cell>
          <cell r="N1691" t="str">
            <v>CISTERNA</v>
          </cell>
          <cell r="O1691">
            <v>90</v>
          </cell>
          <cell r="P1691" t="str">
            <v>S3</v>
          </cell>
          <cell r="Q1691" t="str">
            <v>J2</v>
          </cell>
          <cell r="R1691" t="str">
            <v>J5</v>
          </cell>
          <cell r="S1691" t="str">
            <v>ENTREGADO</v>
          </cell>
          <cell r="T1691">
            <v>0</v>
          </cell>
          <cell r="U1691" t="str">
            <v>JIMENEZ MACHACA JAVIER</v>
          </cell>
          <cell r="V1691" t="str">
            <v>CORIHUAMAN SURCO  ERICK ROBERT</v>
          </cell>
        </row>
        <row r="1692">
          <cell r="A1692">
            <v>1689</v>
          </cell>
          <cell r="B1692">
            <v>42700</v>
          </cell>
          <cell r="C1692" t="str">
            <v>NOVIEMBRE</v>
          </cell>
          <cell r="D1692" t="str">
            <v>2016</v>
          </cell>
          <cell r="E1692">
            <v>436</v>
          </cell>
          <cell r="F1692" t="str">
            <v>ABS-700</v>
          </cell>
          <cell r="G1692" t="str">
            <v>TBC-971</v>
          </cell>
          <cell r="H1692" t="str">
            <v>LAS BAMBAS</v>
          </cell>
          <cell r="I1692">
            <v>98502</v>
          </cell>
          <cell r="J1692" t="str">
            <v>REPUESTO</v>
          </cell>
          <cell r="K1692" t="str">
            <v>VARILLAS INOX</v>
          </cell>
          <cell r="L1692">
            <v>2</v>
          </cell>
          <cell r="M1692" t="str">
            <v>UNID.</v>
          </cell>
          <cell r="N1692" t="str">
            <v>CISTERNA</v>
          </cell>
          <cell r="O1692">
            <v>90</v>
          </cell>
          <cell r="P1692" t="str">
            <v>S3</v>
          </cell>
          <cell r="Q1692" t="str">
            <v>J2</v>
          </cell>
          <cell r="R1692" t="str">
            <v>J5</v>
          </cell>
          <cell r="S1692" t="str">
            <v>ENTREGADO</v>
          </cell>
          <cell r="T1692">
            <v>0</v>
          </cell>
          <cell r="U1692" t="str">
            <v>JIMENEZ MACHACA JAVIER</v>
          </cell>
          <cell r="V1692" t="str">
            <v>CORIHUAMAN SURCO  ERICK ROBERT</v>
          </cell>
        </row>
        <row r="1693">
          <cell r="A1693">
            <v>1692</v>
          </cell>
          <cell r="B1693">
            <v>42700</v>
          </cell>
          <cell r="C1693" t="str">
            <v>NOVIEMBRE</v>
          </cell>
          <cell r="D1693" t="str">
            <v>2016</v>
          </cell>
          <cell r="E1693">
            <v>436</v>
          </cell>
          <cell r="F1693" t="str">
            <v>ABS-700</v>
          </cell>
          <cell r="G1693" t="str">
            <v>TBC-971</v>
          </cell>
          <cell r="H1693" t="str">
            <v>LAS BAMBAS</v>
          </cell>
          <cell r="I1693">
            <v>98502</v>
          </cell>
          <cell r="J1693" t="str">
            <v>REPUESTO</v>
          </cell>
          <cell r="K1693" t="str">
            <v>1/2 GLN LIQUIDO REFRIGERANTE</v>
          </cell>
          <cell r="L1693">
            <v>1</v>
          </cell>
          <cell r="M1693" t="str">
            <v>UNID.</v>
          </cell>
          <cell r="N1693" t="str">
            <v>TRACTO</v>
          </cell>
          <cell r="O1693">
            <v>90</v>
          </cell>
          <cell r="P1693" t="str">
            <v>M6</v>
          </cell>
          <cell r="Q1693" t="str">
            <v>J2</v>
          </cell>
          <cell r="R1693" t="str">
            <v>J5</v>
          </cell>
          <cell r="S1693" t="str">
            <v>ENTREGADO</v>
          </cell>
          <cell r="T1693">
            <v>0</v>
          </cell>
          <cell r="U1693" t="str">
            <v>PARI VENTURA  EDSON ORLANDO</v>
          </cell>
          <cell r="V1693" t="str">
            <v>CORIHUAMAN SURCO  ERICK ROBERT</v>
          </cell>
        </row>
        <row r="1694">
          <cell r="A1694">
            <v>1680</v>
          </cell>
          <cell r="B1694">
            <v>42700</v>
          </cell>
          <cell r="C1694" t="str">
            <v>NOVIEMBRE</v>
          </cell>
          <cell r="D1694" t="str">
            <v>2016</v>
          </cell>
          <cell r="E1694">
            <v>438</v>
          </cell>
          <cell r="F1694" t="str">
            <v>AMV-781</v>
          </cell>
          <cell r="G1694" t="str">
            <v>CAMIONETA</v>
          </cell>
          <cell r="H1694" t="str">
            <v>LAS BAMBAS</v>
          </cell>
          <cell r="I1694">
            <v>23786</v>
          </cell>
          <cell r="J1694" t="str">
            <v>REPUESTO</v>
          </cell>
          <cell r="K1694" t="str">
            <v xml:space="preserve">LLANTAS LP 26570R17 </v>
          </cell>
          <cell r="L1694">
            <v>5</v>
          </cell>
          <cell r="M1694" t="str">
            <v>UNID.</v>
          </cell>
          <cell r="N1694" t="str">
            <v>CAMIONETA</v>
          </cell>
          <cell r="O1694">
            <v>90</v>
          </cell>
          <cell r="P1694" t="str">
            <v>J3</v>
          </cell>
          <cell r="Q1694" t="str">
            <v>J3</v>
          </cell>
          <cell r="R1694" t="str">
            <v>J5</v>
          </cell>
          <cell r="S1694" t="str">
            <v>ENTREGADO</v>
          </cell>
          <cell r="T1694">
            <v>0</v>
          </cell>
          <cell r="U1694" t="str">
            <v>CHURA PIZARRO ALBERTO</v>
          </cell>
          <cell r="V1694" t="str">
            <v>CHURA PIZARRO ALBERTO</v>
          </cell>
        </row>
        <row r="1695">
          <cell r="A1695">
            <v>1667</v>
          </cell>
          <cell r="B1695">
            <v>42700</v>
          </cell>
          <cell r="C1695" t="str">
            <v>NOVIEMBRE</v>
          </cell>
          <cell r="D1695" t="str">
            <v>2016</v>
          </cell>
          <cell r="E1695">
            <v>207</v>
          </cell>
          <cell r="F1695" t="str">
            <v>D3P-746</v>
          </cell>
          <cell r="G1695" t="str">
            <v>C0T-974</v>
          </cell>
          <cell r="H1695" t="str">
            <v>LAS BAMBAS</v>
          </cell>
          <cell r="I1695">
            <v>128937</v>
          </cell>
          <cell r="J1695" t="str">
            <v>REPUESTO</v>
          </cell>
          <cell r="K1695" t="str">
            <v>SUPERCITO 5/32</v>
          </cell>
          <cell r="L1695">
            <v>5</v>
          </cell>
          <cell r="M1695" t="str">
            <v>KG.</v>
          </cell>
          <cell r="N1695" t="str">
            <v>CISTERNA</v>
          </cell>
          <cell r="O1695">
            <v>90</v>
          </cell>
          <cell r="P1695" t="str">
            <v>S3</v>
          </cell>
          <cell r="Q1695" t="str">
            <v>J2</v>
          </cell>
          <cell r="R1695" t="str">
            <v>J2</v>
          </cell>
          <cell r="S1695" t="str">
            <v>ENTREGADO</v>
          </cell>
          <cell r="T1695">
            <v>0</v>
          </cell>
          <cell r="U1695" t="str">
            <v>JIMENEZ MACHACA JAVIER</v>
          </cell>
          <cell r="V1695" t="str">
            <v>CORIHUAMAN SURCO  ERICK ROBERT</v>
          </cell>
        </row>
        <row r="1696">
          <cell r="A1696">
            <v>1675</v>
          </cell>
          <cell r="B1696">
            <v>42700</v>
          </cell>
          <cell r="C1696" t="str">
            <v>NOVIEMBRE</v>
          </cell>
          <cell r="D1696" t="str">
            <v>2016</v>
          </cell>
          <cell r="E1696">
            <v>207</v>
          </cell>
          <cell r="F1696" t="str">
            <v>D3P-746</v>
          </cell>
          <cell r="G1696" t="str">
            <v>C0T-974</v>
          </cell>
          <cell r="H1696" t="str">
            <v>LAS BAMBAS</v>
          </cell>
          <cell r="I1696">
            <v>128937</v>
          </cell>
          <cell r="J1696" t="str">
            <v>REPUESTO</v>
          </cell>
          <cell r="K1696" t="str">
            <v>PINES 1 X 6"</v>
          </cell>
          <cell r="L1696">
            <v>8</v>
          </cell>
          <cell r="M1696" t="str">
            <v>UNID.</v>
          </cell>
          <cell r="N1696" t="str">
            <v>CISTERNA</v>
          </cell>
          <cell r="O1696">
            <v>90</v>
          </cell>
          <cell r="P1696" t="str">
            <v>S2</v>
          </cell>
          <cell r="Q1696" t="str">
            <v>J2</v>
          </cell>
          <cell r="R1696" t="str">
            <v>J5</v>
          </cell>
          <cell r="S1696" t="str">
            <v>ENTREGADO</v>
          </cell>
          <cell r="T1696">
            <v>0</v>
          </cell>
          <cell r="U1696" t="str">
            <v>PALOMINO ESTRADA  MICHEL</v>
          </cell>
          <cell r="V1696" t="str">
            <v>CORIHUAMAN SURCO  ERICK ROBERT</v>
          </cell>
        </row>
        <row r="1697">
          <cell r="A1697">
            <v>1676</v>
          </cell>
          <cell r="B1697">
            <v>42700</v>
          </cell>
          <cell r="C1697" t="str">
            <v>NOVIEMBRE</v>
          </cell>
          <cell r="D1697" t="str">
            <v>2016</v>
          </cell>
          <cell r="E1697">
            <v>207</v>
          </cell>
          <cell r="F1697" t="str">
            <v>D3P-746</v>
          </cell>
          <cell r="G1697" t="str">
            <v>C0T-974</v>
          </cell>
          <cell r="H1697" t="str">
            <v>LAS BAMBAS</v>
          </cell>
          <cell r="I1697">
            <v>128937</v>
          </cell>
          <cell r="J1697" t="str">
            <v>REPUESTO</v>
          </cell>
          <cell r="K1697" t="str">
            <v>PINES 1 X 7"</v>
          </cell>
          <cell r="L1697">
            <v>4</v>
          </cell>
          <cell r="M1697" t="str">
            <v>UNID.</v>
          </cell>
          <cell r="N1697" t="str">
            <v>CISTERNA</v>
          </cell>
          <cell r="O1697">
            <v>90</v>
          </cell>
          <cell r="P1697" t="str">
            <v>S2</v>
          </cell>
          <cell r="Q1697" t="str">
            <v>J2</v>
          </cell>
          <cell r="R1697" t="str">
            <v>J5</v>
          </cell>
          <cell r="S1697" t="str">
            <v>ENTREGADO</v>
          </cell>
          <cell r="T1697">
            <v>0</v>
          </cell>
          <cell r="U1697" t="str">
            <v>PALOMINO ESTRADA  MICHEL</v>
          </cell>
          <cell r="V1697" t="str">
            <v>CORIHUAMAN SURCO  ERICK ROBERT</v>
          </cell>
        </row>
        <row r="1698">
          <cell r="A1698">
            <v>1677</v>
          </cell>
          <cell r="B1698">
            <v>42700</v>
          </cell>
          <cell r="C1698" t="str">
            <v>NOVIEMBRE</v>
          </cell>
          <cell r="D1698" t="str">
            <v>2016</v>
          </cell>
          <cell r="E1698">
            <v>207</v>
          </cell>
          <cell r="F1698" t="str">
            <v>D3P-746</v>
          </cell>
          <cell r="G1698" t="str">
            <v>C0T-974</v>
          </cell>
          <cell r="H1698" t="str">
            <v>LAS BAMBAS</v>
          </cell>
          <cell r="I1698">
            <v>128937</v>
          </cell>
          <cell r="J1698" t="str">
            <v>REPUESTO</v>
          </cell>
          <cell r="K1698" t="str">
            <v xml:space="preserve">TUERCAS SEGURO </v>
          </cell>
          <cell r="L1698">
            <v>12</v>
          </cell>
          <cell r="M1698" t="str">
            <v>UNID.</v>
          </cell>
          <cell r="N1698" t="str">
            <v>CISTERNA</v>
          </cell>
          <cell r="O1698">
            <v>90</v>
          </cell>
          <cell r="P1698" t="str">
            <v>S2</v>
          </cell>
          <cell r="Q1698" t="str">
            <v>J2</v>
          </cell>
          <cell r="R1698" t="str">
            <v>J5</v>
          </cell>
          <cell r="S1698" t="str">
            <v>ENTREGADO</v>
          </cell>
          <cell r="T1698">
            <v>0</v>
          </cell>
          <cell r="U1698" t="str">
            <v>PALOMINO ESTRADA  MICHEL</v>
          </cell>
          <cell r="V1698" t="str">
            <v>CORIHUAMAN SURCO  ERICK ROBERT</v>
          </cell>
        </row>
        <row r="1699">
          <cell r="A1699">
            <v>1678</v>
          </cell>
          <cell r="B1699">
            <v>42700</v>
          </cell>
          <cell r="C1699" t="str">
            <v>NOVIEMBRE</v>
          </cell>
          <cell r="D1699" t="str">
            <v>2016</v>
          </cell>
          <cell r="E1699">
            <v>207</v>
          </cell>
          <cell r="F1699" t="str">
            <v>D3P-746</v>
          </cell>
          <cell r="G1699" t="str">
            <v>C0T-974</v>
          </cell>
          <cell r="H1699" t="str">
            <v>LAS BAMBAS</v>
          </cell>
          <cell r="I1699">
            <v>128937</v>
          </cell>
          <cell r="J1699" t="str">
            <v>REPUESTO</v>
          </cell>
          <cell r="K1699" t="str">
            <v>PERNOS 5/8 X 6</v>
          </cell>
          <cell r="L1699">
            <v>10</v>
          </cell>
          <cell r="M1699" t="str">
            <v>UNID.</v>
          </cell>
          <cell r="N1699" t="str">
            <v>CISTERNA</v>
          </cell>
          <cell r="O1699">
            <v>90</v>
          </cell>
          <cell r="P1699" t="str">
            <v>S2</v>
          </cell>
          <cell r="Q1699" t="str">
            <v>J2</v>
          </cell>
          <cell r="R1699" t="str">
            <v>J5</v>
          </cell>
          <cell r="S1699" t="str">
            <v>ENTREGADO</v>
          </cell>
          <cell r="T1699">
            <v>0</v>
          </cell>
          <cell r="U1699" t="str">
            <v>PALOMINO ESTRADA  MICHEL</v>
          </cell>
          <cell r="V1699" t="str">
            <v>CORIHUAMAN SURCO  ERICK ROBERT</v>
          </cell>
        </row>
        <row r="1700">
          <cell r="A1700">
            <v>1679</v>
          </cell>
          <cell r="B1700">
            <v>42700</v>
          </cell>
          <cell r="C1700" t="str">
            <v>NOVIEMBRE</v>
          </cell>
          <cell r="D1700" t="str">
            <v>2016</v>
          </cell>
          <cell r="E1700">
            <v>207</v>
          </cell>
          <cell r="F1700" t="str">
            <v>D3P-746</v>
          </cell>
          <cell r="G1700" t="str">
            <v>C0T-974</v>
          </cell>
          <cell r="H1700" t="str">
            <v>LAS BAMBAS</v>
          </cell>
          <cell r="I1700">
            <v>128937</v>
          </cell>
          <cell r="J1700" t="str">
            <v>REPUESTO</v>
          </cell>
          <cell r="K1700" t="str">
            <v>TUERCA SEGURO 5/16</v>
          </cell>
          <cell r="L1700">
            <v>10</v>
          </cell>
          <cell r="M1700" t="str">
            <v>UNID.</v>
          </cell>
          <cell r="N1700" t="str">
            <v>CISTERNA</v>
          </cell>
          <cell r="O1700">
            <v>90</v>
          </cell>
          <cell r="P1700" t="str">
            <v>S2</v>
          </cell>
          <cell r="Q1700" t="str">
            <v>J2</v>
          </cell>
          <cell r="R1700" t="str">
            <v>J5</v>
          </cell>
          <cell r="S1700" t="str">
            <v>ENTREGADO</v>
          </cell>
          <cell r="T1700">
            <v>0</v>
          </cell>
          <cell r="U1700" t="str">
            <v>PALOMINO ESTRADA  MICHEL</v>
          </cell>
          <cell r="V1700" t="str">
            <v>CORIHUAMAN SURCO  ERICK ROBERT</v>
          </cell>
        </row>
        <row r="1701">
          <cell r="A1701">
            <v>1681</v>
          </cell>
          <cell r="B1701">
            <v>42700</v>
          </cell>
          <cell r="C1701" t="str">
            <v>NOVIEMBRE</v>
          </cell>
          <cell r="D1701" t="str">
            <v>2016</v>
          </cell>
          <cell r="E1701">
            <v>207</v>
          </cell>
          <cell r="F1701" t="str">
            <v>D3P-746</v>
          </cell>
          <cell r="G1701" t="str">
            <v>C0T-974</v>
          </cell>
          <cell r="H1701" t="str">
            <v>LAS BAMBAS</v>
          </cell>
          <cell r="I1701">
            <v>128937</v>
          </cell>
          <cell r="J1701" t="str">
            <v>REPUESTO</v>
          </cell>
          <cell r="K1701" t="str">
            <v>PERNOCENTRO 1/2 X 6"</v>
          </cell>
          <cell r="L1701">
            <v>4</v>
          </cell>
          <cell r="M1701" t="str">
            <v>UNID.</v>
          </cell>
          <cell r="N1701" t="str">
            <v>CISTERNA</v>
          </cell>
          <cell r="O1701">
            <v>90</v>
          </cell>
          <cell r="P1701" t="str">
            <v>S2</v>
          </cell>
          <cell r="Q1701" t="str">
            <v>J2</v>
          </cell>
          <cell r="R1701" t="str">
            <v>J5</v>
          </cell>
          <cell r="S1701" t="str">
            <v>ENTREGADO</v>
          </cell>
          <cell r="T1701">
            <v>0</v>
          </cell>
          <cell r="U1701" t="str">
            <v>PALOMINO ESTRADA  MICHEL</v>
          </cell>
          <cell r="V1701" t="str">
            <v>CORIHUAMAN SURCO  ERICK ROBERT</v>
          </cell>
        </row>
        <row r="1702">
          <cell r="A1702">
            <v>1682</v>
          </cell>
          <cell r="B1702">
            <v>42700</v>
          </cell>
          <cell r="C1702" t="str">
            <v>NOVIEMBRE</v>
          </cell>
          <cell r="D1702" t="str">
            <v>2016</v>
          </cell>
          <cell r="E1702">
            <v>207</v>
          </cell>
          <cell r="F1702" t="str">
            <v>D3P-746</v>
          </cell>
          <cell r="G1702" t="str">
            <v>C0T-974</v>
          </cell>
          <cell r="H1702" t="str">
            <v>LAS BAMBAS</v>
          </cell>
          <cell r="I1702">
            <v>128937</v>
          </cell>
          <cell r="J1702" t="str">
            <v>REPUESTO</v>
          </cell>
          <cell r="K1702" t="str">
            <v xml:space="preserve">GRASERA 45°  1/8 NPT </v>
          </cell>
          <cell r="L1702">
            <v>2</v>
          </cell>
          <cell r="M1702" t="str">
            <v>UNID.</v>
          </cell>
          <cell r="N1702" t="str">
            <v>CISTERNA</v>
          </cell>
          <cell r="O1702">
            <v>90</v>
          </cell>
          <cell r="P1702" t="str">
            <v>S2</v>
          </cell>
          <cell r="Q1702" t="str">
            <v>J2</v>
          </cell>
          <cell r="R1702" t="str">
            <v>J5</v>
          </cell>
          <cell r="S1702" t="str">
            <v>ENTREGADO</v>
          </cell>
          <cell r="T1702">
            <v>0</v>
          </cell>
          <cell r="U1702" t="str">
            <v>PALOMINO ESTRADA  MICHEL</v>
          </cell>
          <cell r="V1702" t="str">
            <v>CORIHUAMAN SURCO  ERICK ROBERT</v>
          </cell>
        </row>
        <row r="1703">
          <cell r="A1703">
            <v>1683</v>
          </cell>
          <cell r="B1703">
            <v>42700</v>
          </cell>
          <cell r="C1703" t="str">
            <v>NOVIEMBRE</v>
          </cell>
          <cell r="D1703" t="str">
            <v>2016</v>
          </cell>
          <cell r="E1703">
            <v>207</v>
          </cell>
          <cell r="F1703" t="str">
            <v>D3P-746</v>
          </cell>
          <cell r="G1703" t="str">
            <v>C0T-974</v>
          </cell>
          <cell r="H1703" t="str">
            <v>LAS BAMBAS</v>
          </cell>
          <cell r="I1703">
            <v>128937</v>
          </cell>
          <cell r="J1703" t="str">
            <v>REPUESTO</v>
          </cell>
          <cell r="K1703" t="str">
            <v>GRASERA 90° 1/8 NPT</v>
          </cell>
          <cell r="L1703">
            <v>6</v>
          </cell>
          <cell r="M1703" t="str">
            <v>UNID.</v>
          </cell>
          <cell r="N1703" t="str">
            <v>CISTERNA</v>
          </cell>
          <cell r="O1703">
            <v>90</v>
          </cell>
          <cell r="P1703" t="str">
            <v>S2</v>
          </cell>
          <cell r="Q1703" t="str">
            <v>J2</v>
          </cell>
          <cell r="R1703" t="str">
            <v>J5</v>
          </cell>
          <cell r="S1703" t="str">
            <v>ENTREGADO</v>
          </cell>
          <cell r="T1703">
            <v>0</v>
          </cell>
          <cell r="U1703" t="str">
            <v>PALOMINO ESTRADA  MICHEL</v>
          </cell>
          <cell r="V1703" t="str">
            <v>CORIHUAMAN SURCO  ERICK ROBERT</v>
          </cell>
        </row>
        <row r="1704">
          <cell r="A1704">
            <v>1684</v>
          </cell>
          <cell r="B1704">
            <v>42700</v>
          </cell>
          <cell r="C1704" t="str">
            <v>NOVIEMBRE</v>
          </cell>
          <cell r="D1704" t="str">
            <v>2016</v>
          </cell>
          <cell r="E1704">
            <v>207</v>
          </cell>
          <cell r="F1704" t="str">
            <v>D3P-746</v>
          </cell>
          <cell r="G1704" t="str">
            <v>C0T-974</v>
          </cell>
          <cell r="H1704" t="str">
            <v>LAS BAMBAS</v>
          </cell>
          <cell r="I1704">
            <v>128937</v>
          </cell>
          <cell r="J1704" t="str">
            <v>REPUESTO</v>
          </cell>
          <cell r="K1704" t="str">
            <v>GRASERA RECTA 1/8 NPT</v>
          </cell>
          <cell r="L1704">
            <v>6</v>
          </cell>
          <cell r="M1704" t="str">
            <v>UNID.</v>
          </cell>
          <cell r="N1704" t="str">
            <v>CISTERNA</v>
          </cell>
          <cell r="O1704">
            <v>90</v>
          </cell>
          <cell r="P1704" t="str">
            <v>S2</v>
          </cell>
          <cell r="Q1704" t="str">
            <v>J2</v>
          </cell>
          <cell r="R1704" t="str">
            <v>J5</v>
          </cell>
          <cell r="S1704" t="str">
            <v>ENTREGADO</v>
          </cell>
          <cell r="T1704">
            <v>0</v>
          </cell>
          <cell r="U1704" t="str">
            <v>PALOMINO ESTRADA  MICHEL</v>
          </cell>
          <cell r="V1704" t="str">
            <v>CORIHUAMAN SURCO  ERICK ROBERT</v>
          </cell>
        </row>
        <row r="1705">
          <cell r="A1705">
            <v>1671</v>
          </cell>
          <cell r="B1705">
            <v>42700</v>
          </cell>
          <cell r="C1705" t="str">
            <v>NOVIEMBRE</v>
          </cell>
          <cell r="D1705" t="str">
            <v>2016</v>
          </cell>
          <cell r="E1705">
            <v>434</v>
          </cell>
          <cell r="F1705" t="str">
            <v>D3P-754</v>
          </cell>
          <cell r="G1705" t="str">
            <v>C0V-971</v>
          </cell>
          <cell r="H1705" t="str">
            <v>LAS BAMBAS</v>
          </cell>
          <cell r="I1705">
            <v>162164</v>
          </cell>
          <cell r="J1705" t="str">
            <v>REPUESTO</v>
          </cell>
          <cell r="K1705" t="str">
            <v>KIT DE ACCESORIO DE VALVULA RELAY</v>
          </cell>
          <cell r="L1705">
            <v>1</v>
          </cell>
          <cell r="M1705" t="str">
            <v>UNID.</v>
          </cell>
          <cell r="N1705" t="str">
            <v>TRACTO</v>
          </cell>
          <cell r="O1705">
            <v>90</v>
          </cell>
          <cell r="P1705" t="str">
            <v>M5</v>
          </cell>
          <cell r="Q1705" t="str">
            <v>J2</v>
          </cell>
          <cell r="R1705" t="str">
            <v>J5</v>
          </cell>
          <cell r="S1705" t="str">
            <v>ENTREGADO</v>
          </cell>
          <cell r="T1705">
            <v>0</v>
          </cell>
          <cell r="U1705" t="str">
            <v>LOPEZ RUIZ WILBERTO</v>
          </cell>
          <cell r="V1705" t="str">
            <v>CORIHUAMAN SURCO  ERICK ROBERT</v>
          </cell>
        </row>
        <row r="1706">
          <cell r="A1706">
            <v>1673</v>
          </cell>
          <cell r="B1706">
            <v>42700</v>
          </cell>
          <cell r="C1706" t="str">
            <v>NOVIEMBRE</v>
          </cell>
          <cell r="D1706" t="str">
            <v>2016</v>
          </cell>
          <cell r="E1706">
            <v>434</v>
          </cell>
          <cell r="F1706" t="str">
            <v>D3P-754</v>
          </cell>
          <cell r="G1706" t="str">
            <v>C0V-971</v>
          </cell>
          <cell r="H1706" t="str">
            <v>LAS BAMBAS</v>
          </cell>
          <cell r="I1706">
            <v>162164</v>
          </cell>
          <cell r="J1706" t="str">
            <v>REPUESTO</v>
          </cell>
          <cell r="K1706" t="str">
            <v>ESPRAY BLANCO</v>
          </cell>
          <cell r="L1706">
            <v>1</v>
          </cell>
          <cell r="M1706" t="str">
            <v>UNID.</v>
          </cell>
          <cell r="N1706" t="str">
            <v>CISTERNA</v>
          </cell>
          <cell r="O1706">
            <v>90</v>
          </cell>
          <cell r="P1706" t="str">
            <v>M5</v>
          </cell>
          <cell r="Q1706" t="str">
            <v>J2</v>
          </cell>
          <cell r="R1706" t="str">
            <v>J2</v>
          </cell>
          <cell r="S1706" t="str">
            <v>ENTREGADO</v>
          </cell>
          <cell r="T1706">
            <v>0</v>
          </cell>
          <cell r="U1706" t="str">
            <v>LOPEZ RUIZ WILBERTO</v>
          </cell>
          <cell r="V1706" t="str">
            <v>CORIHUAMAN SURCO  ERICK ROBERT</v>
          </cell>
        </row>
        <row r="1707">
          <cell r="A1707">
            <v>1674</v>
          </cell>
          <cell r="B1707">
            <v>42700</v>
          </cell>
          <cell r="C1707" t="str">
            <v>NOVIEMBRE</v>
          </cell>
          <cell r="D1707" t="str">
            <v>2016</v>
          </cell>
          <cell r="E1707">
            <v>434</v>
          </cell>
          <cell r="F1707" t="str">
            <v>D3P-754</v>
          </cell>
          <cell r="G1707" t="str">
            <v>C0V-971</v>
          </cell>
          <cell r="H1707" t="str">
            <v>LAS BAMBAS</v>
          </cell>
          <cell r="I1707">
            <v>162164</v>
          </cell>
          <cell r="J1707" t="str">
            <v>REPUESTO</v>
          </cell>
          <cell r="K1707" t="str">
            <v>FOCO LAGRIMON AMBAR 12 V</v>
          </cell>
          <cell r="L1707">
            <v>1</v>
          </cell>
          <cell r="M1707" t="str">
            <v>UNID.</v>
          </cell>
          <cell r="N1707" t="str">
            <v>TALLER</v>
          </cell>
          <cell r="O1707">
            <v>90</v>
          </cell>
          <cell r="P1707" t="str">
            <v>E2</v>
          </cell>
          <cell r="Q1707" t="str">
            <v>J2</v>
          </cell>
          <cell r="R1707" t="str">
            <v>J5</v>
          </cell>
          <cell r="S1707" t="str">
            <v>ENTREGADO</v>
          </cell>
          <cell r="T1707">
            <v>0</v>
          </cell>
          <cell r="U1707" t="str">
            <v>YUCA BELLIDO BORIS YERSY</v>
          </cell>
          <cell r="V1707" t="str">
            <v>CORIHUAMAN SURCO  ERICK ROBERT</v>
          </cell>
        </row>
        <row r="1708">
          <cell r="A1708">
            <v>1687</v>
          </cell>
          <cell r="B1708">
            <v>42700</v>
          </cell>
          <cell r="C1708" t="str">
            <v>NOVIEMBRE</v>
          </cell>
          <cell r="D1708" t="str">
            <v>2016</v>
          </cell>
          <cell r="E1708">
            <v>435</v>
          </cell>
          <cell r="F1708" t="str">
            <v>D3R-791</v>
          </cell>
          <cell r="G1708" t="str">
            <v>B1M-993</v>
          </cell>
          <cell r="H1708" t="str">
            <v>LAS BAMBAS</v>
          </cell>
          <cell r="I1708">
            <v>138254</v>
          </cell>
          <cell r="J1708" t="str">
            <v>REPUESTO</v>
          </cell>
          <cell r="K1708" t="str">
            <v>LLAVE DE PASO DE COMBUSTIBLE ( IZQUIERDA Y DERECHA)</v>
          </cell>
          <cell r="L1708">
            <v>2</v>
          </cell>
          <cell r="M1708" t="str">
            <v>UNID.</v>
          </cell>
          <cell r="N1708" t="str">
            <v>TRACTO</v>
          </cell>
          <cell r="O1708">
            <v>90</v>
          </cell>
          <cell r="P1708" t="str">
            <v>M4</v>
          </cell>
          <cell r="Q1708" t="str">
            <v>J2</v>
          </cell>
          <cell r="R1708" t="str">
            <v>J5</v>
          </cell>
          <cell r="S1708" t="str">
            <v>ENTREGADO</v>
          </cell>
          <cell r="T1708">
            <v>0</v>
          </cell>
          <cell r="U1708" t="str">
            <v>JULLIRI APAZA UBALDO</v>
          </cell>
          <cell r="V1708" t="str">
            <v>CORIHUAMAN SURCO  ERICK ROBERT</v>
          </cell>
        </row>
        <row r="1709">
          <cell r="A1709">
            <v>1688</v>
          </cell>
          <cell r="B1709">
            <v>42700</v>
          </cell>
          <cell r="C1709" t="str">
            <v>NOVIEMBRE</v>
          </cell>
          <cell r="D1709" t="str">
            <v>2016</v>
          </cell>
          <cell r="E1709">
            <v>435</v>
          </cell>
          <cell r="F1709" t="str">
            <v>D3R-791</v>
          </cell>
          <cell r="G1709" t="str">
            <v>B1M-993</v>
          </cell>
          <cell r="H1709" t="str">
            <v>LAS BAMBAS</v>
          </cell>
          <cell r="I1709">
            <v>138254</v>
          </cell>
          <cell r="J1709" t="str">
            <v>REPUESTO</v>
          </cell>
          <cell r="K1709" t="str">
            <v>SUJETADOR DE CAPOT (LADO DERECHO)</v>
          </cell>
          <cell r="L1709">
            <v>1</v>
          </cell>
          <cell r="M1709" t="str">
            <v>UNID.</v>
          </cell>
          <cell r="N1709" t="str">
            <v>TRACTO</v>
          </cell>
          <cell r="O1709">
            <v>90</v>
          </cell>
          <cell r="P1709" t="str">
            <v>M4</v>
          </cell>
          <cell r="Q1709" t="str">
            <v>J2</v>
          </cell>
          <cell r="R1709" t="str">
            <v>J5</v>
          </cell>
          <cell r="S1709" t="str">
            <v>ENTREGADO</v>
          </cell>
          <cell r="T1709">
            <v>0</v>
          </cell>
          <cell r="U1709" t="str">
            <v>JULLIRI APAZA UBALDO</v>
          </cell>
          <cell r="V1709" t="str">
            <v>CORIHUAMAN SURCO  ERICK ROBERT</v>
          </cell>
        </row>
        <row r="1710">
          <cell r="A1710">
            <v>1691</v>
          </cell>
          <cell r="B1710">
            <v>42700</v>
          </cell>
          <cell r="C1710" t="str">
            <v>NOVIEMBRE</v>
          </cell>
          <cell r="D1710" t="str">
            <v>2016</v>
          </cell>
          <cell r="E1710">
            <v>435</v>
          </cell>
          <cell r="F1710" t="str">
            <v>D3R-791</v>
          </cell>
          <cell r="G1710" t="str">
            <v>B1M-993</v>
          </cell>
          <cell r="H1710" t="str">
            <v>LAS BAMBAS</v>
          </cell>
          <cell r="I1710">
            <v>138254</v>
          </cell>
          <cell r="J1710" t="str">
            <v>REPUESTO</v>
          </cell>
          <cell r="K1710" t="str">
            <v>PERNO MANHOLE 3/8 X 6 C/ DOBLE TUERCA</v>
          </cell>
          <cell r="L1710">
            <v>1</v>
          </cell>
          <cell r="M1710" t="str">
            <v>UNID.</v>
          </cell>
          <cell r="N1710" t="str">
            <v>CISTERNA</v>
          </cell>
          <cell r="O1710">
            <v>90</v>
          </cell>
          <cell r="P1710" t="str">
            <v>M2</v>
          </cell>
          <cell r="Q1710" t="str">
            <v>J2</v>
          </cell>
          <cell r="R1710" t="str">
            <v>J5</v>
          </cell>
          <cell r="S1710" t="str">
            <v>ENTREGADO</v>
          </cell>
          <cell r="T1710">
            <v>0</v>
          </cell>
          <cell r="U1710" t="str">
            <v>CHUMPITAZ GAGO JULIO ENRIQUE</v>
          </cell>
          <cell r="V1710" t="str">
            <v>CORIHUAMAN SURCO  ERICK ROBERT</v>
          </cell>
        </row>
        <row r="1711">
          <cell r="A1711">
            <v>1670</v>
          </cell>
          <cell r="B1711">
            <v>42700</v>
          </cell>
          <cell r="C1711" t="str">
            <v>NOVIEMBRE</v>
          </cell>
          <cell r="D1711" t="str">
            <v>2016</v>
          </cell>
          <cell r="E1711">
            <v>200</v>
          </cell>
          <cell r="F1711" t="str">
            <v>TALLER</v>
          </cell>
          <cell r="G1711" t="str">
            <v>TALLER</v>
          </cell>
          <cell r="H1711" t="str">
            <v>TALLER</v>
          </cell>
          <cell r="I1711" t="str">
            <v>TALLER</v>
          </cell>
          <cell r="J1711" t="str">
            <v>INSUMO TALLER</v>
          </cell>
          <cell r="K1711" t="str">
            <v>CINTA TEFLON</v>
          </cell>
          <cell r="L1711">
            <v>1</v>
          </cell>
          <cell r="M1711" t="str">
            <v>UNID.</v>
          </cell>
          <cell r="N1711" t="str">
            <v>TALLER</v>
          </cell>
          <cell r="O1711">
            <v>90</v>
          </cell>
          <cell r="P1711" t="str">
            <v>M5</v>
          </cell>
          <cell r="Q1711" t="str">
            <v>J2</v>
          </cell>
          <cell r="R1711" t="str">
            <v>J5</v>
          </cell>
          <cell r="S1711" t="str">
            <v>ENTREGADO</v>
          </cell>
          <cell r="T1711">
            <v>0</v>
          </cell>
          <cell r="U1711" t="str">
            <v>LOPEZ RUIZ WILBERTO</v>
          </cell>
          <cell r="V1711" t="str">
            <v>CORIHUAMAN SURCO  ERICK ROBERT</v>
          </cell>
        </row>
        <row r="1712">
          <cell r="A1712">
            <v>1685</v>
          </cell>
          <cell r="B1712">
            <v>42700</v>
          </cell>
          <cell r="C1712" t="str">
            <v>NOVIEMBRE</v>
          </cell>
          <cell r="D1712" t="str">
            <v>2016</v>
          </cell>
          <cell r="E1712">
            <v>200</v>
          </cell>
          <cell r="F1712" t="str">
            <v>TALLER</v>
          </cell>
          <cell r="G1712" t="str">
            <v>TALLER</v>
          </cell>
          <cell r="H1712" t="str">
            <v>TALLER</v>
          </cell>
          <cell r="I1712" t="str">
            <v>TALLER</v>
          </cell>
          <cell r="J1712" t="str">
            <v>INSUMO TALLER</v>
          </cell>
          <cell r="K1712" t="str">
            <v>PRECINTOS 200</v>
          </cell>
          <cell r="L1712">
            <v>15</v>
          </cell>
          <cell r="M1712" t="str">
            <v>UNID.</v>
          </cell>
          <cell r="N1712" t="str">
            <v>TALLER</v>
          </cell>
          <cell r="O1712">
            <v>90</v>
          </cell>
          <cell r="P1712" t="str">
            <v>E2</v>
          </cell>
          <cell r="Q1712" t="str">
            <v>J2</v>
          </cell>
          <cell r="R1712" t="str">
            <v>J5</v>
          </cell>
          <cell r="S1712" t="str">
            <v>ENTREGADO</v>
          </cell>
          <cell r="T1712">
            <v>0</v>
          </cell>
          <cell r="U1712" t="str">
            <v>YUCA BELLIDO BORIS YERSY</v>
          </cell>
          <cell r="V1712" t="str">
            <v>CORIHUAMAN SURCO  ERICK ROBERT</v>
          </cell>
        </row>
        <row r="1713">
          <cell r="A1713">
            <v>1686</v>
          </cell>
          <cell r="B1713">
            <v>42700</v>
          </cell>
          <cell r="C1713" t="str">
            <v>NOVIEMBRE</v>
          </cell>
          <cell r="D1713" t="str">
            <v>2016</v>
          </cell>
          <cell r="E1713">
            <v>200</v>
          </cell>
          <cell r="F1713" t="str">
            <v>TALLER</v>
          </cell>
          <cell r="G1713" t="str">
            <v>TALLER</v>
          </cell>
          <cell r="H1713" t="str">
            <v>TALLER</v>
          </cell>
          <cell r="I1713" t="str">
            <v>TALLER</v>
          </cell>
          <cell r="J1713" t="str">
            <v>INSUMO TALLER</v>
          </cell>
          <cell r="K1713" t="str">
            <v xml:space="preserve">SILICONA </v>
          </cell>
          <cell r="L1713">
            <v>1</v>
          </cell>
          <cell r="M1713" t="str">
            <v>UNID.</v>
          </cell>
          <cell r="N1713" t="str">
            <v>TALLER</v>
          </cell>
          <cell r="O1713">
            <v>90</v>
          </cell>
          <cell r="P1713" t="str">
            <v>E2</v>
          </cell>
          <cell r="Q1713" t="str">
            <v>J2</v>
          </cell>
          <cell r="R1713" t="str">
            <v>J5</v>
          </cell>
          <cell r="S1713" t="str">
            <v>ENTREGADO</v>
          </cell>
          <cell r="T1713">
            <v>0</v>
          </cell>
          <cell r="U1713" t="str">
            <v>YUCA BELLIDO BORIS YERSY</v>
          </cell>
          <cell r="V1713" t="str">
            <v>CORIHUAMAN SURCO  ERICK ROBERT</v>
          </cell>
        </row>
        <row r="1714">
          <cell r="A1714">
            <v>1666</v>
          </cell>
          <cell r="B1714">
            <v>42700</v>
          </cell>
          <cell r="C1714" t="str">
            <v>NOVIEMBRE</v>
          </cell>
          <cell r="D1714" t="str">
            <v>2016</v>
          </cell>
          <cell r="E1714">
            <v>432</v>
          </cell>
          <cell r="F1714" t="str">
            <v>X2W-765</v>
          </cell>
          <cell r="G1714" t="str">
            <v>C5V-993</v>
          </cell>
          <cell r="H1714" t="str">
            <v>LAS BAMBAS</v>
          </cell>
          <cell r="I1714">
            <v>156374</v>
          </cell>
          <cell r="J1714" t="str">
            <v>REPUESTO</v>
          </cell>
          <cell r="K1714" t="str">
            <v>FILTRO DE AIRE</v>
          </cell>
          <cell r="L1714">
            <v>1</v>
          </cell>
          <cell r="M1714" t="str">
            <v>UNID.</v>
          </cell>
          <cell r="N1714" t="str">
            <v>TRACTO</v>
          </cell>
          <cell r="O1714">
            <v>90</v>
          </cell>
          <cell r="P1714" t="str">
            <v>M1</v>
          </cell>
          <cell r="Q1714" t="str">
            <v>J2</v>
          </cell>
          <cell r="R1714" t="str">
            <v>J2</v>
          </cell>
          <cell r="S1714" t="str">
            <v>ENTREGADO</v>
          </cell>
          <cell r="T1714">
            <v>0</v>
          </cell>
          <cell r="U1714" t="str">
            <v>CABEZAS SANCHEZ JEAN JHONATAN</v>
          </cell>
          <cell r="V1714" t="str">
            <v>CORIHUAMAN SURCO  ERICK ROBERT</v>
          </cell>
        </row>
        <row r="1715">
          <cell r="A1715">
            <v>1690</v>
          </cell>
          <cell r="B1715">
            <v>42700</v>
          </cell>
          <cell r="C1715" t="str">
            <v>NOVIEMBRE</v>
          </cell>
          <cell r="D1715" t="str">
            <v>2016</v>
          </cell>
          <cell r="E1715">
            <v>432</v>
          </cell>
          <cell r="F1715" t="str">
            <v>X2W-765</v>
          </cell>
          <cell r="G1715" t="str">
            <v>C5V-993</v>
          </cell>
          <cell r="H1715" t="str">
            <v>LAS BAMBAS</v>
          </cell>
          <cell r="I1715">
            <v>156374</v>
          </cell>
          <cell r="J1715" t="str">
            <v>REPUESTO</v>
          </cell>
          <cell r="K1715" t="str">
            <v>KIT DE REPARACION DE COMPRESORA</v>
          </cell>
          <cell r="L1715">
            <v>1</v>
          </cell>
          <cell r="M1715" t="str">
            <v>UNID.</v>
          </cell>
          <cell r="N1715" t="str">
            <v>TRACTO</v>
          </cell>
          <cell r="O1715">
            <v>90</v>
          </cell>
          <cell r="P1715" t="str">
            <v>M4</v>
          </cell>
          <cell r="Q1715" t="str">
            <v>J2</v>
          </cell>
          <cell r="R1715" t="str">
            <v>J5</v>
          </cell>
          <cell r="S1715" t="str">
            <v>ENTREGADO</v>
          </cell>
          <cell r="T1715">
            <v>0</v>
          </cell>
          <cell r="U1715" t="str">
            <v>JULLIRI APAZA UBALDO</v>
          </cell>
          <cell r="V1715" t="str">
            <v>CORIHUAMAN SURCO  ERICK ROBERT</v>
          </cell>
        </row>
        <row r="1716">
          <cell r="A1716">
            <v>1693</v>
          </cell>
          <cell r="B1716">
            <v>42701</v>
          </cell>
          <cell r="C1716" t="str">
            <v>NOVIEMBRE</v>
          </cell>
          <cell r="D1716" t="str">
            <v>2016</v>
          </cell>
          <cell r="E1716">
            <v>372</v>
          </cell>
          <cell r="F1716" t="str">
            <v>C5R-892</v>
          </cell>
          <cell r="G1716" t="str">
            <v>A0T-983</v>
          </cell>
          <cell r="H1716" t="str">
            <v>LAS BAMBAS</v>
          </cell>
          <cell r="I1716">
            <v>225360</v>
          </cell>
          <cell r="J1716" t="str">
            <v>REPUESTO</v>
          </cell>
          <cell r="K1716" t="str">
            <v xml:space="preserve">PERNO 5/16X2" </v>
          </cell>
          <cell r="L1716">
            <v>12</v>
          </cell>
          <cell r="M1716" t="str">
            <v>UNID.</v>
          </cell>
          <cell r="N1716" t="str">
            <v>TRACTO</v>
          </cell>
          <cell r="O1716">
            <v>89</v>
          </cell>
          <cell r="P1716" t="str">
            <v>M2</v>
          </cell>
          <cell r="Q1716" t="str">
            <v>J1</v>
          </cell>
          <cell r="R1716" t="str">
            <v>J1</v>
          </cell>
          <cell r="S1716" t="str">
            <v>ENTREGADO</v>
          </cell>
          <cell r="T1716">
            <v>0</v>
          </cell>
          <cell r="U1716" t="str">
            <v>CHUMPITAZ GAGO JULIO ENRIQUE</v>
          </cell>
          <cell r="V1716" t="str">
            <v>FLOREZ CONDORI  JOSE WILLIANS</v>
          </cell>
        </row>
        <row r="1717">
          <cell r="A1717">
            <v>1694</v>
          </cell>
          <cell r="B1717">
            <v>42701</v>
          </cell>
          <cell r="C1717" t="str">
            <v>NOVIEMBRE</v>
          </cell>
          <cell r="D1717" t="str">
            <v>2016</v>
          </cell>
          <cell r="E1717">
            <v>372</v>
          </cell>
          <cell r="F1717" t="str">
            <v>C5R-892</v>
          </cell>
          <cell r="G1717" t="str">
            <v>A0T-983</v>
          </cell>
          <cell r="H1717" t="str">
            <v>LAS BAMBAS</v>
          </cell>
          <cell r="I1717">
            <v>225360</v>
          </cell>
          <cell r="J1717" t="str">
            <v>REPUESTO</v>
          </cell>
          <cell r="K1717" t="str">
            <v>ARANDELA PLANA</v>
          </cell>
          <cell r="L1717">
            <v>12</v>
          </cell>
          <cell r="M1717" t="str">
            <v>UNID.</v>
          </cell>
          <cell r="N1717" t="str">
            <v>TRACTO</v>
          </cell>
          <cell r="O1717">
            <v>89</v>
          </cell>
          <cell r="P1717" t="str">
            <v>M2</v>
          </cell>
          <cell r="Q1717" t="str">
            <v>J1</v>
          </cell>
          <cell r="R1717" t="str">
            <v>J1</v>
          </cell>
          <cell r="S1717" t="str">
            <v>ENTREGADO</v>
          </cell>
          <cell r="T1717">
            <v>0</v>
          </cell>
          <cell r="U1717" t="str">
            <v>CHUMPITAZ GAGO JULIO ENRIQUE</v>
          </cell>
          <cell r="V1717" t="str">
            <v>FLOREZ CONDORI  JOSE WILLIANS</v>
          </cell>
        </row>
        <row r="1718">
          <cell r="A1718">
            <v>1695</v>
          </cell>
          <cell r="B1718">
            <v>42701</v>
          </cell>
          <cell r="C1718" t="str">
            <v>NOVIEMBRE</v>
          </cell>
          <cell r="D1718" t="str">
            <v>2016</v>
          </cell>
          <cell r="E1718">
            <v>372</v>
          </cell>
          <cell r="F1718" t="str">
            <v>C5R-892</v>
          </cell>
          <cell r="G1718" t="str">
            <v>A0T-983</v>
          </cell>
          <cell r="H1718" t="str">
            <v>LAS BAMBAS</v>
          </cell>
          <cell r="I1718">
            <v>225360</v>
          </cell>
          <cell r="J1718" t="str">
            <v>REPUESTO</v>
          </cell>
          <cell r="K1718" t="str">
            <v>ARANDELA A PRESION</v>
          </cell>
          <cell r="L1718">
            <v>12</v>
          </cell>
          <cell r="M1718" t="str">
            <v>UNID.</v>
          </cell>
          <cell r="N1718" t="str">
            <v>TRACTO</v>
          </cell>
          <cell r="O1718">
            <v>89</v>
          </cell>
          <cell r="P1718" t="str">
            <v>M2</v>
          </cell>
          <cell r="Q1718" t="str">
            <v>J1</v>
          </cell>
          <cell r="R1718" t="str">
            <v>J1</v>
          </cell>
          <cell r="S1718" t="str">
            <v>ENTREGADO</v>
          </cell>
          <cell r="T1718">
            <v>0</v>
          </cell>
          <cell r="U1718" t="str">
            <v>CHUMPITAZ GAGO JULIO ENRIQUE</v>
          </cell>
          <cell r="V1718" t="str">
            <v>FLOREZ CONDORI  JOSE WILLIANS</v>
          </cell>
        </row>
        <row r="1719">
          <cell r="A1719">
            <v>1706</v>
          </cell>
          <cell r="B1719">
            <v>42701</v>
          </cell>
          <cell r="C1719" t="str">
            <v>NOVIEMBRE</v>
          </cell>
          <cell r="D1719" t="str">
            <v>2016</v>
          </cell>
          <cell r="E1719">
            <v>202</v>
          </cell>
          <cell r="F1719" t="str">
            <v>D3P-752</v>
          </cell>
          <cell r="G1719" t="str">
            <v>C5Y-985</v>
          </cell>
          <cell r="H1719" t="str">
            <v>LAS BAMBAS</v>
          </cell>
          <cell r="I1719">
            <v>150504</v>
          </cell>
          <cell r="J1719" t="str">
            <v>REPUESTO</v>
          </cell>
          <cell r="K1719" t="str">
            <v>ORIN DE BOMBA DE AGUA</v>
          </cell>
          <cell r="L1719">
            <v>1</v>
          </cell>
          <cell r="M1719" t="str">
            <v>UNID.</v>
          </cell>
          <cell r="N1719" t="str">
            <v>TRACTO</v>
          </cell>
          <cell r="O1719">
            <v>89</v>
          </cell>
          <cell r="P1719" t="str">
            <v>M2</v>
          </cell>
          <cell r="Q1719" t="str">
            <v>J1</v>
          </cell>
          <cell r="R1719" t="str">
            <v>J1</v>
          </cell>
          <cell r="S1719" t="str">
            <v>ENTREGADO</v>
          </cell>
          <cell r="T1719">
            <v>0</v>
          </cell>
          <cell r="U1719" t="str">
            <v>CHUMPITAZ GAGO JULIO ENRIQUE</v>
          </cell>
          <cell r="V1719" t="str">
            <v>FLOREZ CONDORI  JOSE WILLIANS</v>
          </cell>
        </row>
        <row r="1720">
          <cell r="A1720">
            <v>1707</v>
          </cell>
          <cell r="B1720">
            <v>42701</v>
          </cell>
          <cell r="C1720" t="str">
            <v>NOVIEMBRE</v>
          </cell>
          <cell r="D1720" t="str">
            <v>2016</v>
          </cell>
          <cell r="E1720">
            <v>202</v>
          </cell>
          <cell r="F1720" t="str">
            <v>D3P-752</v>
          </cell>
          <cell r="G1720" t="str">
            <v>C5Y-985</v>
          </cell>
          <cell r="H1720" t="str">
            <v>LAS BAMBAS</v>
          </cell>
          <cell r="I1720">
            <v>150504</v>
          </cell>
          <cell r="J1720" t="str">
            <v>REPUESTO</v>
          </cell>
          <cell r="K1720" t="str">
            <v>SEGURO DE BOMBA DE AGUA</v>
          </cell>
          <cell r="L1720">
            <v>1</v>
          </cell>
          <cell r="M1720" t="str">
            <v>UNID.</v>
          </cell>
          <cell r="N1720" t="str">
            <v>TRACTO</v>
          </cell>
          <cell r="O1720">
            <v>89</v>
          </cell>
          <cell r="P1720" t="str">
            <v>M2</v>
          </cell>
          <cell r="Q1720" t="str">
            <v>J1</v>
          </cell>
          <cell r="R1720" t="str">
            <v>J1</v>
          </cell>
          <cell r="S1720" t="str">
            <v>ENTREGADO</v>
          </cell>
          <cell r="T1720">
            <v>0</v>
          </cell>
          <cell r="U1720" t="str">
            <v>CHUMPITAZ GAGO JULIO ENRIQUE</v>
          </cell>
          <cell r="V1720" t="str">
            <v>FLOREZ CONDORI  JOSE WILLIANS</v>
          </cell>
        </row>
        <row r="1721">
          <cell r="A1721">
            <v>1696</v>
          </cell>
          <cell r="B1721">
            <v>42701</v>
          </cell>
          <cell r="C1721" t="str">
            <v>NOVIEMBRE</v>
          </cell>
          <cell r="D1721" t="str">
            <v>2016</v>
          </cell>
          <cell r="E1721">
            <v>435</v>
          </cell>
          <cell r="F1721" t="str">
            <v>D3R-791</v>
          </cell>
          <cell r="G1721" t="str">
            <v>B1M-993</v>
          </cell>
          <cell r="H1721" t="str">
            <v>LAS BAMBAS</v>
          </cell>
          <cell r="I1721">
            <v>138254</v>
          </cell>
          <cell r="J1721" t="str">
            <v>SERVICIO</v>
          </cell>
          <cell r="K1721" t="str">
            <v>RE PARARCION ESPEJO PANORAMICO PEQUEÑO RH</v>
          </cell>
          <cell r="L1721">
            <v>1</v>
          </cell>
          <cell r="M1721" t="str">
            <v>UNID.</v>
          </cell>
          <cell r="N1721" t="str">
            <v>TRACTO</v>
          </cell>
          <cell r="O1721">
            <v>89</v>
          </cell>
          <cell r="P1721" t="str">
            <v>M2</v>
          </cell>
          <cell r="Q1721" t="str">
            <v>J1</v>
          </cell>
          <cell r="R1721" t="str">
            <v>J1</v>
          </cell>
          <cell r="S1721" t="str">
            <v>ENTREGADO</v>
          </cell>
          <cell r="T1721">
            <v>0</v>
          </cell>
          <cell r="U1721" t="str">
            <v>CHUMPITAZ GAGO JULIO ENRIQUE</v>
          </cell>
          <cell r="V1721" t="str">
            <v>FLOREZ CONDORI  JOSE WILLIANS</v>
          </cell>
        </row>
        <row r="1722">
          <cell r="A1722">
            <v>1697</v>
          </cell>
          <cell r="B1722">
            <v>42701</v>
          </cell>
          <cell r="C1722" t="str">
            <v>NOVIEMBRE</v>
          </cell>
          <cell r="D1722" t="str">
            <v>2016</v>
          </cell>
          <cell r="E1722">
            <v>435</v>
          </cell>
          <cell r="F1722" t="str">
            <v>D3R-791</v>
          </cell>
          <cell r="G1722" t="str">
            <v>B1M-993</v>
          </cell>
          <cell r="H1722" t="str">
            <v>LAS BAMBAS</v>
          </cell>
          <cell r="I1722">
            <v>138254</v>
          </cell>
          <cell r="J1722" t="str">
            <v>REPUESTO</v>
          </cell>
          <cell r="K1722" t="str">
            <v xml:space="preserve">VALVULA DE RETENCION DE COMBUSTIBLE </v>
          </cell>
          <cell r="L1722">
            <v>1</v>
          </cell>
          <cell r="M1722" t="str">
            <v>UNID.</v>
          </cell>
          <cell r="N1722" t="str">
            <v>TRACTO</v>
          </cell>
          <cell r="O1722">
            <v>89</v>
          </cell>
          <cell r="P1722" t="str">
            <v>M2</v>
          </cell>
          <cell r="Q1722" t="str">
            <v>J1</v>
          </cell>
          <cell r="R1722" t="str">
            <v>J1</v>
          </cell>
          <cell r="S1722" t="str">
            <v>ENTREGADO</v>
          </cell>
          <cell r="T1722">
            <v>0</v>
          </cell>
          <cell r="U1722" t="str">
            <v>CHUMPITAZ GAGO JULIO ENRIQUE</v>
          </cell>
          <cell r="V1722" t="str">
            <v>FLOREZ CONDORI  JOSE WILLIANS</v>
          </cell>
        </row>
        <row r="1723">
          <cell r="A1723">
            <v>1698</v>
          </cell>
          <cell r="B1723">
            <v>42701</v>
          </cell>
          <cell r="C1723" t="str">
            <v>NOVIEMBRE</v>
          </cell>
          <cell r="D1723" t="str">
            <v>2016</v>
          </cell>
          <cell r="E1723">
            <v>435</v>
          </cell>
          <cell r="F1723" t="str">
            <v>D3R-791</v>
          </cell>
          <cell r="G1723" t="str">
            <v>B1M-993</v>
          </cell>
          <cell r="H1723" t="str">
            <v>LAS BAMBAS</v>
          </cell>
          <cell r="I1723">
            <v>138254</v>
          </cell>
          <cell r="J1723" t="str">
            <v>REPUESTO</v>
          </cell>
          <cell r="K1723" t="str">
            <v>VALVULA  DE PASO DE COMBUSTIBLE</v>
          </cell>
          <cell r="L1723">
            <v>1</v>
          </cell>
          <cell r="M1723" t="str">
            <v>UNID.</v>
          </cell>
          <cell r="N1723" t="str">
            <v>TRACTO</v>
          </cell>
          <cell r="O1723">
            <v>89</v>
          </cell>
          <cell r="P1723" t="str">
            <v>M2</v>
          </cell>
          <cell r="Q1723" t="str">
            <v>J1</v>
          </cell>
          <cell r="R1723" t="str">
            <v>J1</v>
          </cell>
          <cell r="S1723" t="str">
            <v>ENTREGADO</v>
          </cell>
          <cell r="T1723">
            <v>0</v>
          </cell>
          <cell r="U1723" t="str">
            <v>CHUMPITAZ GAGO JULIO ENRIQUE</v>
          </cell>
          <cell r="V1723" t="str">
            <v>FLOREZ CONDORI  JOSE WILLIANS</v>
          </cell>
        </row>
        <row r="1724">
          <cell r="A1724">
            <v>1699</v>
          </cell>
          <cell r="B1724">
            <v>42701</v>
          </cell>
          <cell r="C1724" t="str">
            <v>NOVIEMBRE</v>
          </cell>
          <cell r="D1724" t="str">
            <v>2016</v>
          </cell>
          <cell r="E1724">
            <v>442</v>
          </cell>
          <cell r="F1724" t="str">
            <v>D6G-805</v>
          </cell>
          <cell r="G1724" t="str">
            <v>T4Z-996</v>
          </cell>
          <cell r="H1724" t="str">
            <v>LAS BAMBAS</v>
          </cell>
          <cell r="I1724">
            <v>222123</v>
          </cell>
          <cell r="J1724" t="str">
            <v>REPUESTO</v>
          </cell>
          <cell r="K1724" t="str">
            <v>PERNOCENTRO 1/2 X 6"</v>
          </cell>
          <cell r="L1724">
            <v>1</v>
          </cell>
          <cell r="M1724" t="str">
            <v>UNID.</v>
          </cell>
          <cell r="N1724" t="str">
            <v>CISTERNA</v>
          </cell>
          <cell r="O1724">
            <v>89</v>
          </cell>
          <cell r="P1724" t="str">
            <v>M3</v>
          </cell>
          <cell r="Q1724" t="str">
            <v>J1</v>
          </cell>
          <cell r="R1724" t="str">
            <v>J1</v>
          </cell>
          <cell r="S1724" t="str">
            <v>ENTREGADO</v>
          </cell>
          <cell r="T1724">
            <v>0</v>
          </cell>
          <cell r="U1724" t="str">
            <v>GARCIA PASQUEL  JOSE LUIS</v>
          </cell>
          <cell r="V1724" t="str">
            <v>FLOREZ CONDORI  JOSE WILLIANS</v>
          </cell>
        </row>
        <row r="1725">
          <cell r="A1725">
            <v>1700</v>
          </cell>
          <cell r="B1725">
            <v>42701</v>
          </cell>
          <cell r="C1725" t="str">
            <v>NOVIEMBRE</v>
          </cell>
          <cell r="D1725" t="str">
            <v>2016</v>
          </cell>
          <cell r="E1725">
            <v>442</v>
          </cell>
          <cell r="F1725" t="str">
            <v>D6G-805</v>
          </cell>
          <cell r="G1725" t="str">
            <v>T4Z-996</v>
          </cell>
          <cell r="H1725" t="str">
            <v>LAS BAMBAS</v>
          </cell>
          <cell r="I1725">
            <v>222123</v>
          </cell>
          <cell r="J1725" t="str">
            <v>REPUESTO</v>
          </cell>
          <cell r="K1725" t="str">
            <v>TUERCA DE 1/2</v>
          </cell>
          <cell r="L1725">
            <v>1</v>
          </cell>
          <cell r="M1725" t="str">
            <v>UNID.</v>
          </cell>
          <cell r="N1725" t="str">
            <v>CISTERNA</v>
          </cell>
          <cell r="O1725">
            <v>89</v>
          </cell>
          <cell r="P1725" t="str">
            <v>M3</v>
          </cell>
          <cell r="Q1725" t="str">
            <v>J1</v>
          </cell>
          <cell r="R1725" t="str">
            <v>J1</v>
          </cell>
          <cell r="S1725" t="str">
            <v>ENTREGADO</v>
          </cell>
          <cell r="T1725">
            <v>0</v>
          </cell>
          <cell r="U1725" t="str">
            <v>GARCIA PASQUEL  JOSE LUIS</v>
          </cell>
          <cell r="V1725" t="str">
            <v>FLOREZ CONDORI  JOSE WILLIANS</v>
          </cell>
        </row>
        <row r="1726">
          <cell r="A1726">
            <v>1701</v>
          </cell>
          <cell r="B1726">
            <v>42701</v>
          </cell>
          <cell r="C1726" t="str">
            <v>NOVIEMBRE</v>
          </cell>
          <cell r="D1726" t="str">
            <v>2016</v>
          </cell>
          <cell r="E1726">
            <v>442</v>
          </cell>
          <cell r="F1726" t="str">
            <v>D6G-805</v>
          </cell>
          <cell r="G1726" t="str">
            <v>T4Z-996</v>
          </cell>
          <cell r="H1726" t="str">
            <v>LAS BAMBAS</v>
          </cell>
          <cell r="I1726">
            <v>222123</v>
          </cell>
          <cell r="J1726" t="str">
            <v>REPUESTO</v>
          </cell>
          <cell r="K1726" t="str">
            <v>PERNO 5/8 X6</v>
          </cell>
          <cell r="L1726">
            <v>1</v>
          </cell>
          <cell r="M1726" t="str">
            <v>UNID.</v>
          </cell>
          <cell r="N1726" t="str">
            <v>CISTERNA</v>
          </cell>
          <cell r="O1726">
            <v>89</v>
          </cell>
          <cell r="P1726" t="str">
            <v>M3</v>
          </cell>
          <cell r="Q1726" t="str">
            <v>J1</v>
          </cell>
          <cell r="R1726" t="str">
            <v>J1</v>
          </cell>
          <cell r="S1726" t="str">
            <v>ENTREGADO</v>
          </cell>
          <cell r="T1726">
            <v>0</v>
          </cell>
          <cell r="U1726" t="str">
            <v>GARCIA PASQUEL  JOSE LUIS</v>
          </cell>
          <cell r="V1726" t="str">
            <v>FLOREZ CONDORI  JOSE WILLIANS</v>
          </cell>
        </row>
        <row r="1727">
          <cell r="A1727">
            <v>1702</v>
          </cell>
          <cell r="B1727">
            <v>42701</v>
          </cell>
          <cell r="C1727" t="str">
            <v>NOVIEMBRE</v>
          </cell>
          <cell r="D1727" t="str">
            <v>2016</v>
          </cell>
          <cell r="E1727">
            <v>442</v>
          </cell>
          <cell r="F1727" t="str">
            <v>D6G-805</v>
          </cell>
          <cell r="G1727" t="str">
            <v>T4Z-996</v>
          </cell>
          <cell r="H1727" t="str">
            <v>LAS BAMBAS</v>
          </cell>
          <cell r="I1727">
            <v>222123</v>
          </cell>
          <cell r="J1727" t="str">
            <v>REPUESTO</v>
          </cell>
          <cell r="K1727" t="str">
            <v>ARANDELA 5/8</v>
          </cell>
          <cell r="L1727">
            <v>2</v>
          </cell>
          <cell r="M1727" t="str">
            <v>UNID.</v>
          </cell>
          <cell r="N1727" t="str">
            <v>CISTERNA</v>
          </cell>
          <cell r="O1727">
            <v>89</v>
          </cell>
          <cell r="P1727" t="str">
            <v>M3</v>
          </cell>
          <cell r="Q1727" t="str">
            <v>J1</v>
          </cell>
          <cell r="R1727" t="str">
            <v>J1</v>
          </cell>
          <cell r="S1727" t="str">
            <v>ENTREGADO</v>
          </cell>
          <cell r="T1727">
            <v>0</v>
          </cell>
          <cell r="U1727" t="str">
            <v>GARCIA PASQUEL  JOSE LUIS</v>
          </cell>
          <cell r="V1727" t="str">
            <v>FLOREZ CONDORI  JOSE WILLIANS</v>
          </cell>
        </row>
        <row r="1728">
          <cell r="A1728">
            <v>1703</v>
          </cell>
          <cell r="B1728">
            <v>42701</v>
          </cell>
          <cell r="C1728" t="str">
            <v>NOVIEMBRE</v>
          </cell>
          <cell r="D1728" t="str">
            <v>2016</v>
          </cell>
          <cell r="E1728">
            <v>442</v>
          </cell>
          <cell r="F1728" t="str">
            <v>D6G-805</v>
          </cell>
          <cell r="G1728" t="str">
            <v>T4Z-996</v>
          </cell>
          <cell r="H1728" t="str">
            <v>LAS BAMBAS</v>
          </cell>
          <cell r="I1728">
            <v>222123</v>
          </cell>
          <cell r="J1728" t="str">
            <v>REPUESTO</v>
          </cell>
          <cell r="K1728" t="str">
            <v>TUERCA SEGURA 5/8</v>
          </cell>
          <cell r="L1728">
            <v>1</v>
          </cell>
          <cell r="M1728" t="str">
            <v>UNID.</v>
          </cell>
          <cell r="N1728" t="str">
            <v>CISTERNA</v>
          </cell>
          <cell r="O1728">
            <v>89</v>
          </cell>
          <cell r="P1728" t="str">
            <v>M3</v>
          </cell>
          <cell r="Q1728" t="str">
            <v>J1</v>
          </cell>
          <cell r="R1728" t="str">
            <v>J1</v>
          </cell>
          <cell r="S1728" t="str">
            <v>ENTREGADO</v>
          </cell>
          <cell r="T1728">
            <v>0</v>
          </cell>
          <cell r="U1728" t="str">
            <v>GARCIA PASQUEL  JOSE LUIS</v>
          </cell>
          <cell r="V1728" t="str">
            <v>FLOREZ CONDORI  JOSE WILLIANS</v>
          </cell>
        </row>
        <row r="1729">
          <cell r="A1729">
            <v>1704</v>
          </cell>
          <cell r="B1729">
            <v>42701</v>
          </cell>
          <cell r="C1729" t="str">
            <v>NOVIEMBRE</v>
          </cell>
          <cell r="D1729" t="str">
            <v>2016</v>
          </cell>
          <cell r="E1729">
            <v>420</v>
          </cell>
          <cell r="F1729" t="str">
            <v>X2W-763</v>
          </cell>
          <cell r="G1729" t="str">
            <v>C5V-997</v>
          </cell>
          <cell r="H1729" t="str">
            <v>LAS BAMBAS</v>
          </cell>
          <cell r="I1729">
            <v>154933</v>
          </cell>
          <cell r="J1729" t="str">
            <v>REPUESTO</v>
          </cell>
          <cell r="K1729" t="str">
            <v>RE PARARCION ESPEJO PANORAMICO PEQUEÑO RH</v>
          </cell>
          <cell r="L1729">
            <v>1</v>
          </cell>
          <cell r="M1729" t="str">
            <v>UNID.</v>
          </cell>
          <cell r="N1729" t="str">
            <v>TRACTO</v>
          </cell>
          <cell r="O1729">
            <v>89</v>
          </cell>
          <cell r="P1729" t="str">
            <v>M3</v>
          </cell>
          <cell r="Q1729" t="str">
            <v>J1</v>
          </cell>
          <cell r="R1729" t="str">
            <v>J1</v>
          </cell>
          <cell r="S1729" t="str">
            <v>ENTREGADO</v>
          </cell>
          <cell r="T1729">
            <v>0</v>
          </cell>
          <cell r="U1729" t="str">
            <v>GARCIA PASQUEL  JOSE LUIS</v>
          </cell>
          <cell r="V1729" t="str">
            <v>FLOREZ CONDORI  JOSE WILLIANS</v>
          </cell>
        </row>
        <row r="1730">
          <cell r="A1730">
            <v>1705</v>
          </cell>
          <cell r="B1730">
            <v>42701</v>
          </cell>
          <cell r="C1730" t="str">
            <v>NOVIEMBRE</v>
          </cell>
          <cell r="D1730" t="str">
            <v>2016</v>
          </cell>
          <cell r="E1730">
            <v>432</v>
          </cell>
          <cell r="F1730" t="str">
            <v>X2W-765</v>
          </cell>
          <cell r="G1730" t="str">
            <v>C5V-993</v>
          </cell>
          <cell r="H1730" t="str">
            <v>LAS BAMBAS</v>
          </cell>
          <cell r="I1730">
            <v>156374</v>
          </cell>
          <cell r="J1730" t="str">
            <v>REPUESTO</v>
          </cell>
          <cell r="K1730" t="str">
            <v xml:space="preserve">NIPLE DE COMPRESORA </v>
          </cell>
          <cell r="L1730">
            <v>1</v>
          </cell>
          <cell r="M1730" t="str">
            <v>UNID.</v>
          </cell>
          <cell r="N1730" t="str">
            <v>TRACTO</v>
          </cell>
          <cell r="O1730">
            <v>89</v>
          </cell>
          <cell r="P1730" t="str">
            <v>M1</v>
          </cell>
          <cell r="Q1730" t="str">
            <v>J1</v>
          </cell>
          <cell r="R1730" t="str">
            <v>J1</v>
          </cell>
          <cell r="S1730" t="str">
            <v>ENTREGADO</v>
          </cell>
          <cell r="T1730">
            <v>0</v>
          </cell>
          <cell r="U1730" t="str">
            <v>CABEZAS SANCHEZ JEAN JHONATAN</v>
          </cell>
          <cell r="V1730" t="str">
            <v>FLOREZ CONDORI  JOSE WILLIANS</v>
          </cell>
        </row>
        <row r="1731">
          <cell r="A1731">
            <v>1725</v>
          </cell>
          <cell r="B1731">
            <v>42702</v>
          </cell>
          <cell r="C1731" t="str">
            <v>NOVIEMBRE</v>
          </cell>
          <cell r="D1731" t="str">
            <v>2016</v>
          </cell>
          <cell r="E1731">
            <v>446</v>
          </cell>
          <cell r="F1731" t="str">
            <v>A5O-859</v>
          </cell>
          <cell r="G1731" t="str">
            <v>B6Y-971</v>
          </cell>
          <cell r="H1731" t="str">
            <v>LAS BAMBAS</v>
          </cell>
          <cell r="I1731">
            <v>115729</v>
          </cell>
          <cell r="J1731" t="str">
            <v>REPUESTO</v>
          </cell>
          <cell r="K1731" t="str">
            <v>FOCO DOBLE CONTACTO 12 V</v>
          </cell>
          <cell r="L1731">
            <v>2</v>
          </cell>
          <cell r="M1731" t="str">
            <v>UNID.</v>
          </cell>
          <cell r="N1731" t="str">
            <v>TRACTO</v>
          </cell>
          <cell r="O1731">
            <v>88</v>
          </cell>
          <cell r="P1731" t="str">
            <v>E2</v>
          </cell>
          <cell r="Q1731" t="str">
            <v>J2</v>
          </cell>
          <cell r="R1731" t="str">
            <v>J5</v>
          </cell>
          <cell r="S1731" t="str">
            <v>ENTREGADO</v>
          </cell>
          <cell r="T1731">
            <v>0</v>
          </cell>
          <cell r="U1731" t="str">
            <v>YUCA BELLIDO BORIS YERSY</v>
          </cell>
          <cell r="V1731" t="str">
            <v>CORIHUAMAN SURCO  ERICK ROBERT</v>
          </cell>
        </row>
        <row r="1732">
          <cell r="A1732">
            <v>1732</v>
          </cell>
          <cell r="B1732">
            <v>42702</v>
          </cell>
          <cell r="C1732" t="str">
            <v>NOVIEMBRE</v>
          </cell>
          <cell r="D1732" t="str">
            <v>2016</v>
          </cell>
          <cell r="E1732">
            <v>446</v>
          </cell>
          <cell r="F1732" t="str">
            <v>A5O-859</v>
          </cell>
          <cell r="G1732" t="str">
            <v>B6Y-971</v>
          </cell>
          <cell r="H1732" t="str">
            <v>LAS BAMBAS</v>
          </cell>
          <cell r="I1732">
            <v>115729</v>
          </cell>
          <cell r="J1732" t="str">
            <v>REPUESTO</v>
          </cell>
          <cell r="K1732" t="str">
            <v>FARO PIRATA</v>
          </cell>
          <cell r="L1732">
            <v>1</v>
          </cell>
          <cell r="M1732" t="str">
            <v>UNID.</v>
          </cell>
          <cell r="N1732" t="str">
            <v>TRACTO</v>
          </cell>
          <cell r="O1732">
            <v>88</v>
          </cell>
          <cell r="P1732" t="str">
            <v>E3</v>
          </cell>
          <cell r="Q1732" t="str">
            <v>J2</v>
          </cell>
          <cell r="R1732" t="str">
            <v>J5</v>
          </cell>
          <cell r="S1732" t="str">
            <v>ENTREGADO</v>
          </cell>
          <cell r="T1732">
            <v>0</v>
          </cell>
          <cell r="U1732" t="str">
            <v>CONDORI CHURATA ALEX</v>
          </cell>
          <cell r="V1732" t="str">
            <v>CORIHUAMAN SURCO  ERICK ROBERT</v>
          </cell>
        </row>
        <row r="1733">
          <cell r="A1733">
            <v>1774</v>
          </cell>
          <cell r="B1733">
            <v>42702</v>
          </cell>
          <cell r="C1733" t="str">
            <v>NOVIEMBRE</v>
          </cell>
          <cell r="D1733" t="str">
            <v>2016</v>
          </cell>
          <cell r="E1733">
            <v>452</v>
          </cell>
          <cell r="F1733" t="str">
            <v>AAM-837</v>
          </cell>
          <cell r="G1733" t="str">
            <v>CAMIONETA</v>
          </cell>
          <cell r="H1733" t="str">
            <v>LAS BAMBAS</v>
          </cell>
          <cell r="I1733">
            <v>114325</v>
          </cell>
          <cell r="J1733" t="str">
            <v>REPUESTO</v>
          </cell>
          <cell r="K1733" t="str">
            <v>PASTILLAS DE FRENO</v>
          </cell>
          <cell r="L1733">
            <v>1</v>
          </cell>
          <cell r="M1733" t="str">
            <v>JUEGO</v>
          </cell>
          <cell r="N1733" t="str">
            <v>CAMIONETA</v>
          </cell>
          <cell r="O1733">
            <v>88</v>
          </cell>
          <cell r="P1733" t="str">
            <v>M6</v>
          </cell>
          <cell r="Q1733" t="str">
            <v>J2</v>
          </cell>
          <cell r="R1733" t="str">
            <v>J5</v>
          </cell>
          <cell r="S1733" t="str">
            <v>ENTREGADO</v>
          </cell>
          <cell r="T1733">
            <v>0</v>
          </cell>
          <cell r="U1733" t="str">
            <v>PARI VENTURA  EDSON ORLANDO</v>
          </cell>
          <cell r="V1733" t="str">
            <v>CORIHUAMAN SURCO  ERICK ROBERT</v>
          </cell>
        </row>
        <row r="1734">
          <cell r="A1734">
            <v>1715</v>
          </cell>
          <cell r="B1734">
            <v>42702</v>
          </cell>
          <cell r="C1734" t="str">
            <v>NOVIEMBRE</v>
          </cell>
          <cell r="D1734" t="str">
            <v>2016</v>
          </cell>
          <cell r="E1734">
            <v>421</v>
          </cell>
          <cell r="F1734" t="str">
            <v>AKW-860</v>
          </cell>
          <cell r="G1734" t="str">
            <v>F5Z-991</v>
          </cell>
          <cell r="H1734" t="str">
            <v>LAS BAMBAS</v>
          </cell>
          <cell r="I1734">
            <v>37840</v>
          </cell>
          <cell r="J1734" t="str">
            <v>SERVICIO</v>
          </cell>
          <cell r="K1734" t="str">
            <v>REPARACION DE COMPRESORA</v>
          </cell>
          <cell r="L1734">
            <v>1</v>
          </cell>
          <cell r="M1734" t="str">
            <v>UNID.</v>
          </cell>
          <cell r="N1734" t="str">
            <v>TALLER</v>
          </cell>
          <cell r="O1734">
            <v>88</v>
          </cell>
          <cell r="P1734" t="str">
            <v>S1</v>
          </cell>
          <cell r="Q1734" t="str">
            <v>J1</v>
          </cell>
          <cell r="R1734" t="str">
            <v>J5</v>
          </cell>
          <cell r="S1734" t="str">
            <v>ENTREGADO</v>
          </cell>
          <cell r="T1734">
            <v>0</v>
          </cell>
          <cell r="U1734" t="str">
            <v>BAYONA CRUZ CRISTIAN ARMANDO</v>
          </cell>
          <cell r="V1734" t="str">
            <v>FLOREZ CONDORI  JOSE WILLIANS</v>
          </cell>
        </row>
        <row r="1735">
          <cell r="A1735">
            <v>1716</v>
          </cell>
          <cell r="B1735">
            <v>42702</v>
          </cell>
          <cell r="C1735" t="str">
            <v>NOVIEMBRE</v>
          </cell>
          <cell r="D1735" t="str">
            <v>2016</v>
          </cell>
          <cell r="E1735">
            <v>421</v>
          </cell>
          <cell r="F1735" t="str">
            <v>AKW-860</v>
          </cell>
          <cell r="G1735" t="str">
            <v>F5Z-991</v>
          </cell>
          <cell r="H1735" t="str">
            <v>LAS BAMBAS</v>
          </cell>
          <cell r="I1735">
            <v>37840</v>
          </cell>
          <cell r="J1735" t="str">
            <v>REPUESTO</v>
          </cell>
          <cell r="K1735" t="str">
            <v>SUPERCITO 1/8</v>
          </cell>
          <cell r="L1735">
            <v>2</v>
          </cell>
          <cell r="M1735" t="str">
            <v>KG.</v>
          </cell>
          <cell r="N1735" t="str">
            <v>CISTERNA</v>
          </cell>
          <cell r="O1735">
            <v>88</v>
          </cell>
          <cell r="P1735" t="str">
            <v>S1</v>
          </cell>
          <cell r="Q1735" t="str">
            <v>J1</v>
          </cell>
          <cell r="R1735" t="str">
            <v>J5</v>
          </cell>
          <cell r="S1735" t="str">
            <v>ENTREGADO</v>
          </cell>
          <cell r="T1735">
            <v>0</v>
          </cell>
          <cell r="U1735" t="str">
            <v>BAYONA CRUZ CRISTIAN ARMANDO</v>
          </cell>
          <cell r="V1735" t="str">
            <v>FLOREZ CONDORI  JOSE WILLIANS</v>
          </cell>
        </row>
        <row r="1736">
          <cell r="A1736">
            <v>1717</v>
          </cell>
          <cell r="B1736">
            <v>42702</v>
          </cell>
          <cell r="C1736" t="str">
            <v>NOVIEMBRE</v>
          </cell>
          <cell r="D1736" t="str">
            <v>2016</v>
          </cell>
          <cell r="E1736">
            <v>421</v>
          </cell>
          <cell r="F1736" t="str">
            <v>AKW-860</v>
          </cell>
          <cell r="G1736" t="str">
            <v>F5Z-991</v>
          </cell>
          <cell r="H1736" t="str">
            <v>LAS BAMBAS</v>
          </cell>
          <cell r="I1736">
            <v>37840</v>
          </cell>
          <cell r="J1736" t="str">
            <v>REPUESTO</v>
          </cell>
          <cell r="K1736" t="str">
            <v>CELLOCORD 1/8</v>
          </cell>
          <cell r="L1736">
            <v>1</v>
          </cell>
          <cell r="M1736" t="str">
            <v>KG.</v>
          </cell>
          <cell r="N1736" t="str">
            <v>CISTERNA</v>
          </cell>
          <cell r="O1736">
            <v>88</v>
          </cell>
          <cell r="P1736" t="str">
            <v>S1</v>
          </cell>
          <cell r="Q1736" t="str">
            <v>J1</v>
          </cell>
          <cell r="R1736" t="str">
            <v>J5</v>
          </cell>
          <cell r="S1736" t="str">
            <v>ENTREGADO</v>
          </cell>
          <cell r="T1736">
            <v>0</v>
          </cell>
          <cell r="U1736" t="str">
            <v>BAYONA CRUZ CRISTIAN ARMANDO</v>
          </cell>
          <cell r="V1736" t="str">
            <v>FLOREZ CONDORI  JOSE WILLIANS</v>
          </cell>
        </row>
        <row r="1737">
          <cell r="A1737">
            <v>1718</v>
          </cell>
          <cell r="B1737">
            <v>42702</v>
          </cell>
          <cell r="C1737" t="str">
            <v>NOVIEMBRE</v>
          </cell>
          <cell r="D1737" t="str">
            <v>2016</v>
          </cell>
          <cell r="E1737">
            <v>421</v>
          </cell>
          <cell r="F1737" t="str">
            <v>AKW-860</v>
          </cell>
          <cell r="G1737" t="str">
            <v>F5Z-991</v>
          </cell>
          <cell r="H1737" t="str">
            <v>LAS BAMBAS</v>
          </cell>
          <cell r="I1737">
            <v>37840</v>
          </cell>
          <cell r="J1737" t="str">
            <v>REPUESTO</v>
          </cell>
          <cell r="K1737" t="str">
            <v>CHANFER 1/8</v>
          </cell>
          <cell r="L1737">
            <v>2</v>
          </cell>
          <cell r="M1737" t="str">
            <v>KG.</v>
          </cell>
          <cell r="N1737" t="str">
            <v>CISTERNA</v>
          </cell>
          <cell r="O1737">
            <v>88</v>
          </cell>
          <cell r="P1737" t="str">
            <v>S1</v>
          </cell>
          <cell r="Q1737" t="str">
            <v>J1</v>
          </cell>
          <cell r="R1737" t="str">
            <v>J5</v>
          </cell>
          <cell r="S1737" t="str">
            <v>ENTREGADO</v>
          </cell>
          <cell r="T1737">
            <v>0</v>
          </cell>
          <cell r="U1737" t="str">
            <v>BAYONA CRUZ CRISTIAN ARMANDO</v>
          </cell>
          <cell r="V1737" t="str">
            <v>FLOREZ CONDORI  JOSE WILLIANS</v>
          </cell>
        </row>
        <row r="1738">
          <cell r="A1738">
            <v>1719</v>
          </cell>
          <cell r="B1738">
            <v>42702</v>
          </cell>
          <cell r="C1738" t="str">
            <v>NOVIEMBRE</v>
          </cell>
          <cell r="D1738" t="str">
            <v>2016</v>
          </cell>
          <cell r="E1738">
            <v>421</v>
          </cell>
          <cell r="F1738" t="str">
            <v>AKW-860</v>
          </cell>
          <cell r="G1738" t="str">
            <v>F5Z-991</v>
          </cell>
          <cell r="H1738" t="str">
            <v>LAS BAMBAS</v>
          </cell>
          <cell r="I1738">
            <v>37840</v>
          </cell>
          <cell r="J1738" t="str">
            <v>INSUMO TALLER</v>
          </cell>
          <cell r="K1738" t="str">
            <v>DISCO DE CORTE 7"</v>
          </cell>
          <cell r="L1738">
            <v>2</v>
          </cell>
          <cell r="M1738" t="str">
            <v>UNID.</v>
          </cell>
          <cell r="N1738" t="str">
            <v>CISTERNA</v>
          </cell>
          <cell r="O1738">
            <v>88</v>
          </cell>
          <cell r="P1738" t="str">
            <v>S1</v>
          </cell>
          <cell r="Q1738" t="str">
            <v>J1</v>
          </cell>
          <cell r="R1738" t="str">
            <v>J5</v>
          </cell>
          <cell r="S1738" t="str">
            <v>ENTREGADO</v>
          </cell>
          <cell r="T1738">
            <v>0</v>
          </cell>
          <cell r="U1738" t="str">
            <v>BAYONA CRUZ CRISTIAN ARMANDO</v>
          </cell>
          <cell r="V1738" t="str">
            <v>FLOREZ CONDORI  JOSE WILLIANS</v>
          </cell>
        </row>
        <row r="1739">
          <cell r="A1739">
            <v>1720</v>
          </cell>
          <cell r="B1739">
            <v>42702</v>
          </cell>
          <cell r="C1739" t="str">
            <v>NOVIEMBRE</v>
          </cell>
          <cell r="D1739" t="str">
            <v>2016</v>
          </cell>
          <cell r="E1739">
            <v>421</v>
          </cell>
          <cell r="F1739" t="str">
            <v>AKW-860</v>
          </cell>
          <cell r="G1739" t="str">
            <v>F5Z-991</v>
          </cell>
          <cell r="H1739" t="str">
            <v>LAS BAMBAS</v>
          </cell>
          <cell r="I1739">
            <v>37840</v>
          </cell>
          <cell r="J1739" t="str">
            <v>INSUMO TALLER</v>
          </cell>
          <cell r="K1739" t="str">
            <v>DISCO DE CORTE 4"</v>
          </cell>
          <cell r="L1739">
            <v>2</v>
          </cell>
          <cell r="M1739" t="str">
            <v>UNID.</v>
          </cell>
          <cell r="N1739" t="str">
            <v>CISTERNA</v>
          </cell>
          <cell r="O1739">
            <v>88</v>
          </cell>
          <cell r="P1739" t="str">
            <v>S1</v>
          </cell>
          <cell r="Q1739" t="str">
            <v>J1</v>
          </cell>
          <cell r="R1739" t="str">
            <v>J5</v>
          </cell>
          <cell r="S1739" t="str">
            <v>ENTREGADO</v>
          </cell>
          <cell r="T1739">
            <v>0</v>
          </cell>
          <cell r="U1739" t="str">
            <v>BAYONA CRUZ CRISTIAN ARMANDO</v>
          </cell>
          <cell r="V1739" t="str">
            <v>FLOREZ CONDORI  JOSE WILLIANS</v>
          </cell>
        </row>
        <row r="1740">
          <cell r="A1740">
            <v>1773</v>
          </cell>
          <cell r="B1740">
            <v>42702</v>
          </cell>
          <cell r="C1740" t="str">
            <v>NOVIEMBRE</v>
          </cell>
          <cell r="D1740" t="str">
            <v>2016</v>
          </cell>
          <cell r="E1740">
            <v>421</v>
          </cell>
          <cell r="F1740" t="str">
            <v>AKW-860</v>
          </cell>
          <cell r="G1740" t="str">
            <v>F5Z-991</v>
          </cell>
          <cell r="H1740" t="str">
            <v>LAS BAMBAS</v>
          </cell>
          <cell r="I1740">
            <v>37840</v>
          </cell>
          <cell r="J1740" t="str">
            <v>REPUESTO</v>
          </cell>
          <cell r="K1740" t="str">
            <v xml:space="preserve">SUPERCITO </v>
          </cell>
          <cell r="L1740">
            <v>5</v>
          </cell>
          <cell r="M1740" t="str">
            <v>KG.</v>
          </cell>
          <cell r="N1740" t="str">
            <v>CISTERNA</v>
          </cell>
          <cell r="O1740">
            <v>88</v>
          </cell>
          <cell r="P1740" t="str">
            <v>S1</v>
          </cell>
          <cell r="Q1740" t="str">
            <v>J2</v>
          </cell>
          <cell r="R1740" t="str">
            <v>J5</v>
          </cell>
          <cell r="S1740" t="str">
            <v>ENTREGADO</v>
          </cell>
          <cell r="T1740">
            <v>0</v>
          </cell>
          <cell r="U1740" t="str">
            <v>BAYONA CRUZ CRISTIAN ARMANDO</v>
          </cell>
          <cell r="V1740" t="str">
            <v>CORIHUAMAN SURCO  ERICK ROBERT</v>
          </cell>
        </row>
        <row r="1741">
          <cell r="A1741">
            <v>1781</v>
          </cell>
          <cell r="B1741">
            <v>42702</v>
          </cell>
          <cell r="C1741" t="str">
            <v>NOVIEMBRE</v>
          </cell>
          <cell r="D1741" t="str">
            <v>2016</v>
          </cell>
          <cell r="E1741">
            <v>421</v>
          </cell>
          <cell r="F1741" t="str">
            <v>AKW-860</v>
          </cell>
          <cell r="G1741" t="str">
            <v>F5Z-991</v>
          </cell>
          <cell r="H1741" t="str">
            <v>LAS BAMBAS</v>
          </cell>
          <cell r="I1741">
            <v>37840</v>
          </cell>
          <cell r="J1741" t="str">
            <v>INSUMO TALLER</v>
          </cell>
          <cell r="K1741" t="str">
            <v>CELLOCORD 5/32</v>
          </cell>
          <cell r="L1741">
            <v>1</v>
          </cell>
          <cell r="M1741" t="str">
            <v>KG.</v>
          </cell>
          <cell r="N1741" t="str">
            <v>CISTERNA</v>
          </cell>
          <cell r="O1741">
            <v>88</v>
          </cell>
          <cell r="P1741" t="str">
            <v>S1</v>
          </cell>
          <cell r="Q1741" t="str">
            <v>J2</v>
          </cell>
          <cell r="R1741" t="str">
            <v>J5</v>
          </cell>
          <cell r="S1741" t="str">
            <v>ENTREGADO</v>
          </cell>
          <cell r="T1741">
            <v>0</v>
          </cell>
          <cell r="U1741" t="str">
            <v>BAYONA CRUZ CRISTIAN ARMANDO</v>
          </cell>
          <cell r="V1741" t="str">
            <v>CORIHUAMAN SURCO  ERICK ROBERT</v>
          </cell>
        </row>
        <row r="1742">
          <cell r="A1742">
            <v>1733</v>
          </cell>
          <cell r="B1742">
            <v>42702</v>
          </cell>
          <cell r="C1742" t="str">
            <v>NOVIEMBRE</v>
          </cell>
          <cell r="D1742" t="str">
            <v>2016</v>
          </cell>
          <cell r="E1742">
            <v>448</v>
          </cell>
          <cell r="F1742" t="str">
            <v>AKX-767</v>
          </cell>
          <cell r="G1742" t="str">
            <v>TCR-993</v>
          </cell>
          <cell r="H1742" t="str">
            <v>LAS BAMBAS CONC.</v>
          </cell>
          <cell r="I1742">
            <v>20876</v>
          </cell>
          <cell r="J1742" t="str">
            <v>REPUESTO</v>
          </cell>
          <cell r="K1742" t="str">
            <v>PARCHE RACK 12</v>
          </cell>
          <cell r="L1742">
            <v>1</v>
          </cell>
          <cell r="M1742" t="str">
            <v>UNID.</v>
          </cell>
          <cell r="N1742" t="str">
            <v>TRACTO</v>
          </cell>
          <cell r="O1742">
            <v>88</v>
          </cell>
          <cell r="P1742" t="str">
            <v>N1</v>
          </cell>
          <cell r="Q1742" t="str">
            <v>J3</v>
          </cell>
          <cell r="R1742" t="str">
            <v>J5</v>
          </cell>
          <cell r="S1742" t="str">
            <v>ENTREGADO</v>
          </cell>
          <cell r="T1742">
            <v>0</v>
          </cell>
          <cell r="U1742" t="str">
            <v>AGUILAR CCANTUTA WILLY</v>
          </cell>
          <cell r="V1742" t="str">
            <v>CHURA PIZARRO ALBERTO</v>
          </cell>
        </row>
        <row r="1743">
          <cell r="A1743">
            <v>1766</v>
          </cell>
          <cell r="B1743">
            <v>42702</v>
          </cell>
          <cell r="C1743" t="str">
            <v>NOVIEMBRE</v>
          </cell>
          <cell r="D1743" t="str">
            <v>2016</v>
          </cell>
          <cell r="E1743">
            <v>372</v>
          </cell>
          <cell r="F1743" t="str">
            <v>C5R-892</v>
          </cell>
          <cell r="G1743" t="str">
            <v>A0T-983</v>
          </cell>
          <cell r="H1743" t="str">
            <v>LAS BAMBAS</v>
          </cell>
          <cell r="I1743">
            <v>225360</v>
          </cell>
          <cell r="J1743" t="str">
            <v>REPUESTO</v>
          </cell>
          <cell r="K1743" t="str">
            <v>PERNO MANHOLE C/ DOBLE TUERCA</v>
          </cell>
          <cell r="L1743">
            <v>1</v>
          </cell>
          <cell r="M1743" t="str">
            <v>UNID.</v>
          </cell>
          <cell r="N1743" t="str">
            <v>CISTERNA</v>
          </cell>
          <cell r="O1743">
            <v>88</v>
          </cell>
          <cell r="P1743" t="str">
            <v>S2</v>
          </cell>
          <cell r="Q1743" t="str">
            <v>J2</v>
          </cell>
          <cell r="R1743" t="str">
            <v>J5</v>
          </cell>
          <cell r="S1743" t="str">
            <v>ENTREGADO</v>
          </cell>
          <cell r="T1743">
            <v>0</v>
          </cell>
          <cell r="U1743" t="str">
            <v>PALOMINO ESTRADA  MICHEL</v>
          </cell>
          <cell r="V1743" t="str">
            <v>CORIHUAMAN SURCO  ERICK ROBERT</v>
          </cell>
        </row>
        <row r="1744">
          <cell r="A1744">
            <v>1723</v>
          </cell>
          <cell r="B1744">
            <v>42702</v>
          </cell>
          <cell r="C1744" t="str">
            <v>NOVIEMBRE</v>
          </cell>
          <cell r="D1744" t="str">
            <v>2016</v>
          </cell>
          <cell r="E1744">
            <v>447</v>
          </cell>
          <cell r="F1744" t="str">
            <v>C6X-739</v>
          </cell>
          <cell r="G1744" t="str">
            <v>TCS-988</v>
          </cell>
          <cell r="H1744" t="str">
            <v>LAS BAMBAS CONC.</v>
          </cell>
          <cell r="I1744">
            <v>227424</v>
          </cell>
          <cell r="J1744" t="str">
            <v>REPUESTO</v>
          </cell>
          <cell r="K1744" t="str">
            <v>SERVO DE DIRECCION</v>
          </cell>
          <cell r="L1744">
            <v>1</v>
          </cell>
          <cell r="M1744" t="str">
            <v>UNID.</v>
          </cell>
          <cell r="N1744" t="str">
            <v>TRACTO</v>
          </cell>
          <cell r="O1744">
            <v>88</v>
          </cell>
          <cell r="P1744" t="str">
            <v>J2</v>
          </cell>
          <cell r="Q1744" t="str">
            <v>J1</v>
          </cell>
          <cell r="R1744" t="str">
            <v>J5</v>
          </cell>
          <cell r="S1744" t="str">
            <v>ENTREGADO</v>
          </cell>
          <cell r="T1744">
            <v>0</v>
          </cell>
          <cell r="U1744" t="str">
            <v>CORIHUAMAN SURCO  ERICK ROBERT</v>
          </cell>
          <cell r="V1744" t="str">
            <v>FLOREZ CONDORI  JOSE WILLIANS</v>
          </cell>
        </row>
        <row r="1745">
          <cell r="A1745">
            <v>1778</v>
          </cell>
          <cell r="B1745">
            <v>42702</v>
          </cell>
          <cell r="C1745" t="str">
            <v>NOVIEMBRE</v>
          </cell>
          <cell r="D1745" t="str">
            <v>2016</v>
          </cell>
          <cell r="E1745">
            <v>453</v>
          </cell>
          <cell r="F1745" t="str">
            <v>C9N-807</v>
          </cell>
          <cell r="G1745" t="str">
            <v>B4O-994</v>
          </cell>
          <cell r="H1745" t="str">
            <v>LAS BAMBAS</v>
          </cell>
          <cell r="I1745">
            <v>210225</v>
          </cell>
          <cell r="J1745" t="str">
            <v>REPUESTO</v>
          </cell>
          <cell r="K1745" t="str">
            <v>FOCO DOBLE CONTACTO 12 V</v>
          </cell>
          <cell r="L1745">
            <v>2</v>
          </cell>
          <cell r="M1745" t="str">
            <v>UNID.</v>
          </cell>
          <cell r="N1745" t="str">
            <v>TRACTO</v>
          </cell>
          <cell r="O1745">
            <v>88</v>
          </cell>
          <cell r="P1745" t="str">
            <v>E2</v>
          </cell>
          <cell r="Q1745" t="str">
            <v>J2</v>
          </cell>
          <cell r="R1745" t="str">
            <v>J5</v>
          </cell>
          <cell r="S1745" t="str">
            <v>ENTREGADO</v>
          </cell>
          <cell r="T1745">
            <v>0</v>
          </cell>
          <cell r="U1745" t="str">
            <v>YUCA BELLIDO BORIS YERSY</v>
          </cell>
          <cell r="V1745" t="str">
            <v>CORIHUAMAN SURCO  ERICK ROBERT</v>
          </cell>
        </row>
        <row r="1746">
          <cell r="A1746">
            <v>1779</v>
          </cell>
          <cell r="B1746">
            <v>42702</v>
          </cell>
          <cell r="C1746" t="str">
            <v>NOVIEMBRE</v>
          </cell>
          <cell r="D1746" t="str">
            <v>2016</v>
          </cell>
          <cell r="E1746">
            <v>453</v>
          </cell>
          <cell r="F1746" t="str">
            <v>C9N-807</v>
          </cell>
          <cell r="G1746" t="str">
            <v>B4O-994</v>
          </cell>
          <cell r="H1746" t="str">
            <v>LAS BAMBAS</v>
          </cell>
          <cell r="I1746">
            <v>210225</v>
          </cell>
          <cell r="J1746" t="str">
            <v>REPUESTO</v>
          </cell>
          <cell r="K1746" t="str">
            <v>FOCO LAGRIMON AMBAR 12 V</v>
          </cell>
          <cell r="L1746">
            <v>1</v>
          </cell>
          <cell r="M1746" t="str">
            <v>UNID.</v>
          </cell>
          <cell r="N1746" t="str">
            <v>TRACTO</v>
          </cell>
          <cell r="O1746">
            <v>88</v>
          </cell>
          <cell r="P1746" t="str">
            <v>E2</v>
          </cell>
          <cell r="Q1746" t="str">
            <v>J2</v>
          </cell>
          <cell r="R1746" t="str">
            <v>J5</v>
          </cell>
          <cell r="S1746" t="str">
            <v>ENTREGADO</v>
          </cell>
          <cell r="T1746">
            <v>0</v>
          </cell>
          <cell r="U1746" t="str">
            <v>YUCA BELLIDO BORIS YERSY</v>
          </cell>
          <cell r="V1746" t="str">
            <v>CORIHUAMAN SURCO  ERICK ROBERT</v>
          </cell>
        </row>
        <row r="1747">
          <cell r="A1747">
            <v>1780</v>
          </cell>
          <cell r="B1747">
            <v>42702</v>
          </cell>
          <cell r="C1747" t="str">
            <v>NOVIEMBRE</v>
          </cell>
          <cell r="D1747" t="str">
            <v>2016</v>
          </cell>
          <cell r="E1747">
            <v>453</v>
          </cell>
          <cell r="F1747" t="str">
            <v>C9N-807</v>
          </cell>
          <cell r="G1747" t="str">
            <v>B4O-994</v>
          </cell>
          <cell r="H1747" t="str">
            <v>LAS BAMBAS</v>
          </cell>
          <cell r="I1747">
            <v>210225</v>
          </cell>
          <cell r="J1747" t="str">
            <v>REPUESTO</v>
          </cell>
          <cell r="K1747" t="str">
            <v>TERMINALES OJO 3/16</v>
          </cell>
          <cell r="L1747">
            <v>3</v>
          </cell>
          <cell r="M1747" t="str">
            <v>UNID.</v>
          </cell>
          <cell r="N1747" t="str">
            <v>TRACTO</v>
          </cell>
          <cell r="O1747">
            <v>88</v>
          </cell>
          <cell r="P1747" t="str">
            <v>E2</v>
          </cell>
          <cell r="Q1747" t="str">
            <v>J2</v>
          </cell>
          <cell r="R1747" t="str">
            <v>J5</v>
          </cell>
          <cell r="S1747" t="str">
            <v>ENTREGADO</v>
          </cell>
          <cell r="T1747">
            <v>0</v>
          </cell>
          <cell r="U1747" t="str">
            <v>YUCA BELLIDO BORIS YERSY</v>
          </cell>
          <cell r="V1747" t="str">
            <v>CORIHUAMAN SURCO  ERICK ROBERT</v>
          </cell>
        </row>
        <row r="1748">
          <cell r="A1748">
            <v>1782</v>
          </cell>
          <cell r="B1748">
            <v>42702</v>
          </cell>
          <cell r="C1748" t="str">
            <v>NOVIEMBRE</v>
          </cell>
          <cell r="D1748" t="str">
            <v>2016</v>
          </cell>
          <cell r="E1748">
            <v>453</v>
          </cell>
          <cell r="F1748" t="str">
            <v>C9N-807</v>
          </cell>
          <cell r="G1748" t="str">
            <v>B4O-994</v>
          </cell>
          <cell r="H1748" t="str">
            <v>LAS BAMBAS</v>
          </cell>
          <cell r="I1748">
            <v>210225</v>
          </cell>
          <cell r="J1748" t="str">
            <v>REPUESTO</v>
          </cell>
          <cell r="K1748" t="str">
            <v>RETENEDOR DE PUERTA</v>
          </cell>
          <cell r="L1748">
            <v>1</v>
          </cell>
          <cell r="M1748" t="str">
            <v>UNID.</v>
          </cell>
          <cell r="N1748" t="str">
            <v>TRACTO</v>
          </cell>
          <cell r="O1748">
            <v>88</v>
          </cell>
          <cell r="P1748" t="str">
            <v>M3</v>
          </cell>
          <cell r="Q1748" t="str">
            <v>J2</v>
          </cell>
          <cell r="R1748" t="str">
            <v>J5</v>
          </cell>
          <cell r="S1748" t="str">
            <v>ENTREGADO</v>
          </cell>
          <cell r="T1748">
            <v>0</v>
          </cell>
          <cell r="U1748" t="str">
            <v>GARCIA PASQUEL  JOSE LUIS</v>
          </cell>
          <cell r="V1748" t="str">
            <v>CORIHUAMAN SURCO  ERICK ROBERT</v>
          </cell>
        </row>
        <row r="1749">
          <cell r="A1749">
            <v>1769</v>
          </cell>
          <cell r="B1749">
            <v>42702</v>
          </cell>
          <cell r="C1749" t="str">
            <v>NOVIEMBRE</v>
          </cell>
          <cell r="D1749" t="str">
            <v>2016</v>
          </cell>
          <cell r="E1749">
            <v>455</v>
          </cell>
          <cell r="F1749" t="str">
            <v>C9P-948</v>
          </cell>
          <cell r="G1749" t="str">
            <v>B4O-995</v>
          </cell>
          <cell r="H1749" t="str">
            <v>LAS BAMBAS</v>
          </cell>
          <cell r="I1749">
            <v>156586</v>
          </cell>
          <cell r="J1749" t="str">
            <v>REPUESTO</v>
          </cell>
          <cell r="K1749" t="str">
            <v>TORNAMESA</v>
          </cell>
          <cell r="L1749">
            <v>1</v>
          </cell>
          <cell r="M1749" t="str">
            <v>UNID.</v>
          </cell>
          <cell r="N1749" t="str">
            <v>TRACTO</v>
          </cell>
          <cell r="O1749">
            <v>88</v>
          </cell>
          <cell r="P1749" t="str">
            <v>M3</v>
          </cell>
          <cell r="Q1749" t="str">
            <v>J2</v>
          </cell>
          <cell r="R1749" t="str">
            <v>J5</v>
          </cell>
          <cell r="S1749" t="str">
            <v>ENTREGADO</v>
          </cell>
          <cell r="T1749">
            <v>0</v>
          </cell>
          <cell r="U1749" t="str">
            <v>GARCIA PASQUEL  JOSE LUIS</v>
          </cell>
          <cell r="V1749" t="str">
            <v>CORIHUAMAN SURCO  ERICK ROBERT</v>
          </cell>
        </row>
        <row r="1750">
          <cell r="A1750">
            <v>1752</v>
          </cell>
          <cell r="B1750">
            <v>42702</v>
          </cell>
          <cell r="C1750" t="str">
            <v>NOVIEMBRE</v>
          </cell>
          <cell r="D1750" t="str">
            <v>2016</v>
          </cell>
          <cell r="E1750">
            <v>403</v>
          </cell>
          <cell r="F1750" t="str">
            <v>D3N-721</v>
          </cell>
          <cell r="G1750" t="str">
            <v>C4S-979</v>
          </cell>
          <cell r="H1750" t="str">
            <v>LAS BAMBAS</v>
          </cell>
          <cell r="I1750">
            <v>133179.79999999999</v>
          </cell>
          <cell r="J1750" t="str">
            <v>REPUESTO</v>
          </cell>
          <cell r="K1750" t="str">
            <v>SEGURO DE PUERTA LADO IZQUIERDO</v>
          </cell>
          <cell r="L1750">
            <v>1</v>
          </cell>
          <cell r="M1750" t="str">
            <v>UNID.</v>
          </cell>
          <cell r="N1750" t="str">
            <v>TRACTO</v>
          </cell>
          <cell r="O1750">
            <v>88</v>
          </cell>
          <cell r="P1750" t="str">
            <v>J2</v>
          </cell>
          <cell r="Q1750" t="str">
            <v>E1</v>
          </cell>
          <cell r="R1750" t="str">
            <v>J2</v>
          </cell>
          <cell r="S1750" t="str">
            <v>ENTREGADO</v>
          </cell>
          <cell r="T1750">
            <v>0</v>
          </cell>
          <cell r="U1750" t="str">
            <v>CORIHUAMAN SURCO  ERICK ROBERT</v>
          </cell>
          <cell r="V1750" t="str">
            <v>PALOMINO CARDENAS JUAN CARLOS</v>
          </cell>
        </row>
        <row r="1751">
          <cell r="A1751">
            <v>1765</v>
          </cell>
          <cell r="B1751">
            <v>42702</v>
          </cell>
          <cell r="C1751" t="str">
            <v>NOVIEMBRE</v>
          </cell>
          <cell r="D1751" t="str">
            <v>2016</v>
          </cell>
          <cell r="E1751">
            <v>451</v>
          </cell>
          <cell r="F1751" t="str">
            <v>D3N-721</v>
          </cell>
          <cell r="G1751" t="str">
            <v>C4S-979</v>
          </cell>
          <cell r="H1751">
            <v>0</v>
          </cell>
          <cell r="I1751">
            <v>0</v>
          </cell>
          <cell r="J1751" t="str">
            <v>REPUESTO</v>
          </cell>
          <cell r="K1751" t="str">
            <v>PERNO 5/8 x 6" C/ TUERCA SEGURO</v>
          </cell>
          <cell r="L1751">
            <v>2</v>
          </cell>
          <cell r="M1751" t="str">
            <v>UNID.</v>
          </cell>
          <cell r="N1751" t="str">
            <v>TRACTO</v>
          </cell>
          <cell r="O1751">
            <v>88</v>
          </cell>
          <cell r="P1751" t="str">
            <v>M6</v>
          </cell>
          <cell r="Q1751" t="str">
            <v>J2</v>
          </cell>
          <cell r="R1751" t="str">
            <v>J5</v>
          </cell>
          <cell r="S1751" t="str">
            <v>ENTREGADO</v>
          </cell>
          <cell r="T1751">
            <v>0</v>
          </cell>
          <cell r="U1751" t="str">
            <v>PARI VENTURA  EDSON ORLANDO</v>
          </cell>
          <cell r="V1751" t="str">
            <v>CORIHUAMAN SURCO  ERICK ROBERT</v>
          </cell>
        </row>
        <row r="1752">
          <cell r="A1752">
            <v>1737</v>
          </cell>
          <cell r="B1752">
            <v>42702</v>
          </cell>
          <cell r="C1752" t="str">
            <v>NOVIEMBRE</v>
          </cell>
          <cell r="D1752" t="str">
            <v>2016</v>
          </cell>
          <cell r="E1752">
            <v>207</v>
          </cell>
          <cell r="F1752" t="str">
            <v>D3P-746</v>
          </cell>
          <cell r="G1752" t="str">
            <v>C0T-974</v>
          </cell>
          <cell r="H1752" t="str">
            <v>LAS BAMBAS</v>
          </cell>
          <cell r="I1752">
            <v>128937</v>
          </cell>
          <cell r="J1752" t="str">
            <v>REPUESTO</v>
          </cell>
          <cell r="K1752" t="str">
            <v>FAROS NEBLINEROS AAA</v>
          </cell>
          <cell r="L1752">
            <v>2</v>
          </cell>
          <cell r="M1752" t="str">
            <v>UNID.</v>
          </cell>
          <cell r="N1752" t="str">
            <v>TRACTO</v>
          </cell>
          <cell r="O1752">
            <v>88</v>
          </cell>
          <cell r="P1752" t="str">
            <v>E2</v>
          </cell>
          <cell r="Q1752" t="str">
            <v>J2</v>
          </cell>
          <cell r="R1752" t="str">
            <v>J5</v>
          </cell>
          <cell r="S1752" t="str">
            <v>ENTREGADO</v>
          </cell>
          <cell r="T1752">
            <v>0</v>
          </cell>
          <cell r="U1752" t="str">
            <v>YUCA BELLIDO BORIS YERSY</v>
          </cell>
          <cell r="V1752" t="str">
            <v>CORIHUAMAN SURCO  ERICK ROBERT</v>
          </cell>
        </row>
        <row r="1753">
          <cell r="A1753">
            <v>1758</v>
          </cell>
          <cell r="B1753">
            <v>42702</v>
          </cell>
          <cell r="C1753" t="str">
            <v>NOVIEMBRE</v>
          </cell>
          <cell r="D1753" t="str">
            <v>2016</v>
          </cell>
          <cell r="E1753">
            <v>207</v>
          </cell>
          <cell r="F1753" t="str">
            <v>D3P-746</v>
          </cell>
          <cell r="G1753" t="str">
            <v>C0T-974</v>
          </cell>
          <cell r="H1753" t="str">
            <v>LAS BAMBAS</v>
          </cell>
          <cell r="I1753">
            <v>128937</v>
          </cell>
          <cell r="J1753" t="str">
            <v>REPUESTO</v>
          </cell>
          <cell r="K1753" t="str">
            <v>NIPLES 3/8 C/ CONECTOR 3/8</v>
          </cell>
          <cell r="L1753">
            <v>3</v>
          </cell>
          <cell r="M1753" t="str">
            <v>UNID.</v>
          </cell>
          <cell r="N1753" t="str">
            <v>CISTERNA</v>
          </cell>
          <cell r="O1753">
            <v>88</v>
          </cell>
          <cell r="P1753" t="str">
            <v>S2</v>
          </cell>
          <cell r="Q1753" t="str">
            <v>J2</v>
          </cell>
          <cell r="R1753" t="str">
            <v>J5</v>
          </cell>
          <cell r="S1753" t="str">
            <v>ENTREGADO</v>
          </cell>
          <cell r="T1753">
            <v>0</v>
          </cell>
          <cell r="U1753" t="str">
            <v>PALOMINO ESTRADA  MICHEL</v>
          </cell>
          <cell r="V1753" t="str">
            <v>CORIHUAMAN SURCO  ERICK ROBERT</v>
          </cell>
        </row>
        <row r="1754">
          <cell r="A1754">
            <v>1759</v>
          </cell>
          <cell r="B1754">
            <v>42702</v>
          </cell>
          <cell r="C1754" t="str">
            <v>NOVIEMBRE</v>
          </cell>
          <cell r="D1754" t="str">
            <v>2016</v>
          </cell>
          <cell r="E1754">
            <v>207</v>
          </cell>
          <cell r="F1754" t="str">
            <v>D3P-746</v>
          </cell>
          <cell r="G1754" t="str">
            <v>C0T-974</v>
          </cell>
          <cell r="H1754" t="str">
            <v>LAS BAMBAS</v>
          </cell>
          <cell r="I1754">
            <v>128937</v>
          </cell>
          <cell r="J1754" t="str">
            <v>REPUESTO</v>
          </cell>
          <cell r="K1754" t="str">
            <v>CAÑERIA 3/8</v>
          </cell>
          <cell r="L1754">
            <v>3</v>
          </cell>
          <cell r="M1754" t="str">
            <v>M</v>
          </cell>
          <cell r="N1754" t="str">
            <v>CISTERNA</v>
          </cell>
          <cell r="O1754">
            <v>88</v>
          </cell>
          <cell r="P1754" t="str">
            <v>S2</v>
          </cell>
          <cell r="Q1754" t="str">
            <v>J2</v>
          </cell>
          <cell r="R1754" t="str">
            <v>J5</v>
          </cell>
          <cell r="S1754" t="str">
            <v>ENTREGADO</v>
          </cell>
          <cell r="T1754">
            <v>0</v>
          </cell>
          <cell r="U1754" t="str">
            <v>PALOMINO ESTRADA  MICHEL</v>
          </cell>
          <cell r="V1754" t="str">
            <v>CORIHUAMAN SURCO  ERICK ROBERT</v>
          </cell>
        </row>
        <row r="1755">
          <cell r="A1755">
            <v>1760</v>
          </cell>
          <cell r="B1755">
            <v>42702</v>
          </cell>
          <cell r="C1755" t="str">
            <v>NOVIEMBRE</v>
          </cell>
          <cell r="D1755" t="str">
            <v>2016</v>
          </cell>
          <cell r="E1755">
            <v>207</v>
          </cell>
          <cell r="F1755" t="str">
            <v>D3P-746</v>
          </cell>
          <cell r="G1755" t="str">
            <v>C0T-974</v>
          </cell>
          <cell r="H1755" t="str">
            <v>LAS BAMBAS</v>
          </cell>
          <cell r="I1755">
            <v>128937</v>
          </cell>
          <cell r="J1755" t="str">
            <v>REPUESTO</v>
          </cell>
          <cell r="K1755" t="str">
            <v>UNION 3/8 C/ CONO Y GUIA</v>
          </cell>
          <cell r="L1755">
            <v>2</v>
          </cell>
          <cell r="M1755" t="str">
            <v>UNID.</v>
          </cell>
          <cell r="N1755" t="str">
            <v>CISTERNA</v>
          </cell>
          <cell r="O1755">
            <v>88</v>
          </cell>
          <cell r="P1755" t="str">
            <v>S2</v>
          </cell>
          <cell r="Q1755" t="str">
            <v>J2</v>
          </cell>
          <cell r="R1755" t="str">
            <v>J5</v>
          </cell>
          <cell r="S1755" t="str">
            <v>ENTREGADO</v>
          </cell>
          <cell r="T1755">
            <v>0</v>
          </cell>
          <cell r="U1755" t="str">
            <v>PALOMINO ESTRADA  MICHEL</v>
          </cell>
          <cell r="V1755" t="str">
            <v>CORIHUAMAN SURCO  ERICK ROBERT</v>
          </cell>
        </row>
        <row r="1756">
          <cell r="A1756">
            <v>1761</v>
          </cell>
          <cell r="B1756">
            <v>42702</v>
          </cell>
          <cell r="C1756" t="str">
            <v>NOVIEMBRE</v>
          </cell>
          <cell r="D1756" t="str">
            <v>2016</v>
          </cell>
          <cell r="E1756">
            <v>207</v>
          </cell>
          <cell r="F1756" t="str">
            <v>D3P-746</v>
          </cell>
          <cell r="G1756" t="str">
            <v>C0T-974</v>
          </cell>
          <cell r="H1756" t="str">
            <v>LAS BAMBAS</v>
          </cell>
          <cell r="I1756">
            <v>128937</v>
          </cell>
          <cell r="J1756" t="str">
            <v>REPUESTO</v>
          </cell>
          <cell r="K1756" t="str">
            <v>CONO Y GUIA 3/8</v>
          </cell>
          <cell r="L1756">
            <v>2</v>
          </cell>
          <cell r="M1756" t="str">
            <v>UNID.</v>
          </cell>
          <cell r="N1756" t="str">
            <v>CISTERNA</v>
          </cell>
          <cell r="O1756">
            <v>88</v>
          </cell>
          <cell r="P1756" t="str">
            <v>S2</v>
          </cell>
          <cell r="Q1756" t="str">
            <v>J2</v>
          </cell>
          <cell r="R1756" t="str">
            <v>J5</v>
          </cell>
          <cell r="S1756" t="str">
            <v>ENTREGADO</v>
          </cell>
          <cell r="T1756">
            <v>0</v>
          </cell>
          <cell r="U1756" t="str">
            <v>PALOMINO ESTRADA  MICHEL</v>
          </cell>
          <cell r="V1756" t="str">
            <v>CORIHUAMAN SURCO  ERICK ROBERT</v>
          </cell>
        </row>
        <row r="1757">
          <cell r="A1757">
            <v>1762</v>
          </cell>
          <cell r="B1757">
            <v>42702</v>
          </cell>
          <cell r="C1757" t="str">
            <v>NOVIEMBRE</v>
          </cell>
          <cell r="D1757" t="str">
            <v>2016</v>
          </cell>
          <cell r="E1757">
            <v>207</v>
          </cell>
          <cell r="F1757" t="str">
            <v>D3P-746</v>
          </cell>
          <cell r="G1757" t="str">
            <v>C0T-974</v>
          </cell>
          <cell r="H1757" t="str">
            <v>LAS BAMBAS</v>
          </cell>
          <cell r="I1757">
            <v>128937</v>
          </cell>
          <cell r="J1757" t="str">
            <v>REPUESTO</v>
          </cell>
          <cell r="K1757" t="str">
            <v>T DE 1/4 CON CONECTOR 3/8</v>
          </cell>
          <cell r="L1757">
            <v>1</v>
          </cell>
          <cell r="M1757" t="str">
            <v>UNID.</v>
          </cell>
          <cell r="N1757" t="str">
            <v>CISTERNA</v>
          </cell>
          <cell r="O1757">
            <v>88</v>
          </cell>
          <cell r="P1757" t="str">
            <v>S2</v>
          </cell>
          <cell r="Q1757" t="str">
            <v>J2</v>
          </cell>
          <cell r="R1757" t="str">
            <v>J5</v>
          </cell>
          <cell r="S1757" t="str">
            <v>ENTREGADO</v>
          </cell>
          <cell r="T1757">
            <v>0</v>
          </cell>
          <cell r="U1757" t="str">
            <v>PALOMINO ESTRADA  MICHEL</v>
          </cell>
          <cell r="V1757" t="str">
            <v>CORIHUAMAN SURCO  ERICK ROBERT</v>
          </cell>
        </row>
        <row r="1758">
          <cell r="A1758">
            <v>1763</v>
          </cell>
          <cell r="B1758">
            <v>42702</v>
          </cell>
          <cell r="C1758" t="str">
            <v>NOVIEMBRE</v>
          </cell>
          <cell r="D1758" t="str">
            <v>2016</v>
          </cell>
          <cell r="E1758">
            <v>207</v>
          </cell>
          <cell r="F1758" t="str">
            <v>D3P-746</v>
          </cell>
          <cell r="G1758" t="str">
            <v>C0T-974</v>
          </cell>
          <cell r="H1758" t="str">
            <v>LAS BAMBAS</v>
          </cell>
          <cell r="I1758">
            <v>128937</v>
          </cell>
          <cell r="J1758" t="str">
            <v>REPUESTO</v>
          </cell>
          <cell r="K1758" t="str">
            <v>CONO Y GUIA 3/8</v>
          </cell>
          <cell r="L1758">
            <v>2</v>
          </cell>
          <cell r="M1758" t="str">
            <v>UNID.</v>
          </cell>
          <cell r="N1758" t="str">
            <v>CISTERNA</v>
          </cell>
          <cell r="O1758">
            <v>88</v>
          </cell>
          <cell r="P1758" t="str">
            <v>S2</v>
          </cell>
          <cell r="Q1758" t="str">
            <v>J2</v>
          </cell>
          <cell r="R1758" t="str">
            <v>J5</v>
          </cell>
          <cell r="S1758" t="str">
            <v>ENTREGADO</v>
          </cell>
          <cell r="T1758">
            <v>0</v>
          </cell>
          <cell r="U1758" t="str">
            <v>PALOMINO ESTRADA  MICHEL</v>
          </cell>
          <cell r="V1758" t="str">
            <v>CORIHUAMAN SURCO  ERICK ROBERT</v>
          </cell>
        </row>
        <row r="1759">
          <cell r="A1759">
            <v>1770</v>
          </cell>
          <cell r="B1759">
            <v>42702</v>
          </cell>
          <cell r="C1759" t="str">
            <v>NOVIEMBRE</v>
          </cell>
          <cell r="D1759" t="str">
            <v>2016</v>
          </cell>
          <cell r="E1759">
            <v>207</v>
          </cell>
          <cell r="F1759" t="str">
            <v>D3P-746</v>
          </cell>
          <cell r="G1759" t="str">
            <v>C0T-974</v>
          </cell>
          <cell r="H1759" t="str">
            <v>LAS BAMBAS</v>
          </cell>
          <cell r="I1759">
            <v>128937</v>
          </cell>
          <cell r="J1759" t="str">
            <v>REPUESTO</v>
          </cell>
          <cell r="K1759" t="str">
            <v>VALVULA DE PITON</v>
          </cell>
          <cell r="L1759">
            <v>12</v>
          </cell>
          <cell r="M1759" t="str">
            <v>UNID.</v>
          </cell>
          <cell r="N1759" t="str">
            <v>CISTERNA</v>
          </cell>
          <cell r="O1759">
            <v>88</v>
          </cell>
          <cell r="P1759" t="str">
            <v>N1</v>
          </cell>
          <cell r="Q1759" t="str">
            <v>J2</v>
          </cell>
          <cell r="R1759" t="str">
            <v>J5</v>
          </cell>
          <cell r="S1759" t="str">
            <v>ENTREGADO</v>
          </cell>
          <cell r="T1759">
            <v>0</v>
          </cell>
          <cell r="U1759" t="str">
            <v>AGUILAR CCANTUTA WILLY</v>
          </cell>
          <cell r="V1759" t="str">
            <v>CORIHUAMAN SURCO  ERICK ROBERT</v>
          </cell>
        </row>
        <row r="1760">
          <cell r="A1760">
            <v>1771</v>
          </cell>
          <cell r="B1760">
            <v>42702</v>
          </cell>
          <cell r="C1760" t="str">
            <v>NOVIEMBRE</v>
          </cell>
          <cell r="D1760" t="str">
            <v>2016</v>
          </cell>
          <cell r="E1760">
            <v>207</v>
          </cell>
          <cell r="F1760" t="str">
            <v>D3P-746</v>
          </cell>
          <cell r="G1760" t="str">
            <v>C0T-974</v>
          </cell>
          <cell r="H1760" t="str">
            <v>LAS BAMBAS</v>
          </cell>
          <cell r="I1760">
            <v>128937</v>
          </cell>
          <cell r="J1760" t="str">
            <v>REPUESTO</v>
          </cell>
          <cell r="K1760" t="str">
            <v>PITON RECTO</v>
          </cell>
          <cell r="L1760">
            <v>6</v>
          </cell>
          <cell r="M1760" t="str">
            <v>UNID.</v>
          </cell>
          <cell r="N1760" t="str">
            <v>CISTERNA</v>
          </cell>
          <cell r="O1760">
            <v>88</v>
          </cell>
          <cell r="P1760" t="str">
            <v>N1</v>
          </cell>
          <cell r="Q1760" t="str">
            <v>J2</v>
          </cell>
          <cell r="R1760" t="str">
            <v>J5</v>
          </cell>
          <cell r="S1760" t="str">
            <v>ENTREGADO</v>
          </cell>
          <cell r="T1760">
            <v>0</v>
          </cell>
          <cell r="U1760" t="str">
            <v>AGUILAR CCANTUTA WILLY</v>
          </cell>
          <cell r="V1760" t="str">
            <v>CORIHUAMAN SURCO  ERICK ROBERT</v>
          </cell>
        </row>
        <row r="1761">
          <cell r="A1761">
            <v>1772</v>
          </cell>
          <cell r="B1761">
            <v>42702</v>
          </cell>
          <cell r="C1761" t="str">
            <v>NOVIEMBRE</v>
          </cell>
          <cell r="D1761" t="str">
            <v>2016</v>
          </cell>
          <cell r="E1761">
            <v>207</v>
          </cell>
          <cell r="F1761" t="str">
            <v>D3P-746</v>
          </cell>
          <cell r="G1761" t="str">
            <v>C0T-974</v>
          </cell>
          <cell r="H1761" t="str">
            <v>LAS BAMBAS</v>
          </cell>
          <cell r="I1761">
            <v>128937</v>
          </cell>
          <cell r="J1761" t="str">
            <v>REPUESTO</v>
          </cell>
          <cell r="K1761" t="str">
            <v>PERNO MANHOLE C/ DOBLE TUERCA</v>
          </cell>
          <cell r="L1761">
            <v>1</v>
          </cell>
          <cell r="M1761" t="str">
            <v>UNID.</v>
          </cell>
          <cell r="N1761" t="str">
            <v>CISTERNA</v>
          </cell>
          <cell r="O1761">
            <v>88</v>
          </cell>
          <cell r="P1761" t="str">
            <v>S2</v>
          </cell>
          <cell r="Q1761" t="str">
            <v>J2</v>
          </cell>
          <cell r="R1761" t="str">
            <v>J5</v>
          </cell>
          <cell r="S1761" t="str">
            <v>ENTREGADO</v>
          </cell>
          <cell r="T1761">
            <v>0</v>
          </cell>
          <cell r="U1761" t="str">
            <v>PALOMINO ESTRADA  MICHEL</v>
          </cell>
          <cell r="V1761" t="str">
            <v>CORIHUAMAN SURCO  ERICK ROBERT</v>
          </cell>
        </row>
        <row r="1762">
          <cell r="A1762">
            <v>1785</v>
          </cell>
          <cell r="B1762">
            <v>42702</v>
          </cell>
          <cell r="C1762" t="str">
            <v>NOVIEMBRE</v>
          </cell>
          <cell r="D1762" t="str">
            <v>2016</v>
          </cell>
          <cell r="E1762">
            <v>207</v>
          </cell>
          <cell r="F1762" t="str">
            <v>D3P-746</v>
          </cell>
          <cell r="G1762" t="str">
            <v>C0T-974</v>
          </cell>
          <cell r="H1762" t="str">
            <v>LAS BAMBAS</v>
          </cell>
          <cell r="I1762">
            <v>128937</v>
          </cell>
          <cell r="J1762" t="str">
            <v>SERVICIO</v>
          </cell>
          <cell r="K1762" t="str">
            <v>LAVADO DE CISTERNA</v>
          </cell>
          <cell r="L1762">
            <v>1</v>
          </cell>
          <cell r="M1762" t="str">
            <v>UNID.</v>
          </cell>
          <cell r="N1762" t="str">
            <v>CISTERNA</v>
          </cell>
          <cell r="O1762">
            <v>88</v>
          </cell>
          <cell r="P1762" t="str">
            <v>J1</v>
          </cell>
          <cell r="Q1762" t="str">
            <v>J1</v>
          </cell>
          <cell r="R1762" t="str">
            <v>J5</v>
          </cell>
          <cell r="S1762" t="str">
            <v>ENTREGADO</v>
          </cell>
          <cell r="T1762">
            <v>0</v>
          </cell>
          <cell r="U1762" t="str">
            <v>FLOREZ CONDORI  JOSE WILLIANS</v>
          </cell>
          <cell r="V1762" t="str">
            <v>FLOREZ CONDORI  JOSE WILLIANS</v>
          </cell>
        </row>
        <row r="1763">
          <cell r="A1763">
            <v>1731</v>
          </cell>
          <cell r="B1763">
            <v>42702</v>
          </cell>
          <cell r="C1763" t="str">
            <v>NOVIEMBRE</v>
          </cell>
          <cell r="D1763" t="str">
            <v>2016</v>
          </cell>
          <cell r="E1763">
            <v>207</v>
          </cell>
          <cell r="F1763" t="str">
            <v>D3P-746</v>
          </cell>
          <cell r="G1763" t="str">
            <v>C0T-974</v>
          </cell>
          <cell r="H1763" t="str">
            <v>LAS BAMBAS</v>
          </cell>
          <cell r="I1763">
            <v>128937</v>
          </cell>
          <cell r="J1763" t="str">
            <v>REPUESTO</v>
          </cell>
          <cell r="K1763" t="str">
            <v>LLANTA REENCAUCHADA IZY2</v>
          </cell>
          <cell r="L1763">
            <v>12</v>
          </cell>
          <cell r="M1763" t="str">
            <v>UNID.</v>
          </cell>
          <cell r="N1763" t="str">
            <v>CISTERNA</v>
          </cell>
          <cell r="O1763">
            <v>88</v>
          </cell>
          <cell r="P1763" t="str">
            <v>N1</v>
          </cell>
          <cell r="Q1763" t="str">
            <v>J3</v>
          </cell>
          <cell r="R1763" t="str">
            <v>J5</v>
          </cell>
          <cell r="S1763" t="str">
            <v>ENTREGADO</v>
          </cell>
          <cell r="T1763">
            <v>0</v>
          </cell>
          <cell r="U1763" t="str">
            <v>AGUILAR CCANTUTA WILLY</v>
          </cell>
          <cell r="V1763" t="str">
            <v>CHURA PIZARRO ALBERTO</v>
          </cell>
        </row>
        <row r="1764">
          <cell r="A1764">
            <v>1764</v>
          </cell>
          <cell r="B1764">
            <v>42702</v>
          </cell>
          <cell r="C1764" t="str">
            <v>NOVIEMBRE</v>
          </cell>
          <cell r="D1764" t="str">
            <v>2016</v>
          </cell>
          <cell r="E1764">
            <v>408</v>
          </cell>
          <cell r="F1764" t="str">
            <v>D3S-725</v>
          </cell>
          <cell r="G1764" t="str">
            <v>TBL-977</v>
          </cell>
          <cell r="H1764" t="str">
            <v>LAS BAMBAS</v>
          </cell>
          <cell r="I1764">
            <v>147331.1</v>
          </cell>
          <cell r="J1764" t="str">
            <v>REPUESTO</v>
          </cell>
          <cell r="K1764" t="str">
            <v xml:space="preserve">FAROS NEBLINEROS </v>
          </cell>
          <cell r="L1764">
            <v>2</v>
          </cell>
          <cell r="M1764" t="str">
            <v>UNID.</v>
          </cell>
          <cell r="N1764" t="str">
            <v>TRACTO</v>
          </cell>
          <cell r="O1764">
            <v>88</v>
          </cell>
          <cell r="P1764" t="str">
            <v>E2</v>
          </cell>
          <cell r="Q1764" t="str">
            <v>J2</v>
          </cell>
          <cell r="R1764" t="str">
            <v>J5</v>
          </cell>
          <cell r="S1764" t="str">
            <v>ENTREGADO</v>
          </cell>
          <cell r="T1764">
            <v>0</v>
          </cell>
          <cell r="U1764" t="str">
            <v>YUCA BELLIDO BORIS YERSY</v>
          </cell>
          <cell r="V1764" t="str">
            <v>CORIHUAMAN SURCO  ERICK ROBERT</v>
          </cell>
        </row>
        <row r="1765">
          <cell r="A1765">
            <v>1730</v>
          </cell>
          <cell r="B1765">
            <v>42702</v>
          </cell>
          <cell r="C1765" t="str">
            <v>NOVIEMBRE</v>
          </cell>
          <cell r="D1765" t="str">
            <v>2016</v>
          </cell>
          <cell r="E1765">
            <v>469</v>
          </cell>
          <cell r="F1765" t="str">
            <v>D3S-764</v>
          </cell>
          <cell r="G1765" t="str">
            <v>TBL-998</v>
          </cell>
          <cell r="H1765" t="str">
            <v>LAS BAMBAS</v>
          </cell>
          <cell r="I1765">
            <v>124955</v>
          </cell>
          <cell r="J1765" t="str">
            <v>REPUESTO</v>
          </cell>
          <cell r="K1765" t="str">
            <v>ESPEJO RETROVISOR LADO IZQUIERDO (COMPLETO)</v>
          </cell>
          <cell r="L1765">
            <v>1</v>
          </cell>
          <cell r="M1765" t="str">
            <v>UNID.</v>
          </cell>
          <cell r="N1765" t="str">
            <v>TRACTO</v>
          </cell>
          <cell r="O1765">
            <v>88</v>
          </cell>
          <cell r="P1765" t="str">
            <v>M3</v>
          </cell>
          <cell r="Q1765" t="str">
            <v>J2</v>
          </cell>
          <cell r="R1765" t="str">
            <v>J5</v>
          </cell>
          <cell r="S1765" t="str">
            <v>ENTREGADO</v>
          </cell>
          <cell r="T1765">
            <v>0</v>
          </cell>
          <cell r="U1765" t="str">
            <v>GARCIA PASQUEL  JOSE LUIS</v>
          </cell>
          <cell r="V1765" t="str">
            <v>CORIHUAMAN SURCO  ERICK ROBERT</v>
          </cell>
        </row>
        <row r="1766">
          <cell r="A1766">
            <v>1726</v>
          </cell>
          <cell r="B1766">
            <v>42702</v>
          </cell>
          <cell r="C1766" t="str">
            <v>NOVIEMBRE</v>
          </cell>
          <cell r="D1766" t="str">
            <v>2016</v>
          </cell>
          <cell r="E1766">
            <v>445</v>
          </cell>
          <cell r="F1766" t="str">
            <v>D4T-927</v>
          </cell>
          <cell r="G1766" t="str">
            <v>B4Q-976</v>
          </cell>
          <cell r="H1766" t="str">
            <v>LAS BAMBAS</v>
          </cell>
          <cell r="I1766">
            <v>189132</v>
          </cell>
          <cell r="J1766" t="str">
            <v>REPUESTO</v>
          </cell>
          <cell r="K1766" t="str">
            <v>PERNOS 5/8 X 6</v>
          </cell>
          <cell r="L1766">
            <v>2</v>
          </cell>
          <cell r="M1766" t="str">
            <v>UNID.</v>
          </cell>
          <cell r="N1766" t="str">
            <v>TRACTO</v>
          </cell>
          <cell r="O1766">
            <v>0</v>
          </cell>
          <cell r="P1766" t="str">
            <v>M6</v>
          </cell>
          <cell r="Q1766" t="str">
            <v>J2</v>
          </cell>
          <cell r="R1766" t="str">
            <v>J5</v>
          </cell>
          <cell r="S1766" t="str">
            <v>ENTREGADO</v>
          </cell>
          <cell r="T1766">
            <v>42702</v>
          </cell>
          <cell r="U1766" t="str">
            <v>PARI VENTURA  EDSON ORLANDO</v>
          </cell>
          <cell r="V1766" t="str">
            <v>CORIHUAMAN SURCO  ERICK ROBERT</v>
          </cell>
        </row>
        <row r="1767">
          <cell r="A1767">
            <v>1727</v>
          </cell>
          <cell r="B1767">
            <v>42702</v>
          </cell>
          <cell r="C1767" t="str">
            <v>NOVIEMBRE</v>
          </cell>
          <cell r="D1767" t="str">
            <v>2016</v>
          </cell>
          <cell r="E1767">
            <v>445</v>
          </cell>
          <cell r="F1767" t="str">
            <v>D4T-927</v>
          </cell>
          <cell r="G1767" t="str">
            <v>B4Q-976</v>
          </cell>
          <cell r="H1767" t="str">
            <v>LAS BAMBAS</v>
          </cell>
          <cell r="I1767">
            <v>189132</v>
          </cell>
          <cell r="J1767" t="str">
            <v>REPUESTO</v>
          </cell>
          <cell r="K1767" t="str">
            <v xml:space="preserve">TUERCAS SEGURO </v>
          </cell>
          <cell r="L1767">
            <v>2</v>
          </cell>
          <cell r="M1767" t="str">
            <v>UNID.</v>
          </cell>
          <cell r="N1767" t="str">
            <v>TRACTO</v>
          </cell>
          <cell r="O1767">
            <v>0</v>
          </cell>
          <cell r="P1767" t="str">
            <v>M6</v>
          </cell>
          <cell r="Q1767" t="str">
            <v>J2</v>
          </cell>
          <cell r="R1767" t="str">
            <v>J5</v>
          </cell>
          <cell r="S1767" t="str">
            <v>ENTREGADO</v>
          </cell>
          <cell r="T1767">
            <v>42702</v>
          </cell>
          <cell r="U1767" t="str">
            <v>PARI VENTURA  EDSON ORLANDO</v>
          </cell>
          <cell r="V1767" t="str">
            <v>CORIHUAMAN SURCO  ERICK ROBERT</v>
          </cell>
        </row>
        <row r="1768">
          <cell r="A1768">
            <v>1728</v>
          </cell>
          <cell r="B1768">
            <v>42702</v>
          </cell>
          <cell r="C1768" t="str">
            <v>NOVIEMBRE</v>
          </cell>
          <cell r="D1768" t="str">
            <v>2016</v>
          </cell>
          <cell r="E1768">
            <v>445</v>
          </cell>
          <cell r="F1768" t="str">
            <v>D4T-927</v>
          </cell>
          <cell r="G1768" t="str">
            <v>B4Q-976</v>
          </cell>
          <cell r="H1768" t="str">
            <v>LAS BAMBAS</v>
          </cell>
          <cell r="I1768">
            <v>189132</v>
          </cell>
          <cell r="J1768" t="str">
            <v>REPUESTO</v>
          </cell>
          <cell r="K1768" t="str">
            <v>ARANDELAS 5/8</v>
          </cell>
          <cell r="L1768">
            <v>4</v>
          </cell>
          <cell r="M1768" t="str">
            <v>UNID.</v>
          </cell>
          <cell r="N1768" t="str">
            <v>TRACTO</v>
          </cell>
          <cell r="O1768">
            <v>0</v>
          </cell>
          <cell r="P1768" t="str">
            <v>M6</v>
          </cell>
          <cell r="Q1768" t="str">
            <v>J2</v>
          </cell>
          <cell r="R1768" t="str">
            <v>J5</v>
          </cell>
          <cell r="S1768" t="str">
            <v>ENTREGADO</v>
          </cell>
          <cell r="T1768">
            <v>42702</v>
          </cell>
          <cell r="U1768" t="str">
            <v>PARI VENTURA  EDSON ORLANDO</v>
          </cell>
          <cell r="V1768" t="str">
            <v>CORIHUAMAN SURCO  ERICK ROBERT</v>
          </cell>
        </row>
        <row r="1769">
          <cell r="A1769">
            <v>1729</v>
          </cell>
          <cell r="B1769">
            <v>42702</v>
          </cell>
          <cell r="C1769" t="str">
            <v>NOVIEMBRE</v>
          </cell>
          <cell r="D1769" t="str">
            <v>2016</v>
          </cell>
          <cell r="E1769">
            <v>445</v>
          </cell>
          <cell r="F1769" t="str">
            <v>D4T-927</v>
          </cell>
          <cell r="G1769" t="str">
            <v>B4Q-976</v>
          </cell>
          <cell r="H1769" t="str">
            <v>LAS BAMBAS</v>
          </cell>
          <cell r="I1769">
            <v>189132</v>
          </cell>
          <cell r="J1769" t="str">
            <v>REPUESTO</v>
          </cell>
          <cell r="K1769" t="str">
            <v>LIQUIDO LIMPIAPARABRISAS</v>
          </cell>
          <cell r="L1769">
            <v>0.5</v>
          </cell>
          <cell r="M1769" t="str">
            <v>GLNS.</v>
          </cell>
          <cell r="N1769" t="str">
            <v>TRACTO</v>
          </cell>
          <cell r="O1769">
            <v>0</v>
          </cell>
          <cell r="P1769" t="str">
            <v>M6</v>
          </cell>
          <cell r="Q1769" t="str">
            <v>J2</v>
          </cell>
          <cell r="R1769" t="str">
            <v>J5</v>
          </cell>
          <cell r="S1769" t="str">
            <v>ENTREGADO</v>
          </cell>
          <cell r="T1769">
            <v>42702</v>
          </cell>
          <cell r="U1769" t="str">
            <v>PARI VENTURA  EDSON ORLANDO</v>
          </cell>
          <cell r="V1769" t="str">
            <v>CORIHUAMAN SURCO  ERICK ROBERT</v>
          </cell>
        </row>
        <row r="1770">
          <cell r="A1770">
            <v>1744</v>
          </cell>
          <cell r="B1770">
            <v>42702</v>
          </cell>
          <cell r="C1770" t="str">
            <v>NOVIEMBRE</v>
          </cell>
          <cell r="D1770" t="str">
            <v>2016</v>
          </cell>
          <cell r="E1770">
            <v>445</v>
          </cell>
          <cell r="F1770" t="str">
            <v>D4T-927</v>
          </cell>
          <cell r="G1770" t="str">
            <v>B4Q-976</v>
          </cell>
          <cell r="H1770" t="str">
            <v>LAS BAMBAS</v>
          </cell>
          <cell r="I1770">
            <v>189132</v>
          </cell>
          <cell r="J1770" t="str">
            <v>REPUESTO</v>
          </cell>
          <cell r="K1770" t="str">
            <v>SEGURO DE PUERTA LADO IZQUIERDO</v>
          </cell>
          <cell r="L1770">
            <v>1</v>
          </cell>
          <cell r="M1770" t="str">
            <v>UNID.</v>
          </cell>
          <cell r="N1770" t="str">
            <v>TRACTO</v>
          </cell>
          <cell r="O1770">
            <v>88</v>
          </cell>
          <cell r="P1770" t="str">
            <v>J2</v>
          </cell>
          <cell r="Q1770" t="str">
            <v>E1</v>
          </cell>
          <cell r="R1770" t="str">
            <v>J2</v>
          </cell>
          <cell r="S1770" t="str">
            <v>ENTREGADO</v>
          </cell>
          <cell r="T1770">
            <v>0</v>
          </cell>
          <cell r="U1770" t="str">
            <v>CORIHUAMAN SURCO  ERICK ROBERT</v>
          </cell>
          <cell r="V1770" t="str">
            <v>PALOMINO CARDENAS JUAN CARLOS</v>
          </cell>
        </row>
        <row r="1771">
          <cell r="A1771">
            <v>1745</v>
          </cell>
          <cell r="B1771">
            <v>42702</v>
          </cell>
          <cell r="C1771" t="str">
            <v>NOVIEMBRE</v>
          </cell>
          <cell r="D1771" t="str">
            <v>2016</v>
          </cell>
          <cell r="E1771">
            <v>445</v>
          </cell>
          <cell r="F1771" t="str">
            <v>D4T-927</v>
          </cell>
          <cell r="G1771" t="str">
            <v>B4Q-976</v>
          </cell>
          <cell r="H1771" t="str">
            <v>LAS BAMBAS</v>
          </cell>
          <cell r="I1771">
            <v>189132</v>
          </cell>
          <cell r="J1771" t="str">
            <v>REPUESTO</v>
          </cell>
          <cell r="K1771" t="str">
            <v>SEÑALETICA PELIGRO COMBUSTIBLE</v>
          </cell>
          <cell r="L1771">
            <v>1</v>
          </cell>
          <cell r="M1771" t="str">
            <v>UNID.</v>
          </cell>
          <cell r="N1771" t="str">
            <v>TRACTO</v>
          </cell>
          <cell r="O1771">
            <v>0</v>
          </cell>
          <cell r="P1771" t="str">
            <v>J2</v>
          </cell>
          <cell r="Q1771" t="str">
            <v>J2</v>
          </cell>
          <cell r="R1771" t="str">
            <v>J2</v>
          </cell>
          <cell r="S1771" t="str">
            <v>ENTREGADO</v>
          </cell>
          <cell r="T1771">
            <v>42702</v>
          </cell>
          <cell r="U1771" t="str">
            <v>CORIHUAMAN SURCO  ERICK ROBERT</v>
          </cell>
          <cell r="V1771" t="str">
            <v>CORIHUAMAN SURCO  ERICK ROBERT</v>
          </cell>
        </row>
        <row r="1772">
          <cell r="A1772">
            <v>1746</v>
          </cell>
          <cell r="B1772">
            <v>42702</v>
          </cell>
          <cell r="C1772" t="str">
            <v>NOVIEMBRE</v>
          </cell>
          <cell r="D1772" t="str">
            <v>2016</v>
          </cell>
          <cell r="E1772">
            <v>445</v>
          </cell>
          <cell r="F1772" t="str">
            <v>D4T-927</v>
          </cell>
          <cell r="G1772" t="str">
            <v>B4Q-976</v>
          </cell>
          <cell r="H1772" t="str">
            <v>LAS BAMBAS</v>
          </cell>
          <cell r="I1772">
            <v>189132</v>
          </cell>
          <cell r="J1772" t="str">
            <v>REPUESTO</v>
          </cell>
          <cell r="K1772" t="str">
            <v>SEÑALETICA LIQUIDO INFLAMABLE</v>
          </cell>
          <cell r="L1772">
            <v>1</v>
          </cell>
          <cell r="M1772" t="str">
            <v>UNID.</v>
          </cell>
          <cell r="N1772" t="str">
            <v>CISTERNA</v>
          </cell>
          <cell r="O1772">
            <v>0</v>
          </cell>
          <cell r="P1772" t="str">
            <v>J2</v>
          </cell>
          <cell r="Q1772" t="str">
            <v>J2</v>
          </cell>
          <cell r="R1772" t="str">
            <v>J2</v>
          </cell>
          <cell r="S1772" t="str">
            <v>ENTREGADO</v>
          </cell>
          <cell r="T1772">
            <v>42702</v>
          </cell>
          <cell r="U1772" t="str">
            <v>CORIHUAMAN SURCO  ERICK ROBERT</v>
          </cell>
          <cell r="V1772" t="str">
            <v>CORIHUAMAN SURCO  ERICK ROBERT</v>
          </cell>
        </row>
        <row r="1773">
          <cell r="A1773">
            <v>1747</v>
          </cell>
          <cell r="B1773">
            <v>42702</v>
          </cell>
          <cell r="C1773" t="str">
            <v>NOVIEMBRE</v>
          </cell>
          <cell r="D1773" t="str">
            <v>2016</v>
          </cell>
          <cell r="E1773">
            <v>445</v>
          </cell>
          <cell r="F1773" t="str">
            <v>D4T-927</v>
          </cell>
          <cell r="G1773" t="str">
            <v>B4Q-976</v>
          </cell>
          <cell r="H1773" t="str">
            <v>LAS BAMBAS</v>
          </cell>
          <cell r="I1773">
            <v>189132</v>
          </cell>
          <cell r="J1773" t="str">
            <v>REPUESTO</v>
          </cell>
          <cell r="K1773" t="str">
            <v>SEÑALETICA ROMBO NFPA</v>
          </cell>
          <cell r="L1773">
            <v>1</v>
          </cell>
          <cell r="M1773" t="str">
            <v>UNID.</v>
          </cell>
          <cell r="N1773" t="str">
            <v>CISTERNA</v>
          </cell>
          <cell r="O1773">
            <v>0</v>
          </cell>
          <cell r="P1773" t="str">
            <v>J2</v>
          </cell>
          <cell r="Q1773" t="str">
            <v>J2</v>
          </cell>
          <cell r="R1773" t="str">
            <v>J2</v>
          </cell>
          <cell r="S1773" t="str">
            <v>ENTREGADO</v>
          </cell>
          <cell r="T1773">
            <v>42702</v>
          </cell>
          <cell r="U1773" t="str">
            <v>CORIHUAMAN SURCO  ERICK ROBERT</v>
          </cell>
          <cell r="V1773" t="str">
            <v>CORIHUAMAN SURCO  ERICK ROBERT</v>
          </cell>
        </row>
        <row r="1774">
          <cell r="A1774">
            <v>1748</v>
          </cell>
          <cell r="B1774">
            <v>42702</v>
          </cell>
          <cell r="C1774" t="str">
            <v>NOVIEMBRE</v>
          </cell>
          <cell r="D1774" t="str">
            <v>2016</v>
          </cell>
          <cell r="E1774">
            <v>445</v>
          </cell>
          <cell r="F1774" t="str">
            <v>D4T-927</v>
          </cell>
          <cell r="G1774" t="str">
            <v>B4Q-976</v>
          </cell>
          <cell r="H1774" t="str">
            <v>LAS BAMBAS</v>
          </cell>
          <cell r="I1774">
            <v>189132</v>
          </cell>
          <cell r="J1774" t="str">
            <v>REPUESTO</v>
          </cell>
          <cell r="K1774" t="str">
            <v>SEÑALETICA UN</v>
          </cell>
          <cell r="L1774">
            <v>1</v>
          </cell>
          <cell r="M1774" t="str">
            <v>UNID.</v>
          </cell>
          <cell r="N1774" t="str">
            <v>CISTERNA</v>
          </cell>
          <cell r="O1774">
            <v>0</v>
          </cell>
          <cell r="P1774" t="str">
            <v>J2</v>
          </cell>
          <cell r="Q1774" t="str">
            <v>J2</v>
          </cell>
          <cell r="R1774" t="str">
            <v>J2</v>
          </cell>
          <cell r="S1774" t="str">
            <v>ENTREGADO</v>
          </cell>
          <cell r="T1774">
            <v>42702</v>
          </cell>
          <cell r="U1774" t="str">
            <v>CORIHUAMAN SURCO  ERICK ROBERT</v>
          </cell>
          <cell r="V1774" t="str">
            <v>CORIHUAMAN SURCO  ERICK ROBERT</v>
          </cell>
        </row>
        <row r="1775">
          <cell r="A1775">
            <v>1749</v>
          </cell>
          <cell r="B1775">
            <v>42702</v>
          </cell>
          <cell r="C1775" t="str">
            <v>NOVIEMBRE</v>
          </cell>
          <cell r="D1775" t="str">
            <v>2016</v>
          </cell>
          <cell r="E1775">
            <v>445</v>
          </cell>
          <cell r="F1775" t="str">
            <v>D4T-927</v>
          </cell>
          <cell r="G1775" t="str">
            <v>B4Q-976</v>
          </cell>
          <cell r="H1775" t="str">
            <v>LAS BAMBAS</v>
          </cell>
          <cell r="I1775">
            <v>189132</v>
          </cell>
          <cell r="J1775" t="str">
            <v>REPUESTO</v>
          </cell>
          <cell r="K1775" t="str">
            <v>CINTA REFLECTIVA AMARILLA</v>
          </cell>
          <cell r="L1775">
            <v>2</v>
          </cell>
          <cell r="M1775" t="str">
            <v>M</v>
          </cell>
          <cell r="N1775" t="str">
            <v>CISTERNA</v>
          </cell>
          <cell r="O1775">
            <v>0</v>
          </cell>
          <cell r="P1775" t="str">
            <v>J2</v>
          </cell>
          <cell r="Q1775" t="str">
            <v>J2</v>
          </cell>
          <cell r="R1775" t="str">
            <v>J2</v>
          </cell>
          <cell r="S1775" t="str">
            <v>ENTREGADO</v>
          </cell>
          <cell r="T1775">
            <v>42702</v>
          </cell>
          <cell r="U1775" t="str">
            <v>CORIHUAMAN SURCO  ERICK ROBERT</v>
          </cell>
          <cell r="V1775" t="str">
            <v>CORIHUAMAN SURCO  ERICK ROBERT</v>
          </cell>
        </row>
        <row r="1776">
          <cell r="A1776">
            <v>1750</v>
          </cell>
          <cell r="B1776">
            <v>42702</v>
          </cell>
          <cell r="C1776" t="str">
            <v>NOVIEMBRE</v>
          </cell>
          <cell r="D1776" t="str">
            <v>2016</v>
          </cell>
          <cell r="E1776">
            <v>445</v>
          </cell>
          <cell r="F1776" t="str">
            <v>D4T-927</v>
          </cell>
          <cell r="G1776" t="str">
            <v>B4Q-976</v>
          </cell>
          <cell r="H1776" t="str">
            <v>LAS BAMBAS</v>
          </cell>
          <cell r="I1776">
            <v>189132</v>
          </cell>
          <cell r="J1776" t="str">
            <v>REPUESTO</v>
          </cell>
          <cell r="K1776" t="str">
            <v>CINTA REFLECTIVA ROJO Y BLANCO</v>
          </cell>
          <cell r="L1776">
            <v>3</v>
          </cell>
          <cell r="M1776" t="str">
            <v>M</v>
          </cell>
          <cell r="N1776" t="str">
            <v>CISTERNA</v>
          </cell>
          <cell r="O1776">
            <v>0</v>
          </cell>
          <cell r="P1776" t="str">
            <v>J2</v>
          </cell>
          <cell r="Q1776" t="str">
            <v>J2</v>
          </cell>
          <cell r="R1776" t="str">
            <v>J2</v>
          </cell>
          <cell r="S1776" t="str">
            <v>ENTREGADO</v>
          </cell>
          <cell r="T1776">
            <v>42702</v>
          </cell>
          <cell r="U1776" t="str">
            <v>CORIHUAMAN SURCO  ERICK ROBERT</v>
          </cell>
          <cell r="V1776" t="str">
            <v>CORIHUAMAN SURCO  ERICK ROBERT</v>
          </cell>
        </row>
        <row r="1777">
          <cell r="A1777">
            <v>1751</v>
          </cell>
          <cell r="B1777">
            <v>42702</v>
          </cell>
          <cell r="C1777" t="str">
            <v>NOVIEMBRE</v>
          </cell>
          <cell r="D1777" t="str">
            <v>2016</v>
          </cell>
          <cell r="E1777">
            <v>445</v>
          </cell>
          <cell r="F1777" t="str">
            <v>D4T-927</v>
          </cell>
          <cell r="G1777" t="str">
            <v>B4Q-976</v>
          </cell>
          <cell r="H1777" t="str">
            <v>LAS BAMBAS</v>
          </cell>
          <cell r="I1777">
            <v>189132</v>
          </cell>
          <cell r="J1777" t="str">
            <v>REPUESTO</v>
          </cell>
          <cell r="K1777" t="str">
            <v>LINTERNA CON PILAS</v>
          </cell>
          <cell r="L1777">
            <v>1</v>
          </cell>
          <cell r="M1777" t="str">
            <v>UNID.</v>
          </cell>
          <cell r="N1777" t="str">
            <v>TALLER</v>
          </cell>
          <cell r="O1777">
            <v>0</v>
          </cell>
          <cell r="P1777" t="str">
            <v>J2</v>
          </cell>
          <cell r="Q1777" t="str">
            <v>J2</v>
          </cell>
          <cell r="R1777" t="str">
            <v>J2</v>
          </cell>
          <cell r="S1777" t="str">
            <v>ENTREGADO</v>
          </cell>
          <cell r="T1777">
            <v>42702</v>
          </cell>
          <cell r="U1777" t="str">
            <v>CORIHUAMAN SURCO  ERICK ROBERT</v>
          </cell>
          <cell r="V1777" t="str">
            <v>CORIHUAMAN SURCO  ERICK ROBERT</v>
          </cell>
        </row>
        <row r="1778">
          <cell r="A1778">
            <v>1753</v>
          </cell>
          <cell r="B1778">
            <v>42702</v>
          </cell>
          <cell r="C1778" t="str">
            <v>NOVIEMBRE</v>
          </cell>
          <cell r="D1778" t="str">
            <v>2016</v>
          </cell>
          <cell r="E1778">
            <v>445</v>
          </cell>
          <cell r="F1778" t="str">
            <v>D4T-927</v>
          </cell>
          <cell r="G1778" t="str">
            <v>B4Q-976</v>
          </cell>
          <cell r="H1778" t="str">
            <v>LAS BAMBAS</v>
          </cell>
          <cell r="I1778">
            <v>189132</v>
          </cell>
          <cell r="J1778" t="str">
            <v>REPUESTO</v>
          </cell>
          <cell r="K1778" t="str">
            <v>PERNO 5/8 X 6 "C/ TUERCA SEGURO</v>
          </cell>
          <cell r="L1778">
            <v>1</v>
          </cell>
          <cell r="M1778" t="str">
            <v>UNID.</v>
          </cell>
          <cell r="N1778" t="str">
            <v>TRACTO</v>
          </cell>
          <cell r="O1778">
            <v>0</v>
          </cell>
          <cell r="P1778" t="str">
            <v>M6</v>
          </cell>
          <cell r="Q1778" t="str">
            <v>J1</v>
          </cell>
          <cell r="R1778" t="str">
            <v>J5</v>
          </cell>
          <cell r="S1778" t="str">
            <v>ENTREGADO</v>
          </cell>
          <cell r="T1778">
            <v>42702</v>
          </cell>
          <cell r="U1778" t="str">
            <v>PARI VENTURA  EDSON ORLANDO</v>
          </cell>
          <cell r="V1778" t="str">
            <v>FLOREZ CONDORI  JOSE WILLIANS</v>
          </cell>
        </row>
        <row r="1779">
          <cell r="A1779">
            <v>1721</v>
          </cell>
          <cell r="B1779">
            <v>42702</v>
          </cell>
          <cell r="C1779" t="str">
            <v>NOVIEMBRE</v>
          </cell>
          <cell r="D1779" t="str">
            <v>2016</v>
          </cell>
          <cell r="E1779">
            <v>442</v>
          </cell>
          <cell r="F1779" t="str">
            <v>D6G-805</v>
          </cell>
          <cell r="G1779" t="str">
            <v>T4Z-996</v>
          </cell>
          <cell r="H1779" t="str">
            <v>LAS BAMBAS</v>
          </cell>
          <cell r="I1779">
            <v>222123</v>
          </cell>
          <cell r="J1779" t="str">
            <v>REPUESTO</v>
          </cell>
          <cell r="K1779" t="str">
            <v>FARO LED ROJO GRANDE</v>
          </cell>
          <cell r="L1779">
            <v>1</v>
          </cell>
          <cell r="M1779" t="str">
            <v>UNID.</v>
          </cell>
          <cell r="N1779" t="str">
            <v>CISTERNA</v>
          </cell>
          <cell r="O1779">
            <v>88</v>
          </cell>
          <cell r="P1779" t="str">
            <v>E2</v>
          </cell>
          <cell r="Q1779" t="str">
            <v>J1</v>
          </cell>
          <cell r="R1779" t="str">
            <v>J5</v>
          </cell>
          <cell r="S1779" t="str">
            <v>ENTREGADO</v>
          </cell>
          <cell r="T1779">
            <v>0</v>
          </cell>
          <cell r="U1779" t="str">
            <v>YUCA BELLIDO BORIS YERSY</v>
          </cell>
          <cell r="V1779" t="str">
            <v>FLOREZ CONDORI  JOSE WILLIANS</v>
          </cell>
        </row>
        <row r="1780">
          <cell r="A1780">
            <v>1783</v>
          </cell>
          <cell r="B1780">
            <v>42702</v>
          </cell>
          <cell r="C1780" t="str">
            <v>NOVIEMBRE</v>
          </cell>
          <cell r="D1780" t="str">
            <v>2016</v>
          </cell>
          <cell r="E1780">
            <v>442</v>
          </cell>
          <cell r="F1780" t="str">
            <v>D6G-805</v>
          </cell>
          <cell r="G1780" t="str">
            <v>T4Z-996</v>
          </cell>
          <cell r="H1780" t="str">
            <v>LAS BAMBAS</v>
          </cell>
          <cell r="I1780">
            <v>222123</v>
          </cell>
          <cell r="J1780" t="str">
            <v>INSUMO TALLER</v>
          </cell>
          <cell r="K1780" t="str">
            <v>CELLOCORD 5/32</v>
          </cell>
          <cell r="L1780">
            <v>5</v>
          </cell>
          <cell r="M1780" t="str">
            <v>KG.</v>
          </cell>
          <cell r="N1780" t="str">
            <v>CISTERNA</v>
          </cell>
          <cell r="O1780">
            <v>88</v>
          </cell>
          <cell r="P1780" t="str">
            <v>S3</v>
          </cell>
          <cell r="Q1780" t="str">
            <v>J2</v>
          </cell>
          <cell r="R1780" t="str">
            <v>J5</v>
          </cell>
          <cell r="S1780" t="str">
            <v>ENTREGADO</v>
          </cell>
          <cell r="T1780">
            <v>0</v>
          </cell>
          <cell r="U1780" t="str">
            <v>JIMENEZ MACHACA JAVIER</v>
          </cell>
          <cell r="V1780" t="str">
            <v>CORIHUAMAN SURCO  ERICK ROBERT</v>
          </cell>
        </row>
        <row r="1781">
          <cell r="A1781">
            <v>1784</v>
          </cell>
          <cell r="B1781">
            <v>42702</v>
          </cell>
          <cell r="C1781" t="str">
            <v>NOVIEMBRE</v>
          </cell>
          <cell r="D1781" t="str">
            <v>2016</v>
          </cell>
          <cell r="E1781">
            <v>442</v>
          </cell>
          <cell r="F1781" t="str">
            <v>D6G-805</v>
          </cell>
          <cell r="G1781" t="str">
            <v>T4Z-996</v>
          </cell>
          <cell r="H1781" t="str">
            <v>LAS BAMBAS</v>
          </cell>
          <cell r="I1781">
            <v>222123</v>
          </cell>
          <cell r="J1781" t="str">
            <v>REPUESTO</v>
          </cell>
          <cell r="K1781" t="str">
            <v>PERNO MANHOLE C/ DOBLE TUERCA</v>
          </cell>
          <cell r="L1781">
            <v>1</v>
          </cell>
          <cell r="M1781" t="str">
            <v>UNID.</v>
          </cell>
          <cell r="N1781" t="str">
            <v>TRACTO</v>
          </cell>
          <cell r="O1781">
            <v>88</v>
          </cell>
          <cell r="P1781" t="str">
            <v>S3</v>
          </cell>
          <cell r="Q1781" t="str">
            <v>J2</v>
          </cell>
          <cell r="R1781" t="str">
            <v>J5</v>
          </cell>
          <cell r="S1781" t="str">
            <v>ENTREGADO</v>
          </cell>
          <cell r="T1781">
            <v>0</v>
          </cell>
          <cell r="U1781" t="str">
            <v>JIMENEZ MACHACA JAVIER</v>
          </cell>
          <cell r="V1781" t="str">
            <v>CORIHUAMAN SURCO  ERICK ROBERT</v>
          </cell>
        </row>
        <row r="1782">
          <cell r="A1782">
            <v>1755</v>
          </cell>
          <cell r="B1782">
            <v>42702</v>
          </cell>
          <cell r="C1782" t="str">
            <v>NOVIEMBRE</v>
          </cell>
          <cell r="D1782" t="str">
            <v>2016</v>
          </cell>
          <cell r="E1782">
            <v>450</v>
          </cell>
          <cell r="F1782" t="str">
            <v>D7N-755</v>
          </cell>
          <cell r="G1782" t="str">
            <v>F7L-983</v>
          </cell>
          <cell r="H1782" t="str">
            <v>LAS BAMBAS</v>
          </cell>
          <cell r="I1782">
            <v>48711</v>
          </cell>
          <cell r="J1782" t="str">
            <v>REPUESTO</v>
          </cell>
          <cell r="K1782" t="str">
            <v>PRECINTOS 200</v>
          </cell>
          <cell r="L1782">
            <v>10</v>
          </cell>
          <cell r="M1782" t="str">
            <v>UNID.</v>
          </cell>
          <cell r="N1782" t="str">
            <v>TRACTO</v>
          </cell>
          <cell r="O1782">
            <v>88</v>
          </cell>
          <cell r="P1782" t="str">
            <v>E2</v>
          </cell>
          <cell r="Q1782" t="str">
            <v>J2</v>
          </cell>
          <cell r="R1782" t="str">
            <v>J5</v>
          </cell>
          <cell r="S1782" t="str">
            <v>ENTREGADO</v>
          </cell>
          <cell r="T1782">
            <v>0</v>
          </cell>
          <cell r="U1782" t="str">
            <v>YUCA BELLIDO BORIS YERSY</v>
          </cell>
          <cell r="V1782" t="str">
            <v>CORIHUAMAN SURCO  ERICK ROBERT</v>
          </cell>
        </row>
        <row r="1783">
          <cell r="A1783">
            <v>1756</v>
          </cell>
          <cell r="B1783">
            <v>42702</v>
          </cell>
          <cell r="C1783" t="str">
            <v>NOVIEMBRE</v>
          </cell>
          <cell r="D1783" t="str">
            <v>2016</v>
          </cell>
          <cell r="E1783">
            <v>450</v>
          </cell>
          <cell r="F1783" t="str">
            <v>D7N-755</v>
          </cell>
          <cell r="G1783" t="str">
            <v>F7L-983</v>
          </cell>
          <cell r="H1783" t="str">
            <v>LAS BAMBAS</v>
          </cell>
          <cell r="I1783">
            <v>48711</v>
          </cell>
          <cell r="J1783" t="str">
            <v>REPUESTO</v>
          </cell>
          <cell r="K1783" t="str">
            <v>PERNOS MARIPOSA 1/2 X 1"</v>
          </cell>
          <cell r="L1783">
            <v>2</v>
          </cell>
          <cell r="M1783" t="str">
            <v>UNID.</v>
          </cell>
          <cell r="N1783" t="str">
            <v>TRACTO</v>
          </cell>
          <cell r="O1783">
            <v>88</v>
          </cell>
          <cell r="P1783" t="str">
            <v>J2</v>
          </cell>
          <cell r="Q1783" t="str">
            <v>J2</v>
          </cell>
          <cell r="R1783" t="str">
            <v>J5</v>
          </cell>
          <cell r="S1783" t="str">
            <v>ENTREGADO</v>
          </cell>
          <cell r="T1783">
            <v>0</v>
          </cell>
          <cell r="U1783" t="str">
            <v>CORIHUAMAN SURCO  ERICK ROBERT</v>
          </cell>
          <cell r="V1783" t="str">
            <v>CORIHUAMAN SURCO  ERICK ROBERT</v>
          </cell>
        </row>
        <row r="1784">
          <cell r="A1784">
            <v>1757</v>
          </cell>
          <cell r="B1784">
            <v>42702</v>
          </cell>
          <cell r="C1784" t="str">
            <v>NOVIEMBRE</v>
          </cell>
          <cell r="D1784" t="str">
            <v>2016</v>
          </cell>
          <cell r="E1784">
            <v>450</v>
          </cell>
          <cell r="F1784" t="str">
            <v>D7N-755</v>
          </cell>
          <cell r="G1784" t="str">
            <v>F7L-983</v>
          </cell>
          <cell r="H1784" t="str">
            <v>LAS BAMBAS</v>
          </cell>
          <cell r="I1784">
            <v>48711</v>
          </cell>
          <cell r="J1784" t="str">
            <v>REPUESTO</v>
          </cell>
          <cell r="K1784" t="str">
            <v>PERNOS 1/4 X 1</v>
          </cell>
          <cell r="L1784">
            <v>2</v>
          </cell>
          <cell r="M1784" t="str">
            <v>UNID.</v>
          </cell>
          <cell r="N1784" t="str">
            <v>TRACTO</v>
          </cell>
          <cell r="O1784">
            <v>88</v>
          </cell>
          <cell r="P1784" t="str">
            <v>J2</v>
          </cell>
          <cell r="Q1784" t="str">
            <v>J2</v>
          </cell>
          <cell r="R1784" t="str">
            <v>J5</v>
          </cell>
          <cell r="S1784" t="str">
            <v>ENTREGADO</v>
          </cell>
          <cell r="T1784">
            <v>0</v>
          </cell>
          <cell r="U1784" t="str">
            <v>CORIHUAMAN SURCO  ERICK ROBERT</v>
          </cell>
          <cell r="V1784" t="str">
            <v>CORIHUAMAN SURCO  ERICK ROBERT</v>
          </cell>
        </row>
        <row r="1785">
          <cell r="A1785">
            <v>1708</v>
          </cell>
          <cell r="B1785">
            <v>42702</v>
          </cell>
          <cell r="C1785" t="str">
            <v>NOVIEMBRE</v>
          </cell>
          <cell r="D1785" t="str">
            <v>2016</v>
          </cell>
          <cell r="E1785">
            <v>200</v>
          </cell>
          <cell r="F1785" t="str">
            <v>TALLER</v>
          </cell>
          <cell r="G1785" t="str">
            <v>TALLER</v>
          </cell>
          <cell r="H1785" t="str">
            <v>TALLER</v>
          </cell>
          <cell r="I1785" t="str">
            <v>TALLER</v>
          </cell>
          <cell r="J1785" t="str">
            <v>HERRAMIENTAS</v>
          </cell>
          <cell r="K1785" t="str">
            <v>MANGUERA PARA EQUIPO DE OXICORTE</v>
          </cell>
          <cell r="L1785">
            <v>15</v>
          </cell>
          <cell r="M1785" t="str">
            <v>M</v>
          </cell>
          <cell r="N1785" t="str">
            <v>TALLER</v>
          </cell>
          <cell r="O1785">
            <v>88</v>
          </cell>
          <cell r="P1785" t="str">
            <v>J1</v>
          </cell>
          <cell r="Q1785" t="str">
            <v>J1</v>
          </cell>
          <cell r="R1785" t="str">
            <v>J5</v>
          </cell>
          <cell r="S1785" t="str">
            <v>PENDIENTE</v>
          </cell>
          <cell r="T1785">
            <v>0</v>
          </cell>
          <cell r="U1785" t="str">
            <v>FLOREZ CONDORI  JOSE WILLIANS</v>
          </cell>
          <cell r="V1785" t="str">
            <v>FLOREZ CONDORI  JOSE WILLIANS</v>
          </cell>
        </row>
        <row r="1786">
          <cell r="A1786">
            <v>1709</v>
          </cell>
          <cell r="B1786">
            <v>42702</v>
          </cell>
          <cell r="C1786" t="str">
            <v>NOVIEMBRE</v>
          </cell>
          <cell r="D1786" t="str">
            <v>2016</v>
          </cell>
          <cell r="E1786">
            <v>200</v>
          </cell>
          <cell r="F1786" t="str">
            <v>TALLER</v>
          </cell>
          <cell r="G1786" t="str">
            <v>TALLER</v>
          </cell>
          <cell r="H1786" t="str">
            <v>TALLER</v>
          </cell>
          <cell r="I1786" t="str">
            <v>TALLER</v>
          </cell>
          <cell r="J1786" t="str">
            <v>HERRAMIENTAS</v>
          </cell>
          <cell r="K1786" t="str">
            <v>MANOMETRO DE GAS</v>
          </cell>
          <cell r="L1786">
            <v>1</v>
          </cell>
          <cell r="M1786" t="str">
            <v>UNID.</v>
          </cell>
          <cell r="N1786" t="str">
            <v>TALLER</v>
          </cell>
          <cell r="O1786">
            <v>88</v>
          </cell>
          <cell r="P1786" t="str">
            <v>J1</v>
          </cell>
          <cell r="Q1786" t="str">
            <v>J1</v>
          </cell>
          <cell r="R1786" t="str">
            <v>J5</v>
          </cell>
          <cell r="S1786" t="str">
            <v>ENTREGADO</v>
          </cell>
          <cell r="T1786">
            <v>0</v>
          </cell>
          <cell r="U1786" t="str">
            <v>FLOREZ CONDORI  JOSE WILLIANS</v>
          </cell>
          <cell r="V1786" t="str">
            <v>FLOREZ CONDORI  JOSE WILLIANS</v>
          </cell>
        </row>
        <row r="1787">
          <cell r="A1787">
            <v>1710</v>
          </cell>
          <cell r="B1787">
            <v>42702</v>
          </cell>
          <cell r="C1787" t="str">
            <v>NOVIEMBRE</v>
          </cell>
          <cell r="D1787" t="str">
            <v>2016</v>
          </cell>
          <cell r="E1787">
            <v>200</v>
          </cell>
          <cell r="F1787" t="str">
            <v>TALLER</v>
          </cell>
          <cell r="G1787" t="str">
            <v>TALLER</v>
          </cell>
          <cell r="H1787" t="str">
            <v>TALLER</v>
          </cell>
          <cell r="I1787" t="str">
            <v>TALLER</v>
          </cell>
          <cell r="J1787" t="str">
            <v>HERRAMIENTAS</v>
          </cell>
          <cell r="K1787" t="str">
            <v>MANOMETRO DE OXIGENO</v>
          </cell>
          <cell r="L1787">
            <v>1</v>
          </cell>
          <cell r="M1787" t="str">
            <v>UNID.</v>
          </cell>
          <cell r="N1787" t="str">
            <v>TALLER</v>
          </cell>
          <cell r="O1787">
            <v>88</v>
          </cell>
          <cell r="P1787" t="str">
            <v>J1</v>
          </cell>
          <cell r="Q1787" t="str">
            <v>J1</v>
          </cell>
          <cell r="R1787" t="str">
            <v>J5</v>
          </cell>
          <cell r="S1787" t="str">
            <v>ENTREGADO</v>
          </cell>
          <cell r="T1787">
            <v>0</v>
          </cell>
          <cell r="U1787" t="str">
            <v>FLOREZ CONDORI  JOSE WILLIANS</v>
          </cell>
          <cell r="V1787" t="str">
            <v>FLOREZ CONDORI  JOSE WILLIANS</v>
          </cell>
        </row>
        <row r="1788">
          <cell r="A1788">
            <v>1711</v>
          </cell>
          <cell r="B1788">
            <v>42702</v>
          </cell>
          <cell r="C1788" t="str">
            <v>NOVIEMBRE</v>
          </cell>
          <cell r="D1788" t="str">
            <v>2016</v>
          </cell>
          <cell r="E1788">
            <v>200</v>
          </cell>
          <cell r="F1788" t="str">
            <v>TALLER</v>
          </cell>
          <cell r="G1788" t="str">
            <v>TALLER</v>
          </cell>
          <cell r="H1788" t="str">
            <v>TALLER</v>
          </cell>
          <cell r="I1788" t="str">
            <v>TALLER</v>
          </cell>
          <cell r="J1788" t="str">
            <v>HERRAMIENTAS</v>
          </cell>
          <cell r="K1788" t="str">
            <v>CAÑA DE OXICORTE DE PROPANO C/ VALVULAS DE ANTIRETORNO</v>
          </cell>
          <cell r="L1788">
            <v>1</v>
          </cell>
          <cell r="M1788" t="str">
            <v>UNID.</v>
          </cell>
          <cell r="N1788" t="str">
            <v>TALLER</v>
          </cell>
          <cell r="O1788">
            <v>88</v>
          </cell>
          <cell r="P1788" t="str">
            <v>J1</v>
          </cell>
          <cell r="Q1788" t="str">
            <v>J1</v>
          </cell>
          <cell r="R1788" t="str">
            <v>J5</v>
          </cell>
          <cell r="S1788" t="str">
            <v>PENDIENTE</v>
          </cell>
          <cell r="T1788">
            <v>0</v>
          </cell>
          <cell r="U1788" t="str">
            <v>FLOREZ CONDORI  JOSE WILLIANS</v>
          </cell>
          <cell r="V1788" t="str">
            <v>FLOREZ CONDORI  JOSE WILLIANS</v>
          </cell>
        </row>
        <row r="1789">
          <cell r="A1789">
            <v>1712</v>
          </cell>
          <cell r="B1789">
            <v>42702</v>
          </cell>
          <cell r="C1789" t="str">
            <v>NOVIEMBRE</v>
          </cell>
          <cell r="D1789" t="str">
            <v>2016</v>
          </cell>
          <cell r="E1789">
            <v>200</v>
          </cell>
          <cell r="F1789" t="str">
            <v>TALLER</v>
          </cell>
          <cell r="G1789" t="str">
            <v>TALLER</v>
          </cell>
          <cell r="H1789" t="str">
            <v>TALLER</v>
          </cell>
          <cell r="I1789" t="str">
            <v>TALLER</v>
          </cell>
          <cell r="J1789" t="str">
            <v>SERVICIO</v>
          </cell>
          <cell r="K1789" t="str">
            <v xml:space="preserve">REPARACION DE MAQUINA DE SOLDAR </v>
          </cell>
          <cell r="L1789">
            <v>1</v>
          </cell>
          <cell r="M1789" t="str">
            <v>UNID.</v>
          </cell>
          <cell r="N1789" t="str">
            <v>TALLER</v>
          </cell>
          <cell r="O1789">
            <v>88</v>
          </cell>
          <cell r="P1789" t="str">
            <v>J1</v>
          </cell>
          <cell r="Q1789" t="str">
            <v>J1</v>
          </cell>
          <cell r="R1789" t="str">
            <v>J5</v>
          </cell>
          <cell r="S1789" t="str">
            <v>ENTREGADO</v>
          </cell>
          <cell r="T1789">
            <v>0</v>
          </cell>
          <cell r="U1789" t="str">
            <v>FLOREZ CONDORI  JOSE WILLIANS</v>
          </cell>
          <cell r="V1789" t="str">
            <v>FLOREZ CONDORI  JOSE WILLIANS</v>
          </cell>
        </row>
        <row r="1790">
          <cell r="A1790">
            <v>1713</v>
          </cell>
          <cell r="B1790">
            <v>42702</v>
          </cell>
          <cell r="C1790" t="str">
            <v>NOVIEMBRE</v>
          </cell>
          <cell r="D1790" t="str">
            <v>2016</v>
          </cell>
          <cell r="E1790">
            <v>200</v>
          </cell>
          <cell r="F1790" t="str">
            <v>TALLER</v>
          </cell>
          <cell r="G1790" t="str">
            <v>TALLER</v>
          </cell>
          <cell r="H1790" t="str">
            <v>TALLER</v>
          </cell>
          <cell r="I1790" t="str">
            <v>TALLER</v>
          </cell>
          <cell r="J1790" t="str">
            <v>HERRAMIENTAS</v>
          </cell>
          <cell r="K1790" t="str">
            <v>REDUCTOR 3/4 A 1/2</v>
          </cell>
          <cell r="L1790">
            <v>1</v>
          </cell>
          <cell r="M1790" t="str">
            <v>UNID.</v>
          </cell>
          <cell r="N1790" t="str">
            <v>TALLER</v>
          </cell>
          <cell r="O1790">
            <v>88</v>
          </cell>
          <cell r="P1790" t="str">
            <v>M5</v>
          </cell>
          <cell r="Q1790" t="str">
            <v>J1</v>
          </cell>
          <cell r="R1790" t="str">
            <v>J5</v>
          </cell>
          <cell r="S1790" t="str">
            <v>ENTREGADO</v>
          </cell>
          <cell r="T1790">
            <v>0</v>
          </cell>
          <cell r="U1790" t="str">
            <v>LOPEZ RUIZ WILBERTO</v>
          </cell>
          <cell r="V1790" t="str">
            <v>FLOREZ CONDORI  JOSE WILLIANS</v>
          </cell>
        </row>
        <row r="1791">
          <cell r="A1791">
            <v>1714</v>
          </cell>
          <cell r="B1791">
            <v>42702</v>
          </cell>
          <cell r="C1791" t="str">
            <v>NOVIEMBRE</v>
          </cell>
          <cell r="D1791" t="str">
            <v>2016</v>
          </cell>
          <cell r="E1791">
            <v>200</v>
          </cell>
          <cell r="F1791" t="str">
            <v>TALLER</v>
          </cell>
          <cell r="G1791" t="str">
            <v>TALLER</v>
          </cell>
          <cell r="H1791" t="str">
            <v>TALLER</v>
          </cell>
          <cell r="I1791" t="str">
            <v>TALLER</v>
          </cell>
          <cell r="J1791" t="str">
            <v>EPPS</v>
          </cell>
          <cell r="K1791" t="str">
            <v>TYBEK M</v>
          </cell>
          <cell r="L1791">
            <v>1</v>
          </cell>
          <cell r="M1791" t="str">
            <v>UNID.</v>
          </cell>
          <cell r="N1791" t="str">
            <v>TALLER</v>
          </cell>
          <cell r="O1791">
            <v>88</v>
          </cell>
          <cell r="P1791" t="str">
            <v>M5</v>
          </cell>
          <cell r="Q1791" t="str">
            <v>J1</v>
          </cell>
          <cell r="R1791" t="str">
            <v>J5</v>
          </cell>
          <cell r="S1791" t="str">
            <v>ENTREGADO</v>
          </cell>
          <cell r="T1791">
            <v>0</v>
          </cell>
          <cell r="U1791" t="str">
            <v>LOPEZ RUIZ WILBERTO</v>
          </cell>
          <cell r="V1791" t="str">
            <v>FLOREZ CONDORI  JOSE WILLIANS</v>
          </cell>
        </row>
        <row r="1792">
          <cell r="A1792">
            <v>1722</v>
          </cell>
          <cell r="B1792">
            <v>42702</v>
          </cell>
          <cell r="C1792" t="str">
            <v>NOVIEMBRE</v>
          </cell>
          <cell r="D1792" t="str">
            <v>2016</v>
          </cell>
          <cell r="E1792">
            <v>200</v>
          </cell>
          <cell r="F1792" t="str">
            <v>TALLER</v>
          </cell>
          <cell r="G1792" t="str">
            <v>TALLER</v>
          </cell>
          <cell r="H1792" t="str">
            <v>TALLER</v>
          </cell>
          <cell r="I1792" t="str">
            <v>TALLER</v>
          </cell>
          <cell r="J1792" t="str">
            <v>EPPS</v>
          </cell>
          <cell r="K1792" t="str">
            <v>TYBEK M</v>
          </cell>
          <cell r="L1792">
            <v>1</v>
          </cell>
          <cell r="M1792" t="str">
            <v>UNID.</v>
          </cell>
          <cell r="N1792" t="str">
            <v>TALLER</v>
          </cell>
          <cell r="O1792">
            <v>88</v>
          </cell>
          <cell r="P1792" t="str">
            <v>M4</v>
          </cell>
          <cell r="Q1792" t="str">
            <v>J1</v>
          </cell>
          <cell r="R1792" t="str">
            <v>J5</v>
          </cell>
          <cell r="S1792" t="str">
            <v>ENTREGADO</v>
          </cell>
          <cell r="T1792">
            <v>0</v>
          </cell>
          <cell r="U1792" t="str">
            <v>JULLIRI APAZA UBALDO</v>
          </cell>
          <cell r="V1792" t="str">
            <v>FLOREZ CONDORI  JOSE WILLIANS</v>
          </cell>
        </row>
        <row r="1793">
          <cell r="A1793">
            <v>1734</v>
          </cell>
          <cell r="B1793">
            <v>42702</v>
          </cell>
          <cell r="C1793" t="str">
            <v>NOVIEMBRE</v>
          </cell>
          <cell r="D1793" t="str">
            <v>2016</v>
          </cell>
          <cell r="E1793">
            <v>200</v>
          </cell>
          <cell r="F1793" t="str">
            <v>TALLER</v>
          </cell>
          <cell r="G1793" t="str">
            <v>TALLER</v>
          </cell>
          <cell r="H1793" t="str">
            <v>TALLER</v>
          </cell>
          <cell r="I1793" t="str">
            <v>TALLER</v>
          </cell>
          <cell r="J1793" t="str">
            <v>HERRAMIENTAS</v>
          </cell>
          <cell r="K1793" t="str">
            <v>MARCADOR INDUSRIAL</v>
          </cell>
          <cell r="L1793">
            <v>1</v>
          </cell>
          <cell r="M1793" t="str">
            <v>UNID.</v>
          </cell>
          <cell r="N1793" t="str">
            <v>TRACTO</v>
          </cell>
          <cell r="O1793">
            <v>88</v>
          </cell>
          <cell r="P1793" t="str">
            <v>N1</v>
          </cell>
          <cell r="Q1793" t="str">
            <v>J3</v>
          </cell>
          <cell r="R1793" t="str">
            <v>J5</v>
          </cell>
          <cell r="S1793" t="str">
            <v>ENTREGADO</v>
          </cell>
          <cell r="T1793">
            <v>0</v>
          </cell>
          <cell r="U1793" t="str">
            <v>AGUILAR CCANTUTA WILLY</v>
          </cell>
          <cell r="V1793" t="str">
            <v>CHURA PIZARRO ALBERTO</v>
          </cell>
        </row>
        <row r="1794">
          <cell r="A1794">
            <v>1740</v>
          </cell>
          <cell r="B1794">
            <v>42702</v>
          </cell>
          <cell r="C1794" t="str">
            <v>NOVIEMBRE</v>
          </cell>
          <cell r="D1794" t="str">
            <v>2016</v>
          </cell>
          <cell r="E1794">
            <v>200</v>
          </cell>
          <cell r="F1794" t="str">
            <v>TALLER</v>
          </cell>
          <cell r="G1794" t="str">
            <v>TALLER</v>
          </cell>
          <cell r="H1794" t="str">
            <v>TALLER</v>
          </cell>
          <cell r="I1794" t="str">
            <v>TALLER</v>
          </cell>
          <cell r="J1794" t="str">
            <v>INSUMO TALLER</v>
          </cell>
          <cell r="K1794" t="str">
            <v>SPRAY BLANCO</v>
          </cell>
          <cell r="L1794">
            <v>1</v>
          </cell>
          <cell r="M1794" t="str">
            <v>UNID.</v>
          </cell>
          <cell r="N1794" t="str">
            <v>TALLER</v>
          </cell>
          <cell r="O1794">
            <v>88</v>
          </cell>
          <cell r="P1794" t="str">
            <v>N1</v>
          </cell>
          <cell r="Q1794" t="str">
            <v>J3</v>
          </cell>
          <cell r="R1794" t="str">
            <v>J5</v>
          </cell>
          <cell r="S1794" t="str">
            <v>ENTREGADO</v>
          </cell>
          <cell r="T1794">
            <v>0</v>
          </cell>
          <cell r="U1794" t="str">
            <v>AGUILAR CCANTUTA WILLY</v>
          </cell>
          <cell r="V1794" t="str">
            <v>CHURA PIZARRO ALBERTO</v>
          </cell>
        </row>
        <row r="1795">
          <cell r="A1795">
            <v>1741</v>
          </cell>
          <cell r="B1795">
            <v>42702</v>
          </cell>
          <cell r="C1795" t="str">
            <v>NOVIEMBRE</v>
          </cell>
          <cell r="D1795" t="str">
            <v>2016</v>
          </cell>
          <cell r="E1795">
            <v>200</v>
          </cell>
          <cell r="F1795" t="str">
            <v>TALLER</v>
          </cell>
          <cell r="G1795" t="str">
            <v>TALLER</v>
          </cell>
          <cell r="H1795" t="str">
            <v>TALLER</v>
          </cell>
          <cell r="I1795" t="str">
            <v>TALLER</v>
          </cell>
          <cell r="J1795" t="str">
            <v>INSUMO TALLER</v>
          </cell>
          <cell r="K1795" t="str">
            <v>SPRAY ALUMINIO</v>
          </cell>
          <cell r="L1795">
            <v>1</v>
          </cell>
          <cell r="M1795" t="str">
            <v>UNID.</v>
          </cell>
          <cell r="N1795" t="str">
            <v>TALLER</v>
          </cell>
          <cell r="O1795">
            <v>88</v>
          </cell>
          <cell r="P1795" t="str">
            <v>N1</v>
          </cell>
          <cell r="Q1795" t="str">
            <v>J3</v>
          </cell>
          <cell r="R1795" t="str">
            <v>J5</v>
          </cell>
          <cell r="S1795" t="str">
            <v>ENTREGADO</v>
          </cell>
          <cell r="T1795">
            <v>0</v>
          </cell>
          <cell r="U1795" t="str">
            <v>AGUILAR CCANTUTA WILLY</v>
          </cell>
          <cell r="V1795" t="str">
            <v>CHURA PIZARRO ALBERTO</v>
          </cell>
        </row>
        <row r="1796">
          <cell r="A1796">
            <v>1743</v>
          </cell>
          <cell r="B1796">
            <v>42702</v>
          </cell>
          <cell r="C1796" t="str">
            <v>NOVIEMBRE</v>
          </cell>
          <cell r="D1796" t="str">
            <v>2016</v>
          </cell>
          <cell r="E1796">
            <v>200</v>
          </cell>
          <cell r="F1796" t="str">
            <v>TALLER</v>
          </cell>
          <cell r="G1796" t="str">
            <v>TALLER</v>
          </cell>
          <cell r="H1796" t="str">
            <v>TALLER</v>
          </cell>
          <cell r="I1796" t="str">
            <v>TALLER</v>
          </cell>
          <cell r="J1796" t="str">
            <v>INSUMO TALLER</v>
          </cell>
          <cell r="K1796" t="str">
            <v xml:space="preserve">TIZA PARA CALDERO </v>
          </cell>
          <cell r="L1796">
            <v>1</v>
          </cell>
          <cell r="M1796" t="str">
            <v>UNID.</v>
          </cell>
          <cell r="N1796" t="str">
            <v>TALLER</v>
          </cell>
          <cell r="O1796">
            <v>88</v>
          </cell>
          <cell r="P1796" t="str">
            <v>S1</v>
          </cell>
          <cell r="Q1796" t="str">
            <v>J2</v>
          </cell>
          <cell r="R1796" t="str">
            <v>J5</v>
          </cell>
          <cell r="S1796" t="str">
            <v>ENTREGADO</v>
          </cell>
          <cell r="T1796">
            <v>0</v>
          </cell>
          <cell r="U1796" t="str">
            <v>BAYONA CRUZ CRISTIAN ARMANDO</v>
          </cell>
          <cell r="V1796" t="str">
            <v>CORIHUAMAN SURCO  ERICK ROBERT</v>
          </cell>
        </row>
        <row r="1797">
          <cell r="A1797">
            <v>1767</v>
          </cell>
          <cell r="B1797">
            <v>42702</v>
          </cell>
          <cell r="C1797" t="str">
            <v>NOVIEMBRE</v>
          </cell>
          <cell r="D1797" t="str">
            <v>2016</v>
          </cell>
          <cell r="E1797">
            <v>200</v>
          </cell>
          <cell r="F1797" t="str">
            <v>TALLER</v>
          </cell>
          <cell r="G1797" t="str">
            <v>TALLER</v>
          </cell>
          <cell r="H1797" t="str">
            <v>TALLER</v>
          </cell>
          <cell r="I1797" t="str">
            <v>TALLER</v>
          </cell>
          <cell r="J1797" t="str">
            <v>HERRAMIENTAS</v>
          </cell>
          <cell r="K1797" t="str">
            <v xml:space="preserve">LUNA TRANSPARENTE </v>
          </cell>
          <cell r="L1797">
            <v>2</v>
          </cell>
          <cell r="M1797" t="str">
            <v>UNID.</v>
          </cell>
          <cell r="N1797" t="str">
            <v>TALLER</v>
          </cell>
          <cell r="O1797">
            <v>88</v>
          </cell>
          <cell r="P1797" t="str">
            <v>S4</v>
          </cell>
          <cell r="Q1797" t="str">
            <v>J2</v>
          </cell>
          <cell r="R1797" t="str">
            <v>J5</v>
          </cell>
          <cell r="S1797" t="str">
            <v>ENTREGADO</v>
          </cell>
          <cell r="T1797">
            <v>0</v>
          </cell>
          <cell r="U1797" t="str">
            <v>SURCO QUISPE JOHNNY</v>
          </cell>
          <cell r="V1797" t="str">
            <v>CORIHUAMAN SURCO  ERICK ROBERT</v>
          </cell>
        </row>
        <row r="1798">
          <cell r="A1798">
            <v>1768</v>
          </cell>
          <cell r="B1798">
            <v>42702</v>
          </cell>
          <cell r="C1798" t="str">
            <v>NOVIEMBRE</v>
          </cell>
          <cell r="D1798" t="str">
            <v>2016</v>
          </cell>
          <cell r="E1798">
            <v>200</v>
          </cell>
          <cell r="F1798" t="str">
            <v>TALLER</v>
          </cell>
          <cell r="G1798" t="str">
            <v>TALLER</v>
          </cell>
          <cell r="H1798" t="str">
            <v>TALLER</v>
          </cell>
          <cell r="I1798" t="str">
            <v>TALLER</v>
          </cell>
          <cell r="J1798" t="str">
            <v>HERRAMIENTAS</v>
          </cell>
          <cell r="K1798" t="str">
            <v>LUNA OSCURA NRO. 12</v>
          </cell>
          <cell r="L1798">
            <v>1</v>
          </cell>
          <cell r="M1798" t="str">
            <v>UNID.</v>
          </cell>
          <cell r="N1798" t="str">
            <v>TALLER</v>
          </cell>
          <cell r="O1798">
            <v>88</v>
          </cell>
          <cell r="P1798" t="str">
            <v>S4</v>
          </cell>
          <cell r="Q1798" t="str">
            <v>J2</v>
          </cell>
          <cell r="R1798" t="str">
            <v>J5</v>
          </cell>
          <cell r="S1798" t="str">
            <v>ENTREGADO</v>
          </cell>
          <cell r="T1798">
            <v>0</v>
          </cell>
          <cell r="U1798" t="str">
            <v>SURCO QUISPE JOHNNY</v>
          </cell>
          <cell r="V1798" t="str">
            <v>CORIHUAMAN SURCO  ERICK ROBERT</v>
          </cell>
        </row>
        <row r="1799">
          <cell r="A1799">
            <v>1775</v>
          </cell>
          <cell r="B1799">
            <v>42702</v>
          </cell>
          <cell r="C1799" t="str">
            <v>NOVIEMBRE</v>
          </cell>
          <cell r="D1799" t="str">
            <v>2016</v>
          </cell>
          <cell r="E1799">
            <v>200</v>
          </cell>
          <cell r="F1799" t="str">
            <v>TALLER</v>
          </cell>
          <cell r="G1799" t="str">
            <v>TALLER</v>
          </cell>
          <cell r="H1799" t="str">
            <v>TALLER</v>
          </cell>
          <cell r="I1799" t="str">
            <v>TALLER</v>
          </cell>
          <cell r="J1799" t="str">
            <v>EPPS</v>
          </cell>
          <cell r="K1799" t="str">
            <v>TYBEK M</v>
          </cell>
          <cell r="L1799">
            <v>1</v>
          </cell>
          <cell r="M1799" t="str">
            <v>UNID.</v>
          </cell>
          <cell r="N1799" t="str">
            <v>TALLER</v>
          </cell>
          <cell r="O1799">
            <v>88</v>
          </cell>
          <cell r="P1799" t="str">
            <v>E3</v>
          </cell>
          <cell r="Q1799" t="str">
            <v>J2</v>
          </cell>
          <cell r="R1799" t="str">
            <v>J5</v>
          </cell>
          <cell r="S1799" t="str">
            <v>ENTREGADO</v>
          </cell>
          <cell r="T1799">
            <v>0</v>
          </cell>
          <cell r="U1799" t="str">
            <v>CONDORI CHURATA ALEX</v>
          </cell>
          <cell r="V1799" t="str">
            <v>CORIHUAMAN SURCO  ERICK ROBERT</v>
          </cell>
        </row>
        <row r="1800">
          <cell r="A1800">
            <v>1776</v>
          </cell>
          <cell r="B1800">
            <v>42702</v>
          </cell>
          <cell r="C1800" t="str">
            <v>NOVIEMBRE</v>
          </cell>
          <cell r="D1800" t="str">
            <v>2016</v>
          </cell>
          <cell r="E1800">
            <v>200</v>
          </cell>
          <cell r="F1800" t="str">
            <v>TALLER</v>
          </cell>
          <cell r="G1800" t="str">
            <v>TALLER</v>
          </cell>
          <cell r="H1800" t="str">
            <v>TALLER</v>
          </cell>
          <cell r="I1800" t="str">
            <v>TALLER</v>
          </cell>
          <cell r="J1800" t="str">
            <v>EPPS</v>
          </cell>
          <cell r="K1800" t="str">
            <v>MASCARILLA</v>
          </cell>
          <cell r="L1800">
            <v>1</v>
          </cell>
          <cell r="M1800" t="str">
            <v>UNID.</v>
          </cell>
          <cell r="N1800" t="str">
            <v>TALLER</v>
          </cell>
          <cell r="O1800">
            <v>88</v>
          </cell>
          <cell r="P1800" t="str">
            <v>E3</v>
          </cell>
          <cell r="Q1800" t="str">
            <v>J2</v>
          </cell>
          <cell r="R1800" t="str">
            <v>J5</v>
          </cell>
          <cell r="S1800" t="str">
            <v>ENTREGADO</v>
          </cell>
          <cell r="T1800">
            <v>0</v>
          </cell>
          <cell r="U1800" t="str">
            <v>CONDORI CHURATA ALEX</v>
          </cell>
          <cell r="V1800" t="str">
            <v>CORIHUAMAN SURCO  ERICK ROBERT</v>
          </cell>
        </row>
        <row r="1801">
          <cell r="A1801">
            <v>1777</v>
          </cell>
          <cell r="B1801">
            <v>42702</v>
          </cell>
          <cell r="C1801" t="str">
            <v>NOVIEMBRE</v>
          </cell>
          <cell r="D1801" t="str">
            <v>2016</v>
          </cell>
          <cell r="E1801">
            <v>200</v>
          </cell>
          <cell r="F1801" t="str">
            <v>TALLER</v>
          </cell>
          <cell r="G1801" t="str">
            <v>TALLER</v>
          </cell>
          <cell r="H1801" t="str">
            <v>TALLER</v>
          </cell>
          <cell r="I1801" t="str">
            <v>TALLER</v>
          </cell>
          <cell r="J1801" t="str">
            <v>EPPS</v>
          </cell>
          <cell r="K1801" t="str">
            <v>GUANTES DE JEBE</v>
          </cell>
          <cell r="L1801">
            <v>1</v>
          </cell>
          <cell r="M1801" t="str">
            <v>UNID.</v>
          </cell>
          <cell r="N1801" t="str">
            <v>TALLER</v>
          </cell>
          <cell r="O1801">
            <v>88</v>
          </cell>
          <cell r="P1801" t="str">
            <v>E3</v>
          </cell>
          <cell r="Q1801" t="str">
            <v>J2</v>
          </cell>
          <cell r="R1801" t="str">
            <v>J5</v>
          </cell>
          <cell r="S1801" t="str">
            <v>ENTREGADO</v>
          </cell>
          <cell r="T1801">
            <v>0</v>
          </cell>
          <cell r="U1801" t="str">
            <v>CONDORI CHURATA ALEX</v>
          </cell>
          <cell r="V1801" t="str">
            <v>CORIHUAMAN SURCO  ERICK ROBERT</v>
          </cell>
        </row>
        <row r="1802">
          <cell r="A1802">
            <v>1742</v>
          </cell>
          <cell r="B1802">
            <v>42702</v>
          </cell>
          <cell r="C1802" t="str">
            <v>NOVIEMBRE</v>
          </cell>
          <cell r="D1802" t="str">
            <v>2016</v>
          </cell>
          <cell r="E1802">
            <v>420</v>
          </cell>
          <cell r="F1802" t="str">
            <v>X2W-763</v>
          </cell>
          <cell r="G1802" t="str">
            <v>C5V-997</v>
          </cell>
          <cell r="H1802" t="str">
            <v>LAS BAMBAS</v>
          </cell>
          <cell r="I1802">
            <v>154933</v>
          </cell>
          <cell r="J1802" t="str">
            <v>REPUESTO</v>
          </cell>
          <cell r="K1802" t="str">
            <v>LIQUIDO LIMPIAPARABRISAS</v>
          </cell>
          <cell r="L1802">
            <v>1</v>
          </cell>
          <cell r="M1802" t="str">
            <v>UNID.</v>
          </cell>
          <cell r="N1802" t="str">
            <v>TALLER</v>
          </cell>
          <cell r="O1802">
            <v>88</v>
          </cell>
          <cell r="P1802" t="str">
            <v>M1</v>
          </cell>
          <cell r="Q1802" t="str">
            <v>J2</v>
          </cell>
          <cell r="R1802" t="str">
            <v>J5</v>
          </cell>
          <cell r="S1802" t="str">
            <v>ENTREGADO</v>
          </cell>
          <cell r="T1802">
            <v>0</v>
          </cell>
          <cell r="U1802" t="str">
            <v>CABEZAS SANCHEZ JEAN JHONATAN</v>
          </cell>
          <cell r="V1802" t="str">
            <v>CORIHUAMAN SURCO  ERICK ROBERT</v>
          </cell>
        </row>
        <row r="1803">
          <cell r="A1803">
            <v>1724</v>
          </cell>
          <cell r="B1803">
            <v>42702</v>
          </cell>
          <cell r="C1803" t="str">
            <v>NOVIEMBRE</v>
          </cell>
          <cell r="D1803" t="str">
            <v>2016</v>
          </cell>
          <cell r="E1803">
            <v>444</v>
          </cell>
          <cell r="F1803" t="str">
            <v>X2W-791</v>
          </cell>
          <cell r="G1803" t="str">
            <v>C5V-989</v>
          </cell>
          <cell r="H1803" t="str">
            <v>LAS BAMBAS</v>
          </cell>
          <cell r="I1803">
            <v>145997</v>
          </cell>
          <cell r="J1803" t="str">
            <v>REPUESTO</v>
          </cell>
          <cell r="K1803" t="str">
            <v>LIQUIDO REFRIGERANTE</v>
          </cell>
          <cell r="L1803">
            <v>0.5</v>
          </cell>
          <cell r="M1803" t="str">
            <v>GLNS.</v>
          </cell>
          <cell r="N1803" t="str">
            <v>TRACTO</v>
          </cell>
          <cell r="O1803">
            <v>88</v>
          </cell>
          <cell r="P1803" t="str">
            <v>M3</v>
          </cell>
          <cell r="Q1803" t="str">
            <v>J2</v>
          </cell>
          <cell r="R1803" t="str">
            <v>J5</v>
          </cell>
          <cell r="S1803" t="str">
            <v>ENTREGADO</v>
          </cell>
          <cell r="T1803">
            <v>0</v>
          </cell>
          <cell r="U1803" t="str">
            <v>GARCIA PASQUEL  JOSE LUIS</v>
          </cell>
          <cell r="V1803" t="str">
            <v>CORIHUAMAN SURCO  ERICK ROBERT</v>
          </cell>
        </row>
        <row r="1804">
          <cell r="A1804">
            <v>1736</v>
          </cell>
          <cell r="B1804">
            <v>42702</v>
          </cell>
          <cell r="C1804" t="str">
            <v>NOVIEMBRE</v>
          </cell>
          <cell r="D1804" t="str">
            <v>2016</v>
          </cell>
          <cell r="E1804">
            <v>444</v>
          </cell>
          <cell r="F1804" t="str">
            <v>X2W-791</v>
          </cell>
          <cell r="G1804" t="str">
            <v>C5V-989</v>
          </cell>
          <cell r="H1804" t="str">
            <v>LAS BAMBAS</v>
          </cell>
          <cell r="I1804">
            <v>145997</v>
          </cell>
          <cell r="J1804" t="str">
            <v>REPUESTO</v>
          </cell>
          <cell r="K1804" t="str">
            <v>CORTADOR DE CORRIENTE</v>
          </cell>
          <cell r="L1804">
            <v>1</v>
          </cell>
          <cell r="M1804" t="str">
            <v>UNID.</v>
          </cell>
          <cell r="N1804" t="str">
            <v>TRACTO</v>
          </cell>
          <cell r="O1804">
            <v>88</v>
          </cell>
          <cell r="P1804" t="str">
            <v>E2</v>
          </cell>
          <cell r="Q1804" t="str">
            <v>J2</v>
          </cell>
          <cell r="R1804" t="str">
            <v>J5</v>
          </cell>
          <cell r="S1804" t="str">
            <v>PENDIENTE</v>
          </cell>
          <cell r="T1804">
            <v>0</v>
          </cell>
          <cell r="U1804" t="str">
            <v>YUCA BELLIDO BORIS YERSY</v>
          </cell>
          <cell r="V1804" t="str">
            <v>CORIHUAMAN SURCO  ERICK ROBERT</v>
          </cell>
        </row>
        <row r="1805">
          <cell r="A1805">
            <v>1738</v>
          </cell>
          <cell r="B1805">
            <v>42702</v>
          </cell>
          <cell r="C1805" t="str">
            <v>NOVIEMBRE</v>
          </cell>
          <cell r="D1805" t="str">
            <v>2016</v>
          </cell>
          <cell r="E1805">
            <v>444</v>
          </cell>
          <cell r="F1805" t="str">
            <v>X2W-791</v>
          </cell>
          <cell r="G1805" t="str">
            <v>C5V-989</v>
          </cell>
          <cell r="H1805" t="str">
            <v>LAS BAMBAS</v>
          </cell>
          <cell r="I1805">
            <v>145997</v>
          </cell>
          <cell r="J1805" t="str">
            <v>REPUESTO</v>
          </cell>
          <cell r="K1805" t="str">
            <v>PERNO TAPA MANHOLE C/ DOBLE TUERCA</v>
          </cell>
          <cell r="L1805">
            <v>1</v>
          </cell>
          <cell r="M1805" t="str">
            <v>UNID.</v>
          </cell>
          <cell r="N1805" t="str">
            <v>CISTERNA</v>
          </cell>
          <cell r="O1805">
            <v>88</v>
          </cell>
          <cell r="P1805" t="str">
            <v>M3</v>
          </cell>
          <cell r="Q1805" t="str">
            <v>J2</v>
          </cell>
          <cell r="R1805" t="str">
            <v>J5</v>
          </cell>
          <cell r="S1805" t="str">
            <v>ENTREGADO</v>
          </cell>
          <cell r="T1805">
            <v>0</v>
          </cell>
          <cell r="U1805" t="str">
            <v>GARCIA PASQUEL  JOSE LUIS</v>
          </cell>
          <cell r="V1805" t="str">
            <v>CORIHUAMAN SURCO  ERICK ROBERT</v>
          </cell>
        </row>
        <row r="1806">
          <cell r="A1806">
            <v>1754</v>
          </cell>
          <cell r="B1806">
            <v>42702</v>
          </cell>
          <cell r="C1806" t="str">
            <v>NOVIEMBRE</v>
          </cell>
          <cell r="D1806" t="str">
            <v>2016</v>
          </cell>
          <cell r="E1806">
            <v>444</v>
          </cell>
          <cell r="F1806" t="str">
            <v>X2W-791</v>
          </cell>
          <cell r="G1806" t="str">
            <v>C5V-989</v>
          </cell>
          <cell r="H1806" t="str">
            <v>LAS BAMBAS</v>
          </cell>
          <cell r="I1806">
            <v>145997</v>
          </cell>
          <cell r="J1806" t="str">
            <v>REPUESTO</v>
          </cell>
          <cell r="K1806" t="str">
            <v xml:space="preserve">BORNER DE BATERIA </v>
          </cell>
          <cell r="L1806">
            <v>1</v>
          </cell>
          <cell r="M1806" t="str">
            <v>UNID.</v>
          </cell>
          <cell r="N1806" t="str">
            <v>TRACTO</v>
          </cell>
          <cell r="O1806">
            <v>88</v>
          </cell>
          <cell r="P1806" t="str">
            <v>E2</v>
          </cell>
          <cell r="Q1806" t="str">
            <v>J1</v>
          </cell>
          <cell r="R1806" t="str">
            <v>J5</v>
          </cell>
          <cell r="S1806" t="str">
            <v>ENTREGADO</v>
          </cell>
          <cell r="T1806">
            <v>0</v>
          </cell>
          <cell r="U1806" t="str">
            <v>YUCA BELLIDO BORIS YERSY</v>
          </cell>
          <cell r="V1806" t="str">
            <v>FLOREZ CONDORI  JOSE WILLIANS</v>
          </cell>
        </row>
        <row r="1807">
          <cell r="A1807">
            <v>1739</v>
          </cell>
          <cell r="B1807">
            <v>42702</v>
          </cell>
          <cell r="C1807" t="str">
            <v>NOVIEMBRE</v>
          </cell>
          <cell r="D1807" t="str">
            <v>2016</v>
          </cell>
          <cell r="E1807">
            <v>444</v>
          </cell>
          <cell r="F1807" t="str">
            <v>X2W-791</v>
          </cell>
          <cell r="G1807" t="str">
            <v>C5V-989</v>
          </cell>
          <cell r="H1807" t="str">
            <v>LAS BAMBAS</v>
          </cell>
          <cell r="I1807">
            <v>145997</v>
          </cell>
          <cell r="J1807" t="str">
            <v>REPUESTO</v>
          </cell>
          <cell r="K1807" t="str">
            <v xml:space="preserve">LLANTA REENCAUCHADA IDY </v>
          </cell>
          <cell r="L1807">
            <v>4</v>
          </cell>
          <cell r="M1807" t="str">
            <v>UNID.</v>
          </cell>
          <cell r="N1807" t="str">
            <v>TRACTO</v>
          </cell>
          <cell r="O1807">
            <v>88</v>
          </cell>
          <cell r="P1807" t="str">
            <v>N1</v>
          </cell>
          <cell r="Q1807" t="str">
            <v>J3</v>
          </cell>
          <cell r="R1807" t="str">
            <v>J5</v>
          </cell>
          <cell r="S1807" t="str">
            <v>ENTREGADO</v>
          </cell>
          <cell r="T1807">
            <v>0</v>
          </cell>
          <cell r="U1807" t="str">
            <v>AGUILAR CCANTUTA WILLY</v>
          </cell>
          <cell r="V1807" t="str">
            <v>CHURA PIZARRO ALBERTO</v>
          </cell>
        </row>
        <row r="1808">
          <cell r="A1808">
            <v>1793</v>
          </cell>
          <cell r="B1808">
            <v>42703</v>
          </cell>
          <cell r="C1808" t="str">
            <v>NOVIEMBRE</v>
          </cell>
          <cell r="D1808" t="str">
            <v>2016</v>
          </cell>
          <cell r="E1808">
            <v>339</v>
          </cell>
          <cell r="F1808" t="str">
            <v>A9H-889</v>
          </cell>
          <cell r="G1808" t="str">
            <v>CAMION</v>
          </cell>
          <cell r="H1808" t="str">
            <v>TAMBOMAYO</v>
          </cell>
          <cell r="I1808">
            <v>0</v>
          </cell>
          <cell r="J1808" t="str">
            <v>REPUESTO</v>
          </cell>
          <cell r="K1808" t="str">
            <v xml:space="preserve">REFRIGERANTE </v>
          </cell>
          <cell r="L1808">
            <v>9</v>
          </cell>
          <cell r="M1808" t="str">
            <v>GLNS.</v>
          </cell>
          <cell r="N1808" t="str">
            <v>CAMION</v>
          </cell>
          <cell r="O1808">
            <v>87</v>
          </cell>
          <cell r="P1808" t="str">
            <v>M1</v>
          </cell>
          <cell r="Q1808" t="str">
            <v>J2</v>
          </cell>
          <cell r="R1808" t="str">
            <v>J6</v>
          </cell>
          <cell r="S1808" t="str">
            <v>ENTREGADO</v>
          </cell>
          <cell r="T1808">
            <v>0</v>
          </cell>
          <cell r="U1808" t="str">
            <v>CABEZAS SANCHEZ JEAN JHONATAN</v>
          </cell>
          <cell r="V1808" t="str">
            <v>CORIHUAMAN SURCO  ERICK ROBERT</v>
          </cell>
        </row>
        <row r="1809">
          <cell r="A1809">
            <v>1835</v>
          </cell>
          <cell r="B1809">
            <v>42703</v>
          </cell>
          <cell r="C1809" t="str">
            <v>NOVIEMBRE</v>
          </cell>
          <cell r="D1809" t="str">
            <v>2016</v>
          </cell>
          <cell r="E1809">
            <v>308</v>
          </cell>
          <cell r="F1809" t="str">
            <v>A9H-889</v>
          </cell>
          <cell r="G1809" t="str">
            <v>CAMION</v>
          </cell>
          <cell r="H1809" t="str">
            <v>TAMBOMAYO</v>
          </cell>
          <cell r="I1809">
            <v>120654</v>
          </cell>
          <cell r="J1809" t="str">
            <v>REPUESTO</v>
          </cell>
          <cell r="K1809" t="str">
            <v>ABRAZADERA DE 4"</v>
          </cell>
          <cell r="L1809">
            <v>1</v>
          </cell>
          <cell r="M1809" t="str">
            <v>UNID.</v>
          </cell>
          <cell r="N1809" t="str">
            <v>CAMION</v>
          </cell>
          <cell r="O1809">
            <v>87</v>
          </cell>
          <cell r="P1809" t="str">
            <v>M1</v>
          </cell>
          <cell r="Q1809" t="str">
            <v>J1</v>
          </cell>
          <cell r="R1809" t="str">
            <v>J6</v>
          </cell>
          <cell r="S1809" t="str">
            <v>ENTREGADO</v>
          </cell>
          <cell r="T1809">
            <v>0</v>
          </cell>
          <cell r="U1809" t="str">
            <v>CABEZAS SANCHEZ JEAN JHONATAN</v>
          </cell>
          <cell r="V1809" t="str">
            <v>FLOREZ CONDORI  JOSE WILLIANS</v>
          </cell>
        </row>
        <row r="1810">
          <cell r="A1810">
            <v>1852</v>
          </cell>
          <cell r="B1810">
            <v>42703</v>
          </cell>
          <cell r="C1810" t="str">
            <v>NOVIEMBRE</v>
          </cell>
          <cell r="D1810" t="str">
            <v>2016</v>
          </cell>
          <cell r="E1810">
            <v>405</v>
          </cell>
          <cell r="F1810" t="str">
            <v>AAN-801</v>
          </cell>
          <cell r="G1810" t="str">
            <v>CAMIONETA</v>
          </cell>
          <cell r="H1810" t="str">
            <v>LAS BAMBAS</v>
          </cell>
          <cell r="I1810">
            <v>111603</v>
          </cell>
          <cell r="J1810" t="str">
            <v>REPUESTO</v>
          </cell>
          <cell r="K1810" t="str">
            <v>FILTRO DE ACEITE</v>
          </cell>
          <cell r="L1810">
            <v>1</v>
          </cell>
          <cell r="M1810" t="str">
            <v>UNID.</v>
          </cell>
          <cell r="N1810" t="str">
            <v>CAMIONETA</v>
          </cell>
          <cell r="O1810">
            <v>87</v>
          </cell>
          <cell r="P1810" t="str">
            <v>M6</v>
          </cell>
          <cell r="Q1810" t="str">
            <v>J2</v>
          </cell>
          <cell r="R1810" t="str">
            <v>J6</v>
          </cell>
          <cell r="S1810" t="str">
            <v>ENTREGADO</v>
          </cell>
          <cell r="T1810">
            <v>0</v>
          </cell>
          <cell r="U1810" t="str">
            <v>PARI VENTURA  EDSON ORLANDO</v>
          </cell>
          <cell r="V1810" t="str">
            <v>CORIHUAMAN SURCO  ERICK ROBERT</v>
          </cell>
        </row>
        <row r="1811">
          <cell r="A1811">
            <v>1853</v>
          </cell>
          <cell r="B1811">
            <v>42703</v>
          </cell>
          <cell r="C1811" t="str">
            <v>NOVIEMBRE</v>
          </cell>
          <cell r="D1811" t="str">
            <v>2016</v>
          </cell>
          <cell r="E1811">
            <v>405</v>
          </cell>
          <cell r="F1811" t="str">
            <v>AAN-801</v>
          </cell>
          <cell r="G1811" t="str">
            <v>CAMIONETA</v>
          </cell>
          <cell r="H1811" t="str">
            <v>LAS BAMBAS</v>
          </cell>
          <cell r="I1811">
            <v>111603</v>
          </cell>
          <cell r="J1811" t="str">
            <v>REPUESTO</v>
          </cell>
          <cell r="K1811" t="str">
            <v>FILTRO DE COMBUSTIBLE</v>
          </cell>
          <cell r="L1811">
            <v>1</v>
          </cell>
          <cell r="M1811" t="str">
            <v>UNID.</v>
          </cell>
          <cell r="N1811" t="str">
            <v>CAMIONETA</v>
          </cell>
          <cell r="O1811">
            <v>87</v>
          </cell>
          <cell r="P1811" t="str">
            <v>M6</v>
          </cell>
          <cell r="Q1811" t="str">
            <v>J2</v>
          </cell>
          <cell r="R1811" t="str">
            <v>J6</v>
          </cell>
          <cell r="S1811" t="str">
            <v>ENTREGADO</v>
          </cell>
          <cell r="T1811">
            <v>0</v>
          </cell>
          <cell r="U1811" t="str">
            <v>PARI VENTURA  EDSON ORLANDO</v>
          </cell>
          <cell r="V1811" t="str">
            <v>CORIHUAMAN SURCO  ERICK ROBERT</v>
          </cell>
        </row>
        <row r="1812">
          <cell r="A1812">
            <v>1854</v>
          </cell>
          <cell r="B1812">
            <v>42703</v>
          </cell>
          <cell r="C1812" t="str">
            <v>NOVIEMBRE</v>
          </cell>
          <cell r="D1812" t="str">
            <v>2016</v>
          </cell>
          <cell r="E1812">
            <v>405</v>
          </cell>
          <cell r="F1812" t="str">
            <v>AAN-801</v>
          </cell>
          <cell r="G1812" t="str">
            <v>CAMIONETA</v>
          </cell>
          <cell r="H1812" t="str">
            <v>LAS BAMBAS</v>
          </cell>
          <cell r="I1812">
            <v>111603</v>
          </cell>
          <cell r="J1812" t="str">
            <v>REPUESTO</v>
          </cell>
          <cell r="K1812" t="str">
            <v>FILTRO DE AIRE</v>
          </cell>
          <cell r="L1812">
            <v>1</v>
          </cell>
          <cell r="M1812" t="str">
            <v>UNID.</v>
          </cell>
          <cell r="N1812" t="str">
            <v>CAMIONETA</v>
          </cell>
          <cell r="O1812">
            <v>87</v>
          </cell>
          <cell r="P1812" t="str">
            <v>M6</v>
          </cell>
          <cell r="Q1812" t="str">
            <v>J2</v>
          </cell>
          <cell r="R1812" t="str">
            <v>J6</v>
          </cell>
          <cell r="S1812" t="str">
            <v>ENTREGADO</v>
          </cell>
          <cell r="T1812">
            <v>0</v>
          </cell>
          <cell r="U1812" t="str">
            <v>PARI VENTURA  EDSON ORLANDO</v>
          </cell>
          <cell r="V1812" t="str">
            <v>CORIHUAMAN SURCO  ERICK ROBERT</v>
          </cell>
        </row>
        <row r="1813">
          <cell r="A1813">
            <v>1855</v>
          </cell>
          <cell r="B1813">
            <v>42703</v>
          </cell>
          <cell r="C1813" t="str">
            <v>NOVIEMBRE</v>
          </cell>
          <cell r="D1813" t="str">
            <v>2016</v>
          </cell>
          <cell r="E1813">
            <v>405</v>
          </cell>
          <cell r="F1813" t="str">
            <v>AAN-801</v>
          </cell>
          <cell r="G1813" t="str">
            <v>CAMIONETA</v>
          </cell>
          <cell r="H1813" t="str">
            <v>LAS BAMBAS</v>
          </cell>
          <cell r="I1813">
            <v>111603</v>
          </cell>
          <cell r="J1813" t="str">
            <v>REPUESTO</v>
          </cell>
          <cell r="K1813" t="str">
            <v>ACEITE 15W40</v>
          </cell>
          <cell r="L1813">
            <v>2</v>
          </cell>
          <cell r="M1813" t="str">
            <v>GLNS.</v>
          </cell>
          <cell r="N1813" t="str">
            <v>CAMIONETA</v>
          </cell>
          <cell r="O1813">
            <v>87</v>
          </cell>
          <cell r="P1813" t="str">
            <v>M6</v>
          </cell>
          <cell r="Q1813" t="str">
            <v>J2</v>
          </cell>
          <cell r="R1813" t="str">
            <v>J6</v>
          </cell>
          <cell r="S1813" t="str">
            <v>ENTREGADO</v>
          </cell>
          <cell r="T1813">
            <v>0</v>
          </cell>
          <cell r="U1813" t="str">
            <v>PARI VENTURA  EDSON ORLANDO</v>
          </cell>
          <cell r="V1813" t="str">
            <v>CORIHUAMAN SURCO  ERICK ROBERT</v>
          </cell>
        </row>
        <row r="1814">
          <cell r="A1814">
            <v>1807</v>
          </cell>
          <cell r="B1814">
            <v>42703</v>
          </cell>
          <cell r="C1814" t="str">
            <v>NOVIEMBRE</v>
          </cell>
          <cell r="D1814" t="str">
            <v>2016</v>
          </cell>
          <cell r="E1814">
            <v>404</v>
          </cell>
          <cell r="F1814" t="str">
            <v>ABP-729</v>
          </cell>
          <cell r="G1814" t="str">
            <v>D8K-985</v>
          </cell>
          <cell r="H1814" t="str">
            <v>LAS BAMBAS</v>
          </cell>
          <cell r="I1814">
            <v>107443</v>
          </cell>
          <cell r="J1814" t="str">
            <v>REPUESTO</v>
          </cell>
          <cell r="K1814" t="str">
            <v>PERNO 5/16 X 1</v>
          </cell>
          <cell r="L1814">
            <v>2</v>
          </cell>
          <cell r="M1814" t="str">
            <v>UNID.</v>
          </cell>
          <cell r="N1814" t="str">
            <v>TRACTO</v>
          </cell>
          <cell r="O1814">
            <v>87</v>
          </cell>
          <cell r="P1814" t="str">
            <v>M2</v>
          </cell>
          <cell r="Q1814" t="str">
            <v>J2</v>
          </cell>
          <cell r="R1814" t="str">
            <v>J6</v>
          </cell>
          <cell r="S1814" t="str">
            <v>ENTREGADO</v>
          </cell>
          <cell r="T1814">
            <v>0</v>
          </cell>
          <cell r="U1814" t="str">
            <v>CHUMPITAZ GAGO JULIO ENRIQUE</v>
          </cell>
          <cell r="V1814" t="str">
            <v>CORIHUAMAN SURCO  ERICK ROBERT</v>
          </cell>
        </row>
        <row r="1815">
          <cell r="A1815">
            <v>1808</v>
          </cell>
          <cell r="B1815">
            <v>42703</v>
          </cell>
          <cell r="C1815" t="str">
            <v>NOVIEMBRE</v>
          </cell>
          <cell r="D1815" t="str">
            <v>2016</v>
          </cell>
          <cell r="E1815">
            <v>404</v>
          </cell>
          <cell r="F1815" t="str">
            <v>ABP-729</v>
          </cell>
          <cell r="G1815" t="str">
            <v>D8K-985</v>
          </cell>
          <cell r="H1815" t="str">
            <v>LAS BAMBAS</v>
          </cell>
          <cell r="I1815">
            <v>107443</v>
          </cell>
          <cell r="J1815" t="str">
            <v>REPUESTO</v>
          </cell>
          <cell r="K1815" t="str">
            <v>TUERCA 5/16</v>
          </cell>
          <cell r="L1815">
            <v>2</v>
          </cell>
          <cell r="M1815" t="str">
            <v>UNID.</v>
          </cell>
          <cell r="N1815" t="str">
            <v>TRACTO</v>
          </cell>
          <cell r="O1815">
            <v>87</v>
          </cell>
          <cell r="P1815" t="str">
            <v>M2</v>
          </cell>
          <cell r="Q1815" t="str">
            <v>J2</v>
          </cell>
          <cell r="R1815" t="str">
            <v>J6</v>
          </cell>
          <cell r="S1815" t="str">
            <v>ENTREGADO</v>
          </cell>
          <cell r="T1815">
            <v>0</v>
          </cell>
          <cell r="U1815" t="str">
            <v>CHUMPITAZ GAGO JULIO ENRIQUE</v>
          </cell>
          <cell r="V1815" t="str">
            <v>CORIHUAMAN SURCO  ERICK ROBERT</v>
          </cell>
        </row>
        <row r="1816">
          <cell r="A1816">
            <v>1809</v>
          </cell>
          <cell r="B1816">
            <v>42703</v>
          </cell>
          <cell r="C1816" t="str">
            <v>NOVIEMBRE</v>
          </cell>
          <cell r="D1816" t="str">
            <v>2016</v>
          </cell>
          <cell r="E1816">
            <v>404</v>
          </cell>
          <cell r="F1816" t="str">
            <v>ABP-729</v>
          </cell>
          <cell r="G1816" t="str">
            <v>D8K-985</v>
          </cell>
          <cell r="H1816" t="str">
            <v>LAS BAMBAS</v>
          </cell>
          <cell r="I1816">
            <v>107443</v>
          </cell>
          <cell r="J1816" t="str">
            <v>REPUESTO</v>
          </cell>
          <cell r="K1816" t="str">
            <v>VOLANDA PLANA 5/16</v>
          </cell>
          <cell r="L1816">
            <v>2</v>
          </cell>
          <cell r="M1816" t="str">
            <v>UNID.</v>
          </cell>
          <cell r="N1816" t="str">
            <v>TRACTO</v>
          </cell>
          <cell r="O1816">
            <v>87</v>
          </cell>
          <cell r="P1816" t="str">
            <v>M2</v>
          </cell>
          <cell r="Q1816" t="str">
            <v>J2</v>
          </cell>
          <cell r="R1816" t="str">
            <v>J6</v>
          </cell>
          <cell r="S1816" t="str">
            <v>ENTREGADO</v>
          </cell>
          <cell r="T1816">
            <v>0</v>
          </cell>
          <cell r="U1816" t="str">
            <v>CHUMPITAZ GAGO JULIO ENRIQUE</v>
          </cell>
          <cell r="V1816" t="str">
            <v>CORIHUAMAN SURCO  ERICK ROBERT</v>
          </cell>
        </row>
        <row r="1817">
          <cell r="A1817">
            <v>1810</v>
          </cell>
          <cell r="B1817">
            <v>42703</v>
          </cell>
          <cell r="C1817" t="str">
            <v>NOVIEMBRE</v>
          </cell>
          <cell r="D1817" t="str">
            <v>2016</v>
          </cell>
          <cell r="E1817">
            <v>404</v>
          </cell>
          <cell r="F1817" t="str">
            <v>ABP-729</v>
          </cell>
          <cell r="G1817" t="str">
            <v>D8K-985</v>
          </cell>
          <cell r="H1817" t="str">
            <v>LAS BAMBAS</v>
          </cell>
          <cell r="I1817">
            <v>107443</v>
          </cell>
          <cell r="J1817" t="str">
            <v>REPUESTO</v>
          </cell>
          <cell r="K1817" t="str">
            <v>PERNO 1/4 X 1</v>
          </cell>
          <cell r="L1817">
            <v>2</v>
          </cell>
          <cell r="M1817" t="str">
            <v>UNID.</v>
          </cell>
          <cell r="N1817" t="str">
            <v>TRACTO</v>
          </cell>
          <cell r="O1817">
            <v>87</v>
          </cell>
          <cell r="P1817" t="str">
            <v>M2</v>
          </cell>
          <cell r="Q1817" t="str">
            <v>J2</v>
          </cell>
          <cell r="R1817" t="str">
            <v>J6</v>
          </cell>
          <cell r="S1817" t="str">
            <v>ENTREGADO</v>
          </cell>
          <cell r="T1817">
            <v>0</v>
          </cell>
          <cell r="U1817" t="str">
            <v>CHUMPITAZ GAGO JULIO ENRIQUE</v>
          </cell>
          <cell r="V1817" t="str">
            <v>CORIHUAMAN SURCO  ERICK ROBERT</v>
          </cell>
        </row>
        <row r="1818">
          <cell r="A1818">
            <v>1811</v>
          </cell>
          <cell r="B1818">
            <v>42703</v>
          </cell>
          <cell r="C1818" t="str">
            <v>NOVIEMBRE</v>
          </cell>
          <cell r="D1818" t="str">
            <v>2016</v>
          </cell>
          <cell r="E1818">
            <v>404</v>
          </cell>
          <cell r="F1818" t="str">
            <v>ABP-729</v>
          </cell>
          <cell r="G1818" t="str">
            <v>D8K-985</v>
          </cell>
          <cell r="H1818" t="str">
            <v>LAS BAMBAS</v>
          </cell>
          <cell r="I1818">
            <v>107443</v>
          </cell>
          <cell r="J1818" t="str">
            <v>REPUESTO</v>
          </cell>
          <cell r="K1818" t="str">
            <v>TUERCA 1/4</v>
          </cell>
          <cell r="L1818">
            <v>2</v>
          </cell>
          <cell r="M1818" t="str">
            <v>UNID.</v>
          </cell>
          <cell r="N1818" t="str">
            <v>TRACTO</v>
          </cell>
          <cell r="O1818">
            <v>87</v>
          </cell>
          <cell r="P1818" t="str">
            <v>M2</v>
          </cell>
          <cell r="Q1818" t="str">
            <v>J2</v>
          </cell>
          <cell r="R1818" t="str">
            <v>J6</v>
          </cell>
          <cell r="S1818" t="str">
            <v>ENTREGADO</v>
          </cell>
          <cell r="T1818">
            <v>0</v>
          </cell>
          <cell r="U1818" t="str">
            <v>CHUMPITAZ GAGO JULIO ENRIQUE</v>
          </cell>
          <cell r="V1818" t="str">
            <v>CORIHUAMAN SURCO  ERICK ROBERT</v>
          </cell>
        </row>
        <row r="1819">
          <cell r="A1819">
            <v>1812</v>
          </cell>
          <cell r="B1819">
            <v>42703</v>
          </cell>
          <cell r="C1819" t="str">
            <v>NOVIEMBRE</v>
          </cell>
          <cell r="D1819" t="str">
            <v>2016</v>
          </cell>
          <cell r="E1819">
            <v>404</v>
          </cell>
          <cell r="F1819" t="str">
            <v>ABP-729</v>
          </cell>
          <cell r="G1819" t="str">
            <v>D8K-985</v>
          </cell>
          <cell r="H1819" t="str">
            <v>LAS BAMBAS</v>
          </cell>
          <cell r="I1819">
            <v>107443</v>
          </cell>
          <cell r="J1819" t="str">
            <v>REPUESTO</v>
          </cell>
          <cell r="K1819" t="str">
            <v>VOLANDA PLANA 1/4</v>
          </cell>
          <cell r="L1819">
            <v>2</v>
          </cell>
          <cell r="M1819" t="str">
            <v>UNID.</v>
          </cell>
          <cell r="N1819" t="str">
            <v>TRACTO</v>
          </cell>
          <cell r="O1819">
            <v>87</v>
          </cell>
          <cell r="P1819" t="str">
            <v>M2</v>
          </cell>
          <cell r="Q1819" t="str">
            <v>J2</v>
          </cell>
          <cell r="R1819" t="str">
            <v>J6</v>
          </cell>
          <cell r="S1819" t="str">
            <v>ENTREGADO</v>
          </cell>
          <cell r="T1819">
            <v>0</v>
          </cell>
          <cell r="U1819" t="str">
            <v>CHUMPITAZ GAGO JULIO ENRIQUE</v>
          </cell>
          <cell r="V1819" t="str">
            <v>CORIHUAMAN SURCO  ERICK ROBERT</v>
          </cell>
        </row>
        <row r="1820">
          <cell r="A1820">
            <v>1813</v>
          </cell>
          <cell r="B1820">
            <v>42703</v>
          </cell>
          <cell r="C1820" t="str">
            <v>NOVIEMBRE</v>
          </cell>
          <cell r="D1820" t="str">
            <v>2016</v>
          </cell>
          <cell r="E1820">
            <v>461</v>
          </cell>
          <cell r="F1820" t="str">
            <v>ABQ-705</v>
          </cell>
          <cell r="G1820" t="str">
            <v>D0Z-996</v>
          </cell>
          <cell r="H1820" t="str">
            <v>LAS BAMBAS</v>
          </cell>
          <cell r="I1820">
            <v>108174</v>
          </cell>
          <cell r="J1820" t="str">
            <v>REPUESTO</v>
          </cell>
          <cell r="K1820" t="str">
            <v>FOCO LED PARA PLACA</v>
          </cell>
          <cell r="L1820">
            <v>1</v>
          </cell>
          <cell r="M1820" t="str">
            <v>UNID.</v>
          </cell>
          <cell r="N1820" t="str">
            <v>CISTERNA</v>
          </cell>
          <cell r="O1820">
            <v>87</v>
          </cell>
          <cell r="P1820" t="str">
            <v>E3</v>
          </cell>
          <cell r="Q1820" t="str">
            <v>J1</v>
          </cell>
          <cell r="R1820" t="str">
            <v>J6</v>
          </cell>
          <cell r="S1820" t="str">
            <v>ENTREGADO</v>
          </cell>
          <cell r="T1820">
            <v>0</v>
          </cell>
          <cell r="U1820" t="str">
            <v>CONDORI CHURATA ALEX</v>
          </cell>
          <cell r="V1820" t="str">
            <v>FLOREZ CONDORI  JOSE WILLIANS</v>
          </cell>
        </row>
        <row r="1821">
          <cell r="A1821">
            <v>1818</v>
          </cell>
          <cell r="B1821">
            <v>42703</v>
          </cell>
          <cell r="C1821" t="str">
            <v>NOVIEMBRE</v>
          </cell>
          <cell r="D1821" t="str">
            <v>2016</v>
          </cell>
          <cell r="E1821">
            <v>457</v>
          </cell>
          <cell r="F1821" t="str">
            <v>ABR-741</v>
          </cell>
          <cell r="G1821" t="str">
            <v>T3N-974</v>
          </cell>
          <cell r="H1821" t="str">
            <v>LAS BAMBAS</v>
          </cell>
          <cell r="I1821">
            <v>107227</v>
          </cell>
          <cell r="J1821" t="str">
            <v>REPUESTO</v>
          </cell>
          <cell r="K1821" t="str">
            <v>FOCO LAGRIMON AMBAR 12 V</v>
          </cell>
          <cell r="L1821">
            <v>1</v>
          </cell>
          <cell r="M1821" t="str">
            <v>UNID.</v>
          </cell>
          <cell r="N1821" t="str">
            <v>TRACTO</v>
          </cell>
          <cell r="O1821">
            <v>87</v>
          </cell>
          <cell r="P1821" t="str">
            <v>E2</v>
          </cell>
          <cell r="Q1821" t="str">
            <v>J1</v>
          </cell>
          <cell r="R1821" t="str">
            <v>J6</v>
          </cell>
          <cell r="S1821" t="str">
            <v>ENTREGADO</v>
          </cell>
          <cell r="T1821">
            <v>0</v>
          </cell>
          <cell r="U1821" t="str">
            <v>YUCA BELLIDO BORIS YERSY</v>
          </cell>
          <cell r="V1821" t="str">
            <v>FLOREZ CONDORI  JOSE WILLIANS</v>
          </cell>
        </row>
        <row r="1822">
          <cell r="A1822">
            <v>1801</v>
          </cell>
          <cell r="B1822">
            <v>42703</v>
          </cell>
          <cell r="C1822" t="str">
            <v>NOVIEMBRE</v>
          </cell>
          <cell r="D1822" t="str">
            <v>2016</v>
          </cell>
          <cell r="E1822">
            <v>460</v>
          </cell>
          <cell r="F1822" t="str">
            <v>ABR-759</v>
          </cell>
          <cell r="G1822" t="str">
            <v>D0Z-995</v>
          </cell>
          <cell r="H1822" t="str">
            <v>LAS BAMBAS</v>
          </cell>
          <cell r="I1822">
            <v>110412</v>
          </cell>
          <cell r="J1822" t="str">
            <v>REPUESTO</v>
          </cell>
          <cell r="K1822" t="str">
            <v>REPARACION DE CARTUCHO DE PULPO</v>
          </cell>
          <cell r="L1822">
            <v>1</v>
          </cell>
          <cell r="M1822" t="str">
            <v>UNID.</v>
          </cell>
          <cell r="N1822" t="str">
            <v>CISTERNA</v>
          </cell>
          <cell r="O1822">
            <v>87</v>
          </cell>
          <cell r="P1822" t="str">
            <v>M3</v>
          </cell>
          <cell r="Q1822" t="str">
            <v>J2</v>
          </cell>
          <cell r="R1822" t="str">
            <v>J6</v>
          </cell>
          <cell r="S1822" t="str">
            <v>ENTREGADO</v>
          </cell>
          <cell r="T1822">
            <v>0</v>
          </cell>
          <cell r="U1822" t="str">
            <v>GARCIA PASQUEL  JOSE LUIS</v>
          </cell>
          <cell r="V1822" t="str">
            <v>CORIHUAMAN SURCO  ERICK ROBERT</v>
          </cell>
        </row>
        <row r="1823">
          <cell r="A1823">
            <v>1817</v>
          </cell>
          <cell r="B1823">
            <v>42703</v>
          </cell>
          <cell r="C1823" t="str">
            <v>NOVIEMBRE</v>
          </cell>
          <cell r="D1823" t="str">
            <v>2016</v>
          </cell>
          <cell r="E1823">
            <v>460</v>
          </cell>
          <cell r="F1823" t="str">
            <v>ABR-759</v>
          </cell>
          <cell r="G1823" t="str">
            <v>D0Z-995</v>
          </cell>
          <cell r="H1823" t="str">
            <v>LAS BAMBAS</v>
          </cell>
          <cell r="I1823">
            <v>110412</v>
          </cell>
          <cell r="J1823" t="str">
            <v>REPUESTO</v>
          </cell>
          <cell r="K1823" t="str">
            <v>NIPLE DE 3/8</v>
          </cell>
          <cell r="L1823">
            <v>1</v>
          </cell>
          <cell r="M1823" t="str">
            <v>UNID.</v>
          </cell>
          <cell r="N1823" t="str">
            <v>CISTERNA</v>
          </cell>
          <cell r="O1823">
            <v>87</v>
          </cell>
          <cell r="P1823" t="str">
            <v>M3</v>
          </cell>
          <cell r="Q1823" t="str">
            <v>J1</v>
          </cell>
          <cell r="R1823" t="str">
            <v>J5</v>
          </cell>
          <cell r="S1823" t="str">
            <v>ENTREGADO</v>
          </cell>
          <cell r="T1823">
            <v>0</v>
          </cell>
          <cell r="U1823" t="str">
            <v>GARCIA PASQUEL  JOSE LUIS</v>
          </cell>
          <cell r="V1823" t="str">
            <v>FLOREZ CONDORI  JOSE WILLIANS</v>
          </cell>
        </row>
        <row r="1824">
          <cell r="A1824">
            <v>1865</v>
          </cell>
          <cell r="B1824">
            <v>42703</v>
          </cell>
          <cell r="C1824" t="str">
            <v>NOVIEMBRE</v>
          </cell>
          <cell r="D1824" t="str">
            <v>2016</v>
          </cell>
          <cell r="E1824">
            <v>433</v>
          </cell>
          <cell r="F1824" t="str">
            <v>AEH-920</v>
          </cell>
          <cell r="G1824" t="str">
            <v>CAMIONETA</v>
          </cell>
          <cell r="H1824" t="str">
            <v>LAS BAMBAS</v>
          </cell>
          <cell r="I1824">
            <v>87997</v>
          </cell>
          <cell r="J1824" t="str">
            <v>REPUESTO</v>
          </cell>
          <cell r="K1824" t="str">
            <v>LLANTA DE CAMIONETA</v>
          </cell>
          <cell r="L1824">
            <v>5</v>
          </cell>
          <cell r="M1824" t="str">
            <v>UNID.</v>
          </cell>
          <cell r="N1824" t="str">
            <v>CAMIONETA</v>
          </cell>
          <cell r="O1824">
            <v>87</v>
          </cell>
          <cell r="P1824" t="str">
            <v>J3</v>
          </cell>
          <cell r="Q1824" t="str">
            <v>J3</v>
          </cell>
          <cell r="R1824" t="str">
            <v>J6</v>
          </cell>
          <cell r="S1824" t="str">
            <v>ENTREGADO</v>
          </cell>
          <cell r="T1824">
            <v>0</v>
          </cell>
          <cell r="U1824" t="str">
            <v>CHURA PIZARRO ALBERTO</v>
          </cell>
          <cell r="V1824" t="str">
            <v>CHURA PIZARRO ALBERTO</v>
          </cell>
        </row>
        <row r="1825">
          <cell r="A1825">
            <v>1858</v>
          </cell>
          <cell r="B1825">
            <v>42703</v>
          </cell>
          <cell r="C1825" t="str">
            <v>NOVIEMBRE</v>
          </cell>
          <cell r="D1825" t="str">
            <v>2016</v>
          </cell>
          <cell r="E1825">
            <v>425</v>
          </cell>
          <cell r="F1825" t="str">
            <v>AKW-731</v>
          </cell>
          <cell r="G1825" t="str">
            <v>TCR-989</v>
          </cell>
          <cell r="H1825" t="str">
            <v>LAS BAMBAS CONC.</v>
          </cell>
          <cell r="I1825">
            <v>219562</v>
          </cell>
          <cell r="J1825" t="str">
            <v>REPUESTO</v>
          </cell>
          <cell r="K1825" t="str">
            <v>FARO CIRCULAR STOP</v>
          </cell>
          <cell r="L1825">
            <v>1</v>
          </cell>
          <cell r="M1825" t="str">
            <v>UNID.</v>
          </cell>
          <cell r="N1825" t="str">
            <v>TOLVA</v>
          </cell>
          <cell r="O1825">
            <v>87</v>
          </cell>
          <cell r="P1825" t="str">
            <v>E3</v>
          </cell>
          <cell r="Q1825" t="str">
            <v>J1</v>
          </cell>
          <cell r="R1825" t="str">
            <v>J6</v>
          </cell>
          <cell r="S1825" t="str">
            <v>ENTREGADO</v>
          </cell>
          <cell r="T1825">
            <v>0</v>
          </cell>
          <cell r="U1825" t="str">
            <v>CONDORI CHURATA ALEX</v>
          </cell>
          <cell r="V1825" t="str">
            <v>FLOREZ CONDORI  JOSE WILLIANS</v>
          </cell>
        </row>
        <row r="1826">
          <cell r="A1826">
            <v>1856</v>
          </cell>
          <cell r="B1826">
            <v>42703</v>
          </cell>
          <cell r="C1826">
            <v>0</v>
          </cell>
          <cell r="D1826">
            <v>0</v>
          </cell>
          <cell r="E1826">
            <v>421</v>
          </cell>
          <cell r="F1826" t="str">
            <v>AKW-860</v>
          </cell>
          <cell r="G1826" t="str">
            <v>F5Z-991</v>
          </cell>
          <cell r="H1826" t="str">
            <v>LAS BAMBAS</v>
          </cell>
          <cell r="I1826">
            <v>37840</v>
          </cell>
          <cell r="J1826" t="str">
            <v>REPUESTO</v>
          </cell>
          <cell r="K1826" t="str">
            <v>LLANTAS NUEVAS</v>
          </cell>
          <cell r="L1826">
            <v>12</v>
          </cell>
          <cell r="M1826" t="str">
            <v>UNID.</v>
          </cell>
          <cell r="N1826" t="str">
            <v>CISTERNA</v>
          </cell>
          <cell r="O1826">
            <v>87</v>
          </cell>
          <cell r="P1826" t="str">
            <v>N2</v>
          </cell>
          <cell r="Q1826" t="str">
            <v>J3</v>
          </cell>
          <cell r="R1826" t="str">
            <v>J6</v>
          </cell>
          <cell r="S1826" t="str">
            <v>ENTREGADO</v>
          </cell>
          <cell r="T1826">
            <v>0</v>
          </cell>
          <cell r="U1826" t="str">
            <v>MAMANI LARICO  EDUARDO ALVARO</v>
          </cell>
          <cell r="V1826" t="str">
            <v>CHURA PIZARRO ALBERTO</v>
          </cell>
        </row>
        <row r="1827">
          <cell r="A1827">
            <v>1829</v>
          </cell>
          <cell r="B1827">
            <v>42703</v>
          </cell>
          <cell r="C1827" t="str">
            <v>NOVIEMBRE</v>
          </cell>
          <cell r="D1827" t="str">
            <v>2016</v>
          </cell>
          <cell r="E1827">
            <v>421</v>
          </cell>
          <cell r="F1827" t="str">
            <v>AKW-860</v>
          </cell>
          <cell r="G1827" t="str">
            <v>F5Z-991</v>
          </cell>
          <cell r="H1827" t="str">
            <v>LAS BAMBAS</v>
          </cell>
          <cell r="I1827">
            <v>37840</v>
          </cell>
          <cell r="J1827" t="str">
            <v>REPUESTO</v>
          </cell>
          <cell r="K1827" t="str">
            <v>SUPERCITO 1/8</v>
          </cell>
          <cell r="L1827">
            <v>5</v>
          </cell>
          <cell r="M1827" t="str">
            <v>KG.</v>
          </cell>
          <cell r="N1827" t="str">
            <v>CISTERNA</v>
          </cell>
          <cell r="O1827">
            <v>87</v>
          </cell>
          <cell r="P1827" t="str">
            <v>S4</v>
          </cell>
          <cell r="Q1827" t="str">
            <v>J1</v>
          </cell>
          <cell r="R1827" t="str">
            <v>J6</v>
          </cell>
          <cell r="S1827" t="str">
            <v>ENTREGADO</v>
          </cell>
          <cell r="T1827">
            <v>0</v>
          </cell>
          <cell r="U1827" t="str">
            <v>SURCO QUISPE JOHNNY</v>
          </cell>
          <cell r="V1827" t="str">
            <v>FLOREZ CONDORI  JOSE WILLIANS</v>
          </cell>
        </row>
        <row r="1828">
          <cell r="A1828">
            <v>1821</v>
          </cell>
          <cell r="B1828">
            <v>42703</v>
          </cell>
          <cell r="C1828" t="str">
            <v>NOVIEMBRE</v>
          </cell>
          <cell r="D1828" t="str">
            <v>2016</v>
          </cell>
          <cell r="E1828">
            <v>465</v>
          </cell>
          <cell r="F1828" t="str">
            <v>AKX-805</v>
          </cell>
          <cell r="G1828" t="str">
            <v>F5Z-985</v>
          </cell>
          <cell r="H1828" t="str">
            <v>LAS BAMBAS</v>
          </cell>
          <cell r="I1828">
            <v>34550</v>
          </cell>
          <cell r="J1828" t="str">
            <v>REPUESTO</v>
          </cell>
          <cell r="K1828" t="str">
            <v>CONO Y GUIA 1/4 C/ TUERCA</v>
          </cell>
          <cell r="L1828">
            <v>1</v>
          </cell>
          <cell r="M1828" t="str">
            <v>UNID.</v>
          </cell>
          <cell r="N1828" t="str">
            <v>CISTERNA</v>
          </cell>
          <cell r="O1828">
            <v>87</v>
          </cell>
          <cell r="P1828" t="str">
            <v>S2</v>
          </cell>
          <cell r="Q1828" t="str">
            <v>J1</v>
          </cell>
          <cell r="R1828" t="str">
            <v>J5</v>
          </cell>
          <cell r="S1828" t="str">
            <v>ENTREGADO</v>
          </cell>
          <cell r="T1828">
            <v>0</v>
          </cell>
          <cell r="U1828" t="str">
            <v>PALOMINO ESTRADA  MICHEL</v>
          </cell>
          <cell r="V1828" t="str">
            <v>FLOREZ CONDORI  JOSE WILLIANS</v>
          </cell>
        </row>
        <row r="1829">
          <cell r="A1829">
            <v>1822</v>
          </cell>
          <cell r="B1829">
            <v>42703</v>
          </cell>
          <cell r="C1829" t="str">
            <v>NOVIEMBRE</v>
          </cell>
          <cell r="D1829" t="str">
            <v>2016</v>
          </cell>
          <cell r="E1829">
            <v>465</v>
          </cell>
          <cell r="F1829" t="str">
            <v>AKX-805</v>
          </cell>
          <cell r="G1829" t="str">
            <v>F5Z-985</v>
          </cell>
          <cell r="H1829" t="str">
            <v>LAS BAMBAS</v>
          </cell>
          <cell r="I1829">
            <v>34550</v>
          </cell>
          <cell r="J1829" t="str">
            <v>REPUESTO</v>
          </cell>
          <cell r="K1829" t="str">
            <v xml:space="preserve">UNION RAPIDA 1/4 </v>
          </cell>
          <cell r="L1829">
            <v>1</v>
          </cell>
          <cell r="M1829" t="str">
            <v>UNID.</v>
          </cell>
          <cell r="N1829" t="str">
            <v>CISTERNA</v>
          </cell>
          <cell r="O1829">
            <v>87</v>
          </cell>
          <cell r="P1829" t="str">
            <v>S2</v>
          </cell>
          <cell r="Q1829" t="str">
            <v>J1</v>
          </cell>
          <cell r="R1829" t="str">
            <v>J5</v>
          </cell>
          <cell r="S1829" t="str">
            <v>ENTREGADO</v>
          </cell>
          <cell r="T1829">
            <v>0</v>
          </cell>
          <cell r="U1829" t="str">
            <v>PALOMINO ESTRADA  MICHEL</v>
          </cell>
          <cell r="V1829" t="str">
            <v>FLOREZ CONDORI  JOSE WILLIANS</v>
          </cell>
        </row>
        <row r="1830">
          <cell r="A1830">
            <v>1786</v>
          </cell>
          <cell r="B1830">
            <v>42703</v>
          </cell>
          <cell r="C1830" t="str">
            <v>NOVIEMBRE</v>
          </cell>
          <cell r="D1830" t="str">
            <v>2016</v>
          </cell>
          <cell r="E1830">
            <v>400</v>
          </cell>
          <cell r="F1830" t="str">
            <v>B2M-948</v>
          </cell>
          <cell r="G1830" t="str">
            <v>CAMION</v>
          </cell>
          <cell r="H1830" t="str">
            <v>TAMBOMAYO</v>
          </cell>
          <cell r="I1830">
            <v>113240</v>
          </cell>
          <cell r="J1830" t="str">
            <v>REPUESTO</v>
          </cell>
          <cell r="K1830" t="str">
            <v>PERNO RACOR</v>
          </cell>
          <cell r="L1830">
            <v>1</v>
          </cell>
          <cell r="M1830" t="str">
            <v>UNID.</v>
          </cell>
          <cell r="N1830" t="str">
            <v>CAMION</v>
          </cell>
          <cell r="O1830">
            <v>87</v>
          </cell>
          <cell r="P1830" t="str">
            <v>M5</v>
          </cell>
          <cell r="Q1830" t="str">
            <v>J2</v>
          </cell>
          <cell r="R1830" t="str">
            <v>J6</v>
          </cell>
          <cell r="S1830" t="str">
            <v>ENTREGADO</v>
          </cell>
          <cell r="T1830">
            <v>0</v>
          </cell>
          <cell r="U1830" t="str">
            <v>LOPEZ RUIZ WILBERTO</v>
          </cell>
          <cell r="V1830" t="str">
            <v>CORIHUAMAN SURCO  ERICK ROBERT</v>
          </cell>
        </row>
        <row r="1831">
          <cell r="A1831">
            <v>1787</v>
          </cell>
          <cell r="B1831">
            <v>42703</v>
          </cell>
          <cell r="C1831" t="str">
            <v>NOVIEMBRE</v>
          </cell>
          <cell r="D1831" t="str">
            <v>2016</v>
          </cell>
          <cell r="E1831">
            <v>400</v>
          </cell>
          <cell r="F1831" t="str">
            <v>B2M-948</v>
          </cell>
          <cell r="G1831" t="str">
            <v>CAMION</v>
          </cell>
          <cell r="H1831" t="str">
            <v>TAMBOMAYO</v>
          </cell>
          <cell r="I1831">
            <v>113240</v>
          </cell>
          <cell r="J1831" t="str">
            <v>REPUESTO</v>
          </cell>
          <cell r="K1831" t="str">
            <v>PERNO 1/4 X 1</v>
          </cell>
          <cell r="L1831">
            <v>4</v>
          </cell>
          <cell r="M1831" t="str">
            <v>UNID.</v>
          </cell>
          <cell r="N1831" t="str">
            <v>CAMION</v>
          </cell>
          <cell r="O1831">
            <v>87</v>
          </cell>
          <cell r="P1831" t="str">
            <v>M5</v>
          </cell>
          <cell r="Q1831" t="str">
            <v>J2</v>
          </cell>
          <cell r="R1831" t="str">
            <v>J6</v>
          </cell>
          <cell r="S1831" t="str">
            <v>ENTREGADO</v>
          </cell>
          <cell r="T1831">
            <v>0</v>
          </cell>
          <cell r="U1831" t="str">
            <v>LOPEZ RUIZ WILBERTO</v>
          </cell>
          <cell r="V1831" t="str">
            <v>CORIHUAMAN SURCO  ERICK ROBERT</v>
          </cell>
        </row>
        <row r="1832">
          <cell r="A1832">
            <v>1788</v>
          </cell>
          <cell r="B1832">
            <v>42703</v>
          </cell>
          <cell r="C1832" t="str">
            <v>NOVIEMBRE</v>
          </cell>
          <cell r="D1832" t="str">
            <v>2016</v>
          </cell>
          <cell r="E1832">
            <v>400</v>
          </cell>
          <cell r="F1832" t="str">
            <v>B2M-948</v>
          </cell>
          <cell r="G1832" t="str">
            <v>CAMION</v>
          </cell>
          <cell r="H1832" t="str">
            <v>TAMBOMAYO</v>
          </cell>
          <cell r="I1832">
            <v>113240</v>
          </cell>
          <cell r="J1832" t="str">
            <v>REPUESTO</v>
          </cell>
          <cell r="K1832" t="str">
            <v>VOLANDA PLANAS 1/4</v>
          </cell>
          <cell r="L1832">
            <v>4</v>
          </cell>
          <cell r="M1832" t="str">
            <v>UNID.</v>
          </cell>
          <cell r="N1832" t="str">
            <v>CAMION</v>
          </cell>
          <cell r="O1832">
            <v>87</v>
          </cell>
          <cell r="P1832" t="str">
            <v>M5</v>
          </cell>
          <cell r="Q1832" t="str">
            <v>J2</v>
          </cell>
          <cell r="R1832" t="str">
            <v>J6</v>
          </cell>
          <cell r="S1832" t="str">
            <v>ENTREGADO</v>
          </cell>
          <cell r="T1832">
            <v>0</v>
          </cell>
          <cell r="U1832" t="str">
            <v>LOPEZ RUIZ WILBERTO</v>
          </cell>
          <cell r="V1832" t="str">
            <v>CORIHUAMAN SURCO  ERICK ROBERT</v>
          </cell>
        </row>
        <row r="1833">
          <cell r="A1833">
            <v>1789</v>
          </cell>
          <cell r="B1833">
            <v>42703</v>
          </cell>
          <cell r="C1833" t="str">
            <v>NOVIEMBRE</v>
          </cell>
          <cell r="D1833" t="str">
            <v>2016</v>
          </cell>
          <cell r="E1833">
            <v>400</v>
          </cell>
          <cell r="F1833" t="str">
            <v>B2M-948</v>
          </cell>
          <cell r="G1833" t="str">
            <v>CAMION</v>
          </cell>
          <cell r="H1833" t="str">
            <v>TAMBOMAYO</v>
          </cell>
          <cell r="I1833">
            <v>113240</v>
          </cell>
          <cell r="J1833" t="str">
            <v>REPUESTO</v>
          </cell>
          <cell r="K1833" t="str">
            <v>TUERCA 1/4</v>
          </cell>
          <cell r="L1833">
            <v>4</v>
          </cell>
          <cell r="M1833" t="str">
            <v>UNID.</v>
          </cell>
          <cell r="N1833" t="str">
            <v>CAMION</v>
          </cell>
          <cell r="O1833">
            <v>87</v>
          </cell>
          <cell r="P1833" t="str">
            <v>M5</v>
          </cell>
          <cell r="Q1833" t="str">
            <v>J2</v>
          </cell>
          <cell r="R1833" t="str">
            <v>J6</v>
          </cell>
          <cell r="S1833" t="str">
            <v>ENTREGADO</v>
          </cell>
          <cell r="T1833">
            <v>0</v>
          </cell>
          <cell r="U1833" t="str">
            <v>LOPEZ RUIZ WILBERTO</v>
          </cell>
          <cell r="V1833" t="str">
            <v>CORIHUAMAN SURCO  ERICK ROBERT</v>
          </cell>
        </row>
        <row r="1834">
          <cell r="A1834">
            <v>1790</v>
          </cell>
          <cell r="B1834">
            <v>42703</v>
          </cell>
          <cell r="C1834" t="str">
            <v>NOVIEMBRE</v>
          </cell>
          <cell r="D1834" t="str">
            <v>2016</v>
          </cell>
          <cell r="E1834">
            <v>400</v>
          </cell>
          <cell r="F1834" t="str">
            <v>B2M-948</v>
          </cell>
          <cell r="G1834" t="str">
            <v>CAMION</v>
          </cell>
          <cell r="H1834" t="str">
            <v>TAMBOMAYO</v>
          </cell>
          <cell r="I1834">
            <v>113240</v>
          </cell>
          <cell r="J1834" t="str">
            <v>REPUESTO</v>
          </cell>
          <cell r="K1834" t="str">
            <v>AGUA REFRIGERANTE</v>
          </cell>
          <cell r="L1834">
            <v>4</v>
          </cell>
          <cell r="M1834" t="str">
            <v>GLNS.</v>
          </cell>
          <cell r="N1834" t="str">
            <v>CAMION</v>
          </cell>
          <cell r="O1834">
            <v>87</v>
          </cell>
          <cell r="P1834" t="str">
            <v>M5</v>
          </cell>
          <cell r="Q1834" t="str">
            <v>J2</v>
          </cell>
          <cell r="R1834" t="str">
            <v>J6</v>
          </cell>
          <cell r="S1834" t="str">
            <v>ENTREGADO</v>
          </cell>
          <cell r="T1834">
            <v>0</v>
          </cell>
          <cell r="U1834" t="str">
            <v>LOPEZ RUIZ WILBERTO</v>
          </cell>
          <cell r="V1834" t="str">
            <v>CORIHUAMAN SURCO  ERICK ROBERT</v>
          </cell>
        </row>
        <row r="1835">
          <cell r="A1835">
            <v>1791</v>
          </cell>
          <cell r="B1835">
            <v>42703</v>
          </cell>
          <cell r="C1835" t="str">
            <v>NOVIEMBRE</v>
          </cell>
          <cell r="D1835" t="str">
            <v>2016</v>
          </cell>
          <cell r="E1835">
            <v>400</v>
          </cell>
          <cell r="F1835" t="str">
            <v>B2M-948</v>
          </cell>
          <cell r="G1835" t="str">
            <v>CAMION</v>
          </cell>
          <cell r="H1835" t="str">
            <v>TAMBOMAYO</v>
          </cell>
          <cell r="I1835">
            <v>113240</v>
          </cell>
          <cell r="J1835" t="str">
            <v>UNIFORMES</v>
          </cell>
          <cell r="K1835" t="str">
            <v>TAIVEX "M"</v>
          </cell>
          <cell r="L1835">
            <v>1</v>
          </cell>
          <cell r="M1835" t="str">
            <v>UNID.</v>
          </cell>
          <cell r="N1835" t="str">
            <v>TALLER</v>
          </cell>
          <cell r="O1835">
            <v>87</v>
          </cell>
          <cell r="P1835" t="str">
            <v>M5</v>
          </cell>
          <cell r="Q1835" t="str">
            <v>J2</v>
          </cell>
          <cell r="R1835" t="str">
            <v>J6</v>
          </cell>
          <cell r="S1835" t="str">
            <v>ENTREGADO</v>
          </cell>
          <cell r="T1835">
            <v>0</v>
          </cell>
          <cell r="U1835" t="str">
            <v>LOPEZ RUIZ WILBERTO</v>
          </cell>
          <cell r="V1835" t="str">
            <v>CORIHUAMAN SURCO  ERICK ROBERT</v>
          </cell>
        </row>
        <row r="1836">
          <cell r="A1836">
            <v>1877</v>
          </cell>
          <cell r="B1836">
            <v>42703</v>
          </cell>
          <cell r="C1836" t="str">
            <v>NOVIEMBRE</v>
          </cell>
          <cell r="D1836" t="str">
            <v>2016</v>
          </cell>
          <cell r="E1836">
            <v>400</v>
          </cell>
          <cell r="F1836" t="str">
            <v>B2M-948</v>
          </cell>
          <cell r="G1836" t="str">
            <v>CAMION</v>
          </cell>
          <cell r="H1836" t="str">
            <v>TAMBOMAYO</v>
          </cell>
          <cell r="I1836">
            <v>113240</v>
          </cell>
          <cell r="J1836" t="str">
            <v>REPUESTO</v>
          </cell>
          <cell r="K1836" t="str">
            <v>SOPORTE DE CARDAN</v>
          </cell>
          <cell r="L1836">
            <v>1</v>
          </cell>
          <cell r="M1836" t="str">
            <v>UNID.</v>
          </cell>
          <cell r="N1836" t="str">
            <v>TRACTO</v>
          </cell>
          <cell r="O1836">
            <v>87</v>
          </cell>
          <cell r="P1836" t="str">
            <v>M5</v>
          </cell>
          <cell r="Q1836" t="str">
            <v>J2</v>
          </cell>
          <cell r="R1836" t="str">
            <v>J6</v>
          </cell>
          <cell r="S1836" t="str">
            <v>ENTREGADO</v>
          </cell>
          <cell r="T1836">
            <v>0</v>
          </cell>
          <cell r="U1836" t="str">
            <v>LOPEZ RUIZ WILBERTO</v>
          </cell>
          <cell r="V1836" t="str">
            <v>CORIHUAMAN SURCO  ERICK ROBERT</v>
          </cell>
        </row>
        <row r="1837">
          <cell r="A1837">
            <v>1799</v>
          </cell>
          <cell r="B1837">
            <v>42703</v>
          </cell>
          <cell r="C1837" t="str">
            <v>NOVIEMBRE</v>
          </cell>
          <cell r="D1837" t="str">
            <v>2016</v>
          </cell>
          <cell r="E1837">
            <v>372</v>
          </cell>
          <cell r="F1837" t="str">
            <v>C5R-892</v>
          </cell>
          <cell r="G1837" t="str">
            <v>A0T-983</v>
          </cell>
          <cell r="H1837" t="str">
            <v>LAS BAMBAS</v>
          </cell>
          <cell r="I1837">
            <v>225360</v>
          </cell>
          <cell r="J1837" t="str">
            <v>REPUESTO</v>
          </cell>
          <cell r="K1837" t="str">
            <v>FOCO LAGRIMA 12V</v>
          </cell>
          <cell r="L1837">
            <v>1</v>
          </cell>
          <cell r="M1837" t="str">
            <v>UNID.</v>
          </cell>
          <cell r="N1837" t="str">
            <v>TRACTO</v>
          </cell>
          <cell r="O1837">
            <v>87</v>
          </cell>
          <cell r="P1837" t="str">
            <v>E3</v>
          </cell>
          <cell r="Q1837" t="str">
            <v>J2</v>
          </cell>
          <cell r="R1837" t="str">
            <v>J6</v>
          </cell>
          <cell r="S1837" t="str">
            <v>ENTREGADO</v>
          </cell>
          <cell r="T1837">
            <v>0</v>
          </cell>
          <cell r="U1837" t="str">
            <v>CONDORI CHURATA ALEX</v>
          </cell>
          <cell r="V1837" t="str">
            <v>CORIHUAMAN SURCO  ERICK ROBERT</v>
          </cell>
        </row>
        <row r="1838">
          <cell r="A1838">
            <v>1871</v>
          </cell>
          <cell r="B1838">
            <v>42703</v>
          </cell>
          <cell r="C1838" t="str">
            <v>NOVIEMBRE</v>
          </cell>
          <cell r="D1838" t="str">
            <v>2016</v>
          </cell>
          <cell r="E1838">
            <v>383</v>
          </cell>
          <cell r="F1838" t="str">
            <v>C5R-895</v>
          </cell>
          <cell r="G1838" t="str">
            <v>TBL-976</v>
          </cell>
          <cell r="H1838" t="str">
            <v>LAS BAMBAS</v>
          </cell>
          <cell r="I1838">
            <v>167570</v>
          </cell>
          <cell r="J1838" t="str">
            <v>REPUESTO</v>
          </cell>
          <cell r="K1838" t="str">
            <v>QUINTA RUEDA</v>
          </cell>
          <cell r="L1838">
            <v>1</v>
          </cell>
          <cell r="M1838" t="str">
            <v>UNID.</v>
          </cell>
          <cell r="N1838" t="str">
            <v>TRACTO</v>
          </cell>
          <cell r="O1838">
            <v>87</v>
          </cell>
          <cell r="P1838" t="str">
            <v>J1</v>
          </cell>
          <cell r="Q1838" t="str">
            <v>J1</v>
          </cell>
          <cell r="R1838" t="str">
            <v>J5</v>
          </cell>
          <cell r="S1838" t="str">
            <v>ENTREGADO</v>
          </cell>
          <cell r="T1838">
            <v>0</v>
          </cell>
          <cell r="U1838" t="str">
            <v>FLOREZ CONDORI  JOSE WILLIANS</v>
          </cell>
          <cell r="V1838" t="str">
            <v>FLOREZ CONDORI  JOSE WILLIANS</v>
          </cell>
        </row>
        <row r="1839">
          <cell r="A1839">
            <v>1873</v>
          </cell>
          <cell r="B1839">
            <v>42703</v>
          </cell>
          <cell r="C1839" t="str">
            <v>NOVIEMBRE</v>
          </cell>
          <cell r="D1839" t="str">
            <v>2016</v>
          </cell>
          <cell r="E1839">
            <v>383</v>
          </cell>
          <cell r="F1839" t="str">
            <v>C5R-895</v>
          </cell>
          <cell r="G1839" t="str">
            <v>TBL-976</v>
          </cell>
          <cell r="H1839" t="str">
            <v>LAS BAMBAS</v>
          </cell>
          <cell r="I1839">
            <v>167570</v>
          </cell>
          <cell r="J1839" t="str">
            <v>REPUESTO</v>
          </cell>
          <cell r="K1839" t="str">
            <v>PERNO 5/8X 3" C/ TUERCA Y VOLANDA PLANA</v>
          </cell>
          <cell r="L1839">
            <v>1</v>
          </cell>
          <cell r="M1839" t="str">
            <v>UNID.</v>
          </cell>
          <cell r="N1839" t="str">
            <v>TRACTO</v>
          </cell>
          <cell r="O1839">
            <v>87</v>
          </cell>
          <cell r="P1839" t="str">
            <v>M2</v>
          </cell>
          <cell r="Q1839" t="str">
            <v>J1</v>
          </cell>
          <cell r="R1839" t="str">
            <v>J5</v>
          </cell>
          <cell r="S1839" t="str">
            <v>ENTREGADO</v>
          </cell>
          <cell r="T1839">
            <v>0</v>
          </cell>
          <cell r="U1839" t="str">
            <v>CHUMPITAZ GAGO JULIO ENRIQUE</v>
          </cell>
          <cell r="V1839" t="str">
            <v>FLOREZ CONDORI  JOSE WILLIANS</v>
          </cell>
        </row>
        <row r="1840">
          <cell r="A1840">
            <v>1878</v>
          </cell>
          <cell r="B1840">
            <v>42703</v>
          </cell>
          <cell r="C1840" t="str">
            <v>NOVIEMBRE</v>
          </cell>
          <cell r="D1840" t="str">
            <v>2016</v>
          </cell>
          <cell r="E1840">
            <v>383</v>
          </cell>
          <cell r="F1840" t="str">
            <v>C5R-895</v>
          </cell>
          <cell r="G1840" t="str">
            <v>TBL-976</v>
          </cell>
          <cell r="H1840" t="str">
            <v>LAS BAMBAS</v>
          </cell>
          <cell r="I1840">
            <v>167570</v>
          </cell>
          <cell r="J1840" t="str">
            <v>REPUESTO</v>
          </cell>
          <cell r="K1840" t="str">
            <v>VARILLAS INOX</v>
          </cell>
          <cell r="L1840">
            <v>5</v>
          </cell>
          <cell r="M1840" t="str">
            <v>UNID.</v>
          </cell>
          <cell r="N1840" t="str">
            <v>TRACTO</v>
          </cell>
          <cell r="O1840">
            <v>87</v>
          </cell>
          <cell r="P1840" t="str">
            <v>S2</v>
          </cell>
          <cell r="Q1840" t="str">
            <v>J2</v>
          </cell>
          <cell r="R1840" t="str">
            <v>J6</v>
          </cell>
          <cell r="S1840" t="str">
            <v>ENTREGADO</v>
          </cell>
          <cell r="T1840">
            <v>0</v>
          </cell>
          <cell r="U1840" t="str">
            <v>PALOMINO ESTRADA  MICHEL</v>
          </cell>
          <cell r="V1840" t="str">
            <v>CORIHUAMAN SURCO  ERICK ROBERT</v>
          </cell>
        </row>
        <row r="1841">
          <cell r="A1841">
            <v>1884</v>
          </cell>
          <cell r="B1841">
            <v>42703</v>
          </cell>
          <cell r="C1841" t="str">
            <v>NOVIEMBRE</v>
          </cell>
          <cell r="D1841" t="str">
            <v>2016</v>
          </cell>
          <cell r="E1841">
            <v>443</v>
          </cell>
          <cell r="F1841" t="str">
            <v>C5R-896</v>
          </cell>
          <cell r="G1841" t="str">
            <v>A0U-977</v>
          </cell>
          <cell r="H1841" t="str">
            <v>LAS BAMBAS</v>
          </cell>
          <cell r="I1841">
            <v>211020</v>
          </cell>
          <cell r="J1841" t="str">
            <v>REPUESTO</v>
          </cell>
          <cell r="K1841" t="str">
            <v>LIQUIDO LIMPIAPARABRISAS</v>
          </cell>
          <cell r="L1841">
            <v>2</v>
          </cell>
          <cell r="M1841" t="str">
            <v>GLNS.</v>
          </cell>
          <cell r="N1841" t="str">
            <v>TRACTO</v>
          </cell>
          <cell r="O1841">
            <v>87</v>
          </cell>
          <cell r="P1841" t="str">
            <v>J2</v>
          </cell>
          <cell r="Q1841" t="str">
            <v>J2</v>
          </cell>
          <cell r="R1841" t="str">
            <v>J6</v>
          </cell>
          <cell r="S1841" t="str">
            <v>ENTREGADO</v>
          </cell>
          <cell r="T1841">
            <v>0</v>
          </cell>
          <cell r="U1841" t="str">
            <v>CORIHUAMAN SURCO  ERICK ROBERT</v>
          </cell>
          <cell r="V1841" t="str">
            <v>CORIHUAMAN SURCO  ERICK ROBERT</v>
          </cell>
        </row>
        <row r="1842">
          <cell r="A1842">
            <v>1792</v>
          </cell>
          <cell r="B1842">
            <v>42703</v>
          </cell>
          <cell r="C1842" t="str">
            <v>NOVIEMBRE</v>
          </cell>
          <cell r="D1842" t="str">
            <v>2016</v>
          </cell>
          <cell r="E1842">
            <v>447</v>
          </cell>
          <cell r="F1842" t="str">
            <v>C6X-739</v>
          </cell>
          <cell r="G1842" t="str">
            <v>TCS-988</v>
          </cell>
          <cell r="H1842" t="str">
            <v>LAS BAMBAS CONC.</v>
          </cell>
          <cell r="I1842">
            <v>227424</v>
          </cell>
          <cell r="J1842" t="str">
            <v>REPUESTO</v>
          </cell>
          <cell r="K1842" t="str">
            <v>GASOLINA</v>
          </cell>
          <cell r="L1842">
            <v>1</v>
          </cell>
          <cell r="M1842" t="str">
            <v>GLNS.</v>
          </cell>
          <cell r="N1842" t="str">
            <v>TRACTO</v>
          </cell>
          <cell r="O1842">
            <v>87</v>
          </cell>
          <cell r="P1842" t="str">
            <v>M2</v>
          </cell>
          <cell r="Q1842" t="str">
            <v>J2</v>
          </cell>
          <cell r="R1842" t="str">
            <v>J6</v>
          </cell>
          <cell r="S1842" t="str">
            <v>ENTREGADO</v>
          </cell>
          <cell r="T1842">
            <v>0</v>
          </cell>
          <cell r="U1842" t="str">
            <v>CHUMPITAZ GAGO JULIO ENRIQUE</v>
          </cell>
          <cell r="V1842" t="str">
            <v>CORIHUAMAN SURCO  ERICK ROBERT</v>
          </cell>
        </row>
        <row r="1843">
          <cell r="A1843">
            <v>1805</v>
          </cell>
          <cell r="B1843">
            <v>42703</v>
          </cell>
          <cell r="C1843" t="str">
            <v>NOVIEMBRE</v>
          </cell>
          <cell r="D1843" t="str">
            <v>2016</v>
          </cell>
          <cell r="E1843">
            <v>447</v>
          </cell>
          <cell r="F1843" t="str">
            <v>C6X-739</v>
          </cell>
          <cell r="G1843" t="str">
            <v>TCS-988</v>
          </cell>
          <cell r="H1843" t="str">
            <v>LAS BAMBAS CONC.</v>
          </cell>
          <cell r="I1843">
            <v>227424</v>
          </cell>
          <cell r="J1843" t="str">
            <v>REPUESTO</v>
          </cell>
          <cell r="K1843" t="str">
            <v>FILTRO DE HIDROLINA</v>
          </cell>
          <cell r="L1843">
            <v>1</v>
          </cell>
          <cell r="M1843" t="str">
            <v>UNID.</v>
          </cell>
          <cell r="N1843" t="str">
            <v>TRACTO</v>
          </cell>
          <cell r="O1843">
            <v>87</v>
          </cell>
          <cell r="P1843" t="str">
            <v>M2</v>
          </cell>
          <cell r="Q1843" t="str">
            <v>J2</v>
          </cell>
          <cell r="R1843" t="str">
            <v>J6</v>
          </cell>
          <cell r="S1843" t="str">
            <v>ENTREGADO</v>
          </cell>
          <cell r="T1843">
            <v>0</v>
          </cell>
          <cell r="U1843" t="str">
            <v>CHUMPITAZ GAGO JULIO ENRIQUE</v>
          </cell>
          <cell r="V1843" t="str">
            <v>CORIHUAMAN SURCO  ERICK ROBERT</v>
          </cell>
        </row>
        <row r="1844">
          <cell r="A1844">
            <v>1806</v>
          </cell>
          <cell r="B1844">
            <v>42703</v>
          </cell>
          <cell r="C1844" t="str">
            <v>NOVIEMBRE</v>
          </cell>
          <cell r="D1844" t="str">
            <v>2016</v>
          </cell>
          <cell r="E1844">
            <v>447</v>
          </cell>
          <cell r="F1844" t="str">
            <v>C6X-739</v>
          </cell>
          <cell r="G1844" t="str">
            <v>TCS-988</v>
          </cell>
          <cell r="H1844" t="str">
            <v>LAS BAMBAS CONC.</v>
          </cell>
          <cell r="I1844">
            <v>227424</v>
          </cell>
          <cell r="J1844" t="str">
            <v>REPUESTO</v>
          </cell>
          <cell r="K1844" t="str">
            <v>HIDROLINA</v>
          </cell>
          <cell r="L1844">
            <v>1</v>
          </cell>
          <cell r="M1844" t="str">
            <v>GLNS.</v>
          </cell>
          <cell r="N1844" t="str">
            <v>TRACTO</v>
          </cell>
          <cell r="O1844">
            <v>87</v>
          </cell>
          <cell r="P1844" t="str">
            <v>M2</v>
          </cell>
          <cell r="Q1844" t="str">
            <v>J2</v>
          </cell>
          <cell r="R1844" t="str">
            <v>J6</v>
          </cell>
          <cell r="S1844" t="str">
            <v>ENTREGADO</v>
          </cell>
          <cell r="T1844">
            <v>0</v>
          </cell>
          <cell r="U1844" t="str">
            <v>CHUMPITAZ GAGO JULIO ENRIQUE</v>
          </cell>
          <cell r="V1844" t="str">
            <v>CORIHUAMAN SURCO  ERICK ROBERT</v>
          </cell>
        </row>
        <row r="1845">
          <cell r="A1845">
            <v>1840</v>
          </cell>
          <cell r="B1845">
            <v>42703</v>
          </cell>
          <cell r="C1845" t="str">
            <v>NOVIEMBRE</v>
          </cell>
          <cell r="D1845" t="str">
            <v>2016</v>
          </cell>
          <cell r="E1845">
            <v>447</v>
          </cell>
          <cell r="F1845" t="str">
            <v>C6X-739</v>
          </cell>
          <cell r="G1845" t="str">
            <v>TCS-988</v>
          </cell>
          <cell r="H1845" t="str">
            <v>LAS BAMBAS CONC.</v>
          </cell>
          <cell r="I1845">
            <v>227424</v>
          </cell>
          <cell r="J1845" t="str">
            <v>INSUMO TALLER</v>
          </cell>
          <cell r="K1845" t="str">
            <v>VARILLAS INOX</v>
          </cell>
          <cell r="L1845">
            <v>1</v>
          </cell>
          <cell r="M1845" t="str">
            <v>UNID.</v>
          </cell>
          <cell r="N1845" t="str">
            <v>TOLVA</v>
          </cell>
          <cell r="O1845">
            <v>87</v>
          </cell>
          <cell r="P1845" t="str">
            <v>M2</v>
          </cell>
          <cell r="Q1845" t="str">
            <v>J1</v>
          </cell>
          <cell r="R1845" t="str">
            <v>J6</v>
          </cell>
          <cell r="S1845" t="str">
            <v>ENTREGADO</v>
          </cell>
          <cell r="T1845">
            <v>0</v>
          </cell>
          <cell r="U1845" t="str">
            <v>CHUMPITAZ GAGO JULIO ENRIQUE</v>
          </cell>
          <cell r="V1845" t="str">
            <v>FLOREZ CONDORI  JOSE WILLIANS</v>
          </cell>
        </row>
        <row r="1846">
          <cell r="A1846">
            <v>1794</v>
          </cell>
          <cell r="B1846">
            <v>42703</v>
          </cell>
          <cell r="C1846" t="str">
            <v>NOVIEMBRE</v>
          </cell>
          <cell r="D1846" t="str">
            <v>2016</v>
          </cell>
          <cell r="E1846">
            <v>453</v>
          </cell>
          <cell r="F1846" t="str">
            <v>C9N-807</v>
          </cell>
          <cell r="G1846" t="str">
            <v>B4O-994</v>
          </cell>
          <cell r="H1846" t="str">
            <v>LAS BAMBAS</v>
          </cell>
          <cell r="I1846">
            <v>210225</v>
          </cell>
          <cell r="J1846" t="str">
            <v>REPUESTO</v>
          </cell>
          <cell r="K1846" t="str">
            <v>LUZ DE PLACA LED</v>
          </cell>
          <cell r="L1846">
            <v>1</v>
          </cell>
          <cell r="M1846" t="str">
            <v>UNID.</v>
          </cell>
          <cell r="N1846" t="str">
            <v>TRACTO</v>
          </cell>
          <cell r="O1846">
            <v>87</v>
          </cell>
          <cell r="P1846" t="str">
            <v>E2</v>
          </cell>
          <cell r="Q1846" t="str">
            <v>J2</v>
          </cell>
          <cell r="R1846" t="str">
            <v>J6</v>
          </cell>
          <cell r="S1846" t="str">
            <v>ENTREGADO</v>
          </cell>
          <cell r="T1846">
            <v>0</v>
          </cell>
          <cell r="U1846" t="str">
            <v>YUCA BELLIDO BORIS YERSY</v>
          </cell>
          <cell r="V1846" t="str">
            <v>CORIHUAMAN SURCO  ERICK ROBERT</v>
          </cell>
        </row>
        <row r="1847">
          <cell r="A1847">
            <v>1795</v>
          </cell>
          <cell r="B1847">
            <v>42703</v>
          </cell>
          <cell r="C1847" t="str">
            <v>NOVIEMBRE</v>
          </cell>
          <cell r="D1847" t="str">
            <v>2016</v>
          </cell>
          <cell r="E1847">
            <v>453</v>
          </cell>
          <cell r="F1847" t="str">
            <v>C9N-807</v>
          </cell>
          <cell r="G1847" t="str">
            <v>B4O-994</v>
          </cell>
          <cell r="H1847" t="str">
            <v>LAS BAMBAS</v>
          </cell>
          <cell r="I1847">
            <v>210225</v>
          </cell>
          <cell r="J1847" t="str">
            <v>REPUESTO</v>
          </cell>
          <cell r="K1847" t="str">
            <v>SOLDIMIX</v>
          </cell>
          <cell r="L1847">
            <v>1</v>
          </cell>
          <cell r="M1847" t="str">
            <v>UNID.</v>
          </cell>
          <cell r="N1847" t="str">
            <v>TRACTO</v>
          </cell>
          <cell r="O1847">
            <v>87</v>
          </cell>
          <cell r="P1847" t="str">
            <v>E2</v>
          </cell>
          <cell r="Q1847" t="str">
            <v>J2</v>
          </cell>
          <cell r="R1847" t="str">
            <v>J6</v>
          </cell>
          <cell r="S1847" t="str">
            <v>ENTREGADO</v>
          </cell>
          <cell r="T1847">
            <v>0</v>
          </cell>
          <cell r="U1847" t="str">
            <v>YUCA BELLIDO BORIS YERSY</v>
          </cell>
          <cell r="V1847" t="str">
            <v>CORIHUAMAN SURCO  ERICK ROBERT</v>
          </cell>
        </row>
        <row r="1848">
          <cell r="A1848">
            <v>1796</v>
          </cell>
          <cell r="B1848">
            <v>42703</v>
          </cell>
          <cell r="C1848" t="str">
            <v>NOVIEMBRE</v>
          </cell>
          <cell r="D1848" t="str">
            <v>2016</v>
          </cell>
          <cell r="E1848">
            <v>453</v>
          </cell>
          <cell r="F1848" t="str">
            <v>C9N-807</v>
          </cell>
          <cell r="G1848" t="str">
            <v>B4O-994</v>
          </cell>
          <cell r="H1848" t="str">
            <v>LAS BAMBAS</v>
          </cell>
          <cell r="I1848">
            <v>210225</v>
          </cell>
          <cell r="J1848" t="str">
            <v>REPUESTO</v>
          </cell>
          <cell r="K1848" t="str">
            <v>PERNOS 3/16 X 1</v>
          </cell>
          <cell r="L1848">
            <v>2</v>
          </cell>
          <cell r="M1848" t="str">
            <v>UNID.</v>
          </cell>
          <cell r="N1848" t="str">
            <v>TRACTO</v>
          </cell>
          <cell r="O1848">
            <v>87</v>
          </cell>
          <cell r="P1848" t="str">
            <v>E2</v>
          </cell>
          <cell r="Q1848" t="str">
            <v>J2</v>
          </cell>
          <cell r="R1848" t="str">
            <v>J6</v>
          </cell>
          <cell r="S1848" t="str">
            <v>ENTREGADO</v>
          </cell>
          <cell r="T1848">
            <v>0</v>
          </cell>
          <cell r="U1848" t="str">
            <v>YUCA BELLIDO BORIS YERSY</v>
          </cell>
          <cell r="V1848" t="str">
            <v>CORIHUAMAN SURCO  ERICK ROBERT</v>
          </cell>
        </row>
        <row r="1849">
          <cell r="A1849">
            <v>1797</v>
          </cell>
          <cell r="B1849">
            <v>42703</v>
          </cell>
          <cell r="C1849" t="str">
            <v>NOVIEMBRE</v>
          </cell>
          <cell r="D1849" t="str">
            <v>2016</v>
          </cell>
          <cell r="E1849">
            <v>453</v>
          </cell>
          <cell r="F1849" t="str">
            <v>C9N-807</v>
          </cell>
          <cell r="G1849" t="str">
            <v>B4O-994</v>
          </cell>
          <cell r="H1849" t="str">
            <v>LAS BAMBAS</v>
          </cell>
          <cell r="I1849">
            <v>210225</v>
          </cell>
          <cell r="J1849" t="str">
            <v>REPUESTO</v>
          </cell>
          <cell r="K1849" t="str">
            <v>TUERCA 3/16</v>
          </cell>
          <cell r="L1849">
            <v>2</v>
          </cell>
          <cell r="M1849" t="str">
            <v>UNID.</v>
          </cell>
          <cell r="N1849" t="str">
            <v>TRACTO</v>
          </cell>
          <cell r="O1849">
            <v>87</v>
          </cell>
          <cell r="P1849" t="str">
            <v>E2</v>
          </cell>
          <cell r="Q1849" t="str">
            <v>J2</v>
          </cell>
          <cell r="R1849" t="str">
            <v>J6</v>
          </cell>
          <cell r="S1849" t="str">
            <v>ENTREGADO</v>
          </cell>
          <cell r="T1849">
            <v>0</v>
          </cell>
          <cell r="U1849" t="str">
            <v>YUCA BELLIDO BORIS YERSY</v>
          </cell>
          <cell r="V1849" t="str">
            <v>CORIHUAMAN SURCO  ERICK ROBERT</v>
          </cell>
        </row>
        <row r="1850">
          <cell r="A1850">
            <v>1798</v>
          </cell>
          <cell r="B1850">
            <v>42703</v>
          </cell>
          <cell r="C1850" t="str">
            <v>NOVIEMBRE</v>
          </cell>
          <cell r="D1850" t="str">
            <v>2016</v>
          </cell>
          <cell r="E1850">
            <v>453</v>
          </cell>
          <cell r="F1850" t="str">
            <v>C9N-807</v>
          </cell>
          <cell r="G1850" t="str">
            <v>B4O-994</v>
          </cell>
          <cell r="H1850" t="str">
            <v>LAS BAMBAS</v>
          </cell>
          <cell r="I1850">
            <v>210225</v>
          </cell>
          <cell r="J1850" t="str">
            <v>REPUESTO</v>
          </cell>
          <cell r="K1850" t="str">
            <v>VOLANDA PLANA 3/16</v>
          </cell>
          <cell r="L1850">
            <v>2</v>
          </cell>
          <cell r="M1850" t="str">
            <v>UNID.</v>
          </cell>
          <cell r="N1850" t="str">
            <v>TRACTO</v>
          </cell>
          <cell r="O1850">
            <v>87</v>
          </cell>
          <cell r="P1850" t="str">
            <v>E2</v>
          </cell>
          <cell r="Q1850" t="str">
            <v>J2</v>
          </cell>
          <cell r="R1850" t="str">
            <v>J6</v>
          </cell>
          <cell r="S1850" t="str">
            <v>ENTREGADO</v>
          </cell>
          <cell r="T1850">
            <v>0</v>
          </cell>
          <cell r="U1850" t="str">
            <v>YUCA BELLIDO BORIS YERSY</v>
          </cell>
          <cell r="V1850" t="str">
            <v>CORIHUAMAN SURCO  ERICK ROBERT</v>
          </cell>
        </row>
        <row r="1851">
          <cell r="A1851">
            <v>1800</v>
          </cell>
          <cell r="B1851">
            <v>42703</v>
          </cell>
          <cell r="C1851" t="str">
            <v>NOVIEMBRE</v>
          </cell>
          <cell r="D1851" t="str">
            <v>2016</v>
          </cell>
          <cell r="E1851">
            <v>453</v>
          </cell>
          <cell r="F1851" t="str">
            <v>C9N-807</v>
          </cell>
          <cell r="G1851" t="str">
            <v>B4O-994</v>
          </cell>
          <cell r="H1851" t="str">
            <v>LAS BAMBAS</v>
          </cell>
          <cell r="I1851">
            <v>210225</v>
          </cell>
          <cell r="J1851" t="str">
            <v>REPUESTO</v>
          </cell>
          <cell r="K1851" t="str">
            <v>DISCO DE CORTE 7"</v>
          </cell>
          <cell r="L1851">
            <v>2</v>
          </cell>
          <cell r="M1851" t="str">
            <v>UNID.</v>
          </cell>
          <cell r="N1851" t="str">
            <v>CISTERNA</v>
          </cell>
          <cell r="O1851">
            <v>87</v>
          </cell>
          <cell r="P1851" t="str">
            <v>S2</v>
          </cell>
          <cell r="Q1851" t="str">
            <v>J2</v>
          </cell>
          <cell r="R1851" t="str">
            <v>J6</v>
          </cell>
          <cell r="S1851" t="str">
            <v>ENTREGADO</v>
          </cell>
          <cell r="T1851">
            <v>0</v>
          </cell>
          <cell r="U1851" t="str">
            <v>PALOMINO ESTRADA  MICHEL</v>
          </cell>
          <cell r="V1851" t="str">
            <v>CORIHUAMAN SURCO  ERICK ROBERT</v>
          </cell>
        </row>
        <row r="1852">
          <cell r="A1852">
            <v>1814</v>
          </cell>
          <cell r="B1852">
            <v>42703</v>
          </cell>
          <cell r="C1852" t="str">
            <v>NOVIEMBRE</v>
          </cell>
          <cell r="D1852" t="str">
            <v>2016</v>
          </cell>
          <cell r="E1852">
            <v>453</v>
          </cell>
          <cell r="F1852" t="str">
            <v>C9N-807</v>
          </cell>
          <cell r="G1852" t="str">
            <v>B4O-994</v>
          </cell>
          <cell r="H1852" t="str">
            <v>LAS BAMBAS</v>
          </cell>
          <cell r="I1852">
            <v>210225</v>
          </cell>
          <cell r="J1852" t="str">
            <v>REPUESTO</v>
          </cell>
          <cell r="K1852" t="str">
            <v>CELLOCORD 1/8</v>
          </cell>
          <cell r="L1852">
            <v>2</v>
          </cell>
          <cell r="M1852" t="str">
            <v>KG.</v>
          </cell>
          <cell r="N1852" t="str">
            <v>CISTERNA</v>
          </cell>
          <cell r="O1852">
            <v>87</v>
          </cell>
          <cell r="P1852" t="str">
            <v>S2</v>
          </cell>
          <cell r="Q1852" t="str">
            <v>J2</v>
          </cell>
          <cell r="R1852" t="str">
            <v>J6</v>
          </cell>
          <cell r="S1852" t="str">
            <v>ENTREGADO</v>
          </cell>
          <cell r="T1852">
            <v>0</v>
          </cell>
          <cell r="U1852" t="str">
            <v>PALOMINO ESTRADA  MICHEL</v>
          </cell>
          <cell r="V1852" t="str">
            <v>CORIHUAMAN SURCO  ERICK ROBERT</v>
          </cell>
        </row>
        <row r="1853">
          <cell r="A1853">
            <v>1820</v>
          </cell>
          <cell r="B1853">
            <v>42703</v>
          </cell>
          <cell r="C1853" t="str">
            <v>NOVIEMBRE</v>
          </cell>
          <cell r="D1853" t="str">
            <v>2016</v>
          </cell>
          <cell r="E1853">
            <v>453</v>
          </cell>
          <cell r="F1853" t="str">
            <v>C9N-807</v>
          </cell>
          <cell r="G1853" t="str">
            <v>B4O-994</v>
          </cell>
          <cell r="H1853" t="str">
            <v>LAS BAMBAS</v>
          </cell>
          <cell r="I1853">
            <v>210225</v>
          </cell>
          <cell r="J1853" t="str">
            <v>REPUESTO</v>
          </cell>
          <cell r="K1853" t="str">
            <v>SPRAY BLANCO</v>
          </cell>
          <cell r="L1853">
            <v>2</v>
          </cell>
          <cell r="M1853" t="str">
            <v>UNID.</v>
          </cell>
          <cell r="N1853" t="str">
            <v>CISTERNA</v>
          </cell>
          <cell r="O1853">
            <v>87</v>
          </cell>
          <cell r="P1853" t="str">
            <v>S3</v>
          </cell>
          <cell r="Q1853" t="str">
            <v>J1</v>
          </cell>
          <cell r="R1853" t="str">
            <v>J5</v>
          </cell>
          <cell r="S1853" t="str">
            <v>ENTREGADO</v>
          </cell>
          <cell r="T1853">
            <v>0</v>
          </cell>
          <cell r="U1853" t="str">
            <v>JIMENEZ MACHACA JAVIER</v>
          </cell>
          <cell r="V1853" t="str">
            <v>FLOREZ CONDORI  JOSE WILLIANS</v>
          </cell>
        </row>
        <row r="1854">
          <cell r="A1854">
            <v>1824</v>
          </cell>
          <cell r="B1854">
            <v>42703</v>
          </cell>
          <cell r="C1854" t="str">
            <v>NOVIEMBRE</v>
          </cell>
          <cell r="D1854" t="str">
            <v>2016</v>
          </cell>
          <cell r="E1854">
            <v>453</v>
          </cell>
          <cell r="F1854" t="str">
            <v>C9N-807</v>
          </cell>
          <cell r="G1854" t="str">
            <v>B4O-994</v>
          </cell>
          <cell r="H1854" t="str">
            <v>LAS BAMBAS</v>
          </cell>
          <cell r="I1854">
            <v>210225</v>
          </cell>
          <cell r="J1854" t="str">
            <v>REPUESTO</v>
          </cell>
          <cell r="K1854" t="str">
            <v>TAPA DE VALVULA DE RECUPERADOR DE VAPORES</v>
          </cell>
          <cell r="L1854">
            <v>1</v>
          </cell>
          <cell r="M1854" t="str">
            <v>UNID.</v>
          </cell>
          <cell r="N1854" t="str">
            <v>CISTERNA</v>
          </cell>
          <cell r="O1854">
            <v>87</v>
          </cell>
          <cell r="P1854" t="str">
            <v>S2</v>
          </cell>
          <cell r="Q1854" t="str">
            <v>J1</v>
          </cell>
          <cell r="R1854" t="str">
            <v>J5</v>
          </cell>
          <cell r="S1854" t="str">
            <v>ENTREGADO</v>
          </cell>
          <cell r="T1854">
            <v>0</v>
          </cell>
          <cell r="U1854" t="str">
            <v>PALOMINO ESTRADA  MICHEL</v>
          </cell>
          <cell r="V1854" t="str">
            <v>FLOREZ CONDORI  JOSE WILLIANS</v>
          </cell>
        </row>
        <row r="1855">
          <cell r="A1855">
            <v>1819</v>
          </cell>
          <cell r="B1855">
            <v>42703</v>
          </cell>
          <cell r="C1855" t="str">
            <v>NOVIEMBRE</v>
          </cell>
          <cell r="D1855" t="str">
            <v>2016</v>
          </cell>
          <cell r="E1855">
            <v>463</v>
          </cell>
          <cell r="F1855" t="str">
            <v>D3O-745</v>
          </cell>
          <cell r="G1855" t="str">
            <v>F3L-979</v>
          </cell>
          <cell r="H1855" t="str">
            <v>LAS BAMBAS</v>
          </cell>
          <cell r="I1855">
            <v>157942</v>
          </cell>
          <cell r="J1855" t="str">
            <v>REPUESTO</v>
          </cell>
          <cell r="K1855" t="str">
            <v>FARO LATERAL REDONDO</v>
          </cell>
          <cell r="L1855">
            <v>1</v>
          </cell>
          <cell r="M1855" t="str">
            <v>UNID.</v>
          </cell>
          <cell r="N1855" t="str">
            <v>TRACTO</v>
          </cell>
          <cell r="O1855">
            <v>87</v>
          </cell>
          <cell r="P1855" t="str">
            <v>E3</v>
          </cell>
          <cell r="Q1855" t="str">
            <v>J1</v>
          </cell>
          <cell r="R1855" t="str">
            <v>J5</v>
          </cell>
          <cell r="S1855" t="str">
            <v>ENTREGADO</v>
          </cell>
          <cell r="T1855">
            <v>0</v>
          </cell>
          <cell r="U1855" t="str">
            <v>CONDORI CHURATA ALEX</v>
          </cell>
          <cell r="V1855" t="str">
            <v>FLOREZ CONDORI  JOSE WILLIANS</v>
          </cell>
        </row>
        <row r="1856">
          <cell r="A1856">
            <v>1882</v>
          </cell>
          <cell r="B1856">
            <v>42703</v>
          </cell>
          <cell r="C1856" t="str">
            <v>NOVIEMBRE</v>
          </cell>
          <cell r="D1856" t="str">
            <v>2016</v>
          </cell>
          <cell r="E1856">
            <v>463</v>
          </cell>
          <cell r="F1856" t="str">
            <v>D3O-745</v>
          </cell>
          <cell r="G1856" t="str">
            <v>F3L-979</v>
          </cell>
          <cell r="H1856" t="str">
            <v>LAS BAMBAS</v>
          </cell>
          <cell r="I1856">
            <v>157942</v>
          </cell>
          <cell r="J1856" t="str">
            <v>REPUESTO</v>
          </cell>
          <cell r="K1856" t="str">
            <v>FILTRO REFRIGERANTE</v>
          </cell>
          <cell r="L1856">
            <v>1</v>
          </cell>
          <cell r="M1856" t="str">
            <v>UNID.</v>
          </cell>
          <cell r="N1856" t="str">
            <v>TRACTO</v>
          </cell>
          <cell r="O1856">
            <v>87</v>
          </cell>
          <cell r="P1856" t="str">
            <v>M1</v>
          </cell>
          <cell r="Q1856" t="str">
            <v>J2</v>
          </cell>
          <cell r="R1856" t="str">
            <v>J6</v>
          </cell>
          <cell r="S1856" t="str">
            <v>ENTREGADO</v>
          </cell>
          <cell r="T1856">
            <v>0</v>
          </cell>
          <cell r="U1856" t="str">
            <v>CABEZAS SANCHEZ JEAN JHONATAN</v>
          </cell>
          <cell r="V1856" t="str">
            <v>CORIHUAMAN SURCO  ERICK ROBERT</v>
          </cell>
        </row>
        <row r="1857">
          <cell r="A1857">
            <v>1825</v>
          </cell>
          <cell r="B1857">
            <v>42703</v>
          </cell>
          <cell r="C1857" t="str">
            <v>NOVIEMBRE</v>
          </cell>
          <cell r="D1857" t="str">
            <v>2016</v>
          </cell>
          <cell r="E1857">
            <v>467</v>
          </cell>
          <cell r="F1857" t="str">
            <v>D3P-743</v>
          </cell>
          <cell r="G1857" t="str">
            <v>B8L-972</v>
          </cell>
          <cell r="H1857" t="str">
            <v>LAS BAMBAS</v>
          </cell>
          <cell r="I1857">
            <v>181789</v>
          </cell>
          <cell r="J1857" t="str">
            <v>REPUESTO</v>
          </cell>
          <cell r="K1857" t="str">
            <v>TANQUE DE EXPANSION DE REFRIGERANTE</v>
          </cell>
          <cell r="L1857">
            <v>1</v>
          </cell>
          <cell r="M1857" t="str">
            <v>UNID.</v>
          </cell>
          <cell r="N1857" t="str">
            <v>TRACTO</v>
          </cell>
          <cell r="O1857">
            <v>87</v>
          </cell>
          <cell r="P1857" t="str">
            <v>M7</v>
          </cell>
          <cell r="Q1857" t="str">
            <v>J1</v>
          </cell>
          <cell r="R1857" t="str">
            <v>J6</v>
          </cell>
          <cell r="S1857" t="str">
            <v>ENTREGADO</v>
          </cell>
          <cell r="T1857">
            <v>0</v>
          </cell>
          <cell r="U1857" t="str">
            <v>ROBLES ROJAS  JOSE MIGUEL</v>
          </cell>
          <cell r="V1857" t="str">
            <v>FLOREZ CONDORI  JOSE WILLIANS</v>
          </cell>
        </row>
        <row r="1858">
          <cell r="A1858">
            <v>1826</v>
          </cell>
          <cell r="B1858">
            <v>42703</v>
          </cell>
          <cell r="C1858" t="str">
            <v>NOVIEMBRE</v>
          </cell>
          <cell r="D1858" t="str">
            <v>2016</v>
          </cell>
          <cell r="E1858">
            <v>467</v>
          </cell>
          <cell r="F1858" t="str">
            <v>D3P-743</v>
          </cell>
          <cell r="G1858" t="str">
            <v>B8L-972</v>
          </cell>
          <cell r="H1858" t="str">
            <v>LAS BAMBAS</v>
          </cell>
          <cell r="I1858">
            <v>181789</v>
          </cell>
          <cell r="J1858" t="str">
            <v>REPUESTO</v>
          </cell>
          <cell r="K1858" t="str">
            <v>AMORTIGUADOR DELANTERO</v>
          </cell>
          <cell r="L1858">
            <v>1</v>
          </cell>
          <cell r="M1858" t="str">
            <v>UNID.</v>
          </cell>
          <cell r="N1858" t="str">
            <v>TRACTO</v>
          </cell>
          <cell r="O1858">
            <v>87</v>
          </cell>
          <cell r="P1858" t="str">
            <v>M7</v>
          </cell>
          <cell r="Q1858" t="str">
            <v>J1</v>
          </cell>
          <cell r="R1858" t="str">
            <v>J6</v>
          </cell>
          <cell r="S1858" t="str">
            <v>ENTREGADO</v>
          </cell>
          <cell r="T1858">
            <v>0</v>
          </cell>
          <cell r="U1858" t="str">
            <v>ROBLES ROJAS  JOSE MIGUEL</v>
          </cell>
          <cell r="V1858" t="str">
            <v>FLOREZ CONDORI  JOSE WILLIANS</v>
          </cell>
        </row>
        <row r="1859">
          <cell r="A1859">
            <v>1875</v>
          </cell>
          <cell r="B1859">
            <v>42703</v>
          </cell>
          <cell r="C1859" t="str">
            <v>NOVIEMBRE</v>
          </cell>
          <cell r="D1859" t="str">
            <v>2016</v>
          </cell>
          <cell r="E1859">
            <v>467</v>
          </cell>
          <cell r="F1859" t="str">
            <v>D3P-743</v>
          </cell>
          <cell r="G1859" t="str">
            <v>B8L-972</v>
          </cell>
          <cell r="H1859" t="str">
            <v>LAS BAMBAS</v>
          </cell>
          <cell r="I1859">
            <v>181789</v>
          </cell>
          <cell r="J1859" t="str">
            <v>REPUESTO</v>
          </cell>
          <cell r="K1859" t="str">
            <v>FILTRO DE COMBUSTIBLE</v>
          </cell>
          <cell r="L1859">
            <v>1</v>
          </cell>
          <cell r="M1859" t="str">
            <v>UNID.</v>
          </cell>
          <cell r="N1859" t="str">
            <v>TRACTO</v>
          </cell>
          <cell r="O1859">
            <v>87</v>
          </cell>
          <cell r="P1859" t="str">
            <v>M7</v>
          </cell>
          <cell r="Q1859" t="str">
            <v>J1</v>
          </cell>
          <cell r="R1859" t="str">
            <v>J6</v>
          </cell>
          <cell r="S1859" t="str">
            <v>ENTREGADO</v>
          </cell>
          <cell r="T1859">
            <v>0</v>
          </cell>
          <cell r="U1859" t="str">
            <v>ROBLES ROJAS  JOSE MIGUEL</v>
          </cell>
          <cell r="V1859" t="str">
            <v>FLOREZ CONDORI  JOSE WILLIANS</v>
          </cell>
        </row>
        <row r="1860">
          <cell r="A1860">
            <v>1876</v>
          </cell>
          <cell r="B1860">
            <v>42703</v>
          </cell>
          <cell r="C1860" t="str">
            <v>NOVIEMBRE</v>
          </cell>
          <cell r="D1860" t="str">
            <v>2016</v>
          </cell>
          <cell r="E1860">
            <v>467</v>
          </cell>
          <cell r="F1860" t="str">
            <v>D3P-743</v>
          </cell>
          <cell r="G1860" t="str">
            <v>B8L-972</v>
          </cell>
          <cell r="H1860" t="str">
            <v>LAS BAMBAS</v>
          </cell>
          <cell r="I1860">
            <v>181789</v>
          </cell>
          <cell r="J1860" t="str">
            <v>REPUESTO</v>
          </cell>
          <cell r="K1860" t="str">
            <v>FILTRO DE ELEMENTO COMBUSTIBLE</v>
          </cell>
          <cell r="L1860">
            <v>1</v>
          </cell>
          <cell r="M1860" t="str">
            <v>UNID.</v>
          </cell>
          <cell r="N1860" t="str">
            <v>TRACTO</v>
          </cell>
          <cell r="O1860">
            <v>87</v>
          </cell>
          <cell r="P1860" t="str">
            <v>M7</v>
          </cell>
          <cell r="Q1860" t="str">
            <v>J1</v>
          </cell>
          <cell r="R1860" t="str">
            <v>J6</v>
          </cell>
          <cell r="S1860" t="str">
            <v>ENTREGADO</v>
          </cell>
          <cell r="T1860">
            <v>0</v>
          </cell>
          <cell r="U1860" t="str">
            <v>ROBLES ROJAS  JOSE MIGUEL</v>
          </cell>
          <cell r="V1860" t="str">
            <v>FLOREZ CONDORI  JOSE WILLIANS</v>
          </cell>
        </row>
        <row r="1861">
          <cell r="A1861">
            <v>1837</v>
          </cell>
          <cell r="B1861">
            <v>42703</v>
          </cell>
          <cell r="C1861" t="str">
            <v>NOVIEMBRE</v>
          </cell>
          <cell r="D1861" t="str">
            <v>2016</v>
          </cell>
          <cell r="E1861">
            <v>207</v>
          </cell>
          <cell r="F1861" t="str">
            <v>D3P-746</v>
          </cell>
          <cell r="G1861" t="str">
            <v>C0T-974</v>
          </cell>
          <cell r="H1861" t="str">
            <v>LAS BAMBAS</v>
          </cell>
          <cell r="I1861">
            <v>128937</v>
          </cell>
          <cell r="J1861" t="str">
            <v>REPUESTO</v>
          </cell>
          <cell r="K1861" t="str">
            <v>FAROS NEBLINEROS AAA</v>
          </cell>
          <cell r="L1861">
            <v>2</v>
          </cell>
          <cell r="M1861" t="str">
            <v>UNID.</v>
          </cell>
          <cell r="N1861" t="str">
            <v>TRACTO</v>
          </cell>
          <cell r="O1861">
            <v>87</v>
          </cell>
          <cell r="P1861" t="str">
            <v>E2</v>
          </cell>
          <cell r="Q1861" t="str">
            <v>J1</v>
          </cell>
          <cell r="R1861" t="str">
            <v>J5</v>
          </cell>
          <cell r="S1861" t="str">
            <v>ENTREGADO</v>
          </cell>
          <cell r="T1861">
            <v>0</v>
          </cell>
          <cell r="U1861" t="str">
            <v>YUCA BELLIDO BORIS YERSY</v>
          </cell>
          <cell r="V1861" t="str">
            <v>FLOREZ CONDORI  JOSE WILLIANS</v>
          </cell>
        </row>
        <row r="1862">
          <cell r="A1862">
            <v>1838</v>
          </cell>
          <cell r="B1862">
            <v>42703</v>
          </cell>
          <cell r="C1862" t="str">
            <v>NOVIEMBRE</v>
          </cell>
          <cell r="D1862" t="str">
            <v>2016</v>
          </cell>
          <cell r="E1862">
            <v>207</v>
          </cell>
          <cell r="F1862" t="str">
            <v>D3P-746</v>
          </cell>
          <cell r="G1862" t="str">
            <v>C0T-974</v>
          </cell>
          <cell r="H1862" t="str">
            <v>LAS BAMBAS</v>
          </cell>
          <cell r="I1862">
            <v>128937</v>
          </cell>
          <cell r="J1862" t="str">
            <v>REPUESTO</v>
          </cell>
          <cell r="K1862" t="str">
            <v>RELAY DE 12 V</v>
          </cell>
          <cell r="L1862">
            <v>1</v>
          </cell>
          <cell r="M1862" t="str">
            <v>UNID.</v>
          </cell>
          <cell r="N1862" t="str">
            <v>TRACTO</v>
          </cell>
          <cell r="O1862">
            <v>87</v>
          </cell>
          <cell r="P1862" t="str">
            <v>E2</v>
          </cell>
          <cell r="Q1862" t="str">
            <v>J1</v>
          </cell>
          <cell r="R1862" t="str">
            <v>J5</v>
          </cell>
          <cell r="S1862" t="str">
            <v>ENTREGADO</v>
          </cell>
          <cell r="T1862">
            <v>0</v>
          </cell>
          <cell r="U1862" t="str">
            <v>YUCA BELLIDO BORIS YERSY</v>
          </cell>
          <cell r="V1862" t="str">
            <v>FLOREZ CONDORI  JOSE WILLIANS</v>
          </cell>
        </row>
        <row r="1863">
          <cell r="A1863">
            <v>1839</v>
          </cell>
          <cell r="B1863">
            <v>42703</v>
          </cell>
          <cell r="C1863" t="str">
            <v>NOVIEMBRE</v>
          </cell>
          <cell r="D1863" t="str">
            <v>2016</v>
          </cell>
          <cell r="E1863">
            <v>207</v>
          </cell>
          <cell r="F1863" t="str">
            <v>D3P-746</v>
          </cell>
          <cell r="G1863" t="str">
            <v>C0T-974</v>
          </cell>
          <cell r="H1863" t="str">
            <v>LAS BAMBAS</v>
          </cell>
          <cell r="I1863">
            <v>128937</v>
          </cell>
          <cell r="J1863" t="str">
            <v>REPUESTO</v>
          </cell>
          <cell r="K1863" t="str">
            <v>FOCO LAGRIMON AMBAR 12 V</v>
          </cell>
          <cell r="L1863">
            <v>2</v>
          </cell>
          <cell r="M1863" t="str">
            <v>UNID.</v>
          </cell>
          <cell r="N1863" t="str">
            <v>TRACTO</v>
          </cell>
          <cell r="O1863">
            <v>87</v>
          </cell>
          <cell r="P1863" t="str">
            <v>E2</v>
          </cell>
          <cell r="Q1863" t="str">
            <v>J1</v>
          </cell>
          <cell r="R1863" t="str">
            <v>J5</v>
          </cell>
          <cell r="S1863" t="str">
            <v>ENTREGADO</v>
          </cell>
          <cell r="T1863">
            <v>0</v>
          </cell>
          <cell r="U1863" t="str">
            <v>YUCA BELLIDO BORIS YERSY</v>
          </cell>
          <cell r="V1863" t="str">
            <v>FLOREZ CONDORI  JOSE WILLIANS</v>
          </cell>
        </row>
        <row r="1864">
          <cell r="A1864">
            <v>1841</v>
          </cell>
          <cell r="B1864">
            <v>42703</v>
          </cell>
          <cell r="C1864">
            <v>0</v>
          </cell>
          <cell r="D1864">
            <v>0</v>
          </cell>
          <cell r="E1864">
            <v>207</v>
          </cell>
          <cell r="F1864" t="str">
            <v>D3P-746</v>
          </cell>
          <cell r="G1864" t="str">
            <v>C0T-974</v>
          </cell>
          <cell r="H1864" t="str">
            <v>LAS BAMBAS</v>
          </cell>
          <cell r="I1864">
            <v>128937</v>
          </cell>
          <cell r="J1864" t="str">
            <v>REPUESTO</v>
          </cell>
          <cell r="K1864" t="str">
            <v>PERNO MANHOLE 3/8 X 6</v>
          </cell>
          <cell r="L1864">
            <v>1</v>
          </cell>
          <cell r="M1864" t="str">
            <v>UNID.</v>
          </cell>
          <cell r="N1864" t="str">
            <v>CISTERNA</v>
          </cell>
          <cell r="O1864">
            <v>87</v>
          </cell>
          <cell r="P1864" t="str">
            <v>S2</v>
          </cell>
          <cell r="Q1864" t="str">
            <v>J1</v>
          </cell>
          <cell r="R1864" t="str">
            <v>J6</v>
          </cell>
          <cell r="S1864" t="str">
            <v>ENTREGADO</v>
          </cell>
          <cell r="T1864">
            <v>0</v>
          </cell>
          <cell r="U1864" t="str">
            <v>PALOMINO ESTRADA  MICHEL</v>
          </cell>
          <cell r="V1864" t="str">
            <v>FLOREZ CONDORI  JOSE WILLIANS</v>
          </cell>
        </row>
        <row r="1865">
          <cell r="A1865">
            <v>1842</v>
          </cell>
          <cell r="B1865">
            <v>42703</v>
          </cell>
          <cell r="C1865" t="str">
            <v>NOVIEMBRE</v>
          </cell>
          <cell r="D1865" t="str">
            <v>2016</v>
          </cell>
          <cell r="E1865">
            <v>207</v>
          </cell>
          <cell r="F1865" t="str">
            <v>D3P-746</v>
          </cell>
          <cell r="G1865" t="str">
            <v>C0T-974</v>
          </cell>
          <cell r="H1865" t="str">
            <v>LAS BAMBAS</v>
          </cell>
          <cell r="I1865">
            <v>128937</v>
          </cell>
          <cell r="J1865" t="str">
            <v>REPUESTO</v>
          </cell>
          <cell r="K1865" t="str">
            <v>TUERCA 3/8</v>
          </cell>
          <cell r="L1865">
            <v>2</v>
          </cell>
          <cell r="M1865" t="str">
            <v>UNID.</v>
          </cell>
          <cell r="N1865" t="str">
            <v>CISTERNA</v>
          </cell>
          <cell r="O1865">
            <v>87</v>
          </cell>
          <cell r="P1865" t="str">
            <v>S2</v>
          </cell>
          <cell r="Q1865" t="str">
            <v>J1</v>
          </cell>
          <cell r="R1865" t="str">
            <v>J6</v>
          </cell>
          <cell r="S1865" t="str">
            <v>ENTREGADO</v>
          </cell>
          <cell r="T1865">
            <v>0</v>
          </cell>
          <cell r="U1865" t="str">
            <v>PALOMINO ESTRADA  MICHEL</v>
          </cell>
          <cell r="V1865" t="str">
            <v>FLOREZ CONDORI  JOSE WILLIANS</v>
          </cell>
        </row>
        <row r="1866">
          <cell r="A1866">
            <v>1874</v>
          </cell>
          <cell r="B1866">
            <v>42703</v>
          </cell>
          <cell r="C1866" t="str">
            <v>NOVIEMBRE</v>
          </cell>
          <cell r="D1866" t="str">
            <v>2016</v>
          </cell>
          <cell r="E1866">
            <v>207</v>
          </cell>
          <cell r="F1866" t="str">
            <v>D3P-746</v>
          </cell>
          <cell r="G1866" t="str">
            <v>C0T-974</v>
          </cell>
          <cell r="H1866" t="str">
            <v>LAS BAMBAS</v>
          </cell>
          <cell r="I1866">
            <v>128937</v>
          </cell>
          <cell r="J1866" t="str">
            <v>REPUESTO</v>
          </cell>
          <cell r="K1866" t="str">
            <v>CARCASA DE TABLERO</v>
          </cell>
          <cell r="L1866">
            <v>1</v>
          </cell>
          <cell r="M1866" t="str">
            <v>UNID.</v>
          </cell>
          <cell r="N1866" t="str">
            <v>TRACTO</v>
          </cell>
          <cell r="O1866">
            <v>87</v>
          </cell>
          <cell r="P1866" t="str">
            <v>J7</v>
          </cell>
          <cell r="Q1866" t="str">
            <v>J1</v>
          </cell>
          <cell r="R1866" t="str">
            <v>J5</v>
          </cell>
          <cell r="S1866" t="str">
            <v>ENTREGADO</v>
          </cell>
          <cell r="T1866">
            <v>0</v>
          </cell>
          <cell r="U1866" t="str">
            <v>DONAYRE INGA PEDRO</v>
          </cell>
          <cell r="V1866" t="str">
            <v>FLOREZ CONDORI  JOSE WILLIANS</v>
          </cell>
        </row>
        <row r="1867">
          <cell r="A1867">
            <v>1802</v>
          </cell>
          <cell r="B1867">
            <v>42703</v>
          </cell>
          <cell r="C1867" t="str">
            <v>NOVIEMBRE</v>
          </cell>
          <cell r="D1867" t="str">
            <v>2016</v>
          </cell>
          <cell r="E1867">
            <v>399</v>
          </cell>
          <cell r="F1867" t="str">
            <v>D3R-742</v>
          </cell>
          <cell r="G1867" t="str">
            <v>D2E-975</v>
          </cell>
          <cell r="H1867" t="str">
            <v>LAS BAMBAS</v>
          </cell>
          <cell r="I1867">
            <v>150257</v>
          </cell>
          <cell r="J1867" t="str">
            <v>REPUESTO</v>
          </cell>
          <cell r="K1867" t="str">
            <v>PERNOS 5/16 X 1 1/2</v>
          </cell>
          <cell r="L1867">
            <v>2</v>
          </cell>
          <cell r="M1867" t="str">
            <v>UNID.</v>
          </cell>
          <cell r="N1867" t="str">
            <v>TRACTO</v>
          </cell>
          <cell r="O1867">
            <v>87</v>
          </cell>
          <cell r="P1867" t="str">
            <v>E2</v>
          </cell>
          <cell r="Q1867" t="str">
            <v>J2</v>
          </cell>
          <cell r="R1867" t="str">
            <v>J6</v>
          </cell>
          <cell r="S1867" t="str">
            <v>ENTREGADO</v>
          </cell>
          <cell r="T1867">
            <v>0</v>
          </cell>
          <cell r="U1867" t="str">
            <v>YUCA BELLIDO BORIS YERSY</v>
          </cell>
          <cell r="V1867" t="str">
            <v>CORIHUAMAN SURCO  ERICK ROBERT</v>
          </cell>
        </row>
        <row r="1868">
          <cell r="A1868">
            <v>1803</v>
          </cell>
          <cell r="B1868">
            <v>42703</v>
          </cell>
          <cell r="C1868" t="str">
            <v>NOVIEMBRE</v>
          </cell>
          <cell r="D1868" t="str">
            <v>2016</v>
          </cell>
          <cell r="E1868">
            <v>399</v>
          </cell>
          <cell r="F1868" t="str">
            <v>D3R-742</v>
          </cell>
          <cell r="G1868" t="str">
            <v>D2E-975</v>
          </cell>
          <cell r="H1868" t="str">
            <v>LAS BAMBAS</v>
          </cell>
          <cell r="I1868">
            <v>150257</v>
          </cell>
          <cell r="J1868" t="str">
            <v>REPUESTO</v>
          </cell>
          <cell r="K1868" t="str">
            <v>TUERCAS 5/16</v>
          </cell>
          <cell r="L1868">
            <v>2</v>
          </cell>
          <cell r="M1868" t="str">
            <v>UNID.</v>
          </cell>
          <cell r="N1868" t="str">
            <v>TRACTO</v>
          </cell>
          <cell r="O1868">
            <v>87</v>
          </cell>
          <cell r="P1868" t="str">
            <v>E2</v>
          </cell>
          <cell r="Q1868" t="str">
            <v>J2</v>
          </cell>
          <cell r="R1868" t="str">
            <v>J6</v>
          </cell>
          <cell r="S1868" t="str">
            <v>ENTREGADO</v>
          </cell>
          <cell r="T1868">
            <v>0</v>
          </cell>
          <cell r="U1868" t="str">
            <v>YUCA BELLIDO BORIS YERSY</v>
          </cell>
          <cell r="V1868" t="str">
            <v>CORIHUAMAN SURCO  ERICK ROBERT</v>
          </cell>
        </row>
        <row r="1869">
          <cell r="A1869">
            <v>1804</v>
          </cell>
          <cell r="B1869">
            <v>42703</v>
          </cell>
          <cell r="C1869" t="str">
            <v>NOVIEMBRE</v>
          </cell>
          <cell r="D1869" t="str">
            <v>2016</v>
          </cell>
          <cell r="E1869">
            <v>399</v>
          </cell>
          <cell r="F1869" t="str">
            <v>D3R-742</v>
          </cell>
          <cell r="G1869" t="str">
            <v>D2E-975</v>
          </cell>
          <cell r="H1869" t="str">
            <v>LAS BAMBAS</v>
          </cell>
          <cell r="I1869">
            <v>150257</v>
          </cell>
          <cell r="J1869" t="str">
            <v>REPUESTO</v>
          </cell>
          <cell r="K1869" t="str">
            <v>VOLANDA PLANA 5/16</v>
          </cell>
          <cell r="L1869">
            <v>2</v>
          </cell>
          <cell r="M1869" t="str">
            <v>UNID.</v>
          </cell>
          <cell r="N1869" t="str">
            <v>TRACTO</v>
          </cell>
          <cell r="O1869">
            <v>87</v>
          </cell>
          <cell r="P1869" t="str">
            <v>E2</v>
          </cell>
          <cell r="Q1869" t="str">
            <v>J2</v>
          </cell>
          <cell r="R1869" t="str">
            <v>J6</v>
          </cell>
          <cell r="S1869" t="str">
            <v>ENTREGADO</v>
          </cell>
          <cell r="T1869">
            <v>0</v>
          </cell>
          <cell r="U1869" t="str">
            <v>YUCA BELLIDO BORIS YERSY</v>
          </cell>
          <cell r="V1869" t="str">
            <v>CORIHUAMAN SURCO  ERICK ROBERT</v>
          </cell>
        </row>
        <row r="1870">
          <cell r="A1870">
            <v>1815</v>
          </cell>
          <cell r="B1870">
            <v>42703</v>
          </cell>
          <cell r="C1870" t="str">
            <v>NOVIEMBRE</v>
          </cell>
          <cell r="D1870" t="str">
            <v>2016</v>
          </cell>
          <cell r="E1870">
            <v>464</v>
          </cell>
          <cell r="F1870" t="str">
            <v>D3R-742</v>
          </cell>
          <cell r="G1870" t="str">
            <v>D2E-975</v>
          </cell>
          <cell r="H1870" t="str">
            <v>LAS BAMBAS</v>
          </cell>
          <cell r="I1870">
            <v>151555</v>
          </cell>
          <cell r="J1870" t="str">
            <v>REPUESTO</v>
          </cell>
          <cell r="K1870" t="str">
            <v>SOPORTE DE CABINA DERECHO</v>
          </cell>
          <cell r="L1870">
            <v>1</v>
          </cell>
          <cell r="M1870" t="str">
            <v>UNID.</v>
          </cell>
          <cell r="N1870" t="str">
            <v>TRACTO</v>
          </cell>
          <cell r="O1870">
            <v>87</v>
          </cell>
          <cell r="P1870" t="str">
            <v>M7</v>
          </cell>
          <cell r="Q1870" t="str">
            <v>J1</v>
          </cell>
          <cell r="R1870" t="str">
            <v>J6</v>
          </cell>
          <cell r="S1870" t="str">
            <v>ENTREGADO</v>
          </cell>
          <cell r="T1870">
            <v>0</v>
          </cell>
          <cell r="U1870" t="str">
            <v>ROBLES ROJAS  JOSE MIGUEL</v>
          </cell>
          <cell r="V1870" t="str">
            <v>FLOREZ CONDORI  JOSE WILLIANS</v>
          </cell>
        </row>
        <row r="1871">
          <cell r="A1871">
            <v>1816</v>
          </cell>
          <cell r="B1871">
            <v>42703</v>
          </cell>
          <cell r="C1871" t="str">
            <v>NOVIEMBRE</v>
          </cell>
          <cell r="D1871" t="str">
            <v>2016</v>
          </cell>
          <cell r="E1871">
            <v>464</v>
          </cell>
          <cell r="F1871" t="str">
            <v>D3R-742</v>
          </cell>
          <cell r="G1871" t="str">
            <v>D2E-975</v>
          </cell>
          <cell r="H1871" t="str">
            <v>LAS BAMBAS</v>
          </cell>
          <cell r="I1871">
            <v>151555</v>
          </cell>
          <cell r="J1871" t="str">
            <v>REPUESTO</v>
          </cell>
          <cell r="K1871" t="str">
            <v>SOPORTE DE CABINA IZQUIERDO</v>
          </cell>
          <cell r="L1871">
            <v>1</v>
          </cell>
          <cell r="M1871" t="str">
            <v>UNID.</v>
          </cell>
          <cell r="N1871" t="str">
            <v>TRACTO</v>
          </cell>
          <cell r="O1871">
            <v>87</v>
          </cell>
          <cell r="P1871" t="str">
            <v>M7</v>
          </cell>
          <cell r="Q1871" t="str">
            <v>J1</v>
          </cell>
          <cell r="R1871" t="str">
            <v>J6</v>
          </cell>
          <cell r="S1871" t="str">
            <v>ENTREGADO</v>
          </cell>
          <cell r="T1871">
            <v>0</v>
          </cell>
          <cell r="U1871" t="str">
            <v>ROBLES ROJAS  JOSE MIGUEL</v>
          </cell>
          <cell r="V1871" t="str">
            <v>FLOREZ CONDORI  JOSE WILLIANS</v>
          </cell>
        </row>
        <row r="1872">
          <cell r="A1872">
            <v>1847</v>
          </cell>
          <cell r="B1872">
            <v>42703</v>
          </cell>
          <cell r="C1872" t="str">
            <v>NOVIEMBRE</v>
          </cell>
          <cell r="D1872" t="str">
            <v>2016</v>
          </cell>
          <cell r="E1872">
            <v>414</v>
          </cell>
          <cell r="F1872" t="str">
            <v>D3S-764</v>
          </cell>
          <cell r="G1872" t="str">
            <v>TBL-998</v>
          </cell>
          <cell r="H1872" t="str">
            <v>LAS BAMBAS</v>
          </cell>
          <cell r="I1872">
            <v>123791</v>
          </cell>
          <cell r="J1872" t="str">
            <v>REPUESTO</v>
          </cell>
          <cell r="K1872" t="str">
            <v>TAPA RECUPERADORA DE VAPORES</v>
          </cell>
          <cell r="L1872">
            <v>1</v>
          </cell>
          <cell r="M1872" t="str">
            <v>UNID.</v>
          </cell>
          <cell r="N1872" t="str">
            <v>CISTERNA</v>
          </cell>
          <cell r="O1872">
            <v>87</v>
          </cell>
          <cell r="P1872" t="str">
            <v>J1</v>
          </cell>
          <cell r="Q1872" t="str">
            <v>J1</v>
          </cell>
          <cell r="R1872" t="str">
            <v>J6</v>
          </cell>
          <cell r="S1872" t="str">
            <v>ENTREGADO</v>
          </cell>
          <cell r="T1872">
            <v>0</v>
          </cell>
          <cell r="U1872" t="str">
            <v>FLOREZ CONDORI  JOSE WILLIANS</v>
          </cell>
          <cell r="V1872" t="str">
            <v>FLOREZ CONDORI  JOSE WILLIANS</v>
          </cell>
        </row>
        <row r="1873">
          <cell r="A1873">
            <v>1848</v>
          </cell>
          <cell r="B1873">
            <v>42703</v>
          </cell>
          <cell r="C1873" t="str">
            <v>NOVIEMBRE</v>
          </cell>
          <cell r="D1873" t="str">
            <v>2016</v>
          </cell>
          <cell r="E1873">
            <v>414</v>
          </cell>
          <cell r="F1873" t="str">
            <v>D3S-764</v>
          </cell>
          <cell r="G1873" t="str">
            <v>TBL-998</v>
          </cell>
          <cell r="H1873" t="str">
            <v>LAS BAMBAS</v>
          </cell>
          <cell r="I1873">
            <v>123791</v>
          </cell>
          <cell r="J1873" t="str">
            <v>REPUESTO</v>
          </cell>
          <cell r="K1873" t="str">
            <v>RETENEDORES DE PUERTA</v>
          </cell>
          <cell r="L1873">
            <v>2</v>
          </cell>
          <cell r="M1873" t="str">
            <v>UNID.</v>
          </cell>
          <cell r="N1873" t="str">
            <v>TRACTO</v>
          </cell>
          <cell r="O1873">
            <v>87</v>
          </cell>
          <cell r="P1873" t="str">
            <v>M3</v>
          </cell>
          <cell r="Q1873" t="str">
            <v>J1</v>
          </cell>
          <cell r="R1873" t="str">
            <v>J6</v>
          </cell>
          <cell r="S1873" t="str">
            <v>ENTREGADO</v>
          </cell>
          <cell r="T1873">
            <v>0</v>
          </cell>
          <cell r="U1873" t="str">
            <v>GARCIA PASQUEL  JOSE LUIS</v>
          </cell>
          <cell r="V1873" t="str">
            <v>FLOREZ CONDORI  JOSE WILLIANS</v>
          </cell>
        </row>
        <row r="1874">
          <cell r="A1874">
            <v>1849</v>
          </cell>
          <cell r="B1874">
            <v>42703</v>
          </cell>
          <cell r="C1874" t="str">
            <v>NOVIEMBRE</v>
          </cell>
          <cell r="D1874" t="str">
            <v>2016</v>
          </cell>
          <cell r="E1874">
            <v>414</v>
          </cell>
          <cell r="F1874" t="str">
            <v>D3S-764</v>
          </cell>
          <cell r="G1874" t="str">
            <v>TBL-998</v>
          </cell>
          <cell r="H1874" t="str">
            <v>LAS BAMBAS</v>
          </cell>
          <cell r="I1874">
            <v>123791</v>
          </cell>
          <cell r="J1874" t="str">
            <v>REPUESTO</v>
          </cell>
          <cell r="K1874" t="str">
            <v>PERNO 5/16 X 1</v>
          </cell>
          <cell r="L1874">
            <v>2</v>
          </cell>
          <cell r="M1874" t="str">
            <v>UNID.</v>
          </cell>
          <cell r="N1874" t="str">
            <v>TRACTO</v>
          </cell>
          <cell r="O1874">
            <v>87</v>
          </cell>
          <cell r="P1874" t="str">
            <v>M3</v>
          </cell>
          <cell r="Q1874" t="str">
            <v>J1</v>
          </cell>
          <cell r="R1874" t="str">
            <v>J6</v>
          </cell>
          <cell r="S1874" t="str">
            <v>ENTREGADO</v>
          </cell>
          <cell r="T1874">
            <v>0</v>
          </cell>
          <cell r="U1874" t="str">
            <v>GARCIA PASQUEL  JOSE LUIS</v>
          </cell>
          <cell r="V1874" t="str">
            <v>FLOREZ CONDORI  JOSE WILLIANS</v>
          </cell>
        </row>
        <row r="1875">
          <cell r="A1875">
            <v>1850</v>
          </cell>
          <cell r="B1875">
            <v>42703</v>
          </cell>
          <cell r="C1875" t="str">
            <v>NOVIEMBRE</v>
          </cell>
          <cell r="D1875" t="str">
            <v>2016</v>
          </cell>
          <cell r="E1875">
            <v>414</v>
          </cell>
          <cell r="F1875" t="str">
            <v>D3S-764</v>
          </cell>
          <cell r="G1875" t="str">
            <v>TBL-998</v>
          </cell>
          <cell r="H1875" t="str">
            <v>LAS BAMBAS</v>
          </cell>
          <cell r="I1875">
            <v>123791</v>
          </cell>
          <cell r="J1875" t="str">
            <v>REPUESTO</v>
          </cell>
          <cell r="K1875" t="str">
            <v>ARANDELAS PLANAS 5/16</v>
          </cell>
          <cell r="L1875">
            <v>4</v>
          </cell>
          <cell r="M1875" t="str">
            <v>UNID.</v>
          </cell>
          <cell r="N1875" t="str">
            <v>TRACTO</v>
          </cell>
          <cell r="O1875">
            <v>87</v>
          </cell>
          <cell r="P1875" t="str">
            <v>M3</v>
          </cell>
          <cell r="Q1875" t="str">
            <v>J1</v>
          </cell>
          <cell r="R1875" t="str">
            <v>J6</v>
          </cell>
          <cell r="S1875" t="str">
            <v>ENTREGADO</v>
          </cell>
          <cell r="T1875">
            <v>0</v>
          </cell>
          <cell r="U1875" t="str">
            <v>GARCIA PASQUEL  JOSE LUIS</v>
          </cell>
          <cell r="V1875" t="str">
            <v>FLOREZ CONDORI  JOSE WILLIANS</v>
          </cell>
        </row>
        <row r="1876">
          <cell r="A1876">
            <v>1851</v>
          </cell>
          <cell r="B1876">
            <v>42703</v>
          </cell>
          <cell r="C1876" t="str">
            <v>NOVIEMBRE</v>
          </cell>
          <cell r="D1876" t="str">
            <v>2016</v>
          </cell>
          <cell r="E1876">
            <v>414</v>
          </cell>
          <cell r="F1876" t="str">
            <v>D3S-764</v>
          </cell>
          <cell r="G1876" t="str">
            <v>TBL-998</v>
          </cell>
          <cell r="H1876" t="str">
            <v>LAS BAMBAS</v>
          </cell>
          <cell r="I1876">
            <v>123791</v>
          </cell>
          <cell r="J1876" t="str">
            <v>REPUESTO</v>
          </cell>
          <cell r="K1876" t="str">
            <v>TUERCA 5/16</v>
          </cell>
          <cell r="L1876">
            <v>2</v>
          </cell>
          <cell r="M1876" t="str">
            <v>UNID.</v>
          </cell>
          <cell r="N1876" t="str">
            <v>TRACTO</v>
          </cell>
          <cell r="O1876">
            <v>87</v>
          </cell>
          <cell r="P1876" t="str">
            <v>M3</v>
          </cell>
          <cell r="Q1876" t="str">
            <v>J1</v>
          </cell>
          <cell r="R1876" t="str">
            <v>J6</v>
          </cell>
          <cell r="S1876" t="str">
            <v>ENTREGADO</v>
          </cell>
          <cell r="T1876">
            <v>0</v>
          </cell>
          <cell r="U1876" t="str">
            <v>GARCIA PASQUEL  JOSE LUIS</v>
          </cell>
          <cell r="V1876" t="str">
            <v>FLOREZ CONDORI  JOSE WILLIANS</v>
          </cell>
        </row>
        <row r="1877">
          <cell r="A1877">
            <v>1857</v>
          </cell>
          <cell r="B1877">
            <v>42703</v>
          </cell>
          <cell r="C1877" t="str">
            <v>NOVIEMBRE</v>
          </cell>
          <cell r="D1877" t="str">
            <v>2016</v>
          </cell>
          <cell r="E1877">
            <v>414</v>
          </cell>
          <cell r="F1877" t="str">
            <v>D3S-764</v>
          </cell>
          <cell r="G1877" t="str">
            <v>TBL-998</v>
          </cell>
          <cell r="H1877" t="str">
            <v>LAS BAMBAS</v>
          </cell>
          <cell r="I1877">
            <v>123791</v>
          </cell>
          <cell r="J1877" t="str">
            <v>REPUESTO</v>
          </cell>
          <cell r="K1877" t="str">
            <v>AMORTIGUADOR DE TRACCION 2° EJE</v>
          </cell>
          <cell r="L1877">
            <v>1</v>
          </cell>
          <cell r="M1877" t="str">
            <v>UNID.</v>
          </cell>
          <cell r="N1877" t="str">
            <v>TRACTO</v>
          </cell>
          <cell r="O1877">
            <v>87</v>
          </cell>
          <cell r="P1877" t="str">
            <v>M3</v>
          </cell>
          <cell r="Q1877" t="str">
            <v>J1</v>
          </cell>
          <cell r="R1877" t="str">
            <v>J6</v>
          </cell>
          <cell r="S1877" t="str">
            <v>ENTREGADO</v>
          </cell>
          <cell r="T1877">
            <v>0</v>
          </cell>
          <cell r="U1877" t="str">
            <v>GARCIA PASQUEL  JOSE LUIS</v>
          </cell>
          <cell r="V1877" t="str">
            <v>FLOREZ CONDORI  JOSE WILLIANS</v>
          </cell>
        </row>
        <row r="1878">
          <cell r="A1878">
            <v>1862</v>
          </cell>
          <cell r="B1878">
            <v>42703</v>
          </cell>
          <cell r="C1878" t="str">
            <v>NOVIEMBRE</v>
          </cell>
          <cell r="D1878" t="str">
            <v>2016</v>
          </cell>
          <cell r="E1878">
            <v>414</v>
          </cell>
          <cell r="F1878" t="str">
            <v>D3S-764</v>
          </cell>
          <cell r="G1878" t="str">
            <v>TBL-998</v>
          </cell>
          <cell r="H1878" t="str">
            <v>LAS BAMBAS</v>
          </cell>
          <cell r="I1878">
            <v>123791</v>
          </cell>
          <cell r="J1878" t="str">
            <v>REPUESTO</v>
          </cell>
          <cell r="K1878" t="str">
            <v>PERNO 1/4 X 1</v>
          </cell>
          <cell r="L1878">
            <v>4</v>
          </cell>
          <cell r="M1878" t="str">
            <v>UNID.</v>
          </cell>
          <cell r="N1878" t="str">
            <v>TRACTO</v>
          </cell>
          <cell r="O1878">
            <v>87</v>
          </cell>
          <cell r="P1878" t="str">
            <v>M3</v>
          </cell>
          <cell r="Q1878" t="str">
            <v>J1</v>
          </cell>
          <cell r="R1878" t="str">
            <v>J6</v>
          </cell>
          <cell r="S1878" t="str">
            <v>ENTREGADO</v>
          </cell>
          <cell r="T1878">
            <v>0</v>
          </cell>
          <cell r="U1878" t="str">
            <v>GARCIA PASQUEL  JOSE LUIS</v>
          </cell>
          <cell r="V1878" t="str">
            <v>FLOREZ CONDORI  JOSE WILLIANS</v>
          </cell>
        </row>
        <row r="1879">
          <cell r="A1879">
            <v>1863</v>
          </cell>
          <cell r="B1879">
            <v>42703</v>
          </cell>
          <cell r="C1879" t="str">
            <v>NOVIEMBRE</v>
          </cell>
          <cell r="D1879" t="str">
            <v>2016</v>
          </cell>
          <cell r="E1879">
            <v>414</v>
          </cell>
          <cell r="F1879" t="str">
            <v>D3S-764</v>
          </cell>
          <cell r="G1879" t="str">
            <v>TBL-998</v>
          </cell>
          <cell r="H1879" t="str">
            <v>LAS BAMBAS</v>
          </cell>
          <cell r="I1879">
            <v>123791</v>
          </cell>
          <cell r="J1879" t="str">
            <v>REPUESTO</v>
          </cell>
          <cell r="K1879" t="str">
            <v>TUERCA 1/4</v>
          </cell>
          <cell r="L1879">
            <v>4</v>
          </cell>
          <cell r="M1879" t="str">
            <v>UNID.</v>
          </cell>
          <cell r="N1879" t="str">
            <v>TRACTO</v>
          </cell>
          <cell r="O1879">
            <v>87</v>
          </cell>
          <cell r="P1879" t="str">
            <v>M3</v>
          </cell>
          <cell r="Q1879" t="str">
            <v>J1</v>
          </cell>
          <cell r="R1879" t="str">
            <v>J6</v>
          </cell>
          <cell r="S1879" t="str">
            <v>ENTREGADO</v>
          </cell>
          <cell r="T1879">
            <v>0</v>
          </cell>
          <cell r="U1879" t="str">
            <v>GARCIA PASQUEL  JOSE LUIS</v>
          </cell>
          <cell r="V1879" t="str">
            <v>FLOREZ CONDORI  JOSE WILLIANS</v>
          </cell>
        </row>
        <row r="1880">
          <cell r="A1880">
            <v>1864</v>
          </cell>
          <cell r="B1880">
            <v>42703</v>
          </cell>
          <cell r="C1880" t="str">
            <v>NOVIEMBRE</v>
          </cell>
          <cell r="D1880" t="str">
            <v>2016</v>
          </cell>
          <cell r="E1880">
            <v>414</v>
          </cell>
          <cell r="F1880" t="str">
            <v>D3S-764</v>
          </cell>
          <cell r="G1880" t="str">
            <v>TBL-998</v>
          </cell>
          <cell r="H1880" t="str">
            <v>LAS BAMBAS</v>
          </cell>
          <cell r="I1880">
            <v>123791</v>
          </cell>
          <cell r="J1880" t="str">
            <v>REPUESTO</v>
          </cell>
          <cell r="K1880" t="str">
            <v>ARANDELAS PLANAS 1/4</v>
          </cell>
          <cell r="L1880">
            <v>8</v>
          </cell>
          <cell r="M1880" t="str">
            <v>UNID.</v>
          </cell>
          <cell r="N1880" t="str">
            <v>TRACTO</v>
          </cell>
          <cell r="O1880">
            <v>87</v>
          </cell>
          <cell r="P1880" t="str">
            <v>M3</v>
          </cell>
          <cell r="Q1880" t="str">
            <v>J1</v>
          </cell>
          <cell r="R1880" t="str">
            <v>J6</v>
          </cell>
          <cell r="S1880" t="str">
            <v>ENTREGADO</v>
          </cell>
          <cell r="T1880">
            <v>0</v>
          </cell>
          <cell r="U1880" t="str">
            <v>GARCIA PASQUEL  JOSE LUIS</v>
          </cell>
          <cell r="V1880" t="str">
            <v>FLOREZ CONDORI  JOSE WILLIANS</v>
          </cell>
        </row>
        <row r="1881">
          <cell r="A1881">
            <v>1867</v>
          </cell>
          <cell r="B1881">
            <v>42703</v>
          </cell>
          <cell r="C1881" t="str">
            <v>NOVIEMBRE</v>
          </cell>
          <cell r="D1881" t="str">
            <v>2016</v>
          </cell>
          <cell r="E1881">
            <v>414</v>
          </cell>
          <cell r="F1881" t="str">
            <v>D3S-764</v>
          </cell>
          <cell r="G1881" t="str">
            <v>TBL-998</v>
          </cell>
          <cell r="H1881" t="str">
            <v>LAS BAMBAS</v>
          </cell>
          <cell r="I1881">
            <v>123791</v>
          </cell>
          <cell r="J1881" t="str">
            <v>REPUESTO</v>
          </cell>
          <cell r="K1881" t="str">
            <v>CERROJO DE PUERTA LADO IZQUIERDO</v>
          </cell>
          <cell r="L1881">
            <v>1</v>
          </cell>
          <cell r="M1881" t="str">
            <v>UNID.</v>
          </cell>
          <cell r="N1881" t="str">
            <v>TRACTO</v>
          </cell>
          <cell r="O1881">
            <v>87</v>
          </cell>
          <cell r="P1881" t="str">
            <v>J1</v>
          </cell>
          <cell r="Q1881" t="str">
            <v>J1</v>
          </cell>
          <cell r="R1881" t="str">
            <v>J6</v>
          </cell>
          <cell r="S1881" t="str">
            <v>ENTREGADO</v>
          </cell>
          <cell r="T1881">
            <v>0</v>
          </cell>
          <cell r="U1881" t="str">
            <v>FLOREZ CONDORI  JOSE WILLIANS</v>
          </cell>
          <cell r="V1881" t="str">
            <v>FLOREZ CONDORI  JOSE WILLIANS</v>
          </cell>
        </row>
        <row r="1882">
          <cell r="A1882">
            <v>1859</v>
          </cell>
          <cell r="B1882">
            <v>42703</v>
          </cell>
          <cell r="C1882" t="str">
            <v>NOVIEMBRE</v>
          </cell>
          <cell r="D1882" t="str">
            <v>2016</v>
          </cell>
          <cell r="E1882">
            <v>454</v>
          </cell>
          <cell r="F1882" t="str">
            <v>D6G-806</v>
          </cell>
          <cell r="G1882" t="str">
            <v>B8K-998</v>
          </cell>
          <cell r="H1882" t="str">
            <v>LAS BAMBAS</v>
          </cell>
          <cell r="I1882">
            <v>218209</v>
          </cell>
          <cell r="J1882" t="str">
            <v>REPUESTO</v>
          </cell>
          <cell r="K1882" t="str">
            <v>MANGUERA CODO DE TUBO DE AGUA</v>
          </cell>
          <cell r="L1882">
            <v>1</v>
          </cell>
          <cell r="M1882" t="str">
            <v>UNID.</v>
          </cell>
          <cell r="N1882" t="str">
            <v>TRACTO</v>
          </cell>
          <cell r="O1882">
            <v>87</v>
          </cell>
          <cell r="P1882" t="str">
            <v>M5</v>
          </cell>
          <cell r="Q1882" t="str">
            <v>J1</v>
          </cell>
          <cell r="R1882" t="str">
            <v>J6</v>
          </cell>
          <cell r="S1882" t="str">
            <v>ENTREGADO</v>
          </cell>
          <cell r="T1882">
            <v>0</v>
          </cell>
          <cell r="U1882" t="str">
            <v>LOPEZ RUIZ WILBERTO</v>
          </cell>
          <cell r="V1882" t="str">
            <v>FLOREZ CONDORI  JOSE WILLIANS</v>
          </cell>
        </row>
        <row r="1883">
          <cell r="A1883">
            <v>1860</v>
          </cell>
          <cell r="B1883">
            <v>42703</v>
          </cell>
          <cell r="C1883" t="str">
            <v>NOVIEMBRE</v>
          </cell>
          <cell r="D1883" t="str">
            <v>2016</v>
          </cell>
          <cell r="E1883">
            <v>454</v>
          </cell>
          <cell r="F1883" t="str">
            <v>D6G-806</v>
          </cell>
          <cell r="G1883" t="str">
            <v>B8K-998</v>
          </cell>
          <cell r="H1883" t="str">
            <v>LAS BAMBAS</v>
          </cell>
          <cell r="I1883">
            <v>218209</v>
          </cell>
          <cell r="J1883" t="str">
            <v>REPUESTO</v>
          </cell>
          <cell r="K1883" t="str">
            <v>RESORTES DE RACHE A LA BASE DE MACHINBREIK</v>
          </cell>
          <cell r="L1883">
            <v>10</v>
          </cell>
          <cell r="M1883" t="str">
            <v>UNID.</v>
          </cell>
          <cell r="N1883" t="str">
            <v>CISTERNA</v>
          </cell>
          <cell r="O1883">
            <v>87</v>
          </cell>
          <cell r="P1883" t="str">
            <v>M5</v>
          </cell>
          <cell r="Q1883" t="str">
            <v>J1</v>
          </cell>
          <cell r="R1883" t="str">
            <v>J6</v>
          </cell>
          <cell r="S1883" t="str">
            <v>ENTREGADO</v>
          </cell>
          <cell r="T1883">
            <v>0</v>
          </cell>
          <cell r="U1883" t="str">
            <v>LOPEZ RUIZ WILBERTO</v>
          </cell>
          <cell r="V1883" t="str">
            <v>FLOREZ CONDORI  JOSE WILLIANS</v>
          </cell>
        </row>
        <row r="1884">
          <cell r="A1884">
            <v>1866</v>
          </cell>
          <cell r="B1884">
            <v>42703</v>
          </cell>
          <cell r="C1884" t="str">
            <v>NOVIEMBRE</v>
          </cell>
          <cell r="D1884" t="str">
            <v>2016</v>
          </cell>
          <cell r="E1884">
            <v>454</v>
          </cell>
          <cell r="F1884" t="str">
            <v>D6G-806</v>
          </cell>
          <cell r="G1884" t="str">
            <v>B8K-998</v>
          </cell>
          <cell r="H1884" t="str">
            <v>LAS BAMBAS</v>
          </cell>
          <cell r="I1884">
            <v>218209</v>
          </cell>
          <cell r="J1884" t="str">
            <v>REPUESTO</v>
          </cell>
          <cell r="K1884" t="str">
            <v>NIPLE DE REEDUCTOR DE VAPORES 4" A 3" CON ROSCA DE DIAMETRO A 4"</v>
          </cell>
          <cell r="L1884">
            <v>1</v>
          </cell>
          <cell r="M1884" t="str">
            <v>UNID.</v>
          </cell>
          <cell r="N1884" t="str">
            <v>CISTERNA</v>
          </cell>
          <cell r="O1884">
            <v>87</v>
          </cell>
          <cell r="P1884" t="str">
            <v>J7</v>
          </cell>
          <cell r="Q1884" t="str">
            <v>J7</v>
          </cell>
          <cell r="R1884" t="str">
            <v>J6</v>
          </cell>
          <cell r="S1884" t="str">
            <v>ENTREGADO</v>
          </cell>
          <cell r="T1884">
            <v>0</v>
          </cell>
          <cell r="U1884" t="str">
            <v>DONAYRE INGA PEDRO</v>
          </cell>
          <cell r="V1884" t="str">
            <v>DONAYRE INGA PEDRO</v>
          </cell>
        </row>
        <row r="1885">
          <cell r="A1885">
            <v>1879</v>
          </cell>
          <cell r="B1885">
            <v>42703</v>
          </cell>
          <cell r="C1885" t="str">
            <v>NOVIEMBRE</v>
          </cell>
          <cell r="D1885" t="str">
            <v>2016</v>
          </cell>
          <cell r="E1885">
            <v>454</v>
          </cell>
          <cell r="F1885" t="str">
            <v>D6G-806</v>
          </cell>
          <cell r="G1885" t="str">
            <v>B8K-998</v>
          </cell>
          <cell r="H1885" t="str">
            <v>LAS BAMBAS</v>
          </cell>
          <cell r="I1885">
            <v>218209</v>
          </cell>
          <cell r="J1885" t="str">
            <v>REPUESTO</v>
          </cell>
          <cell r="K1885" t="str">
            <v>JUEGO DE ZAPATAS</v>
          </cell>
          <cell r="L1885">
            <v>0.5</v>
          </cell>
          <cell r="M1885" t="str">
            <v>JUEGO</v>
          </cell>
          <cell r="N1885" t="str">
            <v>CISTERNA</v>
          </cell>
          <cell r="O1885">
            <v>87</v>
          </cell>
          <cell r="P1885" t="str">
            <v>M5</v>
          </cell>
          <cell r="Q1885" t="str">
            <v>J2</v>
          </cell>
          <cell r="R1885" t="str">
            <v>J6</v>
          </cell>
          <cell r="S1885" t="str">
            <v>ENTREGADO</v>
          </cell>
          <cell r="T1885">
            <v>0</v>
          </cell>
          <cell r="U1885" t="str">
            <v>LOPEZ RUIZ WILBERTO</v>
          </cell>
          <cell r="V1885" t="str">
            <v>CORIHUAMAN SURCO  ERICK ROBERT</v>
          </cell>
        </row>
        <row r="1886">
          <cell r="A1886">
            <v>1880</v>
          </cell>
          <cell r="B1886">
            <v>42703</v>
          </cell>
          <cell r="C1886" t="str">
            <v>NOVIEMBRE</v>
          </cell>
          <cell r="D1886" t="str">
            <v>2016</v>
          </cell>
          <cell r="E1886">
            <v>454</v>
          </cell>
          <cell r="F1886" t="str">
            <v>D6G-806</v>
          </cell>
          <cell r="G1886" t="str">
            <v>B8K-998</v>
          </cell>
          <cell r="H1886" t="str">
            <v>LAS BAMBAS</v>
          </cell>
          <cell r="I1886">
            <v>218209</v>
          </cell>
          <cell r="J1886" t="str">
            <v>REPUESTO</v>
          </cell>
          <cell r="K1886" t="str">
            <v>RESORTES GRANDES PARA ZAPATAS</v>
          </cell>
          <cell r="L1886">
            <v>1</v>
          </cell>
          <cell r="M1886" t="str">
            <v>UNID.</v>
          </cell>
          <cell r="N1886" t="str">
            <v>CISTERNA</v>
          </cell>
          <cell r="O1886">
            <v>87</v>
          </cell>
          <cell r="P1886" t="str">
            <v>M5</v>
          </cell>
          <cell r="Q1886" t="str">
            <v>J2</v>
          </cell>
          <cell r="R1886" t="str">
            <v>J6</v>
          </cell>
          <cell r="S1886" t="str">
            <v>ENTREGADO</v>
          </cell>
          <cell r="T1886">
            <v>0</v>
          </cell>
          <cell r="U1886" t="str">
            <v>LOPEZ RUIZ WILBERTO</v>
          </cell>
          <cell r="V1886" t="str">
            <v>CORIHUAMAN SURCO  ERICK ROBERT</v>
          </cell>
        </row>
        <row r="1887">
          <cell r="A1887">
            <v>1881</v>
          </cell>
          <cell r="B1887">
            <v>42703</v>
          </cell>
          <cell r="C1887" t="str">
            <v>NOVIEMBRE</v>
          </cell>
          <cell r="D1887" t="str">
            <v>2016</v>
          </cell>
          <cell r="E1887">
            <v>454</v>
          </cell>
          <cell r="F1887" t="str">
            <v>D6G-806</v>
          </cell>
          <cell r="G1887" t="str">
            <v>B8K-998</v>
          </cell>
          <cell r="H1887" t="str">
            <v>LAS BAMBAS</v>
          </cell>
          <cell r="I1887">
            <v>218209</v>
          </cell>
          <cell r="J1887" t="str">
            <v>REPUESTO</v>
          </cell>
          <cell r="K1887" t="str">
            <v>RESORTES CHICOS PARA ZAPATA</v>
          </cell>
          <cell r="L1887">
            <v>2</v>
          </cell>
          <cell r="M1887" t="str">
            <v>UNID.</v>
          </cell>
          <cell r="N1887" t="str">
            <v>CISTERNA</v>
          </cell>
          <cell r="O1887">
            <v>87</v>
          </cell>
          <cell r="P1887" t="str">
            <v>M5</v>
          </cell>
          <cell r="Q1887" t="str">
            <v>J2</v>
          </cell>
          <cell r="R1887" t="str">
            <v>J6</v>
          </cell>
          <cell r="S1887" t="str">
            <v>ENTREGADO</v>
          </cell>
          <cell r="T1887">
            <v>0</v>
          </cell>
          <cell r="U1887" t="str">
            <v>LOPEZ RUIZ WILBERTO</v>
          </cell>
          <cell r="V1887" t="str">
            <v>CORIHUAMAN SURCO  ERICK ROBERT</v>
          </cell>
        </row>
        <row r="1888">
          <cell r="A1888">
            <v>1823</v>
          </cell>
          <cell r="B1888">
            <v>42703</v>
          </cell>
          <cell r="C1888" t="str">
            <v>NOVIEMBRE</v>
          </cell>
          <cell r="D1888" t="str">
            <v>2016</v>
          </cell>
          <cell r="E1888">
            <v>200</v>
          </cell>
          <cell r="F1888" t="str">
            <v>TALLER</v>
          </cell>
          <cell r="G1888" t="str">
            <v>TALLER</v>
          </cell>
          <cell r="H1888" t="str">
            <v>TALLER</v>
          </cell>
          <cell r="I1888" t="str">
            <v>TALLER</v>
          </cell>
          <cell r="J1888" t="str">
            <v>INSUMO TALLER</v>
          </cell>
          <cell r="K1888" t="str">
            <v>PLUMON COLOR NEGRO</v>
          </cell>
          <cell r="L1888">
            <v>1</v>
          </cell>
          <cell r="M1888" t="str">
            <v>UNID.</v>
          </cell>
          <cell r="N1888" t="str">
            <v>TALLER</v>
          </cell>
          <cell r="O1888">
            <v>87</v>
          </cell>
          <cell r="P1888" t="str">
            <v>N1</v>
          </cell>
          <cell r="Q1888" t="str">
            <v>J1</v>
          </cell>
          <cell r="R1888" t="str">
            <v>J5</v>
          </cell>
          <cell r="S1888" t="str">
            <v>ENTREGADO</v>
          </cell>
          <cell r="T1888">
            <v>0</v>
          </cell>
          <cell r="U1888" t="str">
            <v>AGUILAR CCANTUTA WILLY</v>
          </cell>
          <cell r="V1888" t="str">
            <v>FLOREZ CONDORI  JOSE WILLIANS</v>
          </cell>
        </row>
        <row r="1889">
          <cell r="A1889">
            <v>1827</v>
          </cell>
          <cell r="B1889">
            <v>42703</v>
          </cell>
          <cell r="C1889" t="str">
            <v>NOVIEMBRE</v>
          </cell>
          <cell r="D1889" t="str">
            <v>2016</v>
          </cell>
          <cell r="E1889">
            <v>200</v>
          </cell>
          <cell r="F1889" t="str">
            <v>TALLER</v>
          </cell>
          <cell r="G1889" t="str">
            <v>TALLER</v>
          </cell>
          <cell r="H1889" t="str">
            <v>TALLER</v>
          </cell>
          <cell r="I1889" t="str">
            <v>TALLER</v>
          </cell>
          <cell r="J1889" t="str">
            <v>INSUMO TALLER</v>
          </cell>
          <cell r="K1889" t="str">
            <v>SUPERCITO 1/8</v>
          </cell>
          <cell r="L1889">
            <v>2.5</v>
          </cell>
          <cell r="M1889" t="str">
            <v>KG.</v>
          </cell>
          <cell r="N1889" t="str">
            <v>TALLER</v>
          </cell>
          <cell r="O1889">
            <v>87</v>
          </cell>
          <cell r="P1889" t="str">
            <v>S3</v>
          </cell>
          <cell r="Q1889" t="str">
            <v>J1</v>
          </cell>
          <cell r="R1889" t="str">
            <v>J6</v>
          </cell>
          <cell r="S1889" t="str">
            <v>ENTREGADO</v>
          </cell>
          <cell r="T1889">
            <v>0</v>
          </cell>
          <cell r="U1889" t="str">
            <v>JIMENEZ MACHACA JAVIER</v>
          </cell>
          <cell r="V1889" t="str">
            <v>FLOREZ CONDORI  JOSE WILLIANS</v>
          </cell>
        </row>
        <row r="1890">
          <cell r="A1890">
            <v>1828</v>
          </cell>
          <cell r="B1890">
            <v>42703</v>
          </cell>
          <cell r="C1890" t="str">
            <v>NOVIEMBRE</v>
          </cell>
          <cell r="D1890" t="str">
            <v>2016</v>
          </cell>
          <cell r="E1890">
            <v>200</v>
          </cell>
          <cell r="F1890" t="str">
            <v>TALLER</v>
          </cell>
          <cell r="G1890" t="str">
            <v>TALLER</v>
          </cell>
          <cell r="H1890" t="str">
            <v>TALLER</v>
          </cell>
          <cell r="I1890" t="str">
            <v>TALLER</v>
          </cell>
          <cell r="J1890" t="str">
            <v>INSUMO TALLER</v>
          </cell>
          <cell r="K1890" t="str">
            <v>CELLORCOD 1/8</v>
          </cell>
          <cell r="L1890">
            <v>2.5</v>
          </cell>
          <cell r="M1890" t="str">
            <v>KG.</v>
          </cell>
          <cell r="N1890" t="str">
            <v>TALLER</v>
          </cell>
          <cell r="O1890">
            <v>87</v>
          </cell>
          <cell r="P1890" t="str">
            <v>S3</v>
          </cell>
          <cell r="Q1890" t="str">
            <v>J1</v>
          </cell>
          <cell r="R1890" t="str">
            <v>J6</v>
          </cell>
          <cell r="S1890" t="str">
            <v>ENTREGADO</v>
          </cell>
          <cell r="T1890">
            <v>0</v>
          </cell>
          <cell r="U1890" t="str">
            <v>JIMENEZ MACHACA JAVIER</v>
          </cell>
          <cell r="V1890" t="str">
            <v>FLOREZ CONDORI  JOSE WILLIANS</v>
          </cell>
        </row>
        <row r="1891">
          <cell r="A1891">
            <v>1830</v>
          </cell>
          <cell r="B1891">
            <v>42703</v>
          </cell>
          <cell r="C1891" t="str">
            <v>NOVIEMBRE</v>
          </cell>
          <cell r="D1891" t="str">
            <v>2016</v>
          </cell>
          <cell r="E1891">
            <v>200</v>
          </cell>
          <cell r="F1891" t="str">
            <v>TALLER</v>
          </cell>
          <cell r="G1891" t="str">
            <v>TALLER</v>
          </cell>
          <cell r="H1891" t="str">
            <v>TALLER</v>
          </cell>
          <cell r="I1891" t="str">
            <v>TALLER</v>
          </cell>
          <cell r="J1891" t="str">
            <v>INSUMO TALLER</v>
          </cell>
          <cell r="K1891" t="str">
            <v>AFLOJATODO</v>
          </cell>
          <cell r="L1891">
            <v>1</v>
          </cell>
          <cell r="M1891" t="str">
            <v>UNID.</v>
          </cell>
          <cell r="N1891" t="str">
            <v>TALLER</v>
          </cell>
          <cell r="O1891">
            <v>87</v>
          </cell>
          <cell r="P1891" t="str">
            <v>N2</v>
          </cell>
          <cell r="Q1891" t="str">
            <v>J3</v>
          </cell>
          <cell r="R1891" t="str">
            <v>J6</v>
          </cell>
          <cell r="S1891" t="str">
            <v>ENTREGADO</v>
          </cell>
          <cell r="T1891">
            <v>0</v>
          </cell>
          <cell r="U1891" t="str">
            <v>MAMANI LARICO  EDUARDO ALVARO</v>
          </cell>
          <cell r="V1891" t="str">
            <v>CHURA PIZARRO ALBERTO</v>
          </cell>
        </row>
        <row r="1892">
          <cell r="A1892">
            <v>1831</v>
          </cell>
          <cell r="B1892">
            <v>42703</v>
          </cell>
          <cell r="C1892" t="str">
            <v>NOVIEMBRE</v>
          </cell>
          <cell r="D1892" t="str">
            <v>2016</v>
          </cell>
          <cell r="E1892">
            <v>200</v>
          </cell>
          <cell r="F1892" t="str">
            <v>TALLER</v>
          </cell>
          <cell r="G1892" t="str">
            <v>TALLER</v>
          </cell>
          <cell r="H1892" t="str">
            <v>TALLER</v>
          </cell>
          <cell r="I1892" t="str">
            <v>TALLER</v>
          </cell>
          <cell r="J1892" t="str">
            <v>MATERIALES</v>
          </cell>
          <cell r="K1892" t="str">
            <v>LUNAS CLARAS</v>
          </cell>
          <cell r="L1892">
            <v>2</v>
          </cell>
          <cell r="M1892" t="str">
            <v>UNID.</v>
          </cell>
          <cell r="N1892" t="str">
            <v>TALLER</v>
          </cell>
          <cell r="O1892">
            <v>87</v>
          </cell>
          <cell r="P1892" t="str">
            <v>S4</v>
          </cell>
          <cell r="Q1892" t="str">
            <v>J1</v>
          </cell>
          <cell r="R1892" t="str">
            <v>J6</v>
          </cell>
          <cell r="S1892" t="str">
            <v>ENTREGADO</v>
          </cell>
          <cell r="T1892">
            <v>0</v>
          </cell>
          <cell r="U1892" t="str">
            <v>SURCO QUISPE JOHNNY</v>
          </cell>
          <cell r="V1892" t="str">
            <v>FLOREZ CONDORI  JOSE WILLIANS</v>
          </cell>
        </row>
        <row r="1893">
          <cell r="A1893">
            <v>1832</v>
          </cell>
          <cell r="B1893">
            <v>42703</v>
          </cell>
          <cell r="C1893" t="str">
            <v>NOVIEMBRE</v>
          </cell>
          <cell r="D1893" t="str">
            <v>2016</v>
          </cell>
          <cell r="E1893">
            <v>200</v>
          </cell>
          <cell r="F1893" t="str">
            <v>TALLER</v>
          </cell>
          <cell r="G1893" t="str">
            <v>TALLER</v>
          </cell>
          <cell r="H1893" t="str">
            <v>TALLER</v>
          </cell>
          <cell r="I1893" t="str">
            <v>TALLER</v>
          </cell>
          <cell r="J1893" t="str">
            <v>MATERIALES</v>
          </cell>
          <cell r="K1893" t="str">
            <v>LUNAS CLARAS</v>
          </cell>
          <cell r="L1893">
            <v>2</v>
          </cell>
          <cell r="M1893" t="str">
            <v>UNID.</v>
          </cell>
          <cell r="N1893" t="str">
            <v>TALLER</v>
          </cell>
          <cell r="O1893">
            <v>87</v>
          </cell>
          <cell r="P1893" t="str">
            <v>S3</v>
          </cell>
          <cell r="Q1893" t="str">
            <v>J1</v>
          </cell>
          <cell r="R1893" t="str">
            <v>J6</v>
          </cell>
          <cell r="S1893" t="str">
            <v>ENTREGADO</v>
          </cell>
          <cell r="T1893">
            <v>0</v>
          </cell>
          <cell r="U1893" t="str">
            <v>JIMENEZ MACHACA JAVIER</v>
          </cell>
          <cell r="V1893" t="str">
            <v>FLOREZ CONDORI  JOSE WILLIANS</v>
          </cell>
        </row>
        <row r="1894">
          <cell r="A1894">
            <v>1833</v>
          </cell>
          <cell r="B1894">
            <v>42703</v>
          </cell>
          <cell r="C1894" t="str">
            <v>NOVIEMBRE</v>
          </cell>
          <cell r="D1894" t="str">
            <v>2016</v>
          </cell>
          <cell r="E1894">
            <v>200</v>
          </cell>
          <cell r="F1894" t="str">
            <v>TALLER</v>
          </cell>
          <cell r="G1894" t="str">
            <v>TALLER</v>
          </cell>
          <cell r="H1894" t="str">
            <v>TALLER</v>
          </cell>
          <cell r="I1894" t="str">
            <v>TALLER</v>
          </cell>
          <cell r="J1894" t="str">
            <v>MATERIALES</v>
          </cell>
          <cell r="K1894" t="str">
            <v>LUNAS OSCURAS NRO. 12</v>
          </cell>
          <cell r="L1894">
            <v>1</v>
          </cell>
          <cell r="M1894" t="str">
            <v>UNID.</v>
          </cell>
          <cell r="N1894" t="str">
            <v>TALLER</v>
          </cell>
          <cell r="O1894">
            <v>87</v>
          </cell>
          <cell r="P1894" t="str">
            <v>S3</v>
          </cell>
          <cell r="Q1894" t="str">
            <v>J1</v>
          </cell>
          <cell r="R1894" t="str">
            <v>J6</v>
          </cell>
          <cell r="S1894" t="str">
            <v>ENTREGADO</v>
          </cell>
          <cell r="T1894">
            <v>0</v>
          </cell>
          <cell r="U1894" t="str">
            <v>JIMENEZ MACHACA JAVIER</v>
          </cell>
          <cell r="V1894" t="str">
            <v>FLOREZ CONDORI  JOSE WILLIANS</v>
          </cell>
        </row>
        <row r="1895">
          <cell r="A1895">
            <v>1834</v>
          </cell>
          <cell r="B1895">
            <v>42703</v>
          </cell>
          <cell r="C1895" t="str">
            <v>NOVIEMBRE</v>
          </cell>
          <cell r="D1895" t="str">
            <v>2016</v>
          </cell>
          <cell r="E1895">
            <v>200</v>
          </cell>
          <cell r="F1895" t="str">
            <v>TALLER</v>
          </cell>
          <cell r="G1895" t="str">
            <v>TALLER</v>
          </cell>
          <cell r="H1895" t="str">
            <v>TALLER</v>
          </cell>
          <cell r="I1895" t="str">
            <v>TALLER</v>
          </cell>
          <cell r="J1895" t="str">
            <v>INSUMO TALLER</v>
          </cell>
          <cell r="K1895" t="str">
            <v>AFLOJATODO</v>
          </cell>
          <cell r="L1895">
            <v>1</v>
          </cell>
          <cell r="M1895" t="str">
            <v>UNID.</v>
          </cell>
          <cell r="N1895" t="str">
            <v>TALLER</v>
          </cell>
          <cell r="O1895">
            <v>87</v>
          </cell>
          <cell r="P1895" t="str">
            <v>M7</v>
          </cell>
          <cell r="Q1895" t="str">
            <v>J1</v>
          </cell>
          <cell r="R1895" t="str">
            <v>J6</v>
          </cell>
          <cell r="S1895" t="str">
            <v>ENTREGADO</v>
          </cell>
          <cell r="T1895">
            <v>0</v>
          </cell>
          <cell r="U1895" t="str">
            <v>ROBLES ROJAS  JOSE MIGUEL</v>
          </cell>
          <cell r="V1895" t="str">
            <v>FLOREZ CONDORI  JOSE WILLIANS</v>
          </cell>
        </row>
        <row r="1896">
          <cell r="A1896">
            <v>1836</v>
          </cell>
          <cell r="B1896">
            <v>42703</v>
          </cell>
          <cell r="C1896" t="str">
            <v>NOVIEMBRE</v>
          </cell>
          <cell r="D1896" t="str">
            <v>2016</v>
          </cell>
          <cell r="E1896">
            <v>200</v>
          </cell>
          <cell r="F1896" t="str">
            <v>TALLER</v>
          </cell>
          <cell r="G1896" t="str">
            <v>TALLER</v>
          </cell>
          <cell r="H1896" t="str">
            <v>TALLER</v>
          </cell>
          <cell r="I1896" t="str">
            <v>TALLER</v>
          </cell>
          <cell r="J1896" t="str">
            <v>INSUMO TALLER</v>
          </cell>
          <cell r="K1896" t="str">
            <v>PLANCHA 5/16 X 4 X 8</v>
          </cell>
          <cell r="L1896">
            <v>1</v>
          </cell>
          <cell r="M1896" t="str">
            <v>UNID.</v>
          </cell>
          <cell r="N1896" t="str">
            <v>TALLER</v>
          </cell>
          <cell r="O1896">
            <v>87</v>
          </cell>
          <cell r="P1896" t="str">
            <v>S2</v>
          </cell>
          <cell r="Q1896" t="str">
            <v>J1</v>
          </cell>
          <cell r="R1896" t="str">
            <v>J5</v>
          </cell>
          <cell r="S1896" t="str">
            <v>PENDIENTE</v>
          </cell>
          <cell r="T1896">
            <v>0</v>
          </cell>
          <cell r="U1896" t="str">
            <v>PALOMINO ESTRADA  MICHEL</v>
          </cell>
          <cell r="V1896" t="str">
            <v>FLOREZ CONDORI  JOSE WILLIANS</v>
          </cell>
        </row>
        <row r="1897">
          <cell r="A1897">
            <v>1843</v>
          </cell>
          <cell r="B1897">
            <v>42703</v>
          </cell>
          <cell r="C1897" t="str">
            <v>NOVIEMBRE</v>
          </cell>
          <cell r="D1897" t="str">
            <v>2016</v>
          </cell>
          <cell r="E1897">
            <v>200</v>
          </cell>
          <cell r="F1897" t="str">
            <v>TALLER</v>
          </cell>
          <cell r="G1897" t="str">
            <v>TALLER</v>
          </cell>
          <cell r="H1897" t="str">
            <v>TALLER</v>
          </cell>
          <cell r="I1897" t="str">
            <v>TALLER</v>
          </cell>
          <cell r="J1897" t="str">
            <v>INSUMO TALLER</v>
          </cell>
          <cell r="K1897" t="str">
            <v>CINTA NEGRA</v>
          </cell>
          <cell r="L1897">
            <v>1</v>
          </cell>
          <cell r="M1897" t="str">
            <v>UNID.</v>
          </cell>
          <cell r="N1897" t="str">
            <v>TALLER</v>
          </cell>
          <cell r="O1897">
            <v>87</v>
          </cell>
          <cell r="P1897" t="str">
            <v>E2</v>
          </cell>
          <cell r="Q1897" t="str">
            <v>J1</v>
          </cell>
          <cell r="R1897" t="str">
            <v>J6</v>
          </cell>
          <cell r="S1897" t="str">
            <v>ENTREGADO</v>
          </cell>
          <cell r="T1897">
            <v>0</v>
          </cell>
          <cell r="U1897" t="str">
            <v>YUCA BELLIDO BORIS YERSY</v>
          </cell>
          <cell r="V1897" t="str">
            <v>FLOREZ CONDORI  JOSE WILLIANS</v>
          </cell>
        </row>
        <row r="1898">
          <cell r="A1898">
            <v>1844</v>
          </cell>
          <cell r="B1898">
            <v>42703</v>
          </cell>
          <cell r="C1898" t="str">
            <v>NOVIEMBRE</v>
          </cell>
          <cell r="D1898" t="str">
            <v>2016</v>
          </cell>
          <cell r="E1898">
            <v>200</v>
          </cell>
          <cell r="F1898" t="str">
            <v>TALLER</v>
          </cell>
          <cell r="G1898" t="str">
            <v>TALLER</v>
          </cell>
          <cell r="H1898" t="str">
            <v>TALLER</v>
          </cell>
          <cell r="I1898" t="str">
            <v>TALLER</v>
          </cell>
          <cell r="J1898" t="str">
            <v>INSUMO TALLER</v>
          </cell>
          <cell r="K1898" t="str">
            <v>PRESINTOS 300</v>
          </cell>
          <cell r="L1898">
            <v>10</v>
          </cell>
          <cell r="M1898" t="str">
            <v>UNID.</v>
          </cell>
          <cell r="N1898" t="str">
            <v>CISTERNA</v>
          </cell>
          <cell r="O1898">
            <v>87</v>
          </cell>
          <cell r="P1898" t="str">
            <v>E2</v>
          </cell>
          <cell r="Q1898" t="str">
            <v>J1</v>
          </cell>
          <cell r="R1898" t="str">
            <v>J6</v>
          </cell>
          <cell r="S1898" t="str">
            <v>ENTREGADO</v>
          </cell>
          <cell r="T1898">
            <v>0</v>
          </cell>
          <cell r="U1898" t="str">
            <v>YUCA BELLIDO BORIS YERSY</v>
          </cell>
          <cell r="V1898" t="str">
            <v>FLOREZ CONDORI  JOSE WILLIANS</v>
          </cell>
        </row>
        <row r="1899">
          <cell r="A1899">
            <v>1845</v>
          </cell>
          <cell r="B1899">
            <v>42703</v>
          </cell>
          <cell r="C1899" t="str">
            <v>NOVIEMBRE</v>
          </cell>
          <cell r="D1899" t="str">
            <v>2016</v>
          </cell>
          <cell r="E1899">
            <v>200</v>
          </cell>
          <cell r="F1899" t="str">
            <v>TALLER</v>
          </cell>
          <cell r="G1899" t="str">
            <v>TALLER</v>
          </cell>
          <cell r="H1899" t="str">
            <v>TALLER</v>
          </cell>
          <cell r="I1899" t="str">
            <v>TALLER</v>
          </cell>
          <cell r="J1899" t="str">
            <v>INSUMO TALLER</v>
          </cell>
          <cell r="K1899" t="str">
            <v>TUBO CORRUGDADO 3/8</v>
          </cell>
          <cell r="L1899">
            <v>2</v>
          </cell>
          <cell r="M1899" t="str">
            <v>M</v>
          </cell>
          <cell r="N1899" t="str">
            <v>CISTERNA</v>
          </cell>
          <cell r="O1899">
            <v>87</v>
          </cell>
          <cell r="P1899" t="str">
            <v>E2</v>
          </cell>
          <cell r="Q1899" t="str">
            <v>J1</v>
          </cell>
          <cell r="R1899" t="str">
            <v>J6</v>
          </cell>
          <cell r="S1899" t="str">
            <v>ENTREGADO</v>
          </cell>
          <cell r="T1899">
            <v>0</v>
          </cell>
          <cell r="U1899" t="str">
            <v>YUCA BELLIDO BORIS YERSY</v>
          </cell>
          <cell r="V1899" t="str">
            <v>FLOREZ CONDORI  JOSE WILLIANS</v>
          </cell>
        </row>
        <row r="1900">
          <cell r="A1900">
            <v>1846</v>
          </cell>
          <cell r="B1900">
            <v>42703</v>
          </cell>
          <cell r="C1900" t="str">
            <v>NOVIEMBRE</v>
          </cell>
          <cell r="D1900" t="str">
            <v>2016</v>
          </cell>
          <cell r="E1900">
            <v>200</v>
          </cell>
          <cell r="F1900" t="str">
            <v>TALLER</v>
          </cell>
          <cell r="G1900" t="str">
            <v>TALLER</v>
          </cell>
          <cell r="H1900" t="str">
            <v>TALLER</v>
          </cell>
          <cell r="I1900" t="str">
            <v>TALLER</v>
          </cell>
          <cell r="J1900" t="str">
            <v>INSUMO TALLER</v>
          </cell>
          <cell r="K1900" t="str">
            <v>FUSIBLE DE 10 AMP GRANDE</v>
          </cell>
          <cell r="L1900">
            <v>1</v>
          </cell>
          <cell r="M1900" t="str">
            <v>UNID.</v>
          </cell>
          <cell r="N1900" t="str">
            <v>TRACTO</v>
          </cell>
          <cell r="O1900">
            <v>87</v>
          </cell>
          <cell r="P1900" t="str">
            <v>E2</v>
          </cell>
          <cell r="Q1900" t="str">
            <v>J1</v>
          </cell>
          <cell r="R1900" t="str">
            <v>J6</v>
          </cell>
          <cell r="S1900" t="str">
            <v>ENTREGADO</v>
          </cell>
          <cell r="T1900">
            <v>0</v>
          </cell>
          <cell r="U1900" t="str">
            <v>YUCA BELLIDO BORIS YERSY</v>
          </cell>
          <cell r="V1900" t="str">
            <v>FLOREZ CONDORI  JOSE WILLIANS</v>
          </cell>
        </row>
        <row r="1901">
          <cell r="A1901">
            <v>1861</v>
          </cell>
          <cell r="B1901">
            <v>42703</v>
          </cell>
          <cell r="C1901" t="str">
            <v>NOVIEMBRE</v>
          </cell>
          <cell r="D1901" t="str">
            <v>2016</v>
          </cell>
          <cell r="E1901">
            <v>200</v>
          </cell>
          <cell r="F1901" t="str">
            <v>TALLER</v>
          </cell>
          <cell r="G1901" t="str">
            <v>TALLER</v>
          </cell>
          <cell r="H1901" t="str">
            <v>TALLER</v>
          </cell>
          <cell r="I1901" t="str">
            <v>TALLER</v>
          </cell>
          <cell r="J1901" t="str">
            <v>REPUESTO</v>
          </cell>
          <cell r="K1901" t="str">
            <v>PINZAS PORTAELECTRODOS (TENAZAS)</v>
          </cell>
          <cell r="L1901">
            <v>2</v>
          </cell>
          <cell r="M1901" t="str">
            <v>UNID.</v>
          </cell>
          <cell r="N1901" t="str">
            <v>TALLER</v>
          </cell>
          <cell r="O1901">
            <v>87</v>
          </cell>
          <cell r="P1901" t="str">
            <v>j0</v>
          </cell>
          <cell r="Q1901" t="str">
            <v>j0</v>
          </cell>
          <cell r="R1901" t="str">
            <v>j6</v>
          </cell>
          <cell r="S1901" t="str">
            <v>PENDIENTE</v>
          </cell>
          <cell r="T1901">
            <v>0</v>
          </cell>
          <cell r="U1901" t="e">
            <v>#N/A</v>
          </cell>
          <cell r="V1901" t="e">
            <v>#N/A</v>
          </cell>
        </row>
        <row r="1902">
          <cell r="A1902">
            <v>1869</v>
          </cell>
          <cell r="B1902">
            <v>42703</v>
          </cell>
          <cell r="C1902" t="str">
            <v>NOVIEMBRE</v>
          </cell>
          <cell r="D1902" t="str">
            <v>2016</v>
          </cell>
          <cell r="E1902">
            <v>200</v>
          </cell>
          <cell r="F1902" t="str">
            <v>TALLER</v>
          </cell>
          <cell r="G1902" t="str">
            <v>TALLER</v>
          </cell>
          <cell r="H1902" t="str">
            <v>TALLER</v>
          </cell>
          <cell r="I1902" t="str">
            <v>TALLER</v>
          </cell>
          <cell r="J1902" t="str">
            <v>REPUESTO</v>
          </cell>
          <cell r="K1902" t="str">
            <v>CINTA AISLANTE NEGRA</v>
          </cell>
          <cell r="L1902">
            <v>1</v>
          </cell>
          <cell r="M1902" t="str">
            <v>UNID.</v>
          </cell>
          <cell r="N1902" t="str">
            <v>TRACTO</v>
          </cell>
          <cell r="O1902">
            <v>87</v>
          </cell>
          <cell r="P1902" t="str">
            <v>J1</v>
          </cell>
          <cell r="Q1902" t="str">
            <v>J1</v>
          </cell>
          <cell r="R1902" t="str">
            <v>J6</v>
          </cell>
          <cell r="S1902" t="str">
            <v>ENTREGADO</v>
          </cell>
          <cell r="T1902">
            <v>0</v>
          </cell>
          <cell r="U1902" t="str">
            <v>FLOREZ CONDORI  JOSE WILLIANS</v>
          </cell>
          <cell r="V1902" t="str">
            <v>FLOREZ CONDORI  JOSE WILLIANS</v>
          </cell>
        </row>
        <row r="1903">
          <cell r="A1903">
            <v>1920</v>
          </cell>
          <cell r="B1903">
            <v>42704</v>
          </cell>
          <cell r="C1903" t="str">
            <v>NOVIEMBRE</v>
          </cell>
          <cell r="D1903" t="str">
            <v>2016</v>
          </cell>
          <cell r="E1903">
            <v>446</v>
          </cell>
          <cell r="F1903" t="str">
            <v>A5O-859</v>
          </cell>
          <cell r="G1903" t="str">
            <v>B6Y-971</v>
          </cell>
          <cell r="H1903" t="str">
            <v>LAS BAMBAS</v>
          </cell>
          <cell r="I1903">
            <v>115729</v>
          </cell>
          <cell r="J1903" t="str">
            <v>REPUESTO</v>
          </cell>
          <cell r="K1903" t="str">
            <v>MATACHISPA</v>
          </cell>
          <cell r="L1903">
            <v>1</v>
          </cell>
          <cell r="M1903" t="str">
            <v>UNID.</v>
          </cell>
          <cell r="N1903" t="str">
            <v>TRACTO</v>
          </cell>
          <cell r="O1903">
            <v>0</v>
          </cell>
          <cell r="P1903" t="str">
            <v>J2</v>
          </cell>
          <cell r="Q1903" t="str">
            <v>J2</v>
          </cell>
          <cell r="R1903" t="str">
            <v>J6</v>
          </cell>
          <cell r="S1903" t="str">
            <v>ENTREGADO</v>
          </cell>
          <cell r="T1903">
            <v>42704</v>
          </cell>
          <cell r="U1903" t="str">
            <v>CORIHUAMAN SURCO  ERICK ROBERT</v>
          </cell>
          <cell r="V1903" t="str">
            <v>CORIHUAMAN SURCO  ERICK ROBERT</v>
          </cell>
        </row>
        <row r="1904">
          <cell r="A1904">
            <v>1921</v>
          </cell>
          <cell r="B1904">
            <v>42704</v>
          </cell>
          <cell r="C1904" t="str">
            <v>NOVIEMBRE</v>
          </cell>
          <cell r="D1904" t="str">
            <v>2016</v>
          </cell>
          <cell r="E1904">
            <v>482</v>
          </cell>
          <cell r="F1904" t="str">
            <v>ABQ-703</v>
          </cell>
          <cell r="G1904" t="str">
            <v>D0Z-994</v>
          </cell>
          <cell r="H1904" t="str">
            <v>LAS BAMBAS</v>
          </cell>
          <cell r="I1904">
            <v>99880</v>
          </cell>
          <cell r="J1904" t="str">
            <v>REPUESTO</v>
          </cell>
          <cell r="K1904" t="str">
            <v>LLANTAS NUEVAS</v>
          </cell>
          <cell r="L1904">
            <v>12</v>
          </cell>
          <cell r="M1904" t="str">
            <v>UNID.</v>
          </cell>
          <cell r="N1904" t="str">
            <v>CISTERNA</v>
          </cell>
          <cell r="O1904">
            <v>0</v>
          </cell>
          <cell r="P1904" t="str">
            <v>J3</v>
          </cell>
          <cell r="Q1904" t="str">
            <v>J3</v>
          </cell>
          <cell r="R1904" t="str">
            <v>J6</v>
          </cell>
          <cell r="S1904" t="str">
            <v>ENTREGADO</v>
          </cell>
          <cell r="T1904">
            <v>42704</v>
          </cell>
          <cell r="U1904" t="str">
            <v>CHURA PIZARRO ALBERTO</v>
          </cell>
          <cell r="V1904" t="str">
            <v>CHURA PIZARRO ALBERTO</v>
          </cell>
        </row>
        <row r="1905">
          <cell r="A1905">
            <v>1919</v>
          </cell>
          <cell r="B1905">
            <v>42704</v>
          </cell>
          <cell r="C1905" t="str">
            <v>NOVIEMBRE</v>
          </cell>
          <cell r="D1905" t="str">
            <v>2016</v>
          </cell>
          <cell r="E1905">
            <v>457</v>
          </cell>
          <cell r="F1905" t="str">
            <v>ABR-741</v>
          </cell>
          <cell r="G1905" t="str">
            <v>T3N-974</v>
          </cell>
          <cell r="H1905" t="str">
            <v>LAS BAMBAS</v>
          </cell>
          <cell r="I1905">
            <v>107227</v>
          </cell>
          <cell r="J1905" t="str">
            <v>REPUESTO</v>
          </cell>
          <cell r="K1905" t="str">
            <v>SOPORTE DE CARDAN</v>
          </cell>
          <cell r="L1905">
            <v>1</v>
          </cell>
          <cell r="M1905" t="str">
            <v>UNID.</v>
          </cell>
          <cell r="N1905" t="str">
            <v>TRACTO</v>
          </cell>
          <cell r="O1905">
            <v>0</v>
          </cell>
          <cell r="P1905" t="str">
            <v>J2</v>
          </cell>
          <cell r="Q1905" t="str">
            <v>J2</v>
          </cell>
          <cell r="R1905" t="str">
            <v>J6</v>
          </cell>
          <cell r="S1905" t="str">
            <v>ENTREGADO</v>
          </cell>
          <cell r="T1905">
            <v>42704</v>
          </cell>
          <cell r="U1905" t="str">
            <v>CORIHUAMAN SURCO  ERICK ROBERT</v>
          </cell>
          <cell r="V1905" t="str">
            <v>CORIHUAMAN SURCO  ERICK ROBERT</v>
          </cell>
        </row>
        <row r="1906">
          <cell r="A1906">
            <v>1957</v>
          </cell>
          <cell r="B1906">
            <v>42704</v>
          </cell>
          <cell r="C1906" t="str">
            <v>NOVIEMBRE</v>
          </cell>
          <cell r="D1906" t="str">
            <v>2016</v>
          </cell>
          <cell r="E1906">
            <v>375</v>
          </cell>
          <cell r="F1906" t="str">
            <v>AEH-862</v>
          </cell>
          <cell r="G1906" t="str">
            <v>CAMIONETA</v>
          </cell>
          <cell r="H1906" t="str">
            <v>LAS BAMBAS</v>
          </cell>
          <cell r="I1906">
            <v>95175</v>
          </cell>
          <cell r="J1906" t="str">
            <v>REPUESTO</v>
          </cell>
          <cell r="K1906" t="str">
            <v>CRUZETA DEEJE DE CARDAN</v>
          </cell>
          <cell r="L1906">
            <v>2</v>
          </cell>
          <cell r="M1906" t="str">
            <v>UNID.</v>
          </cell>
          <cell r="N1906" t="str">
            <v>CAMIONETA</v>
          </cell>
          <cell r="O1906">
            <v>86</v>
          </cell>
          <cell r="P1906" t="str">
            <v>M6</v>
          </cell>
          <cell r="Q1906" t="str">
            <v>J1</v>
          </cell>
          <cell r="R1906" t="str">
            <v>J6</v>
          </cell>
          <cell r="S1906" t="str">
            <v>ENTREGADO</v>
          </cell>
          <cell r="T1906">
            <v>0</v>
          </cell>
          <cell r="U1906" t="str">
            <v>PARI VENTURA  EDSON ORLANDO</v>
          </cell>
          <cell r="V1906" t="str">
            <v>FLOREZ CONDORI  JOSE WILLIANS</v>
          </cell>
        </row>
        <row r="1907">
          <cell r="A1907">
            <v>1926</v>
          </cell>
          <cell r="B1907">
            <v>42704</v>
          </cell>
          <cell r="C1907" t="str">
            <v>NOVIEMBRE</v>
          </cell>
          <cell r="D1907" t="str">
            <v>2016</v>
          </cell>
          <cell r="E1907">
            <v>484</v>
          </cell>
          <cell r="F1907" t="str">
            <v>AEJ-949</v>
          </cell>
          <cell r="G1907" t="str">
            <v>CAMIONETA</v>
          </cell>
          <cell r="H1907" t="str">
            <v>LAS BAMBAS</v>
          </cell>
          <cell r="I1907">
            <v>89106</v>
          </cell>
          <cell r="J1907" t="str">
            <v>REPUESTO</v>
          </cell>
          <cell r="K1907" t="str">
            <v>FILTRO DE ACEITE</v>
          </cell>
          <cell r="L1907">
            <v>1</v>
          </cell>
          <cell r="M1907" t="str">
            <v>UNID.</v>
          </cell>
          <cell r="N1907" t="str">
            <v>CAMIONETA</v>
          </cell>
          <cell r="O1907">
            <v>86</v>
          </cell>
          <cell r="P1907" t="str">
            <v>M6</v>
          </cell>
          <cell r="Q1907" t="str">
            <v>J2</v>
          </cell>
          <cell r="R1907" t="str">
            <v>J6</v>
          </cell>
          <cell r="S1907" t="str">
            <v>ENTREGADO</v>
          </cell>
          <cell r="T1907">
            <v>0</v>
          </cell>
          <cell r="U1907" t="str">
            <v>PARI VENTURA  EDSON ORLANDO</v>
          </cell>
          <cell r="V1907" t="str">
            <v>CORIHUAMAN SURCO  ERICK ROBERT</v>
          </cell>
        </row>
        <row r="1908">
          <cell r="A1908">
            <v>1927</v>
          </cell>
          <cell r="B1908">
            <v>42704</v>
          </cell>
          <cell r="C1908" t="str">
            <v>NOVIEMBRE</v>
          </cell>
          <cell r="D1908" t="str">
            <v>2016</v>
          </cell>
          <cell r="E1908">
            <v>484</v>
          </cell>
          <cell r="F1908" t="str">
            <v>AEJ-949</v>
          </cell>
          <cell r="G1908" t="str">
            <v>CAMIONETA</v>
          </cell>
          <cell r="H1908" t="str">
            <v>LAS BAMBAS</v>
          </cell>
          <cell r="I1908">
            <v>89106</v>
          </cell>
          <cell r="J1908" t="str">
            <v>REPUESTO</v>
          </cell>
          <cell r="K1908" t="str">
            <v>FILTRO DE COMBUSTIBLE</v>
          </cell>
          <cell r="L1908">
            <v>1</v>
          </cell>
          <cell r="M1908" t="str">
            <v>UNID.</v>
          </cell>
          <cell r="N1908" t="str">
            <v>CAMIONETA</v>
          </cell>
          <cell r="O1908">
            <v>86</v>
          </cell>
          <cell r="P1908" t="str">
            <v>M6</v>
          </cell>
          <cell r="Q1908" t="str">
            <v>J2</v>
          </cell>
          <cell r="R1908" t="str">
            <v>J6</v>
          </cell>
          <cell r="S1908" t="str">
            <v>ENTREGADO</v>
          </cell>
          <cell r="T1908">
            <v>0</v>
          </cell>
          <cell r="U1908" t="str">
            <v>PARI VENTURA  EDSON ORLANDO</v>
          </cell>
          <cell r="V1908" t="str">
            <v>CORIHUAMAN SURCO  ERICK ROBERT</v>
          </cell>
        </row>
        <row r="1909">
          <cell r="A1909">
            <v>1928</v>
          </cell>
          <cell r="B1909">
            <v>42704</v>
          </cell>
          <cell r="C1909" t="str">
            <v>NOVIEMBRE</v>
          </cell>
          <cell r="D1909" t="str">
            <v>2016</v>
          </cell>
          <cell r="E1909">
            <v>484</v>
          </cell>
          <cell r="F1909" t="str">
            <v>AEJ-949</v>
          </cell>
          <cell r="G1909" t="str">
            <v>CAMIONETA</v>
          </cell>
          <cell r="H1909" t="str">
            <v>LAS BAMBAS</v>
          </cell>
          <cell r="I1909">
            <v>89106</v>
          </cell>
          <cell r="J1909" t="str">
            <v>REPUESTO</v>
          </cell>
          <cell r="K1909" t="str">
            <v>FILTRO DE AIRE</v>
          </cell>
          <cell r="L1909">
            <v>1</v>
          </cell>
          <cell r="M1909" t="str">
            <v>UNID.</v>
          </cell>
          <cell r="N1909" t="str">
            <v>CAMIONETA</v>
          </cell>
          <cell r="O1909">
            <v>86</v>
          </cell>
          <cell r="P1909" t="str">
            <v>M6</v>
          </cell>
          <cell r="Q1909" t="str">
            <v>J2</v>
          </cell>
          <cell r="R1909" t="str">
            <v>J6</v>
          </cell>
          <cell r="S1909" t="str">
            <v>ENTREGADO</v>
          </cell>
          <cell r="T1909">
            <v>0</v>
          </cell>
          <cell r="U1909" t="str">
            <v>PARI VENTURA  EDSON ORLANDO</v>
          </cell>
          <cell r="V1909" t="str">
            <v>CORIHUAMAN SURCO  ERICK ROBERT</v>
          </cell>
        </row>
        <row r="1910">
          <cell r="A1910">
            <v>1929</v>
          </cell>
          <cell r="B1910">
            <v>42704</v>
          </cell>
          <cell r="C1910" t="str">
            <v>NOVIEMBRE</v>
          </cell>
          <cell r="D1910" t="str">
            <v>2016</v>
          </cell>
          <cell r="E1910">
            <v>484</v>
          </cell>
          <cell r="F1910" t="str">
            <v>AEJ-949</v>
          </cell>
          <cell r="G1910" t="str">
            <v>CAMIONETA</v>
          </cell>
          <cell r="H1910" t="str">
            <v>LAS BAMBAS</v>
          </cell>
          <cell r="I1910">
            <v>89106</v>
          </cell>
          <cell r="J1910" t="str">
            <v>REPUESTO</v>
          </cell>
          <cell r="K1910" t="str">
            <v>ACEITE 15W40</v>
          </cell>
          <cell r="L1910">
            <v>2</v>
          </cell>
          <cell r="M1910" t="str">
            <v>GLNS.</v>
          </cell>
          <cell r="N1910" t="str">
            <v>CAMIONETA</v>
          </cell>
          <cell r="O1910">
            <v>0</v>
          </cell>
          <cell r="P1910" t="str">
            <v>M6</v>
          </cell>
          <cell r="Q1910" t="str">
            <v>J2</v>
          </cell>
          <cell r="R1910" t="str">
            <v>J6</v>
          </cell>
          <cell r="S1910" t="str">
            <v>ENTREGADO</v>
          </cell>
          <cell r="T1910">
            <v>42704</v>
          </cell>
          <cell r="U1910" t="str">
            <v>PARI VENTURA  EDSON ORLANDO</v>
          </cell>
          <cell r="V1910" t="str">
            <v>CORIHUAMAN SURCO  ERICK ROBERT</v>
          </cell>
        </row>
        <row r="1911">
          <cell r="A1911">
            <v>1903</v>
          </cell>
          <cell r="B1911">
            <v>42704</v>
          </cell>
          <cell r="C1911" t="str">
            <v>NOVIEMBRE</v>
          </cell>
          <cell r="D1911" t="str">
            <v>2016</v>
          </cell>
          <cell r="E1911">
            <v>475</v>
          </cell>
          <cell r="F1911" t="str">
            <v>AKW-731</v>
          </cell>
          <cell r="G1911" t="str">
            <v>TCR-989</v>
          </cell>
          <cell r="H1911" t="str">
            <v>LAS BAMBAS CONC.</v>
          </cell>
          <cell r="I1911">
            <v>23294</v>
          </cell>
          <cell r="J1911" t="str">
            <v>REPUESTO</v>
          </cell>
          <cell r="K1911" t="str">
            <v>FOCO DE RETROCESO DE 1 CONTACTO</v>
          </cell>
          <cell r="L1911">
            <v>1</v>
          </cell>
          <cell r="M1911" t="str">
            <v>UNID.</v>
          </cell>
          <cell r="N1911" t="str">
            <v>TRACTO</v>
          </cell>
          <cell r="O1911">
            <v>0</v>
          </cell>
          <cell r="P1911" t="str">
            <v>E3</v>
          </cell>
          <cell r="Q1911" t="str">
            <v>J2</v>
          </cell>
          <cell r="R1911" t="str">
            <v>J6</v>
          </cell>
          <cell r="S1911" t="str">
            <v>ENTREGADO</v>
          </cell>
          <cell r="T1911">
            <v>42704</v>
          </cell>
          <cell r="U1911" t="str">
            <v>CONDORI CHURATA ALEX</v>
          </cell>
          <cell r="V1911" t="str">
            <v>CORIHUAMAN SURCO  ERICK ROBERT</v>
          </cell>
        </row>
        <row r="1912">
          <cell r="A1912">
            <v>1889</v>
          </cell>
          <cell r="B1912">
            <v>42704</v>
          </cell>
          <cell r="C1912" t="str">
            <v>NOVIEMBRE</v>
          </cell>
          <cell r="D1912" t="str">
            <v>2016</v>
          </cell>
          <cell r="E1912">
            <v>421</v>
          </cell>
          <cell r="F1912" t="str">
            <v>AKW-860</v>
          </cell>
          <cell r="G1912" t="str">
            <v>F5Z-991</v>
          </cell>
          <cell r="H1912" t="str">
            <v>LAS BAMBAS</v>
          </cell>
          <cell r="I1912">
            <v>37840</v>
          </cell>
          <cell r="J1912" t="str">
            <v>SERVICIO</v>
          </cell>
          <cell r="K1912" t="str">
            <v>SERVICIO DE PINTADO DE CISTERNA</v>
          </cell>
          <cell r="L1912">
            <v>1</v>
          </cell>
          <cell r="M1912" t="str">
            <v>UNID.</v>
          </cell>
          <cell r="N1912" t="str">
            <v>CISTERNA</v>
          </cell>
          <cell r="O1912">
            <v>86</v>
          </cell>
          <cell r="P1912" t="str">
            <v>J5</v>
          </cell>
          <cell r="Q1912" t="str">
            <v>J1</v>
          </cell>
          <cell r="R1912" t="str">
            <v>J6</v>
          </cell>
          <cell r="S1912" t="str">
            <v>ENTREGADO</v>
          </cell>
          <cell r="T1912">
            <v>0</v>
          </cell>
          <cell r="U1912" t="str">
            <v>CONZA HUALLA NOELIA</v>
          </cell>
          <cell r="V1912" t="str">
            <v>FLOREZ CONDORI  JOSE WILLIANS</v>
          </cell>
        </row>
        <row r="1913">
          <cell r="A1913">
            <v>1897</v>
          </cell>
          <cell r="B1913">
            <v>42704</v>
          </cell>
          <cell r="C1913" t="str">
            <v>NOVIEMBRE</v>
          </cell>
          <cell r="D1913" t="str">
            <v>2016</v>
          </cell>
          <cell r="E1913">
            <v>421</v>
          </cell>
          <cell r="F1913" t="str">
            <v>AKW-860</v>
          </cell>
          <cell r="G1913" t="str">
            <v>F5Z-991</v>
          </cell>
          <cell r="H1913" t="str">
            <v>LAS BAMBAS</v>
          </cell>
          <cell r="I1913">
            <v>37840</v>
          </cell>
          <cell r="J1913" t="str">
            <v>REPUESTO</v>
          </cell>
          <cell r="K1913" t="str">
            <v>VALVULAS DE PITON</v>
          </cell>
          <cell r="L1913">
            <v>12</v>
          </cell>
          <cell r="M1913" t="str">
            <v>UNID.</v>
          </cell>
          <cell r="N1913" t="str">
            <v>CISTERNA</v>
          </cell>
          <cell r="O1913">
            <v>0</v>
          </cell>
          <cell r="P1913" t="str">
            <v>N1</v>
          </cell>
          <cell r="Q1913" t="str">
            <v>J3</v>
          </cell>
          <cell r="R1913" t="str">
            <v>J6</v>
          </cell>
          <cell r="S1913" t="str">
            <v>ENTREGADO</v>
          </cell>
          <cell r="T1913">
            <v>42704</v>
          </cell>
          <cell r="U1913" t="str">
            <v>AGUILAR CCANTUTA WILLY</v>
          </cell>
          <cell r="V1913" t="str">
            <v>CHURA PIZARRO ALBERTO</v>
          </cell>
        </row>
        <row r="1914">
          <cell r="A1914">
            <v>1909</v>
          </cell>
          <cell r="B1914">
            <v>42704</v>
          </cell>
          <cell r="C1914" t="str">
            <v>NOVIEMBRE</v>
          </cell>
          <cell r="D1914" t="str">
            <v>2016</v>
          </cell>
          <cell r="E1914">
            <v>448</v>
          </cell>
          <cell r="F1914" t="str">
            <v>AKX-767</v>
          </cell>
          <cell r="G1914" t="str">
            <v>TCR-993</v>
          </cell>
          <cell r="H1914" t="str">
            <v>LAS BAMBAS CONC.</v>
          </cell>
          <cell r="I1914">
            <v>20876</v>
          </cell>
          <cell r="J1914" t="str">
            <v>REPUESTO</v>
          </cell>
          <cell r="K1914" t="str">
            <v>FAROS CIRCULAR LATERAL</v>
          </cell>
          <cell r="L1914">
            <v>1</v>
          </cell>
          <cell r="M1914" t="str">
            <v>UNID.</v>
          </cell>
          <cell r="N1914" t="str">
            <v>TOLVA</v>
          </cell>
          <cell r="O1914">
            <v>0</v>
          </cell>
          <cell r="P1914" t="str">
            <v>E3</v>
          </cell>
          <cell r="Q1914" t="str">
            <v>J2</v>
          </cell>
          <cell r="R1914" t="str">
            <v>J6</v>
          </cell>
          <cell r="S1914" t="str">
            <v>ENTREGADO</v>
          </cell>
          <cell r="T1914">
            <v>42704</v>
          </cell>
          <cell r="U1914" t="str">
            <v>CONDORI CHURATA ALEX</v>
          </cell>
          <cell r="V1914" t="str">
            <v>CORIHUAMAN SURCO  ERICK ROBERT</v>
          </cell>
        </row>
        <row r="1915">
          <cell r="A1915">
            <v>1910</v>
          </cell>
          <cell r="B1915">
            <v>42704</v>
          </cell>
          <cell r="C1915" t="str">
            <v>NOVIEMBRE</v>
          </cell>
          <cell r="D1915" t="str">
            <v>2016</v>
          </cell>
          <cell r="E1915">
            <v>448</v>
          </cell>
          <cell r="F1915" t="str">
            <v>AKX-767</v>
          </cell>
          <cell r="G1915" t="str">
            <v>TCR-993</v>
          </cell>
          <cell r="H1915" t="str">
            <v>LAS BAMBAS CONC.</v>
          </cell>
          <cell r="I1915">
            <v>20876</v>
          </cell>
          <cell r="J1915" t="str">
            <v>REPUESTO</v>
          </cell>
          <cell r="K1915" t="str">
            <v>FAROS NEBLINEROS AAA</v>
          </cell>
          <cell r="L1915">
            <v>2</v>
          </cell>
          <cell r="M1915" t="str">
            <v>UNID.</v>
          </cell>
          <cell r="N1915" t="str">
            <v>TRACTO</v>
          </cell>
          <cell r="O1915">
            <v>86</v>
          </cell>
          <cell r="P1915" t="str">
            <v>E3</v>
          </cell>
          <cell r="Q1915" t="str">
            <v>J2</v>
          </cell>
          <cell r="R1915" t="str">
            <v>J6</v>
          </cell>
          <cell r="S1915" t="str">
            <v>ENTREGADO</v>
          </cell>
          <cell r="T1915">
            <v>0</v>
          </cell>
          <cell r="U1915" t="str">
            <v>CONDORI CHURATA ALEX</v>
          </cell>
          <cell r="V1915" t="str">
            <v>CORIHUAMAN SURCO  ERICK ROBERT</v>
          </cell>
        </row>
        <row r="1916">
          <cell r="A1916">
            <v>1915</v>
          </cell>
          <cell r="B1916">
            <v>42704</v>
          </cell>
          <cell r="C1916" t="str">
            <v>NOVIEMBRE</v>
          </cell>
          <cell r="D1916" t="str">
            <v>2016</v>
          </cell>
          <cell r="E1916">
            <v>448</v>
          </cell>
          <cell r="F1916" t="str">
            <v>AKX-767</v>
          </cell>
          <cell r="G1916" t="str">
            <v>TCR-993</v>
          </cell>
          <cell r="H1916" t="str">
            <v>LAS BAMBAS CONC.</v>
          </cell>
          <cell r="I1916">
            <v>20876</v>
          </cell>
          <cell r="J1916" t="str">
            <v>REPUESTO</v>
          </cell>
          <cell r="K1916" t="str">
            <v>PERNO 5/16 X 1</v>
          </cell>
          <cell r="L1916">
            <v>1</v>
          </cell>
          <cell r="M1916" t="str">
            <v>UNID.</v>
          </cell>
          <cell r="N1916" t="str">
            <v>TRACTO</v>
          </cell>
          <cell r="O1916">
            <v>0</v>
          </cell>
          <cell r="P1916" t="str">
            <v>M6</v>
          </cell>
          <cell r="Q1916" t="str">
            <v>J2</v>
          </cell>
          <cell r="R1916" t="str">
            <v>J6</v>
          </cell>
          <cell r="S1916" t="str">
            <v>ENTREGADO</v>
          </cell>
          <cell r="T1916">
            <v>42704</v>
          </cell>
          <cell r="U1916" t="str">
            <v>PARI VENTURA  EDSON ORLANDO</v>
          </cell>
          <cell r="V1916" t="str">
            <v>CORIHUAMAN SURCO  ERICK ROBERT</v>
          </cell>
        </row>
        <row r="1917">
          <cell r="A1917">
            <v>1916</v>
          </cell>
          <cell r="B1917">
            <v>42704</v>
          </cell>
          <cell r="C1917" t="str">
            <v>NOVIEMBRE</v>
          </cell>
          <cell r="D1917" t="str">
            <v>2016</v>
          </cell>
          <cell r="E1917">
            <v>448</v>
          </cell>
          <cell r="F1917" t="str">
            <v>AKX-767</v>
          </cell>
          <cell r="G1917" t="str">
            <v>TCR-993</v>
          </cell>
          <cell r="H1917" t="str">
            <v>LAS BAMBAS CONC.</v>
          </cell>
          <cell r="I1917">
            <v>20876</v>
          </cell>
          <cell r="J1917" t="str">
            <v>REPUESTO</v>
          </cell>
          <cell r="K1917" t="str">
            <v>TUERCA 5/16</v>
          </cell>
          <cell r="L1917">
            <v>1</v>
          </cell>
          <cell r="M1917" t="str">
            <v>UNID.</v>
          </cell>
          <cell r="N1917" t="str">
            <v>TRACTO</v>
          </cell>
          <cell r="O1917">
            <v>0</v>
          </cell>
          <cell r="P1917" t="str">
            <v>M6</v>
          </cell>
          <cell r="Q1917" t="str">
            <v>J2</v>
          </cell>
          <cell r="R1917" t="str">
            <v>J6</v>
          </cell>
          <cell r="S1917" t="str">
            <v>ENTREGADO</v>
          </cell>
          <cell r="T1917">
            <v>42704</v>
          </cell>
          <cell r="U1917" t="str">
            <v>PARI VENTURA  EDSON ORLANDO</v>
          </cell>
          <cell r="V1917" t="str">
            <v>CORIHUAMAN SURCO  ERICK ROBERT</v>
          </cell>
        </row>
        <row r="1918">
          <cell r="A1918">
            <v>1917</v>
          </cell>
          <cell r="B1918">
            <v>42704</v>
          </cell>
          <cell r="C1918" t="str">
            <v>NOVIEMBRE</v>
          </cell>
          <cell r="D1918" t="str">
            <v>2016</v>
          </cell>
          <cell r="E1918">
            <v>448</v>
          </cell>
          <cell r="F1918" t="str">
            <v>AKX-767</v>
          </cell>
          <cell r="G1918" t="str">
            <v>TCR-993</v>
          </cell>
          <cell r="H1918" t="str">
            <v>LAS BAMBAS CONC.</v>
          </cell>
          <cell r="I1918">
            <v>20876</v>
          </cell>
          <cell r="J1918" t="str">
            <v>REPUESTO</v>
          </cell>
          <cell r="K1918" t="str">
            <v>ARANDELA PLANA 5/16</v>
          </cell>
          <cell r="L1918">
            <v>1</v>
          </cell>
          <cell r="M1918" t="str">
            <v>UNID.</v>
          </cell>
          <cell r="N1918" t="str">
            <v>TRACTO</v>
          </cell>
          <cell r="O1918">
            <v>0</v>
          </cell>
          <cell r="P1918" t="str">
            <v>M6</v>
          </cell>
          <cell r="Q1918" t="str">
            <v>J2</v>
          </cell>
          <cell r="R1918" t="str">
            <v>J6</v>
          </cell>
          <cell r="S1918" t="str">
            <v>ENTREGADO</v>
          </cell>
          <cell r="T1918">
            <v>42704</v>
          </cell>
          <cell r="U1918" t="str">
            <v>PARI VENTURA  EDSON ORLANDO</v>
          </cell>
          <cell r="V1918" t="str">
            <v>CORIHUAMAN SURCO  ERICK ROBERT</v>
          </cell>
        </row>
        <row r="1919">
          <cell r="A1919">
            <v>1918</v>
          </cell>
          <cell r="B1919">
            <v>42704</v>
          </cell>
          <cell r="C1919" t="str">
            <v>NOVIEMBRE</v>
          </cell>
          <cell r="D1919" t="str">
            <v>2016</v>
          </cell>
          <cell r="E1919">
            <v>448</v>
          </cell>
          <cell r="F1919" t="str">
            <v>AKX-767</v>
          </cell>
          <cell r="G1919" t="str">
            <v>TCR-993</v>
          </cell>
          <cell r="H1919" t="str">
            <v>LAS BAMBAS CONC.</v>
          </cell>
          <cell r="I1919">
            <v>20876</v>
          </cell>
          <cell r="J1919" t="str">
            <v>REPUESTO</v>
          </cell>
          <cell r="K1919" t="str">
            <v>ARANDELA PRESION 5/16</v>
          </cell>
          <cell r="L1919">
            <v>1</v>
          </cell>
          <cell r="M1919" t="str">
            <v>UNID.</v>
          </cell>
          <cell r="N1919" t="str">
            <v>TRACTO</v>
          </cell>
          <cell r="O1919">
            <v>0</v>
          </cell>
          <cell r="P1919" t="str">
            <v>M6</v>
          </cell>
          <cell r="Q1919" t="str">
            <v>J2</v>
          </cell>
          <cell r="R1919" t="str">
            <v>J6</v>
          </cell>
          <cell r="S1919" t="str">
            <v>ENTREGADO</v>
          </cell>
          <cell r="T1919">
            <v>42704</v>
          </cell>
          <cell r="U1919" t="str">
            <v>PARI VENTURA  EDSON ORLANDO</v>
          </cell>
          <cell r="V1919" t="str">
            <v>CORIHUAMAN SURCO  ERICK ROBERT</v>
          </cell>
        </row>
        <row r="1920">
          <cell r="A1920">
            <v>1868</v>
          </cell>
          <cell r="B1920">
            <v>42704</v>
          </cell>
          <cell r="C1920" t="str">
            <v>NOVIEMBRE</v>
          </cell>
          <cell r="D1920" t="str">
            <v>2016</v>
          </cell>
          <cell r="E1920">
            <v>449</v>
          </cell>
          <cell r="F1920" t="str">
            <v>B2L-889</v>
          </cell>
          <cell r="G1920" t="str">
            <v>CAMION</v>
          </cell>
          <cell r="H1920" t="str">
            <v>TAMBOMAYO</v>
          </cell>
          <cell r="I1920">
            <v>121547</v>
          </cell>
          <cell r="J1920" t="str">
            <v>SERVICIO</v>
          </cell>
          <cell r="K1920" t="str">
            <v>PRENSADO DE BARRAS DE DIRECCION (2)</v>
          </cell>
          <cell r="L1920">
            <v>1</v>
          </cell>
          <cell r="M1920" t="str">
            <v>UNID.</v>
          </cell>
          <cell r="N1920" t="str">
            <v>TRACTO</v>
          </cell>
          <cell r="O1920">
            <v>0</v>
          </cell>
          <cell r="P1920" t="str">
            <v>J1</v>
          </cell>
          <cell r="Q1920" t="str">
            <v>J1</v>
          </cell>
          <cell r="R1920" t="str">
            <v>J6</v>
          </cell>
          <cell r="S1920" t="str">
            <v>ENTREGADO</v>
          </cell>
          <cell r="T1920">
            <v>42704</v>
          </cell>
          <cell r="U1920" t="str">
            <v>FLOREZ CONDORI  JOSE WILLIANS</v>
          </cell>
          <cell r="V1920" t="str">
            <v>FLOREZ CONDORI  JOSE WILLIANS</v>
          </cell>
        </row>
        <row r="1921">
          <cell r="A1921">
            <v>1870</v>
          </cell>
          <cell r="B1921">
            <v>42704</v>
          </cell>
          <cell r="C1921" t="str">
            <v>NOVIEMBRE</v>
          </cell>
          <cell r="D1921" t="str">
            <v>2016</v>
          </cell>
          <cell r="E1921">
            <v>383</v>
          </cell>
          <cell r="F1921" t="str">
            <v>C5R-895</v>
          </cell>
          <cell r="G1921" t="str">
            <v>TBL-976</v>
          </cell>
          <cell r="H1921" t="str">
            <v>LAS BAMBAS</v>
          </cell>
          <cell r="I1921">
            <v>167570</v>
          </cell>
          <cell r="J1921" t="str">
            <v>SERVICIO</v>
          </cell>
          <cell r="K1921" t="str">
            <v>TAPIZADO DE ASIENTO DE PILOTO</v>
          </cell>
          <cell r="L1921">
            <v>1</v>
          </cell>
          <cell r="M1921" t="str">
            <v>UNID.</v>
          </cell>
          <cell r="N1921" t="str">
            <v>TRACTO</v>
          </cell>
          <cell r="O1921">
            <v>0</v>
          </cell>
          <cell r="P1921" t="str">
            <v>J1</v>
          </cell>
          <cell r="Q1921" t="str">
            <v>J1</v>
          </cell>
          <cell r="R1921" t="str">
            <v>J6</v>
          </cell>
          <cell r="S1921" t="str">
            <v>ENTREGADO</v>
          </cell>
          <cell r="T1921">
            <v>42704</v>
          </cell>
          <cell r="U1921" t="str">
            <v>FLOREZ CONDORI  JOSE WILLIANS</v>
          </cell>
          <cell r="V1921" t="str">
            <v>FLOREZ CONDORI  JOSE WILLIANS</v>
          </cell>
        </row>
        <row r="1922">
          <cell r="A1922">
            <v>1930</v>
          </cell>
          <cell r="B1922">
            <v>42704</v>
          </cell>
          <cell r="C1922" t="str">
            <v>NOVIEMBRE</v>
          </cell>
          <cell r="D1922" t="str">
            <v>2016</v>
          </cell>
          <cell r="E1922">
            <v>474</v>
          </cell>
          <cell r="F1922" t="str">
            <v>C5R-895</v>
          </cell>
          <cell r="G1922" t="str">
            <v>TBL-976</v>
          </cell>
          <cell r="H1922" t="str">
            <v>LAS BAMBAS</v>
          </cell>
          <cell r="I1922">
            <v>168888</v>
          </cell>
          <cell r="J1922" t="str">
            <v>REPUESTO</v>
          </cell>
          <cell r="K1922" t="str">
            <v>LIQUIDO LIMPIA PARABRISA</v>
          </cell>
          <cell r="L1922">
            <v>1</v>
          </cell>
          <cell r="M1922" t="str">
            <v>GLNS.</v>
          </cell>
          <cell r="N1922" t="str">
            <v>TRACTO</v>
          </cell>
          <cell r="O1922">
            <v>0</v>
          </cell>
          <cell r="P1922" t="str">
            <v>M6</v>
          </cell>
          <cell r="Q1922" t="str">
            <v>J2</v>
          </cell>
          <cell r="R1922" t="str">
            <v>J6</v>
          </cell>
          <cell r="S1922" t="str">
            <v>ENTREGADO</v>
          </cell>
          <cell r="T1922">
            <v>42704</v>
          </cell>
          <cell r="U1922" t="str">
            <v>PARI VENTURA  EDSON ORLANDO</v>
          </cell>
          <cell r="V1922" t="str">
            <v>CORIHUAMAN SURCO  ERICK ROBERT</v>
          </cell>
        </row>
        <row r="1923">
          <cell r="A1923">
            <v>1883</v>
          </cell>
          <cell r="B1923">
            <v>42704</v>
          </cell>
          <cell r="C1923" t="str">
            <v>NOVIEMBRE</v>
          </cell>
          <cell r="D1923" t="str">
            <v>2016</v>
          </cell>
          <cell r="E1923">
            <v>443</v>
          </cell>
          <cell r="F1923" t="str">
            <v>C5R-896</v>
          </cell>
          <cell r="G1923" t="str">
            <v>A0U-977</v>
          </cell>
          <cell r="H1923" t="str">
            <v>LAS BAMBAS</v>
          </cell>
          <cell r="I1923">
            <v>211020</v>
          </cell>
          <cell r="J1923" t="str">
            <v>SERVICIO</v>
          </cell>
          <cell r="K1923" t="str">
            <v>SERVICIO DE COLOCACION DE JEBE DEL TAPABARRO LADO IZQUIERDO</v>
          </cell>
          <cell r="L1923">
            <v>1</v>
          </cell>
          <cell r="M1923" t="str">
            <v>UNID.</v>
          </cell>
          <cell r="N1923" t="str">
            <v>CISTERNA</v>
          </cell>
          <cell r="O1923">
            <v>0</v>
          </cell>
          <cell r="P1923" t="str">
            <v>J2</v>
          </cell>
          <cell r="Q1923" t="str">
            <v>J2</v>
          </cell>
          <cell r="R1923" t="str">
            <v>J6</v>
          </cell>
          <cell r="S1923" t="str">
            <v>ENTREGADO</v>
          </cell>
          <cell r="T1923">
            <v>42704</v>
          </cell>
          <cell r="U1923" t="str">
            <v>CORIHUAMAN SURCO  ERICK ROBERT</v>
          </cell>
          <cell r="V1923" t="str">
            <v>CORIHUAMAN SURCO  ERICK ROBERT</v>
          </cell>
        </row>
        <row r="1924">
          <cell r="A1924">
            <v>1885</v>
          </cell>
          <cell r="B1924">
            <v>42704</v>
          </cell>
          <cell r="C1924" t="str">
            <v>NOVIEMBRE</v>
          </cell>
          <cell r="D1924" t="str">
            <v>2016</v>
          </cell>
          <cell r="E1924">
            <v>443</v>
          </cell>
          <cell r="F1924" t="str">
            <v>C5R-896</v>
          </cell>
          <cell r="G1924" t="str">
            <v>A0U-977</v>
          </cell>
          <cell r="H1924" t="str">
            <v>LAS BAMBAS</v>
          </cell>
          <cell r="I1924">
            <v>211020</v>
          </cell>
          <cell r="J1924" t="str">
            <v>REPUESTO</v>
          </cell>
          <cell r="K1924" t="str">
            <v>HIDROLINA</v>
          </cell>
          <cell r="L1924">
            <v>0.25</v>
          </cell>
          <cell r="M1924" t="str">
            <v>GLNS.</v>
          </cell>
          <cell r="N1924" t="str">
            <v>TRACTO</v>
          </cell>
          <cell r="O1924">
            <v>0</v>
          </cell>
          <cell r="P1924" t="str">
            <v>J2</v>
          </cell>
          <cell r="Q1924" t="str">
            <v>J2</v>
          </cell>
          <cell r="R1924" t="str">
            <v>J6</v>
          </cell>
          <cell r="S1924" t="str">
            <v>ENTREGADO</v>
          </cell>
          <cell r="T1924">
            <v>42704</v>
          </cell>
          <cell r="U1924" t="str">
            <v>CORIHUAMAN SURCO  ERICK ROBERT</v>
          </cell>
          <cell r="V1924" t="str">
            <v>CORIHUAMAN SURCO  ERICK ROBERT</v>
          </cell>
        </row>
        <row r="1925">
          <cell r="A1925">
            <v>1914</v>
          </cell>
          <cell r="B1925">
            <v>42704</v>
          </cell>
          <cell r="C1925" t="str">
            <v>NOVIEMBRE</v>
          </cell>
          <cell r="D1925" t="str">
            <v>2016</v>
          </cell>
          <cell r="E1925">
            <v>481</v>
          </cell>
          <cell r="F1925" t="str">
            <v>C5R-899</v>
          </cell>
          <cell r="G1925" t="str">
            <v>A0U-978</v>
          </cell>
          <cell r="H1925" t="str">
            <v>LAS BAMBAS</v>
          </cell>
          <cell r="I1925">
            <v>252006</v>
          </cell>
          <cell r="J1925" t="str">
            <v>REPUESTO</v>
          </cell>
          <cell r="K1925" t="str">
            <v>FOCO DE DOBLE CONTACTO</v>
          </cell>
          <cell r="L1925">
            <v>1</v>
          </cell>
          <cell r="M1925" t="str">
            <v>UNID.</v>
          </cell>
          <cell r="N1925" t="str">
            <v>TRACTO</v>
          </cell>
          <cell r="O1925">
            <v>0</v>
          </cell>
          <cell r="P1925" t="str">
            <v>E2</v>
          </cell>
          <cell r="Q1925" t="str">
            <v>J2</v>
          </cell>
          <cell r="R1925" t="str">
            <v>J6</v>
          </cell>
          <cell r="S1925" t="str">
            <v>ENTREGADO</v>
          </cell>
          <cell r="T1925">
            <v>42704</v>
          </cell>
          <cell r="U1925" t="str">
            <v>YUCA BELLIDO BORIS YERSY</v>
          </cell>
          <cell r="V1925" t="str">
            <v>CORIHUAMAN SURCO  ERICK ROBERT</v>
          </cell>
        </row>
        <row r="1926">
          <cell r="A1926">
            <v>1959</v>
          </cell>
          <cell r="B1926">
            <v>42704</v>
          </cell>
          <cell r="C1926" t="str">
            <v>NOVIEMBRE</v>
          </cell>
          <cell r="D1926" t="str">
            <v>2016</v>
          </cell>
          <cell r="E1926">
            <v>423</v>
          </cell>
          <cell r="F1926" t="str">
            <v>C9M-902</v>
          </cell>
          <cell r="G1926" t="str">
            <v>B8L-970</v>
          </cell>
          <cell r="H1926" t="str">
            <v>LAS BAMBAS</v>
          </cell>
          <cell r="I1926">
            <v>208779</v>
          </cell>
          <cell r="J1926" t="str">
            <v>REPUESTO</v>
          </cell>
          <cell r="K1926" t="str">
            <v>PRESINTOS 200</v>
          </cell>
          <cell r="L1926">
            <v>10</v>
          </cell>
          <cell r="M1926" t="str">
            <v>UNID.</v>
          </cell>
          <cell r="N1926" t="str">
            <v>TRACTO</v>
          </cell>
          <cell r="O1926">
            <v>0</v>
          </cell>
          <cell r="P1926" t="str">
            <v>E3</v>
          </cell>
          <cell r="Q1926" t="str">
            <v>J2</v>
          </cell>
          <cell r="R1926" t="str">
            <v>J6</v>
          </cell>
          <cell r="S1926" t="str">
            <v>ENTREGADO</v>
          </cell>
          <cell r="T1926">
            <v>42704</v>
          </cell>
          <cell r="U1926" t="str">
            <v>CONDORI CHURATA ALEX</v>
          </cell>
          <cell r="V1926" t="str">
            <v>CORIHUAMAN SURCO  ERICK ROBERT</v>
          </cell>
        </row>
        <row r="1927">
          <cell r="A1927">
            <v>1960</v>
          </cell>
          <cell r="B1927">
            <v>42704</v>
          </cell>
          <cell r="C1927" t="str">
            <v>NOVIEMBRE</v>
          </cell>
          <cell r="D1927" t="str">
            <v>2016</v>
          </cell>
          <cell r="E1927">
            <v>423</v>
          </cell>
          <cell r="F1927" t="str">
            <v>C9M-902</v>
          </cell>
          <cell r="G1927" t="str">
            <v>B8L-970</v>
          </cell>
          <cell r="H1927" t="str">
            <v>LAS BAMBAS</v>
          </cell>
          <cell r="I1927">
            <v>208779</v>
          </cell>
          <cell r="J1927" t="str">
            <v>REPUESTO</v>
          </cell>
          <cell r="K1927" t="str">
            <v>TUBO CORRUGDADO 1/4</v>
          </cell>
          <cell r="L1927">
            <v>1</v>
          </cell>
          <cell r="M1927" t="str">
            <v>M</v>
          </cell>
          <cell r="N1927" t="str">
            <v>TRACTO</v>
          </cell>
          <cell r="O1927">
            <v>86</v>
          </cell>
          <cell r="P1927" t="str">
            <v>E3</v>
          </cell>
          <cell r="Q1927" t="str">
            <v>J2</v>
          </cell>
          <cell r="R1927" t="str">
            <v>J6</v>
          </cell>
          <cell r="S1927" t="str">
            <v>ENTREGADO</v>
          </cell>
          <cell r="T1927">
            <v>0</v>
          </cell>
          <cell r="U1927" t="str">
            <v>CONDORI CHURATA ALEX</v>
          </cell>
          <cell r="V1927" t="str">
            <v>CORIHUAMAN SURCO  ERICK ROBERT</v>
          </cell>
        </row>
        <row r="1928">
          <cell r="A1928">
            <v>1890</v>
          </cell>
          <cell r="B1928">
            <v>42704</v>
          </cell>
          <cell r="C1928" t="str">
            <v>NOVIEMBRE</v>
          </cell>
          <cell r="D1928" t="str">
            <v>2016</v>
          </cell>
          <cell r="E1928">
            <v>455</v>
          </cell>
          <cell r="F1928" t="str">
            <v>C9P-948</v>
          </cell>
          <cell r="G1928" t="str">
            <v>B4O-995</v>
          </cell>
          <cell r="H1928" t="str">
            <v>LAS BAMBAS</v>
          </cell>
          <cell r="I1928">
            <v>156586</v>
          </cell>
          <cell r="J1928" t="str">
            <v>SERVICIO</v>
          </cell>
          <cell r="K1928" t="str">
            <v>SERVICIO DE PINTADO DE CISTERNA</v>
          </cell>
          <cell r="L1928">
            <v>1</v>
          </cell>
          <cell r="M1928" t="str">
            <v>UNID.</v>
          </cell>
          <cell r="N1928" t="str">
            <v>CISTERNA</v>
          </cell>
          <cell r="O1928">
            <v>86</v>
          </cell>
          <cell r="P1928" t="str">
            <v>J5</v>
          </cell>
          <cell r="Q1928" t="str">
            <v>J1</v>
          </cell>
          <cell r="R1928" t="str">
            <v>J6</v>
          </cell>
          <cell r="S1928" t="str">
            <v>ENTREGADO</v>
          </cell>
          <cell r="T1928">
            <v>0</v>
          </cell>
          <cell r="U1928" t="str">
            <v>CONZA HUALLA NOELIA</v>
          </cell>
          <cell r="V1928" t="str">
            <v>FLOREZ CONDORI  JOSE WILLIANS</v>
          </cell>
        </row>
        <row r="1929">
          <cell r="A1929">
            <v>1931</v>
          </cell>
          <cell r="B1929">
            <v>42704</v>
          </cell>
          <cell r="C1929" t="str">
            <v>NOVIEMBRE</v>
          </cell>
          <cell r="D1929" t="str">
            <v>2016</v>
          </cell>
          <cell r="E1929">
            <v>455</v>
          </cell>
          <cell r="F1929" t="str">
            <v>C9P-948</v>
          </cell>
          <cell r="G1929" t="str">
            <v>B4O-995</v>
          </cell>
          <cell r="H1929" t="str">
            <v>LAS BAMBAS</v>
          </cell>
          <cell r="I1929">
            <v>156586</v>
          </cell>
          <cell r="J1929" t="str">
            <v>REPUESTO</v>
          </cell>
          <cell r="K1929" t="str">
            <v>DISCO DESBASTE 4"</v>
          </cell>
          <cell r="L1929">
            <v>1</v>
          </cell>
          <cell r="M1929" t="str">
            <v>UNID.</v>
          </cell>
          <cell r="N1929" t="str">
            <v>TRACTO</v>
          </cell>
          <cell r="O1929">
            <v>0</v>
          </cell>
          <cell r="P1929" t="str">
            <v>S1</v>
          </cell>
          <cell r="Q1929" t="str">
            <v>J2</v>
          </cell>
          <cell r="R1929" t="str">
            <v>J6</v>
          </cell>
          <cell r="S1929" t="str">
            <v>ENTREGADO</v>
          </cell>
          <cell r="T1929">
            <v>42704</v>
          </cell>
          <cell r="U1929" t="str">
            <v>BAYONA CRUZ CRISTIAN ARMANDO</v>
          </cell>
          <cell r="V1929" t="str">
            <v>CORIHUAMAN SURCO  ERICK ROBERT</v>
          </cell>
        </row>
        <row r="1930">
          <cell r="A1930">
            <v>1932</v>
          </cell>
          <cell r="B1930">
            <v>42704</v>
          </cell>
          <cell r="C1930" t="str">
            <v>NOVIEMBRE</v>
          </cell>
          <cell r="D1930" t="str">
            <v>2016</v>
          </cell>
          <cell r="E1930">
            <v>455</v>
          </cell>
          <cell r="F1930" t="str">
            <v>C9P-948</v>
          </cell>
          <cell r="G1930" t="str">
            <v>B4O-995</v>
          </cell>
          <cell r="H1930" t="str">
            <v>LAS BAMBAS</v>
          </cell>
          <cell r="I1930">
            <v>156586</v>
          </cell>
          <cell r="J1930" t="str">
            <v>REPUESTO</v>
          </cell>
          <cell r="K1930" t="str">
            <v>PERNO 5/8 X 2 1/2</v>
          </cell>
          <cell r="L1930">
            <v>10</v>
          </cell>
          <cell r="M1930" t="str">
            <v>UNID.</v>
          </cell>
          <cell r="N1930" t="str">
            <v>TRACTO</v>
          </cell>
          <cell r="O1930">
            <v>0</v>
          </cell>
          <cell r="P1930" t="str">
            <v>S1</v>
          </cell>
          <cell r="Q1930" t="str">
            <v>J2</v>
          </cell>
          <cell r="R1930" t="str">
            <v>J6</v>
          </cell>
          <cell r="S1930" t="str">
            <v>ENTREGADO</v>
          </cell>
          <cell r="T1930">
            <v>42704</v>
          </cell>
          <cell r="U1930" t="str">
            <v>BAYONA CRUZ CRISTIAN ARMANDO</v>
          </cell>
          <cell r="V1930" t="str">
            <v>CORIHUAMAN SURCO  ERICK ROBERT</v>
          </cell>
        </row>
        <row r="1931">
          <cell r="A1931">
            <v>1933</v>
          </cell>
          <cell r="B1931">
            <v>42704</v>
          </cell>
          <cell r="C1931" t="str">
            <v>NOVIEMBRE</v>
          </cell>
          <cell r="D1931" t="str">
            <v>2016</v>
          </cell>
          <cell r="E1931">
            <v>455</v>
          </cell>
          <cell r="F1931" t="str">
            <v>C9P-948</v>
          </cell>
          <cell r="G1931" t="str">
            <v>B4O-995</v>
          </cell>
          <cell r="H1931" t="str">
            <v>LAS BAMBAS</v>
          </cell>
          <cell r="I1931">
            <v>156586</v>
          </cell>
          <cell r="J1931" t="str">
            <v>REPUESTO</v>
          </cell>
          <cell r="K1931" t="str">
            <v>TUERCA  DE GRADO 12. 5/8</v>
          </cell>
          <cell r="L1931">
            <v>10</v>
          </cell>
          <cell r="M1931" t="str">
            <v>UNID.</v>
          </cell>
          <cell r="N1931" t="str">
            <v>TRACTO</v>
          </cell>
          <cell r="O1931">
            <v>0</v>
          </cell>
          <cell r="P1931" t="str">
            <v>S1</v>
          </cell>
          <cell r="Q1931" t="str">
            <v>J2</v>
          </cell>
          <cell r="R1931" t="str">
            <v>J6</v>
          </cell>
          <cell r="S1931" t="str">
            <v>ENTREGADO</v>
          </cell>
          <cell r="T1931">
            <v>42704</v>
          </cell>
          <cell r="U1931" t="str">
            <v>BAYONA CRUZ CRISTIAN ARMANDO</v>
          </cell>
          <cell r="V1931" t="str">
            <v>CORIHUAMAN SURCO  ERICK ROBERT</v>
          </cell>
        </row>
        <row r="1932">
          <cell r="A1932">
            <v>1934</v>
          </cell>
          <cell r="B1932">
            <v>42704</v>
          </cell>
          <cell r="C1932" t="str">
            <v>NOVIEMBRE</v>
          </cell>
          <cell r="D1932" t="str">
            <v>2016</v>
          </cell>
          <cell r="E1932">
            <v>455</v>
          </cell>
          <cell r="F1932" t="str">
            <v>C9P-948</v>
          </cell>
          <cell r="G1932" t="str">
            <v>B4O-995</v>
          </cell>
          <cell r="H1932" t="str">
            <v>LAS BAMBAS</v>
          </cell>
          <cell r="I1932">
            <v>156586</v>
          </cell>
          <cell r="J1932" t="str">
            <v>REPUESTO</v>
          </cell>
          <cell r="K1932" t="str">
            <v>ARANDELA PLANA 5/8</v>
          </cell>
          <cell r="L1932">
            <v>20</v>
          </cell>
          <cell r="M1932" t="str">
            <v>UNID.</v>
          </cell>
          <cell r="N1932" t="str">
            <v>TRACTO</v>
          </cell>
          <cell r="O1932">
            <v>0</v>
          </cell>
          <cell r="P1932" t="str">
            <v>S1</v>
          </cell>
          <cell r="Q1932" t="str">
            <v>J2</v>
          </cell>
          <cell r="R1932" t="str">
            <v>J6</v>
          </cell>
          <cell r="S1932" t="str">
            <v>ENTREGADO</v>
          </cell>
          <cell r="T1932">
            <v>42704</v>
          </cell>
          <cell r="U1932" t="str">
            <v>BAYONA CRUZ CRISTIAN ARMANDO</v>
          </cell>
          <cell r="V1932" t="str">
            <v>CORIHUAMAN SURCO  ERICK ROBERT</v>
          </cell>
        </row>
        <row r="1933">
          <cell r="A1933">
            <v>1935</v>
          </cell>
          <cell r="B1933">
            <v>42704</v>
          </cell>
          <cell r="C1933" t="str">
            <v>NOVIEMBRE</v>
          </cell>
          <cell r="D1933" t="str">
            <v>2016</v>
          </cell>
          <cell r="E1933">
            <v>455</v>
          </cell>
          <cell r="F1933" t="str">
            <v>C9P-948</v>
          </cell>
          <cell r="G1933" t="str">
            <v>B4O-995</v>
          </cell>
          <cell r="H1933" t="str">
            <v>LAS BAMBAS</v>
          </cell>
          <cell r="I1933">
            <v>156586</v>
          </cell>
          <cell r="J1933" t="str">
            <v>REPUESTO</v>
          </cell>
          <cell r="K1933" t="str">
            <v>TUERCA 5/8</v>
          </cell>
          <cell r="L1933">
            <v>10</v>
          </cell>
          <cell r="M1933" t="str">
            <v>UNID.</v>
          </cell>
          <cell r="N1933" t="str">
            <v>TRACTO</v>
          </cell>
          <cell r="O1933">
            <v>0</v>
          </cell>
          <cell r="P1933" t="str">
            <v>S1</v>
          </cell>
          <cell r="Q1933" t="str">
            <v>J2</v>
          </cell>
          <cell r="R1933" t="str">
            <v>J6</v>
          </cell>
          <cell r="S1933" t="str">
            <v>ENTREGADO</v>
          </cell>
          <cell r="T1933">
            <v>42704</v>
          </cell>
          <cell r="U1933" t="str">
            <v>BAYONA CRUZ CRISTIAN ARMANDO</v>
          </cell>
          <cell r="V1933" t="str">
            <v>CORIHUAMAN SURCO  ERICK ROBERT</v>
          </cell>
        </row>
        <row r="1934">
          <cell r="A1934">
            <v>1936</v>
          </cell>
          <cell r="B1934">
            <v>42704</v>
          </cell>
          <cell r="C1934" t="str">
            <v>NOVIEMBRE</v>
          </cell>
          <cell r="D1934" t="str">
            <v>2016</v>
          </cell>
          <cell r="E1934">
            <v>455</v>
          </cell>
          <cell r="F1934" t="str">
            <v>C9P-948</v>
          </cell>
          <cell r="G1934" t="str">
            <v>B4O-995</v>
          </cell>
          <cell r="H1934" t="str">
            <v>LAS BAMBAS</v>
          </cell>
          <cell r="I1934">
            <v>156586</v>
          </cell>
          <cell r="J1934" t="str">
            <v>REPUESTO</v>
          </cell>
          <cell r="K1934" t="str">
            <v>CELLOCORD</v>
          </cell>
          <cell r="L1934">
            <v>0.5</v>
          </cell>
          <cell r="M1934" t="str">
            <v>KG.</v>
          </cell>
          <cell r="N1934" t="str">
            <v>TRACTO</v>
          </cell>
          <cell r="O1934">
            <v>0</v>
          </cell>
          <cell r="P1934" t="str">
            <v>S1</v>
          </cell>
          <cell r="Q1934" t="str">
            <v>J2</v>
          </cell>
          <cell r="R1934" t="str">
            <v>J6</v>
          </cell>
          <cell r="S1934" t="str">
            <v>ENTREGADO</v>
          </cell>
          <cell r="T1934">
            <v>42704</v>
          </cell>
          <cell r="U1934" t="str">
            <v>BAYONA CRUZ CRISTIAN ARMANDO</v>
          </cell>
          <cell r="V1934" t="str">
            <v>CORIHUAMAN SURCO  ERICK ROBERT</v>
          </cell>
        </row>
        <row r="1935">
          <cell r="A1935">
            <v>1937</v>
          </cell>
          <cell r="B1935">
            <v>42704</v>
          </cell>
          <cell r="C1935" t="str">
            <v>NOVIEMBRE</v>
          </cell>
          <cell r="D1935" t="str">
            <v>2016</v>
          </cell>
          <cell r="E1935">
            <v>455</v>
          </cell>
          <cell r="F1935" t="str">
            <v>C9P-948</v>
          </cell>
          <cell r="G1935" t="str">
            <v>B4O-995</v>
          </cell>
          <cell r="H1935" t="str">
            <v>LAS BAMBAS</v>
          </cell>
          <cell r="I1935">
            <v>156586</v>
          </cell>
          <cell r="J1935" t="str">
            <v>REPUESTO</v>
          </cell>
          <cell r="K1935" t="str">
            <v>SUPERCITO 1/8</v>
          </cell>
          <cell r="L1935">
            <v>2</v>
          </cell>
          <cell r="M1935" t="str">
            <v>KG.</v>
          </cell>
          <cell r="N1935" t="str">
            <v>TRACTO</v>
          </cell>
          <cell r="O1935">
            <v>0</v>
          </cell>
          <cell r="P1935" t="str">
            <v>S1</v>
          </cell>
          <cell r="Q1935" t="str">
            <v>J2</v>
          </cell>
          <cell r="R1935" t="str">
            <v>J6</v>
          </cell>
          <cell r="S1935" t="str">
            <v>ENTREGADO</v>
          </cell>
          <cell r="T1935">
            <v>42704</v>
          </cell>
          <cell r="U1935" t="str">
            <v>BAYONA CRUZ CRISTIAN ARMANDO</v>
          </cell>
          <cell r="V1935" t="str">
            <v>CORIHUAMAN SURCO  ERICK ROBERT</v>
          </cell>
        </row>
        <row r="1936">
          <cell r="A1936">
            <v>1950</v>
          </cell>
          <cell r="B1936">
            <v>42704</v>
          </cell>
          <cell r="C1936" t="str">
            <v>NOVIEMBRE</v>
          </cell>
          <cell r="D1936" t="str">
            <v>2016</v>
          </cell>
          <cell r="E1936">
            <v>455</v>
          </cell>
          <cell r="F1936" t="str">
            <v>C9P-948</v>
          </cell>
          <cell r="G1936" t="str">
            <v>B4O-995</v>
          </cell>
          <cell r="H1936" t="str">
            <v>LAS BAMBAS</v>
          </cell>
          <cell r="I1936">
            <v>156586</v>
          </cell>
          <cell r="J1936" t="str">
            <v>REPUESTO</v>
          </cell>
          <cell r="K1936" t="str">
            <v>DISCO DE DESBASTE 7"</v>
          </cell>
          <cell r="L1936">
            <v>1</v>
          </cell>
          <cell r="M1936" t="str">
            <v>UNID.</v>
          </cell>
          <cell r="N1936" t="str">
            <v>CISTERNA</v>
          </cell>
          <cell r="O1936">
            <v>0</v>
          </cell>
          <cell r="P1936" t="str">
            <v>S1</v>
          </cell>
          <cell r="Q1936" t="str">
            <v>J2</v>
          </cell>
          <cell r="R1936" t="str">
            <v>J6</v>
          </cell>
          <cell r="S1936" t="str">
            <v>ENTREGADO</v>
          </cell>
          <cell r="T1936">
            <v>42704</v>
          </cell>
          <cell r="U1936" t="str">
            <v>BAYONA CRUZ CRISTIAN ARMANDO</v>
          </cell>
          <cell r="V1936" t="str">
            <v>CORIHUAMAN SURCO  ERICK ROBERT</v>
          </cell>
        </row>
        <row r="1937">
          <cell r="A1937">
            <v>1955</v>
          </cell>
          <cell r="B1937">
            <v>42704</v>
          </cell>
          <cell r="C1937" t="str">
            <v>NOVIEMBRE</v>
          </cell>
          <cell r="D1937" t="str">
            <v>2016</v>
          </cell>
          <cell r="E1937">
            <v>455</v>
          </cell>
          <cell r="F1937" t="str">
            <v>C9P-948</v>
          </cell>
          <cell r="G1937" t="str">
            <v>B4O-995</v>
          </cell>
          <cell r="H1937" t="str">
            <v>LAS BAMBAS</v>
          </cell>
          <cell r="I1937">
            <v>156586</v>
          </cell>
          <cell r="J1937" t="str">
            <v>REPUESTO</v>
          </cell>
          <cell r="K1937" t="str">
            <v>DISCO DE DESBASTE 4"</v>
          </cell>
          <cell r="L1937">
            <v>1</v>
          </cell>
          <cell r="M1937" t="str">
            <v>UNID.</v>
          </cell>
          <cell r="N1937" t="str">
            <v>CISTERNA</v>
          </cell>
          <cell r="O1937">
            <v>0</v>
          </cell>
          <cell r="P1937" t="str">
            <v>S1</v>
          </cell>
          <cell r="Q1937" t="str">
            <v>J2</v>
          </cell>
          <cell r="R1937" t="str">
            <v>J6</v>
          </cell>
          <cell r="S1937" t="str">
            <v>ENTREGADO</v>
          </cell>
          <cell r="T1937">
            <v>42704</v>
          </cell>
          <cell r="U1937" t="str">
            <v>BAYONA CRUZ CRISTIAN ARMANDO</v>
          </cell>
          <cell r="V1937" t="str">
            <v>CORIHUAMAN SURCO  ERICK ROBERT</v>
          </cell>
        </row>
        <row r="1938">
          <cell r="A1938">
            <v>1958</v>
          </cell>
          <cell r="B1938">
            <v>42704</v>
          </cell>
          <cell r="C1938" t="str">
            <v>NOVIEMBRE</v>
          </cell>
          <cell r="D1938" t="str">
            <v>2016</v>
          </cell>
          <cell r="E1938">
            <v>455</v>
          </cell>
          <cell r="F1938" t="str">
            <v>C9P-948</v>
          </cell>
          <cell r="G1938" t="str">
            <v>B4O-995</v>
          </cell>
          <cell r="H1938" t="str">
            <v>LAS BAMBAS</v>
          </cell>
          <cell r="I1938">
            <v>156586</v>
          </cell>
          <cell r="J1938" t="str">
            <v>INSUMO TALLER</v>
          </cell>
          <cell r="K1938" t="str">
            <v>SPRAY COLOR NEGRO</v>
          </cell>
          <cell r="L1938">
            <v>1</v>
          </cell>
          <cell r="M1938" t="str">
            <v>UNID.</v>
          </cell>
          <cell r="N1938" t="str">
            <v>TALLER</v>
          </cell>
          <cell r="O1938">
            <v>0</v>
          </cell>
          <cell r="P1938" t="str">
            <v>S1</v>
          </cell>
          <cell r="Q1938" t="str">
            <v>J2</v>
          </cell>
          <cell r="R1938" t="str">
            <v>J6</v>
          </cell>
          <cell r="S1938" t="str">
            <v>ENTREGADO</v>
          </cell>
          <cell r="T1938">
            <v>42704</v>
          </cell>
          <cell r="U1938" t="str">
            <v>BAYONA CRUZ CRISTIAN ARMANDO</v>
          </cell>
          <cell r="V1938" t="str">
            <v>CORIHUAMAN SURCO  ERICK ROBERT</v>
          </cell>
        </row>
        <row r="1939">
          <cell r="A1939">
            <v>1896</v>
          </cell>
          <cell r="B1939">
            <v>42704</v>
          </cell>
          <cell r="C1939" t="str">
            <v>NOVIEMBRE</v>
          </cell>
          <cell r="D1939" t="str">
            <v>2016</v>
          </cell>
          <cell r="E1939">
            <v>479</v>
          </cell>
          <cell r="F1939" t="str">
            <v>D3O-742</v>
          </cell>
          <cell r="G1939" t="str">
            <v>B8L-971</v>
          </cell>
          <cell r="H1939" t="str">
            <v>LAS BAMBAS</v>
          </cell>
          <cell r="I1939">
            <v>185466</v>
          </cell>
          <cell r="J1939" t="str">
            <v>REPUESTO</v>
          </cell>
          <cell r="K1939" t="str">
            <v>LIMPIA PARABRISA</v>
          </cell>
          <cell r="L1939">
            <v>0.5</v>
          </cell>
          <cell r="M1939" t="str">
            <v>GLNS.</v>
          </cell>
          <cell r="N1939" t="str">
            <v>TRACTO</v>
          </cell>
          <cell r="O1939">
            <v>0</v>
          </cell>
          <cell r="P1939" t="str">
            <v>M6</v>
          </cell>
          <cell r="Q1939" t="str">
            <v>J2</v>
          </cell>
          <cell r="R1939" t="str">
            <v>J6</v>
          </cell>
          <cell r="S1939" t="str">
            <v>ENTREGADO</v>
          </cell>
          <cell r="T1939">
            <v>42704</v>
          </cell>
          <cell r="U1939" t="str">
            <v>PARI VENTURA  EDSON ORLANDO</v>
          </cell>
          <cell r="V1939" t="str">
            <v>CORIHUAMAN SURCO  ERICK ROBERT</v>
          </cell>
        </row>
        <row r="1940">
          <cell r="A1940">
            <v>1902</v>
          </cell>
          <cell r="B1940">
            <v>42704</v>
          </cell>
          <cell r="C1940" t="str">
            <v>NOVIEMBRE</v>
          </cell>
          <cell r="D1940" t="str">
            <v>2016</v>
          </cell>
          <cell r="E1940">
            <v>479</v>
          </cell>
          <cell r="F1940" t="str">
            <v>D3O-742</v>
          </cell>
          <cell r="G1940" t="str">
            <v>B8L-971</v>
          </cell>
          <cell r="H1940" t="str">
            <v>LAS BAMBAS</v>
          </cell>
          <cell r="I1940">
            <v>185466</v>
          </cell>
          <cell r="J1940" t="str">
            <v>REPUESTO</v>
          </cell>
          <cell r="K1940" t="str">
            <v>HIDROLINA</v>
          </cell>
          <cell r="L1940">
            <v>0.5</v>
          </cell>
          <cell r="M1940" t="str">
            <v>GLNS.</v>
          </cell>
          <cell r="N1940" t="str">
            <v>TRACTO</v>
          </cell>
          <cell r="O1940">
            <v>0</v>
          </cell>
          <cell r="P1940" t="str">
            <v>M6</v>
          </cell>
          <cell r="Q1940" t="str">
            <v>J2</v>
          </cell>
          <cell r="R1940" t="str">
            <v>J6</v>
          </cell>
          <cell r="S1940" t="str">
            <v>ENTREGADO</v>
          </cell>
          <cell r="T1940">
            <v>42704</v>
          </cell>
          <cell r="U1940" t="str">
            <v>PARI VENTURA  EDSON ORLANDO</v>
          </cell>
          <cell r="V1940" t="str">
            <v>CORIHUAMAN SURCO  ERICK ROBERT</v>
          </cell>
        </row>
        <row r="1941">
          <cell r="A1941">
            <v>1904</v>
          </cell>
          <cell r="B1941">
            <v>42704</v>
          </cell>
          <cell r="C1941" t="str">
            <v>NOVIEMBRE</v>
          </cell>
          <cell r="D1941" t="str">
            <v>2016</v>
          </cell>
          <cell r="E1941">
            <v>463</v>
          </cell>
          <cell r="F1941" t="str">
            <v>D3O-745</v>
          </cell>
          <cell r="G1941" t="str">
            <v>F3L-979</v>
          </cell>
          <cell r="H1941" t="str">
            <v>LAS BAMBAS</v>
          </cell>
          <cell r="I1941">
            <v>157942</v>
          </cell>
          <cell r="J1941" t="str">
            <v>REPUESTO</v>
          </cell>
          <cell r="K1941" t="str">
            <v>PERNO MANHOLE 3/8 X 8</v>
          </cell>
          <cell r="L1941">
            <v>1</v>
          </cell>
          <cell r="M1941" t="str">
            <v>UNID.</v>
          </cell>
          <cell r="N1941" t="str">
            <v>CISTERNA</v>
          </cell>
          <cell r="O1941">
            <v>0</v>
          </cell>
          <cell r="P1941" t="str">
            <v>S3</v>
          </cell>
          <cell r="Q1941" t="str">
            <v>J2</v>
          </cell>
          <cell r="R1941" t="str">
            <v>J6</v>
          </cell>
          <cell r="S1941" t="str">
            <v>ENTREGADO</v>
          </cell>
          <cell r="T1941">
            <v>42704</v>
          </cell>
          <cell r="U1941" t="str">
            <v>JIMENEZ MACHACA JAVIER</v>
          </cell>
          <cell r="V1941" t="str">
            <v>CORIHUAMAN SURCO  ERICK ROBERT</v>
          </cell>
        </row>
        <row r="1942">
          <cell r="A1942">
            <v>1905</v>
          </cell>
          <cell r="B1942">
            <v>42704</v>
          </cell>
          <cell r="C1942" t="str">
            <v>NOVIEMBRE</v>
          </cell>
          <cell r="D1942" t="str">
            <v>2016</v>
          </cell>
          <cell r="E1942">
            <v>463</v>
          </cell>
          <cell r="F1942" t="str">
            <v>D3O-745</v>
          </cell>
          <cell r="G1942" t="str">
            <v>F3L-979</v>
          </cell>
          <cell r="H1942" t="str">
            <v>LAS BAMBAS</v>
          </cell>
          <cell r="I1942">
            <v>157942</v>
          </cell>
          <cell r="J1942" t="str">
            <v>REPUESTO</v>
          </cell>
          <cell r="K1942" t="str">
            <v>TUERCA 3/8</v>
          </cell>
          <cell r="L1942">
            <v>2</v>
          </cell>
          <cell r="M1942" t="str">
            <v>UNID.</v>
          </cell>
          <cell r="N1942" t="str">
            <v>CISTERNA</v>
          </cell>
          <cell r="O1942">
            <v>0</v>
          </cell>
          <cell r="P1942" t="str">
            <v>S3</v>
          </cell>
          <cell r="Q1942" t="str">
            <v>J2</v>
          </cell>
          <cell r="R1942" t="str">
            <v>J6</v>
          </cell>
          <cell r="S1942" t="str">
            <v>ENTREGADO</v>
          </cell>
          <cell r="T1942">
            <v>42704</v>
          </cell>
          <cell r="U1942" t="str">
            <v>JIMENEZ MACHACA JAVIER</v>
          </cell>
          <cell r="V1942" t="str">
            <v>CORIHUAMAN SURCO  ERICK ROBERT</v>
          </cell>
        </row>
        <row r="1943">
          <cell r="A1943">
            <v>1956</v>
          </cell>
          <cell r="B1943">
            <v>42704</v>
          </cell>
          <cell r="C1943" t="str">
            <v>NOVIEMBRE</v>
          </cell>
          <cell r="D1943" t="str">
            <v>2016</v>
          </cell>
          <cell r="E1943">
            <v>463</v>
          </cell>
          <cell r="F1943" t="str">
            <v>D3O-745</v>
          </cell>
          <cell r="G1943" t="str">
            <v>F3L-979</v>
          </cell>
          <cell r="H1943" t="str">
            <v>LAS BAMBAS</v>
          </cell>
          <cell r="I1943">
            <v>157942</v>
          </cell>
          <cell r="J1943" t="str">
            <v>REPUESTO</v>
          </cell>
          <cell r="K1943" t="str">
            <v>LIQUIDO REFRIGERANTE</v>
          </cell>
          <cell r="L1943">
            <v>1</v>
          </cell>
          <cell r="M1943" t="str">
            <v>GLNS.</v>
          </cell>
          <cell r="N1943" t="str">
            <v>TRACTO</v>
          </cell>
          <cell r="O1943">
            <v>0</v>
          </cell>
          <cell r="P1943" t="str">
            <v>M1</v>
          </cell>
          <cell r="Q1943" t="str">
            <v>J2</v>
          </cell>
          <cell r="R1943" t="str">
            <v>J5</v>
          </cell>
          <cell r="S1943" t="str">
            <v>ENTREGADO</v>
          </cell>
          <cell r="T1943">
            <v>42704</v>
          </cell>
          <cell r="U1943" t="str">
            <v>CABEZAS SANCHEZ JEAN JHONATAN</v>
          </cell>
          <cell r="V1943" t="str">
            <v>CORIHUAMAN SURCO  ERICK ROBERT</v>
          </cell>
        </row>
        <row r="1944">
          <cell r="A1944">
            <v>1891</v>
          </cell>
          <cell r="B1944">
            <v>42704</v>
          </cell>
          <cell r="C1944" t="str">
            <v>NOVIEMBRE</v>
          </cell>
          <cell r="D1944" t="str">
            <v>2016</v>
          </cell>
          <cell r="E1944">
            <v>467</v>
          </cell>
          <cell r="F1944" t="str">
            <v>D3P-743</v>
          </cell>
          <cell r="G1944" t="str">
            <v>B8L-972</v>
          </cell>
          <cell r="H1944" t="str">
            <v>LAS BAMBAS</v>
          </cell>
          <cell r="I1944">
            <v>181789</v>
          </cell>
          <cell r="J1944" t="str">
            <v>REPUESTO</v>
          </cell>
          <cell r="K1944" t="str">
            <v>SOBRERITO 1 X 5/16 X 1/2</v>
          </cell>
          <cell r="L1944">
            <v>2</v>
          </cell>
          <cell r="M1944" t="str">
            <v>UNID.</v>
          </cell>
          <cell r="N1944" t="str">
            <v>CISTERNA</v>
          </cell>
          <cell r="O1944">
            <v>86</v>
          </cell>
          <cell r="P1944" t="str">
            <v>S2</v>
          </cell>
          <cell r="Q1944" t="str">
            <v>J2</v>
          </cell>
          <cell r="R1944" t="str">
            <v>J6</v>
          </cell>
          <cell r="S1944" t="str">
            <v>PENDIENTE</v>
          </cell>
          <cell r="T1944">
            <v>0</v>
          </cell>
          <cell r="U1944" t="str">
            <v>PALOMINO ESTRADA  MICHEL</v>
          </cell>
          <cell r="V1944" t="str">
            <v>CORIHUAMAN SURCO  ERICK ROBERT</v>
          </cell>
        </row>
        <row r="1945">
          <cell r="A1945">
            <v>1899</v>
          </cell>
          <cell r="B1945">
            <v>42704</v>
          </cell>
          <cell r="C1945" t="str">
            <v>NOVIEMBRE</v>
          </cell>
          <cell r="D1945" t="str">
            <v>2016</v>
          </cell>
          <cell r="E1945">
            <v>467</v>
          </cell>
          <cell r="F1945" t="str">
            <v>D3P-743</v>
          </cell>
          <cell r="G1945" t="str">
            <v>B8L-972</v>
          </cell>
          <cell r="H1945" t="str">
            <v>LAS BAMBAS</v>
          </cell>
          <cell r="I1945">
            <v>181789</v>
          </cell>
          <cell r="J1945" t="str">
            <v>REPUESTO</v>
          </cell>
          <cell r="K1945" t="str">
            <v>PERNO CENTRO 1/2 X 6</v>
          </cell>
          <cell r="L1945">
            <v>1</v>
          </cell>
          <cell r="M1945" t="str">
            <v>UNID.</v>
          </cell>
          <cell r="N1945" t="str">
            <v>TRACTO</v>
          </cell>
          <cell r="O1945">
            <v>0</v>
          </cell>
          <cell r="P1945" t="str">
            <v>M7</v>
          </cell>
          <cell r="Q1945" t="str">
            <v>J2</v>
          </cell>
          <cell r="R1945" t="str">
            <v>J6</v>
          </cell>
          <cell r="S1945" t="str">
            <v>ENTREGADO</v>
          </cell>
          <cell r="T1945">
            <v>42704</v>
          </cell>
          <cell r="U1945" t="str">
            <v>ROBLES ROJAS  JOSE MIGUEL</v>
          </cell>
          <cell r="V1945" t="str">
            <v>CORIHUAMAN SURCO  ERICK ROBERT</v>
          </cell>
        </row>
        <row r="1946">
          <cell r="A1946">
            <v>1900</v>
          </cell>
          <cell r="B1946">
            <v>42704</v>
          </cell>
          <cell r="C1946" t="str">
            <v>NOVIEMBRE</v>
          </cell>
          <cell r="D1946" t="str">
            <v>2016</v>
          </cell>
          <cell r="E1946">
            <v>467</v>
          </cell>
          <cell r="F1946" t="str">
            <v>D3P-743</v>
          </cell>
          <cell r="G1946" t="str">
            <v>B8L-972</v>
          </cell>
          <cell r="H1946" t="str">
            <v>LAS BAMBAS</v>
          </cell>
          <cell r="I1946">
            <v>181789</v>
          </cell>
          <cell r="J1946" t="str">
            <v>REPUESTO</v>
          </cell>
          <cell r="K1946" t="str">
            <v>TUERCA 1/2</v>
          </cell>
          <cell r="L1946">
            <v>1</v>
          </cell>
          <cell r="M1946" t="str">
            <v>UNID.</v>
          </cell>
          <cell r="N1946" t="str">
            <v>TRACTO</v>
          </cell>
          <cell r="O1946">
            <v>0</v>
          </cell>
          <cell r="P1946" t="str">
            <v>M7</v>
          </cell>
          <cell r="Q1946" t="str">
            <v>J2</v>
          </cell>
          <cell r="R1946" t="str">
            <v>J6</v>
          </cell>
          <cell r="S1946" t="str">
            <v>ENTREGADO</v>
          </cell>
          <cell r="T1946">
            <v>42704</v>
          </cell>
          <cell r="U1946" t="str">
            <v>ROBLES ROJAS  JOSE MIGUEL</v>
          </cell>
          <cell r="V1946" t="str">
            <v>CORIHUAMAN SURCO  ERICK ROBERT</v>
          </cell>
        </row>
        <row r="1947">
          <cell r="A1947">
            <v>1901</v>
          </cell>
          <cell r="B1947">
            <v>42704</v>
          </cell>
          <cell r="C1947" t="str">
            <v>NOVIEMBRE</v>
          </cell>
          <cell r="D1947" t="str">
            <v>2016</v>
          </cell>
          <cell r="E1947">
            <v>467</v>
          </cell>
          <cell r="F1947" t="str">
            <v>D3P-743</v>
          </cell>
          <cell r="G1947" t="str">
            <v>B8L-972</v>
          </cell>
          <cell r="H1947" t="str">
            <v>LAS BAMBAS</v>
          </cell>
          <cell r="I1947">
            <v>181789</v>
          </cell>
          <cell r="J1947" t="str">
            <v>REPUESTO</v>
          </cell>
          <cell r="K1947" t="str">
            <v>ARANDELA PLANA 1/2</v>
          </cell>
          <cell r="L1947">
            <v>2</v>
          </cell>
          <cell r="M1947" t="str">
            <v>UNID.</v>
          </cell>
          <cell r="N1947" t="str">
            <v>TRACTO</v>
          </cell>
          <cell r="O1947">
            <v>0</v>
          </cell>
          <cell r="P1947" t="str">
            <v>M7</v>
          </cell>
          <cell r="Q1947" t="str">
            <v>J2</v>
          </cell>
          <cell r="R1947" t="str">
            <v>J6</v>
          </cell>
          <cell r="S1947" t="str">
            <v>ENTREGADO</v>
          </cell>
          <cell r="T1947">
            <v>42704</v>
          </cell>
          <cell r="U1947" t="str">
            <v>ROBLES ROJAS  JOSE MIGUEL</v>
          </cell>
          <cell r="V1947" t="str">
            <v>CORIHUAMAN SURCO  ERICK ROBERT</v>
          </cell>
        </row>
        <row r="1948">
          <cell r="A1948">
            <v>1922</v>
          </cell>
          <cell r="B1948">
            <v>42704</v>
          </cell>
          <cell r="C1948" t="str">
            <v>NOVIEMBRE</v>
          </cell>
          <cell r="D1948" t="str">
            <v>2016</v>
          </cell>
          <cell r="E1948">
            <v>467</v>
          </cell>
          <cell r="F1948" t="str">
            <v>D3P-743</v>
          </cell>
          <cell r="G1948" t="str">
            <v>B8L-972</v>
          </cell>
          <cell r="H1948" t="str">
            <v>LAS BAMBAS</v>
          </cell>
          <cell r="I1948">
            <v>181789</v>
          </cell>
          <cell r="J1948" t="str">
            <v>REPUESTO</v>
          </cell>
          <cell r="K1948" t="str">
            <v>LIQUIDO REFRIGERANTE</v>
          </cell>
          <cell r="L1948">
            <v>1</v>
          </cell>
          <cell r="M1948" t="str">
            <v>GLNS.</v>
          </cell>
          <cell r="N1948" t="str">
            <v>TRACTO</v>
          </cell>
          <cell r="O1948">
            <v>0</v>
          </cell>
          <cell r="P1948" t="str">
            <v>M5</v>
          </cell>
          <cell r="Q1948" t="str">
            <v>J2</v>
          </cell>
          <cell r="R1948" t="str">
            <v>J6</v>
          </cell>
          <cell r="S1948" t="str">
            <v>ENTREGADO</v>
          </cell>
          <cell r="T1948">
            <v>42704</v>
          </cell>
          <cell r="U1948" t="str">
            <v>LOPEZ RUIZ WILBERTO</v>
          </cell>
          <cell r="V1948" t="str">
            <v>CORIHUAMAN SURCO  ERICK ROBERT</v>
          </cell>
        </row>
        <row r="1949">
          <cell r="A1949">
            <v>1951</v>
          </cell>
          <cell r="B1949">
            <v>42704</v>
          </cell>
          <cell r="C1949" t="str">
            <v>NOVIEMBRE</v>
          </cell>
          <cell r="D1949" t="str">
            <v>2016</v>
          </cell>
          <cell r="E1949">
            <v>467</v>
          </cell>
          <cell r="F1949" t="str">
            <v>D3P-743</v>
          </cell>
          <cell r="G1949" t="str">
            <v>B8L-972</v>
          </cell>
          <cell r="H1949" t="str">
            <v>LAS BAMBAS</v>
          </cell>
          <cell r="I1949">
            <v>181789</v>
          </cell>
          <cell r="J1949" t="str">
            <v>REPUESTO</v>
          </cell>
          <cell r="K1949" t="str">
            <v>PERNO 9/16 X 3</v>
          </cell>
          <cell r="L1949">
            <v>2</v>
          </cell>
          <cell r="M1949" t="str">
            <v>UNID.</v>
          </cell>
          <cell r="N1949" t="str">
            <v>TRACTO</v>
          </cell>
          <cell r="O1949">
            <v>0</v>
          </cell>
          <cell r="P1949" t="str">
            <v>M7</v>
          </cell>
          <cell r="Q1949" t="str">
            <v>J2</v>
          </cell>
          <cell r="R1949" t="str">
            <v>J6</v>
          </cell>
          <cell r="S1949" t="str">
            <v>ENTREGADO</v>
          </cell>
          <cell r="T1949">
            <v>42704</v>
          </cell>
          <cell r="U1949" t="str">
            <v>ROBLES ROJAS  JOSE MIGUEL</v>
          </cell>
          <cell r="V1949" t="str">
            <v>CORIHUAMAN SURCO  ERICK ROBERT</v>
          </cell>
        </row>
        <row r="1950">
          <cell r="A1950">
            <v>1952</v>
          </cell>
          <cell r="B1950">
            <v>42704</v>
          </cell>
          <cell r="C1950" t="str">
            <v>NOVIEMBRE</v>
          </cell>
          <cell r="D1950" t="str">
            <v>2016</v>
          </cell>
          <cell r="E1950">
            <v>467</v>
          </cell>
          <cell r="F1950" t="str">
            <v>D3P-743</v>
          </cell>
          <cell r="G1950" t="str">
            <v>B8L-972</v>
          </cell>
          <cell r="H1950" t="str">
            <v>LAS BAMBAS</v>
          </cell>
          <cell r="I1950">
            <v>181789</v>
          </cell>
          <cell r="J1950" t="str">
            <v>REPUESTO</v>
          </cell>
          <cell r="K1950" t="str">
            <v>TUERCA SEGURO 9/16</v>
          </cell>
          <cell r="L1950">
            <v>2</v>
          </cell>
          <cell r="M1950" t="str">
            <v>UNID.</v>
          </cell>
          <cell r="N1950" t="str">
            <v>TRACTO</v>
          </cell>
          <cell r="O1950">
            <v>0</v>
          </cell>
          <cell r="P1950" t="str">
            <v>M7</v>
          </cell>
          <cell r="Q1950" t="str">
            <v>J2</v>
          </cell>
          <cell r="R1950" t="str">
            <v>J6</v>
          </cell>
          <cell r="S1950" t="str">
            <v>ENTREGADO</v>
          </cell>
          <cell r="T1950">
            <v>42704</v>
          </cell>
          <cell r="U1950" t="str">
            <v>ROBLES ROJAS  JOSE MIGUEL</v>
          </cell>
          <cell r="V1950" t="str">
            <v>CORIHUAMAN SURCO  ERICK ROBERT</v>
          </cell>
        </row>
        <row r="1951">
          <cell r="A1951">
            <v>1953</v>
          </cell>
          <cell r="B1951">
            <v>42704</v>
          </cell>
          <cell r="C1951" t="str">
            <v>NOVIEMBRE</v>
          </cell>
          <cell r="D1951" t="str">
            <v>2016</v>
          </cell>
          <cell r="E1951">
            <v>467</v>
          </cell>
          <cell r="F1951" t="str">
            <v>D3P-743</v>
          </cell>
          <cell r="G1951" t="str">
            <v>B8L-972</v>
          </cell>
          <cell r="H1951" t="str">
            <v>LAS BAMBAS</v>
          </cell>
          <cell r="I1951">
            <v>181789</v>
          </cell>
          <cell r="J1951" t="str">
            <v>REPUESTO</v>
          </cell>
          <cell r="K1951" t="str">
            <v>ARANDELA PLANA  9/16</v>
          </cell>
          <cell r="L1951">
            <v>4</v>
          </cell>
          <cell r="M1951" t="str">
            <v>UNID.</v>
          </cell>
          <cell r="N1951" t="str">
            <v>TRACTO</v>
          </cell>
          <cell r="O1951">
            <v>0</v>
          </cell>
          <cell r="P1951" t="str">
            <v>M7</v>
          </cell>
          <cell r="Q1951" t="str">
            <v>J2</v>
          </cell>
          <cell r="R1951" t="str">
            <v>J6</v>
          </cell>
          <cell r="S1951" t="str">
            <v>ENTREGADO</v>
          </cell>
          <cell r="T1951">
            <v>42704</v>
          </cell>
          <cell r="U1951" t="str">
            <v>ROBLES ROJAS  JOSE MIGUEL</v>
          </cell>
          <cell r="V1951" t="str">
            <v>CORIHUAMAN SURCO  ERICK ROBERT</v>
          </cell>
        </row>
        <row r="1952">
          <cell r="A1952">
            <v>1913</v>
          </cell>
          <cell r="B1952">
            <v>42704</v>
          </cell>
          <cell r="C1952" t="str">
            <v>NOVIEMBRE</v>
          </cell>
          <cell r="D1952" t="str">
            <v>2016</v>
          </cell>
          <cell r="E1952">
            <v>207</v>
          </cell>
          <cell r="F1952" t="str">
            <v>D3P-746</v>
          </cell>
          <cell r="G1952" t="str">
            <v>C0T-974</v>
          </cell>
          <cell r="H1952" t="str">
            <v>LAS BAMBAS</v>
          </cell>
          <cell r="I1952">
            <v>128937</v>
          </cell>
          <cell r="J1952" t="str">
            <v>REPUESTO</v>
          </cell>
          <cell r="K1952" t="str">
            <v>AGUA REFRIGERANTE</v>
          </cell>
          <cell r="L1952">
            <v>1</v>
          </cell>
          <cell r="M1952" t="str">
            <v>GLNS.</v>
          </cell>
          <cell r="N1952" t="str">
            <v>TRACTO</v>
          </cell>
          <cell r="O1952">
            <v>0</v>
          </cell>
          <cell r="P1952" t="str">
            <v>M5</v>
          </cell>
          <cell r="Q1952" t="str">
            <v>J2</v>
          </cell>
          <cell r="R1952" t="str">
            <v>J6</v>
          </cell>
          <cell r="S1952" t="str">
            <v>ENTREGADO</v>
          </cell>
          <cell r="T1952">
            <v>42704</v>
          </cell>
          <cell r="U1952" t="str">
            <v>LOPEZ RUIZ WILBERTO</v>
          </cell>
          <cell r="V1952" t="str">
            <v>CORIHUAMAN SURCO  ERICK ROBERT</v>
          </cell>
        </row>
        <row r="1953">
          <cell r="A1953">
            <v>1961</v>
          </cell>
          <cell r="B1953">
            <v>42704</v>
          </cell>
          <cell r="C1953" t="str">
            <v>NOVIEMBRE</v>
          </cell>
          <cell r="D1953" t="str">
            <v>2016</v>
          </cell>
          <cell r="E1953">
            <v>426</v>
          </cell>
          <cell r="F1953" t="str">
            <v>D3P-747</v>
          </cell>
          <cell r="G1953" t="str">
            <v>A0T-985</v>
          </cell>
          <cell r="H1953" t="str">
            <v>LAS BAMBAS</v>
          </cell>
          <cell r="I1953">
            <v>182544</v>
          </cell>
          <cell r="J1953" t="str">
            <v>REPUESTO</v>
          </cell>
          <cell r="K1953" t="str">
            <v>ACCESORIOS DE SECADOR DE AIRE</v>
          </cell>
          <cell r="L1953">
            <v>1</v>
          </cell>
          <cell r="M1953" t="str">
            <v>UNID.</v>
          </cell>
          <cell r="N1953" t="str">
            <v>TRACTO</v>
          </cell>
          <cell r="O1953">
            <v>0</v>
          </cell>
          <cell r="P1953" t="str">
            <v>M5</v>
          </cell>
          <cell r="Q1953" t="str">
            <v>J2</v>
          </cell>
          <cell r="R1953" t="str">
            <v>J6</v>
          </cell>
          <cell r="S1953" t="str">
            <v>ENTREGADO</v>
          </cell>
          <cell r="T1953">
            <v>42704</v>
          </cell>
          <cell r="U1953" t="str">
            <v>LOPEZ RUIZ WILBERTO</v>
          </cell>
          <cell r="V1953" t="str">
            <v>CORIHUAMAN SURCO  ERICK ROBERT</v>
          </cell>
        </row>
        <row r="1954">
          <cell r="A1954">
            <v>1962</v>
          </cell>
          <cell r="B1954">
            <v>42704</v>
          </cell>
          <cell r="C1954" t="str">
            <v>NOVIEMBRE</v>
          </cell>
          <cell r="D1954" t="str">
            <v>2016</v>
          </cell>
          <cell r="E1954">
            <v>426</v>
          </cell>
          <cell r="F1954" t="str">
            <v>D3P-747</v>
          </cell>
          <cell r="G1954" t="str">
            <v>A0T-985</v>
          </cell>
          <cell r="H1954" t="str">
            <v>LAS BAMBAS</v>
          </cell>
          <cell r="I1954">
            <v>182544</v>
          </cell>
          <cell r="J1954" t="str">
            <v>REPUESTO</v>
          </cell>
          <cell r="K1954" t="str">
            <v>FILTRO DE SECADOR DE AIRE</v>
          </cell>
          <cell r="L1954">
            <v>1</v>
          </cell>
          <cell r="M1954" t="str">
            <v>UNID.</v>
          </cell>
          <cell r="N1954" t="str">
            <v>TRACTO</v>
          </cell>
          <cell r="O1954">
            <v>0</v>
          </cell>
          <cell r="P1954" t="str">
            <v>M5</v>
          </cell>
          <cell r="Q1954" t="str">
            <v>J2</v>
          </cell>
          <cell r="R1954" t="str">
            <v>J6</v>
          </cell>
          <cell r="S1954" t="str">
            <v>ENTREGADO</v>
          </cell>
          <cell r="T1954">
            <v>42704</v>
          </cell>
          <cell r="U1954" t="str">
            <v>LOPEZ RUIZ WILBERTO</v>
          </cell>
          <cell r="V1954" t="str">
            <v>CORIHUAMAN SURCO  ERICK ROBERT</v>
          </cell>
        </row>
        <row r="1955">
          <cell r="A1955">
            <v>1963</v>
          </cell>
          <cell r="B1955">
            <v>42704</v>
          </cell>
          <cell r="C1955" t="str">
            <v>NOVIEMBRE</v>
          </cell>
          <cell r="D1955" t="str">
            <v>2016</v>
          </cell>
          <cell r="E1955">
            <v>426</v>
          </cell>
          <cell r="F1955" t="str">
            <v>D3P-747</v>
          </cell>
          <cell r="G1955" t="str">
            <v>A0T-985</v>
          </cell>
          <cell r="H1955" t="str">
            <v>LAS BAMBAS</v>
          </cell>
          <cell r="I1955">
            <v>182544</v>
          </cell>
          <cell r="J1955" t="str">
            <v>REPUESTO</v>
          </cell>
          <cell r="K1955" t="str">
            <v>LIQUIDO REFRIGERANTE</v>
          </cell>
          <cell r="L1955">
            <v>2</v>
          </cell>
          <cell r="M1955" t="str">
            <v>GLNS.</v>
          </cell>
          <cell r="N1955" t="str">
            <v>TRACTO</v>
          </cell>
          <cell r="O1955">
            <v>0</v>
          </cell>
          <cell r="P1955" t="str">
            <v>M5</v>
          </cell>
          <cell r="Q1955" t="str">
            <v>J2</v>
          </cell>
          <cell r="R1955" t="str">
            <v>J6</v>
          </cell>
          <cell r="S1955" t="str">
            <v>ENTREGADO</v>
          </cell>
          <cell r="T1955">
            <v>42704</v>
          </cell>
          <cell r="U1955" t="str">
            <v>LOPEZ RUIZ WILBERTO</v>
          </cell>
          <cell r="V1955" t="str">
            <v>CORIHUAMAN SURCO  ERICK ROBERT</v>
          </cell>
        </row>
        <row r="1956">
          <cell r="A1956">
            <v>1923</v>
          </cell>
          <cell r="B1956">
            <v>42704</v>
          </cell>
          <cell r="C1956" t="str">
            <v>NOVIEMBRE</v>
          </cell>
          <cell r="D1956" t="str">
            <v>2016</v>
          </cell>
          <cell r="E1956">
            <v>202</v>
          </cell>
          <cell r="F1956" t="str">
            <v>D3P-752</v>
          </cell>
          <cell r="G1956" t="str">
            <v>C5Y-985</v>
          </cell>
          <cell r="H1956" t="str">
            <v>LAS BAMBAS</v>
          </cell>
          <cell r="I1956">
            <v>150504</v>
          </cell>
          <cell r="J1956" t="str">
            <v>REPUESTO</v>
          </cell>
          <cell r="K1956" t="str">
            <v>PERNO 5/16 X 1 1/2</v>
          </cell>
          <cell r="L1956">
            <v>1</v>
          </cell>
          <cell r="M1956" t="str">
            <v>UNID.</v>
          </cell>
          <cell r="N1956" t="str">
            <v>TRACTO</v>
          </cell>
          <cell r="O1956">
            <v>0</v>
          </cell>
          <cell r="P1956" t="str">
            <v>M2</v>
          </cell>
          <cell r="Q1956" t="str">
            <v>J2</v>
          </cell>
          <cell r="R1956" t="str">
            <v>J6</v>
          </cell>
          <cell r="S1956" t="str">
            <v>ENTREGADO</v>
          </cell>
          <cell r="T1956">
            <v>42704</v>
          </cell>
          <cell r="U1956" t="str">
            <v>CHUMPITAZ GAGO JULIO ENRIQUE</v>
          </cell>
          <cell r="V1956" t="str">
            <v>CORIHUAMAN SURCO  ERICK ROBERT</v>
          </cell>
        </row>
        <row r="1957">
          <cell r="A1957">
            <v>1924</v>
          </cell>
          <cell r="B1957">
            <v>42704</v>
          </cell>
          <cell r="C1957" t="str">
            <v>NOVIEMBRE</v>
          </cell>
          <cell r="D1957" t="str">
            <v>2016</v>
          </cell>
          <cell r="E1957">
            <v>202</v>
          </cell>
          <cell r="F1957" t="str">
            <v>D3P-752</v>
          </cell>
          <cell r="G1957" t="str">
            <v>C5Y-985</v>
          </cell>
          <cell r="H1957" t="str">
            <v>LAS BAMBAS</v>
          </cell>
          <cell r="I1957">
            <v>150504</v>
          </cell>
          <cell r="J1957" t="str">
            <v>REPUESTO</v>
          </cell>
          <cell r="K1957" t="str">
            <v>TUERCA  5/16</v>
          </cell>
          <cell r="L1957">
            <v>1</v>
          </cell>
          <cell r="M1957" t="str">
            <v>UNID.</v>
          </cell>
          <cell r="N1957" t="str">
            <v>TRACTO</v>
          </cell>
          <cell r="O1957">
            <v>0</v>
          </cell>
          <cell r="P1957" t="str">
            <v>M2</v>
          </cell>
          <cell r="Q1957" t="str">
            <v>J2</v>
          </cell>
          <cell r="R1957" t="str">
            <v>J6</v>
          </cell>
          <cell r="S1957" t="str">
            <v>ENTREGADO</v>
          </cell>
          <cell r="T1957">
            <v>42704</v>
          </cell>
          <cell r="U1957" t="str">
            <v>CHUMPITAZ GAGO JULIO ENRIQUE</v>
          </cell>
          <cell r="V1957" t="str">
            <v>CORIHUAMAN SURCO  ERICK ROBERT</v>
          </cell>
        </row>
        <row r="1958">
          <cell r="A1958">
            <v>1925</v>
          </cell>
          <cell r="B1958">
            <v>42704</v>
          </cell>
          <cell r="C1958" t="str">
            <v>NOVIEMBRE</v>
          </cell>
          <cell r="D1958" t="str">
            <v>2016</v>
          </cell>
          <cell r="E1958">
            <v>202</v>
          </cell>
          <cell r="F1958" t="str">
            <v>D3P-752</v>
          </cell>
          <cell r="G1958" t="str">
            <v>C5Y-985</v>
          </cell>
          <cell r="H1958" t="str">
            <v>LAS BAMBAS</v>
          </cell>
          <cell r="I1958">
            <v>150504</v>
          </cell>
          <cell r="J1958" t="str">
            <v>REPUESTO</v>
          </cell>
          <cell r="K1958" t="str">
            <v>ARANDELA PLANA 5/16</v>
          </cell>
          <cell r="L1958">
            <v>2</v>
          </cell>
          <cell r="M1958" t="str">
            <v>UNID.</v>
          </cell>
          <cell r="N1958" t="str">
            <v>TRACTO</v>
          </cell>
          <cell r="O1958">
            <v>0</v>
          </cell>
          <cell r="P1958" t="str">
            <v>M2</v>
          </cell>
          <cell r="Q1958" t="str">
            <v>J2</v>
          </cell>
          <cell r="R1958" t="str">
            <v>J6</v>
          </cell>
          <cell r="S1958" t="str">
            <v>ENTREGADO</v>
          </cell>
          <cell r="T1958">
            <v>42704</v>
          </cell>
          <cell r="U1958" t="str">
            <v>CHUMPITAZ GAGO JULIO ENRIQUE</v>
          </cell>
          <cell r="V1958" t="str">
            <v>CORIHUAMAN SURCO  ERICK ROBERT</v>
          </cell>
        </row>
        <row r="1959">
          <cell r="A1959">
            <v>1945</v>
          </cell>
          <cell r="B1959">
            <v>42704</v>
          </cell>
          <cell r="C1959" t="str">
            <v>NOVIEMBRE</v>
          </cell>
          <cell r="D1959" t="str">
            <v>2016</v>
          </cell>
          <cell r="E1959">
            <v>202</v>
          </cell>
          <cell r="F1959" t="str">
            <v>D3P-752</v>
          </cell>
          <cell r="G1959" t="str">
            <v>C5Y-985</v>
          </cell>
          <cell r="H1959" t="str">
            <v>LAS BAMBAS</v>
          </cell>
          <cell r="I1959">
            <v>150504</v>
          </cell>
          <cell r="J1959" t="str">
            <v>REPUESTO</v>
          </cell>
          <cell r="K1959" t="str">
            <v>PERNOS 5/16 X 1</v>
          </cell>
          <cell r="L1959">
            <v>4</v>
          </cell>
          <cell r="M1959" t="str">
            <v>UNID.</v>
          </cell>
          <cell r="N1959" t="str">
            <v>TRACTO</v>
          </cell>
          <cell r="O1959">
            <v>0</v>
          </cell>
          <cell r="P1959" t="str">
            <v>M2</v>
          </cell>
          <cell r="Q1959" t="str">
            <v>J2</v>
          </cell>
          <cell r="R1959" t="str">
            <v>J6</v>
          </cell>
          <cell r="S1959" t="str">
            <v>ENTREGADO</v>
          </cell>
          <cell r="T1959">
            <v>42704</v>
          </cell>
          <cell r="U1959" t="str">
            <v>CHUMPITAZ GAGO JULIO ENRIQUE</v>
          </cell>
          <cell r="V1959" t="str">
            <v>CORIHUAMAN SURCO  ERICK ROBERT</v>
          </cell>
        </row>
        <row r="1960">
          <cell r="A1960">
            <v>1946</v>
          </cell>
          <cell r="B1960">
            <v>42704</v>
          </cell>
          <cell r="C1960" t="str">
            <v>NOVIEMBRE</v>
          </cell>
          <cell r="D1960" t="str">
            <v>2016</v>
          </cell>
          <cell r="E1960">
            <v>202</v>
          </cell>
          <cell r="F1960" t="str">
            <v>D3P-752</v>
          </cell>
          <cell r="G1960" t="str">
            <v>C5Y-985</v>
          </cell>
          <cell r="H1960" t="str">
            <v>LAS BAMBAS</v>
          </cell>
          <cell r="I1960">
            <v>150504</v>
          </cell>
          <cell r="J1960" t="str">
            <v>REPUESTO</v>
          </cell>
          <cell r="K1960" t="str">
            <v>ARANDELA PLANA 5/16</v>
          </cell>
          <cell r="L1960">
            <v>8</v>
          </cell>
          <cell r="M1960" t="str">
            <v>UNID.</v>
          </cell>
          <cell r="N1960" t="str">
            <v>TRACTO</v>
          </cell>
          <cell r="O1960">
            <v>0</v>
          </cell>
          <cell r="P1960" t="str">
            <v>M2</v>
          </cell>
          <cell r="Q1960" t="str">
            <v>J2</v>
          </cell>
          <cell r="R1960" t="str">
            <v>J6</v>
          </cell>
          <cell r="S1960" t="str">
            <v>ENTREGADO</v>
          </cell>
          <cell r="T1960">
            <v>42704</v>
          </cell>
          <cell r="U1960" t="str">
            <v>CHUMPITAZ GAGO JULIO ENRIQUE</v>
          </cell>
          <cell r="V1960" t="str">
            <v>CORIHUAMAN SURCO  ERICK ROBERT</v>
          </cell>
        </row>
        <row r="1961">
          <cell r="A1961">
            <v>1947</v>
          </cell>
          <cell r="B1961">
            <v>42704</v>
          </cell>
          <cell r="C1961" t="str">
            <v>NOVIEMBRE</v>
          </cell>
          <cell r="D1961" t="str">
            <v>2016</v>
          </cell>
          <cell r="E1961">
            <v>202</v>
          </cell>
          <cell r="F1961" t="str">
            <v>D3P-752</v>
          </cell>
          <cell r="G1961" t="str">
            <v>C5Y-985</v>
          </cell>
          <cell r="H1961" t="str">
            <v>LAS BAMBAS</v>
          </cell>
          <cell r="I1961">
            <v>150504</v>
          </cell>
          <cell r="J1961" t="str">
            <v>REPUESTO</v>
          </cell>
          <cell r="K1961" t="str">
            <v>TUERCA 5/16</v>
          </cell>
          <cell r="L1961">
            <v>4</v>
          </cell>
          <cell r="M1961" t="str">
            <v>UNID.</v>
          </cell>
          <cell r="N1961" t="str">
            <v>TRACTO</v>
          </cell>
          <cell r="O1961">
            <v>0</v>
          </cell>
          <cell r="P1961" t="str">
            <v>M2</v>
          </cell>
          <cell r="Q1961" t="str">
            <v>J2</v>
          </cell>
          <cell r="R1961" t="str">
            <v>J6</v>
          </cell>
          <cell r="S1961" t="str">
            <v>ENTREGADO</v>
          </cell>
          <cell r="T1961">
            <v>42704</v>
          </cell>
          <cell r="U1961" t="str">
            <v>CHUMPITAZ GAGO JULIO ENRIQUE</v>
          </cell>
          <cell r="V1961" t="str">
            <v>CORIHUAMAN SURCO  ERICK ROBERT</v>
          </cell>
        </row>
        <row r="1962">
          <cell r="A1962">
            <v>1939</v>
          </cell>
          <cell r="B1962">
            <v>42704</v>
          </cell>
          <cell r="C1962" t="str">
            <v>NOVIEMBRE</v>
          </cell>
          <cell r="D1962" t="str">
            <v>2016</v>
          </cell>
          <cell r="E1962">
            <v>473</v>
          </cell>
          <cell r="F1962" t="str">
            <v>D4X-872</v>
          </cell>
          <cell r="G1962" t="str">
            <v>B4P-976</v>
          </cell>
          <cell r="H1962" t="str">
            <v>LAS BAMBAS</v>
          </cell>
          <cell r="I1962">
            <v>183272</v>
          </cell>
          <cell r="J1962" t="str">
            <v>REPUESTO</v>
          </cell>
          <cell r="K1962" t="str">
            <v>ACEITE 15W40</v>
          </cell>
          <cell r="L1962">
            <v>10</v>
          </cell>
          <cell r="M1962" t="str">
            <v>GLNS.</v>
          </cell>
          <cell r="N1962" t="str">
            <v>TRACTO</v>
          </cell>
          <cell r="O1962">
            <v>0</v>
          </cell>
          <cell r="P1962" t="str">
            <v>M1</v>
          </cell>
          <cell r="Q1962" t="str">
            <v>J1</v>
          </cell>
          <cell r="R1962" t="str">
            <v>J6</v>
          </cell>
          <cell r="S1962" t="str">
            <v>ENTREGADO</v>
          </cell>
          <cell r="T1962">
            <v>42704</v>
          </cell>
          <cell r="U1962" t="str">
            <v>CABEZAS SANCHEZ JEAN JHONATAN</v>
          </cell>
          <cell r="V1962" t="str">
            <v>FLOREZ CONDORI  JOSE WILLIANS</v>
          </cell>
        </row>
        <row r="1963">
          <cell r="A1963">
            <v>1940</v>
          </cell>
          <cell r="B1963">
            <v>42704</v>
          </cell>
          <cell r="C1963" t="str">
            <v>NOVIEMBRE</v>
          </cell>
          <cell r="D1963" t="str">
            <v>2016</v>
          </cell>
          <cell r="E1963">
            <v>473</v>
          </cell>
          <cell r="F1963" t="str">
            <v>D4X-872</v>
          </cell>
          <cell r="G1963" t="str">
            <v>B4P-976</v>
          </cell>
          <cell r="H1963" t="str">
            <v>LAS BAMBAS</v>
          </cell>
          <cell r="I1963">
            <v>183272</v>
          </cell>
          <cell r="J1963" t="str">
            <v>REPUESTO</v>
          </cell>
          <cell r="K1963" t="str">
            <v>FILTRO DE ACEITE</v>
          </cell>
          <cell r="L1963">
            <v>2</v>
          </cell>
          <cell r="M1963" t="str">
            <v>UNID.</v>
          </cell>
          <cell r="N1963" t="str">
            <v>TRACTO</v>
          </cell>
          <cell r="O1963">
            <v>0</v>
          </cell>
          <cell r="P1963" t="str">
            <v>M1</v>
          </cell>
          <cell r="Q1963" t="str">
            <v>J1</v>
          </cell>
          <cell r="R1963" t="str">
            <v>J6</v>
          </cell>
          <cell r="S1963" t="str">
            <v>ENTREGADO</v>
          </cell>
          <cell r="T1963">
            <v>42704</v>
          </cell>
          <cell r="U1963" t="str">
            <v>CABEZAS SANCHEZ JEAN JHONATAN</v>
          </cell>
          <cell r="V1963" t="str">
            <v>FLOREZ CONDORI  JOSE WILLIANS</v>
          </cell>
        </row>
        <row r="1964">
          <cell r="A1964">
            <v>1941</v>
          </cell>
          <cell r="B1964">
            <v>42704</v>
          </cell>
          <cell r="C1964" t="str">
            <v>NOVIEMBRE</v>
          </cell>
          <cell r="D1964" t="str">
            <v>2016</v>
          </cell>
          <cell r="E1964">
            <v>473</v>
          </cell>
          <cell r="F1964" t="str">
            <v>D4X-872</v>
          </cell>
          <cell r="G1964" t="str">
            <v>B4P-976</v>
          </cell>
          <cell r="H1964" t="str">
            <v>LAS BAMBAS</v>
          </cell>
          <cell r="I1964">
            <v>183272</v>
          </cell>
          <cell r="J1964" t="str">
            <v>REPUESTO</v>
          </cell>
          <cell r="K1964" t="str">
            <v>FILTRO PETROLEO VALVULA</v>
          </cell>
          <cell r="L1964">
            <v>1</v>
          </cell>
          <cell r="M1964" t="str">
            <v>UNID.</v>
          </cell>
          <cell r="N1964" t="str">
            <v>TRACTO</v>
          </cell>
          <cell r="O1964">
            <v>0</v>
          </cell>
          <cell r="P1964" t="str">
            <v>M1</v>
          </cell>
          <cell r="Q1964" t="str">
            <v>J1</v>
          </cell>
          <cell r="R1964" t="str">
            <v>J6</v>
          </cell>
          <cell r="S1964" t="str">
            <v>ENTREGADO</v>
          </cell>
          <cell r="T1964">
            <v>42704</v>
          </cell>
          <cell r="U1964" t="str">
            <v>CABEZAS SANCHEZ JEAN JHONATAN</v>
          </cell>
          <cell r="V1964" t="str">
            <v>FLOREZ CONDORI  JOSE WILLIANS</v>
          </cell>
        </row>
        <row r="1965">
          <cell r="A1965">
            <v>1942</v>
          </cell>
          <cell r="B1965">
            <v>42704</v>
          </cell>
          <cell r="C1965" t="str">
            <v>NOVIEMBRE</v>
          </cell>
          <cell r="D1965" t="str">
            <v>2016</v>
          </cell>
          <cell r="E1965">
            <v>473</v>
          </cell>
          <cell r="F1965" t="str">
            <v>D4X-872</v>
          </cell>
          <cell r="G1965" t="str">
            <v>B4P-976</v>
          </cell>
          <cell r="H1965" t="str">
            <v>LAS BAMBAS</v>
          </cell>
          <cell r="I1965">
            <v>183272</v>
          </cell>
          <cell r="J1965" t="str">
            <v>REPUESTO</v>
          </cell>
          <cell r="K1965" t="str">
            <v>FILTRO PETROLEO</v>
          </cell>
          <cell r="L1965">
            <v>1</v>
          </cell>
          <cell r="M1965" t="str">
            <v>UNID.</v>
          </cell>
          <cell r="N1965" t="str">
            <v>TRACTO</v>
          </cell>
          <cell r="O1965">
            <v>0</v>
          </cell>
          <cell r="P1965" t="str">
            <v>M1</v>
          </cell>
          <cell r="Q1965" t="str">
            <v>J1</v>
          </cell>
          <cell r="R1965" t="str">
            <v>J6</v>
          </cell>
          <cell r="S1965" t="str">
            <v>ENTREGADO</v>
          </cell>
          <cell r="T1965">
            <v>42704</v>
          </cell>
          <cell r="U1965" t="str">
            <v>CABEZAS SANCHEZ JEAN JHONATAN</v>
          </cell>
          <cell r="V1965" t="str">
            <v>FLOREZ CONDORI  JOSE WILLIANS</v>
          </cell>
        </row>
        <row r="1966">
          <cell r="A1966">
            <v>1943</v>
          </cell>
          <cell r="B1966">
            <v>42704</v>
          </cell>
          <cell r="C1966" t="str">
            <v>NOVIEMBRE</v>
          </cell>
          <cell r="D1966" t="str">
            <v>2016</v>
          </cell>
          <cell r="E1966">
            <v>473</v>
          </cell>
          <cell r="F1966" t="str">
            <v>D4X-872</v>
          </cell>
          <cell r="G1966" t="str">
            <v>B4P-976</v>
          </cell>
          <cell r="H1966" t="str">
            <v>LAS BAMBAS</v>
          </cell>
          <cell r="I1966">
            <v>183272</v>
          </cell>
          <cell r="J1966" t="str">
            <v>REPUESTO</v>
          </cell>
          <cell r="K1966" t="str">
            <v>FILTRO AIRE PRIMARIO</v>
          </cell>
          <cell r="L1966">
            <v>1</v>
          </cell>
          <cell r="M1966" t="str">
            <v>UNID.</v>
          </cell>
          <cell r="N1966" t="str">
            <v>TRACTO</v>
          </cell>
          <cell r="O1966">
            <v>0</v>
          </cell>
          <cell r="P1966" t="str">
            <v>M1</v>
          </cell>
          <cell r="Q1966" t="str">
            <v>J1</v>
          </cell>
          <cell r="R1966" t="str">
            <v>J6</v>
          </cell>
          <cell r="S1966" t="str">
            <v>ENTREGADO</v>
          </cell>
          <cell r="T1966">
            <v>42704</v>
          </cell>
          <cell r="U1966" t="str">
            <v>CABEZAS SANCHEZ JEAN JHONATAN</v>
          </cell>
          <cell r="V1966" t="str">
            <v>FLOREZ CONDORI  JOSE WILLIANS</v>
          </cell>
        </row>
        <row r="1967">
          <cell r="A1967">
            <v>1944</v>
          </cell>
          <cell r="B1967">
            <v>42704</v>
          </cell>
          <cell r="C1967" t="str">
            <v>NOVIEMBRE</v>
          </cell>
          <cell r="D1967" t="str">
            <v>2016</v>
          </cell>
          <cell r="E1967">
            <v>473</v>
          </cell>
          <cell r="F1967" t="str">
            <v>D4X-872</v>
          </cell>
          <cell r="G1967" t="str">
            <v>B4P-976</v>
          </cell>
          <cell r="H1967" t="str">
            <v>LAS BAMBAS</v>
          </cell>
          <cell r="I1967">
            <v>183272</v>
          </cell>
          <cell r="J1967" t="str">
            <v>REPUESTO</v>
          </cell>
          <cell r="K1967" t="str">
            <v>LIMPIA PARABRISA</v>
          </cell>
          <cell r="L1967">
            <v>1</v>
          </cell>
          <cell r="M1967" t="str">
            <v>GLNS.</v>
          </cell>
          <cell r="N1967" t="str">
            <v>TRACTO</v>
          </cell>
          <cell r="O1967">
            <v>0</v>
          </cell>
          <cell r="P1967" t="str">
            <v>M1</v>
          </cell>
          <cell r="Q1967" t="str">
            <v>J1</v>
          </cell>
          <cell r="R1967" t="str">
            <v>J6</v>
          </cell>
          <cell r="S1967" t="str">
            <v>ENTREGADO</v>
          </cell>
          <cell r="T1967">
            <v>42704</v>
          </cell>
          <cell r="U1967" t="str">
            <v>CABEZAS SANCHEZ JEAN JHONATAN</v>
          </cell>
          <cell r="V1967" t="str">
            <v>FLOREZ CONDORI  JOSE WILLIANS</v>
          </cell>
        </row>
        <row r="1968">
          <cell r="A1968">
            <v>1886</v>
          </cell>
          <cell r="B1968">
            <v>42704</v>
          </cell>
          <cell r="C1968" t="str">
            <v>NOVIEMBRE</v>
          </cell>
          <cell r="D1968" t="str">
            <v>2016</v>
          </cell>
          <cell r="E1968">
            <v>424</v>
          </cell>
          <cell r="F1968" t="str">
            <v>D6F-898</v>
          </cell>
          <cell r="G1968" t="str">
            <v>T4L-996</v>
          </cell>
          <cell r="H1968" t="str">
            <v>LAS BAMBAS</v>
          </cell>
          <cell r="I1968">
            <v>161808</v>
          </cell>
          <cell r="J1968" t="str">
            <v>REPUESTO</v>
          </cell>
          <cell r="K1968" t="str">
            <v>SERVO DE DIRECCION</v>
          </cell>
          <cell r="L1968">
            <v>1</v>
          </cell>
          <cell r="M1968" t="str">
            <v>UNID.</v>
          </cell>
          <cell r="N1968" t="str">
            <v>TRACTO</v>
          </cell>
          <cell r="O1968">
            <v>86</v>
          </cell>
          <cell r="P1968" t="str">
            <v>M1</v>
          </cell>
          <cell r="Q1968" t="str">
            <v>J2</v>
          </cell>
          <cell r="R1968" t="str">
            <v>J6</v>
          </cell>
          <cell r="S1968" t="str">
            <v>ENTREGADO</v>
          </cell>
          <cell r="T1968">
            <v>0</v>
          </cell>
          <cell r="U1968" t="str">
            <v>CABEZAS SANCHEZ JEAN JHONATAN</v>
          </cell>
          <cell r="V1968" t="str">
            <v>CORIHUAMAN SURCO  ERICK ROBERT</v>
          </cell>
        </row>
        <row r="1969">
          <cell r="A1969">
            <v>1892</v>
          </cell>
          <cell r="B1969">
            <v>42704</v>
          </cell>
          <cell r="C1969" t="str">
            <v>NOVIEMBRE</v>
          </cell>
          <cell r="D1969" t="str">
            <v>2016</v>
          </cell>
          <cell r="E1969">
            <v>454</v>
          </cell>
          <cell r="F1969" t="str">
            <v>D6G-806</v>
          </cell>
          <cell r="G1969" t="str">
            <v>B8K-998</v>
          </cell>
          <cell r="H1969" t="str">
            <v>LAS BAMBAS</v>
          </cell>
          <cell r="I1969">
            <v>218209</v>
          </cell>
          <cell r="J1969" t="str">
            <v>REPUESTO</v>
          </cell>
          <cell r="K1969" t="str">
            <v>DISCO DE DESBASTE 4"</v>
          </cell>
          <cell r="L1969">
            <v>1</v>
          </cell>
          <cell r="M1969" t="str">
            <v>UNID.</v>
          </cell>
          <cell r="N1969" t="str">
            <v>CISTERNA</v>
          </cell>
          <cell r="O1969">
            <v>0</v>
          </cell>
          <cell r="P1969" t="str">
            <v>S3</v>
          </cell>
          <cell r="Q1969" t="str">
            <v>J2</v>
          </cell>
          <cell r="R1969" t="str">
            <v>J6</v>
          </cell>
          <cell r="S1969" t="str">
            <v>ENTREGADO</v>
          </cell>
          <cell r="T1969">
            <v>42704</v>
          </cell>
          <cell r="U1969" t="str">
            <v>JIMENEZ MACHACA JAVIER</v>
          </cell>
          <cell r="V1969" t="str">
            <v>CORIHUAMAN SURCO  ERICK ROBERT</v>
          </cell>
        </row>
        <row r="1970">
          <cell r="A1970">
            <v>1893</v>
          </cell>
          <cell r="B1970">
            <v>42704</v>
          </cell>
          <cell r="C1970" t="str">
            <v>NOVIEMBRE</v>
          </cell>
          <cell r="D1970" t="str">
            <v>2016</v>
          </cell>
          <cell r="E1970">
            <v>454</v>
          </cell>
          <cell r="F1970" t="str">
            <v>D6G-806</v>
          </cell>
          <cell r="G1970" t="str">
            <v>B8K-998</v>
          </cell>
          <cell r="H1970" t="str">
            <v>LAS BAMBAS</v>
          </cell>
          <cell r="I1970">
            <v>218209</v>
          </cell>
          <cell r="J1970" t="str">
            <v>REPUESTO</v>
          </cell>
          <cell r="K1970" t="str">
            <v>SUPERCITO 5/32</v>
          </cell>
          <cell r="L1970">
            <v>2</v>
          </cell>
          <cell r="M1970" t="str">
            <v>KG.</v>
          </cell>
          <cell r="N1970" t="str">
            <v>CISTERNA</v>
          </cell>
          <cell r="O1970">
            <v>0</v>
          </cell>
          <cell r="P1970" t="str">
            <v>S3</v>
          </cell>
          <cell r="Q1970" t="str">
            <v>J2</v>
          </cell>
          <cell r="R1970" t="str">
            <v>J6</v>
          </cell>
          <cell r="S1970" t="str">
            <v>ENTREGADO</v>
          </cell>
          <cell r="T1970">
            <v>42704</v>
          </cell>
          <cell r="U1970" t="str">
            <v>JIMENEZ MACHACA JAVIER</v>
          </cell>
          <cell r="V1970" t="str">
            <v>CORIHUAMAN SURCO  ERICK ROBERT</v>
          </cell>
        </row>
        <row r="1971">
          <cell r="A1971">
            <v>1887</v>
          </cell>
          <cell r="B1971">
            <v>42704</v>
          </cell>
          <cell r="C1971" t="str">
            <v>NOVIEMBRE</v>
          </cell>
          <cell r="D1971" t="str">
            <v>2016</v>
          </cell>
          <cell r="E1971">
            <v>200</v>
          </cell>
          <cell r="F1971" t="str">
            <v>TALLER</v>
          </cell>
          <cell r="G1971" t="str">
            <v>TALLER</v>
          </cell>
          <cell r="H1971" t="str">
            <v>TALLER</v>
          </cell>
          <cell r="I1971" t="str">
            <v>TALLER</v>
          </cell>
          <cell r="J1971" t="str">
            <v>INSUMO TALLER</v>
          </cell>
          <cell r="K1971" t="str">
            <v>DISCO DE DESBASTE 7"</v>
          </cell>
          <cell r="L1971">
            <v>1</v>
          </cell>
          <cell r="M1971" t="str">
            <v>UNID.</v>
          </cell>
          <cell r="N1971" t="str">
            <v>TALLER</v>
          </cell>
          <cell r="O1971">
            <v>86</v>
          </cell>
          <cell r="P1971" t="str">
            <v>S2</v>
          </cell>
          <cell r="Q1971" t="str">
            <v>J1</v>
          </cell>
          <cell r="R1971" t="str">
            <v>J6</v>
          </cell>
          <cell r="S1971" t="str">
            <v>ENTREGADO</v>
          </cell>
          <cell r="T1971">
            <v>0</v>
          </cell>
          <cell r="U1971" t="str">
            <v>PALOMINO ESTRADA  MICHEL</v>
          </cell>
          <cell r="V1971" t="str">
            <v>FLOREZ CONDORI  JOSE WILLIANS</v>
          </cell>
        </row>
        <row r="1972">
          <cell r="A1972">
            <v>1888</v>
          </cell>
          <cell r="B1972">
            <v>42704</v>
          </cell>
          <cell r="C1972" t="str">
            <v>NOVIEMBRE</v>
          </cell>
          <cell r="D1972" t="str">
            <v>2016</v>
          </cell>
          <cell r="E1972">
            <v>200</v>
          </cell>
          <cell r="F1972" t="str">
            <v>TALLER</v>
          </cell>
          <cell r="G1972" t="str">
            <v>TALLER</v>
          </cell>
          <cell r="H1972" t="str">
            <v>TALLER</v>
          </cell>
          <cell r="I1972" t="str">
            <v>TALLER</v>
          </cell>
          <cell r="J1972" t="str">
            <v>UNIFORMES</v>
          </cell>
          <cell r="K1972" t="str">
            <v>TAIVEX "L"</v>
          </cell>
          <cell r="L1972">
            <v>1</v>
          </cell>
          <cell r="M1972" t="str">
            <v>UNID.</v>
          </cell>
          <cell r="N1972" t="str">
            <v>TALLER</v>
          </cell>
          <cell r="O1972">
            <v>0</v>
          </cell>
          <cell r="P1972" t="str">
            <v>M3</v>
          </cell>
          <cell r="Q1972" t="str">
            <v>J1</v>
          </cell>
          <cell r="R1972" t="str">
            <v>J6</v>
          </cell>
          <cell r="S1972" t="str">
            <v>ENTREGADO</v>
          </cell>
          <cell r="T1972">
            <v>42704</v>
          </cell>
          <cell r="U1972" t="str">
            <v>GARCIA PASQUEL  JOSE LUIS</v>
          </cell>
          <cell r="V1972" t="str">
            <v>FLOREZ CONDORI  JOSE WILLIANS</v>
          </cell>
        </row>
        <row r="1973">
          <cell r="A1973">
            <v>1898</v>
          </cell>
          <cell r="B1973">
            <v>42704</v>
          </cell>
          <cell r="C1973" t="str">
            <v>NOVIEMBRE</v>
          </cell>
          <cell r="D1973" t="str">
            <v>2016</v>
          </cell>
          <cell r="E1973">
            <v>200</v>
          </cell>
          <cell r="F1973" t="str">
            <v>TALLER</v>
          </cell>
          <cell r="G1973" t="str">
            <v>TALLER</v>
          </cell>
          <cell r="H1973" t="str">
            <v>TALLER</v>
          </cell>
          <cell r="I1973" t="str">
            <v>TALLER</v>
          </cell>
          <cell r="J1973" t="str">
            <v>UNIFORMES</v>
          </cell>
          <cell r="K1973" t="str">
            <v>TAIVEX "L"</v>
          </cell>
          <cell r="L1973">
            <v>1</v>
          </cell>
          <cell r="M1973" t="str">
            <v>UNID.</v>
          </cell>
          <cell r="N1973" t="str">
            <v>TALLER</v>
          </cell>
          <cell r="O1973">
            <v>0</v>
          </cell>
          <cell r="P1973" t="str">
            <v>N1</v>
          </cell>
          <cell r="Q1973" t="str">
            <v>J3</v>
          </cell>
          <cell r="R1973" t="str">
            <v>J6</v>
          </cell>
          <cell r="S1973" t="str">
            <v>ENTREGADO</v>
          </cell>
          <cell r="T1973">
            <v>42704</v>
          </cell>
          <cell r="U1973" t="str">
            <v>AGUILAR CCANTUTA WILLY</v>
          </cell>
          <cell r="V1973" t="str">
            <v>CHURA PIZARRO ALBERTO</v>
          </cell>
        </row>
        <row r="1974">
          <cell r="A1974">
            <v>1906</v>
          </cell>
          <cell r="B1974">
            <v>42704</v>
          </cell>
          <cell r="C1974" t="str">
            <v>NOVIEMBRE</v>
          </cell>
          <cell r="D1974" t="str">
            <v>2016</v>
          </cell>
          <cell r="E1974">
            <v>200</v>
          </cell>
          <cell r="F1974" t="str">
            <v>TALLER</v>
          </cell>
          <cell r="G1974" t="str">
            <v>TALLER</v>
          </cell>
          <cell r="H1974" t="str">
            <v>TALLER</v>
          </cell>
          <cell r="I1974" t="str">
            <v>TALLER</v>
          </cell>
          <cell r="J1974" t="str">
            <v>INSUMO TALLER</v>
          </cell>
          <cell r="K1974" t="str">
            <v>SILICONA SIKA</v>
          </cell>
          <cell r="L1974">
            <v>1</v>
          </cell>
          <cell r="M1974" t="str">
            <v>UNID.</v>
          </cell>
          <cell r="N1974" t="str">
            <v>TALLER</v>
          </cell>
          <cell r="O1974">
            <v>0</v>
          </cell>
          <cell r="P1974" t="str">
            <v>E2</v>
          </cell>
          <cell r="Q1974" t="str">
            <v>J2</v>
          </cell>
          <cell r="R1974" t="str">
            <v>J6</v>
          </cell>
          <cell r="S1974" t="str">
            <v>ENTREGADO</v>
          </cell>
          <cell r="T1974">
            <v>42704</v>
          </cell>
          <cell r="U1974" t="str">
            <v>YUCA BELLIDO BORIS YERSY</v>
          </cell>
          <cell r="V1974" t="str">
            <v>CORIHUAMAN SURCO  ERICK ROBERT</v>
          </cell>
        </row>
        <row r="1975">
          <cell r="A1975">
            <v>1907</v>
          </cell>
          <cell r="B1975">
            <v>42704</v>
          </cell>
          <cell r="C1975" t="str">
            <v>NOVIEMBRE</v>
          </cell>
          <cell r="D1975" t="str">
            <v>2016</v>
          </cell>
          <cell r="E1975">
            <v>200</v>
          </cell>
          <cell r="F1975" t="str">
            <v>TALLER</v>
          </cell>
          <cell r="G1975" t="str">
            <v>TALLER</v>
          </cell>
          <cell r="H1975" t="str">
            <v>TALLER</v>
          </cell>
          <cell r="I1975" t="str">
            <v>TALLER</v>
          </cell>
          <cell r="J1975" t="str">
            <v>INSUMO TALLER</v>
          </cell>
          <cell r="K1975" t="str">
            <v>PRESINTOS 200</v>
          </cell>
          <cell r="L1975">
            <v>20</v>
          </cell>
          <cell r="M1975" t="str">
            <v>UNID.</v>
          </cell>
          <cell r="N1975" t="str">
            <v>TALLER</v>
          </cell>
          <cell r="O1975">
            <v>0</v>
          </cell>
          <cell r="P1975" t="str">
            <v>E2</v>
          </cell>
          <cell r="Q1975" t="str">
            <v>J2</v>
          </cell>
          <cell r="R1975" t="str">
            <v>J6</v>
          </cell>
          <cell r="S1975" t="str">
            <v>ENTREGADO</v>
          </cell>
          <cell r="T1975">
            <v>42704</v>
          </cell>
          <cell r="U1975" t="str">
            <v>YUCA BELLIDO BORIS YERSY</v>
          </cell>
          <cell r="V1975" t="str">
            <v>CORIHUAMAN SURCO  ERICK ROBERT</v>
          </cell>
        </row>
        <row r="1976">
          <cell r="A1976">
            <v>1908</v>
          </cell>
          <cell r="B1976">
            <v>42704</v>
          </cell>
          <cell r="C1976" t="str">
            <v>NOVIEMBRE</v>
          </cell>
          <cell r="D1976" t="str">
            <v>2016</v>
          </cell>
          <cell r="E1976">
            <v>200</v>
          </cell>
          <cell r="F1976" t="str">
            <v>TALLER</v>
          </cell>
          <cell r="G1976" t="str">
            <v>TALLER</v>
          </cell>
          <cell r="H1976" t="str">
            <v>TALLER</v>
          </cell>
          <cell r="I1976" t="str">
            <v>TALLER</v>
          </cell>
          <cell r="J1976" t="str">
            <v>INSUMO TALLER</v>
          </cell>
          <cell r="K1976" t="str">
            <v>VARILLAS FIERRO CUADRADO 5/8</v>
          </cell>
          <cell r="L1976">
            <v>2</v>
          </cell>
          <cell r="M1976" t="str">
            <v>UNID.</v>
          </cell>
          <cell r="N1976" t="str">
            <v>TALLER</v>
          </cell>
          <cell r="O1976">
            <v>86</v>
          </cell>
          <cell r="P1976" t="str">
            <v>S2</v>
          </cell>
          <cell r="Q1976" t="str">
            <v>J2</v>
          </cell>
          <cell r="R1976" t="str">
            <v>J6</v>
          </cell>
          <cell r="S1976" t="str">
            <v>PENDIENTE</v>
          </cell>
          <cell r="T1976">
            <v>0</v>
          </cell>
          <cell r="U1976" t="str">
            <v>PALOMINO ESTRADA  MICHEL</v>
          </cell>
          <cell r="V1976" t="str">
            <v>CORIHUAMAN SURCO  ERICK ROBERT</v>
          </cell>
        </row>
        <row r="1977">
          <cell r="A1977">
            <v>1938</v>
          </cell>
          <cell r="B1977">
            <v>42704</v>
          </cell>
          <cell r="C1977" t="str">
            <v>NOVIEMBRE</v>
          </cell>
          <cell r="D1977" t="str">
            <v>2016</v>
          </cell>
          <cell r="E1977">
            <v>200</v>
          </cell>
          <cell r="F1977" t="str">
            <v>TALLER</v>
          </cell>
          <cell r="G1977" t="str">
            <v>TALLER</v>
          </cell>
          <cell r="H1977" t="str">
            <v>TALLER</v>
          </cell>
          <cell r="I1977" t="str">
            <v>TALLER</v>
          </cell>
          <cell r="J1977" t="str">
            <v>INSUMO TALLER</v>
          </cell>
          <cell r="K1977" t="str">
            <v>TIZA DE CALDERA</v>
          </cell>
          <cell r="L1977">
            <v>1</v>
          </cell>
          <cell r="M1977" t="str">
            <v>UNID.</v>
          </cell>
          <cell r="N1977" t="str">
            <v>TALLER</v>
          </cell>
          <cell r="O1977">
            <v>0</v>
          </cell>
          <cell r="P1977" t="str">
            <v>S3</v>
          </cell>
          <cell r="Q1977" t="str">
            <v>J2</v>
          </cell>
          <cell r="R1977" t="str">
            <v>J6</v>
          </cell>
          <cell r="S1977" t="str">
            <v>ENTREGADO</v>
          </cell>
          <cell r="T1977">
            <v>42704</v>
          </cell>
          <cell r="U1977" t="str">
            <v>JIMENEZ MACHACA JAVIER</v>
          </cell>
          <cell r="V1977" t="str">
            <v>CORIHUAMAN SURCO  ERICK ROBERT</v>
          </cell>
        </row>
        <row r="1978">
          <cell r="A1978">
            <v>1948</v>
          </cell>
          <cell r="B1978">
            <v>42704</v>
          </cell>
          <cell r="C1978" t="str">
            <v>NOVIEMBRE</v>
          </cell>
          <cell r="D1978" t="str">
            <v>2016</v>
          </cell>
          <cell r="E1978">
            <v>200</v>
          </cell>
          <cell r="F1978" t="str">
            <v>TALLER</v>
          </cell>
          <cell r="G1978" t="str">
            <v>TALLER</v>
          </cell>
          <cell r="H1978" t="str">
            <v>TALLER</v>
          </cell>
          <cell r="I1978" t="str">
            <v>TALLER</v>
          </cell>
          <cell r="J1978" t="str">
            <v>INSUMO TALLER</v>
          </cell>
          <cell r="K1978" t="str">
            <v>SPRAY COLOR BLANCO</v>
          </cell>
          <cell r="L1978">
            <v>1</v>
          </cell>
          <cell r="M1978" t="str">
            <v>UNID.</v>
          </cell>
          <cell r="N1978" t="str">
            <v>TALLER</v>
          </cell>
          <cell r="O1978">
            <v>0</v>
          </cell>
          <cell r="P1978" t="str">
            <v>N1</v>
          </cell>
          <cell r="Q1978" t="str">
            <v>J3</v>
          </cell>
          <cell r="R1978" t="str">
            <v>J6</v>
          </cell>
          <cell r="S1978" t="str">
            <v>ENTREGADO</v>
          </cell>
          <cell r="T1978">
            <v>42704</v>
          </cell>
          <cell r="U1978" t="str">
            <v>AGUILAR CCANTUTA WILLY</v>
          </cell>
          <cell r="V1978" t="str">
            <v>CHURA PIZARRO ALBERTO</v>
          </cell>
        </row>
        <row r="1979">
          <cell r="A1979">
            <v>1949</v>
          </cell>
          <cell r="B1979">
            <v>42704</v>
          </cell>
          <cell r="C1979" t="str">
            <v>NOVIEMBRE</v>
          </cell>
          <cell r="D1979" t="str">
            <v>2016</v>
          </cell>
          <cell r="E1979">
            <v>200</v>
          </cell>
          <cell r="F1979" t="str">
            <v>TALLER</v>
          </cell>
          <cell r="G1979" t="str">
            <v>TALLER</v>
          </cell>
          <cell r="H1979" t="str">
            <v>TALLER</v>
          </cell>
          <cell r="I1979" t="str">
            <v>TALLER</v>
          </cell>
          <cell r="J1979" t="str">
            <v>INSUMO TALLER</v>
          </cell>
          <cell r="K1979" t="str">
            <v>SPRAY COLOR ALUMINIO</v>
          </cell>
          <cell r="L1979">
            <v>1</v>
          </cell>
          <cell r="M1979" t="str">
            <v>UNID.</v>
          </cell>
          <cell r="N1979" t="str">
            <v>TALLER</v>
          </cell>
          <cell r="O1979">
            <v>0</v>
          </cell>
          <cell r="P1979" t="str">
            <v>N1</v>
          </cell>
          <cell r="Q1979" t="str">
            <v>J3</v>
          </cell>
          <cell r="R1979" t="str">
            <v>J6</v>
          </cell>
          <cell r="S1979" t="str">
            <v>ENTREGADO</v>
          </cell>
          <cell r="T1979">
            <v>42704</v>
          </cell>
          <cell r="U1979" t="str">
            <v>AGUILAR CCANTUTA WILLY</v>
          </cell>
          <cell r="V1979" t="str">
            <v>CHURA PIZARRO ALBERTO</v>
          </cell>
        </row>
        <row r="1980">
          <cell r="A1980">
            <v>1954</v>
          </cell>
          <cell r="B1980">
            <v>42704</v>
          </cell>
          <cell r="C1980" t="str">
            <v>NOVIEMBRE</v>
          </cell>
          <cell r="D1980" t="str">
            <v>2016</v>
          </cell>
          <cell r="E1980">
            <v>200</v>
          </cell>
          <cell r="F1980" t="str">
            <v>TALLER</v>
          </cell>
          <cell r="G1980" t="str">
            <v>TALLER</v>
          </cell>
          <cell r="H1980" t="str">
            <v>TALLER</v>
          </cell>
          <cell r="I1980" t="str">
            <v>TALLER</v>
          </cell>
          <cell r="J1980" t="str">
            <v>INSUMO TALLER</v>
          </cell>
          <cell r="K1980" t="str">
            <v>SOLDIMIX</v>
          </cell>
          <cell r="L1980">
            <v>1</v>
          </cell>
          <cell r="M1980" t="str">
            <v>UNID.</v>
          </cell>
          <cell r="N1980" t="str">
            <v>TALLER</v>
          </cell>
          <cell r="O1980">
            <v>0</v>
          </cell>
          <cell r="P1980" t="str">
            <v>M7</v>
          </cell>
          <cell r="Q1980" t="str">
            <v>J2</v>
          </cell>
          <cell r="R1980" t="str">
            <v>J6</v>
          </cell>
          <cell r="S1980" t="str">
            <v>ENTREGADO</v>
          </cell>
          <cell r="T1980">
            <v>42704</v>
          </cell>
          <cell r="U1980" t="str">
            <v>ROBLES ROJAS  JOSE MIGUEL</v>
          </cell>
          <cell r="V1980" t="str">
            <v>CORIHUAMAN SURCO  ERICK ROBERT</v>
          </cell>
        </row>
        <row r="1981">
          <cell r="A1981">
            <v>1911</v>
          </cell>
          <cell r="B1981">
            <v>42704</v>
          </cell>
          <cell r="C1981" t="str">
            <v>NOVIEMBRE</v>
          </cell>
          <cell r="D1981" t="str">
            <v>2016</v>
          </cell>
          <cell r="E1981">
            <v>200</v>
          </cell>
          <cell r="F1981" t="str">
            <v>TALLER</v>
          </cell>
          <cell r="G1981" t="str">
            <v>TALLER</v>
          </cell>
          <cell r="H1981" t="str">
            <v>TALLER</v>
          </cell>
          <cell r="I1981" t="str">
            <v>TALLER</v>
          </cell>
          <cell r="J1981" t="str">
            <v>HERRAMIENTAS</v>
          </cell>
          <cell r="K1981" t="str">
            <v>MEDIDOR DE PRESION RECTO PARA LLANTAS</v>
          </cell>
          <cell r="L1981">
            <v>2</v>
          </cell>
          <cell r="M1981" t="str">
            <v>UNID.</v>
          </cell>
          <cell r="N1981" t="str">
            <v>TALLER</v>
          </cell>
          <cell r="O1981">
            <v>86</v>
          </cell>
          <cell r="P1981" t="str">
            <v>J3</v>
          </cell>
          <cell r="Q1981" t="str">
            <v>J3</v>
          </cell>
          <cell r="R1981" t="str">
            <v>J6</v>
          </cell>
          <cell r="S1981" t="str">
            <v>PENDIENTE</v>
          </cell>
          <cell r="T1981">
            <v>0</v>
          </cell>
          <cell r="U1981" t="str">
            <v>CHURA PIZARRO ALBERTO</v>
          </cell>
          <cell r="V1981" t="str">
            <v>CHURA PIZARRO ALBERTO</v>
          </cell>
        </row>
        <row r="1982">
          <cell r="A1982">
            <v>1872</v>
          </cell>
          <cell r="B1982">
            <v>42704</v>
          </cell>
          <cell r="C1982" t="str">
            <v>NOVIEMBRE</v>
          </cell>
          <cell r="D1982" t="str">
            <v>2016</v>
          </cell>
          <cell r="E1982">
            <v>439</v>
          </cell>
          <cell r="F1982" t="str">
            <v>X2W-761</v>
          </cell>
          <cell r="G1982" t="str">
            <v>C5V-996</v>
          </cell>
          <cell r="H1982" t="str">
            <v>LAS BAMBAS</v>
          </cell>
          <cell r="I1982">
            <v>142336</v>
          </cell>
          <cell r="J1982" t="str">
            <v>SERVICIO</v>
          </cell>
          <cell r="K1982" t="str">
            <v>PRENSADO DE MANGUERA (SEGÚN MUESTRA)</v>
          </cell>
          <cell r="L1982">
            <v>1</v>
          </cell>
          <cell r="M1982" t="str">
            <v>UNID.</v>
          </cell>
          <cell r="N1982" t="str">
            <v>TRACTO</v>
          </cell>
          <cell r="O1982">
            <v>0</v>
          </cell>
          <cell r="P1982" t="str">
            <v>J1</v>
          </cell>
          <cell r="Q1982" t="str">
            <v>J1</v>
          </cell>
          <cell r="R1982" t="str">
            <v>J5</v>
          </cell>
          <cell r="S1982" t="str">
            <v>ENTREGADO</v>
          </cell>
          <cell r="T1982">
            <v>42704</v>
          </cell>
          <cell r="U1982" t="str">
            <v>FLOREZ CONDORI  JOSE WILLIANS</v>
          </cell>
          <cell r="V1982" t="str">
            <v>FLOREZ CONDORI  JOSE WILLIANS</v>
          </cell>
        </row>
        <row r="1983">
          <cell r="A1983">
            <v>1894</v>
          </cell>
          <cell r="B1983">
            <v>42704</v>
          </cell>
          <cell r="C1983" t="str">
            <v>NOVIEMBRE</v>
          </cell>
          <cell r="D1983" t="str">
            <v>2016</v>
          </cell>
          <cell r="E1983">
            <v>477</v>
          </cell>
          <cell r="F1983" t="str">
            <v>X2W-761</v>
          </cell>
          <cell r="G1983" t="str">
            <v>C5V-996</v>
          </cell>
          <cell r="H1983" t="str">
            <v>LAS BAMBAS</v>
          </cell>
          <cell r="I1983">
            <v>142597</v>
          </cell>
          <cell r="J1983" t="str">
            <v>REPUESTO</v>
          </cell>
          <cell r="K1983" t="str">
            <v>MANGUERA 1/4</v>
          </cell>
          <cell r="L1983">
            <v>0.1</v>
          </cell>
          <cell r="M1983" t="str">
            <v>M</v>
          </cell>
          <cell r="N1983" t="str">
            <v>TRACTO</v>
          </cell>
          <cell r="O1983">
            <v>0</v>
          </cell>
          <cell r="P1983" t="str">
            <v>M3</v>
          </cell>
          <cell r="Q1983" t="str">
            <v>J2</v>
          </cell>
          <cell r="R1983" t="str">
            <v>J6</v>
          </cell>
          <cell r="S1983" t="str">
            <v>ENTREGADO</v>
          </cell>
          <cell r="T1983">
            <v>42704</v>
          </cell>
          <cell r="U1983" t="str">
            <v>GARCIA PASQUEL  JOSE LUIS</v>
          </cell>
          <cell r="V1983" t="str">
            <v>CORIHUAMAN SURCO  ERICK ROBERT</v>
          </cell>
        </row>
        <row r="1984">
          <cell r="A1984">
            <v>1895</v>
          </cell>
          <cell r="B1984">
            <v>42704</v>
          </cell>
          <cell r="C1984" t="str">
            <v>NOVIEMBRE</v>
          </cell>
          <cell r="D1984" t="str">
            <v>2016</v>
          </cell>
          <cell r="E1984">
            <v>477</v>
          </cell>
          <cell r="F1984" t="str">
            <v>X2W-761</v>
          </cell>
          <cell r="G1984" t="str">
            <v>C5V-996</v>
          </cell>
          <cell r="H1984" t="str">
            <v>LAS BAMBAS</v>
          </cell>
          <cell r="I1984">
            <v>142597</v>
          </cell>
          <cell r="J1984" t="str">
            <v>REPUESTO</v>
          </cell>
          <cell r="K1984" t="str">
            <v>UNION DE 1/4</v>
          </cell>
          <cell r="L1984">
            <v>1</v>
          </cell>
          <cell r="M1984" t="str">
            <v>UNID.</v>
          </cell>
          <cell r="N1984" t="str">
            <v>TRACTO</v>
          </cell>
          <cell r="O1984">
            <v>0</v>
          </cell>
          <cell r="P1984" t="str">
            <v>M3</v>
          </cell>
          <cell r="Q1984" t="str">
            <v>J2</v>
          </cell>
          <cell r="R1984" t="str">
            <v>J6</v>
          </cell>
          <cell r="S1984" t="str">
            <v>ENTREGADO</v>
          </cell>
          <cell r="T1984">
            <v>42704</v>
          </cell>
          <cell r="U1984" t="str">
            <v>GARCIA PASQUEL  JOSE LUIS</v>
          </cell>
          <cell r="V1984" t="str">
            <v>CORIHUAMAN SURCO  ERICK ROBERT</v>
          </cell>
        </row>
        <row r="1985">
          <cell r="A1985">
            <v>1912</v>
          </cell>
          <cell r="B1985">
            <v>42704</v>
          </cell>
          <cell r="C1985" t="str">
            <v>NOVIEMBRE</v>
          </cell>
          <cell r="D1985" t="str">
            <v>2016</v>
          </cell>
          <cell r="E1985">
            <v>480</v>
          </cell>
          <cell r="F1985" t="str">
            <v>X2W-762</v>
          </cell>
          <cell r="G1985" t="str">
            <v>C5V-998</v>
          </cell>
          <cell r="H1985" t="str">
            <v>LAS BAMBAS</v>
          </cell>
          <cell r="I1985">
            <v>156442</v>
          </cell>
          <cell r="J1985" t="str">
            <v>REPUESTO</v>
          </cell>
          <cell r="K1985" t="str">
            <v>LIQUIDO LIMPIAPARABRISAS</v>
          </cell>
          <cell r="L1985">
            <v>1</v>
          </cell>
          <cell r="M1985" t="str">
            <v>GLNS.</v>
          </cell>
          <cell r="N1985" t="str">
            <v>TRACTO</v>
          </cell>
          <cell r="O1985">
            <v>0</v>
          </cell>
          <cell r="P1985" t="str">
            <v>M5</v>
          </cell>
          <cell r="Q1985" t="str">
            <v>J2</v>
          </cell>
          <cell r="R1985" t="str">
            <v>J6</v>
          </cell>
          <cell r="S1985" t="str">
            <v>ENTREGADO</v>
          </cell>
          <cell r="T1985">
            <v>42704</v>
          </cell>
          <cell r="U1985" t="str">
            <v>LOPEZ RUIZ WILBERTO</v>
          </cell>
          <cell r="V1985" t="str">
            <v>CORIHUAMAN SURCO  ERICK ROBERT</v>
          </cell>
        </row>
        <row r="1986">
          <cell r="A1986">
            <v>1967</v>
          </cell>
          <cell r="B1986">
            <v>42705</v>
          </cell>
          <cell r="C1986" t="str">
            <v>DICIEMBRE</v>
          </cell>
          <cell r="D1986" t="str">
            <v>2016</v>
          </cell>
          <cell r="E1986">
            <v>308</v>
          </cell>
          <cell r="F1986" t="str">
            <v>A9H-889</v>
          </cell>
          <cell r="G1986" t="str">
            <v>CAMION</v>
          </cell>
          <cell r="H1986" t="str">
            <v>TAMBOMAYO</v>
          </cell>
          <cell r="I1986">
            <v>120654</v>
          </cell>
          <cell r="J1986" t="str">
            <v>REPUESTO</v>
          </cell>
          <cell r="K1986" t="str">
            <v>PLATINA 1/2 DE ANCHO, ESPESOR 1/8</v>
          </cell>
          <cell r="L1986">
            <v>1</v>
          </cell>
          <cell r="M1986" t="str">
            <v>UNID.</v>
          </cell>
          <cell r="N1986" t="str">
            <v>CAMION</v>
          </cell>
          <cell r="O1986">
            <v>0</v>
          </cell>
          <cell r="P1986" t="str">
            <v>J7</v>
          </cell>
          <cell r="Q1986" t="str">
            <v>J7</v>
          </cell>
          <cell r="R1986" t="str">
            <v>J5</v>
          </cell>
          <cell r="S1986" t="str">
            <v>ENTREGADO</v>
          </cell>
          <cell r="T1986">
            <v>42705</v>
          </cell>
          <cell r="U1986" t="str">
            <v>DONAYRE INGA PEDRO</v>
          </cell>
          <cell r="V1986" t="str">
            <v>DONAYRE INGA PEDRO</v>
          </cell>
        </row>
        <row r="1987">
          <cell r="A1987">
            <v>2045</v>
          </cell>
          <cell r="B1987">
            <v>42705</v>
          </cell>
          <cell r="C1987" t="str">
            <v>DICIEMBRE</v>
          </cell>
          <cell r="D1987" t="str">
            <v>2016</v>
          </cell>
          <cell r="E1987">
            <v>503</v>
          </cell>
          <cell r="F1987" t="str">
            <v>AAN-801</v>
          </cell>
          <cell r="G1987" t="str">
            <v>CAMIONETA</v>
          </cell>
          <cell r="H1987" t="str">
            <v>LAS BAMBAS</v>
          </cell>
          <cell r="I1987">
            <v>113370</v>
          </cell>
          <cell r="J1987" t="str">
            <v>REPUESTO</v>
          </cell>
          <cell r="K1987" t="str">
            <v>MICA DE FARO DE PERTIGA</v>
          </cell>
          <cell r="L1987">
            <v>1</v>
          </cell>
          <cell r="M1987" t="str">
            <v>UNID.</v>
          </cell>
          <cell r="N1987" t="str">
            <v>CAMIONETA</v>
          </cell>
          <cell r="O1987">
            <v>0</v>
          </cell>
          <cell r="P1987" t="str">
            <v>J2</v>
          </cell>
          <cell r="Q1987" t="str">
            <v>J2</v>
          </cell>
          <cell r="R1987" t="str">
            <v>J6</v>
          </cell>
          <cell r="S1987" t="str">
            <v>ENTREGADO</v>
          </cell>
          <cell r="T1987">
            <v>42705</v>
          </cell>
          <cell r="U1987" t="str">
            <v>CORIHUAMAN SURCO  ERICK ROBERT</v>
          </cell>
          <cell r="V1987" t="str">
            <v>CORIHUAMAN SURCO  ERICK ROBERT</v>
          </cell>
        </row>
        <row r="1988">
          <cell r="A1988">
            <v>2031</v>
          </cell>
          <cell r="B1988">
            <v>42705</v>
          </cell>
          <cell r="C1988" t="str">
            <v>DICIEMBRE</v>
          </cell>
          <cell r="D1988" t="str">
            <v>2016</v>
          </cell>
          <cell r="E1988">
            <v>498</v>
          </cell>
          <cell r="F1988" t="str">
            <v>ABP-729</v>
          </cell>
          <cell r="G1988" t="str">
            <v>D8K-985</v>
          </cell>
          <cell r="H1988" t="str">
            <v>LAS BAMBAS</v>
          </cell>
          <cell r="I1988">
            <v>109024</v>
          </cell>
          <cell r="J1988" t="str">
            <v>REPUESTO</v>
          </cell>
          <cell r="K1988" t="str">
            <v>FILTRO DE ACEITE</v>
          </cell>
          <cell r="L1988">
            <v>2</v>
          </cell>
          <cell r="M1988" t="str">
            <v>UNID.</v>
          </cell>
          <cell r="N1988" t="str">
            <v>TRACTO</v>
          </cell>
          <cell r="O1988">
            <v>0</v>
          </cell>
          <cell r="P1988" t="str">
            <v>M8</v>
          </cell>
          <cell r="Q1988" t="str">
            <v>J2</v>
          </cell>
          <cell r="R1988" t="str">
            <v>J6</v>
          </cell>
          <cell r="S1988" t="str">
            <v>ENTREGADO</v>
          </cell>
          <cell r="T1988">
            <v>42705</v>
          </cell>
          <cell r="U1988" t="str">
            <v>VARILLAS GAGO  OSCAR ALBERTO</v>
          </cell>
          <cell r="V1988" t="str">
            <v>CORIHUAMAN SURCO  ERICK ROBERT</v>
          </cell>
        </row>
        <row r="1989">
          <cell r="A1989">
            <v>2032</v>
          </cell>
          <cell r="B1989">
            <v>42705</v>
          </cell>
          <cell r="C1989" t="str">
            <v>DICIEMBRE</v>
          </cell>
          <cell r="D1989" t="str">
            <v>2016</v>
          </cell>
          <cell r="E1989">
            <v>498</v>
          </cell>
          <cell r="F1989" t="str">
            <v>ABP-729</v>
          </cell>
          <cell r="G1989" t="str">
            <v>D8K-985</v>
          </cell>
          <cell r="H1989" t="str">
            <v>LAS BAMBAS</v>
          </cell>
          <cell r="I1989">
            <v>109024</v>
          </cell>
          <cell r="J1989" t="str">
            <v>REPUESTO</v>
          </cell>
          <cell r="K1989" t="str">
            <v>FILTRO DE COMBUSTIBLE</v>
          </cell>
          <cell r="L1989">
            <v>1</v>
          </cell>
          <cell r="M1989" t="str">
            <v>UNID.</v>
          </cell>
          <cell r="N1989" t="str">
            <v>TRACTO</v>
          </cell>
          <cell r="O1989">
            <v>0</v>
          </cell>
          <cell r="P1989" t="str">
            <v>M8</v>
          </cell>
          <cell r="Q1989" t="str">
            <v>J2</v>
          </cell>
          <cell r="R1989" t="str">
            <v>J6</v>
          </cell>
          <cell r="S1989" t="str">
            <v>ENTREGADO</v>
          </cell>
          <cell r="T1989">
            <v>42705</v>
          </cell>
          <cell r="U1989" t="str">
            <v>VARILLAS GAGO  OSCAR ALBERTO</v>
          </cell>
          <cell r="V1989" t="str">
            <v>CORIHUAMAN SURCO  ERICK ROBERT</v>
          </cell>
        </row>
        <row r="1990">
          <cell r="A1990">
            <v>2033</v>
          </cell>
          <cell r="B1990">
            <v>42705</v>
          </cell>
          <cell r="C1990" t="str">
            <v>DICIEMBRE</v>
          </cell>
          <cell r="D1990" t="str">
            <v>2016</v>
          </cell>
          <cell r="E1990">
            <v>498</v>
          </cell>
          <cell r="F1990" t="str">
            <v>ABP-729</v>
          </cell>
          <cell r="G1990" t="str">
            <v>D8K-985</v>
          </cell>
          <cell r="H1990" t="str">
            <v>LAS BAMBAS</v>
          </cell>
          <cell r="I1990">
            <v>109024</v>
          </cell>
          <cell r="J1990" t="str">
            <v>REPUESTO</v>
          </cell>
          <cell r="K1990" t="str">
            <v>FILTRO SEPARADOR DE AGUA CON VALVULA</v>
          </cell>
          <cell r="L1990">
            <v>1</v>
          </cell>
          <cell r="M1990" t="str">
            <v>UNID.</v>
          </cell>
          <cell r="N1990" t="str">
            <v>TRACTO</v>
          </cell>
          <cell r="O1990">
            <v>0</v>
          </cell>
          <cell r="P1990" t="str">
            <v>M8</v>
          </cell>
          <cell r="Q1990" t="str">
            <v>J2</v>
          </cell>
          <cell r="R1990" t="str">
            <v>J6</v>
          </cell>
          <cell r="S1990" t="str">
            <v>ENTREGADO</v>
          </cell>
          <cell r="T1990">
            <v>42705</v>
          </cell>
          <cell r="U1990" t="str">
            <v>VARILLAS GAGO  OSCAR ALBERTO</v>
          </cell>
          <cell r="V1990" t="str">
            <v>CORIHUAMAN SURCO  ERICK ROBERT</v>
          </cell>
        </row>
        <row r="1991">
          <cell r="A1991">
            <v>2034</v>
          </cell>
          <cell r="B1991">
            <v>42705</v>
          </cell>
          <cell r="C1991" t="str">
            <v>DICIEMBRE</v>
          </cell>
          <cell r="D1991" t="str">
            <v>2016</v>
          </cell>
          <cell r="E1991">
            <v>498</v>
          </cell>
          <cell r="F1991" t="str">
            <v>ABP-729</v>
          </cell>
          <cell r="G1991" t="str">
            <v>D8K-985</v>
          </cell>
          <cell r="H1991" t="str">
            <v>LAS BAMBAS</v>
          </cell>
          <cell r="I1991">
            <v>109024</v>
          </cell>
          <cell r="J1991" t="str">
            <v>REPUESTO</v>
          </cell>
          <cell r="K1991" t="str">
            <v>ACEITE 15W40</v>
          </cell>
          <cell r="L1991">
            <v>10</v>
          </cell>
          <cell r="M1991" t="str">
            <v>GLNS.</v>
          </cell>
          <cell r="N1991" t="str">
            <v>TRACTO</v>
          </cell>
          <cell r="O1991">
            <v>0</v>
          </cell>
          <cell r="P1991" t="str">
            <v>M8</v>
          </cell>
          <cell r="Q1991" t="str">
            <v>J2</v>
          </cell>
          <cell r="R1991" t="str">
            <v>J6</v>
          </cell>
          <cell r="S1991" t="str">
            <v>ENTREGADO</v>
          </cell>
          <cell r="T1991">
            <v>42705</v>
          </cell>
          <cell r="U1991" t="str">
            <v>VARILLAS GAGO  OSCAR ALBERTO</v>
          </cell>
          <cell r="V1991" t="str">
            <v>CORIHUAMAN SURCO  ERICK ROBERT</v>
          </cell>
        </row>
        <row r="1992">
          <cell r="A1992">
            <v>2035</v>
          </cell>
          <cell r="B1992">
            <v>42705</v>
          </cell>
          <cell r="C1992" t="str">
            <v>DICIEMBRE</v>
          </cell>
          <cell r="D1992" t="str">
            <v>2016</v>
          </cell>
          <cell r="E1992">
            <v>498</v>
          </cell>
          <cell r="F1992" t="str">
            <v>ABP-729</v>
          </cell>
          <cell r="G1992" t="str">
            <v>D8K-985</v>
          </cell>
          <cell r="H1992" t="str">
            <v>LAS BAMBAS</v>
          </cell>
          <cell r="I1992">
            <v>109024</v>
          </cell>
          <cell r="J1992" t="str">
            <v>REPUESTO</v>
          </cell>
          <cell r="K1992" t="str">
            <v>REFRIGERANTE</v>
          </cell>
          <cell r="L1992">
            <v>0.5</v>
          </cell>
          <cell r="M1992" t="str">
            <v>GLNS.</v>
          </cell>
          <cell r="N1992" t="str">
            <v>TRACTO</v>
          </cell>
          <cell r="O1992">
            <v>0</v>
          </cell>
          <cell r="P1992" t="str">
            <v>M8</v>
          </cell>
          <cell r="Q1992" t="str">
            <v>J2</v>
          </cell>
          <cell r="R1992" t="str">
            <v>J6</v>
          </cell>
          <cell r="S1992" t="str">
            <v>ENTREGADO</v>
          </cell>
          <cell r="T1992">
            <v>42705</v>
          </cell>
          <cell r="U1992" t="str">
            <v>VARILLAS GAGO  OSCAR ALBERTO</v>
          </cell>
          <cell r="V1992" t="str">
            <v>CORIHUAMAN SURCO  ERICK ROBERT</v>
          </cell>
        </row>
        <row r="1993">
          <cell r="A1993">
            <v>2013</v>
          </cell>
          <cell r="B1993">
            <v>42705</v>
          </cell>
          <cell r="C1993" t="str">
            <v>DICIEMBRE</v>
          </cell>
          <cell r="D1993" t="str">
            <v>2016</v>
          </cell>
          <cell r="E1993">
            <v>493</v>
          </cell>
          <cell r="F1993" t="str">
            <v>ABP-783</v>
          </cell>
          <cell r="G1993" t="str">
            <v>C9S-988</v>
          </cell>
          <cell r="H1993" t="str">
            <v>LAS BAMBAS</v>
          </cell>
          <cell r="I1993">
            <v>125600</v>
          </cell>
          <cell r="J1993" t="str">
            <v>INSUMO TALLER</v>
          </cell>
          <cell r="K1993" t="str">
            <v>SPRAY COLOR VERDE</v>
          </cell>
          <cell r="L1993">
            <v>1</v>
          </cell>
          <cell r="M1993" t="str">
            <v>UNID.</v>
          </cell>
          <cell r="N1993" t="str">
            <v>CISTERNA</v>
          </cell>
          <cell r="O1993">
            <v>0</v>
          </cell>
          <cell r="P1993" t="str">
            <v>S1</v>
          </cell>
          <cell r="Q1993" t="str">
            <v>J2</v>
          </cell>
          <cell r="R1993" t="str">
            <v>J6</v>
          </cell>
          <cell r="S1993" t="str">
            <v>ENTREGADO</v>
          </cell>
          <cell r="T1993">
            <v>42705</v>
          </cell>
          <cell r="U1993" t="str">
            <v>BAYONA CRUZ CRISTIAN ARMANDO</v>
          </cell>
          <cell r="V1993" t="str">
            <v>CORIHUAMAN SURCO  ERICK ROBERT</v>
          </cell>
        </row>
        <row r="1994">
          <cell r="A1994">
            <v>2014</v>
          </cell>
          <cell r="B1994">
            <v>42705</v>
          </cell>
          <cell r="C1994" t="str">
            <v>DICIEMBRE</v>
          </cell>
          <cell r="D1994" t="str">
            <v>2016</v>
          </cell>
          <cell r="E1994">
            <v>493</v>
          </cell>
          <cell r="F1994" t="str">
            <v>ABP-783</v>
          </cell>
          <cell r="G1994" t="str">
            <v>C9S-988</v>
          </cell>
          <cell r="H1994" t="str">
            <v>LAS BAMBAS</v>
          </cell>
          <cell r="I1994">
            <v>125600</v>
          </cell>
          <cell r="J1994" t="str">
            <v>INSUMO TALLER</v>
          </cell>
          <cell r="K1994" t="str">
            <v>CELLOCORD 1/8</v>
          </cell>
          <cell r="L1994">
            <v>1</v>
          </cell>
          <cell r="M1994" t="str">
            <v>KG.</v>
          </cell>
          <cell r="N1994" t="str">
            <v>CISTERNA</v>
          </cell>
          <cell r="O1994">
            <v>0</v>
          </cell>
          <cell r="P1994" t="str">
            <v>S1</v>
          </cell>
          <cell r="Q1994" t="str">
            <v>J2</v>
          </cell>
          <cell r="R1994" t="str">
            <v>J6</v>
          </cell>
          <cell r="S1994" t="str">
            <v>ENTREGADO</v>
          </cell>
          <cell r="T1994">
            <v>42705</v>
          </cell>
          <cell r="U1994" t="str">
            <v>BAYONA CRUZ CRISTIAN ARMANDO</v>
          </cell>
          <cell r="V1994" t="str">
            <v>CORIHUAMAN SURCO  ERICK ROBERT</v>
          </cell>
        </row>
        <row r="1995">
          <cell r="A1995">
            <v>1966</v>
          </cell>
          <cell r="B1995">
            <v>42705</v>
          </cell>
          <cell r="C1995" t="str">
            <v>DICIEMBRE</v>
          </cell>
          <cell r="D1995" t="str">
            <v>2016</v>
          </cell>
          <cell r="E1995">
            <v>396</v>
          </cell>
          <cell r="F1995" t="str">
            <v>ABQ-780</v>
          </cell>
          <cell r="G1995" t="str">
            <v>C9S-990</v>
          </cell>
          <cell r="H1995" t="str">
            <v>LAS BAMBAS</v>
          </cell>
          <cell r="I1995">
            <v>113997</v>
          </cell>
          <cell r="J1995" t="str">
            <v>REPUESTO</v>
          </cell>
          <cell r="K1995" t="str">
            <v>VARILLAS DE INOX</v>
          </cell>
          <cell r="L1995">
            <v>5</v>
          </cell>
          <cell r="M1995" t="str">
            <v>UNID.</v>
          </cell>
          <cell r="N1995" t="str">
            <v>CISTERNA</v>
          </cell>
          <cell r="O1995">
            <v>0</v>
          </cell>
          <cell r="P1995" t="str">
            <v>S3</v>
          </cell>
          <cell r="Q1995" t="str">
            <v>J2</v>
          </cell>
          <cell r="R1995" t="str">
            <v>J6</v>
          </cell>
          <cell r="S1995" t="str">
            <v>ENTREGADO</v>
          </cell>
          <cell r="T1995">
            <v>42705</v>
          </cell>
          <cell r="U1995" t="str">
            <v>JIMENEZ MACHACA JAVIER</v>
          </cell>
          <cell r="V1995" t="str">
            <v>CORIHUAMAN SURCO  ERICK ROBERT</v>
          </cell>
        </row>
        <row r="1996">
          <cell r="A1996">
            <v>2022</v>
          </cell>
          <cell r="B1996">
            <v>42705</v>
          </cell>
          <cell r="C1996" t="str">
            <v>DICIEMBRE</v>
          </cell>
          <cell r="D1996" t="str">
            <v>2016</v>
          </cell>
          <cell r="E1996">
            <v>483</v>
          </cell>
          <cell r="F1996" t="str">
            <v>ABR-796</v>
          </cell>
          <cell r="G1996" t="str">
            <v>C9S-994</v>
          </cell>
          <cell r="H1996" t="str">
            <v>LAS BAMBAS</v>
          </cell>
          <cell r="I1996">
            <v>109770</v>
          </cell>
          <cell r="J1996" t="str">
            <v>REPUESTO</v>
          </cell>
          <cell r="K1996" t="str">
            <v xml:space="preserve">LLANTAS REENCACUCHADAS </v>
          </cell>
          <cell r="L1996">
            <v>2</v>
          </cell>
          <cell r="M1996" t="str">
            <v>UNID.</v>
          </cell>
          <cell r="N1996" t="str">
            <v>CISTERNA</v>
          </cell>
          <cell r="O1996">
            <v>0</v>
          </cell>
          <cell r="P1996" t="str">
            <v>N1</v>
          </cell>
          <cell r="Q1996" t="str">
            <v>J3</v>
          </cell>
          <cell r="R1996" t="str">
            <v>J6</v>
          </cell>
          <cell r="S1996" t="str">
            <v>ENTREGADO</v>
          </cell>
          <cell r="T1996">
            <v>42705</v>
          </cell>
          <cell r="U1996" t="str">
            <v>AGUILAR CCANTUTA WILLY</v>
          </cell>
          <cell r="V1996" t="str">
            <v>CHURA PIZARRO ALBERTO</v>
          </cell>
        </row>
        <row r="1997">
          <cell r="A1997">
            <v>2026</v>
          </cell>
          <cell r="B1997">
            <v>42705</v>
          </cell>
          <cell r="C1997" t="str">
            <v>DICIEMBRE</v>
          </cell>
          <cell r="D1997" t="str">
            <v>2016</v>
          </cell>
          <cell r="E1997">
            <v>500</v>
          </cell>
          <cell r="F1997" t="str">
            <v>ABR-796</v>
          </cell>
          <cell r="G1997" t="str">
            <v>C9S-994</v>
          </cell>
          <cell r="H1997" t="str">
            <v>LAS BAMBAS</v>
          </cell>
          <cell r="I1997">
            <v>110035</v>
          </cell>
          <cell r="J1997" t="str">
            <v>REPUESTO</v>
          </cell>
          <cell r="K1997" t="str">
            <v>FILTRO DE ACEITE</v>
          </cell>
          <cell r="L1997">
            <v>2</v>
          </cell>
          <cell r="M1997" t="str">
            <v>UNID.</v>
          </cell>
          <cell r="N1997" t="str">
            <v>TRACTO</v>
          </cell>
          <cell r="O1997">
            <v>0</v>
          </cell>
          <cell r="P1997" t="str">
            <v>M1</v>
          </cell>
          <cell r="Q1997" t="str">
            <v>J2</v>
          </cell>
          <cell r="R1997" t="str">
            <v>J6</v>
          </cell>
          <cell r="S1997" t="str">
            <v>ENTREGADO</v>
          </cell>
          <cell r="T1997">
            <v>42705</v>
          </cell>
          <cell r="U1997" t="str">
            <v>CABEZAS SANCHEZ JEAN JHONATAN</v>
          </cell>
          <cell r="V1997" t="str">
            <v>CORIHUAMAN SURCO  ERICK ROBERT</v>
          </cell>
        </row>
        <row r="1998">
          <cell r="A1998">
            <v>2027</v>
          </cell>
          <cell r="B1998">
            <v>42705</v>
          </cell>
          <cell r="C1998" t="str">
            <v>DICIEMBRE</v>
          </cell>
          <cell r="D1998" t="str">
            <v>2016</v>
          </cell>
          <cell r="E1998">
            <v>500</v>
          </cell>
          <cell r="F1998" t="str">
            <v>ABR-796</v>
          </cell>
          <cell r="G1998" t="str">
            <v>C9S-994</v>
          </cell>
          <cell r="H1998" t="str">
            <v>LAS BAMBAS</v>
          </cell>
          <cell r="I1998">
            <v>110035</v>
          </cell>
          <cell r="J1998" t="str">
            <v>REPUESTO</v>
          </cell>
          <cell r="K1998" t="str">
            <v>FILTRO COMBUSTIBLE</v>
          </cell>
          <cell r="L1998">
            <v>2</v>
          </cell>
          <cell r="M1998" t="str">
            <v>UNID.</v>
          </cell>
          <cell r="N1998" t="str">
            <v>TRACTO</v>
          </cell>
          <cell r="O1998">
            <v>0</v>
          </cell>
          <cell r="P1998" t="str">
            <v>M1</v>
          </cell>
          <cell r="Q1998" t="str">
            <v>J2</v>
          </cell>
          <cell r="R1998" t="str">
            <v>J6</v>
          </cell>
          <cell r="S1998" t="str">
            <v>ENTREGADO</v>
          </cell>
          <cell r="T1998">
            <v>42705</v>
          </cell>
          <cell r="U1998" t="str">
            <v>CABEZAS SANCHEZ JEAN JHONATAN</v>
          </cell>
          <cell r="V1998" t="str">
            <v>CORIHUAMAN SURCO  ERICK ROBERT</v>
          </cell>
        </row>
        <row r="1999">
          <cell r="A1999">
            <v>2028</v>
          </cell>
          <cell r="B1999">
            <v>42705</v>
          </cell>
          <cell r="C1999" t="str">
            <v>DICIEMBRE</v>
          </cell>
          <cell r="D1999" t="str">
            <v>2016</v>
          </cell>
          <cell r="E1999">
            <v>500</v>
          </cell>
          <cell r="F1999" t="str">
            <v>ABR-796</v>
          </cell>
          <cell r="G1999" t="str">
            <v>C9S-994</v>
          </cell>
          <cell r="H1999" t="str">
            <v>LAS BAMBAS</v>
          </cell>
          <cell r="I1999">
            <v>110035</v>
          </cell>
          <cell r="J1999" t="str">
            <v>REPUESTO</v>
          </cell>
          <cell r="K1999" t="str">
            <v>ACEITE 15W40</v>
          </cell>
          <cell r="L1999">
            <v>10</v>
          </cell>
          <cell r="M1999" t="str">
            <v>GLNS.</v>
          </cell>
          <cell r="N1999" t="str">
            <v>TRACTO</v>
          </cell>
          <cell r="O1999">
            <v>0</v>
          </cell>
          <cell r="P1999" t="str">
            <v>M1</v>
          </cell>
          <cell r="Q1999" t="str">
            <v>J2</v>
          </cell>
          <cell r="R1999" t="str">
            <v>J6</v>
          </cell>
          <cell r="S1999" t="str">
            <v>ENTREGADO</v>
          </cell>
          <cell r="T1999">
            <v>42705</v>
          </cell>
          <cell r="U1999" t="str">
            <v>CABEZAS SANCHEZ JEAN JHONATAN</v>
          </cell>
          <cell r="V1999" t="str">
            <v>CORIHUAMAN SURCO  ERICK ROBERT</v>
          </cell>
        </row>
        <row r="2000">
          <cell r="A2000">
            <v>2029</v>
          </cell>
          <cell r="B2000">
            <v>42705</v>
          </cell>
          <cell r="C2000" t="str">
            <v>DICIEMBRE</v>
          </cell>
          <cell r="D2000" t="str">
            <v>2016</v>
          </cell>
          <cell r="E2000">
            <v>500</v>
          </cell>
          <cell r="F2000" t="str">
            <v>ABR-796</v>
          </cell>
          <cell r="G2000" t="str">
            <v>C9S-994</v>
          </cell>
          <cell r="H2000" t="str">
            <v>LAS BAMBAS</v>
          </cell>
          <cell r="I2000">
            <v>110035</v>
          </cell>
          <cell r="J2000" t="str">
            <v>REPUESTO</v>
          </cell>
          <cell r="K2000" t="str">
            <v>FILTRO DE AIRE PRIMARIO</v>
          </cell>
          <cell r="L2000">
            <v>1</v>
          </cell>
          <cell r="M2000" t="str">
            <v>UNID.</v>
          </cell>
          <cell r="N2000" t="str">
            <v>TRACTO</v>
          </cell>
          <cell r="O2000">
            <v>0</v>
          </cell>
          <cell r="P2000" t="str">
            <v>M1</v>
          </cell>
          <cell r="Q2000" t="str">
            <v>J2</v>
          </cell>
          <cell r="R2000" t="str">
            <v>J6</v>
          </cell>
          <cell r="S2000" t="str">
            <v>ENTREGADO</v>
          </cell>
          <cell r="T2000">
            <v>42705</v>
          </cell>
          <cell r="U2000" t="str">
            <v>CABEZAS SANCHEZ JEAN JHONATAN</v>
          </cell>
          <cell r="V2000" t="str">
            <v>CORIHUAMAN SURCO  ERICK ROBERT</v>
          </cell>
        </row>
        <row r="2001">
          <cell r="A2001">
            <v>2052</v>
          </cell>
          <cell r="B2001">
            <v>42705</v>
          </cell>
          <cell r="C2001" t="str">
            <v>DICIEMBRE</v>
          </cell>
          <cell r="D2001" t="str">
            <v>2016</v>
          </cell>
          <cell r="E2001">
            <v>468</v>
          </cell>
          <cell r="F2001" t="str">
            <v>AEH-888</v>
          </cell>
          <cell r="G2001" t="str">
            <v>CAMIONETA</v>
          </cell>
          <cell r="H2001" t="str">
            <v>LAS BAMBAS</v>
          </cell>
          <cell r="I2001">
            <v>91368</v>
          </cell>
          <cell r="J2001" t="str">
            <v>REPUESTO</v>
          </cell>
          <cell r="K2001" t="str">
            <v>AMORTIGUADOR  MACPHERSON</v>
          </cell>
          <cell r="L2001">
            <v>1</v>
          </cell>
          <cell r="M2001" t="str">
            <v>UNID.</v>
          </cell>
          <cell r="N2001" t="str">
            <v>TRACTO</v>
          </cell>
          <cell r="O2001">
            <v>0</v>
          </cell>
          <cell r="P2001" t="str">
            <v>M6</v>
          </cell>
          <cell r="Q2001" t="str">
            <v>J1</v>
          </cell>
          <cell r="R2001" t="str">
            <v>J6</v>
          </cell>
          <cell r="S2001" t="str">
            <v>ENTREGADO</v>
          </cell>
          <cell r="T2001">
            <v>42705</v>
          </cell>
          <cell r="U2001" t="str">
            <v>PARI VENTURA  EDSON ORLANDO</v>
          </cell>
          <cell r="V2001" t="str">
            <v>FLOREZ CONDORI  JOSE WILLIANS</v>
          </cell>
        </row>
        <row r="2002">
          <cell r="A2002">
            <v>1986</v>
          </cell>
          <cell r="B2002">
            <v>42705</v>
          </cell>
          <cell r="C2002" t="str">
            <v>DICIEMBRE</v>
          </cell>
          <cell r="D2002" t="str">
            <v>2016</v>
          </cell>
          <cell r="E2002">
            <v>489</v>
          </cell>
          <cell r="F2002" t="str">
            <v>AKW-894</v>
          </cell>
          <cell r="G2002" t="str">
            <v>TBN-978</v>
          </cell>
          <cell r="H2002" t="str">
            <v>LAS BAMBAS</v>
          </cell>
          <cell r="I2002">
            <v>39130</v>
          </cell>
          <cell r="J2002" t="str">
            <v>REPUESTO</v>
          </cell>
          <cell r="K2002" t="str">
            <v>PARCHE RACK 14</v>
          </cell>
          <cell r="L2002">
            <v>1</v>
          </cell>
          <cell r="M2002" t="str">
            <v>UNID.</v>
          </cell>
          <cell r="N2002" t="str">
            <v>TRACTO</v>
          </cell>
          <cell r="O2002">
            <v>0</v>
          </cell>
          <cell r="P2002" t="str">
            <v>N1</v>
          </cell>
          <cell r="Q2002" t="str">
            <v>J2</v>
          </cell>
          <cell r="R2002" t="str">
            <v>J5</v>
          </cell>
          <cell r="S2002" t="str">
            <v>ENTREGADO</v>
          </cell>
          <cell r="T2002">
            <v>42705</v>
          </cell>
          <cell r="U2002" t="str">
            <v>AGUILAR CCANTUTA WILLY</v>
          </cell>
          <cell r="V2002" t="str">
            <v>CORIHUAMAN SURCO  ERICK ROBERT</v>
          </cell>
        </row>
        <row r="2003">
          <cell r="A2003">
            <v>1990</v>
          </cell>
          <cell r="B2003">
            <v>42705</v>
          </cell>
          <cell r="C2003" t="str">
            <v>DICIEMBRE</v>
          </cell>
          <cell r="D2003" t="str">
            <v>2016</v>
          </cell>
          <cell r="E2003">
            <v>489</v>
          </cell>
          <cell r="F2003" t="str">
            <v>AKW-894</v>
          </cell>
          <cell r="G2003" t="str">
            <v>TBN-978</v>
          </cell>
          <cell r="H2003" t="str">
            <v>LAS BAMBAS</v>
          </cell>
          <cell r="I2003">
            <v>39130</v>
          </cell>
          <cell r="J2003" t="str">
            <v>REPUESTO</v>
          </cell>
          <cell r="K2003" t="str">
            <v>PERNO 5/16 X 1 1/2</v>
          </cell>
          <cell r="L2003">
            <v>2</v>
          </cell>
          <cell r="M2003" t="str">
            <v>UNID.</v>
          </cell>
          <cell r="N2003" t="str">
            <v>TRACTO</v>
          </cell>
          <cell r="O2003">
            <v>0</v>
          </cell>
          <cell r="P2003" t="str">
            <v>E2</v>
          </cell>
          <cell r="Q2003" t="str">
            <v>J2</v>
          </cell>
          <cell r="R2003" t="str">
            <v>J6</v>
          </cell>
          <cell r="S2003" t="str">
            <v>ENTREGADO</v>
          </cell>
          <cell r="T2003">
            <v>42705</v>
          </cell>
          <cell r="U2003" t="str">
            <v>YUCA BELLIDO BORIS YERSY</v>
          </cell>
          <cell r="V2003" t="str">
            <v>CORIHUAMAN SURCO  ERICK ROBERT</v>
          </cell>
        </row>
        <row r="2004">
          <cell r="A2004">
            <v>1991</v>
          </cell>
          <cell r="B2004">
            <v>42705</v>
          </cell>
          <cell r="C2004" t="str">
            <v>DICIEMBRE</v>
          </cell>
          <cell r="D2004" t="str">
            <v>2016</v>
          </cell>
          <cell r="E2004">
            <v>489</v>
          </cell>
          <cell r="F2004" t="str">
            <v>AKW-894</v>
          </cell>
          <cell r="G2004" t="str">
            <v>TBN-978</v>
          </cell>
          <cell r="H2004" t="str">
            <v>LAS BAMBAS</v>
          </cell>
          <cell r="I2004">
            <v>39130</v>
          </cell>
          <cell r="J2004" t="str">
            <v>REPUESTO</v>
          </cell>
          <cell r="K2004" t="str">
            <v>TUERCA 5/16</v>
          </cell>
          <cell r="L2004">
            <v>4</v>
          </cell>
          <cell r="M2004" t="str">
            <v>UNID.</v>
          </cell>
          <cell r="N2004" t="str">
            <v>TRACTO</v>
          </cell>
          <cell r="O2004">
            <v>0</v>
          </cell>
          <cell r="P2004" t="str">
            <v>E2</v>
          </cell>
          <cell r="Q2004" t="str">
            <v>J2</v>
          </cell>
          <cell r="R2004" t="str">
            <v>J6</v>
          </cell>
          <cell r="S2004" t="str">
            <v>ENTREGADO</v>
          </cell>
          <cell r="T2004">
            <v>42705</v>
          </cell>
          <cell r="U2004" t="str">
            <v>YUCA BELLIDO BORIS YERSY</v>
          </cell>
          <cell r="V2004" t="str">
            <v>CORIHUAMAN SURCO  ERICK ROBERT</v>
          </cell>
        </row>
        <row r="2005">
          <cell r="A2005">
            <v>1992</v>
          </cell>
          <cell r="B2005">
            <v>42705</v>
          </cell>
          <cell r="C2005" t="str">
            <v>DICIEMBRE</v>
          </cell>
          <cell r="D2005" t="str">
            <v>2016</v>
          </cell>
          <cell r="E2005">
            <v>489</v>
          </cell>
          <cell r="F2005" t="str">
            <v>AKW-894</v>
          </cell>
          <cell r="G2005" t="str">
            <v>TBN-978</v>
          </cell>
          <cell r="H2005" t="str">
            <v>LAS BAMBAS</v>
          </cell>
          <cell r="I2005">
            <v>39130</v>
          </cell>
          <cell r="J2005" t="str">
            <v>REPUESTO</v>
          </cell>
          <cell r="K2005" t="str">
            <v>ARANDELA PLANA 5/16</v>
          </cell>
          <cell r="L2005">
            <v>4</v>
          </cell>
          <cell r="M2005" t="str">
            <v>UNID.</v>
          </cell>
          <cell r="N2005" t="str">
            <v>TRACTO</v>
          </cell>
          <cell r="O2005">
            <v>0</v>
          </cell>
          <cell r="P2005" t="str">
            <v>E2</v>
          </cell>
          <cell r="Q2005" t="str">
            <v>J2</v>
          </cell>
          <cell r="R2005" t="str">
            <v>J6</v>
          </cell>
          <cell r="S2005" t="str">
            <v>ENTREGADO</v>
          </cell>
          <cell r="T2005">
            <v>42705</v>
          </cell>
          <cell r="U2005" t="str">
            <v>YUCA BELLIDO BORIS YERSY</v>
          </cell>
          <cell r="V2005" t="str">
            <v>CORIHUAMAN SURCO  ERICK ROBERT</v>
          </cell>
        </row>
        <row r="2006">
          <cell r="A2006">
            <v>2003</v>
          </cell>
          <cell r="B2006">
            <v>42705</v>
          </cell>
          <cell r="C2006" t="str">
            <v>DICIEMBRE</v>
          </cell>
          <cell r="D2006" t="str">
            <v>2016</v>
          </cell>
          <cell r="E2006">
            <v>489</v>
          </cell>
          <cell r="F2006" t="str">
            <v>AKW-894</v>
          </cell>
          <cell r="G2006" t="str">
            <v>TBN-978</v>
          </cell>
          <cell r="H2006" t="str">
            <v>LAS BAMBAS</v>
          </cell>
          <cell r="I2006">
            <v>39130</v>
          </cell>
          <cell r="J2006" t="str">
            <v>REPUESTO</v>
          </cell>
          <cell r="K2006" t="str">
            <v>SPRAY VERDE</v>
          </cell>
          <cell r="L2006">
            <v>1</v>
          </cell>
          <cell r="M2006" t="str">
            <v>UNID.</v>
          </cell>
          <cell r="N2006" t="str">
            <v>CISTERNA</v>
          </cell>
          <cell r="O2006">
            <v>0</v>
          </cell>
          <cell r="P2006" t="str">
            <v>S1</v>
          </cell>
          <cell r="Q2006" t="str">
            <v>J2</v>
          </cell>
          <cell r="R2006" t="str">
            <v>J5</v>
          </cell>
          <cell r="S2006" t="str">
            <v>ENTREGADO</v>
          </cell>
          <cell r="T2006">
            <v>42705</v>
          </cell>
          <cell r="U2006" t="str">
            <v>BAYONA CRUZ CRISTIAN ARMANDO</v>
          </cell>
          <cell r="V2006" t="str">
            <v>CORIHUAMAN SURCO  ERICK ROBERT</v>
          </cell>
        </row>
        <row r="2007">
          <cell r="A2007">
            <v>2043</v>
          </cell>
          <cell r="B2007">
            <v>42705</v>
          </cell>
          <cell r="C2007" t="str">
            <v>DICIEMBRE</v>
          </cell>
          <cell r="D2007" t="str">
            <v>2016</v>
          </cell>
          <cell r="E2007">
            <v>499</v>
          </cell>
          <cell r="F2007" t="str">
            <v>C5R-895</v>
          </cell>
          <cell r="G2007" t="str">
            <v>TBL-976</v>
          </cell>
          <cell r="H2007" t="str">
            <v>LAS BAMBAS</v>
          </cell>
          <cell r="I2007">
            <v>169151</v>
          </cell>
          <cell r="J2007" t="str">
            <v>REPUESTO</v>
          </cell>
          <cell r="K2007" t="str">
            <v>RADIADOR</v>
          </cell>
          <cell r="L2007">
            <v>1</v>
          </cell>
          <cell r="M2007" t="str">
            <v>UNID.</v>
          </cell>
          <cell r="N2007" t="str">
            <v>TRACTO</v>
          </cell>
          <cell r="O2007">
            <v>0</v>
          </cell>
          <cell r="P2007" t="str">
            <v>M2</v>
          </cell>
          <cell r="Q2007" t="str">
            <v>J2</v>
          </cell>
          <cell r="R2007" t="str">
            <v>J6</v>
          </cell>
          <cell r="S2007" t="str">
            <v>ENTREGADO</v>
          </cell>
          <cell r="T2007">
            <v>42705</v>
          </cell>
          <cell r="U2007" t="str">
            <v>CHUMPITAZ GAGO JULIO ENRIQUE</v>
          </cell>
          <cell r="V2007" t="str">
            <v>CORIHUAMAN SURCO  ERICK ROBERT</v>
          </cell>
        </row>
        <row r="2008">
          <cell r="A2008">
            <v>2049</v>
          </cell>
          <cell r="B2008">
            <v>42705</v>
          </cell>
          <cell r="C2008" t="str">
            <v>DICIEMBRE</v>
          </cell>
          <cell r="D2008" t="str">
            <v>2016</v>
          </cell>
          <cell r="E2008">
            <v>499</v>
          </cell>
          <cell r="F2008" t="str">
            <v>C5R-895</v>
          </cell>
          <cell r="G2008" t="str">
            <v>TBL-976</v>
          </cell>
          <cell r="H2008" t="str">
            <v>LAS BAMBAS</v>
          </cell>
          <cell r="I2008">
            <v>169151</v>
          </cell>
          <cell r="J2008" t="str">
            <v>REPUESTO</v>
          </cell>
          <cell r="K2008" t="str">
            <v>PERNO 3/8 X 4</v>
          </cell>
          <cell r="L2008">
            <v>1</v>
          </cell>
          <cell r="M2008" t="str">
            <v>UNID.</v>
          </cell>
          <cell r="N2008" t="str">
            <v>TRACTO</v>
          </cell>
          <cell r="O2008">
            <v>0</v>
          </cell>
          <cell r="P2008" t="str">
            <v>M2</v>
          </cell>
          <cell r="Q2008" t="str">
            <v>J2</v>
          </cell>
          <cell r="R2008" t="str">
            <v>J6</v>
          </cell>
          <cell r="S2008" t="str">
            <v>ENTREGADO</v>
          </cell>
          <cell r="T2008">
            <v>42705</v>
          </cell>
          <cell r="U2008" t="str">
            <v>CHUMPITAZ GAGO JULIO ENRIQUE</v>
          </cell>
          <cell r="V2008" t="str">
            <v>CORIHUAMAN SURCO  ERICK ROBERT</v>
          </cell>
        </row>
        <row r="2009">
          <cell r="A2009">
            <v>2050</v>
          </cell>
          <cell r="B2009">
            <v>42705</v>
          </cell>
          <cell r="C2009" t="str">
            <v>DICIEMBRE</v>
          </cell>
          <cell r="D2009" t="str">
            <v>2016</v>
          </cell>
          <cell r="E2009">
            <v>499</v>
          </cell>
          <cell r="F2009" t="str">
            <v>C5R-895</v>
          </cell>
          <cell r="G2009" t="str">
            <v>TBL-976</v>
          </cell>
          <cell r="H2009" t="str">
            <v>LAS BAMBAS</v>
          </cell>
          <cell r="I2009">
            <v>169151</v>
          </cell>
          <cell r="J2009" t="str">
            <v>REPUESTO</v>
          </cell>
          <cell r="K2009" t="str">
            <v>TUERCA 3/8</v>
          </cell>
          <cell r="L2009">
            <v>1</v>
          </cell>
          <cell r="M2009" t="str">
            <v>UNID.</v>
          </cell>
          <cell r="N2009" t="str">
            <v>TRACTO</v>
          </cell>
          <cell r="O2009">
            <v>0</v>
          </cell>
          <cell r="P2009" t="str">
            <v>M2</v>
          </cell>
          <cell r="Q2009" t="str">
            <v>J2</v>
          </cell>
          <cell r="R2009" t="str">
            <v>J6</v>
          </cell>
          <cell r="S2009" t="str">
            <v>ENTREGADO</v>
          </cell>
          <cell r="T2009">
            <v>42705</v>
          </cell>
          <cell r="U2009" t="str">
            <v>CHUMPITAZ GAGO JULIO ENRIQUE</v>
          </cell>
          <cell r="V2009" t="str">
            <v>CORIHUAMAN SURCO  ERICK ROBERT</v>
          </cell>
        </row>
        <row r="2010">
          <cell r="A2010">
            <v>2051</v>
          </cell>
          <cell r="B2010">
            <v>42705</v>
          </cell>
          <cell r="C2010" t="str">
            <v>DICIEMBRE</v>
          </cell>
          <cell r="D2010" t="str">
            <v>2016</v>
          </cell>
          <cell r="E2010">
            <v>499</v>
          </cell>
          <cell r="F2010" t="str">
            <v>C5R-895</v>
          </cell>
          <cell r="G2010" t="str">
            <v>TBL-976</v>
          </cell>
          <cell r="H2010" t="str">
            <v>LAS BAMBAS</v>
          </cell>
          <cell r="I2010">
            <v>169151</v>
          </cell>
          <cell r="J2010" t="str">
            <v>REPUESTO</v>
          </cell>
          <cell r="K2010" t="str">
            <v>ARANDELA PLANA 3/8</v>
          </cell>
          <cell r="L2010">
            <v>2</v>
          </cell>
          <cell r="M2010" t="str">
            <v>UNID.</v>
          </cell>
          <cell r="N2010" t="str">
            <v>TRACTO</v>
          </cell>
          <cell r="O2010">
            <v>0</v>
          </cell>
          <cell r="P2010" t="str">
            <v>M2</v>
          </cell>
          <cell r="Q2010" t="str">
            <v>J2</v>
          </cell>
          <cell r="R2010" t="str">
            <v>J6</v>
          </cell>
          <cell r="S2010" t="str">
            <v>ENTREGADO</v>
          </cell>
          <cell r="T2010">
            <v>42705</v>
          </cell>
          <cell r="U2010" t="str">
            <v>CHUMPITAZ GAGO JULIO ENRIQUE</v>
          </cell>
          <cell r="V2010" t="str">
            <v>CORIHUAMAN SURCO  ERICK ROBERT</v>
          </cell>
        </row>
        <row r="2011">
          <cell r="A2011">
            <v>2012</v>
          </cell>
          <cell r="B2011">
            <v>42705</v>
          </cell>
          <cell r="C2011" t="str">
            <v>DICIEMBRE</v>
          </cell>
          <cell r="D2011" t="str">
            <v>2016</v>
          </cell>
          <cell r="E2011">
            <v>453</v>
          </cell>
          <cell r="F2011" t="str">
            <v>C9N-807</v>
          </cell>
          <cell r="G2011" t="str">
            <v>B4O-994</v>
          </cell>
          <cell r="H2011" t="str">
            <v>LAS BAMBAS</v>
          </cell>
          <cell r="I2011">
            <v>210225</v>
          </cell>
          <cell r="J2011" t="str">
            <v>REPUESTO</v>
          </cell>
          <cell r="K2011" t="str">
            <v>FARO LATERAL RECTANGULAR AMBAR</v>
          </cell>
          <cell r="L2011">
            <v>1</v>
          </cell>
          <cell r="M2011" t="str">
            <v>UNID.</v>
          </cell>
          <cell r="N2011" t="str">
            <v>TRACTO</v>
          </cell>
          <cell r="O2011">
            <v>0</v>
          </cell>
          <cell r="P2011" t="str">
            <v>E2</v>
          </cell>
          <cell r="Q2011" t="str">
            <v>J2</v>
          </cell>
          <cell r="R2011" t="str">
            <v>J6</v>
          </cell>
          <cell r="S2011" t="str">
            <v>ENTREGADO</v>
          </cell>
          <cell r="T2011">
            <v>42705</v>
          </cell>
          <cell r="U2011" t="str">
            <v>YUCA BELLIDO BORIS YERSY</v>
          </cell>
          <cell r="V2011" t="str">
            <v>CORIHUAMAN SURCO  ERICK ROBERT</v>
          </cell>
        </row>
        <row r="2012">
          <cell r="A2012">
            <v>2048</v>
          </cell>
          <cell r="B2012">
            <v>42705</v>
          </cell>
          <cell r="C2012" t="str">
            <v>DICIEMBRE</v>
          </cell>
          <cell r="D2012" t="str">
            <v>2016</v>
          </cell>
          <cell r="E2012">
            <v>207</v>
          </cell>
          <cell r="F2012" t="str">
            <v>D3P-746</v>
          </cell>
          <cell r="G2012" t="str">
            <v>C0T-974</v>
          </cell>
          <cell r="H2012" t="str">
            <v>LAS BAMBAS</v>
          </cell>
          <cell r="I2012">
            <v>128937</v>
          </cell>
          <cell r="J2012" t="str">
            <v>REPUESTO</v>
          </cell>
          <cell r="K2012" t="str">
            <v>RESTRICTOR DE AIRE</v>
          </cell>
          <cell r="L2012">
            <v>1</v>
          </cell>
          <cell r="M2012" t="str">
            <v>UNID.</v>
          </cell>
          <cell r="N2012" t="str">
            <v>TRACTO</v>
          </cell>
          <cell r="O2012">
            <v>85</v>
          </cell>
          <cell r="P2012" t="str">
            <v>E2</v>
          </cell>
          <cell r="Q2012" t="str">
            <v>J2</v>
          </cell>
          <cell r="R2012" t="str">
            <v>J6</v>
          </cell>
          <cell r="S2012" t="str">
            <v>PENDIENTE</v>
          </cell>
          <cell r="T2012">
            <v>0</v>
          </cell>
          <cell r="U2012" t="str">
            <v>YUCA BELLIDO BORIS YERSY</v>
          </cell>
          <cell r="V2012" t="str">
            <v>CORIHUAMAN SURCO  ERICK ROBERT</v>
          </cell>
        </row>
        <row r="2013">
          <cell r="A2013">
            <v>2030</v>
          </cell>
          <cell r="B2013">
            <v>42705</v>
          </cell>
          <cell r="C2013" t="str">
            <v>DICIEMBRE</v>
          </cell>
          <cell r="D2013" t="str">
            <v>2016</v>
          </cell>
          <cell r="E2013">
            <v>207</v>
          </cell>
          <cell r="F2013" t="str">
            <v>D3P-746</v>
          </cell>
          <cell r="G2013" t="str">
            <v>C0T-974</v>
          </cell>
          <cell r="H2013" t="str">
            <v>LAS BAMBAS</v>
          </cell>
          <cell r="I2013">
            <v>128937</v>
          </cell>
          <cell r="J2013" t="str">
            <v>REPUESTO</v>
          </cell>
          <cell r="K2013" t="str">
            <v>LLANTA DE TRACCION</v>
          </cell>
          <cell r="L2013">
            <v>1</v>
          </cell>
          <cell r="M2013" t="str">
            <v>UNID.</v>
          </cell>
          <cell r="N2013" t="str">
            <v>TRACTO</v>
          </cell>
          <cell r="O2013">
            <v>0</v>
          </cell>
          <cell r="P2013" t="str">
            <v>N1</v>
          </cell>
          <cell r="Q2013" t="str">
            <v>J3</v>
          </cell>
          <cell r="R2013" t="str">
            <v>J6</v>
          </cell>
          <cell r="S2013" t="str">
            <v>ENTREGADO</v>
          </cell>
          <cell r="T2013">
            <v>42705</v>
          </cell>
          <cell r="U2013" t="str">
            <v>AGUILAR CCANTUTA WILLY</v>
          </cell>
          <cell r="V2013" t="str">
            <v>CHURA PIZARRO ALBERTO</v>
          </cell>
        </row>
        <row r="2014">
          <cell r="A2014">
            <v>1970</v>
          </cell>
          <cell r="B2014">
            <v>42705</v>
          </cell>
          <cell r="C2014" t="str">
            <v>DICIEMBRE</v>
          </cell>
          <cell r="D2014" t="str">
            <v>2016</v>
          </cell>
          <cell r="E2014">
            <v>488</v>
          </cell>
          <cell r="F2014" t="str">
            <v>D3P-747</v>
          </cell>
          <cell r="G2014" t="str">
            <v>A0T-985</v>
          </cell>
          <cell r="H2014" t="str">
            <v>LAS BAMBAS</v>
          </cell>
          <cell r="I2014">
            <v>183899</v>
          </cell>
          <cell r="J2014" t="str">
            <v>INSUMO TALLER</v>
          </cell>
          <cell r="K2014" t="str">
            <v>DETERGENTE 1/2 KG</v>
          </cell>
          <cell r="L2014">
            <v>1</v>
          </cell>
          <cell r="M2014" t="str">
            <v>UNID.</v>
          </cell>
          <cell r="N2014" t="str">
            <v>TRACTO</v>
          </cell>
          <cell r="O2014">
            <v>0</v>
          </cell>
          <cell r="P2014" t="str">
            <v>M5</v>
          </cell>
          <cell r="Q2014" t="str">
            <v>J2</v>
          </cell>
          <cell r="R2014" t="str">
            <v>J5</v>
          </cell>
          <cell r="S2014" t="str">
            <v>ENTREGADO</v>
          </cell>
          <cell r="T2014">
            <v>42705</v>
          </cell>
          <cell r="U2014" t="str">
            <v>LOPEZ RUIZ WILBERTO</v>
          </cell>
          <cell r="V2014" t="str">
            <v>CORIHUAMAN SURCO  ERICK ROBERT</v>
          </cell>
        </row>
        <row r="2015">
          <cell r="A2015">
            <v>1973</v>
          </cell>
          <cell r="B2015">
            <v>42705</v>
          </cell>
          <cell r="C2015" t="str">
            <v>DICIEMBRE</v>
          </cell>
          <cell r="D2015" t="str">
            <v>2016</v>
          </cell>
          <cell r="E2015">
            <v>488</v>
          </cell>
          <cell r="F2015" t="str">
            <v>D3P-747</v>
          </cell>
          <cell r="G2015" t="str">
            <v>A0T-985</v>
          </cell>
          <cell r="H2015" t="str">
            <v>LAS BAMBAS</v>
          </cell>
          <cell r="I2015">
            <v>183899</v>
          </cell>
          <cell r="J2015" t="str">
            <v>REPUESTO</v>
          </cell>
          <cell r="K2015" t="str">
            <v>FARO NEBLINERO AAA</v>
          </cell>
          <cell r="L2015">
            <v>2</v>
          </cell>
          <cell r="M2015" t="str">
            <v>UNID.</v>
          </cell>
          <cell r="N2015" t="str">
            <v>TRACTO</v>
          </cell>
          <cell r="O2015">
            <v>85</v>
          </cell>
          <cell r="P2015" t="str">
            <v>E2</v>
          </cell>
          <cell r="Q2015" t="str">
            <v>J2</v>
          </cell>
          <cell r="R2015" t="str">
            <v>J5</v>
          </cell>
          <cell r="S2015" t="str">
            <v>PENDIENTE</v>
          </cell>
          <cell r="T2015">
            <v>0</v>
          </cell>
          <cell r="U2015" t="str">
            <v>YUCA BELLIDO BORIS YERSY</v>
          </cell>
          <cell r="V2015" t="str">
            <v>CORIHUAMAN SURCO  ERICK ROBERT</v>
          </cell>
        </row>
        <row r="2016">
          <cell r="A2016">
            <v>1974</v>
          </cell>
          <cell r="B2016">
            <v>42705</v>
          </cell>
          <cell r="C2016" t="str">
            <v>DICIEMBRE</v>
          </cell>
          <cell r="D2016" t="str">
            <v>2016</v>
          </cell>
          <cell r="E2016">
            <v>488</v>
          </cell>
          <cell r="F2016" t="str">
            <v>D3P-747</v>
          </cell>
          <cell r="G2016" t="str">
            <v>A0T-985</v>
          </cell>
          <cell r="H2016" t="str">
            <v>LAS BAMBAS</v>
          </cell>
          <cell r="I2016">
            <v>183899</v>
          </cell>
          <cell r="J2016" t="str">
            <v>REPUESTO</v>
          </cell>
          <cell r="K2016" t="str">
            <v>FOCO 9006</v>
          </cell>
          <cell r="L2016">
            <v>1</v>
          </cell>
          <cell r="M2016" t="str">
            <v>UNID.</v>
          </cell>
          <cell r="N2016" t="str">
            <v>TRACTO</v>
          </cell>
          <cell r="O2016">
            <v>0</v>
          </cell>
          <cell r="P2016" t="str">
            <v>E2</v>
          </cell>
          <cell r="Q2016" t="str">
            <v>J2</v>
          </cell>
          <cell r="R2016" t="str">
            <v>J5</v>
          </cell>
          <cell r="S2016" t="str">
            <v>ENTREGADO</v>
          </cell>
          <cell r="T2016">
            <v>42705</v>
          </cell>
          <cell r="U2016" t="str">
            <v>YUCA BELLIDO BORIS YERSY</v>
          </cell>
          <cell r="V2016" t="str">
            <v>CORIHUAMAN SURCO  ERICK ROBERT</v>
          </cell>
        </row>
        <row r="2017">
          <cell r="A2017">
            <v>1975</v>
          </cell>
          <cell r="B2017">
            <v>42705</v>
          </cell>
          <cell r="C2017" t="str">
            <v>DICIEMBRE</v>
          </cell>
          <cell r="D2017" t="str">
            <v>2016</v>
          </cell>
          <cell r="E2017">
            <v>488</v>
          </cell>
          <cell r="F2017" t="str">
            <v>D3P-747</v>
          </cell>
          <cell r="G2017" t="str">
            <v>A0T-985</v>
          </cell>
          <cell r="H2017" t="str">
            <v>LAS BAMBAS</v>
          </cell>
          <cell r="I2017">
            <v>183899</v>
          </cell>
          <cell r="J2017" t="str">
            <v>REPUESTO</v>
          </cell>
          <cell r="K2017" t="str">
            <v>FOCO DE UN CONTACTO DE 12V</v>
          </cell>
          <cell r="L2017">
            <v>1</v>
          </cell>
          <cell r="M2017" t="str">
            <v>UNID.</v>
          </cell>
          <cell r="N2017" t="str">
            <v>TRACTO</v>
          </cell>
          <cell r="O2017">
            <v>0</v>
          </cell>
          <cell r="P2017" t="str">
            <v>E2</v>
          </cell>
          <cell r="Q2017" t="str">
            <v>J2</v>
          </cell>
          <cell r="R2017" t="str">
            <v>J5</v>
          </cell>
          <cell r="S2017" t="str">
            <v>ENTREGADO</v>
          </cell>
          <cell r="T2017">
            <v>42705</v>
          </cell>
          <cell r="U2017" t="str">
            <v>YUCA BELLIDO BORIS YERSY</v>
          </cell>
          <cell r="V2017" t="str">
            <v>CORIHUAMAN SURCO  ERICK ROBERT</v>
          </cell>
        </row>
        <row r="2018">
          <cell r="A2018">
            <v>1993</v>
          </cell>
          <cell r="B2018">
            <v>42705</v>
          </cell>
          <cell r="C2018" t="str">
            <v>DICIEMBRE</v>
          </cell>
          <cell r="D2018" t="str">
            <v>2016</v>
          </cell>
          <cell r="E2018">
            <v>488</v>
          </cell>
          <cell r="F2018" t="str">
            <v>D3P-747</v>
          </cell>
          <cell r="G2018" t="str">
            <v>A0T-985</v>
          </cell>
          <cell r="H2018" t="str">
            <v>LAS BAMBAS</v>
          </cell>
          <cell r="I2018">
            <v>183899</v>
          </cell>
          <cell r="J2018" t="str">
            <v>REPUESTO</v>
          </cell>
          <cell r="K2018" t="str">
            <v>LIQUIDO REFRIGERANTE</v>
          </cell>
          <cell r="L2018">
            <v>1</v>
          </cell>
          <cell r="M2018" t="str">
            <v>GLNS.</v>
          </cell>
          <cell r="N2018" t="str">
            <v>TRACTO</v>
          </cell>
          <cell r="O2018">
            <v>0</v>
          </cell>
          <cell r="P2018" t="str">
            <v>M5</v>
          </cell>
          <cell r="Q2018" t="str">
            <v>J2</v>
          </cell>
          <cell r="R2018" t="str">
            <v>J6</v>
          </cell>
          <cell r="S2018" t="str">
            <v>ENTREGADO</v>
          </cell>
          <cell r="T2018">
            <v>42705</v>
          </cell>
          <cell r="U2018" t="str">
            <v>LOPEZ RUIZ WILBERTO</v>
          </cell>
          <cell r="V2018" t="str">
            <v>CORIHUAMAN SURCO  ERICK ROBERT</v>
          </cell>
        </row>
        <row r="2019">
          <cell r="A2019">
            <v>1994</v>
          </cell>
          <cell r="B2019">
            <v>42705</v>
          </cell>
          <cell r="C2019" t="str">
            <v>DICIEMBRE</v>
          </cell>
          <cell r="D2019" t="str">
            <v>2016</v>
          </cell>
          <cell r="E2019">
            <v>488</v>
          </cell>
          <cell r="F2019" t="str">
            <v>D3P-747</v>
          </cell>
          <cell r="G2019" t="str">
            <v>A0T-985</v>
          </cell>
          <cell r="H2019" t="str">
            <v>LAS BAMBAS</v>
          </cell>
          <cell r="I2019">
            <v>183899</v>
          </cell>
          <cell r="J2019" t="str">
            <v>REPUESTO</v>
          </cell>
          <cell r="K2019" t="str">
            <v>HIDROLINA</v>
          </cell>
          <cell r="L2019">
            <v>0.25</v>
          </cell>
          <cell r="M2019" t="str">
            <v>GLNS.</v>
          </cell>
          <cell r="N2019" t="str">
            <v>TRACTO</v>
          </cell>
          <cell r="O2019">
            <v>0</v>
          </cell>
          <cell r="P2019" t="str">
            <v>M5</v>
          </cell>
          <cell r="Q2019" t="str">
            <v>J2</v>
          </cell>
          <cell r="R2019" t="str">
            <v>J6</v>
          </cell>
          <cell r="S2019" t="str">
            <v>ENTREGADO</v>
          </cell>
          <cell r="T2019">
            <v>42705</v>
          </cell>
          <cell r="U2019" t="str">
            <v>LOPEZ RUIZ WILBERTO</v>
          </cell>
          <cell r="V2019" t="str">
            <v>CORIHUAMAN SURCO  ERICK ROBERT</v>
          </cell>
        </row>
        <row r="2020">
          <cell r="A2020">
            <v>2046</v>
          </cell>
          <cell r="B2020">
            <v>42705</v>
          </cell>
          <cell r="C2020" t="str">
            <v>DICIEMBRE</v>
          </cell>
          <cell r="D2020" t="str">
            <v>2016</v>
          </cell>
          <cell r="E2020">
            <v>505</v>
          </cell>
          <cell r="F2020" t="str">
            <v>D3S-764</v>
          </cell>
          <cell r="G2020" t="str">
            <v>TBL-998</v>
          </cell>
          <cell r="H2020" t="str">
            <v>LAS BAMBAS</v>
          </cell>
          <cell r="I2020">
            <v>125186</v>
          </cell>
          <cell r="J2020" t="str">
            <v>REPUESTO</v>
          </cell>
          <cell r="K2020" t="str">
            <v>RETENEDOR DE PUERTA</v>
          </cell>
          <cell r="L2020">
            <v>1</v>
          </cell>
          <cell r="M2020" t="str">
            <v>UNID.</v>
          </cell>
          <cell r="N2020" t="str">
            <v>TRACTO</v>
          </cell>
          <cell r="O2020">
            <v>85</v>
          </cell>
          <cell r="P2020" t="str">
            <v>M8</v>
          </cell>
          <cell r="Q2020" t="str">
            <v>J2</v>
          </cell>
          <cell r="R2020" t="str">
            <v>J6</v>
          </cell>
          <cell r="S2020" t="str">
            <v>PENDIENTE</v>
          </cell>
          <cell r="T2020">
            <v>0</v>
          </cell>
          <cell r="U2020" t="str">
            <v>VARILLAS GAGO  OSCAR ALBERTO</v>
          </cell>
          <cell r="V2020" t="str">
            <v>CORIHUAMAN SURCO  ERICK ROBERT</v>
          </cell>
        </row>
        <row r="2021">
          <cell r="A2021">
            <v>2047</v>
          </cell>
          <cell r="B2021">
            <v>42705</v>
          </cell>
          <cell r="C2021" t="str">
            <v>DICIEMBRE</v>
          </cell>
          <cell r="D2021" t="str">
            <v>2016</v>
          </cell>
          <cell r="E2021">
            <v>505</v>
          </cell>
          <cell r="F2021" t="str">
            <v>D3S-764</v>
          </cell>
          <cell r="G2021" t="str">
            <v>TBL-998</v>
          </cell>
          <cell r="H2021" t="str">
            <v>LAS BAMBAS</v>
          </cell>
          <cell r="I2021">
            <v>125186</v>
          </cell>
          <cell r="J2021" t="str">
            <v>REPUESTO</v>
          </cell>
          <cell r="K2021" t="str">
            <v>CERROJO DE PUERTA LH</v>
          </cell>
          <cell r="L2021">
            <v>1</v>
          </cell>
          <cell r="M2021" t="str">
            <v>UNID.</v>
          </cell>
          <cell r="N2021" t="str">
            <v>TRACTO</v>
          </cell>
          <cell r="O2021">
            <v>0</v>
          </cell>
          <cell r="P2021" t="str">
            <v>M8</v>
          </cell>
          <cell r="Q2021" t="str">
            <v>J2</v>
          </cell>
          <cell r="R2021" t="str">
            <v>J6</v>
          </cell>
          <cell r="S2021" t="str">
            <v>ENTREGADO</v>
          </cell>
          <cell r="T2021">
            <v>42705</v>
          </cell>
          <cell r="U2021" t="str">
            <v>VARILLAS GAGO  OSCAR ALBERTO</v>
          </cell>
          <cell r="V2021" t="str">
            <v>CORIHUAMAN SURCO  ERICK ROBERT</v>
          </cell>
        </row>
        <row r="2022">
          <cell r="A2022">
            <v>2044</v>
          </cell>
          <cell r="B2022">
            <v>42705</v>
          </cell>
          <cell r="C2022" t="str">
            <v>DICIEMBRE</v>
          </cell>
          <cell r="D2022" t="str">
            <v>2016</v>
          </cell>
          <cell r="E2022">
            <v>502</v>
          </cell>
          <cell r="F2022" t="str">
            <v>D3S-767</v>
          </cell>
          <cell r="G2022" t="str">
            <v>B8L-973</v>
          </cell>
          <cell r="H2022" t="str">
            <v>LAS BAMBAS</v>
          </cell>
          <cell r="I2022">
            <v>184458</v>
          </cell>
          <cell r="J2022" t="str">
            <v>REPUESTO</v>
          </cell>
          <cell r="K2022" t="str">
            <v>MANGUERA ADORDEON  TRACTO COLOR AZUL</v>
          </cell>
          <cell r="L2022">
            <v>1</v>
          </cell>
          <cell r="M2022" t="str">
            <v>UNID.</v>
          </cell>
          <cell r="N2022" t="str">
            <v>TRACTO</v>
          </cell>
          <cell r="O2022">
            <v>0</v>
          </cell>
          <cell r="P2022" t="str">
            <v>M5</v>
          </cell>
          <cell r="Q2022" t="str">
            <v>J2</v>
          </cell>
          <cell r="R2022" t="str">
            <v>J6</v>
          </cell>
          <cell r="S2022" t="str">
            <v>ENTREGADO</v>
          </cell>
          <cell r="T2022">
            <v>42705</v>
          </cell>
          <cell r="U2022" t="str">
            <v>LOPEZ RUIZ WILBERTO</v>
          </cell>
          <cell r="V2022" t="str">
            <v>CORIHUAMAN SURCO  ERICK ROBERT</v>
          </cell>
        </row>
        <row r="2023">
          <cell r="A2023">
            <v>1977</v>
          </cell>
          <cell r="B2023">
            <v>42705</v>
          </cell>
          <cell r="C2023" t="str">
            <v>DICIEMBRE</v>
          </cell>
          <cell r="D2023" t="str">
            <v>2016</v>
          </cell>
          <cell r="E2023">
            <v>487</v>
          </cell>
          <cell r="F2023" t="str">
            <v>D6F-825</v>
          </cell>
          <cell r="G2023" t="str">
            <v>T2Y-992</v>
          </cell>
          <cell r="H2023" t="str">
            <v>LAS BAMBAS</v>
          </cell>
          <cell r="I2023">
            <v>184778</v>
          </cell>
          <cell r="J2023" t="str">
            <v>REPUESTO</v>
          </cell>
          <cell r="K2023" t="str">
            <v>FILTRO DE ACEITE</v>
          </cell>
          <cell r="L2023">
            <v>2</v>
          </cell>
          <cell r="M2023" t="str">
            <v>UNID.</v>
          </cell>
          <cell r="N2023" t="str">
            <v>TRACTO</v>
          </cell>
          <cell r="O2023">
            <v>0</v>
          </cell>
          <cell r="P2023" t="str">
            <v>M2</v>
          </cell>
          <cell r="Q2023" t="str">
            <v>J2</v>
          </cell>
          <cell r="R2023" t="str">
            <v>J5</v>
          </cell>
          <cell r="S2023" t="str">
            <v>ENTREGADO</v>
          </cell>
          <cell r="T2023">
            <v>42705</v>
          </cell>
          <cell r="U2023" t="str">
            <v>CHUMPITAZ GAGO JULIO ENRIQUE</v>
          </cell>
          <cell r="V2023" t="str">
            <v>CORIHUAMAN SURCO  ERICK ROBERT</v>
          </cell>
        </row>
        <row r="2024">
          <cell r="A2024">
            <v>1978</v>
          </cell>
          <cell r="B2024">
            <v>42705</v>
          </cell>
          <cell r="C2024" t="str">
            <v>DICIEMBRE</v>
          </cell>
          <cell r="D2024" t="str">
            <v>2016</v>
          </cell>
          <cell r="E2024">
            <v>487</v>
          </cell>
          <cell r="F2024" t="str">
            <v>D6F-825</v>
          </cell>
          <cell r="G2024" t="str">
            <v>T2Y-992</v>
          </cell>
          <cell r="H2024" t="str">
            <v>LAS BAMBAS</v>
          </cell>
          <cell r="I2024">
            <v>184778</v>
          </cell>
          <cell r="J2024" t="str">
            <v>REPUESTO</v>
          </cell>
          <cell r="K2024" t="str">
            <v>FILTRO SEPARADOR DE AGUA</v>
          </cell>
          <cell r="L2024">
            <v>1</v>
          </cell>
          <cell r="M2024" t="str">
            <v>UNID.</v>
          </cell>
          <cell r="N2024" t="str">
            <v>TRACTO</v>
          </cell>
          <cell r="O2024">
            <v>0</v>
          </cell>
          <cell r="P2024" t="str">
            <v>M2</v>
          </cell>
          <cell r="Q2024" t="str">
            <v>J2</v>
          </cell>
          <cell r="R2024" t="str">
            <v>J5</v>
          </cell>
          <cell r="S2024" t="str">
            <v>ENTREGADO</v>
          </cell>
          <cell r="T2024">
            <v>42705</v>
          </cell>
          <cell r="U2024" t="str">
            <v>CHUMPITAZ GAGO JULIO ENRIQUE</v>
          </cell>
          <cell r="V2024" t="str">
            <v>CORIHUAMAN SURCO  ERICK ROBERT</v>
          </cell>
        </row>
        <row r="2025">
          <cell r="A2025">
            <v>1979</v>
          </cell>
          <cell r="B2025">
            <v>42705</v>
          </cell>
          <cell r="C2025" t="str">
            <v>DICIEMBRE</v>
          </cell>
          <cell r="D2025" t="str">
            <v>2016</v>
          </cell>
          <cell r="E2025">
            <v>487</v>
          </cell>
          <cell r="F2025" t="str">
            <v>D6F-825</v>
          </cell>
          <cell r="G2025" t="str">
            <v>T2Y-992</v>
          </cell>
          <cell r="H2025" t="str">
            <v>LAS BAMBAS</v>
          </cell>
          <cell r="I2025">
            <v>184778</v>
          </cell>
          <cell r="J2025" t="str">
            <v>REPUESTO</v>
          </cell>
          <cell r="K2025" t="str">
            <v xml:space="preserve">FILTRO DE PETROLEO </v>
          </cell>
          <cell r="L2025">
            <v>1</v>
          </cell>
          <cell r="M2025" t="str">
            <v>UNID.</v>
          </cell>
          <cell r="N2025" t="str">
            <v>TRACTO</v>
          </cell>
          <cell r="O2025">
            <v>0</v>
          </cell>
          <cell r="P2025" t="str">
            <v>M2</v>
          </cell>
          <cell r="Q2025" t="str">
            <v>J2</v>
          </cell>
          <cell r="R2025" t="str">
            <v>J5</v>
          </cell>
          <cell r="S2025" t="str">
            <v>ENTREGADO</v>
          </cell>
          <cell r="T2025">
            <v>42705</v>
          </cell>
          <cell r="U2025" t="str">
            <v>CHUMPITAZ GAGO JULIO ENRIQUE</v>
          </cell>
          <cell r="V2025" t="str">
            <v>CORIHUAMAN SURCO  ERICK ROBERT</v>
          </cell>
        </row>
        <row r="2026">
          <cell r="A2026">
            <v>1980</v>
          </cell>
          <cell r="B2026">
            <v>42705</v>
          </cell>
          <cell r="C2026" t="str">
            <v>DICIEMBRE</v>
          </cell>
          <cell r="D2026" t="str">
            <v>2016</v>
          </cell>
          <cell r="E2026">
            <v>487</v>
          </cell>
          <cell r="F2026" t="str">
            <v>D6F-825</v>
          </cell>
          <cell r="G2026" t="str">
            <v>T2Y-992</v>
          </cell>
          <cell r="H2026" t="str">
            <v>LAS BAMBAS</v>
          </cell>
          <cell r="I2026">
            <v>184778</v>
          </cell>
          <cell r="J2026" t="str">
            <v>REPUESTO</v>
          </cell>
          <cell r="K2026" t="str">
            <v>ACEITE 15W40</v>
          </cell>
          <cell r="L2026">
            <v>10</v>
          </cell>
          <cell r="M2026" t="str">
            <v>GLNS.</v>
          </cell>
          <cell r="N2026" t="str">
            <v>TRACTO</v>
          </cell>
          <cell r="O2026">
            <v>0</v>
          </cell>
          <cell r="P2026" t="str">
            <v>M2</v>
          </cell>
          <cell r="Q2026" t="str">
            <v>J2</v>
          </cell>
          <cell r="R2026" t="str">
            <v>J5</v>
          </cell>
          <cell r="S2026" t="str">
            <v>ENTREGADO</v>
          </cell>
          <cell r="T2026">
            <v>42705</v>
          </cell>
          <cell r="U2026" t="str">
            <v>CHUMPITAZ GAGO JULIO ENRIQUE</v>
          </cell>
          <cell r="V2026" t="str">
            <v>CORIHUAMAN SURCO  ERICK ROBERT</v>
          </cell>
        </row>
        <row r="2027">
          <cell r="A2027">
            <v>1987</v>
          </cell>
          <cell r="B2027">
            <v>42705</v>
          </cell>
          <cell r="C2027" t="str">
            <v>DICIEMBRE</v>
          </cell>
          <cell r="D2027" t="str">
            <v>2016</v>
          </cell>
          <cell r="E2027">
            <v>487</v>
          </cell>
          <cell r="F2027" t="str">
            <v>D6F-825</v>
          </cell>
          <cell r="G2027" t="str">
            <v>T2Y-992</v>
          </cell>
          <cell r="H2027" t="str">
            <v>LAS BAMBAS</v>
          </cell>
          <cell r="I2027">
            <v>184778</v>
          </cell>
          <cell r="J2027" t="str">
            <v>REPUESTO</v>
          </cell>
          <cell r="K2027" t="str">
            <v>FOCO TIPO BALA 12V</v>
          </cell>
          <cell r="L2027">
            <v>2</v>
          </cell>
          <cell r="M2027" t="str">
            <v>UNID.</v>
          </cell>
          <cell r="N2027" t="str">
            <v>TRACTO</v>
          </cell>
          <cell r="O2027">
            <v>0</v>
          </cell>
          <cell r="P2027" t="str">
            <v>E2</v>
          </cell>
          <cell r="Q2027" t="str">
            <v>J2</v>
          </cell>
          <cell r="R2027" t="str">
            <v>J5</v>
          </cell>
          <cell r="S2027" t="str">
            <v>ENTREGADO</v>
          </cell>
          <cell r="T2027">
            <v>42705</v>
          </cell>
          <cell r="U2027" t="str">
            <v>YUCA BELLIDO BORIS YERSY</v>
          </cell>
          <cell r="V2027" t="str">
            <v>CORIHUAMAN SURCO  ERICK ROBERT</v>
          </cell>
        </row>
        <row r="2028">
          <cell r="A2028">
            <v>1988</v>
          </cell>
          <cell r="B2028">
            <v>42705</v>
          </cell>
          <cell r="C2028" t="str">
            <v>DICIEMBRE</v>
          </cell>
          <cell r="D2028" t="str">
            <v>2016</v>
          </cell>
          <cell r="E2028">
            <v>487</v>
          </cell>
          <cell r="F2028" t="str">
            <v>D6F-825</v>
          </cell>
          <cell r="G2028" t="str">
            <v>T2Y-992</v>
          </cell>
          <cell r="H2028" t="str">
            <v>LAS BAMBAS</v>
          </cell>
          <cell r="I2028">
            <v>184778</v>
          </cell>
          <cell r="J2028" t="str">
            <v>REPUESTO</v>
          </cell>
          <cell r="K2028" t="str">
            <v>FOCO LAGRIMA 12V</v>
          </cell>
          <cell r="L2028">
            <v>3</v>
          </cell>
          <cell r="M2028" t="str">
            <v>UNID.</v>
          </cell>
          <cell r="N2028" t="str">
            <v>TRACTO</v>
          </cell>
          <cell r="O2028">
            <v>0</v>
          </cell>
          <cell r="P2028" t="str">
            <v>E2</v>
          </cell>
          <cell r="Q2028" t="str">
            <v>J2</v>
          </cell>
          <cell r="R2028" t="str">
            <v>J5</v>
          </cell>
          <cell r="S2028" t="str">
            <v>ENTREGADO</v>
          </cell>
          <cell r="T2028">
            <v>42705</v>
          </cell>
          <cell r="U2028" t="str">
            <v>YUCA BELLIDO BORIS YERSY</v>
          </cell>
          <cell r="V2028" t="str">
            <v>CORIHUAMAN SURCO  ERICK ROBERT</v>
          </cell>
        </row>
        <row r="2029">
          <cell r="A2029">
            <v>1989</v>
          </cell>
          <cell r="B2029">
            <v>42705</v>
          </cell>
          <cell r="C2029" t="str">
            <v>DICIEMBRE</v>
          </cell>
          <cell r="D2029" t="str">
            <v>2016</v>
          </cell>
          <cell r="E2029">
            <v>487</v>
          </cell>
          <cell r="F2029" t="str">
            <v>D6F-825</v>
          </cell>
          <cell r="G2029" t="str">
            <v>T2Y-992</v>
          </cell>
          <cell r="H2029" t="str">
            <v>LAS BAMBAS</v>
          </cell>
          <cell r="I2029">
            <v>184778</v>
          </cell>
          <cell r="J2029" t="str">
            <v>REPUESTO</v>
          </cell>
          <cell r="K2029" t="str">
            <v>FOCO LAGRIMON AMBAR 12 V</v>
          </cell>
          <cell r="L2029">
            <v>1</v>
          </cell>
          <cell r="M2029" t="str">
            <v>UNID.</v>
          </cell>
          <cell r="N2029" t="str">
            <v>TRACTO</v>
          </cell>
          <cell r="O2029">
            <v>0</v>
          </cell>
          <cell r="P2029" t="str">
            <v>E2</v>
          </cell>
          <cell r="Q2029" t="str">
            <v>J2</v>
          </cell>
          <cell r="R2029" t="str">
            <v>J5</v>
          </cell>
          <cell r="S2029" t="str">
            <v>ENTREGADO</v>
          </cell>
          <cell r="T2029">
            <v>42705</v>
          </cell>
          <cell r="U2029" t="str">
            <v>YUCA BELLIDO BORIS YERSY</v>
          </cell>
          <cell r="V2029" t="str">
            <v>CORIHUAMAN SURCO  ERICK ROBERT</v>
          </cell>
        </row>
        <row r="2030">
          <cell r="A2030">
            <v>1995</v>
          </cell>
          <cell r="B2030">
            <v>42705</v>
          </cell>
          <cell r="C2030" t="str">
            <v>DICIEMBRE</v>
          </cell>
          <cell r="D2030" t="str">
            <v>2016</v>
          </cell>
          <cell r="E2030">
            <v>487</v>
          </cell>
          <cell r="F2030" t="str">
            <v>D6F-825</v>
          </cell>
          <cell r="G2030" t="str">
            <v>T2Y-992</v>
          </cell>
          <cell r="H2030" t="str">
            <v>LAS BAMBAS</v>
          </cell>
          <cell r="I2030">
            <v>184778</v>
          </cell>
          <cell r="J2030" t="str">
            <v>REPUESTO</v>
          </cell>
          <cell r="K2030" t="str">
            <v>FILTRO AIRE PRIMARIO</v>
          </cell>
          <cell r="L2030">
            <v>1</v>
          </cell>
          <cell r="M2030" t="str">
            <v>UNID.</v>
          </cell>
          <cell r="N2030" t="str">
            <v>TRACTO</v>
          </cell>
          <cell r="O2030">
            <v>0</v>
          </cell>
          <cell r="P2030" t="str">
            <v>M2</v>
          </cell>
          <cell r="Q2030" t="str">
            <v>J2</v>
          </cell>
          <cell r="R2030" t="str">
            <v>J6</v>
          </cell>
          <cell r="S2030" t="str">
            <v>ENTREGADO</v>
          </cell>
          <cell r="T2030">
            <v>42705</v>
          </cell>
          <cell r="U2030" t="str">
            <v>CHUMPITAZ GAGO JULIO ENRIQUE</v>
          </cell>
          <cell r="V2030" t="str">
            <v>CORIHUAMAN SURCO  ERICK ROBERT</v>
          </cell>
        </row>
        <row r="2031">
          <cell r="A2031">
            <v>1996</v>
          </cell>
          <cell r="B2031">
            <v>42705</v>
          </cell>
          <cell r="C2031" t="str">
            <v>DICIEMBRE</v>
          </cell>
          <cell r="D2031" t="str">
            <v>2016</v>
          </cell>
          <cell r="E2031">
            <v>487</v>
          </cell>
          <cell r="F2031" t="str">
            <v>D6F-825</v>
          </cell>
          <cell r="G2031" t="str">
            <v>T2Y-992</v>
          </cell>
          <cell r="H2031" t="str">
            <v>LAS BAMBAS</v>
          </cell>
          <cell r="I2031">
            <v>184778</v>
          </cell>
          <cell r="J2031" t="str">
            <v>REPUESTO</v>
          </cell>
          <cell r="K2031" t="str">
            <v>FILTRO DE AIRE SECUNDARIO</v>
          </cell>
          <cell r="L2031">
            <v>1</v>
          </cell>
          <cell r="M2031" t="str">
            <v>UNID.</v>
          </cell>
          <cell r="N2031" t="str">
            <v>TRACTO</v>
          </cell>
          <cell r="O2031">
            <v>0</v>
          </cell>
          <cell r="P2031" t="str">
            <v>M2</v>
          </cell>
          <cell r="Q2031" t="str">
            <v>J2</v>
          </cell>
          <cell r="R2031" t="str">
            <v>J6</v>
          </cell>
          <cell r="S2031" t="str">
            <v>ENTREGADO</v>
          </cell>
          <cell r="T2031">
            <v>42705</v>
          </cell>
          <cell r="U2031" t="str">
            <v>CHUMPITAZ GAGO JULIO ENRIQUE</v>
          </cell>
          <cell r="V2031" t="str">
            <v>CORIHUAMAN SURCO  ERICK ROBERT</v>
          </cell>
        </row>
        <row r="2032">
          <cell r="A2032">
            <v>2004</v>
          </cell>
          <cell r="B2032">
            <v>42705</v>
          </cell>
          <cell r="C2032" t="str">
            <v>DICIEMBRE</v>
          </cell>
          <cell r="D2032" t="str">
            <v>2016</v>
          </cell>
          <cell r="E2032">
            <v>487</v>
          </cell>
          <cell r="F2032" t="str">
            <v>D6F-825</v>
          </cell>
          <cell r="G2032" t="str">
            <v>T2Y-992</v>
          </cell>
          <cell r="H2032" t="str">
            <v>LAS BAMBAS</v>
          </cell>
          <cell r="I2032">
            <v>184778</v>
          </cell>
          <cell r="J2032" t="str">
            <v>REPUESTO</v>
          </cell>
          <cell r="K2032" t="str">
            <v>PERNOS  SEGÚN MUESTRA</v>
          </cell>
          <cell r="L2032">
            <v>3</v>
          </cell>
          <cell r="M2032" t="str">
            <v>UNID.</v>
          </cell>
          <cell r="N2032" t="str">
            <v>TRACTO</v>
          </cell>
          <cell r="O2032">
            <v>0</v>
          </cell>
          <cell r="P2032" t="str">
            <v>M2</v>
          </cell>
          <cell r="Q2032" t="str">
            <v>J2</v>
          </cell>
          <cell r="R2032" t="str">
            <v>J5</v>
          </cell>
          <cell r="S2032" t="str">
            <v>ENTREGADO</v>
          </cell>
          <cell r="T2032">
            <v>42705</v>
          </cell>
          <cell r="U2032" t="str">
            <v>CHUMPITAZ GAGO JULIO ENRIQUE</v>
          </cell>
          <cell r="V2032" t="str">
            <v>CORIHUAMAN SURCO  ERICK ROBERT</v>
          </cell>
        </row>
        <row r="2033">
          <cell r="A2033">
            <v>2015</v>
          </cell>
          <cell r="B2033">
            <v>42705</v>
          </cell>
          <cell r="C2033" t="str">
            <v>DICIEMBRE</v>
          </cell>
          <cell r="D2033" t="str">
            <v>2016</v>
          </cell>
          <cell r="E2033">
            <v>487</v>
          </cell>
          <cell r="F2033" t="str">
            <v>D6F-825</v>
          </cell>
          <cell r="G2033" t="str">
            <v>T2Y-992</v>
          </cell>
          <cell r="H2033" t="str">
            <v>LAS BAMBAS</v>
          </cell>
          <cell r="I2033">
            <v>184778</v>
          </cell>
          <cell r="J2033" t="str">
            <v>REPUESTO</v>
          </cell>
          <cell r="K2033" t="str">
            <v>RETENEDORES DE PUERTA</v>
          </cell>
          <cell r="L2033">
            <v>2</v>
          </cell>
          <cell r="M2033" t="str">
            <v>UNID.</v>
          </cell>
          <cell r="N2033" t="str">
            <v>TRACTO</v>
          </cell>
          <cell r="O2033">
            <v>0</v>
          </cell>
          <cell r="P2033" t="str">
            <v>M2</v>
          </cell>
          <cell r="Q2033" t="str">
            <v>J2</v>
          </cell>
          <cell r="R2033" t="str">
            <v>J6</v>
          </cell>
          <cell r="S2033" t="str">
            <v>ENTREGADO</v>
          </cell>
          <cell r="T2033">
            <v>42705</v>
          </cell>
          <cell r="U2033" t="str">
            <v>CHUMPITAZ GAGO JULIO ENRIQUE</v>
          </cell>
          <cell r="V2033" t="str">
            <v>CORIHUAMAN SURCO  ERICK ROBERT</v>
          </cell>
        </row>
        <row r="2034">
          <cell r="A2034">
            <v>2002</v>
          </cell>
          <cell r="B2034">
            <v>42705</v>
          </cell>
          <cell r="C2034" t="str">
            <v>DICIEMBRE</v>
          </cell>
          <cell r="D2034" t="str">
            <v>2016</v>
          </cell>
          <cell r="E2034">
            <v>442</v>
          </cell>
          <cell r="F2034" t="str">
            <v>D6G-805</v>
          </cell>
          <cell r="G2034" t="str">
            <v>T4Z-996</v>
          </cell>
          <cell r="H2034" t="str">
            <v>LAS BAMBAS</v>
          </cell>
          <cell r="I2034">
            <v>222123</v>
          </cell>
          <cell r="J2034" t="str">
            <v>INSUMO TALLER</v>
          </cell>
          <cell r="K2034" t="str">
            <v>DETERGENTE 1/2 KG</v>
          </cell>
          <cell r="L2034">
            <v>2</v>
          </cell>
          <cell r="M2034" t="str">
            <v>UNID.</v>
          </cell>
          <cell r="N2034" t="str">
            <v>TRACTO</v>
          </cell>
          <cell r="O2034">
            <v>0</v>
          </cell>
          <cell r="P2034" t="str">
            <v>S2</v>
          </cell>
          <cell r="Q2034" t="str">
            <v>J2</v>
          </cell>
          <cell r="R2034" t="str">
            <v>J5</v>
          </cell>
          <cell r="S2034" t="str">
            <v>ENTREGADO</v>
          </cell>
          <cell r="T2034">
            <v>42705</v>
          </cell>
          <cell r="U2034" t="str">
            <v>PALOMINO ESTRADA  MICHEL</v>
          </cell>
          <cell r="V2034" t="str">
            <v>CORIHUAMAN SURCO  ERICK ROBERT</v>
          </cell>
        </row>
        <row r="2035">
          <cell r="A2035">
            <v>1999</v>
          </cell>
          <cell r="B2035">
            <v>42705</v>
          </cell>
          <cell r="C2035" t="str">
            <v>DICIEMBRE</v>
          </cell>
          <cell r="D2035" t="str">
            <v>2016</v>
          </cell>
          <cell r="E2035">
            <v>454</v>
          </cell>
          <cell r="F2035" t="str">
            <v>D6G-806</v>
          </cell>
          <cell r="G2035" t="str">
            <v>B8K-998</v>
          </cell>
          <cell r="H2035" t="str">
            <v>LAS BAMBAS</v>
          </cell>
          <cell r="I2035">
            <v>218209</v>
          </cell>
          <cell r="J2035" t="str">
            <v>REPUESTO</v>
          </cell>
          <cell r="K2035" t="str">
            <v>LIQUIDO REFRIGERANTE</v>
          </cell>
          <cell r="L2035">
            <v>11</v>
          </cell>
          <cell r="M2035" t="str">
            <v>GLNS.</v>
          </cell>
          <cell r="N2035" t="str">
            <v>TRACTO</v>
          </cell>
          <cell r="O2035">
            <v>0</v>
          </cell>
          <cell r="P2035" t="str">
            <v>M5</v>
          </cell>
          <cell r="Q2035" t="str">
            <v>J2</v>
          </cell>
          <cell r="R2035" t="str">
            <v>J5</v>
          </cell>
          <cell r="S2035" t="str">
            <v>ENTREGADO</v>
          </cell>
          <cell r="T2035">
            <v>42705</v>
          </cell>
          <cell r="U2035" t="str">
            <v>LOPEZ RUIZ WILBERTO</v>
          </cell>
          <cell r="V2035" t="str">
            <v>CORIHUAMAN SURCO  ERICK ROBERT</v>
          </cell>
        </row>
        <row r="2036">
          <cell r="A2036">
            <v>2000</v>
          </cell>
          <cell r="B2036">
            <v>42705</v>
          </cell>
          <cell r="C2036" t="str">
            <v>DICIEMBRE</v>
          </cell>
          <cell r="D2036" t="str">
            <v>2016</v>
          </cell>
          <cell r="E2036">
            <v>454</v>
          </cell>
          <cell r="F2036" t="str">
            <v>D6G-806</v>
          </cell>
          <cell r="G2036" t="str">
            <v>B8K-998</v>
          </cell>
          <cell r="H2036" t="str">
            <v>LAS BAMBAS</v>
          </cell>
          <cell r="I2036">
            <v>218209</v>
          </cell>
          <cell r="J2036" t="str">
            <v>REPUESTO</v>
          </cell>
          <cell r="K2036" t="str">
            <v>ABRAZADERA DE 2"</v>
          </cell>
          <cell r="L2036">
            <v>2</v>
          </cell>
          <cell r="M2036" t="str">
            <v>UNID.</v>
          </cell>
          <cell r="N2036" t="str">
            <v>TRACTO</v>
          </cell>
          <cell r="O2036">
            <v>0</v>
          </cell>
          <cell r="P2036" t="str">
            <v>M5</v>
          </cell>
          <cell r="Q2036" t="str">
            <v>J2</v>
          </cell>
          <cell r="R2036" t="str">
            <v>J5</v>
          </cell>
          <cell r="S2036" t="str">
            <v>ENTREGADO</v>
          </cell>
          <cell r="T2036">
            <v>42705</v>
          </cell>
          <cell r="U2036" t="str">
            <v>LOPEZ RUIZ WILBERTO</v>
          </cell>
          <cell r="V2036" t="str">
            <v>CORIHUAMAN SURCO  ERICK ROBERT</v>
          </cell>
        </row>
        <row r="2037">
          <cell r="A2037">
            <v>2001</v>
          </cell>
          <cell r="B2037">
            <v>42705</v>
          </cell>
          <cell r="C2037" t="str">
            <v>DICIEMBRE</v>
          </cell>
          <cell r="D2037" t="str">
            <v>2016</v>
          </cell>
          <cell r="E2037">
            <v>454</v>
          </cell>
          <cell r="F2037" t="str">
            <v>D6G-806</v>
          </cell>
          <cell r="G2037" t="str">
            <v>B8K-998</v>
          </cell>
          <cell r="H2037" t="str">
            <v>LAS BAMBAS</v>
          </cell>
          <cell r="I2037">
            <v>218209</v>
          </cell>
          <cell r="J2037" t="str">
            <v>REPUESTO</v>
          </cell>
          <cell r="K2037" t="str">
            <v xml:space="preserve">UNION RAPIDA 1/4 </v>
          </cell>
          <cell r="L2037">
            <v>2</v>
          </cell>
          <cell r="M2037" t="str">
            <v>UNID.</v>
          </cell>
          <cell r="N2037" t="str">
            <v>TRACTO</v>
          </cell>
          <cell r="O2037">
            <v>0</v>
          </cell>
          <cell r="P2037" t="str">
            <v>M5</v>
          </cell>
          <cell r="Q2037" t="str">
            <v>J2</v>
          </cell>
          <cell r="R2037" t="str">
            <v>J5</v>
          </cell>
          <cell r="S2037" t="str">
            <v>ENTREGADO</v>
          </cell>
          <cell r="T2037">
            <v>42705</v>
          </cell>
          <cell r="U2037" t="str">
            <v>LOPEZ RUIZ WILBERTO</v>
          </cell>
          <cell r="V2037" t="str">
            <v>CORIHUAMAN SURCO  ERICK ROBERT</v>
          </cell>
        </row>
        <row r="2038">
          <cell r="A2038">
            <v>2016</v>
          </cell>
          <cell r="B2038">
            <v>42705</v>
          </cell>
          <cell r="C2038" t="str">
            <v>DICIEMBRE</v>
          </cell>
          <cell r="D2038" t="str">
            <v>2016</v>
          </cell>
          <cell r="E2038">
            <v>454</v>
          </cell>
          <cell r="F2038" t="str">
            <v>D6G-806</v>
          </cell>
          <cell r="G2038" t="str">
            <v>B8K-998</v>
          </cell>
          <cell r="H2038" t="str">
            <v>LAS BAMBAS</v>
          </cell>
          <cell r="I2038">
            <v>218209</v>
          </cell>
          <cell r="J2038" t="str">
            <v>REPUESTO</v>
          </cell>
          <cell r="K2038" t="str">
            <v>JUEGO DE ZAPATAS COMPLETAS</v>
          </cell>
          <cell r="L2038">
            <v>3</v>
          </cell>
          <cell r="M2038" t="str">
            <v>JUEGO</v>
          </cell>
          <cell r="N2038" t="str">
            <v>CISTERNA</v>
          </cell>
          <cell r="O2038">
            <v>0</v>
          </cell>
          <cell r="P2038" t="str">
            <v>M5</v>
          </cell>
          <cell r="Q2038" t="str">
            <v>J2</v>
          </cell>
          <cell r="R2038" t="str">
            <v>J6</v>
          </cell>
          <cell r="S2038" t="str">
            <v>ENTREGADO</v>
          </cell>
          <cell r="T2038">
            <v>42705</v>
          </cell>
          <cell r="U2038" t="str">
            <v>LOPEZ RUIZ WILBERTO</v>
          </cell>
          <cell r="V2038" t="str">
            <v>CORIHUAMAN SURCO  ERICK ROBERT</v>
          </cell>
        </row>
        <row r="2039">
          <cell r="A2039">
            <v>2017</v>
          </cell>
          <cell r="B2039">
            <v>42705</v>
          </cell>
          <cell r="C2039" t="str">
            <v>DICIEMBRE</v>
          </cell>
          <cell r="D2039" t="str">
            <v>2016</v>
          </cell>
          <cell r="E2039">
            <v>454</v>
          </cell>
          <cell r="F2039" t="str">
            <v>D6G-806</v>
          </cell>
          <cell r="G2039" t="str">
            <v>B8K-998</v>
          </cell>
          <cell r="H2039" t="str">
            <v>LAS BAMBAS</v>
          </cell>
          <cell r="I2039">
            <v>218209</v>
          </cell>
          <cell r="J2039" t="str">
            <v>REPUESTO</v>
          </cell>
          <cell r="K2039" t="str">
            <v>RESORTES GRANDES PARA ZAPATAS</v>
          </cell>
          <cell r="L2039">
            <v>6</v>
          </cell>
          <cell r="M2039" t="str">
            <v>UNID.</v>
          </cell>
          <cell r="N2039" t="str">
            <v>CISTERNA</v>
          </cell>
          <cell r="O2039">
            <v>0</v>
          </cell>
          <cell r="P2039" t="str">
            <v>M5</v>
          </cell>
          <cell r="Q2039" t="str">
            <v>J2</v>
          </cell>
          <cell r="R2039" t="str">
            <v>J6</v>
          </cell>
          <cell r="S2039" t="str">
            <v>ENTREGADO</v>
          </cell>
          <cell r="T2039">
            <v>42705</v>
          </cell>
          <cell r="U2039" t="str">
            <v>LOPEZ RUIZ WILBERTO</v>
          </cell>
          <cell r="V2039" t="str">
            <v>CORIHUAMAN SURCO  ERICK ROBERT</v>
          </cell>
        </row>
        <row r="2040">
          <cell r="A2040">
            <v>2018</v>
          </cell>
          <cell r="B2040">
            <v>42705</v>
          </cell>
          <cell r="C2040" t="str">
            <v>DICIEMBRE</v>
          </cell>
          <cell r="D2040" t="str">
            <v>2016</v>
          </cell>
          <cell r="E2040">
            <v>454</v>
          </cell>
          <cell r="F2040" t="str">
            <v>D6G-806</v>
          </cell>
          <cell r="G2040" t="str">
            <v>B8K-998</v>
          </cell>
          <cell r="H2040" t="str">
            <v>LAS BAMBAS</v>
          </cell>
          <cell r="I2040">
            <v>218209</v>
          </cell>
          <cell r="J2040" t="str">
            <v>REPUESTO</v>
          </cell>
          <cell r="K2040" t="str">
            <v>RESORTES CHICOS PARA ZAPATA</v>
          </cell>
          <cell r="L2040">
            <v>12</v>
          </cell>
          <cell r="M2040" t="str">
            <v>UNID.</v>
          </cell>
          <cell r="N2040" t="str">
            <v>CISTERNA</v>
          </cell>
          <cell r="O2040">
            <v>0</v>
          </cell>
          <cell r="P2040" t="str">
            <v>M5</v>
          </cell>
          <cell r="Q2040" t="str">
            <v>J2</v>
          </cell>
          <cell r="R2040" t="str">
            <v>J6</v>
          </cell>
          <cell r="S2040" t="str">
            <v>ENTREGADO</v>
          </cell>
          <cell r="T2040">
            <v>42705</v>
          </cell>
          <cell r="U2040" t="str">
            <v>LOPEZ RUIZ WILBERTO</v>
          </cell>
          <cell r="V2040" t="str">
            <v>CORIHUAMAN SURCO  ERICK ROBERT</v>
          </cell>
        </row>
        <row r="2041">
          <cell r="A2041">
            <v>2019</v>
          </cell>
          <cell r="B2041">
            <v>42705</v>
          </cell>
          <cell r="C2041" t="str">
            <v>DICIEMBRE</v>
          </cell>
          <cell r="D2041" t="str">
            <v>2016</v>
          </cell>
          <cell r="E2041">
            <v>454</v>
          </cell>
          <cell r="F2041" t="str">
            <v>D6G-806</v>
          </cell>
          <cell r="G2041" t="str">
            <v>B8K-998</v>
          </cell>
          <cell r="H2041" t="str">
            <v>LAS BAMBAS</v>
          </cell>
          <cell r="I2041">
            <v>218209</v>
          </cell>
          <cell r="J2041" t="str">
            <v>REPUESTO</v>
          </cell>
          <cell r="K2041" t="str">
            <v>BUJES DE EJE LEVAS</v>
          </cell>
          <cell r="L2041">
            <v>6</v>
          </cell>
          <cell r="M2041" t="str">
            <v>UNID.</v>
          </cell>
          <cell r="N2041" t="str">
            <v>CISTERNA</v>
          </cell>
          <cell r="O2041">
            <v>85</v>
          </cell>
          <cell r="P2041" t="str">
            <v>M5</v>
          </cell>
          <cell r="Q2041" t="str">
            <v>J2</v>
          </cell>
          <cell r="R2041" t="str">
            <v>J6</v>
          </cell>
          <cell r="S2041" t="str">
            <v>PENDIENTE</v>
          </cell>
          <cell r="T2041">
            <v>0</v>
          </cell>
          <cell r="U2041" t="str">
            <v>LOPEZ RUIZ WILBERTO</v>
          </cell>
          <cell r="V2041" t="str">
            <v>CORIHUAMAN SURCO  ERICK ROBERT</v>
          </cell>
        </row>
        <row r="2042">
          <cell r="A2042">
            <v>2042</v>
          </cell>
          <cell r="B2042">
            <v>42705</v>
          </cell>
          <cell r="C2042" t="str">
            <v>DICIEMBRE</v>
          </cell>
          <cell r="D2042" t="str">
            <v>2016</v>
          </cell>
          <cell r="E2042">
            <v>454</v>
          </cell>
          <cell r="F2042" t="str">
            <v>D6G-806</v>
          </cell>
          <cell r="G2042" t="str">
            <v>B8K-998</v>
          </cell>
          <cell r="H2042" t="str">
            <v>LAS BAMBAS</v>
          </cell>
          <cell r="I2042">
            <v>218209</v>
          </cell>
          <cell r="J2042" t="str">
            <v>REPUESTO</v>
          </cell>
          <cell r="K2042" t="str">
            <v>FAJAS BALATAS (PATINES)</v>
          </cell>
          <cell r="L2042">
            <v>3</v>
          </cell>
          <cell r="M2042" t="str">
            <v>JUEGO</v>
          </cell>
          <cell r="N2042" t="str">
            <v>TRACTO</v>
          </cell>
          <cell r="O2042">
            <v>0</v>
          </cell>
          <cell r="P2042" t="str">
            <v>M5</v>
          </cell>
          <cell r="Q2042" t="str">
            <v>J2</v>
          </cell>
          <cell r="R2042" t="str">
            <v>J6</v>
          </cell>
          <cell r="S2042" t="str">
            <v>ENTREGADO</v>
          </cell>
          <cell r="T2042">
            <v>42705</v>
          </cell>
          <cell r="U2042" t="str">
            <v>LOPEZ RUIZ WILBERTO</v>
          </cell>
          <cell r="V2042" t="str">
            <v>CORIHUAMAN SURCO  ERICK ROBERT</v>
          </cell>
        </row>
        <row r="2043">
          <cell r="A2043">
            <v>1976</v>
          </cell>
          <cell r="B2043">
            <v>42705</v>
          </cell>
          <cell r="C2043" t="str">
            <v>DICIEMBRE</v>
          </cell>
          <cell r="D2043" t="str">
            <v>2016</v>
          </cell>
          <cell r="E2043">
            <v>454</v>
          </cell>
          <cell r="F2043" t="str">
            <v>D6G-806</v>
          </cell>
          <cell r="G2043" t="str">
            <v>B8K-998</v>
          </cell>
          <cell r="H2043" t="str">
            <v>LAS BAMBAS</v>
          </cell>
          <cell r="I2043">
            <v>218209</v>
          </cell>
          <cell r="J2043" t="str">
            <v>REPUESTO</v>
          </cell>
          <cell r="K2043" t="str">
            <v>LLANTAS REENCAUCHADAS IDY</v>
          </cell>
          <cell r="L2043">
            <v>4</v>
          </cell>
          <cell r="M2043" t="str">
            <v>UNID.</v>
          </cell>
          <cell r="N2043" t="str">
            <v>TRACTO</v>
          </cell>
          <cell r="O2043">
            <v>0</v>
          </cell>
          <cell r="P2043" t="str">
            <v>N1</v>
          </cell>
          <cell r="Q2043" t="str">
            <v>J2</v>
          </cell>
          <cell r="R2043" t="str">
            <v>J5</v>
          </cell>
          <cell r="S2043" t="str">
            <v>ENTREGADO</v>
          </cell>
          <cell r="T2043">
            <v>42705</v>
          </cell>
          <cell r="U2043" t="str">
            <v>AGUILAR CCANTUTA WILLY</v>
          </cell>
          <cell r="V2043" t="str">
            <v>CORIHUAMAN SURCO  ERICK ROBERT</v>
          </cell>
        </row>
        <row r="2044">
          <cell r="A2044">
            <v>2020</v>
          </cell>
          <cell r="B2044">
            <v>42705</v>
          </cell>
          <cell r="C2044" t="str">
            <v>DICIEMBRE</v>
          </cell>
          <cell r="D2044" t="str">
            <v>2016</v>
          </cell>
          <cell r="E2044">
            <v>454</v>
          </cell>
          <cell r="F2044" t="str">
            <v>D6G-806</v>
          </cell>
          <cell r="G2044" t="str">
            <v>B8K-998</v>
          </cell>
          <cell r="H2044" t="str">
            <v>LAS BAMBAS</v>
          </cell>
          <cell r="I2044">
            <v>218209</v>
          </cell>
          <cell r="J2044" t="str">
            <v>REPUESTO</v>
          </cell>
          <cell r="K2044" t="str">
            <v>LLANTAS REENCAUCHADAS IZY2</v>
          </cell>
          <cell r="L2044">
            <v>2</v>
          </cell>
          <cell r="M2044" t="str">
            <v>UNID.</v>
          </cell>
          <cell r="N2044" t="str">
            <v>CISTERNA</v>
          </cell>
          <cell r="O2044">
            <v>0</v>
          </cell>
          <cell r="P2044" t="str">
            <v>N1</v>
          </cell>
          <cell r="Q2044" t="str">
            <v>J2</v>
          </cell>
          <cell r="R2044" t="str">
            <v>J5</v>
          </cell>
          <cell r="S2044" t="str">
            <v>ENTREGADO</v>
          </cell>
          <cell r="T2044">
            <v>42705</v>
          </cell>
          <cell r="U2044" t="str">
            <v>AGUILAR CCANTUTA WILLY</v>
          </cell>
          <cell r="V2044" t="str">
            <v>CORIHUAMAN SURCO  ERICK ROBERT</v>
          </cell>
        </row>
        <row r="2045">
          <cell r="A2045">
            <v>1964</v>
          </cell>
          <cell r="B2045">
            <v>42705</v>
          </cell>
          <cell r="C2045" t="str">
            <v>DICIEMBRE</v>
          </cell>
          <cell r="D2045" t="str">
            <v>2016</v>
          </cell>
          <cell r="E2045">
            <v>200</v>
          </cell>
          <cell r="F2045" t="str">
            <v>TALLER</v>
          </cell>
          <cell r="G2045" t="str">
            <v>TALLER</v>
          </cell>
          <cell r="H2045" t="str">
            <v>TALLER</v>
          </cell>
          <cell r="I2045" t="str">
            <v>TALLER</v>
          </cell>
          <cell r="J2045" t="str">
            <v>INSUMO TALLER</v>
          </cell>
          <cell r="K2045" t="str">
            <v>DETERGENTE 1/2 KG</v>
          </cell>
          <cell r="L2045">
            <v>1</v>
          </cell>
          <cell r="M2045" t="str">
            <v>UNID.</v>
          </cell>
          <cell r="N2045" t="str">
            <v>TALLER</v>
          </cell>
          <cell r="O2045">
            <v>0</v>
          </cell>
          <cell r="P2045" t="str">
            <v>E3</v>
          </cell>
          <cell r="Q2045" t="str">
            <v>J2</v>
          </cell>
          <cell r="R2045" t="str">
            <v>J6</v>
          </cell>
          <cell r="S2045" t="str">
            <v>ENTREGADO</v>
          </cell>
          <cell r="T2045">
            <v>42705</v>
          </cell>
          <cell r="U2045" t="str">
            <v>CONDORI CHURATA ALEX</v>
          </cell>
          <cell r="V2045" t="str">
            <v>CORIHUAMAN SURCO  ERICK ROBERT</v>
          </cell>
        </row>
        <row r="2046">
          <cell r="A2046">
            <v>1965</v>
          </cell>
          <cell r="B2046">
            <v>42705</v>
          </cell>
          <cell r="C2046" t="str">
            <v>DICIEMBRE</v>
          </cell>
          <cell r="D2046" t="str">
            <v>2016</v>
          </cell>
          <cell r="E2046">
            <v>200</v>
          </cell>
          <cell r="F2046" t="str">
            <v>TALLER</v>
          </cell>
          <cell r="G2046" t="str">
            <v>TALLER</v>
          </cell>
          <cell r="H2046" t="str">
            <v>TALLER</v>
          </cell>
          <cell r="I2046" t="str">
            <v>TALLER</v>
          </cell>
          <cell r="J2046" t="str">
            <v>INSUMO TALLER</v>
          </cell>
          <cell r="K2046" t="str">
            <v>DISCO DE CORTE DE 4"</v>
          </cell>
          <cell r="L2046">
            <v>2</v>
          </cell>
          <cell r="M2046" t="str">
            <v>UNID.</v>
          </cell>
          <cell r="N2046" t="str">
            <v>TALLER</v>
          </cell>
          <cell r="O2046">
            <v>0</v>
          </cell>
          <cell r="P2046" t="str">
            <v>S4</v>
          </cell>
          <cell r="Q2046" t="str">
            <v>J2</v>
          </cell>
          <cell r="R2046" t="str">
            <v>J6</v>
          </cell>
          <cell r="S2046" t="str">
            <v>ENTREGADO</v>
          </cell>
          <cell r="T2046">
            <v>42705</v>
          </cell>
          <cell r="U2046" t="str">
            <v>SURCO QUISPE JOHNNY</v>
          </cell>
          <cell r="V2046" t="str">
            <v>CORIHUAMAN SURCO  ERICK ROBERT</v>
          </cell>
        </row>
        <row r="2047">
          <cell r="A2047">
            <v>1971</v>
          </cell>
          <cell r="B2047">
            <v>42705</v>
          </cell>
          <cell r="C2047" t="str">
            <v>DICIEMBRE</v>
          </cell>
          <cell r="D2047" t="str">
            <v>2016</v>
          </cell>
          <cell r="E2047">
            <v>200</v>
          </cell>
          <cell r="F2047" t="str">
            <v>TALLER</v>
          </cell>
          <cell r="G2047" t="str">
            <v>TALLER</v>
          </cell>
          <cell r="H2047" t="str">
            <v>TALLER</v>
          </cell>
          <cell r="I2047" t="str">
            <v>TALLER</v>
          </cell>
          <cell r="J2047" t="str">
            <v>INSUMO TALLER</v>
          </cell>
          <cell r="K2047" t="str">
            <v>LIJAR GRUESO #80</v>
          </cell>
          <cell r="L2047">
            <v>2</v>
          </cell>
          <cell r="M2047" t="str">
            <v>UNID.</v>
          </cell>
          <cell r="N2047" t="str">
            <v>TALLER</v>
          </cell>
          <cell r="O2047">
            <v>0</v>
          </cell>
          <cell r="P2047" t="str">
            <v>E3</v>
          </cell>
          <cell r="Q2047" t="str">
            <v>J2</v>
          </cell>
          <cell r="R2047" t="str">
            <v>J5</v>
          </cell>
          <cell r="S2047" t="str">
            <v>ENTREGADO</v>
          </cell>
          <cell r="T2047">
            <v>42705</v>
          </cell>
          <cell r="U2047" t="str">
            <v>CONDORI CHURATA ALEX</v>
          </cell>
          <cell r="V2047" t="str">
            <v>CORIHUAMAN SURCO  ERICK ROBERT</v>
          </cell>
        </row>
        <row r="2048">
          <cell r="A2048">
            <v>1997</v>
          </cell>
          <cell r="B2048">
            <v>42705</v>
          </cell>
          <cell r="C2048" t="str">
            <v>DICIEMBRE</v>
          </cell>
          <cell r="D2048" t="str">
            <v>2016</v>
          </cell>
          <cell r="E2048">
            <v>200</v>
          </cell>
          <cell r="F2048" t="str">
            <v>TALLER</v>
          </cell>
          <cell r="G2048" t="str">
            <v>TALLER</v>
          </cell>
          <cell r="H2048" t="str">
            <v>TALLER</v>
          </cell>
          <cell r="I2048" t="str">
            <v>TALLER</v>
          </cell>
          <cell r="J2048" t="str">
            <v>INSUMO TALLER</v>
          </cell>
          <cell r="K2048" t="str">
            <v xml:space="preserve">ACOPLE DE 3/8 PARA PISTOLA DE AIRE </v>
          </cell>
          <cell r="L2048">
            <v>1</v>
          </cell>
          <cell r="M2048" t="str">
            <v>UNID.</v>
          </cell>
          <cell r="N2048" t="str">
            <v>TALLER</v>
          </cell>
          <cell r="O2048">
            <v>85</v>
          </cell>
          <cell r="P2048" t="str">
            <v>E3</v>
          </cell>
          <cell r="Q2048" t="str">
            <v>J2</v>
          </cell>
          <cell r="R2048" t="str">
            <v>J6</v>
          </cell>
          <cell r="S2048" t="str">
            <v>PENDIENTE</v>
          </cell>
          <cell r="T2048">
            <v>0</v>
          </cell>
          <cell r="U2048" t="str">
            <v>CONDORI CHURATA ALEX</v>
          </cell>
          <cell r="V2048" t="str">
            <v>CORIHUAMAN SURCO  ERICK ROBERT</v>
          </cell>
        </row>
        <row r="2049">
          <cell r="A2049">
            <v>1998</v>
          </cell>
          <cell r="B2049">
            <v>42705</v>
          </cell>
          <cell r="C2049" t="str">
            <v>DICIEMBRE</v>
          </cell>
          <cell r="D2049" t="str">
            <v>2016</v>
          </cell>
          <cell r="E2049">
            <v>200</v>
          </cell>
          <cell r="F2049" t="str">
            <v>TALLER</v>
          </cell>
          <cell r="G2049" t="str">
            <v>TALLER</v>
          </cell>
          <cell r="H2049" t="str">
            <v>TALLER</v>
          </cell>
          <cell r="I2049" t="str">
            <v>TALLER</v>
          </cell>
          <cell r="J2049" t="str">
            <v>HERRAMIENTAS</v>
          </cell>
          <cell r="K2049" t="str">
            <v>ESPATULA MEDIANA</v>
          </cell>
          <cell r="L2049">
            <v>1</v>
          </cell>
          <cell r="M2049" t="str">
            <v>UNID.</v>
          </cell>
          <cell r="N2049" t="str">
            <v>TALLER</v>
          </cell>
          <cell r="O2049">
            <v>85</v>
          </cell>
          <cell r="P2049" t="str">
            <v>M2</v>
          </cell>
          <cell r="Q2049" t="str">
            <v>J2</v>
          </cell>
          <cell r="R2049" t="str">
            <v>J5</v>
          </cell>
          <cell r="S2049" t="str">
            <v>PENDIENTE</v>
          </cell>
          <cell r="T2049">
            <v>0</v>
          </cell>
          <cell r="U2049" t="str">
            <v>CHUMPITAZ GAGO JULIO ENRIQUE</v>
          </cell>
          <cell r="V2049" t="str">
            <v>CORIHUAMAN SURCO  ERICK ROBERT</v>
          </cell>
        </row>
        <row r="2050">
          <cell r="A2050">
            <v>2005</v>
          </cell>
          <cell r="B2050">
            <v>42705</v>
          </cell>
          <cell r="C2050" t="str">
            <v>DICIEMBRE</v>
          </cell>
          <cell r="D2050" t="str">
            <v>2016</v>
          </cell>
          <cell r="E2050">
            <v>200</v>
          </cell>
          <cell r="F2050" t="str">
            <v>TALLER</v>
          </cell>
          <cell r="G2050" t="str">
            <v>TALLER</v>
          </cell>
          <cell r="H2050" t="str">
            <v>TALLER</v>
          </cell>
          <cell r="I2050" t="str">
            <v>TALLER</v>
          </cell>
          <cell r="J2050" t="str">
            <v>MATERIALES</v>
          </cell>
          <cell r="K2050" t="str">
            <v>ARCHIVADORES PEQUEÑOS</v>
          </cell>
          <cell r="L2050">
            <v>4</v>
          </cell>
          <cell r="M2050" t="str">
            <v>UNID.</v>
          </cell>
          <cell r="N2050" t="str">
            <v>TALLER</v>
          </cell>
          <cell r="O2050">
            <v>85</v>
          </cell>
          <cell r="P2050" t="str">
            <v>J4</v>
          </cell>
          <cell r="Q2050" t="str">
            <v>J4</v>
          </cell>
          <cell r="R2050" t="str">
            <v>J6</v>
          </cell>
          <cell r="S2050" t="str">
            <v>PENDIENTE</v>
          </cell>
          <cell r="T2050">
            <v>0</v>
          </cell>
          <cell r="U2050" t="str">
            <v>CHIAN MANRIQUE PEDRO ANTONIO</v>
          </cell>
          <cell r="V2050" t="str">
            <v>CHIAN MANRIQUE PEDRO ANTONIO</v>
          </cell>
        </row>
        <row r="2051">
          <cell r="A2051">
            <v>2006</v>
          </cell>
          <cell r="B2051">
            <v>42705</v>
          </cell>
          <cell r="C2051" t="str">
            <v>DICIEMBRE</v>
          </cell>
          <cell r="D2051" t="str">
            <v>2016</v>
          </cell>
          <cell r="E2051">
            <v>200</v>
          </cell>
          <cell r="F2051" t="str">
            <v>TALLER</v>
          </cell>
          <cell r="G2051" t="str">
            <v>TALLER</v>
          </cell>
          <cell r="H2051" t="str">
            <v>TALLER</v>
          </cell>
          <cell r="I2051" t="str">
            <v>TALLER</v>
          </cell>
          <cell r="J2051" t="str">
            <v>MATERIALES</v>
          </cell>
          <cell r="K2051" t="str">
            <v>PAPEL LUSTRE</v>
          </cell>
          <cell r="L2051">
            <v>8</v>
          </cell>
          <cell r="M2051" t="str">
            <v>UNID.</v>
          </cell>
          <cell r="N2051" t="str">
            <v>TALLER</v>
          </cell>
          <cell r="O2051">
            <v>85</v>
          </cell>
          <cell r="P2051" t="str">
            <v>J4</v>
          </cell>
          <cell r="Q2051" t="str">
            <v>J4</v>
          </cell>
          <cell r="R2051" t="str">
            <v>J6</v>
          </cell>
          <cell r="S2051" t="str">
            <v>PENDIENTE</v>
          </cell>
          <cell r="T2051">
            <v>0</v>
          </cell>
          <cell r="U2051" t="str">
            <v>CHIAN MANRIQUE PEDRO ANTONIO</v>
          </cell>
          <cell r="V2051" t="str">
            <v>CHIAN MANRIQUE PEDRO ANTONIO</v>
          </cell>
        </row>
        <row r="2052">
          <cell r="A2052">
            <v>2007</v>
          </cell>
          <cell r="B2052">
            <v>42705</v>
          </cell>
          <cell r="C2052" t="str">
            <v>DICIEMBRE</v>
          </cell>
          <cell r="D2052" t="str">
            <v>2016</v>
          </cell>
          <cell r="E2052">
            <v>200</v>
          </cell>
          <cell r="F2052" t="str">
            <v>TALLER</v>
          </cell>
          <cell r="G2052" t="str">
            <v>TALLER</v>
          </cell>
          <cell r="H2052" t="str">
            <v>TALLER</v>
          </cell>
          <cell r="I2052" t="str">
            <v>TALLER</v>
          </cell>
          <cell r="J2052" t="str">
            <v>MATERIALES</v>
          </cell>
          <cell r="K2052" t="str">
            <v>FUNDA PARA LAPTOP</v>
          </cell>
          <cell r="L2052">
            <v>1</v>
          </cell>
          <cell r="M2052" t="str">
            <v>UNID.</v>
          </cell>
          <cell r="N2052" t="str">
            <v>TALLER</v>
          </cell>
          <cell r="O2052">
            <v>85</v>
          </cell>
          <cell r="P2052" t="str">
            <v>J4</v>
          </cell>
          <cell r="Q2052" t="str">
            <v>J4</v>
          </cell>
          <cell r="R2052" t="str">
            <v>J6</v>
          </cell>
          <cell r="S2052" t="str">
            <v>PENDIENTE</v>
          </cell>
          <cell r="T2052">
            <v>0</v>
          </cell>
          <cell r="U2052" t="str">
            <v>CHIAN MANRIQUE PEDRO ANTONIO</v>
          </cell>
          <cell r="V2052" t="str">
            <v>CHIAN MANRIQUE PEDRO ANTONIO</v>
          </cell>
        </row>
        <row r="2053">
          <cell r="A2053">
            <v>2008</v>
          </cell>
          <cell r="B2053">
            <v>42705</v>
          </cell>
          <cell r="C2053" t="str">
            <v>DICIEMBRE</v>
          </cell>
          <cell r="D2053" t="str">
            <v>2016</v>
          </cell>
          <cell r="E2053">
            <v>200</v>
          </cell>
          <cell r="F2053" t="str">
            <v>TALLER</v>
          </cell>
          <cell r="G2053" t="str">
            <v>TALLER</v>
          </cell>
          <cell r="H2053" t="str">
            <v>TALLER</v>
          </cell>
          <cell r="I2053" t="str">
            <v>TALLER</v>
          </cell>
          <cell r="J2053" t="str">
            <v>MATERIALES</v>
          </cell>
          <cell r="K2053" t="str">
            <v>USB 2 GB</v>
          </cell>
          <cell r="L2053">
            <v>1</v>
          </cell>
          <cell r="M2053" t="str">
            <v>UNID.</v>
          </cell>
          <cell r="N2053" t="str">
            <v>TALLER</v>
          </cell>
          <cell r="O2053">
            <v>85</v>
          </cell>
          <cell r="P2053" t="str">
            <v>J4</v>
          </cell>
          <cell r="Q2053" t="str">
            <v>J4</v>
          </cell>
          <cell r="R2053" t="str">
            <v>J6</v>
          </cell>
          <cell r="S2053" t="str">
            <v>PENDIENTE</v>
          </cell>
          <cell r="T2053">
            <v>0</v>
          </cell>
          <cell r="U2053" t="str">
            <v>CHIAN MANRIQUE PEDRO ANTONIO</v>
          </cell>
          <cell r="V2053" t="str">
            <v>CHIAN MANRIQUE PEDRO ANTONIO</v>
          </cell>
        </row>
        <row r="2054">
          <cell r="A2054">
            <v>2009</v>
          </cell>
          <cell r="B2054">
            <v>42705</v>
          </cell>
          <cell r="C2054" t="str">
            <v>DICIEMBRE</v>
          </cell>
          <cell r="D2054" t="str">
            <v>2016</v>
          </cell>
          <cell r="E2054">
            <v>200</v>
          </cell>
          <cell r="F2054" t="str">
            <v>TALLER</v>
          </cell>
          <cell r="G2054" t="str">
            <v>TALLER</v>
          </cell>
          <cell r="H2054" t="str">
            <v>TALLER</v>
          </cell>
          <cell r="I2054" t="str">
            <v>TALLER</v>
          </cell>
          <cell r="J2054" t="str">
            <v>INSUMO TALLER</v>
          </cell>
          <cell r="K2054" t="str">
            <v>SPRAY COLOR VERDE</v>
          </cell>
          <cell r="L2054">
            <v>1</v>
          </cell>
          <cell r="M2054" t="str">
            <v>UNID.</v>
          </cell>
          <cell r="N2054" t="str">
            <v>TALLER</v>
          </cell>
          <cell r="O2054">
            <v>0</v>
          </cell>
          <cell r="P2054" t="str">
            <v>M1</v>
          </cell>
          <cell r="Q2054" t="str">
            <v>J2</v>
          </cell>
          <cell r="R2054" t="str">
            <v>J6</v>
          </cell>
          <cell r="S2054" t="str">
            <v>ENTREGADO</v>
          </cell>
          <cell r="T2054">
            <v>42705</v>
          </cell>
          <cell r="U2054" t="str">
            <v>CABEZAS SANCHEZ JEAN JHONATAN</v>
          </cell>
          <cell r="V2054" t="str">
            <v>CORIHUAMAN SURCO  ERICK ROBERT</v>
          </cell>
        </row>
        <row r="2055">
          <cell r="A2055">
            <v>2011</v>
          </cell>
          <cell r="B2055">
            <v>42705</v>
          </cell>
          <cell r="C2055" t="str">
            <v>DICIEMBRE</v>
          </cell>
          <cell r="D2055" t="str">
            <v>2016</v>
          </cell>
          <cell r="E2055">
            <v>200</v>
          </cell>
          <cell r="F2055" t="str">
            <v>TALLER</v>
          </cell>
          <cell r="G2055" t="str">
            <v>TALLER</v>
          </cell>
          <cell r="H2055" t="str">
            <v>TALLER</v>
          </cell>
          <cell r="I2055" t="str">
            <v>TALLER</v>
          </cell>
          <cell r="J2055" t="str">
            <v>INSUMO TALLER</v>
          </cell>
          <cell r="K2055" t="str">
            <v>CADENA 1/8</v>
          </cell>
          <cell r="L2055">
            <v>5</v>
          </cell>
          <cell r="M2055" t="str">
            <v>M</v>
          </cell>
          <cell r="N2055" t="str">
            <v>TALLER</v>
          </cell>
          <cell r="O2055">
            <v>0</v>
          </cell>
          <cell r="P2055" t="str">
            <v>S2</v>
          </cell>
          <cell r="Q2055" t="str">
            <v>J2</v>
          </cell>
          <cell r="R2055" t="str">
            <v>J6</v>
          </cell>
          <cell r="S2055" t="str">
            <v>ENTREGADO</v>
          </cell>
          <cell r="T2055">
            <v>42705</v>
          </cell>
          <cell r="U2055" t="str">
            <v>PALOMINO ESTRADA  MICHEL</v>
          </cell>
          <cell r="V2055" t="str">
            <v>CORIHUAMAN SURCO  ERICK ROBERT</v>
          </cell>
        </row>
        <row r="2056">
          <cell r="A2056">
            <v>2021</v>
          </cell>
          <cell r="B2056">
            <v>42705</v>
          </cell>
          <cell r="C2056" t="str">
            <v>DICIEMBRE</v>
          </cell>
          <cell r="D2056" t="str">
            <v>2016</v>
          </cell>
          <cell r="E2056">
            <v>200</v>
          </cell>
          <cell r="F2056" t="str">
            <v>TALLER</v>
          </cell>
          <cell r="G2056" t="str">
            <v>TALLER</v>
          </cell>
          <cell r="H2056" t="str">
            <v>TALLER</v>
          </cell>
          <cell r="I2056" t="str">
            <v>TALLER</v>
          </cell>
          <cell r="J2056" t="str">
            <v>REPUESTO</v>
          </cell>
          <cell r="K2056" t="str">
            <v>DISCO DE CORTE DE 7"</v>
          </cell>
          <cell r="L2056">
            <v>1</v>
          </cell>
          <cell r="M2056" t="str">
            <v>UNID.</v>
          </cell>
          <cell r="N2056" t="str">
            <v>TALLER</v>
          </cell>
          <cell r="O2056">
            <v>0</v>
          </cell>
          <cell r="P2056" t="str">
            <v>S2</v>
          </cell>
          <cell r="Q2056" t="str">
            <v>J2</v>
          </cell>
          <cell r="R2056" t="str">
            <v>J5</v>
          </cell>
          <cell r="S2056" t="str">
            <v>ENTREGADO</v>
          </cell>
          <cell r="T2056">
            <v>42705</v>
          </cell>
          <cell r="U2056" t="str">
            <v>PALOMINO ESTRADA  MICHEL</v>
          </cell>
          <cell r="V2056" t="str">
            <v>CORIHUAMAN SURCO  ERICK ROBERT</v>
          </cell>
        </row>
        <row r="2057">
          <cell r="A2057">
            <v>2023</v>
          </cell>
          <cell r="B2057">
            <v>42705</v>
          </cell>
          <cell r="C2057" t="str">
            <v>DICIEMBRE</v>
          </cell>
          <cell r="D2057" t="str">
            <v>2016</v>
          </cell>
          <cell r="E2057">
            <v>200</v>
          </cell>
          <cell r="F2057" t="str">
            <v>TALLER</v>
          </cell>
          <cell r="G2057" t="str">
            <v>TALLER</v>
          </cell>
          <cell r="H2057" t="str">
            <v>TALLER</v>
          </cell>
          <cell r="I2057" t="str">
            <v>TALLER</v>
          </cell>
          <cell r="J2057" t="str">
            <v>REPUESTO</v>
          </cell>
          <cell r="K2057" t="str">
            <v>CELLOCORD 1/8</v>
          </cell>
          <cell r="L2057">
            <v>2</v>
          </cell>
          <cell r="M2057" t="str">
            <v>KG.</v>
          </cell>
          <cell r="N2057" t="str">
            <v>TALLER</v>
          </cell>
          <cell r="O2057">
            <v>0</v>
          </cell>
          <cell r="P2057" t="str">
            <v>S1</v>
          </cell>
          <cell r="Q2057" t="str">
            <v>J2</v>
          </cell>
          <cell r="R2057" t="str">
            <v>J6</v>
          </cell>
          <cell r="S2057" t="str">
            <v>ENTREGADO</v>
          </cell>
          <cell r="T2057">
            <v>42705</v>
          </cell>
          <cell r="U2057" t="str">
            <v>BAYONA CRUZ CRISTIAN ARMANDO</v>
          </cell>
          <cell r="V2057" t="str">
            <v>CORIHUAMAN SURCO  ERICK ROBERT</v>
          </cell>
        </row>
        <row r="2058">
          <cell r="A2058">
            <v>2024</v>
          </cell>
          <cell r="B2058">
            <v>42705</v>
          </cell>
          <cell r="C2058" t="str">
            <v>DICIEMBRE</v>
          </cell>
          <cell r="D2058" t="str">
            <v>2016</v>
          </cell>
          <cell r="E2058">
            <v>200</v>
          </cell>
          <cell r="F2058" t="str">
            <v>TALLER</v>
          </cell>
          <cell r="G2058" t="str">
            <v>TALLER</v>
          </cell>
          <cell r="H2058" t="str">
            <v>TALLER</v>
          </cell>
          <cell r="I2058" t="str">
            <v>TALLER</v>
          </cell>
          <cell r="J2058" t="str">
            <v>REPUESTO</v>
          </cell>
          <cell r="K2058" t="str">
            <v>DISCO DE DESBASTE 4"</v>
          </cell>
          <cell r="L2058">
            <v>1</v>
          </cell>
          <cell r="M2058" t="str">
            <v>UNID.</v>
          </cell>
          <cell r="N2058" t="str">
            <v>TALLER</v>
          </cell>
          <cell r="O2058">
            <v>0</v>
          </cell>
          <cell r="P2058" t="str">
            <v>S1</v>
          </cell>
          <cell r="Q2058" t="str">
            <v>J2</v>
          </cell>
          <cell r="R2058" t="str">
            <v>J6</v>
          </cell>
          <cell r="S2058" t="str">
            <v>ENTREGADO</v>
          </cell>
          <cell r="T2058">
            <v>42705</v>
          </cell>
          <cell r="U2058" t="str">
            <v>BAYONA CRUZ CRISTIAN ARMANDO</v>
          </cell>
          <cell r="V2058" t="str">
            <v>CORIHUAMAN SURCO  ERICK ROBERT</v>
          </cell>
        </row>
        <row r="2059">
          <cell r="A2059">
            <v>2025</v>
          </cell>
          <cell r="B2059">
            <v>42705</v>
          </cell>
          <cell r="C2059" t="str">
            <v>DICIEMBRE</v>
          </cell>
          <cell r="D2059" t="str">
            <v>2016</v>
          </cell>
          <cell r="E2059">
            <v>200</v>
          </cell>
          <cell r="F2059" t="str">
            <v>TALLER</v>
          </cell>
          <cell r="G2059" t="str">
            <v>TALLER</v>
          </cell>
          <cell r="H2059" t="str">
            <v>TALLER</v>
          </cell>
          <cell r="I2059" t="str">
            <v>TALLER</v>
          </cell>
          <cell r="J2059" t="str">
            <v>UNIFORMES</v>
          </cell>
          <cell r="K2059" t="str">
            <v>TAIVEX "L"</v>
          </cell>
          <cell r="L2059">
            <v>1</v>
          </cell>
          <cell r="M2059" t="str">
            <v>UNID.</v>
          </cell>
          <cell r="N2059" t="str">
            <v>TALLER</v>
          </cell>
          <cell r="O2059">
            <v>0</v>
          </cell>
          <cell r="P2059" t="str">
            <v>M8</v>
          </cell>
          <cell r="Q2059" t="str">
            <v>J2</v>
          </cell>
          <cell r="R2059" t="str">
            <v>J6</v>
          </cell>
          <cell r="S2059" t="str">
            <v>ENTREGADO</v>
          </cell>
          <cell r="T2059">
            <v>42705</v>
          </cell>
          <cell r="U2059" t="str">
            <v>VARILLAS GAGO  OSCAR ALBERTO</v>
          </cell>
          <cell r="V2059" t="str">
            <v>CORIHUAMAN SURCO  ERICK ROBERT</v>
          </cell>
        </row>
        <row r="2060">
          <cell r="A2060">
            <v>2036</v>
          </cell>
          <cell r="B2060">
            <v>42705</v>
          </cell>
          <cell r="C2060" t="str">
            <v>DICIEMBRE</v>
          </cell>
          <cell r="D2060" t="str">
            <v>2016</v>
          </cell>
          <cell r="E2060">
            <v>200</v>
          </cell>
          <cell r="F2060" t="str">
            <v>TALLER</v>
          </cell>
          <cell r="G2060" t="str">
            <v>TALLER</v>
          </cell>
          <cell r="H2060" t="str">
            <v>TALLER</v>
          </cell>
          <cell r="I2060" t="str">
            <v>TALLER</v>
          </cell>
          <cell r="J2060" t="str">
            <v>HERRAMIENTAS</v>
          </cell>
          <cell r="K2060" t="str">
            <v>HOJA DE SIERRA</v>
          </cell>
          <cell r="L2060">
            <v>1</v>
          </cell>
          <cell r="M2060" t="str">
            <v>UNID.</v>
          </cell>
          <cell r="N2060" t="str">
            <v>TALLER</v>
          </cell>
          <cell r="O2060">
            <v>0</v>
          </cell>
          <cell r="P2060" t="str">
            <v>M2</v>
          </cell>
          <cell r="Q2060" t="str">
            <v>J1</v>
          </cell>
          <cell r="R2060" t="str">
            <v>J5</v>
          </cell>
          <cell r="S2060" t="str">
            <v>ENTREGADO</v>
          </cell>
          <cell r="T2060">
            <v>42705</v>
          </cell>
          <cell r="U2060" t="str">
            <v>CHUMPITAZ GAGO JULIO ENRIQUE</v>
          </cell>
          <cell r="V2060" t="str">
            <v>FLOREZ CONDORI  JOSE WILLIANS</v>
          </cell>
        </row>
        <row r="2061">
          <cell r="A2061">
            <v>2053</v>
          </cell>
          <cell r="B2061">
            <v>42705</v>
          </cell>
          <cell r="C2061" t="str">
            <v>DICIEMBRE</v>
          </cell>
          <cell r="D2061" t="str">
            <v>2016</v>
          </cell>
          <cell r="E2061">
            <v>200</v>
          </cell>
          <cell r="F2061" t="str">
            <v>TALLER</v>
          </cell>
          <cell r="G2061" t="str">
            <v>TALLER</v>
          </cell>
          <cell r="H2061" t="str">
            <v>TALLER</v>
          </cell>
          <cell r="I2061" t="str">
            <v>TALLER</v>
          </cell>
          <cell r="J2061" t="str">
            <v>INSUMO TALLER</v>
          </cell>
          <cell r="K2061" t="str">
            <v>CINTA NEGRA AISLANTE</v>
          </cell>
          <cell r="L2061">
            <v>1</v>
          </cell>
          <cell r="M2061" t="str">
            <v>UNID.</v>
          </cell>
          <cell r="N2061" t="str">
            <v>TALLER</v>
          </cell>
          <cell r="O2061">
            <v>0</v>
          </cell>
          <cell r="P2061" t="str">
            <v>E3</v>
          </cell>
          <cell r="Q2061" t="str">
            <v>J2</v>
          </cell>
          <cell r="R2061" t="str">
            <v>J6</v>
          </cell>
          <cell r="S2061" t="str">
            <v>ENTREGADO</v>
          </cell>
          <cell r="T2061">
            <v>42705</v>
          </cell>
          <cell r="U2061" t="str">
            <v>CONDORI CHURATA ALEX</v>
          </cell>
          <cell r="V2061" t="str">
            <v>CORIHUAMAN SURCO  ERICK ROBERT</v>
          </cell>
        </row>
        <row r="2062">
          <cell r="A2062">
            <v>2054</v>
          </cell>
          <cell r="B2062">
            <v>42705</v>
          </cell>
          <cell r="C2062" t="str">
            <v>DICIEMBRE</v>
          </cell>
          <cell r="D2062" t="str">
            <v>2016</v>
          </cell>
          <cell r="E2062">
            <v>200</v>
          </cell>
          <cell r="F2062" t="str">
            <v>TALLER</v>
          </cell>
          <cell r="G2062" t="str">
            <v>TALLER</v>
          </cell>
          <cell r="H2062" t="str">
            <v>TALLER</v>
          </cell>
          <cell r="I2062" t="str">
            <v>TALLER</v>
          </cell>
          <cell r="J2062" t="str">
            <v>INSUMO TALLER</v>
          </cell>
          <cell r="K2062" t="str">
            <v>PRESINTOS 200</v>
          </cell>
          <cell r="L2062">
            <v>10</v>
          </cell>
          <cell r="M2062" t="str">
            <v>UNID.</v>
          </cell>
          <cell r="N2062" t="str">
            <v>TALLER</v>
          </cell>
          <cell r="O2062">
            <v>0</v>
          </cell>
          <cell r="P2062" t="str">
            <v>E3</v>
          </cell>
          <cell r="Q2062" t="str">
            <v>J2</v>
          </cell>
          <cell r="R2062" t="str">
            <v>J6</v>
          </cell>
          <cell r="S2062" t="str">
            <v>ENTREGADO</v>
          </cell>
          <cell r="T2062">
            <v>42705</v>
          </cell>
          <cell r="U2062" t="str">
            <v>CONDORI CHURATA ALEX</v>
          </cell>
          <cell r="V2062" t="str">
            <v>CORIHUAMAN SURCO  ERICK ROBERT</v>
          </cell>
        </row>
        <row r="2063">
          <cell r="A2063">
            <v>1968</v>
          </cell>
          <cell r="B2063">
            <v>42705</v>
          </cell>
          <cell r="C2063" t="str">
            <v>DICIEMBRE</v>
          </cell>
          <cell r="D2063" t="str">
            <v>2016</v>
          </cell>
          <cell r="E2063">
            <v>490</v>
          </cell>
          <cell r="F2063" t="str">
            <v>X2W-760</v>
          </cell>
          <cell r="G2063" t="str">
            <v>C5V-992</v>
          </cell>
          <cell r="H2063" t="str">
            <v>LAS BAMBAS</v>
          </cell>
          <cell r="I2063">
            <v>149343</v>
          </cell>
          <cell r="J2063" t="str">
            <v>REPUESTO</v>
          </cell>
          <cell r="K2063" t="str">
            <v>PERNO 3/4 X 6" C/ TUERCA Y VOLANDA</v>
          </cell>
          <cell r="L2063">
            <v>1</v>
          </cell>
          <cell r="M2063" t="str">
            <v>UNID.</v>
          </cell>
          <cell r="N2063" t="str">
            <v>TRACTO</v>
          </cell>
          <cell r="O2063">
            <v>0</v>
          </cell>
          <cell r="P2063" t="str">
            <v>S3</v>
          </cell>
          <cell r="Q2063" t="str">
            <v>J2</v>
          </cell>
          <cell r="R2063" t="str">
            <v>J5</v>
          </cell>
          <cell r="S2063" t="str">
            <v>ENTREGADO</v>
          </cell>
          <cell r="T2063">
            <v>42705</v>
          </cell>
          <cell r="U2063" t="str">
            <v>JIMENEZ MACHACA JAVIER</v>
          </cell>
          <cell r="V2063" t="str">
            <v>CORIHUAMAN SURCO  ERICK ROBERT</v>
          </cell>
        </row>
        <row r="2064">
          <cell r="A2064">
            <v>1969</v>
          </cell>
          <cell r="B2064">
            <v>42705</v>
          </cell>
          <cell r="C2064" t="str">
            <v>DICIEMBRE</v>
          </cell>
          <cell r="D2064" t="str">
            <v>2016</v>
          </cell>
          <cell r="E2064">
            <v>490</v>
          </cell>
          <cell r="F2064" t="str">
            <v>X2W-760</v>
          </cell>
          <cell r="G2064" t="str">
            <v>C5V-992</v>
          </cell>
          <cell r="H2064" t="str">
            <v>LAS BAMBAS</v>
          </cell>
          <cell r="I2064">
            <v>149343</v>
          </cell>
          <cell r="J2064" t="str">
            <v>REPUESTO</v>
          </cell>
          <cell r="K2064" t="str">
            <v>PERNO 1/4 X 6" C/ TUERCA Y VOLANDA</v>
          </cell>
          <cell r="L2064">
            <v>4</v>
          </cell>
          <cell r="M2064" t="str">
            <v>UNID.</v>
          </cell>
          <cell r="N2064" t="str">
            <v>TRACTO</v>
          </cell>
          <cell r="O2064">
            <v>0</v>
          </cell>
          <cell r="P2064" t="str">
            <v>S3</v>
          </cell>
          <cell r="Q2064" t="str">
            <v>J2</v>
          </cell>
          <cell r="R2064" t="str">
            <v>J5</v>
          </cell>
          <cell r="S2064" t="str">
            <v>ENTREGADO</v>
          </cell>
          <cell r="T2064">
            <v>42705</v>
          </cell>
          <cell r="U2064" t="str">
            <v>JIMENEZ MACHACA JAVIER</v>
          </cell>
          <cell r="V2064" t="str">
            <v>CORIHUAMAN SURCO  ERICK ROBERT</v>
          </cell>
        </row>
        <row r="2065">
          <cell r="A2065">
            <v>1972</v>
          </cell>
          <cell r="B2065">
            <v>42705</v>
          </cell>
          <cell r="C2065" t="str">
            <v>DICIEMBRE</v>
          </cell>
          <cell r="D2065" t="str">
            <v>2016</v>
          </cell>
          <cell r="E2065">
            <v>490</v>
          </cell>
          <cell r="F2065" t="str">
            <v>X2W-760</v>
          </cell>
          <cell r="G2065" t="str">
            <v>C5V-992</v>
          </cell>
          <cell r="H2065" t="str">
            <v>LAS BAMBAS</v>
          </cell>
          <cell r="I2065">
            <v>149343</v>
          </cell>
          <cell r="J2065" t="str">
            <v>REPUESTO</v>
          </cell>
          <cell r="K2065" t="str">
            <v>ALTERNADOR REPARADO</v>
          </cell>
          <cell r="L2065">
            <v>1</v>
          </cell>
          <cell r="M2065" t="str">
            <v>UNID.</v>
          </cell>
          <cell r="N2065" t="str">
            <v>TRACTO</v>
          </cell>
          <cell r="O2065">
            <v>0</v>
          </cell>
          <cell r="P2065" t="str">
            <v>E2</v>
          </cell>
          <cell r="Q2065" t="str">
            <v>J2</v>
          </cell>
          <cell r="R2065" t="str">
            <v>J5</v>
          </cell>
          <cell r="S2065" t="str">
            <v>ENTREGADO</v>
          </cell>
          <cell r="T2065">
            <v>42705</v>
          </cell>
          <cell r="U2065" t="str">
            <v>YUCA BELLIDO BORIS YERSY</v>
          </cell>
          <cell r="V2065" t="str">
            <v>CORIHUAMAN SURCO  ERICK ROBERT</v>
          </cell>
        </row>
        <row r="2066">
          <cell r="A2066">
            <v>1981</v>
          </cell>
          <cell r="B2066">
            <v>42705</v>
          </cell>
          <cell r="C2066" t="str">
            <v>DICIEMBRE</v>
          </cell>
          <cell r="D2066" t="str">
            <v>2016</v>
          </cell>
          <cell r="E2066">
            <v>490</v>
          </cell>
          <cell r="F2066" t="str">
            <v>X2W-760</v>
          </cell>
          <cell r="G2066" t="str">
            <v>C5V-992</v>
          </cell>
          <cell r="H2066" t="str">
            <v>LAS BAMBAS</v>
          </cell>
          <cell r="I2066">
            <v>149343</v>
          </cell>
          <cell r="J2066" t="str">
            <v>REPUESTO</v>
          </cell>
          <cell r="K2066" t="str">
            <v xml:space="preserve">PERNO 3/8 X 1 1/2 </v>
          </cell>
          <cell r="L2066">
            <v>3</v>
          </cell>
          <cell r="M2066" t="str">
            <v>UNID.</v>
          </cell>
          <cell r="N2066" t="str">
            <v>TRACTO</v>
          </cell>
          <cell r="O2066">
            <v>0</v>
          </cell>
          <cell r="P2066" t="str">
            <v>M6</v>
          </cell>
          <cell r="Q2066" t="str">
            <v>J2</v>
          </cell>
          <cell r="R2066" t="str">
            <v>J5</v>
          </cell>
          <cell r="S2066" t="str">
            <v>ENTREGADO</v>
          </cell>
          <cell r="T2066">
            <v>42705</v>
          </cell>
          <cell r="U2066" t="str">
            <v>PARI VENTURA  EDSON ORLANDO</v>
          </cell>
          <cell r="V2066" t="str">
            <v>CORIHUAMAN SURCO  ERICK ROBERT</v>
          </cell>
        </row>
        <row r="2067">
          <cell r="A2067">
            <v>1982</v>
          </cell>
          <cell r="B2067">
            <v>42705</v>
          </cell>
          <cell r="C2067" t="str">
            <v>DICIEMBRE</v>
          </cell>
          <cell r="D2067" t="str">
            <v>2016</v>
          </cell>
          <cell r="E2067">
            <v>490</v>
          </cell>
          <cell r="F2067" t="str">
            <v>X2W-760</v>
          </cell>
          <cell r="G2067" t="str">
            <v>C5V-992</v>
          </cell>
          <cell r="H2067" t="str">
            <v>LAS BAMBAS</v>
          </cell>
          <cell r="I2067">
            <v>149343</v>
          </cell>
          <cell r="J2067" t="str">
            <v>REPUESTO</v>
          </cell>
          <cell r="K2067" t="str">
            <v>ARANDELAS PLANAS 3/8</v>
          </cell>
          <cell r="L2067">
            <v>6</v>
          </cell>
          <cell r="M2067" t="str">
            <v>UNID.</v>
          </cell>
          <cell r="N2067" t="str">
            <v>TRACTO</v>
          </cell>
          <cell r="O2067">
            <v>0</v>
          </cell>
          <cell r="P2067" t="str">
            <v>M6</v>
          </cell>
          <cell r="Q2067" t="str">
            <v>J2</v>
          </cell>
          <cell r="R2067" t="str">
            <v>J5</v>
          </cell>
          <cell r="S2067" t="str">
            <v>ENTREGADO</v>
          </cell>
          <cell r="T2067">
            <v>42705</v>
          </cell>
          <cell r="U2067" t="str">
            <v>PARI VENTURA  EDSON ORLANDO</v>
          </cell>
          <cell r="V2067" t="str">
            <v>CORIHUAMAN SURCO  ERICK ROBERT</v>
          </cell>
        </row>
        <row r="2068">
          <cell r="A2068">
            <v>1983</v>
          </cell>
          <cell r="B2068">
            <v>42705</v>
          </cell>
          <cell r="C2068" t="str">
            <v>DICIEMBRE</v>
          </cell>
          <cell r="D2068" t="str">
            <v>2016</v>
          </cell>
          <cell r="E2068">
            <v>490</v>
          </cell>
          <cell r="F2068" t="str">
            <v>X2W-760</v>
          </cell>
          <cell r="G2068" t="str">
            <v>C5V-992</v>
          </cell>
          <cell r="H2068" t="str">
            <v>LAS BAMBAS</v>
          </cell>
          <cell r="I2068">
            <v>149343</v>
          </cell>
          <cell r="J2068" t="str">
            <v>REPUESTO</v>
          </cell>
          <cell r="K2068" t="str">
            <v>TUERCA SEGURO 3/8</v>
          </cell>
          <cell r="L2068">
            <v>3</v>
          </cell>
          <cell r="M2068" t="str">
            <v>UNID.</v>
          </cell>
          <cell r="N2068" t="str">
            <v>TRACTO</v>
          </cell>
          <cell r="O2068">
            <v>0</v>
          </cell>
          <cell r="P2068" t="str">
            <v>M6</v>
          </cell>
          <cell r="Q2068" t="str">
            <v>J2</v>
          </cell>
          <cell r="R2068" t="str">
            <v>J5</v>
          </cell>
          <cell r="S2068" t="str">
            <v>ENTREGADO</v>
          </cell>
          <cell r="T2068">
            <v>42705</v>
          </cell>
          <cell r="U2068" t="str">
            <v>PARI VENTURA  EDSON ORLANDO</v>
          </cell>
          <cell r="V2068" t="str">
            <v>CORIHUAMAN SURCO  ERICK ROBERT</v>
          </cell>
        </row>
        <row r="2069">
          <cell r="A2069">
            <v>1984</v>
          </cell>
          <cell r="B2069">
            <v>42705</v>
          </cell>
          <cell r="C2069" t="str">
            <v>DICIEMBRE</v>
          </cell>
          <cell r="D2069" t="str">
            <v>2016</v>
          </cell>
          <cell r="E2069">
            <v>490</v>
          </cell>
          <cell r="F2069" t="str">
            <v>X2W-760</v>
          </cell>
          <cell r="G2069" t="str">
            <v>C5V-992</v>
          </cell>
          <cell r="H2069" t="str">
            <v>LAS BAMBAS</v>
          </cell>
          <cell r="I2069">
            <v>149343</v>
          </cell>
          <cell r="J2069" t="str">
            <v>REPUESTO</v>
          </cell>
          <cell r="K2069" t="str">
            <v>ACEITE 15W40</v>
          </cell>
          <cell r="L2069">
            <v>1</v>
          </cell>
          <cell r="M2069" t="str">
            <v>GLNS.</v>
          </cell>
          <cell r="N2069" t="str">
            <v>TRACTO</v>
          </cell>
          <cell r="O2069">
            <v>0</v>
          </cell>
          <cell r="P2069" t="str">
            <v>M6</v>
          </cell>
          <cell r="Q2069" t="str">
            <v>J2</v>
          </cell>
          <cell r="R2069" t="str">
            <v>J5</v>
          </cell>
          <cell r="S2069" t="str">
            <v>ENTREGADO</v>
          </cell>
          <cell r="T2069">
            <v>42705</v>
          </cell>
          <cell r="U2069" t="str">
            <v>PARI VENTURA  EDSON ORLANDO</v>
          </cell>
          <cell r="V2069" t="str">
            <v>CORIHUAMAN SURCO  ERICK ROBERT</v>
          </cell>
        </row>
        <row r="2070">
          <cell r="A2070">
            <v>1985</v>
          </cell>
          <cell r="B2070">
            <v>42705</v>
          </cell>
          <cell r="C2070" t="str">
            <v>DICIEMBRE</v>
          </cell>
          <cell r="D2070" t="str">
            <v>2016</v>
          </cell>
          <cell r="E2070">
            <v>490</v>
          </cell>
          <cell r="F2070" t="str">
            <v>X2W-760</v>
          </cell>
          <cell r="G2070" t="str">
            <v>C5V-992</v>
          </cell>
          <cell r="H2070" t="str">
            <v>LAS BAMBAS</v>
          </cell>
          <cell r="I2070">
            <v>149343</v>
          </cell>
          <cell r="J2070" t="str">
            <v>REPUESTO</v>
          </cell>
          <cell r="K2070" t="str">
            <v>AMORTIGUADOR LADO IZQUIERDO DELANTERO</v>
          </cell>
          <cell r="L2070">
            <v>1</v>
          </cell>
          <cell r="M2070" t="str">
            <v>UNID.</v>
          </cell>
          <cell r="N2070" t="str">
            <v>TRACTO</v>
          </cell>
          <cell r="O2070">
            <v>0</v>
          </cell>
          <cell r="P2070" t="str">
            <v>M6</v>
          </cell>
          <cell r="Q2070" t="str">
            <v>J2</v>
          </cell>
          <cell r="R2070" t="str">
            <v>J5</v>
          </cell>
          <cell r="S2070" t="str">
            <v>ENTREGADO</v>
          </cell>
          <cell r="T2070">
            <v>42705</v>
          </cell>
          <cell r="U2070" t="str">
            <v>PARI VENTURA  EDSON ORLANDO</v>
          </cell>
          <cell r="V2070" t="str">
            <v>CORIHUAMAN SURCO  ERICK ROBERT</v>
          </cell>
        </row>
        <row r="2071">
          <cell r="A2071">
            <v>2010</v>
          </cell>
          <cell r="B2071">
            <v>42705</v>
          </cell>
          <cell r="C2071" t="str">
            <v>DICIEMBRE</v>
          </cell>
          <cell r="D2071" t="str">
            <v>2016</v>
          </cell>
          <cell r="E2071">
            <v>420</v>
          </cell>
          <cell r="F2071" t="str">
            <v>X2W-763</v>
          </cell>
          <cell r="G2071" t="str">
            <v>C5V-997</v>
          </cell>
          <cell r="H2071" t="str">
            <v>LAS BAMBAS</v>
          </cell>
          <cell r="I2071">
            <v>154933</v>
          </cell>
          <cell r="J2071" t="str">
            <v>INSUMO TALLER</v>
          </cell>
          <cell r="K2071" t="str">
            <v>JABON</v>
          </cell>
          <cell r="L2071">
            <v>1</v>
          </cell>
          <cell r="M2071" t="str">
            <v>UNID.</v>
          </cell>
          <cell r="N2071" t="str">
            <v>CISTERNA</v>
          </cell>
          <cell r="O2071">
            <v>85</v>
          </cell>
          <cell r="P2071" t="str">
            <v>S3</v>
          </cell>
          <cell r="Q2071" t="str">
            <v>J2</v>
          </cell>
          <cell r="R2071" t="str">
            <v>J6</v>
          </cell>
          <cell r="S2071" t="str">
            <v>PENDIENTE</v>
          </cell>
          <cell r="T2071">
            <v>0</v>
          </cell>
          <cell r="U2071" t="str">
            <v>JIMENEZ MACHACA JAVIER</v>
          </cell>
          <cell r="V2071" t="str">
            <v>CORIHUAMAN SURCO  ERICK ROBERT</v>
          </cell>
        </row>
        <row r="2072">
          <cell r="A2072">
            <v>2037</v>
          </cell>
          <cell r="B2072">
            <v>42705</v>
          </cell>
          <cell r="C2072" t="str">
            <v>DICIEMBRE</v>
          </cell>
          <cell r="D2072" t="str">
            <v>2016</v>
          </cell>
          <cell r="E2072">
            <v>495</v>
          </cell>
          <cell r="F2072" t="str">
            <v>X2W-763</v>
          </cell>
          <cell r="G2072" t="str">
            <v>C5V-997</v>
          </cell>
          <cell r="H2072" t="str">
            <v>LAS BAMBAS</v>
          </cell>
          <cell r="I2072">
            <v>155321</v>
          </cell>
          <cell r="J2072" t="str">
            <v>REPUESTO</v>
          </cell>
          <cell r="K2072" t="str">
            <v>BOCINAS Y PINES</v>
          </cell>
          <cell r="L2072">
            <v>1</v>
          </cell>
          <cell r="M2072" t="str">
            <v>JUEGO</v>
          </cell>
          <cell r="N2072" t="str">
            <v>CISTERNA</v>
          </cell>
          <cell r="O2072">
            <v>0</v>
          </cell>
          <cell r="P2072" t="str">
            <v>S2</v>
          </cell>
          <cell r="Q2072" t="str">
            <v>J2</v>
          </cell>
          <cell r="R2072" t="str">
            <v>J6</v>
          </cell>
          <cell r="S2072" t="str">
            <v>ENTREGADO</v>
          </cell>
          <cell r="T2072">
            <v>42705</v>
          </cell>
          <cell r="U2072" t="str">
            <v>PALOMINO ESTRADA  MICHEL</v>
          </cell>
          <cell r="V2072" t="str">
            <v>CORIHUAMAN SURCO  ERICK ROBERT</v>
          </cell>
        </row>
        <row r="2073">
          <cell r="A2073">
            <v>2038</v>
          </cell>
          <cell r="B2073">
            <v>42705</v>
          </cell>
          <cell r="C2073" t="str">
            <v>DICIEMBRE</v>
          </cell>
          <cell r="D2073" t="str">
            <v>2016</v>
          </cell>
          <cell r="E2073">
            <v>495</v>
          </cell>
          <cell r="F2073" t="str">
            <v>X2W-763</v>
          </cell>
          <cell r="G2073" t="str">
            <v>C5V-997</v>
          </cell>
          <cell r="H2073" t="str">
            <v>LAS BAMBAS</v>
          </cell>
          <cell r="I2073">
            <v>155321</v>
          </cell>
          <cell r="J2073" t="str">
            <v>REPUESTO</v>
          </cell>
          <cell r="K2073" t="str">
            <v>PERNO 1/2 X 4</v>
          </cell>
          <cell r="L2073">
            <v>2</v>
          </cell>
          <cell r="M2073" t="str">
            <v>UNID.</v>
          </cell>
          <cell r="N2073" t="str">
            <v>CISTERNA</v>
          </cell>
          <cell r="O2073">
            <v>0</v>
          </cell>
          <cell r="P2073" t="str">
            <v>S2</v>
          </cell>
          <cell r="Q2073" t="str">
            <v>J2</v>
          </cell>
          <cell r="R2073" t="str">
            <v>J6</v>
          </cell>
          <cell r="S2073" t="str">
            <v>ENTREGADO</v>
          </cell>
          <cell r="T2073">
            <v>42705</v>
          </cell>
          <cell r="U2073" t="str">
            <v>PALOMINO ESTRADA  MICHEL</v>
          </cell>
          <cell r="V2073" t="str">
            <v>CORIHUAMAN SURCO  ERICK ROBERT</v>
          </cell>
        </row>
        <row r="2074">
          <cell r="A2074">
            <v>2039</v>
          </cell>
          <cell r="B2074">
            <v>42705</v>
          </cell>
          <cell r="C2074" t="str">
            <v>DICIEMBRE</v>
          </cell>
          <cell r="D2074" t="str">
            <v>2016</v>
          </cell>
          <cell r="E2074">
            <v>495</v>
          </cell>
          <cell r="F2074" t="str">
            <v>X2W-763</v>
          </cell>
          <cell r="G2074" t="str">
            <v>C5V-997</v>
          </cell>
          <cell r="H2074" t="str">
            <v>LAS BAMBAS</v>
          </cell>
          <cell r="I2074">
            <v>155321</v>
          </cell>
          <cell r="J2074" t="str">
            <v>REPUESTO</v>
          </cell>
          <cell r="K2074" t="str">
            <v>TUERCA SEGURO 1/2</v>
          </cell>
          <cell r="L2074">
            <v>2</v>
          </cell>
          <cell r="M2074" t="str">
            <v>UNID.</v>
          </cell>
          <cell r="N2074" t="str">
            <v>CISTERNA</v>
          </cell>
          <cell r="O2074">
            <v>0</v>
          </cell>
          <cell r="P2074" t="str">
            <v>S2</v>
          </cell>
          <cell r="Q2074" t="str">
            <v>J2</v>
          </cell>
          <cell r="R2074" t="str">
            <v>J6</v>
          </cell>
          <cell r="S2074" t="str">
            <v>ENTREGADO</v>
          </cell>
          <cell r="T2074">
            <v>42705</v>
          </cell>
          <cell r="U2074" t="str">
            <v>PALOMINO ESTRADA  MICHEL</v>
          </cell>
          <cell r="V2074" t="str">
            <v>CORIHUAMAN SURCO  ERICK ROBERT</v>
          </cell>
        </row>
        <row r="2075">
          <cell r="A2075">
            <v>2040</v>
          </cell>
          <cell r="B2075">
            <v>42705</v>
          </cell>
          <cell r="C2075" t="str">
            <v>DICIEMBRE</v>
          </cell>
          <cell r="D2075" t="str">
            <v>2016</v>
          </cell>
          <cell r="E2075">
            <v>495</v>
          </cell>
          <cell r="F2075" t="str">
            <v>X2W-763</v>
          </cell>
          <cell r="G2075" t="str">
            <v>C5V-997</v>
          </cell>
          <cell r="H2075" t="str">
            <v>LAS BAMBAS</v>
          </cell>
          <cell r="I2075">
            <v>155321</v>
          </cell>
          <cell r="J2075" t="str">
            <v>REPUESTO</v>
          </cell>
          <cell r="K2075" t="str">
            <v>PERNOS 5/8 X 6</v>
          </cell>
          <cell r="L2075">
            <v>2</v>
          </cell>
          <cell r="M2075" t="str">
            <v>UNID.</v>
          </cell>
          <cell r="N2075" t="str">
            <v>CISTERNA</v>
          </cell>
          <cell r="O2075">
            <v>0</v>
          </cell>
          <cell r="P2075" t="str">
            <v>S2</v>
          </cell>
          <cell r="Q2075" t="str">
            <v>J2</v>
          </cell>
          <cell r="R2075" t="str">
            <v>J6</v>
          </cell>
          <cell r="S2075" t="str">
            <v>ENTREGADO</v>
          </cell>
          <cell r="T2075">
            <v>42705</v>
          </cell>
          <cell r="U2075" t="str">
            <v>PALOMINO ESTRADA  MICHEL</v>
          </cell>
          <cell r="V2075" t="str">
            <v>CORIHUAMAN SURCO  ERICK ROBERT</v>
          </cell>
        </row>
        <row r="2076">
          <cell r="A2076">
            <v>2041</v>
          </cell>
          <cell r="B2076">
            <v>42705</v>
          </cell>
          <cell r="C2076" t="str">
            <v>DICIEMBRE</v>
          </cell>
          <cell r="D2076" t="str">
            <v>2016</v>
          </cell>
          <cell r="E2076">
            <v>495</v>
          </cell>
          <cell r="F2076" t="str">
            <v>X2W-763</v>
          </cell>
          <cell r="G2076" t="str">
            <v>C5V-997</v>
          </cell>
          <cell r="H2076" t="str">
            <v>LAS BAMBAS</v>
          </cell>
          <cell r="I2076">
            <v>155321</v>
          </cell>
          <cell r="J2076" t="str">
            <v>REPUESTO</v>
          </cell>
          <cell r="K2076" t="str">
            <v>TUERCA SEGURO 5/8</v>
          </cell>
          <cell r="L2076">
            <v>2</v>
          </cell>
          <cell r="M2076" t="str">
            <v>UNID.</v>
          </cell>
          <cell r="N2076" t="str">
            <v>CISTERNA</v>
          </cell>
          <cell r="O2076">
            <v>0</v>
          </cell>
          <cell r="P2076" t="str">
            <v>S2</v>
          </cell>
          <cell r="Q2076" t="str">
            <v>J2</v>
          </cell>
          <cell r="R2076" t="str">
            <v>J6</v>
          </cell>
          <cell r="S2076" t="str">
            <v>ENTREGADO</v>
          </cell>
          <cell r="T2076">
            <v>42705</v>
          </cell>
          <cell r="U2076" t="str">
            <v>PALOMINO ESTRADA  MICHEL</v>
          </cell>
          <cell r="V2076" t="str">
            <v>CORIHUAMAN SURCO  ERICK ROBERT</v>
          </cell>
        </row>
        <row r="2077">
          <cell r="A2077">
            <v>2073</v>
          </cell>
          <cell r="B2077">
            <v>42706</v>
          </cell>
          <cell r="C2077" t="str">
            <v>DICIEMBRE</v>
          </cell>
          <cell r="D2077" t="str">
            <v>2016</v>
          </cell>
          <cell r="E2077">
            <v>389</v>
          </cell>
          <cell r="F2077" t="str">
            <v>ABQ-704</v>
          </cell>
          <cell r="G2077" t="str">
            <v>TBB-995</v>
          </cell>
          <cell r="H2077" t="str">
            <v>LAS BAMBAS</v>
          </cell>
          <cell r="I2077">
            <v>108737</v>
          </cell>
          <cell r="J2077" t="str">
            <v>REPUESTO</v>
          </cell>
          <cell r="K2077" t="str">
            <v>TECLA ELEVALUNA LADO DERECHO (PILOTO)</v>
          </cell>
          <cell r="L2077">
            <v>1</v>
          </cell>
          <cell r="M2077" t="str">
            <v>UNID.</v>
          </cell>
          <cell r="N2077" t="str">
            <v>TRACTO</v>
          </cell>
          <cell r="O2077">
            <v>0</v>
          </cell>
          <cell r="P2077" t="str">
            <v>E2</v>
          </cell>
          <cell r="Q2077" t="str">
            <v>J2</v>
          </cell>
          <cell r="R2077" t="str">
            <v>J5</v>
          </cell>
          <cell r="S2077" t="str">
            <v>ENTREGADO</v>
          </cell>
          <cell r="T2077">
            <v>42706</v>
          </cell>
          <cell r="U2077" t="str">
            <v>YUCA BELLIDO BORIS YERSY</v>
          </cell>
          <cell r="V2077" t="str">
            <v>CORIHUAMAN SURCO  ERICK ROBERT</v>
          </cell>
        </row>
        <row r="2078">
          <cell r="A2078">
            <v>2074</v>
          </cell>
          <cell r="B2078">
            <v>42706</v>
          </cell>
          <cell r="C2078" t="str">
            <v>DICIEMBRE</v>
          </cell>
          <cell r="D2078" t="str">
            <v>2016</v>
          </cell>
          <cell r="E2078">
            <v>389</v>
          </cell>
          <cell r="F2078" t="str">
            <v>ABQ-704</v>
          </cell>
          <cell r="G2078" t="str">
            <v>TBB-995</v>
          </cell>
          <cell r="H2078" t="str">
            <v>LAS BAMBAS</v>
          </cell>
          <cell r="I2078">
            <v>108737</v>
          </cell>
          <cell r="J2078" t="str">
            <v>REPUESTO</v>
          </cell>
          <cell r="K2078" t="str">
            <v>LIQUIDO LIMPIAPARABRISAS</v>
          </cell>
          <cell r="L2078">
            <v>1</v>
          </cell>
          <cell r="M2078" t="str">
            <v>GLNS.</v>
          </cell>
          <cell r="N2078" t="str">
            <v>TRACTO</v>
          </cell>
          <cell r="O2078">
            <v>0</v>
          </cell>
          <cell r="P2078" t="str">
            <v>M5</v>
          </cell>
          <cell r="Q2078" t="str">
            <v>J2</v>
          </cell>
          <cell r="R2078" t="str">
            <v>J5</v>
          </cell>
          <cell r="S2078" t="str">
            <v>ENTREGADO</v>
          </cell>
          <cell r="T2078">
            <v>42706</v>
          </cell>
          <cell r="U2078" t="str">
            <v>LOPEZ RUIZ WILBERTO</v>
          </cell>
          <cell r="V2078" t="str">
            <v>CORIHUAMAN SURCO  ERICK ROBERT</v>
          </cell>
        </row>
        <row r="2079">
          <cell r="A2079">
            <v>2075</v>
          </cell>
          <cell r="B2079">
            <v>42706</v>
          </cell>
          <cell r="C2079" t="str">
            <v>DICIEMBRE</v>
          </cell>
          <cell r="D2079" t="str">
            <v>2016</v>
          </cell>
          <cell r="E2079">
            <v>389</v>
          </cell>
          <cell r="F2079" t="str">
            <v>ABQ-704</v>
          </cell>
          <cell r="G2079" t="str">
            <v>TBB-995</v>
          </cell>
          <cell r="H2079" t="str">
            <v>LAS BAMBAS</v>
          </cell>
          <cell r="I2079">
            <v>108737</v>
          </cell>
          <cell r="J2079" t="str">
            <v>REPUESTO</v>
          </cell>
          <cell r="K2079" t="str">
            <v>LIQUIDO REFRIGERANTE</v>
          </cell>
          <cell r="L2079">
            <v>1</v>
          </cell>
          <cell r="M2079" t="str">
            <v>GLNS.</v>
          </cell>
          <cell r="N2079" t="str">
            <v>TRACTO</v>
          </cell>
          <cell r="O2079">
            <v>0</v>
          </cell>
          <cell r="P2079" t="str">
            <v>M5</v>
          </cell>
          <cell r="Q2079" t="str">
            <v>J2</v>
          </cell>
          <cell r="R2079" t="str">
            <v>J5</v>
          </cell>
          <cell r="S2079" t="str">
            <v>ENTREGADO</v>
          </cell>
          <cell r="T2079">
            <v>42706</v>
          </cell>
          <cell r="U2079" t="str">
            <v>LOPEZ RUIZ WILBERTO</v>
          </cell>
          <cell r="V2079" t="str">
            <v>CORIHUAMAN SURCO  ERICK ROBERT</v>
          </cell>
        </row>
        <row r="2080">
          <cell r="A2080">
            <v>2086</v>
          </cell>
          <cell r="B2080">
            <v>42706</v>
          </cell>
          <cell r="C2080" t="str">
            <v>DICIEMBRE</v>
          </cell>
          <cell r="D2080" t="str">
            <v>2016</v>
          </cell>
          <cell r="E2080">
            <v>449</v>
          </cell>
          <cell r="F2080" t="str">
            <v>B2L-889</v>
          </cell>
          <cell r="G2080" t="str">
            <v>CAMION</v>
          </cell>
          <cell r="H2080" t="str">
            <v>TAMBOMAYO</v>
          </cell>
          <cell r="I2080">
            <v>121547</v>
          </cell>
          <cell r="J2080" t="str">
            <v>REPUESTO</v>
          </cell>
          <cell r="K2080" t="str">
            <v>FAROS NEBLINEROS BLANCOS</v>
          </cell>
          <cell r="L2080">
            <v>2</v>
          </cell>
          <cell r="M2080" t="str">
            <v>UNID.</v>
          </cell>
          <cell r="N2080" t="str">
            <v>TRACTO</v>
          </cell>
          <cell r="O2080">
            <v>0</v>
          </cell>
          <cell r="P2080" t="str">
            <v>E2</v>
          </cell>
          <cell r="Q2080" t="str">
            <v>J2</v>
          </cell>
          <cell r="R2080" t="str">
            <v>J5</v>
          </cell>
          <cell r="S2080" t="str">
            <v>ENTREGADO</v>
          </cell>
          <cell r="T2080">
            <v>42706</v>
          </cell>
          <cell r="U2080" t="str">
            <v>YUCA BELLIDO BORIS YERSY</v>
          </cell>
          <cell r="V2080" t="str">
            <v>CORIHUAMAN SURCO  ERICK ROBERT</v>
          </cell>
        </row>
        <row r="2081">
          <cell r="A2081">
            <v>2087</v>
          </cell>
          <cell r="B2081">
            <v>42706</v>
          </cell>
          <cell r="C2081" t="str">
            <v>DICIEMBRE</v>
          </cell>
          <cell r="D2081" t="str">
            <v>2016</v>
          </cell>
          <cell r="E2081">
            <v>449</v>
          </cell>
          <cell r="F2081" t="str">
            <v>B2L-889</v>
          </cell>
          <cell r="G2081" t="str">
            <v>CAMION</v>
          </cell>
          <cell r="H2081" t="str">
            <v>TAMBOMAYO</v>
          </cell>
          <cell r="I2081">
            <v>121547</v>
          </cell>
          <cell r="J2081" t="str">
            <v>REPUESTO</v>
          </cell>
          <cell r="K2081" t="str">
            <v>FOCOS H3 24 V</v>
          </cell>
          <cell r="L2081">
            <v>4</v>
          </cell>
          <cell r="M2081" t="str">
            <v>UNID.</v>
          </cell>
          <cell r="N2081" t="str">
            <v>TRACTO</v>
          </cell>
          <cell r="O2081">
            <v>0</v>
          </cell>
          <cell r="P2081" t="str">
            <v>E2</v>
          </cell>
          <cell r="Q2081" t="str">
            <v>J2</v>
          </cell>
          <cell r="R2081" t="str">
            <v>J5</v>
          </cell>
          <cell r="S2081" t="str">
            <v>ENTREGADO</v>
          </cell>
          <cell r="T2081">
            <v>42706</v>
          </cell>
          <cell r="U2081" t="str">
            <v>YUCA BELLIDO BORIS YERSY</v>
          </cell>
          <cell r="V2081" t="str">
            <v>CORIHUAMAN SURCO  ERICK ROBERT</v>
          </cell>
        </row>
        <row r="2082">
          <cell r="A2082">
            <v>2090</v>
          </cell>
          <cell r="B2082">
            <v>42706</v>
          </cell>
          <cell r="C2082" t="str">
            <v>DICIEMBRE</v>
          </cell>
          <cell r="D2082" t="str">
            <v>2016</v>
          </cell>
          <cell r="E2082">
            <v>449</v>
          </cell>
          <cell r="F2082" t="str">
            <v>B2L-889</v>
          </cell>
          <cell r="G2082" t="str">
            <v>CAMION</v>
          </cell>
          <cell r="H2082" t="str">
            <v>TAMBOMAYO</v>
          </cell>
          <cell r="I2082">
            <v>121547</v>
          </cell>
          <cell r="J2082" t="str">
            <v>REPUESTO</v>
          </cell>
          <cell r="K2082" t="str">
            <v>PERNO 1/4 X 11/2</v>
          </cell>
          <cell r="L2082">
            <v>1</v>
          </cell>
          <cell r="M2082" t="str">
            <v>UNID.</v>
          </cell>
          <cell r="N2082" t="str">
            <v>CAMION</v>
          </cell>
          <cell r="O2082">
            <v>0</v>
          </cell>
          <cell r="P2082" t="str">
            <v>E2</v>
          </cell>
          <cell r="Q2082" t="str">
            <v>J2</v>
          </cell>
          <cell r="R2082" t="str">
            <v>J5</v>
          </cell>
          <cell r="S2082" t="str">
            <v>ENTREGADO</v>
          </cell>
          <cell r="T2082">
            <v>42706</v>
          </cell>
          <cell r="U2082" t="str">
            <v>YUCA BELLIDO BORIS YERSY</v>
          </cell>
          <cell r="V2082" t="str">
            <v>CORIHUAMAN SURCO  ERICK ROBERT</v>
          </cell>
        </row>
        <row r="2083">
          <cell r="A2083">
            <v>2091</v>
          </cell>
          <cell r="B2083">
            <v>42706</v>
          </cell>
          <cell r="C2083" t="str">
            <v>DICIEMBRE</v>
          </cell>
          <cell r="D2083" t="str">
            <v>2016</v>
          </cell>
          <cell r="E2083">
            <v>449</v>
          </cell>
          <cell r="F2083" t="str">
            <v>B2L-889</v>
          </cell>
          <cell r="G2083" t="str">
            <v>CAMION</v>
          </cell>
          <cell r="H2083" t="str">
            <v>TAMBOMAYO</v>
          </cell>
          <cell r="I2083">
            <v>121547</v>
          </cell>
          <cell r="J2083" t="str">
            <v>REPUESTO</v>
          </cell>
          <cell r="K2083" t="str">
            <v>TUERCA 1/4</v>
          </cell>
          <cell r="L2083">
            <v>2</v>
          </cell>
          <cell r="M2083" t="str">
            <v>UNID.</v>
          </cell>
          <cell r="N2083" t="str">
            <v>CAMION</v>
          </cell>
          <cell r="O2083">
            <v>0</v>
          </cell>
          <cell r="P2083" t="str">
            <v>E2</v>
          </cell>
          <cell r="Q2083" t="str">
            <v>J2</v>
          </cell>
          <cell r="R2083" t="str">
            <v>J5</v>
          </cell>
          <cell r="S2083" t="str">
            <v>ENTREGADO</v>
          </cell>
          <cell r="T2083">
            <v>42706</v>
          </cell>
          <cell r="U2083" t="str">
            <v>YUCA BELLIDO BORIS YERSY</v>
          </cell>
          <cell r="V2083" t="str">
            <v>CORIHUAMAN SURCO  ERICK ROBERT</v>
          </cell>
        </row>
        <row r="2084">
          <cell r="A2084">
            <v>2092</v>
          </cell>
          <cell r="B2084">
            <v>42706</v>
          </cell>
          <cell r="C2084" t="str">
            <v>DICIEMBRE</v>
          </cell>
          <cell r="D2084" t="str">
            <v>2016</v>
          </cell>
          <cell r="E2084">
            <v>449</v>
          </cell>
          <cell r="F2084" t="str">
            <v>B2L-889</v>
          </cell>
          <cell r="G2084" t="str">
            <v>CAMION</v>
          </cell>
          <cell r="H2084" t="str">
            <v>TAMBOMAYO</v>
          </cell>
          <cell r="I2084">
            <v>121547</v>
          </cell>
          <cell r="J2084" t="str">
            <v>REPUESTO</v>
          </cell>
          <cell r="K2084" t="str">
            <v>ARANDELA PLANA 1/4</v>
          </cell>
          <cell r="L2084">
            <v>2</v>
          </cell>
          <cell r="M2084" t="str">
            <v>UNID.</v>
          </cell>
          <cell r="N2084" t="str">
            <v>CAMION</v>
          </cell>
          <cell r="O2084">
            <v>0</v>
          </cell>
          <cell r="P2084" t="str">
            <v>E2</v>
          </cell>
          <cell r="Q2084" t="str">
            <v>J2</v>
          </cell>
          <cell r="R2084" t="str">
            <v>J5</v>
          </cell>
          <cell r="S2084" t="str">
            <v>ENTREGADO</v>
          </cell>
          <cell r="T2084">
            <v>42706</v>
          </cell>
          <cell r="U2084" t="str">
            <v>YUCA BELLIDO BORIS YERSY</v>
          </cell>
          <cell r="V2084" t="str">
            <v>CORIHUAMAN SURCO  ERICK ROBERT</v>
          </cell>
        </row>
        <row r="2085">
          <cell r="A2085">
            <v>2093</v>
          </cell>
          <cell r="B2085">
            <v>42706</v>
          </cell>
          <cell r="C2085" t="str">
            <v>DICIEMBRE</v>
          </cell>
          <cell r="D2085" t="str">
            <v>2016</v>
          </cell>
          <cell r="E2085">
            <v>449</v>
          </cell>
          <cell r="F2085" t="str">
            <v>B2L-889</v>
          </cell>
          <cell r="G2085" t="str">
            <v>CAMION</v>
          </cell>
          <cell r="H2085" t="str">
            <v>TAMBOMAYO</v>
          </cell>
          <cell r="I2085">
            <v>121547</v>
          </cell>
          <cell r="J2085" t="str">
            <v>REPUESTO</v>
          </cell>
          <cell r="K2085" t="str">
            <v>CABLE NRO. 14</v>
          </cell>
          <cell r="L2085">
            <v>2</v>
          </cell>
          <cell r="M2085" t="str">
            <v>UNID.</v>
          </cell>
          <cell r="N2085" t="str">
            <v>CAMION</v>
          </cell>
          <cell r="O2085">
            <v>0</v>
          </cell>
          <cell r="P2085" t="str">
            <v>E2</v>
          </cell>
          <cell r="Q2085" t="str">
            <v>J2</v>
          </cell>
          <cell r="R2085" t="str">
            <v>J5</v>
          </cell>
          <cell r="S2085" t="str">
            <v>ENTREGADO</v>
          </cell>
          <cell r="T2085">
            <v>42706</v>
          </cell>
          <cell r="U2085" t="str">
            <v>YUCA BELLIDO BORIS YERSY</v>
          </cell>
          <cell r="V2085" t="str">
            <v>CORIHUAMAN SURCO  ERICK ROBERT</v>
          </cell>
        </row>
        <row r="2086">
          <cell r="A2086">
            <v>2067</v>
          </cell>
          <cell r="B2086">
            <v>42706</v>
          </cell>
          <cell r="C2086" t="str">
            <v>DICIEMBRE</v>
          </cell>
          <cell r="D2086" t="str">
            <v>2016</v>
          </cell>
          <cell r="E2086">
            <v>486</v>
          </cell>
          <cell r="F2086" t="str">
            <v>C9M-902</v>
          </cell>
          <cell r="G2086" t="str">
            <v>B8L-970</v>
          </cell>
          <cell r="H2086" t="str">
            <v>LAS BAMBAS</v>
          </cell>
          <cell r="I2086">
            <v>209833</v>
          </cell>
          <cell r="J2086" t="str">
            <v>REPUESTO</v>
          </cell>
          <cell r="K2086" t="str">
            <v>MANGUERA 2 1/2 X 12 CM</v>
          </cell>
          <cell r="L2086">
            <v>1</v>
          </cell>
          <cell r="M2086" t="str">
            <v>M</v>
          </cell>
          <cell r="N2086" t="str">
            <v>TRACTO</v>
          </cell>
          <cell r="O2086">
            <v>0</v>
          </cell>
          <cell r="P2086" t="str">
            <v>M8</v>
          </cell>
          <cell r="Q2086" t="str">
            <v>J2</v>
          </cell>
          <cell r="R2086" t="str">
            <v>J5</v>
          </cell>
          <cell r="S2086" t="str">
            <v>ENTREGADO</v>
          </cell>
          <cell r="T2086">
            <v>42706</v>
          </cell>
          <cell r="U2086" t="str">
            <v>VARILLAS GAGO  OSCAR ALBERTO</v>
          </cell>
          <cell r="V2086" t="str">
            <v>CORIHUAMAN SURCO  ERICK ROBERT</v>
          </cell>
        </row>
        <row r="2087">
          <cell r="A2087">
            <v>2068</v>
          </cell>
          <cell r="B2087">
            <v>42706</v>
          </cell>
          <cell r="C2087" t="str">
            <v>DICIEMBRE</v>
          </cell>
          <cell r="D2087" t="str">
            <v>2016</v>
          </cell>
          <cell r="E2087">
            <v>486</v>
          </cell>
          <cell r="F2087" t="str">
            <v>C9M-902</v>
          </cell>
          <cell r="G2087" t="str">
            <v>B8L-970</v>
          </cell>
          <cell r="H2087" t="str">
            <v>LAS BAMBAS</v>
          </cell>
          <cell r="I2087">
            <v>209833</v>
          </cell>
          <cell r="J2087" t="str">
            <v>REPUESTO</v>
          </cell>
          <cell r="K2087" t="str">
            <v>LIQUIDO REFRIGERANTE</v>
          </cell>
          <cell r="L2087">
            <v>2</v>
          </cell>
          <cell r="M2087" t="str">
            <v>GLNS.</v>
          </cell>
          <cell r="N2087" t="str">
            <v>TRACTO</v>
          </cell>
          <cell r="O2087">
            <v>0</v>
          </cell>
          <cell r="P2087" t="str">
            <v>M8</v>
          </cell>
          <cell r="Q2087" t="str">
            <v>J2</v>
          </cell>
          <cell r="R2087" t="str">
            <v>J5</v>
          </cell>
          <cell r="S2087" t="str">
            <v>ENTREGADO</v>
          </cell>
          <cell r="T2087">
            <v>42706</v>
          </cell>
          <cell r="U2087" t="str">
            <v>VARILLAS GAGO  OSCAR ALBERTO</v>
          </cell>
          <cell r="V2087" t="str">
            <v>CORIHUAMAN SURCO  ERICK ROBERT</v>
          </cell>
        </row>
        <row r="2088">
          <cell r="A2088">
            <v>2081</v>
          </cell>
          <cell r="B2088">
            <v>42706</v>
          </cell>
          <cell r="C2088" t="str">
            <v>DICIEMBRE</v>
          </cell>
          <cell r="D2088" t="str">
            <v>2016</v>
          </cell>
          <cell r="E2088">
            <v>486</v>
          </cell>
          <cell r="F2088" t="str">
            <v>C9M-902</v>
          </cell>
          <cell r="G2088" t="str">
            <v>B8L-970</v>
          </cell>
          <cell r="H2088" t="str">
            <v>LAS BAMBAS</v>
          </cell>
          <cell r="I2088">
            <v>209833</v>
          </cell>
          <cell r="J2088" t="str">
            <v>REPUESTO</v>
          </cell>
          <cell r="K2088" t="str">
            <v>RATCHES DE FRENO DE 10 DIENTES</v>
          </cell>
          <cell r="L2088">
            <v>2</v>
          </cell>
          <cell r="M2088" t="str">
            <v>UNID.</v>
          </cell>
          <cell r="N2088" t="str">
            <v>CISTERNA</v>
          </cell>
          <cell r="O2088">
            <v>0</v>
          </cell>
          <cell r="P2088" t="str">
            <v>M8</v>
          </cell>
          <cell r="Q2088" t="str">
            <v>J2</v>
          </cell>
          <cell r="R2088" t="str">
            <v>J5</v>
          </cell>
          <cell r="S2088" t="str">
            <v>ENTREGADO</v>
          </cell>
          <cell r="T2088">
            <v>42706</v>
          </cell>
          <cell r="U2088" t="str">
            <v>VARILLAS GAGO  OSCAR ALBERTO</v>
          </cell>
          <cell r="V2088" t="str">
            <v>CORIHUAMAN SURCO  ERICK ROBERT</v>
          </cell>
        </row>
        <row r="2089">
          <cell r="A2089">
            <v>2082</v>
          </cell>
          <cell r="B2089">
            <v>42706</v>
          </cell>
          <cell r="C2089" t="str">
            <v>DICIEMBRE</v>
          </cell>
          <cell r="D2089" t="str">
            <v>2016</v>
          </cell>
          <cell r="E2089">
            <v>486</v>
          </cell>
          <cell r="F2089" t="str">
            <v>C9M-902</v>
          </cell>
          <cell r="G2089" t="str">
            <v>B8L-970</v>
          </cell>
          <cell r="H2089" t="str">
            <v>LAS BAMBAS</v>
          </cell>
          <cell r="I2089">
            <v>209833</v>
          </cell>
          <cell r="J2089" t="str">
            <v>REPUESTO</v>
          </cell>
          <cell r="K2089" t="str">
            <v>RETENES DE RUEDA</v>
          </cell>
          <cell r="L2089">
            <v>6</v>
          </cell>
          <cell r="M2089" t="str">
            <v>UNID.</v>
          </cell>
          <cell r="N2089" t="str">
            <v>CISTERNA</v>
          </cell>
          <cell r="O2089">
            <v>0</v>
          </cell>
          <cell r="P2089" t="str">
            <v>M8</v>
          </cell>
          <cell r="Q2089" t="str">
            <v>J2</v>
          </cell>
          <cell r="R2089" t="str">
            <v>J5</v>
          </cell>
          <cell r="S2089" t="str">
            <v>ENTREGADO</v>
          </cell>
          <cell r="T2089">
            <v>42706</v>
          </cell>
          <cell r="U2089" t="str">
            <v>VARILLAS GAGO  OSCAR ALBERTO</v>
          </cell>
          <cell r="V2089" t="str">
            <v>CORIHUAMAN SURCO  ERICK ROBERT</v>
          </cell>
        </row>
        <row r="2090">
          <cell r="A2090">
            <v>2083</v>
          </cell>
          <cell r="B2090">
            <v>42706</v>
          </cell>
          <cell r="C2090" t="str">
            <v>DICIEMBRE</v>
          </cell>
          <cell r="D2090" t="str">
            <v>2016</v>
          </cell>
          <cell r="E2090">
            <v>486</v>
          </cell>
          <cell r="F2090" t="str">
            <v>C9M-902</v>
          </cell>
          <cell r="G2090" t="str">
            <v>B8L-970</v>
          </cell>
          <cell r="H2090" t="str">
            <v>LAS BAMBAS</v>
          </cell>
          <cell r="I2090">
            <v>209833</v>
          </cell>
          <cell r="J2090" t="str">
            <v>REPUESTO</v>
          </cell>
          <cell r="K2090" t="str">
            <v>GRASA EP2</v>
          </cell>
          <cell r="L2090">
            <v>8</v>
          </cell>
          <cell r="M2090" t="str">
            <v>UNID.</v>
          </cell>
          <cell r="N2090" t="str">
            <v>CISTERNA</v>
          </cell>
          <cell r="O2090">
            <v>0</v>
          </cell>
          <cell r="P2090" t="str">
            <v>M8</v>
          </cell>
          <cell r="Q2090" t="str">
            <v>J2</v>
          </cell>
          <cell r="R2090" t="str">
            <v>J5</v>
          </cell>
          <cell r="S2090" t="str">
            <v>ENTREGADO</v>
          </cell>
          <cell r="T2090">
            <v>42706</v>
          </cell>
          <cell r="U2090" t="str">
            <v>VARILLAS GAGO  OSCAR ALBERTO</v>
          </cell>
          <cell r="V2090" t="str">
            <v>CORIHUAMAN SURCO  ERICK ROBERT</v>
          </cell>
        </row>
        <row r="2091">
          <cell r="A2091">
            <v>2094</v>
          </cell>
          <cell r="B2091">
            <v>42706</v>
          </cell>
          <cell r="C2091" t="str">
            <v>DICIEMBRE</v>
          </cell>
          <cell r="D2091" t="str">
            <v>2016</v>
          </cell>
          <cell r="E2091">
            <v>486</v>
          </cell>
          <cell r="F2091" t="str">
            <v>C9M-902</v>
          </cell>
          <cell r="G2091" t="str">
            <v>B8L-970</v>
          </cell>
          <cell r="H2091" t="str">
            <v>LAS BAMBAS</v>
          </cell>
          <cell r="I2091">
            <v>209833</v>
          </cell>
          <cell r="J2091" t="str">
            <v>REPUESTO</v>
          </cell>
          <cell r="K2091" t="str">
            <v>ZAPATAZ PARA CARRETA</v>
          </cell>
          <cell r="L2091">
            <v>1.5</v>
          </cell>
          <cell r="M2091" t="str">
            <v>JUEGO</v>
          </cell>
          <cell r="N2091" t="str">
            <v>CISTERNA</v>
          </cell>
          <cell r="O2091">
            <v>0</v>
          </cell>
          <cell r="P2091" t="str">
            <v>M8</v>
          </cell>
          <cell r="Q2091" t="str">
            <v>J2</v>
          </cell>
          <cell r="R2091" t="str">
            <v>J5</v>
          </cell>
          <cell r="S2091" t="str">
            <v>ENTREGADO</v>
          </cell>
          <cell r="T2091">
            <v>42706</v>
          </cell>
          <cell r="U2091" t="str">
            <v>VARILLAS GAGO  OSCAR ALBERTO</v>
          </cell>
          <cell r="V2091" t="str">
            <v>CORIHUAMAN SURCO  ERICK ROBERT</v>
          </cell>
        </row>
        <row r="2092">
          <cell r="A2092">
            <v>2095</v>
          </cell>
          <cell r="B2092">
            <v>42706</v>
          </cell>
          <cell r="C2092" t="str">
            <v>DICIEMBRE</v>
          </cell>
          <cell r="D2092" t="str">
            <v>2016</v>
          </cell>
          <cell r="E2092">
            <v>486</v>
          </cell>
          <cell r="F2092" t="str">
            <v>C9M-902</v>
          </cell>
          <cell r="G2092" t="str">
            <v>B8L-970</v>
          </cell>
          <cell r="H2092" t="str">
            <v>LAS BAMBAS</v>
          </cell>
          <cell r="I2092">
            <v>209833</v>
          </cell>
          <cell r="J2092" t="str">
            <v>REPUESTO</v>
          </cell>
          <cell r="K2092" t="str">
            <v xml:space="preserve">REMACHES </v>
          </cell>
          <cell r="L2092">
            <v>200</v>
          </cell>
          <cell r="M2092" t="str">
            <v>UNID.</v>
          </cell>
          <cell r="N2092" t="str">
            <v>CISTERNA</v>
          </cell>
          <cell r="O2092">
            <v>0</v>
          </cell>
          <cell r="P2092" t="str">
            <v>M8</v>
          </cell>
          <cell r="Q2092" t="str">
            <v>J2</v>
          </cell>
          <cell r="R2092" t="str">
            <v>J5</v>
          </cell>
          <cell r="S2092" t="str">
            <v>ENTREGADO</v>
          </cell>
          <cell r="T2092">
            <v>42706</v>
          </cell>
          <cell r="U2092" t="str">
            <v>VARILLAS GAGO  OSCAR ALBERTO</v>
          </cell>
          <cell r="V2092" t="str">
            <v>CORIHUAMAN SURCO  ERICK ROBERT</v>
          </cell>
        </row>
        <row r="2093">
          <cell r="A2093">
            <v>2096</v>
          </cell>
          <cell r="B2093">
            <v>42706</v>
          </cell>
          <cell r="C2093" t="str">
            <v>DICIEMBRE</v>
          </cell>
          <cell r="D2093" t="str">
            <v>2016</v>
          </cell>
          <cell r="E2093">
            <v>486</v>
          </cell>
          <cell r="F2093" t="str">
            <v>C9M-902</v>
          </cell>
          <cell r="G2093" t="str">
            <v>B8L-970</v>
          </cell>
          <cell r="H2093" t="str">
            <v>LAS BAMBAS</v>
          </cell>
          <cell r="I2093">
            <v>209833</v>
          </cell>
          <cell r="J2093" t="str">
            <v>REPUESTO</v>
          </cell>
          <cell r="K2093" t="str">
            <v>ARANDELA PRESION 1/4</v>
          </cell>
          <cell r="L2093">
            <v>200</v>
          </cell>
          <cell r="M2093" t="str">
            <v>UNID.</v>
          </cell>
          <cell r="N2093" t="str">
            <v>CISTERNA</v>
          </cell>
          <cell r="O2093">
            <v>0</v>
          </cell>
          <cell r="P2093" t="str">
            <v>M8</v>
          </cell>
          <cell r="Q2093" t="str">
            <v>J2</v>
          </cell>
          <cell r="R2093" t="str">
            <v>J5</v>
          </cell>
          <cell r="S2093" t="str">
            <v>ENTREGADO</v>
          </cell>
          <cell r="T2093">
            <v>42706</v>
          </cell>
          <cell r="U2093" t="str">
            <v>VARILLAS GAGO  OSCAR ALBERTO</v>
          </cell>
          <cell r="V2093" t="str">
            <v>CORIHUAMAN SURCO  ERICK ROBERT</v>
          </cell>
        </row>
        <row r="2094">
          <cell r="A2094">
            <v>2097</v>
          </cell>
          <cell r="B2094">
            <v>42706</v>
          </cell>
          <cell r="C2094" t="str">
            <v>DICIEMBRE</v>
          </cell>
          <cell r="D2094" t="str">
            <v>2016</v>
          </cell>
          <cell r="E2094">
            <v>486</v>
          </cell>
          <cell r="F2094" t="str">
            <v>C9M-902</v>
          </cell>
          <cell r="G2094" t="str">
            <v>B8L-970</v>
          </cell>
          <cell r="H2094" t="str">
            <v>LAS BAMBAS</v>
          </cell>
          <cell r="I2094">
            <v>209833</v>
          </cell>
          <cell r="J2094" t="str">
            <v>REPUESTO</v>
          </cell>
          <cell r="K2094" t="str">
            <v>PERNO CENTRO 1/2 X 6</v>
          </cell>
          <cell r="L2094">
            <v>1</v>
          </cell>
          <cell r="M2094" t="str">
            <v>UNID.</v>
          </cell>
          <cell r="N2094" t="str">
            <v>CISTERNA</v>
          </cell>
          <cell r="O2094">
            <v>0</v>
          </cell>
          <cell r="P2094" t="str">
            <v>M8</v>
          </cell>
          <cell r="Q2094" t="str">
            <v>J2</v>
          </cell>
          <cell r="R2094" t="str">
            <v>J5</v>
          </cell>
          <cell r="S2094" t="str">
            <v>ENTREGADO</v>
          </cell>
          <cell r="T2094">
            <v>42706</v>
          </cell>
          <cell r="U2094" t="str">
            <v>VARILLAS GAGO  OSCAR ALBERTO</v>
          </cell>
          <cell r="V2094" t="str">
            <v>CORIHUAMAN SURCO  ERICK ROBERT</v>
          </cell>
        </row>
        <row r="2095">
          <cell r="A2095">
            <v>2098</v>
          </cell>
          <cell r="B2095">
            <v>42706</v>
          </cell>
          <cell r="C2095" t="str">
            <v>DICIEMBRE</v>
          </cell>
          <cell r="D2095" t="str">
            <v>2016</v>
          </cell>
          <cell r="E2095">
            <v>486</v>
          </cell>
          <cell r="F2095" t="str">
            <v>C9M-902</v>
          </cell>
          <cell r="G2095" t="str">
            <v>B8L-970</v>
          </cell>
          <cell r="H2095" t="str">
            <v>LAS BAMBAS</v>
          </cell>
          <cell r="I2095">
            <v>209833</v>
          </cell>
          <cell r="J2095" t="str">
            <v>REPUESTO</v>
          </cell>
          <cell r="K2095" t="str">
            <v>TUERCA HILO FINO 1/2</v>
          </cell>
          <cell r="L2095">
            <v>1</v>
          </cell>
          <cell r="M2095" t="str">
            <v>UNID.</v>
          </cell>
          <cell r="N2095" t="str">
            <v>CISTERNA</v>
          </cell>
          <cell r="O2095">
            <v>0</v>
          </cell>
          <cell r="P2095" t="str">
            <v>M8</v>
          </cell>
          <cell r="Q2095" t="str">
            <v>J2</v>
          </cell>
          <cell r="R2095" t="str">
            <v>J5</v>
          </cell>
          <cell r="S2095" t="str">
            <v>ENTREGADO</v>
          </cell>
          <cell r="T2095">
            <v>42706</v>
          </cell>
          <cell r="U2095" t="str">
            <v>VARILLAS GAGO  OSCAR ALBERTO</v>
          </cell>
          <cell r="V2095" t="str">
            <v>CORIHUAMAN SURCO  ERICK ROBERT</v>
          </cell>
        </row>
        <row r="2096">
          <cell r="A2096">
            <v>2077</v>
          </cell>
          <cell r="B2096">
            <v>42706</v>
          </cell>
          <cell r="C2096" t="str">
            <v>DICIEMBRE</v>
          </cell>
          <cell r="D2096" t="str">
            <v>2016</v>
          </cell>
          <cell r="E2096">
            <v>204</v>
          </cell>
          <cell r="F2096" t="str">
            <v>C9P-948</v>
          </cell>
          <cell r="G2096" t="str">
            <v>B4O-995</v>
          </cell>
          <cell r="H2096" t="str">
            <v>LAS BAMBAS</v>
          </cell>
          <cell r="I2096">
            <v>156586</v>
          </cell>
          <cell r="J2096" t="str">
            <v>REPUESTO</v>
          </cell>
          <cell r="K2096" t="str">
            <v>CONECTOR 3/8</v>
          </cell>
          <cell r="L2096">
            <v>1</v>
          </cell>
          <cell r="M2096" t="str">
            <v>UNID.</v>
          </cell>
          <cell r="N2096" t="str">
            <v>TRACTO</v>
          </cell>
          <cell r="O2096">
            <v>0</v>
          </cell>
          <cell r="P2096" t="str">
            <v>M1</v>
          </cell>
          <cell r="Q2096" t="str">
            <v>J2</v>
          </cell>
          <cell r="R2096" t="str">
            <v>J5</v>
          </cell>
          <cell r="S2096" t="str">
            <v>ENTREGADO</v>
          </cell>
          <cell r="T2096">
            <v>42706</v>
          </cell>
          <cell r="U2096" t="str">
            <v>CABEZAS SANCHEZ JEAN JHONATAN</v>
          </cell>
          <cell r="V2096" t="str">
            <v>CORIHUAMAN SURCO  ERICK ROBERT</v>
          </cell>
        </row>
        <row r="2097">
          <cell r="A2097">
            <v>2078</v>
          </cell>
          <cell r="B2097">
            <v>42706</v>
          </cell>
          <cell r="C2097" t="str">
            <v>DICIEMBRE</v>
          </cell>
          <cell r="D2097" t="str">
            <v>2016</v>
          </cell>
          <cell r="E2097">
            <v>204</v>
          </cell>
          <cell r="F2097" t="str">
            <v>C9P-948</v>
          </cell>
          <cell r="G2097" t="str">
            <v>B4O-995</v>
          </cell>
          <cell r="H2097" t="str">
            <v>LAS BAMBAS</v>
          </cell>
          <cell r="I2097">
            <v>156586</v>
          </cell>
          <cell r="J2097" t="str">
            <v>REPUESTO</v>
          </cell>
          <cell r="K2097" t="str">
            <v>CONECTOR 3/4</v>
          </cell>
          <cell r="L2097">
            <v>1</v>
          </cell>
          <cell r="M2097" t="str">
            <v>UNID.</v>
          </cell>
          <cell r="N2097" t="str">
            <v>TRACTO</v>
          </cell>
          <cell r="O2097">
            <v>0</v>
          </cell>
          <cell r="P2097" t="str">
            <v>M1</v>
          </cell>
          <cell r="Q2097" t="str">
            <v>J2</v>
          </cell>
          <cell r="R2097" t="str">
            <v>J5</v>
          </cell>
          <cell r="S2097" t="str">
            <v>ENTREGADO</v>
          </cell>
          <cell r="T2097">
            <v>42706</v>
          </cell>
          <cell r="U2097" t="str">
            <v>CABEZAS SANCHEZ JEAN JHONATAN</v>
          </cell>
          <cell r="V2097" t="str">
            <v>CORIHUAMAN SURCO  ERICK ROBERT</v>
          </cell>
        </row>
        <row r="2098">
          <cell r="A2098">
            <v>2099</v>
          </cell>
          <cell r="B2098">
            <v>42706</v>
          </cell>
          <cell r="C2098" t="str">
            <v>DICIEMBRE</v>
          </cell>
          <cell r="D2098" t="str">
            <v>2016</v>
          </cell>
          <cell r="E2098">
            <v>455</v>
          </cell>
          <cell r="F2098" t="str">
            <v>C9P-948</v>
          </cell>
          <cell r="G2098" t="str">
            <v>B4O-995</v>
          </cell>
          <cell r="H2098" t="str">
            <v>LAS BAMBAS</v>
          </cell>
          <cell r="I2098">
            <v>156586</v>
          </cell>
          <cell r="J2098" t="str">
            <v>REPUESTO</v>
          </cell>
          <cell r="K2098" t="str">
            <v>PERNO 1/2 X 1 1/2</v>
          </cell>
          <cell r="L2098">
            <v>3</v>
          </cell>
          <cell r="M2098" t="str">
            <v>UNID.</v>
          </cell>
          <cell r="N2098" t="str">
            <v>CISTERNA</v>
          </cell>
          <cell r="O2098">
            <v>0</v>
          </cell>
          <cell r="P2098" t="str">
            <v>M1</v>
          </cell>
          <cell r="Q2098" t="str">
            <v>J2</v>
          </cell>
          <cell r="R2098" t="str">
            <v>J6</v>
          </cell>
          <cell r="S2098" t="str">
            <v>ENTREGADO</v>
          </cell>
          <cell r="T2098">
            <v>42706</v>
          </cell>
          <cell r="U2098" t="str">
            <v>CABEZAS SANCHEZ JEAN JHONATAN</v>
          </cell>
          <cell r="V2098" t="str">
            <v>CORIHUAMAN SURCO  ERICK ROBERT</v>
          </cell>
        </row>
        <row r="2099">
          <cell r="A2099">
            <v>2100</v>
          </cell>
          <cell r="B2099">
            <v>42706</v>
          </cell>
          <cell r="C2099" t="str">
            <v>DICIEMBRE</v>
          </cell>
          <cell r="D2099" t="str">
            <v>2016</v>
          </cell>
          <cell r="E2099">
            <v>455</v>
          </cell>
          <cell r="F2099" t="str">
            <v>C9P-948</v>
          </cell>
          <cell r="G2099" t="str">
            <v>B4O-995</v>
          </cell>
          <cell r="H2099" t="str">
            <v>LAS BAMBAS</v>
          </cell>
          <cell r="I2099">
            <v>156586</v>
          </cell>
          <cell r="J2099" t="str">
            <v>REPUESTO</v>
          </cell>
          <cell r="K2099" t="str">
            <v>TUERCA SEGURO 1/2</v>
          </cell>
          <cell r="L2099">
            <v>3</v>
          </cell>
          <cell r="M2099" t="str">
            <v>UNID.</v>
          </cell>
          <cell r="N2099" t="str">
            <v>CISTERNA</v>
          </cell>
          <cell r="O2099">
            <v>0</v>
          </cell>
          <cell r="P2099" t="str">
            <v>M1</v>
          </cell>
          <cell r="Q2099" t="str">
            <v>J2</v>
          </cell>
          <cell r="R2099" t="str">
            <v>J6</v>
          </cell>
          <cell r="S2099" t="str">
            <v>ENTREGADO</v>
          </cell>
          <cell r="T2099">
            <v>42706</v>
          </cell>
          <cell r="U2099" t="str">
            <v>CABEZAS SANCHEZ JEAN JHONATAN</v>
          </cell>
          <cell r="V2099" t="str">
            <v>CORIHUAMAN SURCO  ERICK ROBERT</v>
          </cell>
        </row>
        <row r="2100">
          <cell r="A2100">
            <v>2101</v>
          </cell>
          <cell r="B2100">
            <v>42706</v>
          </cell>
          <cell r="C2100" t="str">
            <v>DICIEMBRE</v>
          </cell>
          <cell r="D2100" t="str">
            <v>2016</v>
          </cell>
          <cell r="E2100">
            <v>455</v>
          </cell>
          <cell r="F2100" t="str">
            <v>C9P-948</v>
          </cell>
          <cell r="G2100" t="str">
            <v>B4O-995</v>
          </cell>
          <cell r="H2100" t="str">
            <v>LAS BAMBAS</v>
          </cell>
          <cell r="I2100">
            <v>156586</v>
          </cell>
          <cell r="J2100" t="str">
            <v>REPUESTO</v>
          </cell>
          <cell r="K2100" t="str">
            <v>ARANDELA PLANAS 1/2</v>
          </cell>
          <cell r="L2100">
            <v>3</v>
          </cell>
          <cell r="M2100" t="str">
            <v>UNID.</v>
          </cell>
          <cell r="N2100" t="str">
            <v>CISTERNA</v>
          </cell>
          <cell r="O2100">
            <v>0</v>
          </cell>
          <cell r="P2100" t="str">
            <v>M1</v>
          </cell>
          <cell r="Q2100" t="str">
            <v>J2</v>
          </cell>
          <cell r="R2100" t="str">
            <v>J6</v>
          </cell>
          <cell r="S2100" t="str">
            <v>ENTREGADO</v>
          </cell>
          <cell r="T2100">
            <v>42706</v>
          </cell>
          <cell r="U2100" t="str">
            <v>CABEZAS SANCHEZ JEAN JHONATAN</v>
          </cell>
          <cell r="V2100" t="str">
            <v>CORIHUAMAN SURCO  ERICK ROBERT</v>
          </cell>
        </row>
        <row r="2101">
          <cell r="A2101">
            <v>2102</v>
          </cell>
          <cell r="B2101">
            <v>42706</v>
          </cell>
          <cell r="C2101" t="str">
            <v>DICIEMBRE</v>
          </cell>
          <cell r="D2101" t="str">
            <v>2016</v>
          </cell>
          <cell r="E2101">
            <v>455</v>
          </cell>
          <cell r="F2101" t="str">
            <v>C9P-948</v>
          </cell>
          <cell r="G2101" t="str">
            <v>B4O-995</v>
          </cell>
          <cell r="H2101" t="str">
            <v>LAS BAMBAS</v>
          </cell>
          <cell r="I2101">
            <v>156586</v>
          </cell>
          <cell r="J2101" t="str">
            <v>REPUESTO</v>
          </cell>
          <cell r="K2101" t="str">
            <v>PRESINTOS 200</v>
          </cell>
          <cell r="L2101">
            <v>10</v>
          </cell>
          <cell r="M2101" t="str">
            <v>UNID.</v>
          </cell>
          <cell r="N2101" t="str">
            <v>CISTERNA</v>
          </cell>
          <cell r="O2101">
            <v>0</v>
          </cell>
          <cell r="P2101" t="str">
            <v>E3</v>
          </cell>
          <cell r="Q2101" t="str">
            <v>J2</v>
          </cell>
          <cell r="R2101" t="str">
            <v>J5</v>
          </cell>
          <cell r="S2101" t="str">
            <v>ENTREGADO</v>
          </cell>
          <cell r="T2101">
            <v>42706</v>
          </cell>
          <cell r="U2101" t="str">
            <v>CONDORI CHURATA ALEX</v>
          </cell>
          <cell r="V2101" t="str">
            <v>CORIHUAMAN SURCO  ERICK ROBERT</v>
          </cell>
        </row>
        <row r="2102">
          <cell r="A2102">
            <v>2088</v>
          </cell>
          <cell r="B2102">
            <v>42706</v>
          </cell>
          <cell r="C2102" t="str">
            <v>DICIEMBRE</v>
          </cell>
          <cell r="D2102" t="str">
            <v>2016</v>
          </cell>
          <cell r="E2102">
            <v>207</v>
          </cell>
          <cell r="F2102" t="str">
            <v>D3P-746</v>
          </cell>
          <cell r="G2102" t="str">
            <v>C0T-974</v>
          </cell>
          <cell r="H2102" t="str">
            <v>LAS BAMBAS</v>
          </cell>
          <cell r="I2102">
            <v>128937</v>
          </cell>
          <cell r="J2102" t="str">
            <v>REPUESTO</v>
          </cell>
          <cell r="K2102" t="str">
            <v>MINIFUSIBLES DE 10 A</v>
          </cell>
          <cell r="L2102">
            <v>2</v>
          </cell>
          <cell r="M2102" t="str">
            <v>UNID.</v>
          </cell>
          <cell r="N2102" t="str">
            <v>TRACTO</v>
          </cell>
          <cell r="O2102">
            <v>0</v>
          </cell>
          <cell r="P2102" t="str">
            <v>E2</v>
          </cell>
          <cell r="Q2102" t="str">
            <v>J2</v>
          </cell>
          <cell r="R2102" t="str">
            <v>J5</v>
          </cell>
          <cell r="S2102" t="str">
            <v>ENTREGADO</v>
          </cell>
          <cell r="T2102">
            <v>42706</v>
          </cell>
          <cell r="U2102" t="str">
            <v>YUCA BELLIDO BORIS YERSY</v>
          </cell>
          <cell r="V2102" t="str">
            <v>CORIHUAMAN SURCO  ERICK ROBERT</v>
          </cell>
        </row>
        <row r="2103">
          <cell r="A2103">
            <v>2103</v>
          </cell>
          <cell r="B2103">
            <v>42706</v>
          </cell>
          <cell r="C2103" t="str">
            <v>DICIEMBRE</v>
          </cell>
          <cell r="D2103" t="str">
            <v>2016</v>
          </cell>
          <cell r="E2103">
            <v>506</v>
          </cell>
          <cell r="F2103" t="str">
            <v>D3P-754</v>
          </cell>
          <cell r="G2103" t="str">
            <v>C0V-971</v>
          </cell>
          <cell r="H2103" t="str">
            <v>LAS BAMBAS</v>
          </cell>
          <cell r="I2103">
            <v>163530</v>
          </cell>
          <cell r="J2103" t="str">
            <v>REPUESTO</v>
          </cell>
          <cell r="K2103" t="str">
            <v>FOCO DE UN CONTACTO DE 12V</v>
          </cell>
          <cell r="L2103">
            <v>1</v>
          </cell>
          <cell r="M2103" t="str">
            <v>UNID.</v>
          </cell>
          <cell r="N2103" t="str">
            <v>TRACTO</v>
          </cell>
          <cell r="O2103">
            <v>0</v>
          </cell>
          <cell r="P2103" t="str">
            <v>E2</v>
          </cell>
          <cell r="Q2103" t="str">
            <v>J2</v>
          </cell>
          <cell r="R2103" t="str">
            <v>J5</v>
          </cell>
          <cell r="S2103" t="str">
            <v>ENTREGADO</v>
          </cell>
          <cell r="T2103">
            <v>42706</v>
          </cell>
          <cell r="U2103" t="str">
            <v>YUCA BELLIDO BORIS YERSY</v>
          </cell>
          <cell r="V2103" t="str">
            <v>CORIHUAMAN SURCO  ERICK ROBERT</v>
          </cell>
        </row>
        <row r="2104">
          <cell r="A2104">
            <v>2104</v>
          </cell>
          <cell r="B2104">
            <v>42706</v>
          </cell>
          <cell r="C2104" t="str">
            <v>DICIEMBRE</v>
          </cell>
          <cell r="D2104" t="str">
            <v>2016</v>
          </cell>
          <cell r="E2104">
            <v>506</v>
          </cell>
          <cell r="F2104" t="str">
            <v>D3P-754</v>
          </cell>
          <cell r="G2104" t="str">
            <v>C0V-971</v>
          </cell>
          <cell r="H2104" t="str">
            <v>LAS BAMBAS</v>
          </cell>
          <cell r="I2104">
            <v>163530</v>
          </cell>
          <cell r="J2104" t="str">
            <v>REPUESTO</v>
          </cell>
          <cell r="K2104" t="str">
            <v>FOCO LAGRIMON AMBAR 12 V</v>
          </cell>
          <cell r="L2104">
            <v>1</v>
          </cell>
          <cell r="M2104" t="str">
            <v>UNID.</v>
          </cell>
          <cell r="N2104" t="str">
            <v>TRACTO</v>
          </cell>
          <cell r="O2104">
            <v>0</v>
          </cell>
          <cell r="P2104" t="str">
            <v>E2</v>
          </cell>
          <cell r="Q2104" t="str">
            <v>J2</v>
          </cell>
          <cell r="R2104" t="str">
            <v>J5</v>
          </cell>
          <cell r="S2104" t="str">
            <v>ENTREGADO</v>
          </cell>
          <cell r="T2104">
            <v>42706</v>
          </cell>
          <cell r="U2104" t="str">
            <v>YUCA BELLIDO BORIS YERSY</v>
          </cell>
          <cell r="V2104" t="str">
            <v>CORIHUAMAN SURCO  ERICK ROBERT</v>
          </cell>
        </row>
        <row r="2105">
          <cell r="A2105">
            <v>2084</v>
          </cell>
          <cell r="B2105">
            <v>42706</v>
          </cell>
          <cell r="C2105" t="str">
            <v>DICIEMBRE</v>
          </cell>
          <cell r="D2105" t="str">
            <v>2016</v>
          </cell>
          <cell r="E2105">
            <v>391</v>
          </cell>
          <cell r="F2105" t="str">
            <v>D3Q-741</v>
          </cell>
          <cell r="G2105" t="str">
            <v>D2E-976</v>
          </cell>
          <cell r="H2105" t="str">
            <v>LAS BAMBAS</v>
          </cell>
          <cell r="I2105">
            <v>162515</v>
          </cell>
          <cell r="J2105" t="str">
            <v>REPUESTO</v>
          </cell>
          <cell r="K2105" t="str">
            <v>CERROJO DE PUERTA LH</v>
          </cell>
          <cell r="L2105">
            <v>1</v>
          </cell>
          <cell r="M2105" t="str">
            <v>UNID.</v>
          </cell>
          <cell r="N2105" t="str">
            <v>TRACTO</v>
          </cell>
          <cell r="O2105">
            <v>0</v>
          </cell>
          <cell r="P2105" t="str">
            <v>J2</v>
          </cell>
          <cell r="Q2105" t="str">
            <v>J2</v>
          </cell>
          <cell r="R2105" t="str">
            <v>J5</v>
          </cell>
          <cell r="S2105" t="str">
            <v>ENTREGADO</v>
          </cell>
          <cell r="T2105">
            <v>42706</v>
          </cell>
          <cell r="U2105" t="str">
            <v>CORIHUAMAN SURCO  ERICK ROBERT</v>
          </cell>
          <cell r="V2105" t="str">
            <v>CORIHUAMAN SURCO  ERICK ROBERT</v>
          </cell>
        </row>
        <row r="2106">
          <cell r="A2106">
            <v>2061</v>
          </cell>
          <cell r="B2106">
            <v>42706</v>
          </cell>
          <cell r="C2106" t="str">
            <v>DICIEMBRE</v>
          </cell>
          <cell r="D2106" t="str">
            <v>2016</v>
          </cell>
          <cell r="E2106">
            <v>487</v>
          </cell>
          <cell r="F2106" t="str">
            <v>D6F-825</v>
          </cell>
          <cell r="G2106" t="str">
            <v>T2Y-992</v>
          </cell>
          <cell r="H2106" t="str">
            <v>LAS BAMBAS</v>
          </cell>
          <cell r="I2106">
            <v>184778</v>
          </cell>
          <cell r="J2106" t="str">
            <v>MATERIALES</v>
          </cell>
          <cell r="K2106" t="str">
            <v>SPRAY PLOMO</v>
          </cell>
          <cell r="L2106">
            <v>1</v>
          </cell>
          <cell r="M2106" t="str">
            <v>UNID.</v>
          </cell>
          <cell r="N2106" t="str">
            <v>CISTERNA</v>
          </cell>
          <cell r="O2106">
            <v>0</v>
          </cell>
          <cell r="P2106" t="str">
            <v>N1</v>
          </cell>
          <cell r="Q2106" t="str">
            <v>J3</v>
          </cell>
          <cell r="R2106" t="str">
            <v>J5</v>
          </cell>
          <cell r="S2106" t="str">
            <v>ENTREGADO</v>
          </cell>
          <cell r="T2106">
            <v>42706</v>
          </cell>
          <cell r="U2106" t="str">
            <v>AGUILAR CCANTUTA WILLY</v>
          </cell>
          <cell r="V2106" t="str">
            <v>CHURA PIZARRO ALBERTO</v>
          </cell>
        </row>
        <row r="2107">
          <cell r="A2107">
            <v>2062</v>
          </cell>
          <cell r="B2107">
            <v>42706</v>
          </cell>
          <cell r="C2107" t="str">
            <v>DICIEMBRE</v>
          </cell>
          <cell r="D2107" t="str">
            <v>2016</v>
          </cell>
          <cell r="E2107">
            <v>487</v>
          </cell>
          <cell r="F2107" t="str">
            <v>D6F-825</v>
          </cell>
          <cell r="G2107" t="str">
            <v>T2Y-992</v>
          </cell>
          <cell r="H2107" t="str">
            <v>LAS BAMBAS</v>
          </cell>
          <cell r="I2107">
            <v>184778</v>
          </cell>
          <cell r="J2107" t="str">
            <v>MATERIALES</v>
          </cell>
          <cell r="K2107" t="str">
            <v>SPRAY BLANCO</v>
          </cell>
          <cell r="L2107">
            <v>1</v>
          </cell>
          <cell r="M2107" t="str">
            <v>UNID.</v>
          </cell>
          <cell r="N2107" t="str">
            <v>CISTERNA</v>
          </cell>
          <cell r="O2107">
            <v>0</v>
          </cell>
          <cell r="P2107" t="str">
            <v>N1</v>
          </cell>
          <cell r="Q2107" t="str">
            <v>J3</v>
          </cell>
          <cell r="R2107" t="str">
            <v>J5</v>
          </cell>
          <cell r="S2107" t="str">
            <v>ENTREGADO</v>
          </cell>
          <cell r="T2107">
            <v>42706</v>
          </cell>
          <cell r="U2107" t="str">
            <v>AGUILAR CCANTUTA WILLY</v>
          </cell>
          <cell r="V2107" t="str">
            <v>CHURA PIZARRO ALBERTO</v>
          </cell>
        </row>
        <row r="2108">
          <cell r="A2108">
            <v>2069</v>
          </cell>
          <cell r="B2108">
            <v>42706</v>
          </cell>
          <cell r="C2108" t="str">
            <v>DICIEMBRE</v>
          </cell>
          <cell r="D2108" t="str">
            <v>2016</v>
          </cell>
          <cell r="E2108">
            <v>487</v>
          </cell>
          <cell r="F2108" t="str">
            <v>D6F-825</v>
          </cell>
          <cell r="G2108" t="str">
            <v>T2Y-992</v>
          </cell>
          <cell r="H2108" t="str">
            <v>LAS BAMBAS</v>
          </cell>
          <cell r="I2108">
            <v>184778</v>
          </cell>
          <cell r="J2108" t="str">
            <v>REPUESTO</v>
          </cell>
          <cell r="K2108" t="str">
            <v>FOCO LAGRIMON AMBAR 12 V</v>
          </cell>
          <cell r="L2108">
            <v>1</v>
          </cell>
          <cell r="M2108" t="str">
            <v>UNID.</v>
          </cell>
          <cell r="N2108" t="str">
            <v>TRACTO</v>
          </cell>
          <cell r="O2108">
            <v>0</v>
          </cell>
          <cell r="P2108" t="str">
            <v>E2</v>
          </cell>
          <cell r="Q2108" t="str">
            <v>J2</v>
          </cell>
          <cell r="R2108" t="str">
            <v>J5</v>
          </cell>
          <cell r="S2108" t="str">
            <v>ENTREGADO</v>
          </cell>
          <cell r="T2108">
            <v>42706</v>
          </cell>
          <cell r="U2108" t="str">
            <v>YUCA BELLIDO BORIS YERSY</v>
          </cell>
          <cell r="V2108" t="str">
            <v>CORIHUAMAN SURCO  ERICK ROBERT</v>
          </cell>
        </row>
        <row r="2109">
          <cell r="A2109">
            <v>2070</v>
          </cell>
          <cell r="B2109">
            <v>42706</v>
          </cell>
          <cell r="C2109" t="str">
            <v>DICIEMBRE</v>
          </cell>
          <cell r="D2109" t="str">
            <v>2016</v>
          </cell>
          <cell r="E2109">
            <v>487</v>
          </cell>
          <cell r="F2109" t="str">
            <v>D6F-825</v>
          </cell>
          <cell r="G2109" t="str">
            <v>T2Y-992</v>
          </cell>
          <cell r="H2109" t="str">
            <v>LAS BAMBAS</v>
          </cell>
          <cell r="I2109">
            <v>184778</v>
          </cell>
          <cell r="J2109" t="str">
            <v>REPUESTO</v>
          </cell>
          <cell r="K2109" t="str">
            <v>FOCO 9006</v>
          </cell>
          <cell r="L2109">
            <v>1</v>
          </cell>
          <cell r="M2109" t="str">
            <v>UNID.</v>
          </cell>
          <cell r="N2109" t="str">
            <v>TRACTO</v>
          </cell>
          <cell r="O2109">
            <v>0</v>
          </cell>
          <cell r="P2109" t="str">
            <v>E2</v>
          </cell>
          <cell r="Q2109" t="str">
            <v>J2</v>
          </cell>
          <cell r="R2109" t="str">
            <v>J5</v>
          </cell>
          <cell r="S2109" t="str">
            <v>ENTREGADO</v>
          </cell>
          <cell r="T2109">
            <v>42706</v>
          </cell>
          <cell r="U2109" t="str">
            <v>YUCA BELLIDO BORIS YERSY</v>
          </cell>
          <cell r="V2109" t="str">
            <v>CORIHUAMAN SURCO  ERICK ROBERT</v>
          </cell>
        </row>
        <row r="2110">
          <cell r="A2110">
            <v>2071</v>
          </cell>
          <cell r="B2110">
            <v>42706</v>
          </cell>
          <cell r="C2110" t="str">
            <v>DICIEMBRE</v>
          </cell>
          <cell r="D2110" t="str">
            <v>2016</v>
          </cell>
          <cell r="E2110">
            <v>487</v>
          </cell>
          <cell r="F2110" t="str">
            <v>D6F-825</v>
          </cell>
          <cell r="G2110" t="str">
            <v>T2Y-992</v>
          </cell>
          <cell r="H2110" t="str">
            <v>LAS BAMBAS</v>
          </cell>
          <cell r="I2110">
            <v>184778</v>
          </cell>
          <cell r="J2110" t="str">
            <v>REPUESTO</v>
          </cell>
          <cell r="K2110" t="str">
            <v>FOCO DE DOBLE CONTACTO</v>
          </cell>
          <cell r="L2110">
            <v>1</v>
          </cell>
          <cell r="M2110" t="str">
            <v>UNID.</v>
          </cell>
          <cell r="N2110" t="str">
            <v>TRACTO</v>
          </cell>
          <cell r="O2110">
            <v>0</v>
          </cell>
          <cell r="P2110" t="str">
            <v>E2</v>
          </cell>
          <cell r="Q2110" t="str">
            <v>J2</v>
          </cell>
          <cell r="R2110" t="str">
            <v>J5</v>
          </cell>
          <cell r="S2110" t="str">
            <v>ENTREGADO</v>
          </cell>
          <cell r="T2110">
            <v>42706</v>
          </cell>
          <cell r="U2110" t="str">
            <v>YUCA BELLIDO BORIS YERSY</v>
          </cell>
          <cell r="V2110" t="str">
            <v>CORIHUAMAN SURCO  ERICK ROBERT</v>
          </cell>
        </row>
        <row r="2111">
          <cell r="A2111">
            <v>2060</v>
          </cell>
          <cell r="B2111">
            <v>42706</v>
          </cell>
          <cell r="C2111" t="str">
            <v>DICIEMBRE</v>
          </cell>
          <cell r="D2111" t="str">
            <v>2016</v>
          </cell>
          <cell r="E2111">
            <v>487</v>
          </cell>
          <cell r="F2111" t="str">
            <v>D6F-825</v>
          </cell>
          <cell r="G2111" t="str">
            <v>T2Y-992</v>
          </cell>
          <cell r="H2111" t="str">
            <v>LAS BAMBAS</v>
          </cell>
          <cell r="I2111">
            <v>184778</v>
          </cell>
          <cell r="J2111" t="str">
            <v>REPUESTO</v>
          </cell>
          <cell r="K2111" t="str">
            <v>LLANTA REENCAUCHADAS IZY2</v>
          </cell>
          <cell r="L2111">
            <v>2</v>
          </cell>
          <cell r="M2111" t="str">
            <v>UNID.</v>
          </cell>
          <cell r="N2111" t="str">
            <v>CISTERNA</v>
          </cell>
          <cell r="O2111">
            <v>0</v>
          </cell>
          <cell r="P2111" t="str">
            <v>N1</v>
          </cell>
          <cell r="Q2111" t="str">
            <v>J3</v>
          </cell>
          <cell r="R2111" t="str">
            <v>J5</v>
          </cell>
          <cell r="S2111" t="str">
            <v>ENTREGADO</v>
          </cell>
          <cell r="T2111">
            <v>42706</v>
          </cell>
          <cell r="U2111" t="str">
            <v>AGUILAR CCANTUTA WILLY</v>
          </cell>
          <cell r="V2111" t="str">
            <v>CHURA PIZARRO ALBERTO</v>
          </cell>
        </row>
        <row r="2112">
          <cell r="A2112">
            <v>2080</v>
          </cell>
          <cell r="B2112">
            <v>42706</v>
          </cell>
          <cell r="C2112" t="str">
            <v>DICIEMBRE</v>
          </cell>
          <cell r="D2112" t="str">
            <v>2016</v>
          </cell>
          <cell r="E2112">
            <v>487</v>
          </cell>
          <cell r="F2112" t="str">
            <v>D6F-825</v>
          </cell>
          <cell r="G2112" t="str">
            <v>T2Y-992</v>
          </cell>
          <cell r="H2112" t="str">
            <v>LAS BAMBAS</v>
          </cell>
          <cell r="I2112">
            <v>184778</v>
          </cell>
          <cell r="J2112" t="str">
            <v>REPUESTO</v>
          </cell>
          <cell r="K2112" t="str">
            <v>LLANTA REENCAUCHADAS IZY2</v>
          </cell>
          <cell r="L2112">
            <v>1</v>
          </cell>
          <cell r="M2112" t="str">
            <v>UNID.</v>
          </cell>
          <cell r="N2112" t="str">
            <v>CISTERNA</v>
          </cell>
          <cell r="O2112">
            <v>0</v>
          </cell>
          <cell r="P2112" t="str">
            <v>N1</v>
          </cell>
          <cell r="Q2112" t="str">
            <v>J2</v>
          </cell>
          <cell r="R2112" t="str">
            <v>J5</v>
          </cell>
          <cell r="S2112" t="str">
            <v>ENTREGADO</v>
          </cell>
          <cell r="T2112">
            <v>42706</v>
          </cell>
          <cell r="U2112" t="str">
            <v>AGUILAR CCANTUTA WILLY</v>
          </cell>
          <cell r="V2112" t="str">
            <v>CORIHUAMAN SURCO  ERICK ROBERT</v>
          </cell>
        </row>
        <row r="2113">
          <cell r="A2113">
            <v>2063</v>
          </cell>
          <cell r="B2113">
            <v>42706</v>
          </cell>
          <cell r="C2113" t="str">
            <v>DICIEMBRE</v>
          </cell>
          <cell r="D2113" t="str">
            <v>2016</v>
          </cell>
          <cell r="E2113">
            <v>491</v>
          </cell>
          <cell r="F2113" t="str">
            <v>D6F-898</v>
          </cell>
          <cell r="G2113" t="str">
            <v>T4L-996</v>
          </cell>
          <cell r="H2113" t="str">
            <v>LAS BAMBAS</v>
          </cell>
          <cell r="I2113">
            <v>162871</v>
          </cell>
          <cell r="J2113" t="str">
            <v>REPUESTO</v>
          </cell>
          <cell r="K2113" t="str">
            <v>TORNAMESA</v>
          </cell>
          <cell r="L2113">
            <v>1</v>
          </cell>
          <cell r="M2113" t="str">
            <v>UNID.</v>
          </cell>
          <cell r="N2113" t="str">
            <v>TRACTO</v>
          </cell>
          <cell r="O2113">
            <v>0</v>
          </cell>
          <cell r="P2113" t="str">
            <v>J2</v>
          </cell>
          <cell r="Q2113" t="str">
            <v>J2</v>
          </cell>
          <cell r="R2113" t="str">
            <v>J5</v>
          </cell>
          <cell r="S2113" t="str">
            <v>ENTREGADO</v>
          </cell>
          <cell r="T2113">
            <v>42706</v>
          </cell>
          <cell r="U2113" t="str">
            <v>CORIHUAMAN SURCO  ERICK ROBERT</v>
          </cell>
          <cell r="V2113" t="str">
            <v>CORIHUAMAN SURCO  ERICK ROBERT</v>
          </cell>
        </row>
        <row r="2114">
          <cell r="A2114">
            <v>2064</v>
          </cell>
          <cell r="B2114">
            <v>42706</v>
          </cell>
          <cell r="C2114" t="str">
            <v>DICIEMBRE</v>
          </cell>
          <cell r="D2114" t="str">
            <v>2016</v>
          </cell>
          <cell r="E2114">
            <v>491</v>
          </cell>
          <cell r="F2114" t="str">
            <v>D6F-898</v>
          </cell>
          <cell r="G2114" t="str">
            <v>T4L-996</v>
          </cell>
          <cell r="H2114" t="str">
            <v>LAS BAMBAS</v>
          </cell>
          <cell r="I2114">
            <v>162871</v>
          </cell>
          <cell r="J2114" t="str">
            <v>REPUESTO</v>
          </cell>
          <cell r="K2114" t="str">
            <v>PERNOS 3/8 X 1" C/ ARANDELA PLANA Y TUERCA SEGURO</v>
          </cell>
          <cell r="L2114">
            <v>6</v>
          </cell>
          <cell r="M2114" t="str">
            <v>UNID.</v>
          </cell>
          <cell r="N2114" t="str">
            <v>CISTERNA</v>
          </cell>
          <cell r="O2114">
            <v>0</v>
          </cell>
          <cell r="P2114" t="str">
            <v>S1</v>
          </cell>
          <cell r="Q2114" t="str">
            <v>J2</v>
          </cell>
          <cell r="R2114" t="str">
            <v>J5</v>
          </cell>
          <cell r="S2114" t="str">
            <v>ENTREGADO</v>
          </cell>
          <cell r="T2114">
            <v>42706</v>
          </cell>
          <cell r="U2114" t="str">
            <v>BAYONA CRUZ CRISTIAN ARMANDO</v>
          </cell>
          <cell r="V2114" t="str">
            <v>CORIHUAMAN SURCO  ERICK ROBERT</v>
          </cell>
        </row>
        <row r="2115">
          <cell r="A2115">
            <v>2065</v>
          </cell>
          <cell r="B2115">
            <v>42706</v>
          </cell>
          <cell r="C2115" t="str">
            <v>DICIEMBRE</v>
          </cell>
          <cell r="D2115" t="str">
            <v>2016</v>
          </cell>
          <cell r="E2115">
            <v>491</v>
          </cell>
          <cell r="F2115" t="str">
            <v>D6F-898</v>
          </cell>
          <cell r="G2115" t="str">
            <v>T4L-996</v>
          </cell>
          <cell r="H2115" t="str">
            <v>LAS BAMBAS</v>
          </cell>
          <cell r="I2115">
            <v>162871</v>
          </cell>
          <cell r="J2115" t="str">
            <v>REPUESTO</v>
          </cell>
          <cell r="K2115" t="str">
            <v>PERNO 1/2 X 2" C/ DOBLE ARANDELA PLANA Y TUERCA SEGURO</v>
          </cell>
          <cell r="L2115">
            <v>2</v>
          </cell>
          <cell r="M2115" t="str">
            <v>UNID.</v>
          </cell>
          <cell r="N2115" t="str">
            <v>CISTERNA</v>
          </cell>
          <cell r="O2115">
            <v>0</v>
          </cell>
          <cell r="P2115" t="str">
            <v>S1</v>
          </cell>
          <cell r="Q2115" t="str">
            <v>J2</v>
          </cell>
          <cell r="R2115" t="str">
            <v>J5</v>
          </cell>
          <cell r="S2115" t="str">
            <v>ENTREGADO</v>
          </cell>
          <cell r="T2115">
            <v>42706</v>
          </cell>
          <cell r="U2115" t="str">
            <v>BAYONA CRUZ CRISTIAN ARMANDO</v>
          </cell>
          <cell r="V2115" t="str">
            <v>CORIHUAMAN SURCO  ERICK ROBERT</v>
          </cell>
        </row>
        <row r="2116">
          <cell r="A2116">
            <v>2066</v>
          </cell>
          <cell r="B2116">
            <v>42706</v>
          </cell>
          <cell r="C2116" t="str">
            <v>DICIEMBRE</v>
          </cell>
          <cell r="D2116" t="str">
            <v>2016</v>
          </cell>
          <cell r="E2116">
            <v>491</v>
          </cell>
          <cell r="F2116" t="str">
            <v>D6F-898</v>
          </cell>
          <cell r="G2116" t="str">
            <v>T4L-996</v>
          </cell>
          <cell r="H2116" t="str">
            <v>LAS BAMBAS</v>
          </cell>
          <cell r="I2116">
            <v>162871</v>
          </cell>
          <cell r="J2116" t="str">
            <v>REPUESTO</v>
          </cell>
          <cell r="K2116" t="str">
            <v>ARANDELAS PLANAS 5/8</v>
          </cell>
          <cell r="L2116">
            <v>2</v>
          </cell>
          <cell r="M2116" t="str">
            <v>UNID.</v>
          </cell>
          <cell r="N2116" t="str">
            <v>CISTERNA</v>
          </cell>
          <cell r="O2116">
            <v>0</v>
          </cell>
          <cell r="P2116" t="str">
            <v>S1</v>
          </cell>
          <cell r="Q2116" t="str">
            <v>J2</v>
          </cell>
          <cell r="R2116" t="str">
            <v>J5</v>
          </cell>
          <cell r="S2116" t="str">
            <v>ENTREGADO</v>
          </cell>
          <cell r="T2116">
            <v>42706</v>
          </cell>
          <cell r="U2116" t="str">
            <v>BAYONA CRUZ CRISTIAN ARMANDO</v>
          </cell>
          <cell r="V2116" t="str">
            <v>CORIHUAMAN SURCO  ERICK ROBERT</v>
          </cell>
        </row>
        <row r="2117">
          <cell r="A2117">
            <v>2085</v>
          </cell>
          <cell r="B2117">
            <v>42706</v>
          </cell>
          <cell r="C2117" t="str">
            <v>DICIEMBRE</v>
          </cell>
          <cell r="D2117" t="str">
            <v>2016</v>
          </cell>
          <cell r="E2117">
            <v>454</v>
          </cell>
          <cell r="F2117" t="str">
            <v>D6G-806</v>
          </cell>
          <cell r="G2117" t="str">
            <v>B8K-998</v>
          </cell>
          <cell r="H2117" t="str">
            <v>LAS BAMBAS</v>
          </cell>
          <cell r="I2117">
            <v>218209</v>
          </cell>
          <cell r="J2117" t="str">
            <v>REPUESTO</v>
          </cell>
          <cell r="K2117" t="str">
            <v xml:space="preserve">REMACHES </v>
          </cell>
          <cell r="L2117">
            <v>300</v>
          </cell>
          <cell r="M2117" t="str">
            <v>UNID.</v>
          </cell>
          <cell r="N2117" t="str">
            <v>CISTERNA</v>
          </cell>
          <cell r="O2117">
            <v>0</v>
          </cell>
          <cell r="P2117" t="str">
            <v>M3</v>
          </cell>
          <cell r="Q2117" t="str">
            <v>J2</v>
          </cell>
          <cell r="R2117" t="str">
            <v>J5</v>
          </cell>
          <cell r="S2117" t="str">
            <v>ENTREGADO</v>
          </cell>
          <cell r="T2117">
            <v>42706</v>
          </cell>
          <cell r="U2117" t="str">
            <v>GARCIA PASQUEL  JOSE LUIS</v>
          </cell>
          <cell r="V2117" t="str">
            <v>CORIHUAMAN SURCO  ERICK ROBERT</v>
          </cell>
        </row>
        <row r="2118">
          <cell r="A2118">
            <v>2055</v>
          </cell>
          <cell r="B2118">
            <v>42706</v>
          </cell>
          <cell r="C2118" t="str">
            <v>DICIEMBRE</v>
          </cell>
          <cell r="D2118" t="str">
            <v>2016</v>
          </cell>
          <cell r="E2118">
            <v>200</v>
          </cell>
          <cell r="F2118" t="str">
            <v>TALLER</v>
          </cell>
          <cell r="G2118" t="str">
            <v>TALLER</v>
          </cell>
          <cell r="H2118" t="str">
            <v>TALLER</v>
          </cell>
          <cell r="I2118" t="str">
            <v>TALLER</v>
          </cell>
          <cell r="J2118" t="str">
            <v>INSUMO TALLER</v>
          </cell>
          <cell r="K2118" t="str">
            <v>ANGULO DE1 X 1/8 X 6M</v>
          </cell>
          <cell r="L2118">
            <v>3</v>
          </cell>
          <cell r="M2118" t="str">
            <v>UNID.</v>
          </cell>
          <cell r="N2118" t="str">
            <v>TALLER</v>
          </cell>
          <cell r="O2118">
            <v>84</v>
          </cell>
          <cell r="P2118" t="str">
            <v>S1</v>
          </cell>
          <cell r="Q2118" t="str">
            <v>J2</v>
          </cell>
          <cell r="R2118" t="str">
            <v>J6</v>
          </cell>
          <cell r="S2118" t="str">
            <v>PENDIENTE</v>
          </cell>
          <cell r="T2118">
            <v>0</v>
          </cell>
          <cell r="U2118" t="str">
            <v>BAYONA CRUZ CRISTIAN ARMANDO</v>
          </cell>
          <cell r="V2118" t="str">
            <v>CORIHUAMAN SURCO  ERICK ROBERT</v>
          </cell>
        </row>
        <row r="2119">
          <cell r="A2119">
            <v>2056</v>
          </cell>
          <cell r="B2119">
            <v>42706</v>
          </cell>
          <cell r="C2119" t="str">
            <v>DICIEMBRE</v>
          </cell>
          <cell r="D2119" t="str">
            <v>2016</v>
          </cell>
          <cell r="E2119">
            <v>200</v>
          </cell>
          <cell r="F2119" t="str">
            <v>TALLER</v>
          </cell>
          <cell r="G2119" t="str">
            <v>TALLER</v>
          </cell>
          <cell r="H2119" t="str">
            <v>TALLER</v>
          </cell>
          <cell r="I2119" t="str">
            <v>TALLER</v>
          </cell>
          <cell r="J2119" t="str">
            <v>INSUMO TALLER</v>
          </cell>
          <cell r="K2119" t="str">
            <v>TUBO DE 1" X 6M ESTANDAR</v>
          </cell>
          <cell r="L2119">
            <v>2</v>
          </cell>
          <cell r="M2119" t="str">
            <v>UNID.</v>
          </cell>
          <cell r="N2119" t="str">
            <v>TALLER</v>
          </cell>
          <cell r="O2119">
            <v>84</v>
          </cell>
          <cell r="P2119" t="str">
            <v>S1</v>
          </cell>
          <cell r="Q2119" t="str">
            <v>J2</v>
          </cell>
          <cell r="R2119" t="str">
            <v>J6</v>
          </cell>
          <cell r="S2119" t="str">
            <v>PENDIENTE</v>
          </cell>
          <cell r="T2119">
            <v>0</v>
          </cell>
          <cell r="U2119" t="str">
            <v>BAYONA CRUZ CRISTIAN ARMANDO</v>
          </cell>
          <cell r="V2119" t="str">
            <v>CORIHUAMAN SURCO  ERICK ROBERT</v>
          </cell>
        </row>
        <row r="2120">
          <cell r="A2120">
            <v>2057</v>
          </cell>
          <cell r="B2120">
            <v>42706</v>
          </cell>
          <cell r="C2120" t="str">
            <v>DICIEMBRE</v>
          </cell>
          <cell r="D2120" t="str">
            <v>2016</v>
          </cell>
          <cell r="E2120">
            <v>200</v>
          </cell>
          <cell r="F2120" t="str">
            <v>TALLER</v>
          </cell>
          <cell r="G2120" t="str">
            <v>TALLER</v>
          </cell>
          <cell r="H2120" t="str">
            <v>TALLER</v>
          </cell>
          <cell r="I2120" t="str">
            <v>TALLER</v>
          </cell>
          <cell r="J2120" t="str">
            <v>INSUMO TALLER</v>
          </cell>
          <cell r="K2120" t="str">
            <v>TUBO 1 1/2 X 6M ESTANDAR</v>
          </cell>
          <cell r="L2120">
            <v>1</v>
          </cell>
          <cell r="M2120" t="str">
            <v>UNID.</v>
          </cell>
          <cell r="N2120" t="str">
            <v>TALLER</v>
          </cell>
          <cell r="O2120">
            <v>84</v>
          </cell>
          <cell r="P2120" t="str">
            <v>S1</v>
          </cell>
          <cell r="Q2120" t="str">
            <v>J2</v>
          </cell>
          <cell r="R2120" t="str">
            <v>J6</v>
          </cell>
          <cell r="S2120" t="str">
            <v>PENDIENTE</v>
          </cell>
          <cell r="T2120">
            <v>0</v>
          </cell>
          <cell r="U2120" t="str">
            <v>BAYONA CRUZ CRISTIAN ARMANDO</v>
          </cell>
          <cell r="V2120" t="str">
            <v>CORIHUAMAN SURCO  ERICK ROBERT</v>
          </cell>
        </row>
        <row r="2121">
          <cell r="A2121">
            <v>2058</v>
          </cell>
          <cell r="B2121">
            <v>42706</v>
          </cell>
          <cell r="C2121" t="str">
            <v>DICIEMBRE</v>
          </cell>
          <cell r="D2121" t="str">
            <v>2016</v>
          </cell>
          <cell r="E2121">
            <v>200</v>
          </cell>
          <cell r="F2121" t="str">
            <v>TALLER</v>
          </cell>
          <cell r="G2121" t="str">
            <v>TALLER</v>
          </cell>
          <cell r="H2121" t="str">
            <v>TALLER</v>
          </cell>
          <cell r="I2121" t="str">
            <v>TALLER</v>
          </cell>
          <cell r="J2121" t="str">
            <v>INSUMO TALLER</v>
          </cell>
          <cell r="K2121" t="str">
            <v>MALLA PARA CARTEL CONWOY 6 M2</v>
          </cell>
          <cell r="L2121">
            <v>1</v>
          </cell>
          <cell r="M2121" t="str">
            <v>UNID.</v>
          </cell>
          <cell r="N2121" t="str">
            <v>TALLER</v>
          </cell>
          <cell r="O2121">
            <v>84</v>
          </cell>
          <cell r="P2121" t="str">
            <v>S1</v>
          </cell>
          <cell r="Q2121" t="str">
            <v>J2</v>
          </cell>
          <cell r="R2121" t="str">
            <v>J6</v>
          </cell>
          <cell r="S2121" t="str">
            <v>PENDIENTE</v>
          </cell>
          <cell r="T2121">
            <v>0</v>
          </cell>
          <cell r="U2121" t="str">
            <v>BAYONA CRUZ CRISTIAN ARMANDO</v>
          </cell>
          <cell r="V2121" t="str">
            <v>CORIHUAMAN SURCO  ERICK ROBERT</v>
          </cell>
        </row>
        <row r="2122">
          <cell r="A2122">
            <v>2059</v>
          </cell>
          <cell r="B2122">
            <v>42706</v>
          </cell>
          <cell r="C2122" t="str">
            <v>DICIEMBRE</v>
          </cell>
          <cell r="D2122" t="str">
            <v>2016</v>
          </cell>
          <cell r="E2122">
            <v>200</v>
          </cell>
          <cell r="F2122" t="str">
            <v>TALLER</v>
          </cell>
          <cell r="G2122" t="str">
            <v>TALLER</v>
          </cell>
          <cell r="H2122" t="str">
            <v>TALLER</v>
          </cell>
          <cell r="I2122" t="str">
            <v>TALLER</v>
          </cell>
          <cell r="J2122" t="str">
            <v>MATERIALES</v>
          </cell>
          <cell r="K2122" t="str">
            <v>AFLOJATODO</v>
          </cell>
          <cell r="L2122">
            <v>1</v>
          </cell>
          <cell r="M2122" t="str">
            <v>UNID.</v>
          </cell>
          <cell r="N2122" t="str">
            <v>TALLER</v>
          </cell>
          <cell r="O2122">
            <v>0</v>
          </cell>
          <cell r="P2122" t="str">
            <v>M5</v>
          </cell>
          <cell r="Q2122" t="str">
            <v>J2</v>
          </cell>
          <cell r="R2122" t="str">
            <v>J5</v>
          </cell>
          <cell r="S2122" t="str">
            <v>ENTREGADO</v>
          </cell>
          <cell r="T2122">
            <v>42706</v>
          </cell>
          <cell r="U2122" t="str">
            <v>LOPEZ RUIZ WILBERTO</v>
          </cell>
          <cell r="V2122" t="str">
            <v>CORIHUAMAN SURCO  ERICK ROBERT</v>
          </cell>
        </row>
        <row r="2123">
          <cell r="A2123">
            <v>2072</v>
          </cell>
          <cell r="B2123">
            <v>42706</v>
          </cell>
          <cell r="C2123" t="str">
            <v>DICIEMBRE</v>
          </cell>
          <cell r="D2123" t="str">
            <v>2016</v>
          </cell>
          <cell r="E2123">
            <v>200</v>
          </cell>
          <cell r="F2123" t="str">
            <v>TALLER</v>
          </cell>
          <cell r="G2123" t="str">
            <v>TALLER</v>
          </cell>
          <cell r="H2123" t="str">
            <v>TALLER</v>
          </cell>
          <cell r="I2123" t="str">
            <v>TALLER</v>
          </cell>
          <cell r="J2123" t="str">
            <v>REPUESTO</v>
          </cell>
          <cell r="K2123" t="str">
            <v>1/4 ACEITE DE MOTOR 15W40</v>
          </cell>
          <cell r="L2123">
            <v>1</v>
          </cell>
          <cell r="M2123" t="str">
            <v>GLNS.</v>
          </cell>
          <cell r="N2123" t="str">
            <v>TRACTO</v>
          </cell>
          <cell r="O2123">
            <v>0</v>
          </cell>
          <cell r="P2123" t="str">
            <v>E3</v>
          </cell>
          <cell r="Q2123" t="str">
            <v>J2</v>
          </cell>
          <cell r="R2123" t="str">
            <v>J5</v>
          </cell>
          <cell r="S2123" t="str">
            <v>ENTREGADO</v>
          </cell>
          <cell r="T2123">
            <v>42706</v>
          </cell>
          <cell r="U2123" t="str">
            <v>CONDORI CHURATA ALEX</v>
          </cell>
          <cell r="V2123" t="str">
            <v>CORIHUAMAN SURCO  ERICK ROBERT</v>
          </cell>
        </row>
        <row r="2124">
          <cell r="A2124">
            <v>2076</v>
          </cell>
          <cell r="B2124">
            <v>42706</v>
          </cell>
          <cell r="C2124" t="str">
            <v>DICIEMBRE</v>
          </cell>
          <cell r="D2124" t="str">
            <v>2016</v>
          </cell>
          <cell r="E2124">
            <v>200</v>
          </cell>
          <cell r="F2124" t="str">
            <v>TALLER</v>
          </cell>
          <cell r="G2124" t="str">
            <v>TALLER</v>
          </cell>
          <cell r="H2124" t="str">
            <v>TALLER</v>
          </cell>
          <cell r="I2124" t="str">
            <v>TALLER</v>
          </cell>
          <cell r="J2124" t="str">
            <v>EPPS</v>
          </cell>
          <cell r="K2124" t="str">
            <v>TYBEK L</v>
          </cell>
          <cell r="L2124">
            <v>1</v>
          </cell>
          <cell r="M2124" t="str">
            <v>UNID.</v>
          </cell>
          <cell r="N2124" t="str">
            <v>TALLER</v>
          </cell>
          <cell r="O2124">
            <v>0</v>
          </cell>
          <cell r="P2124" t="str">
            <v>N1</v>
          </cell>
          <cell r="Q2124" t="str">
            <v>J2</v>
          </cell>
          <cell r="R2124" t="str">
            <v>J5</v>
          </cell>
          <cell r="S2124" t="str">
            <v>ENTREGADO</v>
          </cell>
          <cell r="T2124">
            <v>42706</v>
          </cell>
          <cell r="U2124" t="str">
            <v>AGUILAR CCANTUTA WILLY</v>
          </cell>
          <cell r="V2124" t="str">
            <v>CORIHUAMAN SURCO  ERICK ROBERT</v>
          </cell>
        </row>
        <row r="2125">
          <cell r="A2125">
            <v>2079</v>
          </cell>
          <cell r="B2125">
            <v>42706</v>
          </cell>
          <cell r="C2125" t="str">
            <v>DICIEMBRE</v>
          </cell>
          <cell r="D2125" t="str">
            <v>2016</v>
          </cell>
          <cell r="E2125">
            <v>200</v>
          </cell>
          <cell r="F2125" t="str">
            <v>TALLER</v>
          </cell>
          <cell r="G2125" t="str">
            <v>TALLER</v>
          </cell>
          <cell r="H2125" t="str">
            <v>TALLER</v>
          </cell>
          <cell r="I2125" t="str">
            <v>TALLER</v>
          </cell>
          <cell r="J2125" t="str">
            <v>HERRAMIENTAS</v>
          </cell>
          <cell r="K2125" t="str">
            <v>CUTTER</v>
          </cell>
          <cell r="L2125">
            <v>1</v>
          </cell>
          <cell r="M2125" t="str">
            <v>UNID.</v>
          </cell>
          <cell r="N2125" t="str">
            <v>TALLER</v>
          </cell>
          <cell r="O2125">
            <v>84</v>
          </cell>
          <cell r="P2125" t="str">
            <v>M1</v>
          </cell>
          <cell r="Q2125" t="str">
            <v>J2</v>
          </cell>
          <cell r="R2125" t="str">
            <v>J5</v>
          </cell>
          <cell r="S2125" t="str">
            <v>ENTREGADO</v>
          </cell>
          <cell r="T2125">
            <v>0</v>
          </cell>
          <cell r="U2125" t="str">
            <v>CABEZAS SANCHEZ JEAN JHONATAN</v>
          </cell>
          <cell r="V2125" t="str">
            <v>CORIHUAMAN SURCO  ERICK ROBERT</v>
          </cell>
        </row>
        <row r="2126">
          <cell r="A2126">
            <v>2089</v>
          </cell>
          <cell r="B2126">
            <v>42706</v>
          </cell>
          <cell r="C2126" t="str">
            <v>DICIEMBRE</v>
          </cell>
          <cell r="D2126" t="str">
            <v>2016</v>
          </cell>
          <cell r="E2126">
            <v>200</v>
          </cell>
          <cell r="F2126" t="str">
            <v>TALLER</v>
          </cell>
          <cell r="G2126" t="str">
            <v>TALLER</v>
          </cell>
          <cell r="H2126" t="str">
            <v>TALLER</v>
          </cell>
          <cell r="I2126" t="str">
            <v>TALLER</v>
          </cell>
          <cell r="J2126" t="str">
            <v>REPUESTO</v>
          </cell>
          <cell r="K2126" t="str">
            <v>TUBO CORRUGADO 3/8</v>
          </cell>
          <cell r="L2126">
            <v>20</v>
          </cell>
          <cell r="M2126" t="str">
            <v>M</v>
          </cell>
          <cell r="N2126" t="str">
            <v>TRACTO</v>
          </cell>
          <cell r="O2126">
            <v>0</v>
          </cell>
          <cell r="P2126" t="str">
            <v>E3</v>
          </cell>
          <cell r="Q2126" t="str">
            <v>J2</v>
          </cell>
          <cell r="R2126" t="str">
            <v>J5</v>
          </cell>
          <cell r="S2126" t="str">
            <v>ENTREGADO</v>
          </cell>
          <cell r="T2126">
            <v>42706</v>
          </cell>
          <cell r="U2126" t="str">
            <v>CONDORI CHURATA ALEX</v>
          </cell>
          <cell r="V2126" t="str">
            <v>CORIHUAMAN SURCO  ERICK ROBERT</v>
          </cell>
        </row>
        <row r="2127">
          <cell r="A2127">
            <v>2115</v>
          </cell>
          <cell r="B2127">
            <v>42707</v>
          </cell>
          <cell r="C2127" t="str">
            <v>DICIEMBRE</v>
          </cell>
          <cell r="D2127" t="str">
            <v>2016</v>
          </cell>
          <cell r="E2127">
            <v>308</v>
          </cell>
          <cell r="F2127" t="str">
            <v>A9H-889</v>
          </cell>
          <cell r="G2127" t="str">
            <v>CAMION</v>
          </cell>
          <cell r="H2127" t="str">
            <v>TAMBOMAYO</v>
          </cell>
          <cell r="I2127">
            <v>120654</v>
          </cell>
          <cell r="J2127" t="str">
            <v>REPUESTO</v>
          </cell>
          <cell r="K2127" t="str">
            <v>PERNOS 3/8 X 1" C/ ARANDELA PLANA Y TUERCA SEGURO</v>
          </cell>
          <cell r="L2127">
            <v>6</v>
          </cell>
          <cell r="M2127" t="str">
            <v>UNID.</v>
          </cell>
          <cell r="N2127" t="str">
            <v>CISTERNA</v>
          </cell>
          <cell r="O2127">
            <v>0</v>
          </cell>
          <cell r="P2127" t="str">
            <v>S3</v>
          </cell>
          <cell r="Q2127" t="str">
            <v>J2</v>
          </cell>
          <cell r="R2127" t="str">
            <v>J5</v>
          </cell>
          <cell r="S2127" t="str">
            <v>ENTREGADO</v>
          </cell>
          <cell r="T2127">
            <v>42707</v>
          </cell>
          <cell r="U2127" t="str">
            <v>JIMENEZ MACHACA JAVIER</v>
          </cell>
          <cell r="V2127" t="str">
            <v>CORIHUAMAN SURCO  ERICK ROBERT</v>
          </cell>
        </row>
        <row r="2128">
          <cell r="A2128">
            <v>2116</v>
          </cell>
          <cell r="B2128">
            <v>42707</v>
          </cell>
          <cell r="C2128" t="str">
            <v>DICIEMBRE</v>
          </cell>
          <cell r="D2128" t="str">
            <v>2016</v>
          </cell>
          <cell r="E2128">
            <v>308</v>
          </cell>
          <cell r="F2128" t="str">
            <v>A9H-889</v>
          </cell>
          <cell r="G2128" t="str">
            <v>CAMION</v>
          </cell>
          <cell r="H2128" t="str">
            <v>TAMBOMAYO</v>
          </cell>
          <cell r="I2128">
            <v>120654</v>
          </cell>
          <cell r="J2128" t="str">
            <v>REPUESTO</v>
          </cell>
          <cell r="K2128" t="str">
            <v>PERNO MANHOLE 3/8 X 6 C/ DOBLE TUERCA</v>
          </cell>
          <cell r="L2128">
            <v>2</v>
          </cell>
          <cell r="M2128" t="str">
            <v>UNID.</v>
          </cell>
          <cell r="N2128" t="str">
            <v>CISTERNA</v>
          </cell>
          <cell r="O2128">
            <v>0</v>
          </cell>
          <cell r="P2128" t="str">
            <v>S3</v>
          </cell>
          <cell r="Q2128" t="str">
            <v>J2</v>
          </cell>
          <cell r="R2128" t="str">
            <v>J5</v>
          </cell>
          <cell r="S2128" t="str">
            <v>ENTREGADO</v>
          </cell>
          <cell r="T2128">
            <v>42707</v>
          </cell>
          <cell r="U2128" t="str">
            <v>JIMENEZ MACHACA JAVIER</v>
          </cell>
          <cell r="V2128" t="str">
            <v>CORIHUAMAN SURCO  ERICK ROBERT</v>
          </cell>
        </row>
        <row r="2129">
          <cell r="A2129">
            <v>2117</v>
          </cell>
          <cell r="B2129">
            <v>42707</v>
          </cell>
          <cell r="C2129" t="str">
            <v>DICIEMBRE</v>
          </cell>
          <cell r="D2129" t="str">
            <v>2016</v>
          </cell>
          <cell r="E2129">
            <v>308</v>
          </cell>
          <cell r="F2129" t="str">
            <v>A9H-889</v>
          </cell>
          <cell r="G2129" t="str">
            <v>CAMION</v>
          </cell>
          <cell r="H2129" t="str">
            <v>TAMBOMAYO</v>
          </cell>
          <cell r="I2129">
            <v>120654</v>
          </cell>
          <cell r="J2129" t="str">
            <v>REPUESTO</v>
          </cell>
          <cell r="K2129" t="str">
            <v>BISAGRAS</v>
          </cell>
          <cell r="L2129">
            <v>2</v>
          </cell>
          <cell r="M2129" t="str">
            <v>UNID.</v>
          </cell>
          <cell r="N2129" t="str">
            <v>CISTERNA</v>
          </cell>
          <cell r="O2129">
            <v>0</v>
          </cell>
          <cell r="P2129" t="str">
            <v>S3</v>
          </cell>
          <cell r="Q2129" t="str">
            <v>J2</v>
          </cell>
          <cell r="R2129" t="str">
            <v>J5</v>
          </cell>
          <cell r="S2129" t="str">
            <v>ENTREGADO</v>
          </cell>
          <cell r="T2129">
            <v>42707</v>
          </cell>
          <cell r="U2129" t="str">
            <v>JIMENEZ MACHACA JAVIER</v>
          </cell>
          <cell r="V2129" t="str">
            <v>CORIHUAMAN SURCO  ERICK ROBERT</v>
          </cell>
        </row>
        <row r="2130">
          <cell r="A2130">
            <v>2151</v>
          </cell>
          <cell r="B2130">
            <v>42707</v>
          </cell>
          <cell r="C2130" t="str">
            <v>DICIEMBRE</v>
          </cell>
          <cell r="D2130" t="str">
            <v>2016</v>
          </cell>
          <cell r="E2130">
            <v>308</v>
          </cell>
          <cell r="F2130" t="str">
            <v>A9H-889</v>
          </cell>
          <cell r="G2130" t="str">
            <v>CAMION</v>
          </cell>
          <cell r="H2130" t="str">
            <v>TAMBOMAYO</v>
          </cell>
          <cell r="I2130">
            <v>120654</v>
          </cell>
          <cell r="J2130" t="str">
            <v>REPUESTO</v>
          </cell>
          <cell r="K2130" t="str">
            <v>BISAGRAS</v>
          </cell>
          <cell r="L2130">
            <v>4</v>
          </cell>
          <cell r="M2130" t="str">
            <v>UNID.</v>
          </cell>
          <cell r="N2130" t="str">
            <v>CISTERNA</v>
          </cell>
          <cell r="O2130">
            <v>83</v>
          </cell>
          <cell r="P2130" t="str">
            <v>S4</v>
          </cell>
          <cell r="Q2130" t="str">
            <v>J1</v>
          </cell>
          <cell r="R2130" t="str">
            <v>J5</v>
          </cell>
          <cell r="S2130" t="str">
            <v>PENDIENTE</v>
          </cell>
          <cell r="T2130">
            <v>0</v>
          </cell>
          <cell r="U2130" t="str">
            <v>SURCO QUISPE JOHNNY</v>
          </cell>
          <cell r="V2130" t="str">
            <v>FLOREZ CONDORI  JOSE WILLIANS</v>
          </cell>
        </row>
        <row r="2131">
          <cell r="A2131">
            <v>2138</v>
          </cell>
          <cell r="B2131">
            <v>42707</v>
          </cell>
          <cell r="C2131" t="str">
            <v>DICIEMBRE</v>
          </cell>
          <cell r="D2131" t="str">
            <v>2016</v>
          </cell>
          <cell r="E2131">
            <v>511</v>
          </cell>
          <cell r="F2131" t="str">
            <v>ABS-700</v>
          </cell>
          <cell r="G2131" t="str">
            <v>TBC-971</v>
          </cell>
          <cell r="H2131" t="str">
            <v>LAS BAMBAS</v>
          </cell>
          <cell r="I2131">
            <v>99862</v>
          </cell>
          <cell r="J2131" t="str">
            <v>REPUESTO</v>
          </cell>
          <cell r="K2131" t="str">
            <v>LIQUIDO REFRIGERANTE</v>
          </cell>
          <cell r="L2131">
            <v>1</v>
          </cell>
          <cell r="M2131" t="str">
            <v>GLNS.</v>
          </cell>
          <cell r="N2131" t="str">
            <v>TRACTO</v>
          </cell>
          <cell r="O2131">
            <v>0</v>
          </cell>
          <cell r="P2131" t="str">
            <v>M8</v>
          </cell>
          <cell r="Q2131" t="str">
            <v>J1</v>
          </cell>
          <cell r="R2131" t="str">
            <v>J5</v>
          </cell>
          <cell r="S2131" t="str">
            <v>ENTREGADO</v>
          </cell>
          <cell r="T2131">
            <v>42707</v>
          </cell>
          <cell r="U2131" t="str">
            <v>VARILLAS GAGO  OSCAR ALBERTO</v>
          </cell>
          <cell r="V2131" t="str">
            <v>FLOREZ CONDORI  JOSE WILLIANS</v>
          </cell>
        </row>
        <row r="2132">
          <cell r="A2132">
            <v>2125</v>
          </cell>
          <cell r="B2132">
            <v>42707</v>
          </cell>
          <cell r="C2132" t="str">
            <v>DICIEMBRE</v>
          </cell>
          <cell r="D2132" t="str">
            <v>2016</v>
          </cell>
          <cell r="E2132">
            <v>421</v>
          </cell>
          <cell r="F2132" t="str">
            <v>AKW-860</v>
          </cell>
          <cell r="G2132" t="str">
            <v>F5Z-991</v>
          </cell>
          <cell r="H2132" t="str">
            <v>LAS BAMBAS</v>
          </cell>
          <cell r="I2132">
            <v>37840</v>
          </cell>
          <cell r="J2132" t="str">
            <v>REPUESTO</v>
          </cell>
          <cell r="K2132" t="str">
            <v>TAPON DE DEPOSITO DE HIDROLINA</v>
          </cell>
          <cell r="L2132">
            <v>1</v>
          </cell>
          <cell r="M2132" t="str">
            <v>UNID.</v>
          </cell>
          <cell r="N2132" t="str">
            <v>TRACTO</v>
          </cell>
          <cell r="O2132">
            <v>0</v>
          </cell>
          <cell r="P2132" t="str">
            <v>M6</v>
          </cell>
          <cell r="Q2132" t="str">
            <v>J1</v>
          </cell>
          <cell r="R2132" t="str">
            <v>J5</v>
          </cell>
          <cell r="S2132" t="str">
            <v>ENTREGADO</v>
          </cell>
          <cell r="T2132">
            <v>42707</v>
          </cell>
          <cell r="U2132" t="str">
            <v>PARI VENTURA  EDSON ORLANDO</v>
          </cell>
          <cell r="V2132" t="str">
            <v>FLOREZ CONDORI  JOSE WILLIANS</v>
          </cell>
        </row>
        <row r="2133">
          <cell r="A2133">
            <v>2121</v>
          </cell>
          <cell r="B2133">
            <v>42707</v>
          </cell>
          <cell r="C2133" t="str">
            <v>DICIEMBRE</v>
          </cell>
          <cell r="D2133" t="str">
            <v>2016</v>
          </cell>
          <cell r="E2133">
            <v>508</v>
          </cell>
          <cell r="F2133" t="str">
            <v>AKX-731</v>
          </cell>
          <cell r="G2133" t="str">
            <v>TCD-980</v>
          </cell>
          <cell r="H2133" t="str">
            <v>LAS BAMBAS</v>
          </cell>
          <cell r="I2133">
            <v>33896</v>
          </cell>
          <cell r="J2133" t="str">
            <v>REPUESTO</v>
          </cell>
          <cell r="K2133" t="str">
            <v>FUSIBLES 20V</v>
          </cell>
          <cell r="L2133">
            <v>3</v>
          </cell>
          <cell r="M2133" t="str">
            <v>UNID.</v>
          </cell>
          <cell r="N2133" t="str">
            <v>TRACTO</v>
          </cell>
          <cell r="O2133">
            <v>0</v>
          </cell>
          <cell r="P2133" t="str">
            <v>E3</v>
          </cell>
          <cell r="Q2133" t="str">
            <v>J2</v>
          </cell>
          <cell r="R2133" t="str">
            <v>J5</v>
          </cell>
          <cell r="S2133" t="str">
            <v>ENTREGADO</v>
          </cell>
          <cell r="T2133">
            <v>42707</v>
          </cell>
          <cell r="U2133" t="str">
            <v>CONDORI CHURATA ALEX</v>
          </cell>
          <cell r="V2133" t="str">
            <v>CORIHUAMAN SURCO  ERICK ROBERT</v>
          </cell>
        </row>
        <row r="2134">
          <cell r="A2134">
            <v>2123</v>
          </cell>
          <cell r="B2134">
            <v>42707</v>
          </cell>
          <cell r="C2134" t="str">
            <v>DICIEMBRE</v>
          </cell>
          <cell r="D2134" t="str">
            <v>2016</v>
          </cell>
          <cell r="E2134">
            <v>508</v>
          </cell>
          <cell r="F2134" t="str">
            <v>AKX-731</v>
          </cell>
          <cell r="G2134" t="str">
            <v>TCD-980</v>
          </cell>
          <cell r="H2134" t="str">
            <v>LAS BAMBAS</v>
          </cell>
          <cell r="I2134">
            <v>33896</v>
          </cell>
          <cell r="J2134" t="str">
            <v>REPUESTO</v>
          </cell>
          <cell r="K2134" t="str">
            <v>CABLE NRO. 14</v>
          </cell>
          <cell r="L2134">
            <v>1</v>
          </cell>
          <cell r="M2134" t="str">
            <v>M</v>
          </cell>
          <cell r="N2134" t="str">
            <v>TRACTO</v>
          </cell>
          <cell r="O2134">
            <v>0</v>
          </cell>
          <cell r="P2134" t="str">
            <v>E3</v>
          </cell>
          <cell r="Q2134" t="str">
            <v>J1</v>
          </cell>
          <cell r="R2134" t="str">
            <v>J5</v>
          </cell>
          <cell r="S2134" t="str">
            <v>ENTREGADO</v>
          </cell>
          <cell r="T2134">
            <v>42707</v>
          </cell>
          <cell r="U2134" t="str">
            <v>CONDORI CHURATA ALEX</v>
          </cell>
          <cell r="V2134" t="str">
            <v>FLOREZ CONDORI  JOSE WILLIANS</v>
          </cell>
        </row>
        <row r="2135">
          <cell r="A2135">
            <v>2124</v>
          </cell>
          <cell r="B2135">
            <v>42707</v>
          </cell>
          <cell r="C2135" t="str">
            <v>DICIEMBRE</v>
          </cell>
          <cell r="D2135" t="str">
            <v>2016</v>
          </cell>
          <cell r="E2135">
            <v>508</v>
          </cell>
          <cell r="F2135" t="str">
            <v>AKX-731</v>
          </cell>
          <cell r="G2135" t="str">
            <v>TCD-980</v>
          </cell>
          <cell r="H2135" t="str">
            <v>LAS BAMBAS</v>
          </cell>
          <cell r="I2135">
            <v>33896</v>
          </cell>
          <cell r="J2135" t="str">
            <v>REPUESTO</v>
          </cell>
          <cell r="K2135" t="str">
            <v>TUBO CORRUGADO 3/8</v>
          </cell>
          <cell r="L2135">
            <v>0.5</v>
          </cell>
          <cell r="M2135" t="str">
            <v>M</v>
          </cell>
          <cell r="N2135" t="str">
            <v>TRACTO</v>
          </cell>
          <cell r="O2135">
            <v>0</v>
          </cell>
          <cell r="P2135" t="str">
            <v>E3</v>
          </cell>
          <cell r="Q2135" t="str">
            <v>J1</v>
          </cell>
          <cell r="R2135" t="str">
            <v>J5</v>
          </cell>
          <cell r="S2135" t="str">
            <v>ENTREGADO</v>
          </cell>
          <cell r="T2135">
            <v>42707</v>
          </cell>
          <cell r="U2135" t="str">
            <v>CONDORI CHURATA ALEX</v>
          </cell>
          <cell r="V2135" t="str">
            <v>FLOREZ CONDORI  JOSE WILLIANS</v>
          </cell>
        </row>
        <row r="2136">
          <cell r="A2136">
            <v>2118</v>
          </cell>
          <cell r="B2136">
            <v>42707</v>
          </cell>
          <cell r="C2136" t="str">
            <v>DICIEMBRE</v>
          </cell>
          <cell r="D2136" t="str">
            <v>2016</v>
          </cell>
          <cell r="E2136">
            <v>507</v>
          </cell>
          <cell r="F2136" t="str">
            <v>APF-776</v>
          </cell>
          <cell r="G2136" t="str">
            <v>CAMIONETA</v>
          </cell>
          <cell r="H2136" t="str">
            <v>LAS BAMBAS</v>
          </cell>
          <cell r="I2136">
            <v>0</v>
          </cell>
          <cell r="J2136" t="str">
            <v>REPUESTO</v>
          </cell>
          <cell r="K2136" t="str">
            <v>PERNO 5/16X2"</v>
          </cell>
          <cell r="L2136">
            <v>1</v>
          </cell>
          <cell r="M2136" t="str">
            <v>UNID.</v>
          </cell>
          <cell r="N2136" t="str">
            <v>CISTERNA</v>
          </cell>
          <cell r="O2136">
            <v>0</v>
          </cell>
          <cell r="P2136" t="str">
            <v>S2</v>
          </cell>
          <cell r="Q2136" t="str">
            <v>J2</v>
          </cell>
          <cell r="R2136" t="str">
            <v>J5</v>
          </cell>
          <cell r="S2136" t="str">
            <v>ENTREGADO</v>
          </cell>
          <cell r="T2136">
            <v>42707</v>
          </cell>
          <cell r="U2136" t="str">
            <v>PALOMINO ESTRADA  MICHEL</v>
          </cell>
          <cell r="V2136" t="str">
            <v>CORIHUAMAN SURCO  ERICK ROBERT</v>
          </cell>
        </row>
        <row r="2137">
          <cell r="A2137">
            <v>2119</v>
          </cell>
          <cell r="B2137">
            <v>42707</v>
          </cell>
          <cell r="C2137" t="str">
            <v>DICIEMBRE</v>
          </cell>
          <cell r="D2137" t="str">
            <v>2016</v>
          </cell>
          <cell r="E2137">
            <v>507</v>
          </cell>
          <cell r="F2137" t="str">
            <v>APF-776</v>
          </cell>
          <cell r="G2137" t="str">
            <v>CAMIONETA</v>
          </cell>
          <cell r="H2137" t="str">
            <v>LAS BAMBAS</v>
          </cell>
          <cell r="I2137">
            <v>0</v>
          </cell>
          <cell r="J2137" t="str">
            <v>REPUESTO</v>
          </cell>
          <cell r="K2137" t="str">
            <v>VOLANDA PLANA 1/2</v>
          </cell>
          <cell r="L2137">
            <v>1</v>
          </cell>
          <cell r="M2137" t="str">
            <v>UNID.</v>
          </cell>
          <cell r="N2137" t="str">
            <v>CISTERNA</v>
          </cell>
          <cell r="O2137">
            <v>0</v>
          </cell>
          <cell r="P2137" t="str">
            <v>S2</v>
          </cell>
          <cell r="Q2137" t="str">
            <v>J2</v>
          </cell>
          <cell r="R2137" t="str">
            <v>J5</v>
          </cell>
          <cell r="S2137" t="str">
            <v>ENTREGADO</v>
          </cell>
          <cell r="T2137">
            <v>42707</v>
          </cell>
          <cell r="U2137" t="str">
            <v>PALOMINO ESTRADA  MICHEL</v>
          </cell>
          <cell r="V2137" t="str">
            <v>CORIHUAMAN SURCO  ERICK ROBERT</v>
          </cell>
        </row>
        <row r="2138">
          <cell r="A2138">
            <v>2120</v>
          </cell>
          <cell r="B2138">
            <v>42707</v>
          </cell>
          <cell r="C2138" t="str">
            <v>DICIEMBRE</v>
          </cell>
          <cell r="D2138" t="str">
            <v>2016</v>
          </cell>
          <cell r="E2138">
            <v>507</v>
          </cell>
          <cell r="F2138" t="str">
            <v>APF-776</v>
          </cell>
          <cell r="G2138" t="str">
            <v>CAMIONETA</v>
          </cell>
          <cell r="H2138" t="str">
            <v>LAS BAMBAS</v>
          </cell>
          <cell r="I2138">
            <v>0</v>
          </cell>
          <cell r="J2138" t="str">
            <v>REPUESTO</v>
          </cell>
          <cell r="K2138" t="str">
            <v>SPRAY BLANCO</v>
          </cell>
          <cell r="L2138">
            <v>1</v>
          </cell>
          <cell r="M2138" t="str">
            <v>UNID.</v>
          </cell>
          <cell r="N2138" t="str">
            <v>CISTERNA</v>
          </cell>
          <cell r="O2138">
            <v>0</v>
          </cell>
          <cell r="P2138" t="str">
            <v>S2</v>
          </cell>
          <cell r="Q2138" t="str">
            <v>J2</v>
          </cell>
          <cell r="R2138" t="str">
            <v>J5</v>
          </cell>
          <cell r="S2138" t="str">
            <v>ENTREGADO</v>
          </cell>
          <cell r="T2138">
            <v>42707</v>
          </cell>
          <cell r="U2138" t="str">
            <v>PALOMINO ESTRADA  MICHEL</v>
          </cell>
          <cell r="V2138" t="str">
            <v>CORIHUAMAN SURCO  ERICK ROBERT</v>
          </cell>
        </row>
        <row r="2139">
          <cell r="A2139">
            <v>2126</v>
          </cell>
          <cell r="B2139">
            <v>42707</v>
          </cell>
          <cell r="C2139" t="str">
            <v>DICIEMBRE</v>
          </cell>
          <cell r="D2139" t="str">
            <v>2016</v>
          </cell>
          <cell r="E2139">
            <v>507</v>
          </cell>
          <cell r="F2139" t="str">
            <v>APF-776</v>
          </cell>
          <cell r="G2139" t="str">
            <v>CAMIONETA</v>
          </cell>
          <cell r="H2139" t="str">
            <v>LAS BAMBAS</v>
          </cell>
          <cell r="I2139">
            <v>0</v>
          </cell>
          <cell r="J2139" t="str">
            <v>REPUESTO</v>
          </cell>
          <cell r="K2139" t="str">
            <v>CABLE NRO. 14</v>
          </cell>
          <cell r="L2139">
            <v>2</v>
          </cell>
          <cell r="M2139" t="str">
            <v>M</v>
          </cell>
          <cell r="N2139" t="str">
            <v>TRACTO</v>
          </cell>
          <cell r="O2139">
            <v>0</v>
          </cell>
          <cell r="P2139" t="str">
            <v>E2</v>
          </cell>
          <cell r="Q2139" t="str">
            <v>J1</v>
          </cell>
          <cell r="R2139" t="str">
            <v>J5</v>
          </cell>
          <cell r="S2139" t="str">
            <v>ENTREGADO</v>
          </cell>
          <cell r="T2139">
            <v>42707</v>
          </cell>
          <cell r="U2139" t="str">
            <v>YUCA BELLIDO BORIS YERSY</v>
          </cell>
          <cell r="V2139" t="str">
            <v>FLOREZ CONDORI  JOSE WILLIANS</v>
          </cell>
        </row>
        <row r="2140">
          <cell r="A2140">
            <v>2127</v>
          </cell>
          <cell r="B2140">
            <v>42707</v>
          </cell>
          <cell r="C2140" t="str">
            <v>DICIEMBRE</v>
          </cell>
          <cell r="D2140" t="str">
            <v>2016</v>
          </cell>
          <cell r="E2140">
            <v>507</v>
          </cell>
          <cell r="F2140" t="str">
            <v>APF-776</v>
          </cell>
          <cell r="G2140" t="str">
            <v>CAMIONETA</v>
          </cell>
          <cell r="H2140" t="str">
            <v>LAS BAMBAS</v>
          </cell>
          <cell r="I2140">
            <v>0</v>
          </cell>
          <cell r="J2140" t="str">
            <v>REPUESTO</v>
          </cell>
          <cell r="K2140" t="str">
            <v>PERNO 3/16 X 1 1/2" C/ TUERCA Y VOLANDA</v>
          </cell>
          <cell r="L2140">
            <v>1</v>
          </cell>
          <cell r="M2140" t="str">
            <v>UNID.</v>
          </cell>
          <cell r="N2140" t="str">
            <v>TRACTO</v>
          </cell>
          <cell r="O2140">
            <v>0</v>
          </cell>
          <cell r="P2140" t="str">
            <v>E2</v>
          </cell>
          <cell r="Q2140" t="str">
            <v>J1</v>
          </cell>
          <cell r="R2140" t="str">
            <v>J5</v>
          </cell>
          <cell r="S2140" t="str">
            <v>ENTREGADO</v>
          </cell>
          <cell r="T2140">
            <v>42707</v>
          </cell>
          <cell r="U2140" t="str">
            <v>YUCA BELLIDO BORIS YERSY</v>
          </cell>
          <cell r="V2140" t="str">
            <v>FLOREZ CONDORI  JOSE WILLIANS</v>
          </cell>
        </row>
        <row r="2141">
          <cell r="A2141">
            <v>2134</v>
          </cell>
          <cell r="B2141">
            <v>42707</v>
          </cell>
          <cell r="C2141" t="str">
            <v>DICIEMBRE</v>
          </cell>
          <cell r="D2141" t="str">
            <v>2016</v>
          </cell>
          <cell r="E2141">
            <v>507</v>
          </cell>
          <cell r="F2141" t="str">
            <v>APF-776</v>
          </cell>
          <cell r="G2141" t="str">
            <v>CAMIONETA</v>
          </cell>
          <cell r="H2141" t="str">
            <v>LAS BAMBAS</v>
          </cell>
          <cell r="I2141">
            <v>0</v>
          </cell>
          <cell r="J2141" t="str">
            <v>REPUESTO</v>
          </cell>
          <cell r="K2141" t="str">
            <v>PERNO 5/16 X 1 1/2" C/ TUERCA Y VOLANDA</v>
          </cell>
          <cell r="L2141">
            <v>1</v>
          </cell>
          <cell r="M2141" t="str">
            <v>UNID.</v>
          </cell>
          <cell r="N2141" t="str">
            <v>TRACTO</v>
          </cell>
          <cell r="O2141">
            <v>0</v>
          </cell>
          <cell r="P2141" t="str">
            <v>E2</v>
          </cell>
          <cell r="Q2141" t="str">
            <v>J1</v>
          </cell>
          <cell r="R2141" t="str">
            <v>J5</v>
          </cell>
          <cell r="S2141" t="str">
            <v>ENTREGADO</v>
          </cell>
          <cell r="T2141">
            <v>42707</v>
          </cell>
          <cell r="U2141" t="str">
            <v>YUCA BELLIDO BORIS YERSY</v>
          </cell>
          <cell r="V2141" t="str">
            <v>FLOREZ CONDORI  JOSE WILLIANS</v>
          </cell>
        </row>
        <row r="2142">
          <cell r="A2142">
            <v>2135</v>
          </cell>
          <cell r="B2142">
            <v>42707</v>
          </cell>
          <cell r="C2142" t="str">
            <v>DICIEMBRE</v>
          </cell>
          <cell r="D2142" t="str">
            <v>2016</v>
          </cell>
          <cell r="E2142">
            <v>507</v>
          </cell>
          <cell r="F2142" t="str">
            <v>APF-776</v>
          </cell>
          <cell r="G2142" t="str">
            <v>CAMIONETA</v>
          </cell>
          <cell r="H2142" t="str">
            <v>LAS BAMBAS</v>
          </cell>
          <cell r="I2142">
            <v>0</v>
          </cell>
          <cell r="J2142" t="str">
            <v>REPUESTO</v>
          </cell>
          <cell r="K2142" t="str">
            <v>TERMINAL OJO BATERIA 3/8</v>
          </cell>
          <cell r="L2142">
            <v>1</v>
          </cell>
          <cell r="M2142" t="str">
            <v>UNID.</v>
          </cell>
          <cell r="N2142" t="str">
            <v>TRACTO</v>
          </cell>
          <cell r="O2142">
            <v>0</v>
          </cell>
          <cell r="P2142" t="str">
            <v>E2</v>
          </cell>
          <cell r="Q2142" t="str">
            <v>J1</v>
          </cell>
          <cell r="R2142" t="str">
            <v>J5</v>
          </cell>
          <cell r="S2142" t="str">
            <v>ENTREGADO</v>
          </cell>
          <cell r="T2142">
            <v>42707</v>
          </cell>
          <cell r="U2142" t="str">
            <v>YUCA BELLIDO BORIS YERSY</v>
          </cell>
          <cell r="V2142" t="str">
            <v>FLOREZ CONDORI  JOSE WILLIANS</v>
          </cell>
        </row>
        <row r="2143">
          <cell r="A2143">
            <v>2136</v>
          </cell>
          <cell r="B2143">
            <v>42707</v>
          </cell>
          <cell r="C2143" t="str">
            <v>DICIEMBRE</v>
          </cell>
          <cell r="D2143" t="str">
            <v>2016</v>
          </cell>
          <cell r="E2143">
            <v>507</v>
          </cell>
          <cell r="F2143" t="str">
            <v>APF-776</v>
          </cell>
          <cell r="G2143" t="str">
            <v>CAMIONETA</v>
          </cell>
          <cell r="H2143" t="str">
            <v>LAS BAMBAS</v>
          </cell>
          <cell r="I2143">
            <v>0</v>
          </cell>
          <cell r="J2143" t="str">
            <v>REPUESTO</v>
          </cell>
          <cell r="K2143" t="str">
            <v>TERMINAL OJO 3/16</v>
          </cell>
          <cell r="L2143">
            <v>1</v>
          </cell>
          <cell r="M2143" t="str">
            <v>UNID.</v>
          </cell>
          <cell r="N2143" t="str">
            <v>TRACTO</v>
          </cell>
          <cell r="O2143">
            <v>0</v>
          </cell>
          <cell r="P2143" t="str">
            <v>E2</v>
          </cell>
          <cell r="Q2143" t="str">
            <v>J1</v>
          </cell>
          <cell r="R2143" t="str">
            <v>J5</v>
          </cell>
          <cell r="S2143" t="str">
            <v>ENTREGADO</v>
          </cell>
          <cell r="T2143">
            <v>42707</v>
          </cell>
          <cell r="U2143" t="str">
            <v>YUCA BELLIDO BORIS YERSY</v>
          </cell>
          <cell r="V2143" t="str">
            <v>FLOREZ CONDORI  JOSE WILLIANS</v>
          </cell>
        </row>
        <row r="2144">
          <cell r="A2144">
            <v>2140</v>
          </cell>
          <cell r="B2144">
            <v>42707</v>
          </cell>
          <cell r="C2144" t="str">
            <v>DICIEMBRE</v>
          </cell>
          <cell r="D2144" t="str">
            <v>2016</v>
          </cell>
          <cell r="E2144">
            <v>449</v>
          </cell>
          <cell r="F2144" t="str">
            <v>B2L-889</v>
          </cell>
          <cell r="G2144" t="str">
            <v>CAMION</v>
          </cell>
          <cell r="H2144" t="str">
            <v>TAMBOMAYO</v>
          </cell>
          <cell r="I2144">
            <v>121547</v>
          </cell>
          <cell r="J2144" t="str">
            <v>REPUESTO</v>
          </cell>
          <cell r="K2144" t="str">
            <v>TAPA DE RECUPERADOR DE VAPORES</v>
          </cell>
          <cell r="L2144">
            <v>1</v>
          </cell>
          <cell r="M2144" t="str">
            <v>UNID.</v>
          </cell>
          <cell r="N2144" t="str">
            <v>CISTERNA</v>
          </cell>
          <cell r="O2144">
            <v>0</v>
          </cell>
          <cell r="P2144" t="str">
            <v>S2</v>
          </cell>
          <cell r="Q2144" t="str">
            <v>J1</v>
          </cell>
          <cell r="R2144" t="str">
            <v>J5</v>
          </cell>
          <cell r="S2144" t="str">
            <v>ENTREGADO</v>
          </cell>
          <cell r="T2144">
            <v>42707</v>
          </cell>
          <cell r="U2144" t="str">
            <v>PALOMINO ESTRADA  MICHEL</v>
          </cell>
          <cell r="V2144" t="str">
            <v>FLOREZ CONDORI  JOSE WILLIANS</v>
          </cell>
        </row>
        <row r="2145">
          <cell r="A2145">
            <v>2141</v>
          </cell>
          <cell r="B2145">
            <v>42707</v>
          </cell>
          <cell r="C2145" t="str">
            <v>DICIEMBRE</v>
          </cell>
          <cell r="D2145" t="str">
            <v>2016</v>
          </cell>
          <cell r="E2145">
            <v>449</v>
          </cell>
          <cell r="F2145" t="str">
            <v>B2L-889</v>
          </cell>
          <cell r="G2145" t="str">
            <v>CAMION</v>
          </cell>
          <cell r="H2145" t="str">
            <v>TAMBOMAYO</v>
          </cell>
          <cell r="I2145">
            <v>121547</v>
          </cell>
          <cell r="J2145" t="str">
            <v>REPUESTO</v>
          </cell>
          <cell r="K2145" t="str">
            <v>PARCHE RACK 10</v>
          </cell>
          <cell r="L2145">
            <v>1</v>
          </cell>
          <cell r="M2145" t="str">
            <v>UNID.</v>
          </cell>
          <cell r="N2145" t="str">
            <v>CISTERNA</v>
          </cell>
          <cell r="O2145">
            <v>0</v>
          </cell>
          <cell r="P2145" t="str">
            <v>N1</v>
          </cell>
          <cell r="Q2145" t="str">
            <v>J1</v>
          </cell>
          <cell r="R2145" t="str">
            <v>J5</v>
          </cell>
          <cell r="S2145" t="str">
            <v>ENTREGADO</v>
          </cell>
          <cell r="T2145">
            <v>42707</v>
          </cell>
          <cell r="U2145" t="str">
            <v>AGUILAR CCANTUTA WILLY</v>
          </cell>
          <cell r="V2145" t="str">
            <v>FLOREZ CONDORI  JOSE WILLIANS</v>
          </cell>
        </row>
        <row r="2146">
          <cell r="A2146">
            <v>2142</v>
          </cell>
          <cell r="B2146">
            <v>42707</v>
          </cell>
          <cell r="C2146" t="str">
            <v>DICIEMBRE</v>
          </cell>
          <cell r="D2146" t="str">
            <v>2016</v>
          </cell>
          <cell r="E2146">
            <v>449</v>
          </cell>
          <cell r="F2146" t="str">
            <v>B2L-889</v>
          </cell>
          <cell r="G2146" t="str">
            <v>CAMION</v>
          </cell>
          <cell r="H2146" t="str">
            <v>TAMBOMAYO</v>
          </cell>
          <cell r="I2146">
            <v>121547</v>
          </cell>
          <cell r="J2146" t="str">
            <v>REPUESTO</v>
          </cell>
          <cell r="K2146" t="str">
            <v>PARCHE RACK 12</v>
          </cell>
          <cell r="L2146">
            <v>1</v>
          </cell>
          <cell r="M2146" t="str">
            <v>UNID.</v>
          </cell>
          <cell r="N2146" t="str">
            <v>CISTERNA</v>
          </cell>
          <cell r="O2146">
            <v>0</v>
          </cell>
          <cell r="P2146" t="str">
            <v>N1</v>
          </cell>
          <cell r="Q2146" t="str">
            <v>J1</v>
          </cell>
          <cell r="R2146" t="str">
            <v>J5</v>
          </cell>
          <cell r="S2146" t="str">
            <v>ENTREGADO</v>
          </cell>
          <cell r="T2146">
            <v>42707</v>
          </cell>
          <cell r="U2146" t="str">
            <v>AGUILAR CCANTUTA WILLY</v>
          </cell>
          <cell r="V2146" t="str">
            <v>FLOREZ CONDORI  JOSE WILLIANS</v>
          </cell>
        </row>
        <row r="2147">
          <cell r="A2147">
            <v>2144</v>
          </cell>
          <cell r="B2147">
            <v>42707</v>
          </cell>
          <cell r="C2147" t="str">
            <v>DICIEMBRE</v>
          </cell>
          <cell r="D2147" t="str">
            <v>2016</v>
          </cell>
          <cell r="E2147">
            <v>449</v>
          </cell>
          <cell r="F2147" t="str">
            <v>B2L-889</v>
          </cell>
          <cell r="G2147" t="str">
            <v>CAMION</v>
          </cell>
          <cell r="H2147" t="str">
            <v>TAMBOMAYO</v>
          </cell>
          <cell r="I2147">
            <v>121547</v>
          </cell>
          <cell r="J2147" t="str">
            <v>REPUESTO</v>
          </cell>
          <cell r="K2147" t="str">
            <v>SPRAY NEGRO</v>
          </cell>
          <cell r="L2147">
            <v>1</v>
          </cell>
          <cell r="M2147" t="str">
            <v>UNID.</v>
          </cell>
          <cell r="N2147" t="str">
            <v>CISTERNA</v>
          </cell>
          <cell r="O2147">
            <v>0</v>
          </cell>
          <cell r="P2147" t="str">
            <v>S1</v>
          </cell>
          <cell r="Q2147" t="str">
            <v>J1</v>
          </cell>
          <cell r="R2147" t="str">
            <v>J5</v>
          </cell>
          <cell r="S2147" t="str">
            <v>ENTREGADO</v>
          </cell>
          <cell r="T2147">
            <v>42707</v>
          </cell>
          <cell r="U2147" t="str">
            <v>BAYONA CRUZ CRISTIAN ARMANDO</v>
          </cell>
          <cell r="V2147" t="str">
            <v>FLOREZ CONDORI  JOSE WILLIANS</v>
          </cell>
        </row>
        <row r="2148">
          <cell r="A2148">
            <v>2150</v>
          </cell>
          <cell r="B2148">
            <v>42707</v>
          </cell>
          <cell r="C2148" t="str">
            <v>DICIEMBRE</v>
          </cell>
          <cell r="D2148" t="str">
            <v>2016</v>
          </cell>
          <cell r="E2148">
            <v>449</v>
          </cell>
          <cell r="F2148" t="str">
            <v>B2L-889</v>
          </cell>
          <cell r="G2148" t="str">
            <v>CAMION</v>
          </cell>
          <cell r="H2148" t="str">
            <v>TAMBOMAYO</v>
          </cell>
          <cell r="I2148">
            <v>121547</v>
          </cell>
          <cell r="J2148" t="str">
            <v>REPUESTO</v>
          </cell>
          <cell r="K2148" t="str">
            <v>PERNOS 5/16 X 2" C/ DOBLE  ARANDELA PLANA Y TUERCA SEGURO</v>
          </cell>
          <cell r="L2148">
            <v>3</v>
          </cell>
          <cell r="M2148" t="str">
            <v>UNID.</v>
          </cell>
          <cell r="N2148" t="str">
            <v>TRACTO</v>
          </cell>
          <cell r="O2148">
            <v>0</v>
          </cell>
          <cell r="P2148" t="str">
            <v>S2</v>
          </cell>
          <cell r="Q2148" t="str">
            <v>J1</v>
          </cell>
          <cell r="R2148" t="str">
            <v>J5</v>
          </cell>
          <cell r="S2148" t="str">
            <v>ENTREGADO</v>
          </cell>
          <cell r="T2148">
            <v>42707</v>
          </cell>
          <cell r="U2148" t="str">
            <v>PALOMINO ESTRADA  MICHEL</v>
          </cell>
          <cell r="V2148" t="str">
            <v>FLOREZ CONDORI  JOSE WILLIANS</v>
          </cell>
        </row>
        <row r="2149">
          <cell r="A2149">
            <v>2110</v>
          </cell>
          <cell r="B2149">
            <v>42707</v>
          </cell>
          <cell r="C2149" t="str">
            <v>DICIEMBRE</v>
          </cell>
          <cell r="D2149" t="str">
            <v>2016</v>
          </cell>
          <cell r="E2149">
            <v>486</v>
          </cell>
          <cell r="F2149" t="str">
            <v>C9M-902</v>
          </cell>
          <cell r="G2149" t="str">
            <v>B8L-970</v>
          </cell>
          <cell r="H2149" t="str">
            <v>LAS BAMBAS</v>
          </cell>
          <cell r="I2149">
            <v>209833</v>
          </cell>
          <cell r="J2149" t="str">
            <v>HERRAMIENTAS</v>
          </cell>
          <cell r="K2149" t="str">
            <v>DISCO DE CORTE 4 1/2"</v>
          </cell>
          <cell r="L2149">
            <v>1</v>
          </cell>
          <cell r="M2149" t="str">
            <v>UNID.</v>
          </cell>
          <cell r="N2149" t="str">
            <v>CISTERNA</v>
          </cell>
          <cell r="O2149">
            <v>0</v>
          </cell>
          <cell r="P2149" t="str">
            <v>S2</v>
          </cell>
          <cell r="Q2149" t="str">
            <v>J2</v>
          </cell>
          <cell r="R2149" t="str">
            <v>J5</v>
          </cell>
          <cell r="S2149" t="str">
            <v>ENTREGADO</v>
          </cell>
          <cell r="T2149">
            <v>42707</v>
          </cell>
          <cell r="U2149" t="str">
            <v>PALOMINO ESTRADA  MICHEL</v>
          </cell>
          <cell r="V2149" t="str">
            <v>CORIHUAMAN SURCO  ERICK ROBERT</v>
          </cell>
        </row>
        <row r="2150">
          <cell r="A2150">
            <v>2111</v>
          </cell>
          <cell r="B2150">
            <v>42707</v>
          </cell>
          <cell r="C2150" t="str">
            <v>DICIEMBRE</v>
          </cell>
          <cell r="D2150" t="str">
            <v>2016</v>
          </cell>
          <cell r="E2150">
            <v>486</v>
          </cell>
          <cell r="F2150" t="str">
            <v>C9M-902</v>
          </cell>
          <cell r="G2150" t="str">
            <v>B8L-970</v>
          </cell>
          <cell r="H2150" t="str">
            <v>LAS BAMBAS</v>
          </cell>
          <cell r="I2150">
            <v>209833</v>
          </cell>
          <cell r="J2150" t="str">
            <v>REPUESTO</v>
          </cell>
          <cell r="K2150" t="str">
            <v>PERNOS 1/4 X 2"</v>
          </cell>
          <cell r="L2150">
            <v>2</v>
          </cell>
          <cell r="M2150" t="str">
            <v>UNID.</v>
          </cell>
          <cell r="N2150" t="str">
            <v>CISTERNA</v>
          </cell>
          <cell r="O2150">
            <v>0</v>
          </cell>
          <cell r="P2150" t="str">
            <v>S2</v>
          </cell>
          <cell r="Q2150" t="str">
            <v>J2</v>
          </cell>
          <cell r="R2150" t="str">
            <v>J5</v>
          </cell>
          <cell r="S2150" t="str">
            <v>ENTREGADO</v>
          </cell>
          <cell r="T2150">
            <v>42707</v>
          </cell>
          <cell r="U2150" t="str">
            <v>PALOMINO ESTRADA  MICHEL</v>
          </cell>
          <cell r="V2150" t="str">
            <v>CORIHUAMAN SURCO  ERICK ROBERT</v>
          </cell>
        </row>
        <row r="2151">
          <cell r="A2151">
            <v>2112</v>
          </cell>
          <cell r="B2151">
            <v>42707</v>
          </cell>
          <cell r="C2151" t="str">
            <v>DICIEMBRE</v>
          </cell>
          <cell r="D2151" t="str">
            <v>2016</v>
          </cell>
          <cell r="E2151">
            <v>486</v>
          </cell>
          <cell r="F2151" t="str">
            <v>C9M-902</v>
          </cell>
          <cell r="G2151" t="str">
            <v>B8L-970</v>
          </cell>
          <cell r="H2151" t="str">
            <v>LAS BAMBAS</v>
          </cell>
          <cell r="I2151">
            <v>209833</v>
          </cell>
          <cell r="J2151" t="str">
            <v>REPUESTO</v>
          </cell>
          <cell r="K2151" t="str">
            <v>SPRAY BLANCO</v>
          </cell>
          <cell r="L2151">
            <v>1</v>
          </cell>
          <cell r="M2151" t="str">
            <v>UNID.</v>
          </cell>
          <cell r="N2151" t="str">
            <v>CISTERNA</v>
          </cell>
          <cell r="O2151">
            <v>0</v>
          </cell>
          <cell r="P2151" t="str">
            <v>S2</v>
          </cell>
          <cell r="Q2151" t="str">
            <v>J2</v>
          </cell>
          <cell r="R2151" t="str">
            <v>J5</v>
          </cell>
          <cell r="S2151" t="str">
            <v>ENTREGADO</v>
          </cell>
          <cell r="T2151">
            <v>42707</v>
          </cell>
          <cell r="U2151" t="str">
            <v>PALOMINO ESTRADA  MICHEL</v>
          </cell>
          <cell r="V2151" t="str">
            <v>CORIHUAMAN SURCO  ERICK ROBERT</v>
          </cell>
        </row>
        <row r="2152">
          <cell r="A2152">
            <v>2113</v>
          </cell>
          <cell r="B2152">
            <v>42707</v>
          </cell>
          <cell r="C2152" t="str">
            <v>DICIEMBRE</v>
          </cell>
          <cell r="D2152" t="str">
            <v>2016</v>
          </cell>
          <cell r="E2152">
            <v>486</v>
          </cell>
          <cell r="F2152" t="str">
            <v>C9M-902</v>
          </cell>
          <cell r="G2152" t="str">
            <v>B8L-970</v>
          </cell>
          <cell r="H2152" t="str">
            <v>LAS BAMBAS</v>
          </cell>
          <cell r="I2152">
            <v>209833</v>
          </cell>
          <cell r="J2152" t="str">
            <v>REPUESTO</v>
          </cell>
          <cell r="K2152" t="str">
            <v>ABRAZADERA DE MUELLE 7/8  X 3 1/2 X 15</v>
          </cell>
          <cell r="L2152">
            <v>2</v>
          </cell>
          <cell r="M2152" t="str">
            <v>UNID.</v>
          </cell>
          <cell r="N2152" t="str">
            <v>CISTERNA</v>
          </cell>
          <cell r="O2152">
            <v>0</v>
          </cell>
          <cell r="P2152" t="str">
            <v>M8</v>
          </cell>
          <cell r="Q2152" t="str">
            <v>J2</v>
          </cell>
          <cell r="R2152" t="str">
            <v>J5</v>
          </cell>
          <cell r="S2152" t="str">
            <v>ENTREGADO</v>
          </cell>
          <cell r="T2152">
            <v>42707</v>
          </cell>
          <cell r="U2152" t="str">
            <v>VARILLAS GAGO  OSCAR ALBERTO</v>
          </cell>
          <cell r="V2152" t="str">
            <v>CORIHUAMAN SURCO  ERICK ROBERT</v>
          </cell>
        </row>
        <row r="2153">
          <cell r="A2153">
            <v>2114</v>
          </cell>
          <cell r="B2153">
            <v>42707</v>
          </cell>
          <cell r="C2153" t="str">
            <v>DICIEMBRE</v>
          </cell>
          <cell r="D2153" t="str">
            <v>2016</v>
          </cell>
          <cell r="E2153">
            <v>486</v>
          </cell>
          <cell r="F2153" t="str">
            <v>C9M-902</v>
          </cell>
          <cell r="G2153" t="str">
            <v>B8L-970</v>
          </cell>
          <cell r="H2153" t="str">
            <v>LAS BAMBAS</v>
          </cell>
          <cell r="I2153">
            <v>209833</v>
          </cell>
          <cell r="J2153" t="str">
            <v>REPUESTO</v>
          </cell>
          <cell r="K2153" t="str">
            <v>TUERCAS ALTAS 7/8</v>
          </cell>
          <cell r="L2153">
            <v>4</v>
          </cell>
          <cell r="M2153" t="str">
            <v>UNID.</v>
          </cell>
          <cell r="N2153" t="str">
            <v>CISTERNA</v>
          </cell>
          <cell r="O2153">
            <v>0</v>
          </cell>
          <cell r="P2153" t="str">
            <v>M8</v>
          </cell>
          <cell r="Q2153" t="str">
            <v>J2</v>
          </cell>
          <cell r="R2153" t="str">
            <v>J5</v>
          </cell>
          <cell r="S2153" t="str">
            <v>ENTREGADO</v>
          </cell>
          <cell r="T2153">
            <v>42707</v>
          </cell>
          <cell r="U2153" t="str">
            <v>VARILLAS GAGO  OSCAR ALBERTO</v>
          </cell>
          <cell r="V2153" t="str">
            <v>CORIHUAMAN SURCO  ERICK ROBERT</v>
          </cell>
        </row>
        <row r="2154">
          <cell r="A2154">
            <v>2139</v>
          </cell>
          <cell r="B2154">
            <v>42707</v>
          </cell>
          <cell r="C2154" t="str">
            <v>DICIEMBRE</v>
          </cell>
          <cell r="D2154" t="str">
            <v>2016</v>
          </cell>
          <cell r="E2154">
            <v>486</v>
          </cell>
          <cell r="F2154" t="str">
            <v>C9M-902</v>
          </cell>
          <cell r="G2154" t="str">
            <v>B8L-970</v>
          </cell>
          <cell r="H2154" t="str">
            <v>LAS BAMBAS</v>
          </cell>
          <cell r="I2154">
            <v>209833</v>
          </cell>
          <cell r="J2154" t="str">
            <v>REPUESTO</v>
          </cell>
          <cell r="K2154" t="str">
            <v>BOCINAS PARA EJE EXCENTRICO</v>
          </cell>
          <cell r="L2154">
            <v>6</v>
          </cell>
          <cell r="M2154" t="str">
            <v>UNID.</v>
          </cell>
          <cell r="N2154" t="str">
            <v>CISTERNA</v>
          </cell>
          <cell r="O2154">
            <v>0</v>
          </cell>
          <cell r="P2154" t="str">
            <v>M8</v>
          </cell>
          <cell r="Q2154" t="str">
            <v>J1</v>
          </cell>
          <cell r="R2154" t="str">
            <v>J5</v>
          </cell>
          <cell r="S2154" t="str">
            <v>ENTREGADO</v>
          </cell>
          <cell r="T2154">
            <v>42707</v>
          </cell>
          <cell r="U2154" t="str">
            <v>VARILLAS GAGO  OSCAR ALBERTO</v>
          </cell>
          <cell r="V2154" t="str">
            <v>FLOREZ CONDORI  JOSE WILLIANS</v>
          </cell>
        </row>
        <row r="2155">
          <cell r="A2155">
            <v>2109</v>
          </cell>
          <cell r="B2155">
            <v>42707</v>
          </cell>
          <cell r="C2155" t="str">
            <v>DICIEMBRE</v>
          </cell>
          <cell r="D2155" t="str">
            <v>2016</v>
          </cell>
          <cell r="E2155">
            <v>488</v>
          </cell>
          <cell r="F2155" t="str">
            <v>D3P-747</v>
          </cell>
          <cell r="G2155" t="str">
            <v>A0T-985</v>
          </cell>
          <cell r="H2155" t="str">
            <v>LAS BAMBAS</v>
          </cell>
          <cell r="I2155">
            <v>183899</v>
          </cell>
          <cell r="J2155" t="str">
            <v>REPUESTO</v>
          </cell>
          <cell r="K2155" t="str">
            <v>LIQUIDO REFRIGERANTE</v>
          </cell>
          <cell r="L2155">
            <v>5</v>
          </cell>
          <cell r="M2155" t="str">
            <v>UNID.</v>
          </cell>
          <cell r="N2155" t="str">
            <v>TRACTO</v>
          </cell>
          <cell r="O2155">
            <v>0</v>
          </cell>
          <cell r="P2155" t="str">
            <v>M6</v>
          </cell>
          <cell r="Q2155" t="str">
            <v>J2</v>
          </cell>
          <cell r="R2155" t="str">
            <v>J5</v>
          </cell>
          <cell r="S2155" t="str">
            <v>ENTREGADO</v>
          </cell>
          <cell r="T2155">
            <v>42707</v>
          </cell>
          <cell r="U2155" t="str">
            <v>PARI VENTURA  EDSON ORLANDO</v>
          </cell>
          <cell r="V2155" t="str">
            <v>CORIHUAMAN SURCO  ERICK ROBERT</v>
          </cell>
        </row>
        <row r="2156">
          <cell r="A2156">
            <v>2152</v>
          </cell>
          <cell r="B2156">
            <v>42707</v>
          </cell>
          <cell r="C2156" t="str">
            <v>DICIEMBRE</v>
          </cell>
          <cell r="D2156" t="str">
            <v>2016</v>
          </cell>
          <cell r="E2156">
            <v>202</v>
          </cell>
          <cell r="F2156" t="str">
            <v>D3P-752</v>
          </cell>
          <cell r="G2156" t="str">
            <v>C5Y-985</v>
          </cell>
          <cell r="H2156" t="str">
            <v>LAS BAMBAS</v>
          </cell>
          <cell r="I2156">
            <v>150504</v>
          </cell>
          <cell r="J2156" t="str">
            <v>SERVICIO</v>
          </cell>
          <cell r="K2156" t="str">
            <v>SONDEO DE RADIADOR</v>
          </cell>
          <cell r="L2156">
            <v>1</v>
          </cell>
          <cell r="M2156" t="str">
            <v>UNID.</v>
          </cell>
          <cell r="N2156" t="str">
            <v>CISTERNA</v>
          </cell>
          <cell r="O2156">
            <v>0</v>
          </cell>
          <cell r="P2156" t="str">
            <v>J2</v>
          </cell>
          <cell r="Q2156" t="str">
            <v>J1</v>
          </cell>
          <cell r="R2156" t="str">
            <v>J5</v>
          </cell>
          <cell r="S2156" t="str">
            <v>ENTREGADO</v>
          </cell>
          <cell r="T2156">
            <v>42707</v>
          </cell>
          <cell r="U2156" t="str">
            <v>CORIHUAMAN SURCO  ERICK ROBERT</v>
          </cell>
          <cell r="V2156" t="str">
            <v>FLOREZ CONDORI  JOSE WILLIANS</v>
          </cell>
        </row>
        <row r="2157">
          <cell r="A2157">
            <v>2153</v>
          </cell>
          <cell r="B2157">
            <v>42707</v>
          </cell>
          <cell r="C2157" t="str">
            <v>DICIEMBRE</v>
          </cell>
          <cell r="D2157" t="str">
            <v>2016</v>
          </cell>
          <cell r="E2157">
            <v>391</v>
          </cell>
          <cell r="F2157" t="str">
            <v>D3Q-741</v>
          </cell>
          <cell r="G2157" t="str">
            <v>D2E-976</v>
          </cell>
          <cell r="H2157" t="str">
            <v>LAS BAMBAS</v>
          </cell>
          <cell r="I2157">
            <v>162515</v>
          </cell>
          <cell r="J2157" t="str">
            <v>SERVICIO</v>
          </cell>
          <cell r="K2157" t="str">
            <v>ENFIBRADO DE GUARDAFANDO LADO DERECHO (TRACTO)</v>
          </cell>
          <cell r="L2157">
            <v>1</v>
          </cell>
          <cell r="M2157" t="str">
            <v>UNID.</v>
          </cell>
          <cell r="N2157" t="str">
            <v>TRACTO</v>
          </cell>
          <cell r="O2157">
            <v>0</v>
          </cell>
          <cell r="P2157" t="str">
            <v>J2</v>
          </cell>
          <cell r="Q2157" t="str">
            <v>J1</v>
          </cell>
          <cell r="R2157" t="str">
            <v>J5</v>
          </cell>
          <cell r="S2157" t="str">
            <v>ENTREGADO</v>
          </cell>
          <cell r="T2157">
            <v>42707</v>
          </cell>
          <cell r="U2157" t="str">
            <v>CORIHUAMAN SURCO  ERICK ROBERT</v>
          </cell>
          <cell r="V2157" t="str">
            <v>FLOREZ CONDORI  JOSE WILLIANS</v>
          </cell>
        </row>
        <row r="2158">
          <cell r="A2158">
            <v>2145</v>
          </cell>
          <cell r="B2158">
            <v>42707</v>
          </cell>
          <cell r="C2158" t="str">
            <v>DICIEMBRE</v>
          </cell>
          <cell r="D2158" t="str">
            <v>2016</v>
          </cell>
          <cell r="E2158">
            <v>510</v>
          </cell>
          <cell r="F2158" t="str">
            <v>D6F-907</v>
          </cell>
          <cell r="G2158" t="str">
            <v>T2Y-979</v>
          </cell>
          <cell r="H2158" t="str">
            <v>LAS BAMBAS</v>
          </cell>
          <cell r="I2158">
            <v>199465</v>
          </cell>
          <cell r="J2158" t="str">
            <v>REPUESTO</v>
          </cell>
          <cell r="K2158" t="str">
            <v>CRUCETA DE CARDAN CHICO</v>
          </cell>
          <cell r="L2158">
            <v>1</v>
          </cell>
          <cell r="M2158" t="str">
            <v>UNID.</v>
          </cell>
          <cell r="N2158" t="str">
            <v>TRACTO</v>
          </cell>
          <cell r="O2158">
            <v>0</v>
          </cell>
          <cell r="P2158" t="str">
            <v>M2</v>
          </cell>
          <cell r="Q2158" t="str">
            <v>J1</v>
          </cell>
          <cell r="R2158" t="str">
            <v>J5</v>
          </cell>
          <cell r="S2158" t="str">
            <v>ENTREGADO</v>
          </cell>
          <cell r="T2158">
            <v>42707</v>
          </cell>
          <cell r="U2158" t="str">
            <v>CHUMPITAZ GAGO JULIO ENRIQUE</v>
          </cell>
          <cell r="V2158" t="str">
            <v>FLOREZ CONDORI  JOSE WILLIANS</v>
          </cell>
        </row>
        <row r="2159">
          <cell r="A2159">
            <v>2146</v>
          </cell>
          <cell r="B2159">
            <v>42707</v>
          </cell>
          <cell r="C2159" t="str">
            <v>DICIEMBRE</v>
          </cell>
          <cell r="D2159" t="str">
            <v>2016</v>
          </cell>
          <cell r="E2159">
            <v>510</v>
          </cell>
          <cell r="F2159" t="str">
            <v>D6F-907</v>
          </cell>
          <cell r="G2159" t="str">
            <v>T2Y-979</v>
          </cell>
          <cell r="H2159" t="str">
            <v>LAS BAMBAS</v>
          </cell>
          <cell r="I2159">
            <v>199465</v>
          </cell>
          <cell r="J2159" t="str">
            <v>REPUESTO</v>
          </cell>
          <cell r="K2159" t="str">
            <v>FAJA DE TEMPLADOR</v>
          </cell>
          <cell r="L2159">
            <v>1</v>
          </cell>
          <cell r="M2159" t="str">
            <v>UNID.</v>
          </cell>
          <cell r="N2159" t="str">
            <v>TRACTO</v>
          </cell>
          <cell r="O2159">
            <v>0</v>
          </cell>
          <cell r="P2159" t="str">
            <v>M2</v>
          </cell>
          <cell r="Q2159" t="str">
            <v>J1</v>
          </cell>
          <cell r="R2159" t="str">
            <v>J5</v>
          </cell>
          <cell r="S2159" t="str">
            <v>ENTREGADO</v>
          </cell>
          <cell r="T2159">
            <v>42707</v>
          </cell>
          <cell r="U2159" t="str">
            <v>CHUMPITAZ GAGO JULIO ENRIQUE</v>
          </cell>
          <cell r="V2159" t="str">
            <v>FLOREZ CONDORI  JOSE WILLIANS</v>
          </cell>
        </row>
        <row r="2160">
          <cell r="A2160">
            <v>2147</v>
          </cell>
          <cell r="B2160">
            <v>42707</v>
          </cell>
          <cell r="C2160" t="str">
            <v>DICIEMBRE</v>
          </cell>
          <cell r="D2160" t="str">
            <v>2016</v>
          </cell>
          <cell r="E2160">
            <v>510</v>
          </cell>
          <cell r="F2160" t="str">
            <v>D6F-907</v>
          </cell>
          <cell r="G2160" t="str">
            <v>T2Y-979</v>
          </cell>
          <cell r="H2160" t="str">
            <v>LAS BAMBAS</v>
          </cell>
          <cell r="I2160">
            <v>199465</v>
          </cell>
          <cell r="J2160" t="str">
            <v>REPUESTO</v>
          </cell>
          <cell r="K2160" t="str">
            <v>LIQUIDO LIMPIAPARABRISAS</v>
          </cell>
          <cell r="L2160">
            <v>1</v>
          </cell>
          <cell r="M2160" t="str">
            <v>GLNS.</v>
          </cell>
          <cell r="N2160" t="str">
            <v>TRACTO</v>
          </cell>
          <cell r="O2160">
            <v>0</v>
          </cell>
          <cell r="P2160" t="str">
            <v>M2</v>
          </cell>
          <cell r="Q2160" t="str">
            <v>J1</v>
          </cell>
          <cell r="R2160" t="str">
            <v>J5</v>
          </cell>
          <cell r="S2160" t="str">
            <v>ENTREGADO</v>
          </cell>
          <cell r="T2160">
            <v>42707</v>
          </cell>
          <cell r="U2160" t="str">
            <v>CHUMPITAZ GAGO JULIO ENRIQUE</v>
          </cell>
          <cell r="V2160" t="str">
            <v>FLOREZ CONDORI  JOSE WILLIANS</v>
          </cell>
        </row>
        <row r="2161">
          <cell r="A2161">
            <v>2149</v>
          </cell>
          <cell r="B2161">
            <v>42707</v>
          </cell>
          <cell r="C2161" t="str">
            <v>DICIEMBRE</v>
          </cell>
          <cell r="D2161" t="str">
            <v>2016</v>
          </cell>
          <cell r="E2161">
            <v>510</v>
          </cell>
          <cell r="F2161" t="str">
            <v>D6F-907</v>
          </cell>
          <cell r="G2161" t="str">
            <v>T2Y-979</v>
          </cell>
          <cell r="H2161" t="str">
            <v>LAS BAMBAS</v>
          </cell>
          <cell r="I2161">
            <v>199465</v>
          </cell>
          <cell r="J2161" t="str">
            <v>REPUESTO</v>
          </cell>
          <cell r="K2161" t="str">
            <v>PARCHE RACK 12</v>
          </cell>
          <cell r="L2161">
            <v>1</v>
          </cell>
          <cell r="M2161" t="str">
            <v>UNID.</v>
          </cell>
          <cell r="N2161" t="str">
            <v>TRACTO</v>
          </cell>
          <cell r="O2161">
            <v>0</v>
          </cell>
          <cell r="P2161" t="str">
            <v>M2</v>
          </cell>
          <cell r="Q2161" t="str">
            <v>J1</v>
          </cell>
          <cell r="R2161" t="str">
            <v>J5</v>
          </cell>
          <cell r="S2161" t="str">
            <v>ENTREGADO</v>
          </cell>
          <cell r="T2161">
            <v>42707</v>
          </cell>
          <cell r="U2161" t="str">
            <v>CHUMPITAZ GAGO JULIO ENRIQUE</v>
          </cell>
          <cell r="V2161" t="str">
            <v>FLOREZ CONDORI  JOSE WILLIANS</v>
          </cell>
        </row>
        <row r="2162">
          <cell r="A2162">
            <v>2105</v>
          </cell>
          <cell r="B2162">
            <v>42707</v>
          </cell>
          <cell r="C2162" t="str">
            <v>DICIEMBRE</v>
          </cell>
          <cell r="D2162" t="str">
            <v>2016</v>
          </cell>
          <cell r="E2162">
            <v>200</v>
          </cell>
          <cell r="F2162" t="str">
            <v>TALLER</v>
          </cell>
          <cell r="G2162" t="str">
            <v>TALLER</v>
          </cell>
          <cell r="H2162" t="str">
            <v>TALLER</v>
          </cell>
          <cell r="I2162" t="str">
            <v>TALLER</v>
          </cell>
          <cell r="J2162" t="str">
            <v>INSUMO TALLER</v>
          </cell>
          <cell r="K2162" t="str">
            <v>TUBO RECTANGULAR 2X2.8" X 6M</v>
          </cell>
          <cell r="L2162">
            <v>2</v>
          </cell>
          <cell r="M2162" t="str">
            <v>UNID.</v>
          </cell>
          <cell r="N2162" t="str">
            <v>TALLER</v>
          </cell>
          <cell r="O2162">
            <v>0</v>
          </cell>
          <cell r="P2162" t="str">
            <v>S1</v>
          </cell>
          <cell r="Q2162" t="str">
            <v>J2</v>
          </cell>
          <cell r="R2162" t="str">
            <v>J5</v>
          </cell>
          <cell r="S2162" t="str">
            <v>ENTREGADO</v>
          </cell>
          <cell r="T2162">
            <v>42707</v>
          </cell>
          <cell r="U2162" t="str">
            <v>BAYONA CRUZ CRISTIAN ARMANDO</v>
          </cell>
          <cell r="V2162" t="str">
            <v>CORIHUAMAN SURCO  ERICK ROBERT</v>
          </cell>
        </row>
        <row r="2163">
          <cell r="A2163">
            <v>2106</v>
          </cell>
          <cell r="B2163">
            <v>42707</v>
          </cell>
          <cell r="C2163" t="str">
            <v>DICIEMBRE</v>
          </cell>
          <cell r="D2163" t="str">
            <v>2016</v>
          </cell>
          <cell r="E2163">
            <v>200</v>
          </cell>
          <cell r="F2163" t="str">
            <v>TALLER</v>
          </cell>
          <cell r="G2163" t="str">
            <v>TALLER</v>
          </cell>
          <cell r="H2163" t="str">
            <v>TALLER</v>
          </cell>
          <cell r="I2163" t="str">
            <v>TALLER</v>
          </cell>
          <cell r="J2163" t="str">
            <v>INSUMO TALLER</v>
          </cell>
          <cell r="K2163" t="str">
            <v>PLATINA 2" 1/8 X6M</v>
          </cell>
          <cell r="L2163">
            <v>2</v>
          </cell>
          <cell r="M2163" t="str">
            <v>UNID.</v>
          </cell>
          <cell r="N2163" t="str">
            <v>TALLER</v>
          </cell>
          <cell r="O2163">
            <v>0</v>
          </cell>
          <cell r="P2163" t="str">
            <v>S1</v>
          </cell>
          <cell r="Q2163" t="str">
            <v>J2</v>
          </cell>
          <cell r="R2163" t="str">
            <v>J5</v>
          </cell>
          <cell r="S2163" t="str">
            <v>ENTREGADO</v>
          </cell>
          <cell r="T2163">
            <v>42707</v>
          </cell>
          <cell r="U2163" t="str">
            <v>BAYONA CRUZ CRISTIAN ARMANDO</v>
          </cell>
          <cell r="V2163" t="str">
            <v>CORIHUAMAN SURCO  ERICK ROBERT</v>
          </cell>
        </row>
        <row r="2164">
          <cell r="A2164">
            <v>2107</v>
          </cell>
          <cell r="B2164">
            <v>42707</v>
          </cell>
          <cell r="C2164" t="str">
            <v>DICIEMBRE</v>
          </cell>
          <cell r="D2164" t="str">
            <v>2016</v>
          </cell>
          <cell r="E2164">
            <v>200</v>
          </cell>
          <cell r="F2164" t="str">
            <v>TALLER</v>
          </cell>
          <cell r="G2164" t="str">
            <v>TALLER</v>
          </cell>
          <cell r="H2164" t="str">
            <v>TALLER</v>
          </cell>
          <cell r="I2164" t="str">
            <v>TALLER</v>
          </cell>
          <cell r="J2164" t="str">
            <v>INSUMO TALLER</v>
          </cell>
          <cell r="K2164" t="str">
            <v>ANGULO 1 1/2 X 1/8 X 6M</v>
          </cell>
          <cell r="L2164">
            <v>2</v>
          </cell>
          <cell r="M2164" t="str">
            <v>UNID.</v>
          </cell>
          <cell r="N2164" t="str">
            <v>TALLER</v>
          </cell>
          <cell r="O2164">
            <v>0</v>
          </cell>
          <cell r="P2164" t="str">
            <v>S1</v>
          </cell>
          <cell r="Q2164" t="str">
            <v>J2</v>
          </cell>
          <cell r="R2164" t="str">
            <v>J5</v>
          </cell>
          <cell r="S2164" t="str">
            <v>ENTREGADO</v>
          </cell>
          <cell r="T2164">
            <v>42707</v>
          </cell>
          <cell r="U2164" t="str">
            <v>BAYONA CRUZ CRISTIAN ARMANDO</v>
          </cell>
          <cell r="V2164" t="str">
            <v>CORIHUAMAN SURCO  ERICK ROBERT</v>
          </cell>
        </row>
        <row r="2165">
          <cell r="A2165">
            <v>2108</v>
          </cell>
          <cell r="B2165">
            <v>42707</v>
          </cell>
          <cell r="C2165" t="str">
            <v>DICIEMBRE</v>
          </cell>
          <cell r="D2165" t="str">
            <v>2016</v>
          </cell>
          <cell r="E2165">
            <v>200</v>
          </cell>
          <cell r="F2165" t="str">
            <v>TALLER</v>
          </cell>
          <cell r="G2165" t="str">
            <v>TALLER</v>
          </cell>
          <cell r="H2165" t="str">
            <v>TALLER</v>
          </cell>
          <cell r="I2165" t="str">
            <v>TALLER</v>
          </cell>
          <cell r="J2165" t="str">
            <v>INSUMO TALLER</v>
          </cell>
          <cell r="K2165" t="str">
            <v>TUBO DE 1"X2.8 X 6M</v>
          </cell>
          <cell r="L2165">
            <v>2</v>
          </cell>
          <cell r="M2165" t="str">
            <v>UNID.</v>
          </cell>
          <cell r="N2165" t="str">
            <v>TALLER</v>
          </cell>
          <cell r="O2165">
            <v>0</v>
          </cell>
          <cell r="P2165" t="str">
            <v>S1</v>
          </cell>
          <cell r="Q2165" t="str">
            <v>J2</v>
          </cell>
          <cell r="R2165" t="str">
            <v>J5</v>
          </cell>
          <cell r="S2165" t="str">
            <v>ENTREGADO</v>
          </cell>
          <cell r="T2165">
            <v>42707</v>
          </cell>
          <cell r="U2165" t="str">
            <v>BAYONA CRUZ CRISTIAN ARMANDO</v>
          </cell>
          <cell r="V2165" t="str">
            <v>CORIHUAMAN SURCO  ERICK ROBERT</v>
          </cell>
        </row>
        <row r="2166">
          <cell r="A2166">
            <v>2122</v>
          </cell>
          <cell r="B2166">
            <v>42707</v>
          </cell>
          <cell r="C2166" t="str">
            <v>DICIEMBRE</v>
          </cell>
          <cell r="D2166" t="str">
            <v>2016</v>
          </cell>
          <cell r="E2166">
            <v>200</v>
          </cell>
          <cell r="F2166" t="str">
            <v>TALLER</v>
          </cell>
          <cell r="G2166" t="str">
            <v>TALLER</v>
          </cell>
          <cell r="H2166" t="str">
            <v>TALLER</v>
          </cell>
          <cell r="I2166" t="str">
            <v>TALLER</v>
          </cell>
          <cell r="J2166" t="str">
            <v>EPPS</v>
          </cell>
          <cell r="K2166" t="str">
            <v>TYBEK M</v>
          </cell>
          <cell r="L2166">
            <v>1</v>
          </cell>
          <cell r="M2166" t="str">
            <v>UNID.</v>
          </cell>
          <cell r="N2166" t="str">
            <v>TALLER</v>
          </cell>
          <cell r="O2166">
            <v>0</v>
          </cell>
          <cell r="P2166" t="str">
            <v>E3</v>
          </cell>
          <cell r="Q2166" t="str">
            <v>J2</v>
          </cell>
          <cell r="R2166" t="str">
            <v>J5</v>
          </cell>
          <cell r="S2166" t="str">
            <v>ENTREGADO</v>
          </cell>
          <cell r="T2166">
            <v>42707</v>
          </cell>
          <cell r="U2166" t="str">
            <v>CONDORI CHURATA ALEX</v>
          </cell>
          <cell r="V2166" t="str">
            <v>CORIHUAMAN SURCO  ERICK ROBERT</v>
          </cell>
        </row>
        <row r="2167">
          <cell r="A2167">
            <v>2128</v>
          </cell>
          <cell r="B2167">
            <v>42707</v>
          </cell>
          <cell r="C2167" t="str">
            <v>DICIEMBRE</v>
          </cell>
          <cell r="D2167" t="str">
            <v>2016</v>
          </cell>
          <cell r="E2167">
            <v>200</v>
          </cell>
          <cell r="F2167" t="str">
            <v>TALLER</v>
          </cell>
          <cell r="G2167" t="str">
            <v>TALLER</v>
          </cell>
          <cell r="H2167" t="str">
            <v>TALLER</v>
          </cell>
          <cell r="I2167" t="str">
            <v>TALLER</v>
          </cell>
          <cell r="J2167" t="str">
            <v>HERRAMIENTAS</v>
          </cell>
          <cell r="K2167" t="str">
            <v>LUNA N°11</v>
          </cell>
          <cell r="L2167">
            <v>1</v>
          </cell>
          <cell r="M2167" t="str">
            <v>UNID.</v>
          </cell>
          <cell r="N2167" t="str">
            <v>TALLER</v>
          </cell>
          <cell r="O2167">
            <v>0</v>
          </cell>
          <cell r="P2167" t="str">
            <v>S1</v>
          </cell>
          <cell r="Q2167" t="str">
            <v>J1</v>
          </cell>
          <cell r="R2167" t="str">
            <v>J5</v>
          </cell>
          <cell r="S2167" t="str">
            <v>ENTREGADO</v>
          </cell>
          <cell r="T2167">
            <v>42707</v>
          </cell>
          <cell r="U2167" t="str">
            <v>BAYONA CRUZ CRISTIAN ARMANDO</v>
          </cell>
          <cell r="V2167" t="str">
            <v>FLOREZ CONDORI  JOSE WILLIANS</v>
          </cell>
        </row>
        <row r="2168">
          <cell r="A2168">
            <v>2129</v>
          </cell>
          <cell r="B2168">
            <v>42707</v>
          </cell>
          <cell r="C2168" t="str">
            <v>DICIEMBRE</v>
          </cell>
          <cell r="D2168" t="str">
            <v>2016</v>
          </cell>
          <cell r="E2168">
            <v>200</v>
          </cell>
          <cell r="F2168" t="str">
            <v>TALLER</v>
          </cell>
          <cell r="G2168" t="str">
            <v>TALLER</v>
          </cell>
          <cell r="H2168" t="str">
            <v>TALLER</v>
          </cell>
          <cell r="I2168" t="str">
            <v>TALLER</v>
          </cell>
          <cell r="J2168" t="str">
            <v>HERRAMIENTAS</v>
          </cell>
          <cell r="K2168" t="str">
            <v xml:space="preserve">LUNA TRANSPARENTE </v>
          </cell>
          <cell r="L2168">
            <v>2</v>
          </cell>
          <cell r="M2168" t="str">
            <v>UNID.</v>
          </cell>
          <cell r="N2168" t="str">
            <v>TALLER</v>
          </cell>
          <cell r="O2168">
            <v>0</v>
          </cell>
          <cell r="P2168" t="str">
            <v>S1</v>
          </cell>
          <cell r="Q2168" t="str">
            <v>J1</v>
          </cell>
          <cell r="R2168" t="str">
            <v>J5</v>
          </cell>
          <cell r="S2168" t="str">
            <v>ENTREGADO</v>
          </cell>
          <cell r="T2168">
            <v>42707</v>
          </cell>
          <cell r="U2168" t="str">
            <v>BAYONA CRUZ CRISTIAN ARMANDO</v>
          </cell>
          <cell r="V2168" t="str">
            <v>FLOREZ CONDORI  JOSE WILLIANS</v>
          </cell>
        </row>
        <row r="2169">
          <cell r="A2169">
            <v>2137</v>
          </cell>
          <cell r="B2169">
            <v>42707</v>
          </cell>
          <cell r="C2169" t="str">
            <v>DICIEMBRE</v>
          </cell>
          <cell r="D2169" t="str">
            <v>2016</v>
          </cell>
          <cell r="E2169">
            <v>200</v>
          </cell>
          <cell r="F2169" t="str">
            <v>TALLER</v>
          </cell>
          <cell r="G2169" t="str">
            <v>TALLER</v>
          </cell>
          <cell r="H2169" t="str">
            <v>TALLER</v>
          </cell>
          <cell r="I2169" t="str">
            <v>TALLER</v>
          </cell>
          <cell r="J2169" t="str">
            <v>REPUESTO</v>
          </cell>
          <cell r="K2169" t="str">
            <v>MANGUERA 1/4 (SEGÚN MUESTRA) PARA BOMBA DE TALLER</v>
          </cell>
          <cell r="L2169">
            <v>0.5</v>
          </cell>
          <cell r="M2169" t="str">
            <v>M</v>
          </cell>
          <cell r="N2169" t="str">
            <v>TALLER</v>
          </cell>
          <cell r="O2169">
            <v>0</v>
          </cell>
          <cell r="P2169" t="str">
            <v>M8</v>
          </cell>
          <cell r="Q2169" t="str">
            <v>J1</v>
          </cell>
          <cell r="R2169" t="str">
            <v>J5</v>
          </cell>
          <cell r="S2169" t="str">
            <v>ENTREGADO</v>
          </cell>
          <cell r="T2169">
            <v>42707</v>
          </cell>
          <cell r="U2169" t="str">
            <v>VARILLAS GAGO  OSCAR ALBERTO</v>
          </cell>
          <cell r="V2169" t="str">
            <v>FLOREZ CONDORI  JOSE WILLIANS</v>
          </cell>
        </row>
        <row r="2170">
          <cell r="A2170">
            <v>2143</v>
          </cell>
          <cell r="B2170">
            <v>42707</v>
          </cell>
          <cell r="C2170" t="str">
            <v>DICIEMBRE</v>
          </cell>
          <cell r="D2170" t="str">
            <v>2016</v>
          </cell>
          <cell r="E2170">
            <v>200</v>
          </cell>
          <cell r="F2170" t="str">
            <v>TALLER</v>
          </cell>
          <cell r="G2170" t="str">
            <v>TALLER</v>
          </cell>
          <cell r="H2170" t="str">
            <v>TALLER</v>
          </cell>
          <cell r="I2170" t="str">
            <v>TALLER</v>
          </cell>
          <cell r="J2170" t="str">
            <v>HERRAMIENTAS</v>
          </cell>
          <cell r="K2170" t="str">
            <v>DISCO DE CORTE 4"</v>
          </cell>
          <cell r="L2170">
            <v>2</v>
          </cell>
          <cell r="M2170" t="str">
            <v>UNID.</v>
          </cell>
          <cell r="N2170" t="str">
            <v>CISTERNA</v>
          </cell>
          <cell r="O2170">
            <v>0</v>
          </cell>
          <cell r="P2170" t="str">
            <v>S4</v>
          </cell>
          <cell r="Q2170" t="str">
            <v>J1</v>
          </cell>
          <cell r="R2170" t="str">
            <v>J5</v>
          </cell>
          <cell r="S2170" t="str">
            <v>ENTREGADO</v>
          </cell>
          <cell r="T2170">
            <v>42707</v>
          </cell>
          <cell r="U2170" t="str">
            <v>SURCO QUISPE JOHNNY</v>
          </cell>
          <cell r="V2170" t="str">
            <v>FLOREZ CONDORI  JOSE WILLIANS</v>
          </cell>
        </row>
        <row r="2171">
          <cell r="A2171">
            <v>2130</v>
          </cell>
          <cell r="B2171">
            <v>42707</v>
          </cell>
          <cell r="C2171" t="str">
            <v>DICIEMBRE</v>
          </cell>
          <cell r="D2171" t="str">
            <v>2016</v>
          </cell>
          <cell r="E2171">
            <v>427</v>
          </cell>
          <cell r="F2171" t="str">
            <v>X2W-759</v>
          </cell>
          <cell r="G2171" t="str">
            <v>C5V-999</v>
          </cell>
          <cell r="H2171" t="str">
            <v>LAS BAMBAS</v>
          </cell>
          <cell r="I2171">
            <v>153388</v>
          </cell>
          <cell r="J2171" t="str">
            <v>REPUESTO</v>
          </cell>
          <cell r="K2171" t="str">
            <v>ACEITE 15W40</v>
          </cell>
          <cell r="L2171">
            <v>0.5</v>
          </cell>
          <cell r="M2171" t="str">
            <v>GLNS.</v>
          </cell>
          <cell r="N2171" t="str">
            <v>TRACTO</v>
          </cell>
          <cell r="O2171">
            <v>0</v>
          </cell>
          <cell r="P2171" t="str">
            <v>M5</v>
          </cell>
          <cell r="Q2171" t="str">
            <v>J1</v>
          </cell>
          <cell r="R2171" t="str">
            <v>J5</v>
          </cell>
          <cell r="S2171" t="str">
            <v>ENTREGADO</v>
          </cell>
          <cell r="T2171">
            <v>42707</v>
          </cell>
          <cell r="U2171" t="str">
            <v>LOPEZ RUIZ WILBERTO</v>
          </cell>
          <cell r="V2171" t="str">
            <v>FLOREZ CONDORI  JOSE WILLIANS</v>
          </cell>
        </row>
        <row r="2172">
          <cell r="A2172">
            <v>2131</v>
          </cell>
          <cell r="B2172">
            <v>42707</v>
          </cell>
          <cell r="C2172" t="str">
            <v>DICIEMBRE</v>
          </cell>
          <cell r="D2172" t="str">
            <v>2016</v>
          </cell>
          <cell r="E2172">
            <v>427</v>
          </cell>
          <cell r="F2172" t="str">
            <v>X2W-759</v>
          </cell>
          <cell r="G2172" t="str">
            <v>C5V-999</v>
          </cell>
          <cell r="H2172" t="str">
            <v>LAS BAMBAS</v>
          </cell>
          <cell r="I2172">
            <v>153388</v>
          </cell>
          <cell r="J2172" t="str">
            <v>REPUESTO</v>
          </cell>
          <cell r="K2172" t="str">
            <v>LIQUIDO REFRIGERANTE</v>
          </cell>
          <cell r="L2172">
            <v>1</v>
          </cell>
          <cell r="M2172" t="str">
            <v>GLNS.</v>
          </cell>
          <cell r="N2172" t="str">
            <v>TRACTO</v>
          </cell>
          <cell r="O2172">
            <v>0</v>
          </cell>
          <cell r="P2172" t="str">
            <v>M5</v>
          </cell>
          <cell r="Q2172" t="str">
            <v>J1</v>
          </cell>
          <cell r="R2172" t="str">
            <v>J5</v>
          </cell>
          <cell r="S2172" t="str">
            <v>ENTREGADO</v>
          </cell>
          <cell r="T2172">
            <v>42707</v>
          </cell>
          <cell r="U2172" t="str">
            <v>LOPEZ RUIZ WILBERTO</v>
          </cell>
          <cell r="V2172" t="str">
            <v>FLOREZ CONDORI  JOSE WILLIANS</v>
          </cell>
        </row>
        <row r="2173">
          <cell r="A2173">
            <v>2132</v>
          </cell>
          <cell r="B2173">
            <v>42707</v>
          </cell>
          <cell r="C2173" t="str">
            <v>DICIEMBRE</v>
          </cell>
          <cell r="D2173" t="str">
            <v>2016</v>
          </cell>
          <cell r="E2173">
            <v>427</v>
          </cell>
          <cell r="F2173" t="str">
            <v>X2W-759</v>
          </cell>
          <cell r="G2173" t="str">
            <v>C5V-999</v>
          </cell>
          <cell r="H2173" t="str">
            <v>LAS BAMBAS</v>
          </cell>
          <cell r="I2173">
            <v>153388</v>
          </cell>
          <cell r="J2173" t="str">
            <v>REPUESTO</v>
          </cell>
          <cell r="K2173" t="str">
            <v>LIQUIDO LIMPIAPARABRISAS</v>
          </cell>
          <cell r="L2173">
            <v>1</v>
          </cell>
          <cell r="M2173" t="str">
            <v>GLNS.</v>
          </cell>
          <cell r="N2173" t="str">
            <v>TRACTO</v>
          </cell>
          <cell r="O2173">
            <v>0</v>
          </cell>
          <cell r="P2173" t="str">
            <v>M5</v>
          </cell>
          <cell r="Q2173" t="str">
            <v>J1</v>
          </cell>
          <cell r="R2173" t="str">
            <v>J5</v>
          </cell>
          <cell r="S2173" t="str">
            <v>ENTREGADO</v>
          </cell>
          <cell r="T2173">
            <v>42707</v>
          </cell>
          <cell r="U2173" t="str">
            <v>LOPEZ RUIZ WILBERTO</v>
          </cell>
          <cell r="V2173" t="str">
            <v>FLOREZ CONDORI  JOSE WILLIANS</v>
          </cell>
        </row>
        <row r="2174">
          <cell r="A2174">
            <v>2133</v>
          </cell>
          <cell r="B2174">
            <v>42707</v>
          </cell>
          <cell r="C2174" t="str">
            <v>DICIEMBRE</v>
          </cell>
          <cell r="D2174" t="str">
            <v>2016</v>
          </cell>
          <cell r="E2174">
            <v>427</v>
          </cell>
          <cell r="F2174" t="str">
            <v>X2W-759</v>
          </cell>
          <cell r="G2174" t="str">
            <v>C5V-999</v>
          </cell>
          <cell r="H2174" t="str">
            <v>LAS BAMBAS</v>
          </cell>
          <cell r="I2174">
            <v>153388</v>
          </cell>
          <cell r="J2174" t="str">
            <v>REPUESTO</v>
          </cell>
          <cell r="K2174" t="str">
            <v>FILTRO DE AIRE</v>
          </cell>
          <cell r="L2174">
            <v>1</v>
          </cell>
          <cell r="M2174" t="str">
            <v>UNID.</v>
          </cell>
          <cell r="N2174" t="str">
            <v>TRACTO</v>
          </cell>
          <cell r="O2174">
            <v>0</v>
          </cell>
          <cell r="P2174" t="str">
            <v>M5</v>
          </cell>
          <cell r="Q2174" t="str">
            <v>J1</v>
          </cell>
          <cell r="R2174" t="str">
            <v>J5</v>
          </cell>
          <cell r="S2174" t="str">
            <v>ENTREGADO</v>
          </cell>
          <cell r="T2174">
            <v>42707</v>
          </cell>
          <cell r="U2174" t="str">
            <v>LOPEZ RUIZ WILBERTO</v>
          </cell>
          <cell r="V2174" t="str">
            <v>FLOREZ CONDORI  JOSE WILLIANS</v>
          </cell>
        </row>
        <row r="2175">
          <cell r="A2175">
            <v>2148</v>
          </cell>
          <cell r="B2175">
            <v>42707</v>
          </cell>
          <cell r="C2175" t="str">
            <v>DICIEMBRE</v>
          </cell>
          <cell r="D2175" t="str">
            <v>2016</v>
          </cell>
          <cell r="E2175">
            <v>427</v>
          </cell>
          <cell r="F2175" t="str">
            <v>X2W-759</v>
          </cell>
          <cell r="G2175" t="str">
            <v>C5V-999</v>
          </cell>
          <cell r="H2175" t="str">
            <v>LAS BAMBAS</v>
          </cell>
          <cell r="I2175">
            <v>153388</v>
          </cell>
          <cell r="J2175" t="str">
            <v>REPUESTO</v>
          </cell>
          <cell r="K2175" t="str">
            <v>MINIFUSIBLES DE 20 A</v>
          </cell>
          <cell r="L2175">
            <v>5</v>
          </cell>
          <cell r="M2175" t="str">
            <v>UNID.</v>
          </cell>
          <cell r="N2175" t="str">
            <v>TRACTO</v>
          </cell>
          <cell r="O2175">
            <v>0</v>
          </cell>
          <cell r="P2175" t="str">
            <v>E2</v>
          </cell>
          <cell r="Q2175" t="str">
            <v>J1</v>
          </cell>
          <cell r="R2175" t="str">
            <v>J5</v>
          </cell>
          <cell r="S2175" t="str">
            <v>ENTREGADO</v>
          </cell>
          <cell r="T2175">
            <v>42707</v>
          </cell>
          <cell r="U2175" t="str">
            <v>YUCA BELLIDO BORIS YERSY</v>
          </cell>
          <cell r="V2175" t="str">
            <v>FLOREZ CONDORI  JOSE WILLIANS</v>
          </cell>
        </row>
        <row r="2176">
          <cell r="A2176">
            <v>2155</v>
          </cell>
          <cell r="B2176">
            <v>42708</v>
          </cell>
          <cell r="C2176" t="str">
            <v>DICIEMBRE</v>
          </cell>
          <cell r="D2176" t="str">
            <v>2016</v>
          </cell>
          <cell r="E2176">
            <v>389</v>
          </cell>
          <cell r="F2176" t="str">
            <v>ABQ-704</v>
          </cell>
          <cell r="G2176" t="str">
            <v>TBB-995</v>
          </cell>
          <cell r="H2176" t="str">
            <v>LAS BAMBAS</v>
          </cell>
          <cell r="I2176">
            <v>108737</v>
          </cell>
          <cell r="J2176" t="str">
            <v>REPUESTO</v>
          </cell>
          <cell r="K2176" t="str">
            <v>VALVULA DE LIBERACION RAPIDA</v>
          </cell>
          <cell r="L2176">
            <v>1</v>
          </cell>
          <cell r="M2176" t="str">
            <v>UNID.</v>
          </cell>
          <cell r="N2176" t="str">
            <v>CISTERNA</v>
          </cell>
          <cell r="O2176">
            <v>82</v>
          </cell>
          <cell r="P2176" t="str">
            <v>M8</v>
          </cell>
          <cell r="Q2176" t="str">
            <v>J2</v>
          </cell>
          <cell r="R2176" t="str">
            <v>J1</v>
          </cell>
          <cell r="S2176" t="str">
            <v>PENDIENTE</v>
          </cell>
          <cell r="T2176">
            <v>0</v>
          </cell>
          <cell r="U2176" t="str">
            <v>VARILLAS GAGO  OSCAR ALBERTO</v>
          </cell>
          <cell r="V2176" t="str">
            <v>CORIHUAMAN SURCO  ERICK ROBERT</v>
          </cell>
        </row>
        <row r="2177">
          <cell r="A2177">
            <v>2156</v>
          </cell>
          <cell r="B2177">
            <v>42708</v>
          </cell>
          <cell r="C2177" t="str">
            <v>DICIEMBRE</v>
          </cell>
          <cell r="D2177" t="str">
            <v>2016</v>
          </cell>
          <cell r="E2177">
            <v>389</v>
          </cell>
          <cell r="F2177" t="str">
            <v>ABQ-704</v>
          </cell>
          <cell r="G2177" t="str">
            <v>TBB-995</v>
          </cell>
          <cell r="H2177" t="str">
            <v>LAS BAMBAS</v>
          </cell>
          <cell r="I2177">
            <v>108737</v>
          </cell>
          <cell r="J2177" t="str">
            <v>REPUESTO</v>
          </cell>
          <cell r="K2177" t="str">
            <v>NIPLE DE 1/2 A 3/8</v>
          </cell>
          <cell r="L2177">
            <v>1</v>
          </cell>
          <cell r="M2177" t="str">
            <v>UNID.</v>
          </cell>
          <cell r="N2177" t="str">
            <v>CISTERNA</v>
          </cell>
          <cell r="O2177">
            <v>0</v>
          </cell>
          <cell r="P2177" t="str">
            <v>M8</v>
          </cell>
          <cell r="Q2177" t="str">
            <v>J2</v>
          </cell>
          <cell r="R2177" t="str">
            <v>J1</v>
          </cell>
          <cell r="S2177" t="str">
            <v>ENTREGADO</v>
          </cell>
          <cell r="T2177">
            <v>42708</v>
          </cell>
          <cell r="U2177" t="str">
            <v>VARILLAS GAGO  OSCAR ALBERTO</v>
          </cell>
          <cell r="V2177" t="str">
            <v>CORIHUAMAN SURCO  ERICK ROBERT</v>
          </cell>
        </row>
        <row r="2178">
          <cell r="A2178">
            <v>2157</v>
          </cell>
          <cell r="B2178">
            <v>42708</v>
          </cell>
          <cell r="C2178" t="str">
            <v>DICIEMBRE</v>
          </cell>
          <cell r="D2178" t="str">
            <v>2016</v>
          </cell>
          <cell r="E2178">
            <v>389</v>
          </cell>
          <cell r="F2178" t="str">
            <v>ABQ-704</v>
          </cell>
          <cell r="G2178" t="str">
            <v>TBB-995</v>
          </cell>
          <cell r="H2178" t="str">
            <v>LAS BAMBAS</v>
          </cell>
          <cell r="I2178">
            <v>108737</v>
          </cell>
          <cell r="J2178" t="str">
            <v>REPUESTO</v>
          </cell>
          <cell r="K2178" t="str">
            <v>CONO, GUIA, TUERCA DE 3/8</v>
          </cell>
          <cell r="L2178">
            <v>3</v>
          </cell>
          <cell r="M2178" t="str">
            <v>UNID.</v>
          </cell>
          <cell r="N2178" t="str">
            <v>CISTERNA</v>
          </cell>
          <cell r="O2178">
            <v>0</v>
          </cell>
          <cell r="P2178" t="str">
            <v>M8</v>
          </cell>
          <cell r="Q2178" t="str">
            <v>J2</v>
          </cell>
          <cell r="R2178" t="str">
            <v>J1</v>
          </cell>
          <cell r="S2178" t="str">
            <v>ENTREGADO</v>
          </cell>
          <cell r="T2178">
            <v>42708</v>
          </cell>
          <cell r="U2178" t="str">
            <v>VARILLAS GAGO  OSCAR ALBERTO</v>
          </cell>
          <cell r="V2178" t="str">
            <v>CORIHUAMAN SURCO  ERICK ROBERT</v>
          </cell>
        </row>
        <row r="2179">
          <cell r="A2179">
            <v>2158</v>
          </cell>
          <cell r="B2179">
            <v>42708</v>
          </cell>
          <cell r="C2179" t="str">
            <v>DICIEMBRE</v>
          </cell>
          <cell r="D2179" t="str">
            <v>2016</v>
          </cell>
          <cell r="E2179">
            <v>389</v>
          </cell>
          <cell r="F2179" t="str">
            <v>ABQ-704</v>
          </cell>
          <cell r="G2179" t="str">
            <v>TBB-995</v>
          </cell>
          <cell r="H2179" t="str">
            <v>LAS BAMBAS</v>
          </cell>
          <cell r="I2179">
            <v>108737</v>
          </cell>
          <cell r="J2179" t="str">
            <v>REPUESTO</v>
          </cell>
          <cell r="K2179" t="str">
            <v>PRECINTOS</v>
          </cell>
          <cell r="L2179">
            <v>10</v>
          </cell>
          <cell r="M2179" t="str">
            <v>UNID.</v>
          </cell>
          <cell r="N2179" t="str">
            <v>CISTERNA</v>
          </cell>
          <cell r="O2179">
            <v>0</v>
          </cell>
          <cell r="P2179" t="str">
            <v>M8</v>
          </cell>
          <cell r="Q2179" t="str">
            <v>J2</v>
          </cell>
          <cell r="R2179" t="str">
            <v>J1</v>
          </cell>
          <cell r="S2179" t="str">
            <v>ENTREGADO</v>
          </cell>
          <cell r="T2179">
            <v>42708</v>
          </cell>
          <cell r="U2179" t="str">
            <v>VARILLAS GAGO  OSCAR ALBERTO</v>
          </cell>
          <cell r="V2179" t="str">
            <v>CORIHUAMAN SURCO  ERICK ROBERT</v>
          </cell>
        </row>
        <row r="2180">
          <cell r="A2180">
            <v>2160</v>
          </cell>
          <cell r="B2180">
            <v>42708</v>
          </cell>
          <cell r="C2180" t="str">
            <v>DICIEMBRE</v>
          </cell>
          <cell r="D2180" t="str">
            <v>2016</v>
          </cell>
          <cell r="E2180">
            <v>491</v>
          </cell>
          <cell r="F2180" t="str">
            <v>D6F-898</v>
          </cell>
          <cell r="G2180" t="str">
            <v>T4L-996</v>
          </cell>
          <cell r="H2180" t="str">
            <v>LAS BAMBAS</v>
          </cell>
          <cell r="I2180">
            <v>162871</v>
          </cell>
          <cell r="J2180" t="str">
            <v>REPUESTO</v>
          </cell>
          <cell r="K2180" t="str">
            <v>AGUA LIMPIA PARABRISAS</v>
          </cell>
          <cell r="L2180">
            <v>1</v>
          </cell>
          <cell r="M2180" t="str">
            <v>GLNS.</v>
          </cell>
          <cell r="N2180" t="str">
            <v>TRACTO</v>
          </cell>
          <cell r="O2180">
            <v>0</v>
          </cell>
          <cell r="P2180" t="str">
            <v>M5</v>
          </cell>
          <cell r="Q2180" t="str">
            <v>J2</v>
          </cell>
          <cell r="R2180" t="str">
            <v>J1</v>
          </cell>
          <cell r="S2180" t="str">
            <v>ENTREGADO</v>
          </cell>
          <cell r="T2180">
            <v>42708</v>
          </cell>
          <cell r="U2180" t="str">
            <v>LOPEZ RUIZ WILBERTO</v>
          </cell>
          <cell r="V2180" t="str">
            <v>CORIHUAMAN SURCO  ERICK ROBERT</v>
          </cell>
        </row>
        <row r="2181">
          <cell r="A2181">
            <v>2161</v>
          </cell>
          <cell r="B2181">
            <v>42708</v>
          </cell>
          <cell r="C2181" t="str">
            <v>DICIEMBRE</v>
          </cell>
          <cell r="D2181" t="str">
            <v>2016</v>
          </cell>
          <cell r="E2181">
            <v>509</v>
          </cell>
          <cell r="F2181" t="str">
            <v>D6F-903</v>
          </cell>
          <cell r="G2181" t="str">
            <v>B8K-997</v>
          </cell>
          <cell r="H2181" t="str">
            <v>LAS BAMBAS</v>
          </cell>
          <cell r="I2181">
            <v>217714</v>
          </cell>
          <cell r="J2181" t="str">
            <v>REPUESTO</v>
          </cell>
          <cell r="K2181" t="str">
            <v xml:space="preserve">SOLICITO TURBO </v>
          </cell>
          <cell r="L2181">
            <v>1</v>
          </cell>
          <cell r="M2181" t="str">
            <v>UNID.</v>
          </cell>
          <cell r="N2181" t="str">
            <v>TRACTO</v>
          </cell>
          <cell r="O2181">
            <v>0</v>
          </cell>
          <cell r="P2181" t="str">
            <v>M7</v>
          </cell>
          <cell r="Q2181" t="str">
            <v>J2</v>
          </cell>
          <cell r="R2181" t="str">
            <v>J2</v>
          </cell>
          <cell r="S2181" t="str">
            <v>ENTREGADO</v>
          </cell>
          <cell r="T2181">
            <v>42708</v>
          </cell>
          <cell r="U2181" t="str">
            <v>ROBLES ROJAS  JOSE MIGUEL</v>
          </cell>
          <cell r="V2181" t="str">
            <v>CORIHUAMAN SURCO  ERICK ROBERT</v>
          </cell>
        </row>
        <row r="2182">
          <cell r="A2182">
            <v>2159</v>
          </cell>
          <cell r="B2182">
            <v>42708</v>
          </cell>
          <cell r="C2182" t="str">
            <v>DICIEMBRE</v>
          </cell>
          <cell r="D2182" t="str">
            <v>2016</v>
          </cell>
          <cell r="E2182">
            <v>510</v>
          </cell>
          <cell r="F2182" t="str">
            <v>D6F-907</v>
          </cell>
          <cell r="G2182" t="str">
            <v>T2Y-979</v>
          </cell>
          <cell r="H2182" t="str">
            <v>LAS BAMBAS</v>
          </cell>
          <cell r="I2182">
            <v>199465</v>
          </cell>
          <cell r="J2182" t="str">
            <v>REPUESTO</v>
          </cell>
          <cell r="K2182" t="str">
            <v>BASE PARA FILTRO SEPARADOR DE AGUA</v>
          </cell>
          <cell r="L2182">
            <v>1</v>
          </cell>
          <cell r="M2182" t="str">
            <v>UNID.</v>
          </cell>
          <cell r="N2182" t="str">
            <v>TRACTO</v>
          </cell>
          <cell r="O2182">
            <v>0</v>
          </cell>
          <cell r="P2182" t="str">
            <v>M8</v>
          </cell>
          <cell r="Q2182" t="str">
            <v>J2</v>
          </cell>
          <cell r="R2182" t="str">
            <v>J1</v>
          </cell>
          <cell r="S2182" t="str">
            <v>ENTREGADO</v>
          </cell>
          <cell r="T2182">
            <v>42708</v>
          </cell>
          <cell r="U2182" t="str">
            <v>VARILLAS GAGO  OSCAR ALBERTO</v>
          </cell>
          <cell r="V2182" t="str">
            <v>CORIHUAMAN SURCO  ERICK ROBERT</v>
          </cell>
        </row>
        <row r="2183">
          <cell r="A2183">
            <v>2154</v>
          </cell>
          <cell r="B2183">
            <v>42708</v>
          </cell>
          <cell r="C2183" t="str">
            <v>DICIEMBRE</v>
          </cell>
          <cell r="D2183" t="str">
            <v>2016</v>
          </cell>
          <cell r="E2183">
            <v>512</v>
          </cell>
          <cell r="F2183" t="str">
            <v>X2W-760</v>
          </cell>
          <cell r="G2183" t="str">
            <v>C5V-992</v>
          </cell>
          <cell r="H2183" t="str">
            <v>LAS BAMBAS</v>
          </cell>
          <cell r="I2183">
            <v>149602</v>
          </cell>
          <cell r="J2183" t="str">
            <v>REPUESTO</v>
          </cell>
          <cell r="K2183" t="str">
            <v>PARCHE RACK 10</v>
          </cell>
          <cell r="L2183">
            <v>2</v>
          </cell>
          <cell r="M2183" t="str">
            <v>UNID.</v>
          </cell>
          <cell r="N2183" t="str">
            <v>CISTERNA</v>
          </cell>
          <cell r="O2183">
            <v>0</v>
          </cell>
          <cell r="P2183" t="str">
            <v>N2</v>
          </cell>
          <cell r="Q2183" t="str">
            <v>J2</v>
          </cell>
          <cell r="R2183" t="str">
            <v>J1</v>
          </cell>
          <cell r="S2183" t="str">
            <v>ENTREGADO</v>
          </cell>
          <cell r="T2183">
            <v>42708</v>
          </cell>
          <cell r="U2183" t="str">
            <v>MAMANI LARICO  EDUARDO ALVARO</v>
          </cell>
          <cell r="V2183" t="str">
            <v>CORIHUAMAN SURCO  ERICK ROBERT</v>
          </cell>
        </row>
        <row r="2184">
          <cell r="A2184">
            <v>2182</v>
          </cell>
          <cell r="B2184">
            <v>42709</v>
          </cell>
          <cell r="C2184" t="str">
            <v>DICIEMBRE</v>
          </cell>
          <cell r="D2184" t="str">
            <v>2016</v>
          </cell>
          <cell r="E2184">
            <v>308</v>
          </cell>
          <cell r="F2184" t="str">
            <v>A9H-889</v>
          </cell>
          <cell r="G2184" t="str">
            <v>CAMION</v>
          </cell>
          <cell r="H2184" t="str">
            <v>TAMBOMAYO</v>
          </cell>
          <cell r="I2184">
            <v>120654</v>
          </cell>
          <cell r="J2184" t="str">
            <v>REPUESTO</v>
          </cell>
          <cell r="K2184" t="str">
            <v>SUPERCITO</v>
          </cell>
          <cell r="L2184">
            <v>1</v>
          </cell>
          <cell r="M2184" t="str">
            <v>KG.</v>
          </cell>
          <cell r="N2184" t="str">
            <v>CISTERNA</v>
          </cell>
          <cell r="O2184">
            <v>0</v>
          </cell>
          <cell r="P2184" t="str">
            <v>S4</v>
          </cell>
          <cell r="Q2184" t="str">
            <v>J1</v>
          </cell>
          <cell r="R2184" t="str">
            <v>J6</v>
          </cell>
          <cell r="S2184" t="str">
            <v>ENTREGADO</v>
          </cell>
          <cell r="T2184">
            <v>42709</v>
          </cell>
          <cell r="U2184" t="str">
            <v>SURCO QUISPE JOHNNY</v>
          </cell>
          <cell r="V2184" t="str">
            <v>FLOREZ CONDORI  JOSE WILLIANS</v>
          </cell>
        </row>
        <row r="2185">
          <cell r="A2185">
            <v>2183</v>
          </cell>
          <cell r="B2185">
            <v>42709</v>
          </cell>
          <cell r="C2185" t="str">
            <v>DICIEMBRE</v>
          </cell>
          <cell r="D2185" t="str">
            <v>2016</v>
          </cell>
          <cell r="E2185">
            <v>308</v>
          </cell>
          <cell r="F2185" t="str">
            <v>A9H-889</v>
          </cell>
          <cell r="G2185" t="str">
            <v>CAMION</v>
          </cell>
          <cell r="H2185" t="str">
            <v>TAMBOMAYO</v>
          </cell>
          <cell r="I2185">
            <v>120654</v>
          </cell>
          <cell r="J2185" t="str">
            <v>REPUESTO</v>
          </cell>
          <cell r="K2185" t="str">
            <v>LUNAS CLARAS</v>
          </cell>
          <cell r="L2185">
            <v>2</v>
          </cell>
          <cell r="M2185" t="str">
            <v>UNID.</v>
          </cell>
          <cell r="N2185" t="str">
            <v>TALLER</v>
          </cell>
          <cell r="O2185">
            <v>0</v>
          </cell>
          <cell r="P2185" t="str">
            <v>S4</v>
          </cell>
          <cell r="Q2185" t="str">
            <v>J1</v>
          </cell>
          <cell r="R2185" t="str">
            <v>J6</v>
          </cell>
          <cell r="S2185" t="str">
            <v>ENTREGADO</v>
          </cell>
          <cell r="T2185">
            <v>42709</v>
          </cell>
          <cell r="U2185" t="str">
            <v>SURCO QUISPE JOHNNY</v>
          </cell>
          <cell r="V2185" t="str">
            <v>FLOREZ CONDORI  JOSE WILLIANS</v>
          </cell>
        </row>
        <row r="2186">
          <cell r="A2186">
            <v>2194</v>
          </cell>
          <cell r="B2186">
            <v>42709</v>
          </cell>
          <cell r="C2186" t="str">
            <v>DICIEMBRE</v>
          </cell>
          <cell r="D2186" t="str">
            <v>2016</v>
          </cell>
          <cell r="E2186">
            <v>421</v>
          </cell>
          <cell r="F2186" t="str">
            <v>AKW-860</v>
          </cell>
          <cell r="G2186" t="str">
            <v>F5Z-991</v>
          </cell>
          <cell r="H2186" t="str">
            <v>LAS BAMBAS</v>
          </cell>
          <cell r="I2186">
            <v>37840</v>
          </cell>
          <cell r="J2186" t="str">
            <v>REPUESTO</v>
          </cell>
          <cell r="K2186" t="str">
            <v>ZAPATAZ PARA CARRETA</v>
          </cell>
          <cell r="L2186">
            <v>2</v>
          </cell>
          <cell r="M2186" t="str">
            <v>UNID.</v>
          </cell>
          <cell r="N2186" t="str">
            <v>CISTERNA</v>
          </cell>
          <cell r="O2186">
            <v>0</v>
          </cell>
          <cell r="P2186" t="str">
            <v>M3</v>
          </cell>
          <cell r="Q2186" t="str">
            <v>J1</v>
          </cell>
          <cell r="R2186" t="str">
            <v>J1</v>
          </cell>
          <cell r="S2186" t="str">
            <v>ENTREGADO</v>
          </cell>
          <cell r="T2186">
            <v>42709</v>
          </cell>
          <cell r="U2186" t="str">
            <v>GARCIA PASQUEL  JOSE LUIS</v>
          </cell>
          <cell r="V2186" t="str">
            <v>FLOREZ CONDORI  JOSE WILLIANS</v>
          </cell>
        </row>
        <row r="2187">
          <cell r="A2187">
            <v>2187</v>
          </cell>
          <cell r="B2187">
            <v>42709</v>
          </cell>
          <cell r="C2187" t="str">
            <v>DICIEMBRE</v>
          </cell>
          <cell r="D2187" t="str">
            <v>2016</v>
          </cell>
          <cell r="E2187">
            <v>440</v>
          </cell>
          <cell r="F2187" t="str">
            <v>B9E-813</v>
          </cell>
          <cell r="G2187" t="str">
            <v>CAMIONETA</v>
          </cell>
          <cell r="H2187" t="str">
            <v>LOGISTICA</v>
          </cell>
          <cell r="I2187">
            <v>0</v>
          </cell>
          <cell r="J2187" t="str">
            <v>REPUESTO</v>
          </cell>
          <cell r="K2187" t="str">
            <v>FOCOS LAGRIMAS DE 12 V</v>
          </cell>
          <cell r="L2187">
            <v>2</v>
          </cell>
          <cell r="M2187" t="str">
            <v>UNID.</v>
          </cell>
          <cell r="N2187" t="str">
            <v>CAMIONETA</v>
          </cell>
          <cell r="O2187">
            <v>0</v>
          </cell>
          <cell r="P2187" t="str">
            <v>E3</v>
          </cell>
          <cell r="Q2187" t="str">
            <v>J1</v>
          </cell>
          <cell r="R2187" t="str">
            <v>J6</v>
          </cell>
          <cell r="S2187" t="str">
            <v>ENTREGADO</v>
          </cell>
          <cell r="T2187">
            <v>42709</v>
          </cell>
          <cell r="U2187" t="str">
            <v>CONDORI CHURATA ALEX</v>
          </cell>
          <cell r="V2187" t="str">
            <v>FLOREZ CONDORI  JOSE WILLIANS</v>
          </cell>
        </row>
        <row r="2188">
          <cell r="A2188">
            <v>2190</v>
          </cell>
          <cell r="B2188">
            <v>42709</v>
          </cell>
          <cell r="C2188" t="str">
            <v>DICIEMBRE</v>
          </cell>
          <cell r="D2188" t="str">
            <v>2016</v>
          </cell>
          <cell r="E2188">
            <v>372</v>
          </cell>
          <cell r="F2188" t="str">
            <v>C5R-892</v>
          </cell>
          <cell r="G2188" t="str">
            <v>A0T-983</v>
          </cell>
          <cell r="H2188" t="str">
            <v>LAS BAMBAS</v>
          </cell>
          <cell r="I2188">
            <v>225360</v>
          </cell>
          <cell r="J2188" t="str">
            <v>REPUESTO</v>
          </cell>
          <cell r="K2188" t="str">
            <v>CORREA DE ALTERNADOR</v>
          </cell>
          <cell r="L2188">
            <v>1</v>
          </cell>
          <cell r="M2188" t="str">
            <v>UNID.</v>
          </cell>
          <cell r="N2188" t="str">
            <v>TRACTO</v>
          </cell>
          <cell r="O2188">
            <v>0</v>
          </cell>
          <cell r="P2188" t="str">
            <v>J1</v>
          </cell>
          <cell r="Q2188" t="str">
            <v>J1</v>
          </cell>
          <cell r="R2188" t="str">
            <v>J6</v>
          </cell>
          <cell r="S2188" t="str">
            <v>ENTREGADO</v>
          </cell>
          <cell r="T2188">
            <v>42709</v>
          </cell>
          <cell r="U2188" t="str">
            <v>FLOREZ CONDORI  JOSE WILLIANS</v>
          </cell>
          <cell r="V2188" t="str">
            <v>FLOREZ CONDORI  JOSE WILLIANS</v>
          </cell>
        </row>
        <row r="2189">
          <cell r="A2189">
            <v>2184</v>
          </cell>
          <cell r="B2189">
            <v>42709</v>
          </cell>
          <cell r="C2189" t="str">
            <v>DICIEMBRE</v>
          </cell>
          <cell r="D2189" t="str">
            <v>2016</v>
          </cell>
          <cell r="E2189">
            <v>455</v>
          </cell>
          <cell r="F2189" t="str">
            <v>C9P-948</v>
          </cell>
          <cell r="G2189" t="str">
            <v>B4O-995</v>
          </cell>
          <cell r="H2189" t="str">
            <v>LAS BAMBAS</v>
          </cell>
          <cell r="I2189">
            <v>156586</v>
          </cell>
          <cell r="J2189" t="str">
            <v>REPUESTO</v>
          </cell>
          <cell r="K2189" t="str">
            <v>PERNO 5/16 X 1</v>
          </cell>
          <cell r="L2189">
            <v>4</v>
          </cell>
          <cell r="M2189" t="str">
            <v>UNID.</v>
          </cell>
          <cell r="N2189" t="str">
            <v>CISTERNA</v>
          </cell>
          <cell r="O2189">
            <v>0</v>
          </cell>
          <cell r="P2189" t="str">
            <v>S2</v>
          </cell>
          <cell r="Q2189" t="str">
            <v>J1</v>
          </cell>
          <cell r="R2189" t="str">
            <v>J6</v>
          </cell>
          <cell r="S2189" t="str">
            <v>ENTREGADO</v>
          </cell>
          <cell r="T2189">
            <v>42709</v>
          </cell>
          <cell r="U2189" t="str">
            <v>PALOMINO ESTRADA  MICHEL</v>
          </cell>
          <cell r="V2189" t="str">
            <v>FLOREZ CONDORI  JOSE WILLIANS</v>
          </cell>
        </row>
        <row r="2190">
          <cell r="A2190">
            <v>2185</v>
          </cell>
          <cell r="B2190">
            <v>42709</v>
          </cell>
          <cell r="C2190" t="str">
            <v>DICIEMBRE</v>
          </cell>
          <cell r="D2190" t="str">
            <v>2016</v>
          </cell>
          <cell r="E2190">
            <v>455</v>
          </cell>
          <cell r="F2190" t="str">
            <v>C9P-948</v>
          </cell>
          <cell r="G2190" t="str">
            <v>B4O-995</v>
          </cell>
          <cell r="H2190" t="str">
            <v>LAS BAMBAS</v>
          </cell>
          <cell r="I2190">
            <v>156586</v>
          </cell>
          <cell r="J2190" t="str">
            <v>REPUESTO</v>
          </cell>
          <cell r="K2190" t="str">
            <v>TUERCA SEGURO 5/16</v>
          </cell>
          <cell r="L2190">
            <v>4</v>
          </cell>
          <cell r="M2190" t="str">
            <v>UNID.</v>
          </cell>
          <cell r="N2190" t="str">
            <v>CISTERNA</v>
          </cell>
          <cell r="O2190">
            <v>0</v>
          </cell>
          <cell r="P2190" t="str">
            <v>S2</v>
          </cell>
          <cell r="Q2190" t="str">
            <v>J1</v>
          </cell>
          <cell r="R2190" t="str">
            <v>J6</v>
          </cell>
          <cell r="S2190" t="str">
            <v>ENTREGADO</v>
          </cell>
          <cell r="T2190">
            <v>42709</v>
          </cell>
          <cell r="U2190" t="str">
            <v>PALOMINO ESTRADA  MICHEL</v>
          </cell>
          <cell r="V2190" t="str">
            <v>FLOREZ CONDORI  JOSE WILLIANS</v>
          </cell>
        </row>
        <row r="2191">
          <cell r="A2191">
            <v>2186</v>
          </cell>
          <cell r="B2191">
            <v>42709</v>
          </cell>
          <cell r="C2191" t="str">
            <v>DICIEMBRE</v>
          </cell>
          <cell r="D2191" t="str">
            <v>2016</v>
          </cell>
          <cell r="E2191">
            <v>455</v>
          </cell>
          <cell r="F2191" t="str">
            <v>C9P-948</v>
          </cell>
          <cell r="G2191" t="str">
            <v>B4O-995</v>
          </cell>
          <cell r="H2191" t="str">
            <v>LAS BAMBAS</v>
          </cell>
          <cell r="I2191">
            <v>156586</v>
          </cell>
          <cell r="J2191" t="str">
            <v>REPUESTO</v>
          </cell>
          <cell r="K2191" t="str">
            <v>ARANDELA PLANA 5/16</v>
          </cell>
          <cell r="L2191">
            <v>4</v>
          </cell>
          <cell r="M2191" t="str">
            <v>UNID.</v>
          </cell>
          <cell r="N2191" t="str">
            <v>CISTERNA</v>
          </cell>
          <cell r="O2191">
            <v>0</v>
          </cell>
          <cell r="P2191" t="str">
            <v>S2</v>
          </cell>
          <cell r="Q2191" t="str">
            <v>J1</v>
          </cell>
          <cell r="R2191" t="str">
            <v>J6</v>
          </cell>
          <cell r="S2191" t="str">
            <v>ENTREGADO</v>
          </cell>
          <cell r="T2191">
            <v>42709</v>
          </cell>
          <cell r="U2191" t="str">
            <v>PALOMINO ESTRADA  MICHEL</v>
          </cell>
          <cell r="V2191" t="str">
            <v>FLOREZ CONDORI  JOSE WILLIANS</v>
          </cell>
        </row>
        <row r="2192">
          <cell r="A2192">
            <v>2193</v>
          </cell>
          <cell r="B2192">
            <v>42709</v>
          </cell>
          <cell r="C2192" t="str">
            <v>DICIEMBRE</v>
          </cell>
          <cell r="D2192" t="str">
            <v>2016</v>
          </cell>
          <cell r="E2192">
            <v>455</v>
          </cell>
          <cell r="F2192" t="str">
            <v>C9P-948</v>
          </cell>
          <cell r="G2192" t="str">
            <v>B4O-995</v>
          </cell>
          <cell r="H2192" t="str">
            <v>LAS BAMBAS</v>
          </cell>
          <cell r="I2192">
            <v>156586</v>
          </cell>
          <cell r="J2192" t="str">
            <v>REPUESTO</v>
          </cell>
          <cell r="K2192" t="str">
            <v>BISAGRAS 1/2 X 4</v>
          </cell>
          <cell r="L2192">
            <v>2</v>
          </cell>
          <cell r="M2192" t="str">
            <v>UNID.</v>
          </cell>
          <cell r="N2192" t="str">
            <v>CISTERNA</v>
          </cell>
          <cell r="O2192">
            <v>81</v>
          </cell>
          <cell r="P2192" t="str">
            <v>S2</v>
          </cell>
          <cell r="Q2192" t="str">
            <v>J1</v>
          </cell>
          <cell r="R2192" t="str">
            <v>J6</v>
          </cell>
          <cell r="S2192" t="str">
            <v>PENDIENTE</v>
          </cell>
          <cell r="T2192">
            <v>0</v>
          </cell>
          <cell r="U2192" t="str">
            <v>PALOMINO ESTRADA  MICHEL</v>
          </cell>
          <cell r="V2192" t="str">
            <v>FLOREZ CONDORI  JOSE WILLIANS</v>
          </cell>
        </row>
        <row r="2193">
          <cell r="A2193">
            <v>2168</v>
          </cell>
          <cell r="B2193">
            <v>42709</v>
          </cell>
          <cell r="C2193" t="str">
            <v>DICIEMBRE</v>
          </cell>
          <cell r="D2193" t="str">
            <v>2016</v>
          </cell>
          <cell r="E2193">
            <v>202</v>
          </cell>
          <cell r="F2193" t="str">
            <v>D3P-752</v>
          </cell>
          <cell r="G2193" t="str">
            <v>C5Y-985</v>
          </cell>
          <cell r="H2193" t="str">
            <v>LAS BAMBAS</v>
          </cell>
          <cell r="I2193">
            <v>150504</v>
          </cell>
          <cell r="J2193" t="str">
            <v>REPUESTO</v>
          </cell>
          <cell r="K2193" t="str">
            <v>CABLE 3 X 16</v>
          </cell>
          <cell r="L2193">
            <v>1.5</v>
          </cell>
          <cell r="M2193" t="str">
            <v>M</v>
          </cell>
          <cell r="N2193" t="str">
            <v>TRACTO</v>
          </cell>
          <cell r="O2193">
            <v>0</v>
          </cell>
          <cell r="P2193" t="str">
            <v>E1</v>
          </cell>
          <cell r="Q2193" t="str">
            <v>J1</v>
          </cell>
          <cell r="R2193" t="str">
            <v>J6</v>
          </cell>
          <cell r="S2193" t="str">
            <v>ENTREGADO</v>
          </cell>
          <cell r="T2193">
            <v>42709</v>
          </cell>
          <cell r="U2193" t="str">
            <v>PALOMINO CARDENAS JUAN CARLOS</v>
          </cell>
          <cell r="V2193" t="str">
            <v>FLOREZ CONDORI  JOSE WILLIANS</v>
          </cell>
        </row>
        <row r="2194">
          <cell r="A2194">
            <v>2169</v>
          </cell>
          <cell r="B2194">
            <v>42709</v>
          </cell>
          <cell r="C2194" t="str">
            <v>DICIEMBRE</v>
          </cell>
          <cell r="D2194" t="str">
            <v>2016</v>
          </cell>
          <cell r="E2194">
            <v>202</v>
          </cell>
          <cell r="F2194" t="str">
            <v>D3P-752</v>
          </cell>
          <cell r="G2194" t="str">
            <v>C5Y-985</v>
          </cell>
          <cell r="H2194" t="str">
            <v>LAS BAMBAS</v>
          </cell>
          <cell r="I2194">
            <v>150504</v>
          </cell>
          <cell r="J2194" t="str">
            <v>REPUESTO</v>
          </cell>
          <cell r="K2194" t="str">
            <v>PERNOS 5/16 X 1 1/2</v>
          </cell>
          <cell r="L2194">
            <v>2</v>
          </cell>
          <cell r="M2194" t="str">
            <v>UNID.</v>
          </cell>
          <cell r="N2194" t="str">
            <v>TRACTO</v>
          </cell>
          <cell r="O2194">
            <v>0</v>
          </cell>
          <cell r="P2194" t="str">
            <v>E1</v>
          </cell>
          <cell r="Q2194" t="str">
            <v>J1</v>
          </cell>
          <cell r="R2194" t="str">
            <v>J6</v>
          </cell>
          <cell r="S2194" t="str">
            <v>ENTREGADO</v>
          </cell>
          <cell r="T2194">
            <v>42709</v>
          </cell>
          <cell r="U2194" t="str">
            <v>PALOMINO CARDENAS JUAN CARLOS</v>
          </cell>
          <cell r="V2194" t="str">
            <v>FLOREZ CONDORI  JOSE WILLIANS</v>
          </cell>
        </row>
        <row r="2195">
          <cell r="A2195">
            <v>2170</v>
          </cell>
          <cell r="B2195">
            <v>42709</v>
          </cell>
          <cell r="C2195" t="str">
            <v>DICIEMBRE</v>
          </cell>
          <cell r="D2195" t="str">
            <v>2016</v>
          </cell>
          <cell r="E2195">
            <v>202</v>
          </cell>
          <cell r="F2195" t="str">
            <v>D3P-752</v>
          </cell>
          <cell r="G2195" t="str">
            <v>C5Y-985</v>
          </cell>
          <cell r="H2195" t="str">
            <v>LAS BAMBAS</v>
          </cell>
          <cell r="I2195">
            <v>150504</v>
          </cell>
          <cell r="J2195" t="str">
            <v>REPUESTO</v>
          </cell>
          <cell r="K2195" t="str">
            <v>TUERCA SEGURO 5/16</v>
          </cell>
          <cell r="L2195">
            <v>2</v>
          </cell>
          <cell r="M2195" t="str">
            <v>UNID.</v>
          </cell>
          <cell r="N2195" t="str">
            <v>TRACTO</v>
          </cell>
          <cell r="O2195">
            <v>0</v>
          </cell>
          <cell r="P2195" t="str">
            <v>E1</v>
          </cell>
          <cell r="Q2195" t="str">
            <v>J1</v>
          </cell>
          <cell r="R2195" t="str">
            <v>J6</v>
          </cell>
          <cell r="S2195" t="str">
            <v>ENTREGADO</v>
          </cell>
          <cell r="T2195">
            <v>42709</v>
          </cell>
          <cell r="U2195" t="str">
            <v>PALOMINO CARDENAS JUAN CARLOS</v>
          </cell>
          <cell r="V2195" t="str">
            <v>FLOREZ CONDORI  JOSE WILLIANS</v>
          </cell>
        </row>
        <row r="2196">
          <cell r="A2196">
            <v>2171</v>
          </cell>
          <cell r="B2196">
            <v>42709</v>
          </cell>
          <cell r="C2196" t="str">
            <v>DICIEMBRE</v>
          </cell>
          <cell r="D2196" t="str">
            <v>2016</v>
          </cell>
          <cell r="E2196">
            <v>202</v>
          </cell>
          <cell r="F2196" t="str">
            <v>D3P-752</v>
          </cell>
          <cell r="G2196" t="str">
            <v>C5Y-985</v>
          </cell>
          <cell r="H2196" t="str">
            <v>LAS BAMBAS</v>
          </cell>
          <cell r="I2196">
            <v>150504</v>
          </cell>
          <cell r="J2196" t="str">
            <v>REPUESTO</v>
          </cell>
          <cell r="K2196" t="str">
            <v>ARANDELA PLANA 5/16</v>
          </cell>
          <cell r="L2196">
            <v>12</v>
          </cell>
          <cell r="M2196" t="str">
            <v>UNID.</v>
          </cell>
          <cell r="N2196" t="str">
            <v>TRACTO</v>
          </cell>
          <cell r="O2196">
            <v>0</v>
          </cell>
          <cell r="P2196" t="str">
            <v>E1</v>
          </cell>
          <cell r="Q2196" t="str">
            <v>J1</v>
          </cell>
          <cell r="R2196" t="str">
            <v>J6</v>
          </cell>
          <cell r="S2196" t="str">
            <v>ENTREGADO</v>
          </cell>
          <cell r="T2196">
            <v>42709</v>
          </cell>
          <cell r="U2196" t="str">
            <v>PALOMINO CARDENAS JUAN CARLOS</v>
          </cell>
          <cell r="V2196" t="str">
            <v>FLOREZ CONDORI  JOSE WILLIANS</v>
          </cell>
        </row>
        <row r="2197">
          <cell r="A2197">
            <v>2172</v>
          </cell>
          <cell r="B2197">
            <v>42709</v>
          </cell>
          <cell r="C2197" t="str">
            <v>DICIEMBRE</v>
          </cell>
          <cell r="D2197" t="str">
            <v>2016</v>
          </cell>
          <cell r="E2197">
            <v>202</v>
          </cell>
          <cell r="F2197" t="str">
            <v>D3P-752</v>
          </cell>
          <cell r="G2197" t="str">
            <v>C5Y-985</v>
          </cell>
          <cell r="H2197" t="str">
            <v>LAS BAMBAS</v>
          </cell>
          <cell r="I2197">
            <v>150504</v>
          </cell>
          <cell r="J2197" t="str">
            <v>REPUESTO</v>
          </cell>
          <cell r="K2197" t="str">
            <v>PRESINTO 200</v>
          </cell>
          <cell r="L2197">
            <v>10</v>
          </cell>
          <cell r="M2197" t="str">
            <v>UNID.</v>
          </cell>
          <cell r="N2197" t="str">
            <v>TRACTO</v>
          </cell>
          <cell r="O2197">
            <v>0</v>
          </cell>
          <cell r="P2197" t="str">
            <v>E1</v>
          </cell>
          <cell r="Q2197" t="str">
            <v>J1</v>
          </cell>
          <cell r="R2197" t="str">
            <v>J6</v>
          </cell>
          <cell r="S2197" t="str">
            <v>ENTREGADO</v>
          </cell>
          <cell r="T2197">
            <v>42709</v>
          </cell>
          <cell r="U2197" t="str">
            <v>PALOMINO CARDENAS JUAN CARLOS</v>
          </cell>
          <cell r="V2197" t="str">
            <v>FLOREZ CONDORI  JOSE WILLIANS</v>
          </cell>
        </row>
        <row r="2198">
          <cell r="A2198">
            <v>2163</v>
          </cell>
          <cell r="B2198">
            <v>42709</v>
          </cell>
          <cell r="C2198" t="str">
            <v>DICIEMBRE</v>
          </cell>
          <cell r="D2198" t="str">
            <v>2016</v>
          </cell>
          <cell r="E2198">
            <v>506</v>
          </cell>
          <cell r="F2198" t="str">
            <v>D3P-754</v>
          </cell>
          <cell r="G2198" t="str">
            <v>C0V-971</v>
          </cell>
          <cell r="H2198" t="str">
            <v>LAS BAMBAS</v>
          </cell>
          <cell r="I2198">
            <v>163530</v>
          </cell>
          <cell r="J2198" t="str">
            <v>REPUESTO</v>
          </cell>
          <cell r="K2198" t="str">
            <v>TAPA O MEDIDOR DE HIDROLINA</v>
          </cell>
          <cell r="L2198">
            <v>1</v>
          </cell>
          <cell r="M2198" t="str">
            <v>UNID.</v>
          </cell>
          <cell r="N2198" t="str">
            <v>TRACTO</v>
          </cell>
          <cell r="O2198">
            <v>0</v>
          </cell>
          <cell r="P2198" t="str">
            <v>M2</v>
          </cell>
          <cell r="Q2198" t="str">
            <v>J1</v>
          </cell>
          <cell r="R2198" t="str">
            <v>J6</v>
          </cell>
          <cell r="S2198" t="str">
            <v>ENTREGADO</v>
          </cell>
          <cell r="T2198">
            <v>42709</v>
          </cell>
          <cell r="U2198" t="str">
            <v>CHUMPITAZ GAGO JULIO ENRIQUE</v>
          </cell>
          <cell r="V2198" t="str">
            <v>FLOREZ CONDORI  JOSE WILLIANS</v>
          </cell>
        </row>
        <row r="2199">
          <cell r="A2199">
            <v>2164</v>
          </cell>
          <cell r="B2199">
            <v>42709</v>
          </cell>
          <cell r="C2199" t="str">
            <v>DICIEMBRE</v>
          </cell>
          <cell r="D2199" t="str">
            <v>2016</v>
          </cell>
          <cell r="E2199">
            <v>506</v>
          </cell>
          <cell r="F2199" t="str">
            <v>D3P-754</v>
          </cell>
          <cell r="G2199" t="str">
            <v>C0V-971</v>
          </cell>
          <cell r="H2199" t="str">
            <v>LAS BAMBAS</v>
          </cell>
          <cell r="I2199">
            <v>163530</v>
          </cell>
          <cell r="J2199" t="str">
            <v>REPUESTO</v>
          </cell>
          <cell r="K2199" t="str">
            <v>FAJA DE ALTERNADOR</v>
          </cell>
          <cell r="L2199">
            <v>1</v>
          </cell>
          <cell r="M2199" t="str">
            <v>UNID.</v>
          </cell>
          <cell r="N2199" t="str">
            <v>TRACTO</v>
          </cell>
          <cell r="O2199">
            <v>0</v>
          </cell>
          <cell r="P2199" t="str">
            <v>M2</v>
          </cell>
          <cell r="Q2199" t="str">
            <v>J1</v>
          </cell>
          <cell r="R2199" t="str">
            <v>J6</v>
          </cell>
          <cell r="S2199" t="str">
            <v>ENTREGADO</v>
          </cell>
          <cell r="T2199">
            <v>42709</v>
          </cell>
          <cell r="U2199" t="str">
            <v>CHUMPITAZ GAGO JULIO ENRIQUE</v>
          </cell>
          <cell r="V2199" t="str">
            <v>FLOREZ CONDORI  JOSE WILLIANS</v>
          </cell>
        </row>
        <row r="2200">
          <cell r="A2200">
            <v>2165</v>
          </cell>
          <cell r="B2200">
            <v>42709</v>
          </cell>
          <cell r="C2200" t="str">
            <v>DICIEMBRE</v>
          </cell>
          <cell r="D2200" t="str">
            <v>2016</v>
          </cell>
          <cell r="E2200">
            <v>506</v>
          </cell>
          <cell r="F2200" t="str">
            <v>D3P-754</v>
          </cell>
          <cell r="G2200" t="str">
            <v>C0V-971</v>
          </cell>
          <cell r="H2200" t="str">
            <v>LAS BAMBAS</v>
          </cell>
          <cell r="I2200">
            <v>163530</v>
          </cell>
          <cell r="J2200" t="str">
            <v>SERVICIO</v>
          </cell>
          <cell r="K2200" t="str">
            <v>REPARACION DE RADIADOR CON INTERCOOLER</v>
          </cell>
          <cell r="L2200">
            <v>1</v>
          </cell>
          <cell r="M2200" t="str">
            <v>UNID.</v>
          </cell>
          <cell r="N2200" t="str">
            <v>TRACTO</v>
          </cell>
          <cell r="O2200">
            <v>0</v>
          </cell>
          <cell r="P2200" t="str">
            <v>M2</v>
          </cell>
          <cell r="Q2200" t="str">
            <v>J1</v>
          </cell>
          <cell r="R2200" t="str">
            <v>J6</v>
          </cell>
          <cell r="S2200" t="str">
            <v>ENTREGADO</v>
          </cell>
          <cell r="T2200">
            <v>42709</v>
          </cell>
          <cell r="U2200" t="str">
            <v>CHUMPITAZ GAGO JULIO ENRIQUE</v>
          </cell>
          <cell r="V2200" t="str">
            <v>FLOREZ CONDORI  JOSE WILLIANS</v>
          </cell>
        </row>
        <row r="2201">
          <cell r="A2201">
            <v>2166</v>
          </cell>
          <cell r="B2201">
            <v>42709</v>
          </cell>
          <cell r="C2201" t="str">
            <v>DICIEMBRE</v>
          </cell>
          <cell r="D2201" t="str">
            <v>2016</v>
          </cell>
          <cell r="E2201">
            <v>506</v>
          </cell>
          <cell r="F2201" t="str">
            <v>D3P-754</v>
          </cell>
          <cell r="G2201" t="str">
            <v>C0V-971</v>
          </cell>
          <cell r="H2201" t="str">
            <v>LAS BAMBAS</v>
          </cell>
          <cell r="I2201">
            <v>163530</v>
          </cell>
          <cell r="J2201" t="str">
            <v>REPUESTO</v>
          </cell>
          <cell r="K2201" t="str">
            <v>PLATO DISCO DE EMBRAGUE COMPLETO</v>
          </cell>
          <cell r="L2201">
            <v>1</v>
          </cell>
          <cell r="M2201" t="str">
            <v>UNID.</v>
          </cell>
          <cell r="N2201" t="str">
            <v>TRACTO</v>
          </cell>
          <cell r="O2201">
            <v>0</v>
          </cell>
          <cell r="P2201" t="str">
            <v>M2</v>
          </cell>
          <cell r="Q2201" t="str">
            <v>J1</v>
          </cell>
          <cell r="R2201" t="str">
            <v>J6</v>
          </cell>
          <cell r="S2201" t="str">
            <v>ENTREGADO</v>
          </cell>
          <cell r="T2201">
            <v>42709</v>
          </cell>
          <cell r="U2201" t="str">
            <v>CHUMPITAZ GAGO JULIO ENRIQUE</v>
          </cell>
          <cell r="V2201" t="str">
            <v>FLOREZ CONDORI  JOSE WILLIANS</v>
          </cell>
        </row>
        <row r="2202">
          <cell r="A2202">
            <v>2167</v>
          </cell>
          <cell r="B2202">
            <v>42709</v>
          </cell>
          <cell r="C2202" t="str">
            <v>DICIEMBRE</v>
          </cell>
          <cell r="D2202" t="str">
            <v>2016</v>
          </cell>
          <cell r="E2202">
            <v>506</v>
          </cell>
          <cell r="F2202" t="str">
            <v>D3P-754</v>
          </cell>
          <cell r="G2202" t="str">
            <v>C0V-971</v>
          </cell>
          <cell r="H2202" t="str">
            <v>LAS BAMBAS</v>
          </cell>
          <cell r="I2202">
            <v>163530</v>
          </cell>
          <cell r="J2202" t="str">
            <v>REPUESTO</v>
          </cell>
          <cell r="K2202" t="str">
            <v>EMBRAGUE COMPLETO</v>
          </cell>
          <cell r="L2202">
            <v>1</v>
          </cell>
          <cell r="M2202" t="str">
            <v>UNID.</v>
          </cell>
          <cell r="N2202" t="str">
            <v>TRACTO</v>
          </cell>
          <cell r="O2202">
            <v>0</v>
          </cell>
          <cell r="P2202" t="str">
            <v>M2</v>
          </cell>
          <cell r="Q2202" t="str">
            <v>J1</v>
          </cell>
          <cell r="R2202" t="str">
            <v>J6</v>
          </cell>
          <cell r="S2202" t="str">
            <v>ENTREGADO</v>
          </cell>
          <cell r="T2202">
            <v>42709</v>
          </cell>
          <cell r="U2202" t="str">
            <v>CHUMPITAZ GAGO JULIO ENRIQUE</v>
          </cell>
          <cell r="V2202" t="str">
            <v>FLOREZ CONDORI  JOSE WILLIANS</v>
          </cell>
        </row>
        <row r="2203">
          <cell r="A2203">
            <v>2181</v>
          </cell>
          <cell r="B2203">
            <v>42709</v>
          </cell>
          <cell r="C2203" t="str">
            <v>DICIEMBRE</v>
          </cell>
          <cell r="D2203" t="str">
            <v>2016</v>
          </cell>
          <cell r="E2203">
            <v>491</v>
          </cell>
          <cell r="F2203" t="str">
            <v>D6F-898</v>
          </cell>
          <cell r="G2203" t="str">
            <v>T4L-996</v>
          </cell>
          <cell r="H2203" t="str">
            <v>LAS BAMBAS</v>
          </cell>
          <cell r="I2203">
            <v>162871</v>
          </cell>
          <cell r="J2203" t="str">
            <v>REPUESTO</v>
          </cell>
          <cell r="K2203" t="str">
            <v>FOCO DE DOBLE CONTACTO 12 V</v>
          </cell>
          <cell r="L2203">
            <v>1</v>
          </cell>
          <cell r="M2203" t="str">
            <v>UNID.</v>
          </cell>
          <cell r="N2203" t="str">
            <v>TRACTO</v>
          </cell>
          <cell r="O2203">
            <v>0</v>
          </cell>
          <cell r="P2203" t="str">
            <v>E3</v>
          </cell>
          <cell r="Q2203" t="str">
            <v>J1</v>
          </cell>
          <cell r="R2203" t="str">
            <v>J6</v>
          </cell>
          <cell r="S2203" t="str">
            <v>ENTREGADO</v>
          </cell>
          <cell r="T2203">
            <v>42709</v>
          </cell>
          <cell r="U2203" t="str">
            <v>CONDORI CHURATA ALEX</v>
          </cell>
          <cell r="V2203" t="str">
            <v>FLOREZ CONDORI  JOSE WILLIANS</v>
          </cell>
        </row>
        <row r="2204">
          <cell r="A2204">
            <v>2188</v>
          </cell>
          <cell r="B2204">
            <v>42709</v>
          </cell>
          <cell r="C2204" t="str">
            <v>DICIEMBRE</v>
          </cell>
          <cell r="D2204" t="str">
            <v>2016</v>
          </cell>
          <cell r="E2204">
            <v>491</v>
          </cell>
          <cell r="F2204" t="str">
            <v>D6F-898</v>
          </cell>
          <cell r="G2204" t="str">
            <v>T4L-996</v>
          </cell>
          <cell r="H2204" t="str">
            <v>LAS BAMBAS</v>
          </cell>
          <cell r="I2204">
            <v>162871</v>
          </cell>
          <cell r="J2204" t="str">
            <v>REPUESTO</v>
          </cell>
          <cell r="K2204" t="str">
            <v xml:space="preserve">SOCKET </v>
          </cell>
          <cell r="L2204">
            <v>1</v>
          </cell>
          <cell r="M2204" t="str">
            <v>UNID.</v>
          </cell>
          <cell r="N2204" t="str">
            <v>TRACTO</v>
          </cell>
          <cell r="O2204">
            <v>0</v>
          </cell>
          <cell r="P2204" t="str">
            <v>E3</v>
          </cell>
          <cell r="Q2204" t="str">
            <v>J1</v>
          </cell>
          <cell r="R2204" t="str">
            <v>J6</v>
          </cell>
          <cell r="S2204" t="str">
            <v>ENTREGADO</v>
          </cell>
          <cell r="T2204">
            <v>42709</v>
          </cell>
          <cell r="U2204" t="str">
            <v>CONDORI CHURATA ALEX</v>
          </cell>
          <cell r="V2204" t="str">
            <v>FLOREZ CONDORI  JOSE WILLIANS</v>
          </cell>
        </row>
        <row r="2205">
          <cell r="A2205">
            <v>2189</v>
          </cell>
          <cell r="B2205">
            <v>42709</v>
          </cell>
          <cell r="C2205" t="str">
            <v>DICIEMBRE</v>
          </cell>
          <cell r="D2205" t="str">
            <v>2016</v>
          </cell>
          <cell r="E2205">
            <v>491</v>
          </cell>
          <cell r="F2205" t="str">
            <v>D6F-898</v>
          </cell>
          <cell r="G2205" t="str">
            <v>T4L-996</v>
          </cell>
          <cell r="H2205" t="str">
            <v>LAS BAMBAS</v>
          </cell>
          <cell r="I2205">
            <v>162871</v>
          </cell>
          <cell r="J2205" t="str">
            <v>REPUESTO</v>
          </cell>
          <cell r="K2205" t="str">
            <v>FOCO LAGRIMON 12 V</v>
          </cell>
          <cell r="L2205">
            <v>1</v>
          </cell>
          <cell r="M2205" t="str">
            <v>UNID.</v>
          </cell>
          <cell r="N2205" t="str">
            <v>TRACTO</v>
          </cell>
          <cell r="O2205">
            <v>0</v>
          </cell>
          <cell r="P2205" t="str">
            <v>E3</v>
          </cell>
          <cell r="Q2205" t="str">
            <v>J1</v>
          </cell>
          <cell r="R2205" t="str">
            <v>J6</v>
          </cell>
          <cell r="S2205" t="str">
            <v>ENTREGADO</v>
          </cell>
          <cell r="T2205">
            <v>42709</v>
          </cell>
          <cell r="U2205" t="str">
            <v>CONDORI CHURATA ALEX</v>
          </cell>
          <cell r="V2205" t="str">
            <v>FLOREZ CONDORI  JOSE WILLIANS</v>
          </cell>
        </row>
        <row r="2206">
          <cell r="A2206">
            <v>2177</v>
          </cell>
          <cell r="B2206">
            <v>42709</v>
          </cell>
          <cell r="C2206" t="str">
            <v>DICIEMBRE</v>
          </cell>
          <cell r="D2206" t="str">
            <v>2016</v>
          </cell>
          <cell r="E2206">
            <v>509</v>
          </cell>
          <cell r="F2206" t="str">
            <v>D6F-903</v>
          </cell>
          <cell r="G2206" t="str">
            <v>B8K-997</v>
          </cell>
          <cell r="H2206" t="str">
            <v>LAS BAMBAS</v>
          </cell>
          <cell r="I2206">
            <v>217714</v>
          </cell>
          <cell r="J2206" t="str">
            <v>REPUESTO</v>
          </cell>
          <cell r="K2206" t="str">
            <v>MULTIPLE DE ESCAPE DEL MEDIO</v>
          </cell>
          <cell r="L2206">
            <v>1</v>
          </cell>
          <cell r="M2206" t="str">
            <v>UNID.</v>
          </cell>
          <cell r="N2206" t="str">
            <v>TRACTO</v>
          </cell>
          <cell r="O2206">
            <v>0</v>
          </cell>
          <cell r="P2206" t="str">
            <v>M7</v>
          </cell>
          <cell r="Q2206" t="str">
            <v>J1</v>
          </cell>
          <cell r="R2206" t="str">
            <v>J6</v>
          </cell>
          <cell r="S2206" t="str">
            <v>ENTREGADO</v>
          </cell>
          <cell r="T2206">
            <v>42709</v>
          </cell>
          <cell r="U2206" t="str">
            <v>ROBLES ROJAS  JOSE MIGUEL</v>
          </cell>
          <cell r="V2206" t="str">
            <v>FLOREZ CONDORI  JOSE WILLIANS</v>
          </cell>
        </row>
        <row r="2207">
          <cell r="A2207">
            <v>2178</v>
          </cell>
          <cell r="B2207">
            <v>42709</v>
          </cell>
          <cell r="C2207" t="str">
            <v>DICIEMBRE</v>
          </cell>
          <cell r="D2207" t="str">
            <v>2016</v>
          </cell>
          <cell r="E2207">
            <v>509</v>
          </cell>
          <cell r="F2207" t="str">
            <v>D6F-903</v>
          </cell>
          <cell r="G2207" t="str">
            <v>B8K-997</v>
          </cell>
          <cell r="H2207" t="str">
            <v>LAS BAMBAS</v>
          </cell>
          <cell r="I2207">
            <v>217714</v>
          </cell>
          <cell r="J2207" t="str">
            <v>REPUESTO</v>
          </cell>
          <cell r="K2207" t="str">
            <v>EMPAQUE DEL MULTIPLE DE ESCAPE</v>
          </cell>
          <cell r="L2207">
            <v>1</v>
          </cell>
          <cell r="M2207" t="str">
            <v>UNID.</v>
          </cell>
          <cell r="N2207" t="str">
            <v>TRACTO</v>
          </cell>
          <cell r="O2207">
            <v>0</v>
          </cell>
          <cell r="P2207" t="str">
            <v>M7</v>
          </cell>
          <cell r="Q2207" t="str">
            <v>J1</v>
          </cell>
          <cell r="R2207" t="str">
            <v>J6</v>
          </cell>
          <cell r="S2207" t="str">
            <v>ENTREGADO</v>
          </cell>
          <cell r="T2207">
            <v>42709</v>
          </cell>
          <cell r="U2207" t="str">
            <v>ROBLES ROJAS  JOSE MIGUEL</v>
          </cell>
          <cell r="V2207" t="str">
            <v>FLOREZ CONDORI  JOSE WILLIANS</v>
          </cell>
        </row>
        <row r="2208">
          <cell r="A2208">
            <v>2179</v>
          </cell>
          <cell r="B2208">
            <v>42709</v>
          </cell>
          <cell r="C2208" t="str">
            <v>DICIEMBRE</v>
          </cell>
          <cell r="D2208" t="str">
            <v>2016</v>
          </cell>
          <cell r="E2208">
            <v>509</v>
          </cell>
          <cell r="F2208" t="str">
            <v>D6F-903</v>
          </cell>
          <cell r="G2208" t="str">
            <v>B8K-997</v>
          </cell>
          <cell r="H2208" t="str">
            <v>LAS BAMBAS</v>
          </cell>
          <cell r="I2208">
            <v>217714</v>
          </cell>
          <cell r="J2208" t="str">
            <v>REPUESTO</v>
          </cell>
          <cell r="K2208" t="str">
            <v>PERNOS DEL MULTIPLE DE ESCAPE COMPLETO</v>
          </cell>
          <cell r="L2208">
            <v>12</v>
          </cell>
          <cell r="M2208" t="str">
            <v>UNID.</v>
          </cell>
          <cell r="N2208" t="str">
            <v>TRACTO</v>
          </cell>
          <cell r="O2208">
            <v>0</v>
          </cell>
          <cell r="P2208" t="str">
            <v>M7</v>
          </cell>
          <cell r="Q2208" t="str">
            <v>J1</v>
          </cell>
          <cell r="R2208" t="str">
            <v>J6</v>
          </cell>
          <cell r="S2208" t="str">
            <v>ENTREGADO</v>
          </cell>
          <cell r="T2208">
            <v>42709</v>
          </cell>
          <cell r="U2208" t="str">
            <v>ROBLES ROJAS  JOSE MIGUEL</v>
          </cell>
          <cell r="V2208" t="str">
            <v>FLOREZ CONDORI  JOSE WILLIANS</v>
          </cell>
        </row>
        <row r="2209">
          <cell r="A2209">
            <v>2176</v>
          </cell>
          <cell r="B2209">
            <v>42709</v>
          </cell>
          <cell r="C2209" t="str">
            <v>DICIEMBRE</v>
          </cell>
          <cell r="D2209" t="str">
            <v>2016</v>
          </cell>
          <cell r="E2209">
            <v>510</v>
          </cell>
          <cell r="F2209" t="str">
            <v>D6F-907</v>
          </cell>
          <cell r="G2209" t="str">
            <v>T2Y-979</v>
          </cell>
          <cell r="H2209" t="str">
            <v>LAS BAMBAS</v>
          </cell>
          <cell r="I2209">
            <v>199465</v>
          </cell>
          <cell r="J2209" t="str">
            <v>REPUESTO</v>
          </cell>
          <cell r="K2209" t="str">
            <v>FOCO DE DOBLE CONTACTO 12 V</v>
          </cell>
          <cell r="L2209">
            <v>1</v>
          </cell>
          <cell r="M2209" t="str">
            <v>UNID.</v>
          </cell>
          <cell r="N2209" t="str">
            <v>TRACTO</v>
          </cell>
          <cell r="O2209">
            <v>0</v>
          </cell>
          <cell r="P2209" t="str">
            <v>E2</v>
          </cell>
          <cell r="Q2209" t="str">
            <v>J1</v>
          </cell>
          <cell r="R2209" t="str">
            <v>J6</v>
          </cell>
          <cell r="S2209" t="str">
            <v>ENTREGADO</v>
          </cell>
          <cell r="T2209">
            <v>42709</v>
          </cell>
          <cell r="U2209" t="str">
            <v>YUCA BELLIDO BORIS YERSY</v>
          </cell>
          <cell r="V2209" t="str">
            <v>FLOREZ CONDORI  JOSE WILLIANS</v>
          </cell>
        </row>
        <row r="2210">
          <cell r="A2210">
            <v>2192</v>
          </cell>
          <cell r="B2210">
            <v>42709</v>
          </cell>
          <cell r="C2210" t="str">
            <v>DICIEMBRE</v>
          </cell>
          <cell r="D2210" t="str">
            <v>2016</v>
          </cell>
          <cell r="E2210">
            <v>454</v>
          </cell>
          <cell r="F2210" t="str">
            <v>D6G-806</v>
          </cell>
          <cell r="G2210" t="str">
            <v>B8K-998</v>
          </cell>
          <cell r="H2210" t="str">
            <v>LAS BAMBAS</v>
          </cell>
          <cell r="I2210">
            <v>218209</v>
          </cell>
          <cell r="J2210" t="str">
            <v>REPUESTO</v>
          </cell>
          <cell r="K2210" t="str">
            <v>CARCASA DE TABLERO</v>
          </cell>
          <cell r="L2210">
            <v>1</v>
          </cell>
          <cell r="M2210" t="str">
            <v>UNID.</v>
          </cell>
          <cell r="N2210" t="str">
            <v>TRACTO</v>
          </cell>
          <cell r="O2210">
            <v>0</v>
          </cell>
          <cell r="P2210" t="str">
            <v>E2</v>
          </cell>
          <cell r="Q2210" t="str">
            <v>J1</v>
          </cell>
          <cell r="R2210" t="str">
            <v>J6</v>
          </cell>
          <cell r="S2210" t="str">
            <v>ENTREGADO</v>
          </cell>
          <cell r="T2210">
            <v>42709</v>
          </cell>
          <cell r="U2210" t="str">
            <v>YUCA BELLIDO BORIS YERSY</v>
          </cell>
          <cell r="V2210" t="str">
            <v>FLOREZ CONDORI  JOSE WILLIANS</v>
          </cell>
        </row>
        <row r="2211">
          <cell r="A2211">
            <v>2162</v>
          </cell>
          <cell r="B2211">
            <v>42709</v>
          </cell>
          <cell r="C2211" t="str">
            <v>DICIEMBRE</v>
          </cell>
          <cell r="D2211" t="str">
            <v>2016</v>
          </cell>
          <cell r="E2211">
            <v>200</v>
          </cell>
          <cell r="F2211" t="str">
            <v>TALLER</v>
          </cell>
          <cell r="G2211" t="str">
            <v>TALLER</v>
          </cell>
          <cell r="H2211" t="str">
            <v>TALLER</v>
          </cell>
          <cell r="I2211" t="str">
            <v>TALLER</v>
          </cell>
          <cell r="J2211" t="str">
            <v>UNIFORMES</v>
          </cell>
          <cell r="K2211" t="str">
            <v>TAIVEX "L"</v>
          </cell>
          <cell r="L2211">
            <v>1</v>
          </cell>
          <cell r="M2211" t="str">
            <v>UNID.</v>
          </cell>
          <cell r="N2211" t="str">
            <v>TALLER</v>
          </cell>
          <cell r="O2211">
            <v>0</v>
          </cell>
          <cell r="P2211" t="str">
            <v>M3</v>
          </cell>
          <cell r="Q2211" t="str">
            <v>J1</v>
          </cell>
          <cell r="R2211" t="str">
            <v>J6</v>
          </cell>
          <cell r="S2211" t="str">
            <v>ENTREGADO</v>
          </cell>
          <cell r="T2211">
            <v>42709</v>
          </cell>
          <cell r="U2211" t="str">
            <v>GARCIA PASQUEL  JOSE LUIS</v>
          </cell>
          <cell r="V2211" t="str">
            <v>FLOREZ CONDORI  JOSE WILLIANS</v>
          </cell>
        </row>
        <row r="2212">
          <cell r="A2212">
            <v>2173</v>
          </cell>
          <cell r="B2212">
            <v>42709</v>
          </cell>
          <cell r="C2212" t="str">
            <v>DICIEMBRE</v>
          </cell>
          <cell r="D2212" t="str">
            <v>2016</v>
          </cell>
          <cell r="E2212">
            <v>200</v>
          </cell>
          <cell r="F2212" t="str">
            <v>TALLER</v>
          </cell>
          <cell r="G2212" t="str">
            <v>TALLER</v>
          </cell>
          <cell r="H2212" t="str">
            <v>TALLER</v>
          </cell>
          <cell r="I2212" t="str">
            <v>TALLER</v>
          </cell>
          <cell r="J2212" t="str">
            <v>INSUMO TALLER</v>
          </cell>
          <cell r="K2212" t="str">
            <v>CINTA NEGRA AISLANTE</v>
          </cell>
          <cell r="L2212">
            <v>1</v>
          </cell>
          <cell r="M2212" t="str">
            <v>UNID.</v>
          </cell>
          <cell r="N2212" t="str">
            <v>TALLER</v>
          </cell>
          <cell r="O2212">
            <v>0</v>
          </cell>
          <cell r="P2212" t="str">
            <v>E1</v>
          </cell>
          <cell r="Q2212" t="str">
            <v>J1</v>
          </cell>
          <cell r="R2212" t="str">
            <v>J6</v>
          </cell>
          <cell r="S2212" t="str">
            <v>ENTREGADO</v>
          </cell>
          <cell r="T2212">
            <v>42709</v>
          </cell>
          <cell r="U2212" t="str">
            <v>PALOMINO CARDENAS JUAN CARLOS</v>
          </cell>
          <cell r="V2212" t="str">
            <v>FLOREZ CONDORI  JOSE WILLIANS</v>
          </cell>
        </row>
        <row r="2213">
          <cell r="A2213">
            <v>2174</v>
          </cell>
          <cell r="B2213">
            <v>42709</v>
          </cell>
          <cell r="C2213" t="str">
            <v>DICIEMBRE</v>
          </cell>
          <cell r="D2213" t="str">
            <v>2016</v>
          </cell>
          <cell r="E2213">
            <v>200</v>
          </cell>
          <cell r="F2213" t="str">
            <v>TALLER</v>
          </cell>
          <cell r="G2213" t="str">
            <v>TALLER</v>
          </cell>
          <cell r="H2213" t="str">
            <v>TALLER</v>
          </cell>
          <cell r="I2213" t="str">
            <v>TALLER</v>
          </cell>
          <cell r="J2213" t="str">
            <v>UNIFORMES</v>
          </cell>
          <cell r="K2213" t="str">
            <v>TAIVEX "L"</v>
          </cell>
          <cell r="L2213">
            <v>1</v>
          </cell>
          <cell r="M2213" t="str">
            <v>UNID.</v>
          </cell>
          <cell r="N2213" t="str">
            <v>TALLER</v>
          </cell>
          <cell r="O2213">
            <v>0</v>
          </cell>
          <cell r="P2213" t="str">
            <v>N1</v>
          </cell>
          <cell r="Q2213" t="str">
            <v>J1</v>
          </cell>
          <cell r="R2213" t="str">
            <v>J6</v>
          </cell>
          <cell r="S2213" t="str">
            <v>ENTREGADO</v>
          </cell>
          <cell r="T2213">
            <v>42709</v>
          </cell>
          <cell r="U2213" t="str">
            <v>AGUILAR CCANTUTA WILLY</v>
          </cell>
          <cell r="V2213" t="str">
            <v>FLOREZ CONDORI  JOSE WILLIANS</v>
          </cell>
        </row>
        <row r="2214">
          <cell r="A2214">
            <v>2175</v>
          </cell>
          <cell r="B2214">
            <v>42709</v>
          </cell>
          <cell r="C2214" t="str">
            <v>DICIEMBRE</v>
          </cell>
          <cell r="D2214" t="str">
            <v>2016</v>
          </cell>
          <cell r="E2214">
            <v>200</v>
          </cell>
          <cell r="F2214" t="str">
            <v>TALLER</v>
          </cell>
          <cell r="G2214" t="str">
            <v>TALLER</v>
          </cell>
          <cell r="H2214" t="str">
            <v>TALLER</v>
          </cell>
          <cell r="I2214" t="str">
            <v>TALLER</v>
          </cell>
          <cell r="J2214" t="str">
            <v>UNIFORMES</v>
          </cell>
          <cell r="K2214" t="str">
            <v>TAIVEX "L"</v>
          </cell>
          <cell r="L2214">
            <v>1</v>
          </cell>
          <cell r="M2214" t="str">
            <v>UNID.</v>
          </cell>
          <cell r="N2214" t="str">
            <v>TALLER</v>
          </cell>
          <cell r="O2214">
            <v>0</v>
          </cell>
          <cell r="P2214" t="str">
            <v>N2</v>
          </cell>
          <cell r="Q2214" t="str">
            <v>J1</v>
          </cell>
          <cell r="R2214" t="str">
            <v>J6</v>
          </cell>
          <cell r="S2214" t="str">
            <v>ENTREGADO</v>
          </cell>
          <cell r="T2214">
            <v>42709</v>
          </cell>
          <cell r="U2214" t="str">
            <v>MAMANI LARICO  EDUARDO ALVARO</v>
          </cell>
          <cell r="V2214" t="str">
            <v>FLOREZ CONDORI  JOSE WILLIANS</v>
          </cell>
        </row>
        <row r="2215">
          <cell r="A2215">
            <v>2180</v>
          </cell>
          <cell r="B2215">
            <v>42709</v>
          </cell>
          <cell r="C2215" t="str">
            <v>DICIEMBRE</v>
          </cell>
          <cell r="D2215" t="str">
            <v>2016</v>
          </cell>
          <cell r="E2215">
            <v>200</v>
          </cell>
          <cell r="F2215" t="str">
            <v>TALLER</v>
          </cell>
          <cell r="G2215" t="str">
            <v>TALLER</v>
          </cell>
          <cell r="H2215" t="str">
            <v>TALLER</v>
          </cell>
          <cell r="I2215" t="str">
            <v>TALLER</v>
          </cell>
          <cell r="J2215" t="str">
            <v>INSUMO TALLER</v>
          </cell>
          <cell r="K2215" t="str">
            <v>CINTA AISLANTE NEGRA</v>
          </cell>
          <cell r="L2215">
            <v>1</v>
          </cell>
          <cell r="M2215" t="str">
            <v>UNID.</v>
          </cell>
          <cell r="N2215" t="str">
            <v>TALLER</v>
          </cell>
          <cell r="O2215">
            <v>0</v>
          </cell>
          <cell r="P2215" t="str">
            <v>E3</v>
          </cell>
          <cell r="Q2215" t="str">
            <v>J1</v>
          </cell>
          <cell r="R2215" t="str">
            <v>J6</v>
          </cell>
          <cell r="S2215" t="str">
            <v>ENTREGADO</v>
          </cell>
          <cell r="T2215">
            <v>42709</v>
          </cell>
          <cell r="U2215" t="str">
            <v>CONDORI CHURATA ALEX</v>
          </cell>
          <cell r="V2215" t="str">
            <v>FLOREZ CONDORI  JOSE WILLIANS</v>
          </cell>
        </row>
        <row r="2216">
          <cell r="A2216">
            <v>2191</v>
          </cell>
          <cell r="B2216">
            <v>42709</v>
          </cell>
          <cell r="C2216" t="str">
            <v>DICIEMBRE</v>
          </cell>
          <cell r="D2216" t="str">
            <v>2016</v>
          </cell>
          <cell r="E2216">
            <v>200</v>
          </cell>
          <cell r="F2216" t="str">
            <v>TALLER</v>
          </cell>
          <cell r="G2216" t="str">
            <v>TALLER</v>
          </cell>
          <cell r="H2216" t="str">
            <v>TALLER</v>
          </cell>
          <cell r="I2216" t="str">
            <v>TALLER</v>
          </cell>
          <cell r="J2216" t="str">
            <v>INSUMO TALLER</v>
          </cell>
          <cell r="K2216" t="str">
            <v>CINTA NEGRA AISLANTE</v>
          </cell>
          <cell r="L2216">
            <v>1</v>
          </cell>
          <cell r="M2216" t="str">
            <v>UNID.</v>
          </cell>
          <cell r="N2216" t="str">
            <v>TALLER</v>
          </cell>
          <cell r="O2216">
            <v>0</v>
          </cell>
          <cell r="P2216" t="str">
            <v>E2</v>
          </cell>
          <cell r="Q2216" t="str">
            <v>J1</v>
          </cell>
          <cell r="R2216" t="str">
            <v>J6</v>
          </cell>
          <cell r="S2216" t="str">
            <v>ENTREGADO</v>
          </cell>
          <cell r="T2216">
            <v>42709</v>
          </cell>
          <cell r="U2216" t="str">
            <v>YUCA BELLIDO BORIS YERSY</v>
          </cell>
          <cell r="V2216" t="str">
            <v>FLOREZ CONDORI  JOSE WILLIANS</v>
          </cell>
        </row>
        <row r="2217">
          <cell r="A2217">
            <v>2204</v>
          </cell>
          <cell r="B2217">
            <v>42710</v>
          </cell>
          <cell r="C2217" t="str">
            <v>DICIEMBRE</v>
          </cell>
          <cell r="D2217" t="str">
            <v>2016</v>
          </cell>
          <cell r="E2217">
            <v>308</v>
          </cell>
          <cell r="F2217" t="str">
            <v>A9H-889</v>
          </cell>
          <cell r="G2217" t="str">
            <v>CAMION</v>
          </cell>
          <cell r="H2217" t="str">
            <v>TAMBOMAYO</v>
          </cell>
          <cell r="I2217">
            <v>120654</v>
          </cell>
          <cell r="J2217" t="str">
            <v>REPUESTO</v>
          </cell>
          <cell r="K2217" t="str">
            <v>PERNO 5/16 X 1</v>
          </cell>
          <cell r="L2217">
            <v>2</v>
          </cell>
          <cell r="M2217" t="str">
            <v>UNID.</v>
          </cell>
          <cell r="N2217" t="str">
            <v>CISTERNA</v>
          </cell>
          <cell r="O2217">
            <v>0</v>
          </cell>
          <cell r="P2217" t="str">
            <v>S2</v>
          </cell>
          <cell r="Q2217" t="str">
            <v>J2</v>
          </cell>
          <cell r="R2217" t="str">
            <v>J6</v>
          </cell>
          <cell r="S2217" t="str">
            <v>ENTREGADO</v>
          </cell>
          <cell r="T2217">
            <v>42710</v>
          </cell>
          <cell r="U2217" t="str">
            <v>PALOMINO ESTRADA  MICHEL</v>
          </cell>
          <cell r="V2217" t="str">
            <v>CORIHUAMAN SURCO  ERICK ROBERT</v>
          </cell>
        </row>
        <row r="2218">
          <cell r="A2218">
            <v>2225</v>
          </cell>
          <cell r="B2218">
            <v>42710</v>
          </cell>
          <cell r="C2218" t="str">
            <v>DICIEMBRE</v>
          </cell>
          <cell r="D2218" t="str">
            <v>2016</v>
          </cell>
          <cell r="E2218">
            <v>517</v>
          </cell>
          <cell r="F2218" t="str">
            <v>ABQ-705</v>
          </cell>
          <cell r="G2218" t="str">
            <v>D0Z-996</v>
          </cell>
          <cell r="H2218" t="str">
            <v>LAS BAMBAS</v>
          </cell>
          <cell r="I2218">
            <v>109499</v>
          </cell>
          <cell r="J2218" t="str">
            <v>REPUESTO</v>
          </cell>
          <cell r="K2218" t="str">
            <v>FOCO LAGRIMON DE 12 V</v>
          </cell>
          <cell r="L2218">
            <v>1</v>
          </cell>
          <cell r="M2218" t="str">
            <v>UNID.</v>
          </cell>
          <cell r="N2218" t="str">
            <v>TRACTO</v>
          </cell>
          <cell r="O2218">
            <v>0</v>
          </cell>
          <cell r="P2218" t="str">
            <v>E1</v>
          </cell>
          <cell r="Q2218" t="str">
            <v>J2</v>
          </cell>
          <cell r="R2218" t="str">
            <v>J6</v>
          </cell>
          <cell r="S2218" t="str">
            <v>ENTREGADO</v>
          </cell>
          <cell r="T2218">
            <v>42710</v>
          </cell>
          <cell r="U2218" t="str">
            <v>PALOMINO CARDENAS JUAN CARLOS</v>
          </cell>
          <cell r="V2218" t="str">
            <v>CORIHUAMAN SURCO  ERICK ROBERT</v>
          </cell>
        </row>
        <row r="2219">
          <cell r="A2219">
            <v>2226</v>
          </cell>
          <cell r="B2219">
            <v>42710</v>
          </cell>
          <cell r="C2219" t="str">
            <v>DICIEMBRE</v>
          </cell>
          <cell r="D2219" t="str">
            <v>2016</v>
          </cell>
          <cell r="E2219">
            <v>517</v>
          </cell>
          <cell r="F2219" t="str">
            <v>ABQ-705</v>
          </cell>
          <cell r="G2219" t="str">
            <v>D0Z-996</v>
          </cell>
          <cell r="H2219" t="str">
            <v>LAS BAMBAS</v>
          </cell>
          <cell r="I2219">
            <v>109499</v>
          </cell>
          <cell r="J2219" t="str">
            <v>REPUESTO</v>
          </cell>
          <cell r="K2219" t="str">
            <v>ALARMA DE RETROCESO</v>
          </cell>
          <cell r="L2219">
            <v>1</v>
          </cell>
          <cell r="M2219" t="str">
            <v>UNID.</v>
          </cell>
          <cell r="N2219" t="str">
            <v>CISTERNA</v>
          </cell>
          <cell r="O2219">
            <v>0</v>
          </cell>
          <cell r="P2219" t="str">
            <v>E1</v>
          </cell>
          <cell r="Q2219" t="str">
            <v>J2</v>
          </cell>
          <cell r="R2219" t="str">
            <v>J6</v>
          </cell>
          <cell r="S2219" t="str">
            <v>ENTREGADO</v>
          </cell>
          <cell r="T2219">
            <v>42710</v>
          </cell>
          <cell r="U2219" t="str">
            <v>PALOMINO CARDENAS JUAN CARLOS</v>
          </cell>
          <cell r="V2219" t="str">
            <v>CORIHUAMAN SURCO  ERICK ROBERT</v>
          </cell>
        </row>
        <row r="2220">
          <cell r="A2220">
            <v>2235</v>
          </cell>
          <cell r="B2220">
            <v>42710</v>
          </cell>
          <cell r="C2220" t="str">
            <v>DICIEMBRE</v>
          </cell>
          <cell r="D2220" t="str">
            <v>2016</v>
          </cell>
          <cell r="E2220">
            <v>523</v>
          </cell>
          <cell r="F2220" t="str">
            <v>ABR-741</v>
          </cell>
          <cell r="G2220" t="str">
            <v>T3N-974</v>
          </cell>
          <cell r="H2220" t="str">
            <v>LAS BAMBAS</v>
          </cell>
          <cell r="I2220">
            <v>108547</v>
          </cell>
          <cell r="J2220" t="str">
            <v>REPUESTO</v>
          </cell>
          <cell r="K2220" t="str">
            <v>LIQUIDO LIMPIAPARABRISAS</v>
          </cell>
          <cell r="L2220">
            <v>1</v>
          </cell>
          <cell r="M2220" t="str">
            <v>GLNS.</v>
          </cell>
          <cell r="N2220" t="str">
            <v>TRACTO</v>
          </cell>
          <cell r="O2220">
            <v>0</v>
          </cell>
          <cell r="P2220" t="str">
            <v>M8</v>
          </cell>
          <cell r="Q2220" t="str">
            <v>J2</v>
          </cell>
          <cell r="R2220" t="str">
            <v>J5</v>
          </cell>
          <cell r="S2220" t="str">
            <v>ENTREGADO</v>
          </cell>
          <cell r="T2220">
            <v>42710</v>
          </cell>
          <cell r="U2220" t="str">
            <v>VARILLAS GAGO  OSCAR ALBERTO</v>
          </cell>
          <cell r="V2220" t="str">
            <v>CORIHUAMAN SURCO  ERICK ROBERT</v>
          </cell>
        </row>
        <row r="2221">
          <cell r="A2221">
            <v>2236</v>
          </cell>
          <cell r="B2221">
            <v>42710</v>
          </cell>
          <cell r="C2221" t="str">
            <v>DICIEMBRE</v>
          </cell>
          <cell r="D2221" t="str">
            <v>2016</v>
          </cell>
          <cell r="E2221">
            <v>523</v>
          </cell>
          <cell r="F2221" t="str">
            <v>ABR-741</v>
          </cell>
          <cell r="G2221" t="str">
            <v>T3N-974</v>
          </cell>
          <cell r="H2221" t="str">
            <v>LAS BAMBAS</v>
          </cell>
          <cell r="I2221">
            <v>108547</v>
          </cell>
          <cell r="J2221" t="str">
            <v>REPUESTO</v>
          </cell>
          <cell r="K2221" t="str">
            <v>SOPORTE DE MOTOR SUPERIOR DELANTERO</v>
          </cell>
          <cell r="L2221">
            <v>1</v>
          </cell>
          <cell r="M2221" t="str">
            <v>UNID.</v>
          </cell>
          <cell r="N2221" t="str">
            <v>TRACTO</v>
          </cell>
          <cell r="O2221">
            <v>0</v>
          </cell>
          <cell r="P2221" t="str">
            <v>M8</v>
          </cell>
          <cell r="Q2221" t="str">
            <v>J2</v>
          </cell>
          <cell r="R2221" t="str">
            <v>J5</v>
          </cell>
          <cell r="S2221" t="str">
            <v>ENTREGADO</v>
          </cell>
          <cell r="T2221">
            <v>42710</v>
          </cell>
          <cell r="U2221" t="str">
            <v>VARILLAS GAGO  OSCAR ALBERTO</v>
          </cell>
          <cell r="V2221" t="str">
            <v>CORIHUAMAN SURCO  ERICK ROBERT</v>
          </cell>
        </row>
        <row r="2222">
          <cell r="A2222">
            <v>2237</v>
          </cell>
          <cell r="B2222">
            <v>42710</v>
          </cell>
          <cell r="C2222" t="str">
            <v>DICIEMBRE</v>
          </cell>
          <cell r="D2222" t="str">
            <v>2016</v>
          </cell>
          <cell r="E2222">
            <v>523</v>
          </cell>
          <cell r="F2222" t="str">
            <v>ABR-741</v>
          </cell>
          <cell r="G2222" t="str">
            <v>T3N-974</v>
          </cell>
          <cell r="H2222" t="str">
            <v>LAS BAMBAS</v>
          </cell>
          <cell r="I2222">
            <v>108547</v>
          </cell>
          <cell r="J2222" t="str">
            <v>REPUESTO</v>
          </cell>
          <cell r="K2222" t="str">
            <v>SOPORTE DE MOTOR INFERIOR DELANTERO</v>
          </cell>
          <cell r="L2222">
            <v>1</v>
          </cell>
          <cell r="M2222" t="str">
            <v>UNID.</v>
          </cell>
          <cell r="N2222" t="str">
            <v>TRACTO</v>
          </cell>
          <cell r="O2222">
            <v>0</v>
          </cell>
          <cell r="P2222" t="str">
            <v>M8</v>
          </cell>
          <cell r="Q2222" t="str">
            <v>J2</v>
          </cell>
          <cell r="R2222" t="str">
            <v>J5</v>
          </cell>
          <cell r="S2222" t="str">
            <v>ENTREGADO</v>
          </cell>
          <cell r="T2222">
            <v>42710</v>
          </cell>
          <cell r="U2222" t="str">
            <v>VARILLAS GAGO  OSCAR ALBERTO</v>
          </cell>
          <cell r="V2222" t="str">
            <v>CORIHUAMAN SURCO  ERICK ROBERT</v>
          </cell>
        </row>
        <row r="2223">
          <cell r="A2223">
            <v>2238</v>
          </cell>
          <cell r="B2223">
            <v>42710</v>
          </cell>
          <cell r="C2223" t="str">
            <v>DICIEMBRE</v>
          </cell>
          <cell r="D2223" t="str">
            <v>2016</v>
          </cell>
          <cell r="E2223">
            <v>523</v>
          </cell>
          <cell r="F2223" t="str">
            <v>ABR-741</v>
          </cell>
          <cell r="G2223" t="str">
            <v>T3N-974</v>
          </cell>
          <cell r="H2223" t="str">
            <v>LAS BAMBAS</v>
          </cell>
          <cell r="I2223">
            <v>108547</v>
          </cell>
          <cell r="J2223" t="str">
            <v>REPUESTO</v>
          </cell>
          <cell r="K2223" t="str">
            <v>PERNO 1/2 X 4 "</v>
          </cell>
          <cell r="L2223">
            <v>1</v>
          </cell>
          <cell r="M2223" t="str">
            <v>UNID.</v>
          </cell>
          <cell r="N2223" t="str">
            <v>TRACTO</v>
          </cell>
          <cell r="O2223">
            <v>0</v>
          </cell>
          <cell r="P2223" t="str">
            <v>M8</v>
          </cell>
          <cell r="Q2223" t="str">
            <v>J2</v>
          </cell>
          <cell r="R2223" t="str">
            <v>J5</v>
          </cell>
          <cell r="S2223" t="str">
            <v>ENTREGADO</v>
          </cell>
          <cell r="T2223">
            <v>42710</v>
          </cell>
          <cell r="U2223" t="str">
            <v>VARILLAS GAGO  OSCAR ALBERTO</v>
          </cell>
          <cell r="V2223" t="str">
            <v>CORIHUAMAN SURCO  ERICK ROBERT</v>
          </cell>
        </row>
        <row r="2224">
          <cell r="A2224">
            <v>2239</v>
          </cell>
          <cell r="B2224">
            <v>42710</v>
          </cell>
          <cell r="C2224" t="str">
            <v>DICIEMBRE</v>
          </cell>
          <cell r="D2224" t="str">
            <v>2016</v>
          </cell>
          <cell r="E2224">
            <v>523</v>
          </cell>
          <cell r="F2224" t="str">
            <v>ABR-741</v>
          </cell>
          <cell r="G2224" t="str">
            <v>T3N-974</v>
          </cell>
          <cell r="H2224" t="str">
            <v>LAS BAMBAS</v>
          </cell>
          <cell r="I2224">
            <v>108547</v>
          </cell>
          <cell r="J2224" t="str">
            <v>REPUESTO</v>
          </cell>
          <cell r="K2224" t="str">
            <v>TUERCA SEGURO 1/2</v>
          </cell>
          <cell r="L2224">
            <v>1</v>
          </cell>
          <cell r="M2224" t="str">
            <v>UNID.</v>
          </cell>
          <cell r="N2224" t="str">
            <v>TRACTO</v>
          </cell>
          <cell r="O2224">
            <v>0</v>
          </cell>
          <cell r="P2224" t="str">
            <v>M8</v>
          </cell>
          <cell r="Q2224" t="str">
            <v>J2</v>
          </cell>
          <cell r="R2224" t="str">
            <v>J5</v>
          </cell>
          <cell r="S2224" t="str">
            <v>ENTREGADO</v>
          </cell>
          <cell r="T2224">
            <v>42710</v>
          </cell>
          <cell r="U2224" t="str">
            <v>VARILLAS GAGO  OSCAR ALBERTO</v>
          </cell>
          <cell r="V2224" t="str">
            <v>CORIHUAMAN SURCO  ERICK ROBERT</v>
          </cell>
        </row>
        <row r="2225">
          <cell r="A2225">
            <v>2240</v>
          </cell>
          <cell r="B2225">
            <v>42710</v>
          </cell>
          <cell r="C2225" t="str">
            <v>DICIEMBRE</v>
          </cell>
          <cell r="D2225" t="str">
            <v>2016</v>
          </cell>
          <cell r="E2225">
            <v>523</v>
          </cell>
          <cell r="F2225" t="str">
            <v>ABR-741</v>
          </cell>
          <cell r="G2225" t="str">
            <v>T3N-974</v>
          </cell>
          <cell r="H2225" t="str">
            <v>LAS BAMBAS</v>
          </cell>
          <cell r="I2225">
            <v>108547</v>
          </cell>
          <cell r="J2225" t="str">
            <v>REPUESTO</v>
          </cell>
          <cell r="K2225" t="str">
            <v>NIPLE 3/8 X 5/8   45°</v>
          </cell>
          <cell r="L2225">
            <v>1</v>
          </cell>
          <cell r="M2225" t="str">
            <v>UNID.</v>
          </cell>
          <cell r="N2225" t="str">
            <v>TRACTO</v>
          </cell>
          <cell r="O2225">
            <v>0</v>
          </cell>
          <cell r="P2225" t="str">
            <v>M8</v>
          </cell>
          <cell r="Q2225" t="str">
            <v>J2</v>
          </cell>
          <cell r="R2225" t="str">
            <v>J5</v>
          </cell>
          <cell r="S2225" t="str">
            <v>ENTREGADO</v>
          </cell>
          <cell r="T2225">
            <v>42710</v>
          </cell>
          <cell r="U2225" t="str">
            <v>VARILLAS GAGO  OSCAR ALBERTO</v>
          </cell>
          <cell r="V2225" t="str">
            <v>CORIHUAMAN SURCO  ERICK ROBERT</v>
          </cell>
        </row>
        <row r="2226">
          <cell r="A2226">
            <v>2241</v>
          </cell>
          <cell r="B2226">
            <v>42710</v>
          </cell>
          <cell r="C2226" t="str">
            <v>DICIEMBRE</v>
          </cell>
          <cell r="D2226" t="str">
            <v>2016</v>
          </cell>
          <cell r="E2226">
            <v>523</v>
          </cell>
          <cell r="F2226" t="str">
            <v>ABR-741</v>
          </cell>
          <cell r="G2226" t="str">
            <v>T3N-974</v>
          </cell>
          <cell r="H2226" t="str">
            <v>LAS BAMBAS</v>
          </cell>
          <cell r="I2226">
            <v>108547</v>
          </cell>
          <cell r="J2226" t="str">
            <v>REPUESTO</v>
          </cell>
          <cell r="K2226" t="str">
            <v>CONO, GUIA, TUERCA DE 5/8</v>
          </cell>
          <cell r="L2226">
            <v>1</v>
          </cell>
          <cell r="M2226" t="str">
            <v>UNID.</v>
          </cell>
          <cell r="N2226" t="str">
            <v>TRACTO</v>
          </cell>
          <cell r="O2226">
            <v>0</v>
          </cell>
          <cell r="P2226" t="str">
            <v>M8</v>
          </cell>
          <cell r="Q2226" t="str">
            <v>J2</v>
          </cell>
          <cell r="R2226" t="str">
            <v>J5</v>
          </cell>
          <cell r="S2226" t="str">
            <v>ENTREGADO</v>
          </cell>
          <cell r="T2226">
            <v>42710</v>
          </cell>
          <cell r="U2226" t="str">
            <v>VARILLAS GAGO  OSCAR ALBERTO</v>
          </cell>
          <cell r="V2226" t="str">
            <v>CORIHUAMAN SURCO  ERICK ROBERT</v>
          </cell>
        </row>
        <row r="2227">
          <cell r="A2227">
            <v>2242</v>
          </cell>
          <cell r="B2227">
            <v>42710</v>
          </cell>
          <cell r="C2227" t="str">
            <v>DICIEMBRE</v>
          </cell>
          <cell r="D2227" t="str">
            <v>2016</v>
          </cell>
          <cell r="E2227">
            <v>523</v>
          </cell>
          <cell r="F2227" t="str">
            <v>ABR-741</v>
          </cell>
          <cell r="G2227" t="str">
            <v>T3N-974</v>
          </cell>
          <cell r="H2227" t="str">
            <v>LAS BAMBAS</v>
          </cell>
          <cell r="I2227">
            <v>108547</v>
          </cell>
          <cell r="J2227" t="str">
            <v>REPUESTO</v>
          </cell>
          <cell r="K2227" t="str">
            <v>JUEGO DE ZAPATAS</v>
          </cell>
          <cell r="L2227">
            <v>0.5</v>
          </cell>
          <cell r="M2227" t="str">
            <v>UNID.</v>
          </cell>
          <cell r="N2227" t="str">
            <v>CISTERNA</v>
          </cell>
          <cell r="O2227">
            <v>0</v>
          </cell>
          <cell r="P2227" t="str">
            <v>M8</v>
          </cell>
          <cell r="Q2227" t="str">
            <v>J2</v>
          </cell>
          <cell r="R2227" t="str">
            <v>J5</v>
          </cell>
          <cell r="S2227" t="str">
            <v>ENTREGADO</v>
          </cell>
          <cell r="T2227">
            <v>42710</v>
          </cell>
          <cell r="U2227" t="str">
            <v>VARILLAS GAGO  OSCAR ALBERTO</v>
          </cell>
          <cell r="V2227" t="str">
            <v>CORIHUAMAN SURCO  ERICK ROBERT</v>
          </cell>
        </row>
        <row r="2228">
          <cell r="A2228">
            <v>2248</v>
          </cell>
          <cell r="B2228">
            <v>42710</v>
          </cell>
          <cell r="C2228" t="str">
            <v>DICIEMBRE</v>
          </cell>
          <cell r="D2228" t="str">
            <v>2016</v>
          </cell>
          <cell r="E2228">
            <v>523</v>
          </cell>
          <cell r="F2228" t="str">
            <v>ABR-741</v>
          </cell>
          <cell r="G2228" t="str">
            <v>T3N-974</v>
          </cell>
          <cell r="H2228" t="str">
            <v>LAS BAMBAS</v>
          </cell>
          <cell r="I2228">
            <v>108547</v>
          </cell>
          <cell r="J2228" t="str">
            <v>REPUESTO</v>
          </cell>
          <cell r="K2228" t="str">
            <v>PARCHE RACK 14</v>
          </cell>
          <cell r="L2228">
            <v>1</v>
          </cell>
          <cell r="M2228" t="str">
            <v>UNID.</v>
          </cell>
          <cell r="N2228" t="str">
            <v>TRACTO</v>
          </cell>
          <cell r="O2228">
            <v>0</v>
          </cell>
          <cell r="P2228" t="str">
            <v>N2</v>
          </cell>
          <cell r="Q2228" t="str">
            <v>J2</v>
          </cell>
          <cell r="R2228" t="str">
            <v>J5</v>
          </cell>
          <cell r="S2228" t="str">
            <v>ENTREGADO</v>
          </cell>
          <cell r="T2228">
            <v>42710</v>
          </cell>
          <cell r="U2228" t="str">
            <v>MAMANI LARICO  EDUARDO ALVARO</v>
          </cell>
          <cell r="V2228" t="str">
            <v>CORIHUAMAN SURCO  ERICK ROBERT</v>
          </cell>
        </row>
        <row r="2229">
          <cell r="A2229">
            <v>2249</v>
          </cell>
          <cell r="B2229">
            <v>42710</v>
          </cell>
          <cell r="C2229" t="str">
            <v>DICIEMBRE</v>
          </cell>
          <cell r="D2229" t="str">
            <v>2016</v>
          </cell>
          <cell r="E2229">
            <v>523</v>
          </cell>
          <cell r="F2229" t="str">
            <v>ABR-741</v>
          </cell>
          <cell r="G2229" t="str">
            <v>T3N-974</v>
          </cell>
          <cell r="H2229" t="str">
            <v>LAS BAMBAS</v>
          </cell>
          <cell r="I2229">
            <v>108547</v>
          </cell>
          <cell r="J2229" t="str">
            <v>REPUESTO</v>
          </cell>
          <cell r="K2229" t="str">
            <v>PARCHE RACK 12</v>
          </cell>
          <cell r="L2229">
            <v>2</v>
          </cell>
          <cell r="M2229" t="str">
            <v>UNID.</v>
          </cell>
          <cell r="N2229" t="str">
            <v>TRACTO</v>
          </cell>
          <cell r="O2229">
            <v>0</v>
          </cell>
          <cell r="P2229" t="str">
            <v>N2</v>
          </cell>
          <cell r="Q2229" t="str">
            <v>J2</v>
          </cell>
          <cell r="R2229" t="str">
            <v>J5</v>
          </cell>
          <cell r="S2229" t="str">
            <v>ENTREGADO</v>
          </cell>
          <cell r="T2229">
            <v>42710</v>
          </cell>
          <cell r="U2229" t="str">
            <v>MAMANI LARICO  EDUARDO ALVARO</v>
          </cell>
          <cell r="V2229" t="str">
            <v>CORIHUAMAN SURCO  ERICK ROBERT</v>
          </cell>
        </row>
        <row r="2230">
          <cell r="A2230">
            <v>2251</v>
          </cell>
          <cell r="B2230">
            <v>42710</v>
          </cell>
          <cell r="C2230" t="str">
            <v>DICIEMBRE</v>
          </cell>
          <cell r="D2230" t="str">
            <v>2016</v>
          </cell>
          <cell r="E2230">
            <v>523</v>
          </cell>
          <cell r="F2230" t="str">
            <v>ABR-741</v>
          </cell>
          <cell r="G2230" t="str">
            <v>T3N-974</v>
          </cell>
          <cell r="H2230" t="str">
            <v>LAS BAMBAS</v>
          </cell>
          <cell r="I2230">
            <v>108547</v>
          </cell>
          <cell r="J2230" t="str">
            <v>REPUESTO</v>
          </cell>
          <cell r="K2230" t="str">
            <v>SPRAY AFLOJATODO</v>
          </cell>
          <cell r="L2230">
            <v>1</v>
          </cell>
          <cell r="M2230" t="str">
            <v>UNID.</v>
          </cell>
          <cell r="N2230" t="str">
            <v>TRACTO</v>
          </cell>
          <cell r="O2230">
            <v>0</v>
          </cell>
          <cell r="P2230" t="str">
            <v>M8</v>
          </cell>
          <cell r="Q2230" t="str">
            <v>J2</v>
          </cell>
          <cell r="R2230" t="str">
            <v>J5</v>
          </cell>
          <cell r="S2230" t="str">
            <v>ENTREGADO</v>
          </cell>
          <cell r="T2230">
            <v>42710</v>
          </cell>
          <cell r="U2230" t="str">
            <v>VARILLAS GAGO  OSCAR ALBERTO</v>
          </cell>
          <cell r="V2230" t="str">
            <v>CORIHUAMAN SURCO  ERICK ROBERT</v>
          </cell>
        </row>
        <row r="2231">
          <cell r="A2231">
            <v>2254</v>
          </cell>
          <cell r="B2231">
            <v>42710</v>
          </cell>
          <cell r="C2231" t="str">
            <v>DICIEMBRE</v>
          </cell>
          <cell r="D2231" t="str">
            <v>2016</v>
          </cell>
          <cell r="E2231">
            <v>523</v>
          </cell>
          <cell r="F2231" t="str">
            <v>ABR-741</v>
          </cell>
          <cell r="G2231" t="str">
            <v>T3N-974</v>
          </cell>
          <cell r="H2231" t="str">
            <v>LAS BAMBAS</v>
          </cell>
          <cell r="I2231">
            <v>108547</v>
          </cell>
          <cell r="J2231" t="str">
            <v>REPUESTO</v>
          </cell>
          <cell r="K2231" t="str">
            <v xml:space="preserve">ACCESORIOS CARTUCHO PULPO </v>
          </cell>
          <cell r="L2231">
            <v>1</v>
          </cell>
          <cell r="M2231" t="str">
            <v>UNID.</v>
          </cell>
          <cell r="N2231" t="str">
            <v>CISTERNA</v>
          </cell>
          <cell r="O2231">
            <v>0</v>
          </cell>
          <cell r="P2231" t="str">
            <v>M8</v>
          </cell>
          <cell r="Q2231" t="str">
            <v>J2</v>
          </cell>
          <cell r="R2231" t="str">
            <v>J5</v>
          </cell>
          <cell r="S2231" t="str">
            <v>ENTREGADO</v>
          </cell>
          <cell r="T2231">
            <v>42710</v>
          </cell>
          <cell r="U2231" t="str">
            <v>VARILLAS GAGO  OSCAR ALBERTO</v>
          </cell>
          <cell r="V2231" t="str">
            <v>CORIHUAMAN SURCO  ERICK ROBERT</v>
          </cell>
        </row>
        <row r="2232">
          <cell r="A2232">
            <v>2255</v>
          </cell>
          <cell r="B2232">
            <v>42710</v>
          </cell>
          <cell r="C2232" t="str">
            <v>DICIEMBRE</v>
          </cell>
          <cell r="D2232" t="str">
            <v>2016</v>
          </cell>
          <cell r="E2232">
            <v>523</v>
          </cell>
          <cell r="F2232" t="str">
            <v>ABR-741</v>
          </cell>
          <cell r="G2232" t="str">
            <v>T3N-974</v>
          </cell>
          <cell r="H2232" t="str">
            <v>LAS BAMBAS</v>
          </cell>
          <cell r="I2232">
            <v>108547</v>
          </cell>
          <cell r="J2232" t="str">
            <v>REPUESTO</v>
          </cell>
          <cell r="K2232" t="str">
            <v>RESORTES CHICOS PARA ZAPATA</v>
          </cell>
          <cell r="L2232">
            <v>2</v>
          </cell>
          <cell r="M2232" t="str">
            <v>UNID.</v>
          </cell>
          <cell r="N2232" t="str">
            <v>CISTERNA</v>
          </cell>
          <cell r="O2232">
            <v>0</v>
          </cell>
          <cell r="P2232" t="str">
            <v>M8</v>
          </cell>
          <cell r="Q2232" t="str">
            <v>J2</v>
          </cell>
          <cell r="R2232" t="str">
            <v>J5</v>
          </cell>
          <cell r="S2232" t="str">
            <v>ENTREGADO</v>
          </cell>
          <cell r="T2232">
            <v>42710</v>
          </cell>
          <cell r="U2232" t="str">
            <v>VARILLAS GAGO  OSCAR ALBERTO</v>
          </cell>
          <cell r="V2232" t="str">
            <v>CORIHUAMAN SURCO  ERICK ROBERT</v>
          </cell>
        </row>
        <row r="2233">
          <cell r="A2233">
            <v>2256</v>
          </cell>
          <cell r="B2233">
            <v>42710</v>
          </cell>
          <cell r="C2233" t="str">
            <v>DICIEMBRE</v>
          </cell>
          <cell r="D2233" t="str">
            <v>2016</v>
          </cell>
          <cell r="E2233">
            <v>523</v>
          </cell>
          <cell r="F2233" t="str">
            <v>ABR-741</v>
          </cell>
          <cell r="G2233" t="str">
            <v>T3N-974</v>
          </cell>
          <cell r="H2233" t="str">
            <v>LAS BAMBAS</v>
          </cell>
          <cell r="I2233">
            <v>108547</v>
          </cell>
          <cell r="J2233" t="str">
            <v>REPUESTO</v>
          </cell>
          <cell r="K2233" t="str">
            <v xml:space="preserve">RESORTE GRANDE </v>
          </cell>
          <cell r="L2233">
            <v>1</v>
          </cell>
          <cell r="M2233" t="str">
            <v>UNID.</v>
          </cell>
          <cell r="N2233" t="str">
            <v>CISTERNA</v>
          </cell>
          <cell r="O2233">
            <v>0</v>
          </cell>
          <cell r="P2233" t="str">
            <v>M8</v>
          </cell>
          <cell r="Q2233" t="str">
            <v>J2</v>
          </cell>
          <cell r="R2233" t="str">
            <v>J5</v>
          </cell>
          <cell r="S2233" t="str">
            <v>ENTREGADO</v>
          </cell>
          <cell r="T2233">
            <v>42710</v>
          </cell>
          <cell r="U2233" t="str">
            <v>VARILLAS GAGO  OSCAR ALBERTO</v>
          </cell>
          <cell r="V2233" t="str">
            <v>CORIHUAMAN SURCO  ERICK ROBERT</v>
          </cell>
        </row>
        <row r="2234">
          <cell r="A2234">
            <v>2252</v>
          </cell>
          <cell r="B2234">
            <v>42710</v>
          </cell>
          <cell r="C2234" t="str">
            <v>DICIEMBRE</v>
          </cell>
          <cell r="D2234" t="str">
            <v>2016</v>
          </cell>
          <cell r="E2234">
            <v>520</v>
          </cell>
          <cell r="F2234" t="str">
            <v>AEG-922</v>
          </cell>
          <cell r="G2234" t="str">
            <v>CAMIONETA</v>
          </cell>
          <cell r="H2234" t="str">
            <v>LAS BAMBAS</v>
          </cell>
          <cell r="I2234">
            <v>98089</v>
          </cell>
          <cell r="J2234" t="str">
            <v>REPUESTO</v>
          </cell>
          <cell r="K2234" t="str">
            <v>LIQUIDO LIMPIAPARABRISAS</v>
          </cell>
          <cell r="L2234">
            <v>0.5</v>
          </cell>
          <cell r="M2234" t="str">
            <v>GLNS.</v>
          </cell>
          <cell r="N2234" t="str">
            <v>TRACTO</v>
          </cell>
          <cell r="O2234">
            <v>0</v>
          </cell>
          <cell r="P2234" t="str">
            <v>M6</v>
          </cell>
          <cell r="Q2234" t="str">
            <v>J2</v>
          </cell>
          <cell r="R2234" t="str">
            <v>J5</v>
          </cell>
          <cell r="S2234" t="str">
            <v>ENTREGADO</v>
          </cell>
          <cell r="T2234">
            <v>42710</v>
          </cell>
          <cell r="U2234" t="str">
            <v>PARI VENTURA  EDSON ORLANDO</v>
          </cell>
          <cell r="V2234" t="str">
            <v>CORIHUAMAN SURCO  ERICK ROBERT</v>
          </cell>
        </row>
        <row r="2235">
          <cell r="A2235">
            <v>2207</v>
          </cell>
          <cell r="B2235">
            <v>42710</v>
          </cell>
          <cell r="C2235" t="str">
            <v>DICIEMBRE</v>
          </cell>
          <cell r="D2235" t="str">
            <v>2016</v>
          </cell>
          <cell r="E2235">
            <v>294</v>
          </cell>
          <cell r="F2235" t="str">
            <v>AHX-713</v>
          </cell>
          <cell r="G2235" t="str">
            <v>D9S-976</v>
          </cell>
          <cell r="H2235" t="str">
            <v>LAS BAMBAS</v>
          </cell>
          <cell r="I2235">
            <v>59611</v>
          </cell>
          <cell r="J2235" t="str">
            <v>REPUESTO</v>
          </cell>
          <cell r="K2235" t="str">
            <v>AROS AMERICANOS 8.25 22.25</v>
          </cell>
          <cell r="L2235">
            <v>4</v>
          </cell>
          <cell r="M2235" t="str">
            <v>UNID.</v>
          </cell>
          <cell r="N2235" t="str">
            <v>CISTERNA</v>
          </cell>
          <cell r="O2235">
            <v>0</v>
          </cell>
          <cell r="P2235" t="str">
            <v>N1</v>
          </cell>
          <cell r="Q2235" t="str">
            <v>J2</v>
          </cell>
          <cell r="R2235" t="str">
            <v>J5</v>
          </cell>
          <cell r="S2235" t="str">
            <v>ENTREGADO</v>
          </cell>
          <cell r="T2235">
            <v>42710</v>
          </cell>
          <cell r="U2235" t="str">
            <v>AGUILAR CCANTUTA WILLY</v>
          </cell>
          <cell r="V2235" t="str">
            <v>CORIHUAMAN SURCO  ERICK ROBERT</v>
          </cell>
        </row>
        <row r="2236">
          <cell r="A2236">
            <v>2216</v>
          </cell>
          <cell r="B2236">
            <v>42710</v>
          </cell>
          <cell r="C2236" t="str">
            <v>DICIEMBRE</v>
          </cell>
          <cell r="D2236" t="str">
            <v>2016</v>
          </cell>
          <cell r="E2236">
            <v>421</v>
          </cell>
          <cell r="F2236" t="str">
            <v>AKW-860</v>
          </cell>
          <cell r="G2236" t="str">
            <v>F5Z-991</v>
          </cell>
          <cell r="H2236" t="str">
            <v>LAS BAMBAS</v>
          </cell>
          <cell r="I2236">
            <v>37840</v>
          </cell>
          <cell r="J2236" t="str">
            <v>REPUESTO</v>
          </cell>
          <cell r="K2236" t="str">
            <v>LIQUIDO LIMPIAPARABRISAS</v>
          </cell>
          <cell r="L2236">
            <v>0.5</v>
          </cell>
          <cell r="M2236" t="str">
            <v>GLNS.</v>
          </cell>
          <cell r="N2236" t="str">
            <v>TRACTO</v>
          </cell>
          <cell r="O2236">
            <v>0</v>
          </cell>
          <cell r="P2236" t="str">
            <v>M3</v>
          </cell>
          <cell r="Q2236" t="str">
            <v>J2</v>
          </cell>
          <cell r="R2236" t="str">
            <v>J5</v>
          </cell>
          <cell r="S2236" t="str">
            <v>ENTREGADO</v>
          </cell>
          <cell r="T2236">
            <v>42710</v>
          </cell>
          <cell r="U2236" t="str">
            <v>GARCIA PASQUEL  JOSE LUIS</v>
          </cell>
          <cell r="V2236" t="str">
            <v>CORIHUAMAN SURCO  ERICK ROBERT</v>
          </cell>
        </row>
        <row r="2237">
          <cell r="A2237">
            <v>2230</v>
          </cell>
          <cell r="B2237">
            <v>42710</v>
          </cell>
          <cell r="C2237" t="str">
            <v>DICIEMBRE</v>
          </cell>
          <cell r="D2237" t="str">
            <v>2016</v>
          </cell>
          <cell r="E2237">
            <v>421</v>
          </cell>
          <cell r="F2237" t="str">
            <v>AKW-860</v>
          </cell>
          <cell r="G2237" t="str">
            <v>F5Z-991</v>
          </cell>
          <cell r="H2237" t="str">
            <v>LAS BAMBAS</v>
          </cell>
          <cell r="I2237">
            <v>37840</v>
          </cell>
          <cell r="J2237" t="str">
            <v>REPUESTO</v>
          </cell>
          <cell r="K2237" t="str">
            <v>CATALIZADOR (MASILLA)</v>
          </cell>
          <cell r="L2237">
            <v>1</v>
          </cell>
          <cell r="M2237" t="str">
            <v>UNID.</v>
          </cell>
          <cell r="N2237" t="str">
            <v>TRACTO</v>
          </cell>
          <cell r="O2237">
            <v>0</v>
          </cell>
          <cell r="P2237" t="str">
            <v>M3</v>
          </cell>
          <cell r="Q2237" t="str">
            <v>J2</v>
          </cell>
          <cell r="R2237" t="str">
            <v>J6</v>
          </cell>
          <cell r="S2237" t="str">
            <v>ENTREGADO</v>
          </cell>
          <cell r="T2237">
            <v>42710</v>
          </cell>
          <cell r="U2237" t="str">
            <v>GARCIA PASQUEL  JOSE LUIS</v>
          </cell>
          <cell r="V2237" t="str">
            <v>CORIHUAMAN SURCO  ERICK ROBERT</v>
          </cell>
        </row>
        <row r="2238">
          <cell r="A2238">
            <v>2205</v>
          </cell>
          <cell r="B2238">
            <v>42710</v>
          </cell>
          <cell r="C2238" t="str">
            <v>DICIEMBRE</v>
          </cell>
          <cell r="D2238" t="str">
            <v>2016</v>
          </cell>
          <cell r="E2238">
            <v>449</v>
          </cell>
          <cell r="F2238" t="str">
            <v>B2L-889</v>
          </cell>
          <cell r="G2238" t="str">
            <v>CAMION</v>
          </cell>
          <cell r="H2238" t="str">
            <v>TAMBOMAYO</v>
          </cell>
          <cell r="I2238">
            <v>121547</v>
          </cell>
          <cell r="J2238" t="str">
            <v>REPUESTO</v>
          </cell>
          <cell r="K2238" t="str">
            <v>BLOQUEADOR DE BATERIA</v>
          </cell>
          <cell r="L2238">
            <v>1</v>
          </cell>
          <cell r="M2238" t="str">
            <v>UNID.</v>
          </cell>
          <cell r="N2238" t="str">
            <v>CAMION</v>
          </cell>
          <cell r="O2238">
            <v>80</v>
          </cell>
          <cell r="P2238" t="str">
            <v>E1</v>
          </cell>
          <cell r="Q2238" t="str">
            <v>J2</v>
          </cell>
          <cell r="R2238" t="str">
            <v>J6</v>
          </cell>
          <cell r="S2238" t="str">
            <v>PENDIENTE</v>
          </cell>
          <cell r="T2238">
            <v>0</v>
          </cell>
          <cell r="U2238" t="str">
            <v>PALOMINO CARDENAS JUAN CARLOS</v>
          </cell>
          <cell r="V2238" t="str">
            <v>CORIHUAMAN SURCO  ERICK ROBERT</v>
          </cell>
        </row>
        <row r="2239">
          <cell r="A2239">
            <v>2250</v>
          </cell>
          <cell r="B2239">
            <v>42710</v>
          </cell>
          <cell r="C2239" t="str">
            <v>DICIEMBRE</v>
          </cell>
          <cell r="D2239" t="str">
            <v>2016</v>
          </cell>
          <cell r="E2239">
            <v>519</v>
          </cell>
          <cell r="F2239" t="str">
            <v>B2M-948</v>
          </cell>
          <cell r="G2239" t="str">
            <v>CAMION</v>
          </cell>
          <cell r="H2239" t="str">
            <v>TAMBOMAYO</v>
          </cell>
          <cell r="I2239">
            <v>114099</v>
          </cell>
          <cell r="J2239" t="str">
            <v>REPUESTO</v>
          </cell>
          <cell r="K2239" t="str">
            <v>FOCO H3 24V</v>
          </cell>
          <cell r="L2239">
            <v>2</v>
          </cell>
          <cell r="M2239" t="str">
            <v>UNID.</v>
          </cell>
          <cell r="N2239" t="str">
            <v>CAMION</v>
          </cell>
          <cell r="O2239">
            <v>0</v>
          </cell>
          <cell r="P2239" t="str">
            <v>E3</v>
          </cell>
          <cell r="Q2239" t="str">
            <v>J2</v>
          </cell>
          <cell r="R2239" t="str">
            <v>J5</v>
          </cell>
          <cell r="S2239" t="str">
            <v>ENTREGADO</v>
          </cell>
          <cell r="T2239">
            <v>42710</v>
          </cell>
          <cell r="U2239" t="str">
            <v>CONDORI CHURATA ALEX</v>
          </cell>
          <cell r="V2239" t="str">
            <v>CORIHUAMAN SURCO  ERICK ROBERT</v>
          </cell>
        </row>
        <row r="2240">
          <cell r="A2240">
            <v>2253</v>
          </cell>
          <cell r="B2240">
            <v>42710</v>
          </cell>
          <cell r="C2240" t="str">
            <v>DICIEMBRE</v>
          </cell>
          <cell r="D2240" t="str">
            <v>2016</v>
          </cell>
          <cell r="E2240">
            <v>519</v>
          </cell>
          <cell r="F2240" t="str">
            <v>B2M-948</v>
          </cell>
          <cell r="G2240" t="str">
            <v>CAMION</v>
          </cell>
          <cell r="H2240" t="str">
            <v>TAMBOMAYO</v>
          </cell>
          <cell r="I2240">
            <v>114099</v>
          </cell>
          <cell r="J2240" t="str">
            <v>REPUESTO</v>
          </cell>
          <cell r="K2240" t="str">
            <v>LIQUIDO REFRIGERANTE</v>
          </cell>
          <cell r="L2240">
            <v>1</v>
          </cell>
          <cell r="M2240" t="str">
            <v>GLNS.</v>
          </cell>
          <cell r="N2240" t="str">
            <v>TRACTO</v>
          </cell>
          <cell r="O2240">
            <v>0</v>
          </cell>
          <cell r="P2240" t="str">
            <v>M5</v>
          </cell>
          <cell r="Q2240" t="str">
            <v>J2</v>
          </cell>
          <cell r="R2240" t="str">
            <v>J5</v>
          </cell>
          <cell r="S2240" t="str">
            <v>ENTREGADO</v>
          </cell>
          <cell r="T2240">
            <v>42710</v>
          </cell>
          <cell r="U2240" t="str">
            <v>LOPEZ RUIZ WILBERTO</v>
          </cell>
          <cell r="V2240" t="str">
            <v>CORIHUAMAN SURCO  ERICK ROBERT</v>
          </cell>
        </row>
        <row r="2241">
          <cell r="A2241">
            <v>2228</v>
          </cell>
          <cell r="B2241">
            <v>42710</v>
          </cell>
          <cell r="C2241" t="str">
            <v>DICIEMBRE</v>
          </cell>
          <cell r="D2241" t="str">
            <v>2016</v>
          </cell>
          <cell r="E2241">
            <v>518</v>
          </cell>
          <cell r="F2241" t="str">
            <v>C6X-739</v>
          </cell>
          <cell r="G2241" t="str">
            <v>TCS-988</v>
          </cell>
          <cell r="H2241" t="str">
            <v>LAS BAMBAS CONC.</v>
          </cell>
          <cell r="I2241">
            <v>228731</v>
          </cell>
          <cell r="J2241" t="str">
            <v>REPUESTO</v>
          </cell>
          <cell r="K2241" t="str">
            <v>FOCOS LATERALES</v>
          </cell>
          <cell r="L2241">
            <v>2</v>
          </cell>
          <cell r="M2241" t="str">
            <v>UNID.</v>
          </cell>
          <cell r="N2241" t="str">
            <v>TOLVA</v>
          </cell>
          <cell r="O2241">
            <v>0</v>
          </cell>
          <cell r="P2241" t="str">
            <v>E3</v>
          </cell>
          <cell r="Q2241" t="str">
            <v>J2</v>
          </cell>
          <cell r="R2241" t="str">
            <v>J6</v>
          </cell>
          <cell r="S2241" t="str">
            <v>ENTREGADO</v>
          </cell>
          <cell r="T2241">
            <v>42710</v>
          </cell>
          <cell r="U2241" t="str">
            <v>CONDORI CHURATA ALEX</v>
          </cell>
          <cell r="V2241" t="str">
            <v>CORIHUAMAN SURCO  ERICK ROBERT</v>
          </cell>
        </row>
        <row r="2242">
          <cell r="A2242">
            <v>2195</v>
          </cell>
          <cell r="B2242">
            <v>42710</v>
          </cell>
          <cell r="C2242" t="str">
            <v>DICIEMBRE</v>
          </cell>
          <cell r="D2242" t="str">
            <v>2016</v>
          </cell>
          <cell r="E2242">
            <v>486</v>
          </cell>
          <cell r="F2242" t="str">
            <v>C9M-902</v>
          </cell>
          <cell r="G2242" t="str">
            <v>B8L-970</v>
          </cell>
          <cell r="H2242" t="str">
            <v>LAS BAMBAS</v>
          </cell>
          <cell r="I2242">
            <v>209833</v>
          </cell>
          <cell r="J2242" t="str">
            <v>REPUESTO</v>
          </cell>
          <cell r="K2242" t="str">
            <v>VALVULA RECUPERADORA DE GASES</v>
          </cell>
          <cell r="L2242">
            <v>1</v>
          </cell>
          <cell r="M2242" t="str">
            <v>UNID.</v>
          </cell>
          <cell r="N2242" t="str">
            <v>CISTERNA</v>
          </cell>
          <cell r="O2242">
            <v>0</v>
          </cell>
          <cell r="P2242" t="str">
            <v>S2</v>
          </cell>
          <cell r="Q2242" t="str">
            <v>J1</v>
          </cell>
          <cell r="R2242" t="str">
            <v>J6</v>
          </cell>
          <cell r="S2242" t="str">
            <v>ENTREGADO</v>
          </cell>
          <cell r="T2242">
            <v>42710</v>
          </cell>
          <cell r="U2242" t="str">
            <v>PALOMINO ESTRADA  MICHEL</v>
          </cell>
          <cell r="V2242" t="str">
            <v>FLOREZ CONDORI  JOSE WILLIANS</v>
          </cell>
        </row>
        <row r="2243">
          <cell r="A2243">
            <v>2198</v>
          </cell>
          <cell r="B2243">
            <v>42710</v>
          </cell>
          <cell r="C2243" t="str">
            <v>DICIEMBRE</v>
          </cell>
          <cell r="D2243" t="str">
            <v>2016</v>
          </cell>
          <cell r="E2243">
            <v>455</v>
          </cell>
          <cell r="F2243" t="str">
            <v>C9P-948</v>
          </cell>
          <cell r="G2243" t="str">
            <v>B4O-995</v>
          </cell>
          <cell r="H2243" t="str">
            <v>LAS BAMBAS</v>
          </cell>
          <cell r="I2243">
            <v>156586</v>
          </cell>
          <cell r="J2243" t="str">
            <v>INSUMO TALLER</v>
          </cell>
          <cell r="K2243" t="str">
            <v>CELLOCORD 1/8</v>
          </cell>
          <cell r="L2243">
            <v>2</v>
          </cell>
          <cell r="M2243" t="str">
            <v>KG.</v>
          </cell>
          <cell r="N2243" t="str">
            <v>CISTERNA</v>
          </cell>
          <cell r="O2243">
            <v>0</v>
          </cell>
          <cell r="P2243" t="str">
            <v>S2</v>
          </cell>
          <cell r="Q2243" t="str">
            <v>J2</v>
          </cell>
          <cell r="R2243" t="str">
            <v>J6</v>
          </cell>
          <cell r="S2243" t="str">
            <v>ENTREGADO</v>
          </cell>
          <cell r="T2243">
            <v>42710</v>
          </cell>
          <cell r="U2243" t="str">
            <v>PALOMINO ESTRADA  MICHEL</v>
          </cell>
          <cell r="V2243" t="str">
            <v>CORIHUAMAN SURCO  ERICK ROBERT</v>
          </cell>
        </row>
        <row r="2244">
          <cell r="A2244">
            <v>2199</v>
          </cell>
          <cell r="B2244">
            <v>42710</v>
          </cell>
          <cell r="C2244" t="str">
            <v>DICIEMBRE</v>
          </cell>
          <cell r="D2244" t="str">
            <v>2016</v>
          </cell>
          <cell r="E2244">
            <v>455</v>
          </cell>
          <cell r="F2244" t="str">
            <v>C9P-948</v>
          </cell>
          <cell r="G2244" t="str">
            <v>B4O-995</v>
          </cell>
          <cell r="H2244" t="str">
            <v>LAS BAMBAS</v>
          </cell>
          <cell r="I2244">
            <v>156586</v>
          </cell>
          <cell r="J2244" t="str">
            <v>REPUESTO</v>
          </cell>
          <cell r="K2244" t="str">
            <v xml:space="preserve">FAROS NEBLINEROS </v>
          </cell>
          <cell r="L2244">
            <v>2</v>
          </cell>
          <cell r="M2244" t="str">
            <v>UNID.</v>
          </cell>
          <cell r="N2244" t="str">
            <v>TRACTO</v>
          </cell>
          <cell r="O2244">
            <v>0</v>
          </cell>
          <cell r="P2244" t="str">
            <v>E2</v>
          </cell>
          <cell r="Q2244" t="str">
            <v>J2</v>
          </cell>
          <cell r="R2244" t="str">
            <v>J6</v>
          </cell>
          <cell r="S2244" t="str">
            <v>ENTREGADO</v>
          </cell>
          <cell r="T2244">
            <v>42710</v>
          </cell>
          <cell r="U2244" t="str">
            <v>YUCA BELLIDO BORIS YERSY</v>
          </cell>
          <cell r="V2244" t="str">
            <v>CORIHUAMAN SURCO  ERICK ROBERT</v>
          </cell>
        </row>
        <row r="2245">
          <cell r="A2245">
            <v>2202</v>
          </cell>
          <cell r="B2245">
            <v>42710</v>
          </cell>
          <cell r="C2245" t="str">
            <v>DICIEMBRE</v>
          </cell>
          <cell r="D2245" t="str">
            <v>2016</v>
          </cell>
          <cell r="E2245">
            <v>455</v>
          </cell>
          <cell r="F2245" t="str">
            <v>C9P-948</v>
          </cell>
          <cell r="G2245" t="str">
            <v>B4O-995</v>
          </cell>
          <cell r="H2245" t="str">
            <v>LAS BAMBAS</v>
          </cell>
          <cell r="I2245">
            <v>156586</v>
          </cell>
          <cell r="J2245" t="str">
            <v>REPUESTO</v>
          </cell>
          <cell r="K2245" t="str">
            <v>CADENA 3/16</v>
          </cell>
          <cell r="L2245">
            <v>0.65</v>
          </cell>
          <cell r="M2245" t="str">
            <v>M</v>
          </cell>
          <cell r="N2245" t="str">
            <v>CISTERNA</v>
          </cell>
          <cell r="O2245">
            <v>0</v>
          </cell>
          <cell r="P2245" t="str">
            <v>S2</v>
          </cell>
          <cell r="Q2245" t="str">
            <v>J2</v>
          </cell>
          <cell r="R2245" t="str">
            <v>J6</v>
          </cell>
          <cell r="S2245" t="str">
            <v>ENTREGADO</v>
          </cell>
          <cell r="T2245">
            <v>42710</v>
          </cell>
          <cell r="U2245" t="str">
            <v>PALOMINO ESTRADA  MICHEL</v>
          </cell>
          <cell r="V2245" t="str">
            <v>CORIHUAMAN SURCO  ERICK ROBERT</v>
          </cell>
        </row>
        <row r="2246">
          <cell r="A2246">
            <v>2209</v>
          </cell>
          <cell r="B2246">
            <v>42710</v>
          </cell>
          <cell r="C2246" t="str">
            <v>DICIEMBRE</v>
          </cell>
          <cell r="D2246" t="str">
            <v>2016</v>
          </cell>
          <cell r="E2246">
            <v>455</v>
          </cell>
          <cell r="F2246" t="str">
            <v>C9P-948</v>
          </cell>
          <cell r="G2246" t="str">
            <v>B4O-995</v>
          </cell>
          <cell r="H2246" t="str">
            <v>LAS BAMBAS</v>
          </cell>
          <cell r="I2246">
            <v>156586</v>
          </cell>
          <cell r="J2246" t="str">
            <v>REPUESTO</v>
          </cell>
          <cell r="K2246" t="str">
            <v>CABLE NRO. 14</v>
          </cell>
          <cell r="L2246">
            <v>1</v>
          </cell>
          <cell r="M2246" t="str">
            <v>M</v>
          </cell>
          <cell r="N2246" t="str">
            <v>TRACTO</v>
          </cell>
          <cell r="O2246">
            <v>0</v>
          </cell>
          <cell r="P2246" t="str">
            <v>E2</v>
          </cell>
          <cell r="Q2246" t="str">
            <v>J2</v>
          </cell>
          <cell r="R2246" t="str">
            <v>J6</v>
          </cell>
          <cell r="S2246" t="str">
            <v>ENTREGADO</v>
          </cell>
          <cell r="T2246">
            <v>42710</v>
          </cell>
          <cell r="U2246" t="str">
            <v>YUCA BELLIDO BORIS YERSY</v>
          </cell>
          <cell r="V2246" t="str">
            <v>CORIHUAMAN SURCO  ERICK ROBERT</v>
          </cell>
        </row>
        <row r="2247">
          <cell r="A2247">
            <v>2210</v>
          </cell>
          <cell r="B2247">
            <v>42710</v>
          </cell>
          <cell r="C2247" t="str">
            <v>DICIEMBRE</v>
          </cell>
          <cell r="D2247" t="str">
            <v>2016</v>
          </cell>
          <cell r="E2247">
            <v>455</v>
          </cell>
          <cell r="F2247" t="str">
            <v>C9P-948</v>
          </cell>
          <cell r="G2247" t="str">
            <v>B4O-995</v>
          </cell>
          <cell r="H2247" t="str">
            <v>LAS BAMBAS</v>
          </cell>
          <cell r="I2247">
            <v>156586</v>
          </cell>
          <cell r="J2247" t="str">
            <v>REPUESTO</v>
          </cell>
          <cell r="K2247" t="str">
            <v>TUBO CORRUGADO 1/4</v>
          </cell>
          <cell r="L2247">
            <v>1</v>
          </cell>
          <cell r="M2247" t="str">
            <v>M</v>
          </cell>
          <cell r="N2247" t="str">
            <v>TRACTO</v>
          </cell>
          <cell r="O2247">
            <v>0</v>
          </cell>
          <cell r="P2247" t="str">
            <v>E2</v>
          </cell>
          <cell r="Q2247" t="str">
            <v>J2</v>
          </cell>
          <cell r="R2247" t="str">
            <v>J6</v>
          </cell>
          <cell r="S2247" t="str">
            <v>ENTREGADO</v>
          </cell>
          <cell r="T2247">
            <v>42710</v>
          </cell>
          <cell r="U2247" t="str">
            <v>YUCA BELLIDO BORIS YERSY</v>
          </cell>
          <cell r="V2247" t="str">
            <v>CORIHUAMAN SURCO  ERICK ROBERT</v>
          </cell>
        </row>
        <row r="2248">
          <cell r="A2248">
            <v>2211</v>
          </cell>
          <cell r="B2248">
            <v>42710</v>
          </cell>
          <cell r="C2248" t="str">
            <v>DICIEMBRE</v>
          </cell>
          <cell r="D2248" t="str">
            <v>2016</v>
          </cell>
          <cell r="E2248">
            <v>455</v>
          </cell>
          <cell r="F2248" t="str">
            <v>C9P-948</v>
          </cell>
          <cell r="G2248" t="str">
            <v>B4O-995</v>
          </cell>
          <cell r="H2248" t="str">
            <v>LAS BAMBAS</v>
          </cell>
          <cell r="I2248">
            <v>156586</v>
          </cell>
          <cell r="J2248" t="str">
            <v>REPUESTO</v>
          </cell>
          <cell r="K2248" t="str">
            <v>TERMINALES OJOS 3/16</v>
          </cell>
          <cell r="L2248">
            <v>3</v>
          </cell>
          <cell r="M2248" t="str">
            <v>UNID.</v>
          </cell>
          <cell r="N2248" t="str">
            <v>TRACTO</v>
          </cell>
          <cell r="O2248">
            <v>0</v>
          </cell>
          <cell r="P2248" t="str">
            <v>E2</v>
          </cell>
          <cell r="Q2248" t="str">
            <v>J2</v>
          </cell>
          <cell r="R2248" t="str">
            <v>J6</v>
          </cell>
          <cell r="S2248" t="str">
            <v>ENTREGADO</v>
          </cell>
          <cell r="T2248">
            <v>42710</v>
          </cell>
          <cell r="U2248" t="str">
            <v>YUCA BELLIDO BORIS YERSY</v>
          </cell>
          <cell r="V2248" t="str">
            <v>CORIHUAMAN SURCO  ERICK ROBERT</v>
          </cell>
        </row>
        <row r="2249">
          <cell r="A2249">
            <v>2212</v>
          </cell>
          <cell r="B2249">
            <v>42710</v>
          </cell>
          <cell r="C2249" t="str">
            <v>DICIEMBRE</v>
          </cell>
          <cell r="D2249" t="str">
            <v>2016</v>
          </cell>
          <cell r="E2249">
            <v>455</v>
          </cell>
          <cell r="F2249" t="str">
            <v>C9P-948</v>
          </cell>
          <cell r="G2249" t="str">
            <v>B4O-995</v>
          </cell>
          <cell r="H2249" t="str">
            <v>LAS BAMBAS</v>
          </cell>
          <cell r="I2249">
            <v>156586</v>
          </cell>
          <cell r="J2249" t="str">
            <v>REPUESTO</v>
          </cell>
          <cell r="K2249" t="str">
            <v>FOCOS DOBLE CONTACTO</v>
          </cell>
          <cell r="L2249">
            <v>2</v>
          </cell>
          <cell r="M2249" t="str">
            <v>UNID.</v>
          </cell>
          <cell r="N2249" t="str">
            <v>TRACTO</v>
          </cell>
          <cell r="O2249">
            <v>0</v>
          </cell>
          <cell r="P2249" t="str">
            <v>E2</v>
          </cell>
          <cell r="Q2249" t="str">
            <v>J2</v>
          </cell>
          <cell r="R2249" t="str">
            <v>J6</v>
          </cell>
          <cell r="S2249" t="str">
            <v>ENTREGADO</v>
          </cell>
          <cell r="T2249">
            <v>42710</v>
          </cell>
          <cell r="U2249" t="str">
            <v>YUCA BELLIDO BORIS YERSY</v>
          </cell>
          <cell r="V2249" t="str">
            <v>CORIHUAMAN SURCO  ERICK ROBERT</v>
          </cell>
        </row>
        <row r="2250">
          <cell r="A2250">
            <v>2214</v>
          </cell>
          <cell r="B2250">
            <v>42710</v>
          </cell>
          <cell r="C2250" t="str">
            <v>DICIEMBRE</v>
          </cell>
          <cell r="D2250" t="str">
            <v>2016</v>
          </cell>
          <cell r="E2250">
            <v>455</v>
          </cell>
          <cell r="F2250" t="str">
            <v>C9P-948</v>
          </cell>
          <cell r="G2250" t="str">
            <v>B4O-995</v>
          </cell>
          <cell r="H2250" t="str">
            <v>LAS BAMBAS</v>
          </cell>
          <cell r="I2250">
            <v>156586</v>
          </cell>
          <cell r="J2250" t="str">
            <v>REPUESTO</v>
          </cell>
          <cell r="K2250" t="str">
            <v>TUERCAS 9/16</v>
          </cell>
          <cell r="L2250">
            <v>2</v>
          </cell>
          <cell r="M2250" t="str">
            <v>UNID.</v>
          </cell>
          <cell r="N2250" t="str">
            <v>TRACTO</v>
          </cell>
          <cell r="O2250">
            <v>0</v>
          </cell>
          <cell r="P2250" t="str">
            <v>S2</v>
          </cell>
          <cell r="Q2250" t="str">
            <v>J2</v>
          </cell>
          <cell r="R2250" t="str">
            <v>J6</v>
          </cell>
          <cell r="S2250" t="str">
            <v>ENTREGADO</v>
          </cell>
          <cell r="T2250">
            <v>42710</v>
          </cell>
          <cell r="U2250" t="str">
            <v>PALOMINO ESTRADA  MICHEL</v>
          </cell>
          <cell r="V2250" t="str">
            <v>CORIHUAMAN SURCO  ERICK ROBERT</v>
          </cell>
        </row>
        <row r="2251">
          <cell r="A2251">
            <v>2223</v>
          </cell>
          <cell r="B2251">
            <v>42710</v>
          </cell>
          <cell r="C2251" t="str">
            <v>DICIEMBRE</v>
          </cell>
          <cell r="D2251" t="str">
            <v>2016</v>
          </cell>
          <cell r="E2251">
            <v>506</v>
          </cell>
          <cell r="F2251" t="str">
            <v>D3P-754</v>
          </cell>
          <cell r="G2251" t="str">
            <v>C0V-971</v>
          </cell>
          <cell r="H2251" t="str">
            <v>LAS BAMBAS</v>
          </cell>
          <cell r="I2251">
            <v>163530</v>
          </cell>
          <cell r="J2251" t="str">
            <v>REPUESTO</v>
          </cell>
          <cell r="K2251" t="str">
            <v>CABLE NRO. 14</v>
          </cell>
          <cell r="L2251">
            <v>1</v>
          </cell>
          <cell r="M2251" t="str">
            <v>M</v>
          </cell>
          <cell r="N2251" t="str">
            <v>TRACTO</v>
          </cell>
          <cell r="O2251">
            <v>0</v>
          </cell>
          <cell r="P2251" t="str">
            <v>E3</v>
          </cell>
          <cell r="Q2251" t="str">
            <v>J2</v>
          </cell>
          <cell r="R2251" t="str">
            <v>J6</v>
          </cell>
          <cell r="S2251" t="str">
            <v>ENTREGADO</v>
          </cell>
          <cell r="T2251">
            <v>42710</v>
          </cell>
          <cell r="U2251" t="str">
            <v>CONDORI CHURATA ALEX</v>
          </cell>
          <cell r="V2251" t="str">
            <v>CORIHUAMAN SURCO  ERICK ROBERT</v>
          </cell>
        </row>
        <row r="2252">
          <cell r="A2252">
            <v>2224</v>
          </cell>
          <cell r="B2252">
            <v>42710</v>
          </cell>
          <cell r="C2252" t="str">
            <v>DICIEMBRE</v>
          </cell>
          <cell r="D2252" t="str">
            <v>2016</v>
          </cell>
          <cell r="E2252">
            <v>506</v>
          </cell>
          <cell r="F2252" t="str">
            <v>D3P-754</v>
          </cell>
          <cell r="G2252" t="str">
            <v>C0V-971</v>
          </cell>
          <cell r="H2252" t="str">
            <v>LAS BAMBAS</v>
          </cell>
          <cell r="I2252">
            <v>163530</v>
          </cell>
          <cell r="J2252" t="str">
            <v>REPUESTO</v>
          </cell>
          <cell r="K2252" t="str">
            <v xml:space="preserve">TERMINALES OJOS 3/8 </v>
          </cell>
          <cell r="L2252">
            <v>1</v>
          </cell>
          <cell r="M2252" t="str">
            <v>UNID.</v>
          </cell>
          <cell r="N2252" t="str">
            <v>TRACTO</v>
          </cell>
          <cell r="O2252">
            <v>0</v>
          </cell>
          <cell r="P2252" t="str">
            <v>E3</v>
          </cell>
          <cell r="Q2252" t="str">
            <v>J2</v>
          </cell>
          <cell r="R2252" t="str">
            <v>J6</v>
          </cell>
          <cell r="S2252" t="str">
            <v>ENTREGADO</v>
          </cell>
          <cell r="T2252">
            <v>42710</v>
          </cell>
          <cell r="U2252" t="str">
            <v>CONDORI CHURATA ALEX</v>
          </cell>
          <cell r="V2252" t="str">
            <v>CORIHUAMAN SURCO  ERICK ROBERT</v>
          </cell>
        </row>
        <row r="2253">
          <cell r="A2253">
            <v>2203</v>
          </cell>
          <cell r="B2253">
            <v>42710</v>
          </cell>
          <cell r="C2253" t="str">
            <v>DICIEMBRE</v>
          </cell>
          <cell r="D2253" t="str">
            <v>2016</v>
          </cell>
          <cell r="E2253">
            <v>391</v>
          </cell>
          <cell r="F2253" t="str">
            <v>D3Q-741</v>
          </cell>
          <cell r="G2253" t="str">
            <v>D2E-976</v>
          </cell>
          <cell r="H2253" t="str">
            <v>LAS BAMBAS</v>
          </cell>
          <cell r="I2253">
            <v>162515</v>
          </cell>
          <cell r="J2253" t="str">
            <v>REPUESTO</v>
          </cell>
          <cell r="K2253" t="str">
            <v>MANIJA DE PUERTA LADO IZQUIERDO</v>
          </cell>
          <cell r="L2253">
            <v>1</v>
          </cell>
          <cell r="M2253" t="str">
            <v>UNID.</v>
          </cell>
          <cell r="N2253" t="str">
            <v>TRACTO</v>
          </cell>
          <cell r="O2253">
            <v>80</v>
          </cell>
          <cell r="P2253" t="str">
            <v>J2</v>
          </cell>
          <cell r="Q2253" t="str">
            <v>J2</v>
          </cell>
          <cell r="R2253" t="str">
            <v>J6</v>
          </cell>
          <cell r="S2253" t="str">
            <v>ENTREGADO</v>
          </cell>
          <cell r="T2253">
            <v>0</v>
          </cell>
          <cell r="U2253" t="str">
            <v>CORIHUAMAN SURCO  ERICK ROBERT</v>
          </cell>
          <cell r="V2253" t="str">
            <v>CORIHUAMAN SURCO  ERICK ROBERT</v>
          </cell>
        </row>
        <row r="2254">
          <cell r="A2254">
            <v>2217</v>
          </cell>
          <cell r="B2254">
            <v>42710</v>
          </cell>
          <cell r="C2254" t="str">
            <v>DICIEMBRE</v>
          </cell>
          <cell r="D2254" t="str">
            <v>2016</v>
          </cell>
          <cell r="E2254">
            <v>391</v>
          </cell>
          <cell r="F2254" t="str">
            <v>D3Q-741</v>
          </cell>
          <cell r="G2254" t="str">
            <v>D2E-976</v>
          </cell>
          <cell r="H2254" t="str">
            <v>LAS BAMBAS</v>
          </cell>
          <cell r="I2254">
            <v>162515</v>
          </cell>
          <cell r="J2254" t="str">
            <v>REPUESTO</v>
          </cell>
          <cell r="K2254" t="str">
            <v>FILTRO DE COMBUSTIBLE</v>
          </cell>
          <cell r="L2254">
            <v>1</v>
          </cell>
          <cell r="M2254" t="str">
            <v>UNID.</v>
          </cell>
          <cell r="N2254" t="str">
            <v>TRACTO</v>
          </cell>
          <cell r="O2254">
            <v>0</v>
          </cell>
          <cell r="P2254" t="str">
            <v>M1</v>
          </cell>
          <cell r="Q2254" t="str">
            <v>J2</v>
          </cell>
          <cell r="R2254" t="str">
            <v>J6</v>
          </cell>
          <cell r="S2254" t="str">
            <v>ENTREGADO</v>
          </cell>
          <cell r="T2254">
            <v>42710</v>
          </cell>
          <cell r="U2254" t="str">
            <v>CABEZAS SANCHEZ JEAN JHONATAN</v>
          </cell>
          <cell r="V2254" t="str">
            <v>CORIHUAMAN SURCO  ERICK ROBERT</v>
          </cell>
        </row>
        <row r="2255">
          <cell r="A2255">
            <v>2218</v>
          </cell>
          <cell r="B2255">
            <v>42710</v>
          </cell>
          <cell r="C2255" t="str">
            <v>DICIEMBRE</v>
          </cell>
          <cell r="D2255" t="str">
            <v>2016</v>
          </cell>
          <cell r="E2255">
            <v>391</v>
          </cell>
          <cell r="F2255" t="str">
            <v>D3Q-741</v>
          </cell>
          <cell r="G2255" t="str">
            <v>D2E-976</v>
          </cell>
          <cell r="H2255" t="str">
            <v>LAS BAMBAS</v>
          </cell>
          <cell r="I2255">
            <v>162515</v>
          </cell>
          <cell r="J2255" t="str">
            <v>REPUESTO</v>
          </cell>
          <cell r="K2255" t="str">
            <v>FILTRO DE PETROLEO SEPARADOR DE AGUA</v>
          </cell>
          <cell r="L2255">
            <v>1</v>
          </cell>
          <cell r="M2255" t="str">
            <v>UNID.</v>
          </cell>
          <cell r="N2255" t="str">
            <v>TRACTO</v>
          </cell>
          <cell r="O2255">
            <v>0</v>
          </cell>
          <cell r="P2255" t="str">
            <v>M1</v>
          </cell>
          <cell r="Q2255" t="str">
            <v>J2</v>
          </cell>
          <cell r="R2255" t="str">
            <v>J6</v>
          </cell>
          <cell r="S2255" t="str">
            <v>ENTREGADO</v>
          </cell>
          <cell r="T2255">
            <v>42710</v>
          </cell>
          <cell r="U2255" t="str">
            <v>CABEZAS SANCHEZ JEAN JHONATAN</v>
          </cell>
          <cell r="V2255" t="str">
            <v>CORIHUAMAN SURCO  ERICK ROBERT</v>
          </cell>
        </row>
        <row r="2256">
          <cell r="A2256">
            <v>2219</v>
          </cell>
          <cell r="B2256">
            <v>42710</v>
          </cell>
          <cell r="C2256" t="str">
            <v>DICIEMBRE</v>
          </cell>
          <cell r="D2256" t="str">
            <v>2016</v>
          </cell>
          <cell r="E2256">
            <v>391</v>
          </cell>
          <cell r="F2256" t="str">
            <v>D3Q-741</v>
          </cell>
          <cell r="G2256" t="str">
            <v>D2E-976</v>
          </cell>
          <cell r="H2256" t="str">
            <v>LAS BAMBAS</v>
          </cell>
          <cell r="I2256">
            <v>162515</v>
          </cell>
          <cell r="J2256" t="str">
            <v>REPUESTO</v>
          </cell>
          <cell r="K2256" t="str">
            <v>LIQUIDO REFRIGERANTE</v>
          </cell>
          <cell r="L2256">
            <v>1</v>
          </cell>
          <cell r="M2256" t="str">
            <v>GLNS.</v>
          </cell>
          <cell r="N2256" t="str">
            <v>TRACTO</v>
          </cell>
          <cell r="O2256">
            <v>0</v>
          </cell>
          <cell r="P2256" t="str">
            <v>M1</v>
          </cell>
          <cell r="Q2256" t="str">
            <v>J2</v>
          </cell>
          <cell r="R2256" t="str">
            <v>J6</v>
          </cell>
          <cell r="S2256" t="str">
            <v>ENTREGADO</v>
          </cell>
          <cell r="T2256">
            <v>42710</v>
          </cell>
          <cell r="U2256" t="str">
            <v>CABEZAS SANCHEZ JEAN JHONATAN</v>
          </cell>
          <cell r="V2256" t="str">
            <v>CORIHUAMAN SURCO  ERICK ROBERT</v>
          </cell>
        </row>
        <row r="2257">
          <cell r="A2257">
            <v>2220</v>
          </cell>
          <cell r="B2257">
            <v>42710</v>
          </cell>
          <cell r="C2257" t="str">
            <v>DICIEMBRE</v>
          </cell>
          <cell r="D2257" t="str">
            <v>2016</v>
          </cell>
          <cell r="E2257">
            <v>391</v>
          </cell>
          <cell r="F2257" t="str">
            <v>D3Q-741</v>
          </cell>
          <cell r="G2257" t="str">
            <v>D2E-976</v>
          </cell>
          <cell r="H2257" t="str">
            <v>LAS BAMBAS</v>
          </cell>
          <cell r="I2257">
            <v>162515</v>
          </cell>
          <cell r="J2257" t="str">
            <v>REPUESTO</v>
          </cell>
          <cell r="K2257" t="str">
            <v>PERNOS 7/16 X 1</v>
          </cell>
          <cell r="L2257">
            <v>3</v>
          </cell>
          <cell r="M2257" t="str">
            <v>UNID.</v>
          </cell>
          <cell r="N2257" t="str">
            <v>TRACTO</v>
          </cell>
          <cell r="O2257">
            <v>0</v>
          </cell>
          <cell r="P2257" t="str">
            <v>M1</v>
          </cell>
          <cell r="Q2257" t="str">
            <v>J2</v>
          </cell>
          <cell r="R2257" t="str">
            <v>J6</v>
          </cell>
          <cell r="S2257" t="str">
            <v>ENTREGADO</v>
          </cell>
          <cell r="T2257">
            <v>42710</v>
          </cell>
          <cell r="U2257" t="str">
            <v>CABEZAS SANCHEZ JEAN JHONATAN</v>
          </cell>
          <cell r="V2257" t="str">
            <v>CORIHUAMAN SURCO  ERICK ROBERT</v>
          </cell>
        </row>
        <row r="2258">
          <cell r="A2258">
            <v>2221</v>
          </cell>
          <cell r="B2258">
            <v>42710</v>
          </cell>
          <cell r="C2258" t="str">
            <v>DICIEMBRE</v>
          </cell>
          <cell r="D2258" t="str">
            <v>2016</v>
          </cell>
          <cell r="E2258">
            <v>391</v>
          </cell>
          <cell r="F2258" t="str">
            <v>D3Q-741</v>
          </cell>
          <cell r="G2258" t="str">
            <v>D2E-976</v>
          </cell>
          <cell r="H2258" t="str">
            <v>LAS BAMBAS</v>
          </cell>
          <cell r="I2258">
            <v>162515</v>
          </cell>
          <cell r="J2258" t="str">
            <v>REPUESTO</v>
          </cell>
          <cell r="K2258" t="str">
            <v>TUERCA 7/16</v>
          </cell>
          <cell r="L2258">
            <v>3</v>
          </cell>
          <cell r="M2258" t="str">
            <v>UNID.</v>
          </cell>
          <cell r="N2258" t="str">
            <v>TRACTO</v>
          </cell>
          <cell r="O2258">
            <v>0</v>
          </cell>
          <cell r="P2258" t="str">
            <v>M1</v>
          </cell>
          <cell r="Q2258" t="str">
            <v>J2</v>
          </cell>
          <cell r="R2258" t="str">
            <v>J6</v>
          </cell>
          <cell r="S2258" t="str">
            <v>ENTREGADO</v>
          </cell>
          <cell r="T2258">
            <v>42710</v>
          </cell>
          <cell r="U2258" t="str">
            <v>CABEZAS SANCHEZ JEAN JHONATAN</v>
          </cell>
          <cell r="V2258" t="str">
            <v>CORIHUAMAN SURCO  ERICK ROBERT</v>
          </cell>
        </row>
        <row r="2259">
          <cell r="A2259">
            <v>2222</v>
          </cell>
          <cell r="B2259">
            <v>42710</v>
          </cell>
          <cell r="C2259" t="str">
            <v>DICIEMBRE</v>
          </cell>
          <cell r="D2259" t="str">
            <v>2016</v>
          </cell>
          <cell r="E2259">
            <v>391</v>
          </cell>
          <cell r="F2259" t="str">
            <v>D3Q-741</v>
          </cell>
          <cell r="G2259" t="str">
            <v>D2E-976</v>
          </cell>
          <cell r="H2259" t="str">
            <v>LAS BAMBAS</v>
          </cell>
          <cell r="I2259">
            <v>162515</v>
          </cell>
          <cell r="J2259" t="str">
            <v>REPUESTO</v>
          </cell>
          <cell r="K2259" t="str">
            <v>ARANDELA PLANA 7/16</v>
          </cell>
          <cell r="L2259">
            <v>6</v>
          </cell>
          <cell r="M2259" t="str">
            <v>UNID.</v>
          </cell>
          <cell r="N2259" t="str">
            <v>TRACTO</v>
          </cell>
          <cell r="O2259">
            <v>0</v>
          </cell>
          <cell r="P2259" t="str">
            <v>M1</v>
          </cell>
          <cell r="Q2259" t="str">
            <v>J2</v>
          </cell>
          <cell r="R2259" t="str">
            <v>J6</v>
          </cell>
          <cell r="S2259" t="str">
            <v>ENTREGADO</v>
          </cell>
          <cell r="T2259">
            <v>42710</v>
          </cell>
          <cell r="U2259" t="str">
            <v>CABEZAS SANCHEZ JEAN JHONATAN</v>
          </cell>
          <cell r="V2259" t="str">
            <v>CORIHUAMAN SURCO  ERICK ROBERT</v>
          </cell>
        </row>
        <row r="2260">
          <cell r="A2260">
            <v>2246</v>
          </cell>
          <cell r="B2260">
            <v>42710</v>
          </cell>
          <cell r="C2260" t="str">
            <v>DICIEMBRE</v>
          </cell>
          <cell r="D2260" t="str">
            <v>2016</v>
          </cell>
          <cell r="E2260">
            <v>521</v>
          </cell>
          <cell r="F2260" t="str">
            <v>D4T-927</v>
          </cell>
          <cell r="G2260" t="str">
            <v>B4Q-976</v>
          </cell>
          <cell r="H2260" t="str">
            <v>LAS BAMBAS</v>
          </cell>
          <cell r="I2260">
            <v>197963</v>
          </cell>
          <cell r="J2260" t="str">
            <v>REPUESTO</v>
          </cell>
          <cell r="K2260" t="str">
            <v>LIQUIDO LIMPIAPARABRISAS</v>
          </cell>
          <cell r="L2260">
            <v>1</v>
          </cell>
          <cell r="M2260" t="str">
            <v>GLNS.</v>
          </cell>
          <cell r="N2260" t="str">
            <v>TRACTO</v>
          </cell>
          <cell r="O2260">
            <v>0</v>
          </cell>
          <cell r="P2260" t="str">
            <v>M1</v>
          </cell>
          <cell r="Q2260" t="str">
            <v>J2</v>
          </cell>
          <cell r="R2260" t="str">
            <v>J5</v>
          </cell>
          <cell r="S2260" t="str">
            <v>ENTREGADO</v>
          </cell>
          <cell r="T2260">
            <v>42710</v>
          </cell>
          <cell r="U2260" t="str">
            <v>CABEZAS SANCHEZ JEAN JHONATAN</v>
          </cell>
          <cell r="V2260" t="str">
            <v>CORIHUAMAN SURCO  ERICK ROBERT</v>
          </cell>
        </row>
        <row r="2261">
          <cell r="A2261">
            <v>2247</v>
          </cell>
          <cell r="B2261">
            <v>42710</v>
          </cell>
          <cell r="C2261" t="str">
            <v>DICIEMBRE</v>
          </cell>
          <cell r="D2261" t="str">
            <v>2016</v>
          </cell>
          <cell r="E2261">
            <v>521</v>
          </cell>
          <cell r="F2261" t="str">
            <v>D4T-927</v>
          </cell>
          <cell r="G2261" t="str">
            <v>B4Q-976</v>
          </cell>
          <cell r="H2261" t="str">
            <v>LAS BAMBAS</v>
          </cell>
          <cell r="I2261">
            <v>197963</v>
          </cell>
          <cell r="J2261" t="str">
            <v>REPUESTO</v>
          </cell>
          <cell r="K2261" t="str">
            <v>LIQUIDO REFRIGERANTE</v>
          </cell>
          <cell r="L2261">
            <v>0.5</v>
          </cell>
          <cell r="M2261" t="str">
            <v>GLNS.</v>
          </cell>
          <cell r="N2261" t="str">
            <v>TRACTO</v>
          </cell>
          <cell r="O2261">
            <v>0</v>
          </cell>
          <cell r="P2261" t="str">
            <v>M1</v>
          </cell>
          <cell r="Q2261" t="str">
            <v>J2</v>
          </cell>
          <cell r="R2261" t="str">
            <v>J5</v>
          </cell>
          <cell r="S2261" t="str">
            <v>ENTREGADO</v>
          </cell>
          <cell r="T2261">
            <v>42710</v>
          </cell>
          <cell r="U2261" t="str">
            <v>CABEZAS SANCHEZ JEAN JHONATAN</v>
          </cell>
          <cell r="V2261" t="str">
            <v>CORIHUAMAN SURCO  ERICK ROBERT</v>
          </cell>
        </row>
        <row r="2262">
          <cell r="A2262">
            <v>2197</v>
          </cell>
          <cell r="B2262">
            <v>42710</v>
          </cell>
          <cell r="C2262" t="str">
            <v>DICIEMBRE</v>
          </cell>
          <cell r="D2262" t="str">
            <v>2016</v>
          </cell>
          <cell r="E2262">
            <v>491</v>
          </cell>
          <cell r="F2262" t="str">
            <v>D6F-898</v>
          </cell>
          <cell r="G2262" t="str">
            <v>T4L-996</v>
          </cell>
          <cell r="H2262" t="str">
            <v>LAS BAMBAS</v>
          </cell>
          <cell r="I2262">
            <v>162871</v>
          </cell>
          <cell r="J2262" t="str">
            <v>REPUESTO</v>
          </cell>
          <cell r="K2262" t="str">
            <v>SOPORTE DE LA QUINTA RUEDA</v>
          </cell>
          <cell r="L2262">
            <v>1</v>
          </cell>
          <cell r="M2262" t="str">
            <v>UNID.</v>
          </cell>
          <cell r="N2262" t="str">
            <v>TRACTO</v>
          </cell>
          <cell r="O2262">
            <v>6</v>
          </cell>
          <cell r="P2262" t="str">
            <v>J1</v>
          </cell>
          <cell r="Q2262" t="str">
            <v>J1</v>
          </cell>
          <cell r="R2262" t="str">
            <v>J6</v>
          </cell>
          <cell r="S2262" t="str">
            <v>ENTREGADO</v>
          </cell>
          <cell r="T2262">
            <v>42716</v>
          </cell>
          <cell r="U2262" t="str">
            <v>FLOREZ CONDORI  JOSE WILLIANS</v>
          </cell>
          <cell r="V2262" t="str">
            <v>FLOREZ CONDORI  JOSE WILLIANS</v>
          </cell>
        </row>
        <row r="2263">
          <cell r="A2263">
            <v>2206</v>
          </cell>
          <cell r="B2263">
            <v>42710</v>
          </cell>
          <cell r="C2263" t="str">
            <v>DICIEMBRE</v>
          </cell>
          <cell r="D2263" t="str">
            <v>2016</v>
          </cell>
          <cell r="E2263">
            <v>491</v>
          </cell>
          <cell r="F2263" t="str">
            <v>D6F-898</v>
          </cell>
          <cell r="G2263" t="str">
            <v>T4L-996</v>
          </cell>
          <cell r="H2263" t="str">
            <v>LAS BAMBAS</v>
          </cell>
          <cell r="I2263">
            <v>162871</v>
          </cell>
          <cell r="J2263" t="str">
            <v>REPUESTO</v>
          </cell>
          <cell r="K2263" t="str">
            <v>ZAPATAS</v>
          </cell>
          <cell r="L2263">
            <v>0.5</v>
          </cell>
          <cell r="M2263" t="str">
            <v>JUEGO</v>
          </cell>
          <cell r="N2263" t="str">
            <v>CISTERNA</v>
          </cell>
          <cell r="O2263">
            <v>0</v>
          </cell>
          <cell r="P2263" t="str">
            <v>M5</v>
          </cell>
          <cell r="Q2263" t="str">
            <v>J2</v>
          </cell>
          <cell r="R2263" t="str">
            <v>J5</v>
          </cell>
          <cell r="S2263" t="str">
            <v>ENTREGADO</v>
          </cell>
          <cell r="T2263">
            <v>42710</v>
          </cell>
          <cell r="U2263" t="str">
            <v>LOPEZ RUIZ WILBERTO</v>
          </cell>
          <cell r="V2263" t="str">
            <v>CORIHUAMAN SURCO  ERICK ROBERT</v>
          </cell>
        </row>
        <row r="2264">
          <cell r="A2264">
            <v>2208</v>
          </cell>
          <cell r="B2264">
            <v>42710</v>
          </cell>
          <cell r="C2264" t="str">
            <v>DICIEMBRE</v>
          </cell>
          <cell r="D2264" t="str">
            <v>2016</v>
          </cell>
          <cell r="E2264">
            <v>491</v>
          </cell>
          <cell r="F2264" t="str">
            <v>D6F-898</v>
          </cell>
          <cell r="G2264" t="str">
            <v>T4L-996</v>
          </cell>
          <cell r="H2264" t="str">
            <v>LAS BAMBAS</v>
          </cell>
          <cell r="I2264">
            <v>162871</v>
          </cell>
          <cell r="J2264" t="str">
            <v>REPUESTO</v>
          </cell>
          <cell r="K2264" t="str">
            <v>PUENTE PARA BATERIA</v>
          </cell>
          <cell r="L2264">
            <v>1</v>
          </cell>
          <cell r="M2264" t="str">
            <v>UNID.</v>
          </cell>
          <cell r="N2264" t="str">
            <v>TRACTO</v>
          </cell>
          <cell r="O2264">
            <v>80</v>
          </cell>
          <cell r="P2264" t="str">
            <v>E3</v>
          </cell>
          <cell r="Q2264" t="str">
            <v>J2</v>
          </cell>
          <cell r="R2264" t="str">
            <v>J6</v>
          </cell>
          <cell r="S2264" t="str">
            <v>PENDIENTE</v>
          </cell>
          <cell r="T2264">
            <v>0</v>
          </cell>
          <cell r="U2264" t="str">
            <v>CONDORI CHURATA ALEX</v>
          </cell>
          <cell r="V2264" t="str">
            <v>CORIHUAMAN SURCO  ERICK ROBERT</v>
          </cell>
        </row>
        <row r="2265">
          <cell r="A2265">
            <v>2213</v>
          </cell>
          <cell r="B2265">
            <v>42710</v>
          </cell>
          <cell r="C2265" t="str">
            <v>DICIEMBRE</v>
          </cell>
          <cell r="D2265" t="str">
            <v>2016</v>
          </cell>
          <cell r="E2265">
            <v>491</v>
          </cell>
          <cell r="F2265" t="str">
            <v>D6F-898</v>
          </cell>
          <cell r="G2265" t="str">
            <v>T4L-996</v>
          </cell>
          <cell r="H2265" t="str">
            <v>LAS BAMBAS</v>
          </cell>
          <cell r="I2265">
            <v>162871</v>
          </cell>
          <cell r="J2265" t="str">
            <v>REPUESTO</v>
          </cell>
          <cell r="K2265" t="str">
            <v>PARCHE RACK 12</v>
          </cell>
          <cell r="L2265">
            <v>1</v>
          </cell>
          <cell r="M2265" t="str">
            <v>UNID.</v>
          </cell>
          <cell r="N2265" t="str">
            <v>CISTERNA</v>
          </cell>
          <cell r="O2265">
            <v>0</v>
          </cell>
          <cell r="P2265" t="str">
            <v>N2</v>
          </cell>
          <cell r="Q2265" t="str">
            <v>J3</v>
          </cell>
          <cell r="R2265" t="str">
            <v>J6</v>
          </cell>
          <cell r="S2265" t="str">
            <v>ENTREGADO</v>
          </cell>
          <cell r="T2265">
            <v>42710</v>
          </cell>
          <cell r="U2265" t="str">
            <v>MAMANI LARICO  EDUARDO ALVARO</v>
          </cell>
          <cell r="V2265" t="str">
            <v>CHURA PIZARRO ALBERTO</v>
          </cell>
        </row>
        <row r="2266">
          <cell r="A2266">
            <v>2201</v>
          </cell>
          <cell r="B2266">
            <v>42710</v>
          </cell>
          <cell r="C2266" t="str">
            <v>DICIEMBRE</v>
          </cell>
          <cell r="D2266" t="str">
            <v>2016</v>
          </cell>
          <cell r="E2266">
            <v>509</v>
          </cell>
          <cell r="F2266" t="str">
            <v>D6F-903</v>
          </cell>
          <cell r="G2266" t="str">
            <v>B8K-997</v>
          </cell>
          <cell r="H2266" t="str">
            <v>LAS BAMBAS</v>
          </cell>
          <cell r="I2266">
            <v>217714</v>
          </cell>
          <cell r="J2266" t="str">
            <v>REPUESTO</v>
          </cell>
          <cell r="K2266" t="str">
            <v>TUBO CORRUGADO 1/4</v>
          </cell>
          <cell r="L2266">
            <v>1</v>
          </cell>
          <cell r="M2266" t="str">
            <v>M</v>
          </cell>
          <cell r="N2266" t="str">
            <v>TRACTO</v>
          </cell>
          <cell r="O2266">
            <v>0</v>
          </cell>
          <cell r="P2266" t="str">
            <v>E3</v>
          </cell>
          <cell r="Q2266" t="str">
            <v>J2</v>
          </cell>
          <cell r="R2266" t="str">
            <v>J6</v>
          </cell>
          <cell r="S2266" t="str">
            <v>ENTREGADO</v>
          </cell>
          <cell r="T2266">
            <v>42710</v>
          </cell>
          <cell r="U2266" t="str">
            <v>CONDORI CHURATA ALEX</v>
          </cell>
          <cell r="V2266" t="str">
            <v>CORIHUAMAN SURCO  ERICK ROBERT</v>
          </cell>
        </row>
        <row r="2267">
          <cell r="A2267">
            <v>2215</v>
          </cell>
          <cell r="B2267">
            <v>42710</v>
          </cell>
          <cell r="C2267" t="str">
            <v>DICIEMBRE</v>
          </cell>
          <cell r="D2267" t="str">
            <v>2016</v>
          </cell>
          <cell r="E2267">
            <v>509</v>
          </cell>
          <cell r="F2267" t="str">
            <v>D6F-903</v>
          </cell>
          <cell r="G2267" t="str">
            <v>B8K-997</v>
          </cell>
          <cell r="H2267" t="str">
            <v>LAS BAMBAS</v>
          </cell>
          <cell r="I2267">
            <v>217714</v>
          </cell>
          <cell r="J2267" t="str">
            <v>REPUESTO</v>
          </cell>
          <cell r="K2267" t="str">
            <v>TUERCAS 9/16</v>
          </cell>
          <cell r="L2267">
            <v>2</v>
          </cell>
          <cell r="M2267" t="str">
            <v>UNID.</v>
          </cell>
          <cell r="N2267" t="str">
            <v>TRACTO</v>
          </cell>
          <cell r="O2267">
            <v>0</v>
          </cell>
          <cell r="P2267" t="str">
            <v>S2</v>
          </cell>
          <cell r="Q2267" t="str">
            <v>J2</v>
          </cell>
          <cell r="R2267" t="str">
            <v>J6</v>
          </cell>
          <cell r="S2267" t="str">
            <v>ENTREGADO</v>
          </cell>
          <cell r="T2267">
            <v>42710</v>
          </cell>
          <cell r="U2267" t="str">
            <v>PALOMINO ESTRADA  MICHEL</v>
          </cell>
          <cell r="V2267" t="str">
            <v>CORIHUAMAN SURCO  ERICK ROBERT</v>
          </cell>
        </row>
        <row r="2268">
          <cell r="A2268">
            <v>2234</v>
          </cell>
          <cell r="B2268">
            <v>42710</v>
          </cell>
          <cell r="C2268" t="str">
            <v>DICIEMBRE</v>
          </cell>
          <cell r="D2268" t="str">
            <v>2016</v>
          </cell>
          <cell r="E2268">
            <v>509</v>
          </cell>
          <cell r="F2268" t="str">
            <v>D6F-903</v>
          </cell>
          <cell r="G2268" t="str">
            <v>B8K-997</v>
          </cell>
          <cell r="H2268" t="str">
            <v>LAS BAMBAS</v>
          </cell>
          <cell r="I2268">
            <v>217714</v>
          </cell>
          <cell r="J2268" t="str">
            <v>REPUESTO</v>
          </cell>
          <cell r="K2268" t="str">
            <v>PERNO 9/16 X 4" C/ TUERCA SEGURO Y ARANDELA PLANA</v>
          </cell>
          <cell r="L2268">
            <v>2</v>
          </cell>
          <cell r="M2268" t="str">
            <v>UNID.</v>
          </cell>
          <cell r="N2268" t="str">
            <v>TRACTO</v>
          </cell>
          <cell r="O2268">
            <v>0</v>
          </cell>
          <cell r="P2268" t="str">
            <v>M7</v>
          </cell>
          <cell r="Q2268" t="str">
            <v>J2</v>
          </cell>
          <cell r="R2268" t="str">
            <v>J5</v>
          </cell>
          <cell r="S2268" t="str">
            <v>ENTREGADO</v>
          </cell>
          <cell r="T2268">
            <v>42710</v>
          </cell>
          <cell r="U2268" t="str">
            <v>ROBLES ROJAS  JOSE MIGUEL</v>
          </cell>
          <cell r="V2268" t="str">
            <v>CORIHUAMAN SURCO  ERICK ROBERT</v>
          </cell>
        </row>
        <row r="2269">
          <cell r="A2269">
            <v>2257</v>
          </cell>
          <cell r="B2269">
            <v>42710</v>
          </cell>
          <cell r="C2269" t="str">
            <v>DICIEMBRE</v>
          </cell>
          <cell r="D2269" t="str">
            <v>2016</v>
          </cell>
          <cell r="E2269">
            <v>509</v>
          </cell>
          <cell r="F2269" t="str">
            <v>D6F-903</v>
          </cell>
          <cell r="G2269" t="str">
            <v>B8K-997</v>
          </cell>
          <cell r="H2269" t="str">
            <v>LAS BAMBAS</v>
          </cell>
          <cell r="I2269">
            <v>217714</v>
          </cell>
          <cell r="J2269" t="str">
            <v>REPUESTO</v>
          </cell>
          <cell r="K2269" t="str">
            <v>FILTRO DE AIRE</v>
          </cell>
          <cell r="L2269">
            <v>1</v>
          </cell>
          <cell r="M2269" t="str">
            <v>UNID.</v>
          </cell>
          <cell r="N2269" t="str">
            <v>TRACTO</v>
          </cell>
          <cell r="O2269">
            <v>0</v>
          </cell>
          <cell r="P2269" t="str">
            <v>M7</v>
          </cell>
          <cell r="Q2269" t="str">
            <v>J2</v>
          </cell>
          <cell r="R2269" t="str">
            <v>J5</v>
          </cell>
          <cell r="S2269" t="str">
            <v>ENTREGADO</v>
          </cell>
          <cell r="T2269">
            <v>42710</v>
          </cell>
          <cell r="U2269" t="str">
            <v>ROBLES ROJAS  JOSE MIGUEL</v>
          </cell>
          <cell r="V2269" t="str">
            <v>CORIHUAMAN SURCO  ERICK ROBERT</v>
          </cell>
        </row>
        <row r="2270">
          <cell r="A2270">
            <v>2231</v>
          </cell>
          <cell r="B2270">
            <v>42710</v>
          </cell>
          <cell r="C2270" t="str">
            <v>DICIEMBRE</v>
          </cell>
          <cell r="D2270" t="str">
            <v>2016</v>
          </cell>
          <cell r="E2270">
            <v>454</v>
          </cell>
          <cell r="F2270" t="str">
            <v>D6G-806</v>
          </cell>
          <cell r="G2270" t="str">
            <v>B8K-998</v>
          </cell>
          <cell r="H2270" t="str">
            <v>LAS BAMBAS</v>
          </cell>
          <cell r="I2270">
            <v>218209</v>
          </cell>
          <cell r="J2270" t="str">
            <v>REPUESTO</v>
          </cell>
          <cell r="K2270" t="str">
            <v xml:space="preserve">TERMINAL HEMBRA </v>
          </cell>
          <cell r="L2270">
            <v>2</v>
          </cell>
          <cell r="M2270" t="str">
            <v>UNID.</v>
          </cell>
          <cell r="N2270" t="str">
            <v>TRACTO</v>
          </cell>
          <cell r="O2270">
            <v>0</v>
          </cell>
          <cell r="P2270" t="str">
            <v>E2</v>
          </cell>
          <cell r="Q2270" t="str">
            <v>J2</v>
          </cell>
          <cell r="R2270" t="str">
            <v>J5</v>
          </cell>
          <cell r="S2270" t="str">
            <v>ENTREGADO</v>
          </cell>
          <cell r="T2270">
            <v>42710</v>
          </cell>
          <cell r="U2270" t="str">
            <v>YUCA BELLIDO BORIS YERSY</v>
          </cell>
          <cell r="V2270" t="str">
            <v>CORIHUAMAN SURCO  ERICK ROBERT</v>
          </cell>
        </row>
        <row r="2271">
          <cell r="A2271">
            <v>2232</v>
          </cell>
          <cell r="B2271">
            <v>42710</v>
          </cell>
          <cell r="C2271" t="str">
            <v>DICIEMBRE</v>
          </cell>
          <cell r="D2271" t="str">
            <v>2016</v>
          </cell>
          <cell r="E2271">
            <v>454</v>
          </cell>
          <cell r="F2271" t="str">
            <v>D6G-806</v>
          </cell>
          <cell r="G2271" t="str">
            <v>B8K-998</v>
          </cell>
          <cell r="H2271" t="str">
            <v>LAS BAMBAS</v>
          </cell>
          <cell r="I2271">
            <v>218209</v>
          </cell>
          <cell r="J2271" t="str">
            <v>REPUESTO</v>
          </cell>
          <cell r="K2271" t="str">
            <v>FUSIBLES 20V</v>
          </cell>
          <cell r="L2271">
            <v>2</v>
          </cell>
          <cell r="M2271" t="str">
            <v>UNID.</v>
          </cell>
          <cell r="N2271" t="str">
            <v>TRACTO</v>
          </cell>
          <cell r="O2271">
            <v>0</v>
          </cell>
          <cell r="P2271" t="str">
            <v>E2</v>
          </cell>
          <cell r="Q2271" t="str">
            <v>J2</v>
          </cell>
          <cell r="R2271" t="str">
            <v>J5</v>
          </cell>
          <cell r="S2271" t="str">
            <v>ENTREGADO</v>
          </cell>
          <cell r="T2271">
            <v>42710</v>
          </cell>
          <cell r="U2271" t="str">
            <v>YUCA BELLIDO BORIS YERSY</v>
          </cell>
          <cell r="V2271" t="str">
            <v>CORIHUAMAN SURCO  ERICK ROBERT</v>
          </cell>
        </row>
        <row r="2272">
          <cell r="A2272">
            <v>2233</v>
          </cell>
          <cell r="B2272">
            <v>42710</v>
          </cell>
          <cell r="C2272" t="str">
            <v>DICIEMBRE</v>
          </cell>
          <cell r="D2272" t="str">
            <v>2016</v>
          </cell>
          <cell r="E2272">
            <v>454</v>
          </cell>
          <cell r="F2272" t="str">
            <v>D6G-806</v>
          </cell>
          <cell r="G2272" t="str">
            <v>B8K-998</v>
          </cell>
          <cell r="H2272" t="str">
            <v>LAS BAMBAS</v>
          </cell>
          <cell r="I2272">
            <v>218209</v>
          </cell>
          <cell r="J2272" t="str">
            <v>REPUESTO</v>
          </cell>
          <cell r="K2272" t="str">
            <v>FOCO NEBLINERO H3</v>
          </cell>
          <cell r="L2272">
            <v>1</v>
          </cell>
          <cell r="M2272" t="str">
            <v>UNID.</v>
          </cell>
          <cell r="N2272" t="str">
            <v>TRACTO</v>
          </cell>
          <cell r="O2272">
            <v>0</v>
          </cell>
          <cell r="P2272" t="str">
            <v>E2</v>
          </cell>
          <cell r="Q2272" t="str">
            <v>J2</v>
          </cell>
          <cell r="R2272" t="str">
            <v>J5</v>
          </cell>
          <cell r="S2272" t="str">
            <v>ENTREGADO</v>
          </cell>
          <cell r="T2272">
            <v>42710</v>
          </cell>
          <cell r="U2272" t="str">
            <v>YUCA BELLIDO BORIS YERSY</v>
          </cell>
          <cell r="V2272" t="str">
            <v>CORIHUAMAN SURCO  ERICK ROBERT</v>
          </cell>
        </row>
        <row r="2273">
          <cell r="A2273">
            <v>2196</v>
          </cell>
          <cell r="B2273">
            <v>42710</v>
          </cell>
          <cell r="C2273" t="str">
            <v>DICIEMBRE</v>
          </cell>
          <cell r="D2273" t="str">
            <v>2016</v>
          </cell>
          <cell r="E2273">
            <v>200</v>
          </cell>
          <cell r="F2273" t="str">
            <v>TALLER</v>
          </cell>
          <cell r="G2273" t="str">
            <v>TALLER</v>
          </cell>
          <cell r="H2273" t="str">
            <v>TALLER</v>
          </cell>
          <cell r="I2273" t="str">
            <v>TALLER</v>
          </cell>
          <cell r="J2273" t="str">
            <v>MATERIALES</v>
          </cell>
          <cell r="K2273" t="str">
            <v>CAJA O ESTCUHE DE HERRAMIENTA</v>
          </cell>
          <cell r="L2273">
            <v>3</v>
          </cell>
          <cell r="M2273" t="str">
            <v>UNID.</v>
          </cell>
          <cell r="N2273" t="str">
            <v>TALLER</v>
          </cell>
          <cell r="O2273">
            <v>0</v>
          </cell>
          <cell r="P2273" t="str">
            <v>J2</v>
          </cell>
          <cell r="Q2273" t="str">
            <v>J2</v>
          </cell>
          <cell r="R2273" t="str">
            <v>J6</v>
          </cell>
          <cell r="S2273" t="str">
            <v>ENTREGADO</v>
          </cell>
          <cell r="T2273">
            <v>42710</v>
          </cell>
          <cell r="U2273" t="str">
            <v>CORIHUAMAN SURCO  ERICK ROBERT</v>
          </cell>
          <cell r="V2273" t="str">
            <v>CORIHUAMAN SURCO  ERICK ROBERT</v>
          </cell>
        </row>
        <row r="2274">
          <cell r="A2274">
            <v>2200</v>
          </cell>
          <cell r="B2274">
            <v>42710</v>
          </cell>
          <cell r="C2274" t="str">
            <v>DICIEMBRE</v>
          </cell>
          <cell r="D2274" t="str">
            <v>2016</v>
          </cell>
          <cell r="E2274">
            <v>200</v>
          </cell>
          <cell r="F2274" t="str">
            <v>TALLER</v>
          </cell>
          <cell r="G2274" t="str">
            <v>TALLER</v>
          </cell>
          <cell r="H2274" t="str">
            <v>TALLER</v>
          </cell>
          <cell r="I2274" t="str">
            <v>TALLER</v>
          </cell>
          <cell r="J2274" t="str">
            <v>INSUMO TALLER</v>
          </cell>
          <cell r="K2274" t="str">
            <v>TRAPOS SUELTOS</v>
          </cell>
          <cell r="L2274">
            <v>1</v>
          </cell>
          <cell r="M2274" t="str">
            <v>KG.</v>
          </cell>
          <cell r="N2274" t="str">
            <v>TALLER</v>
          </cell>
          <cell r="O2274">
            <v>0</v>
          </cell>
          <cell r="P2274" t="str">
            <v>J6</v>
          </cell>
          <cell r="Q2274" t="str">
            <v>J2</v>
          </cell>
          <cell r="R2274" t="str">
            <v>J6</v>
          </cell>
          <cell r="S2274" t="str">
            <v>ENTREGADO</v>
          </cell>
          <cell r="T2274">
            <v>42710</v>
          </cell>
          <cell r="U2274" t="str">
            <v>VILLANUEVA BEJAR  YHORDAN MICHEL</v>
          </cell>
          <cell r="V2274" t="str">
            <v>CORIHUAMAN SURCO  ERICK ROBERT</v>
          </cell>
        </row>
        <row r="2275">
          <cell r="A2275">
            <v>2227</v>
          </cell>
          <cell r="B2275">
            <v>42710</v>
          </cell>
          <cell r="C2275" t="str">
            <v>DICIEMBRE</v>
          </cell>
          <cell r="D2275" t="str">
            <v>2016</v>
          </cell>
          <cell r="E2275">
            <v>200</v>
          </cell>
          <cell r="F2275" t="str">
            <v>TALLER</v>
          </cell>
          <cell r="G2275" t="str">
            <v>TALLER</v>
          </cell>
          <cell r="H2275" t="str">
            <v>TALLER</v>
          </cell>
          <cell r="I2275" t="str">
            <v>TALLER</v>
          </cell>
          <cell r="J2275" t="str">
            <v>INSUMO TALLER</v>
          </cell>
          <cell r="K2275" t="str">
            <v>CEMENTO VULCANIZANTE 362 GR</v>
          </cell>
          <cell r="L2275">
            <v>1</v>
          </cell>
          <cell r="M2275" t="str">
            <v>UNID.</v>
          </cell>
          <cell r="N2275" t="str">
            <v>TALLER</v>
          </cell>
          <cell r="O2275">
            <v>0</v>
          </cell>
          <cell r="P2275" t="str">
            <v>N1</v>
          </cell>
          <cell r="Q2275" t="str">
            <v>J2</v>
          </cell>
          <cell r="R2275" t="str">
            <v>J6</v>
          </cell>
          <cell r="S2275" t="str">
            <v>ENTREGADO</v>
          </cell>
          <cell r="T2275">
            <v>42710</v>
          </cell>
          <cell r="U2275" t="str">
            <v>AGUILAR CCANTUTA WILLY</v>
          </cell>
          <cell r="V2275" t="str">
            <v>CORIHUAMAN SURCO  ERICK ROBERT</v>
          </cell>
        </row>
        <row r="2276">
          <cell r="A2276">
            <v>2229</v>
          </cell>
          <cell r="B2276">
            <v>42710</v>
          </cell>
          <cell r="C2276" t="str">
            <v>DICIEMBRE</v>
          </cell>
          <cell r="D2276" t="str">
            <v>2016</v>
          </cell>
          <cell r="E2276">
            <v>200</v>
          </cell>
          <cell r="F2276" t="str">
            <v>TALLER</v>
          </cell>
          <cell r="G2276" t="str">
            <v>TALLER</v>
          </cell>
          <cell r="H2276" t="str">
            <v>TALLER</v>
          </cell>
          <cell r="I2276" t="str">
            <v>TALLER</v>
          </cell>
          <cell r="J2276" t="str">
            <v>INSUMO TALLER</v>
          </cell>
          <cell r="K2276" t="str">
            <v>CINTA NEGRA AISLANTE</v>
          </cell>
          <cell r="L2276">
            <v>1</v>
          </cell>
          <cell r="M2276" t="str">
            <v>UNID.</v>
          </cell>
          <cell r="N2276" t="str">
            <v>TALLER</v>
          </cell>
          <cell r="O2276">
            <v>0</v>
          </cell>
          <cell r="P2276" t="str">
            <v>E3</v>
          </cell>
          <cell r="Q2276" t="str">
            <v>J2</v>
          </cell>
          <cell r="R2276" t="str">
            <v>J6</v>
          </cell>
          <cell r="S2276" t="str">
            <v>ENTREGADO</v>
          </cell>
          <cell r="T2276">
            <v>42710</v>
          </cell>
          <cell r="U2276" t="str">
            <v>CONDORI CHURATA ALEX</v>
          </cell>
          <cell r="V2276" t="str">
            <v>CORIHUAMAN SURCO  ERICK ROBERT</v>
          </cell>
        </row>
        <row r="2277">
          <cell r="A2277">
            <v>2244</v>
          </cell>
          <cell r="B2277">
            <v>42710</v>
          </cell>
          <cell r="C2277" t="str">
            <v>DICIEMBRE</v>
          </cell>
          <cell r="D2277" t="str">
            <v>2016</v>
          </cell>
          <cell r="E2277">
            <v>200</v>
          </cell>
          <cell r="F2277" t="str">
            <v>TALLER</v>
          </cell>
          <cell r="G2277" t="str">
            <v>TALLER</v>
          </cell>
          <cell r="H2277" t="str">
            <v>TALLER</v>
          </cell>
          <cell r="I2277" t="str">
            <v>TALLER</v>
          </cell>
          <cell r="J2277" t="str">
            <v>REPUESTO</v>
          </cell>
          <cell r="K2277" t="str">
            <v>AGUA DESTILADA</v>
          </cell>
          <cell r="L2277">
            <v>15</v>
          </cell>
          <cell r="M2277" t="str">
            <v>UNID.</v>
          </cell>
          <cell r="N2277" t="str">
            <v>TALLER</v>
          </cell>
          <cell r="O2277">
            <v>0</v>
          </cell>
          <cell r="P2277" t="str">
            <v>E2</v>
          </cell>
          <cell r="Q2277" t="str">
            <v>J2</v>
          </cell>
          <cell r="R2277" t="str">
            <v>J5</v>
          </cell>
          <cell r="S2277" t="str">
            <v>ENTREGADO</v>
          </cell>
          <cell r="T2277">
            <v>42710</v>
          </cell>
          <cell r="U2277" t="str">
            <v>YUCA BELLIDO BORIS YERSY</v>
          </cell>
          <cell r="V2277" t="str">
            <v>CORIHUAMAN SURCO  ERICK ROBERT</v>
          </cell>
        </row>
        <row r="2278">
          <cell r="A2278">
            <v>2245</v>
          </cell>
          <cell r="B2278">
            <v>42710</v>
          </cell>
          <cell r="C2278" t="str">
            <v>DICIEMBRE</v>
          </cell>
          <cell r="D2278" t="str">
            <v>2016</v>
          </cell>
          <cell r="E2278">
            <v>200</v>
          </cell>
          <cell r="F2278" t="str">
            <v>TALLER</v>
          </cell>
          <cell r="G2278" t="str">
            <v>TALLER</v>
          </cell>
          <cell r="H2278" t="str">
            <v>TALLER</v>
          </cell>
          <cell r="I2278" t="str">
            <v>TALLER</v>
          </cell>
          <cell r="J2278" t="str">
            <v>REPUESTO</v>
          </cell>
          <cell r="K2278" t="str">
            <v>SOLDIMIX</v>
          </cell>
          <cell r="L2278">
            <v>1</v>
          </cell>
          <cell r="M2278" t="str">
            <v>UNID.</v>
          </cell>
          <cell r="N2278" t="str">
            <v>TALLER</v>
          </cell>
          <cell r="O2278">
            <v>0</v>
          </cell>
          <cell r="P2278" t="str">
            <v>E2</v>
          </cell>
          <cell r="Q2278" t="str">
            <v>J2</v>
          </cell>
          <cell r="R2278" t="str">
            <v>J5</v>
          </cell>
          <cell r="S2278" t="str">
            <v>ENTREGADO</v>
          </cell>
          <cell r="T2278">
            <v>42710</v>
          </cell>
          <cell r="U2278" t="str">
            <v>YUCA BELLIDO BORIS YERSY</v>
          </cell>
          <cell r="V2278" t="str">
            <v>CORIHUAMAN SURCO  ERICK ROBERT</v>
          </cell>
        </row>
        <row r="2279">
          <cell r="A2279">
            <v>2243</v>
          </cell>
          <cell r="B2279">
            <v>42710</v>
          </cell>
          <cell r="C2279" t="str">
            <v>DICIEMBRE</v>
          </cell>
          <cell r="D2279" t="str">
            <v>2016</v>
          </cell>
          <cell r="E2279">
            <v>527</v>
          </cell>
          <cell r="F2279" t="str">
            <v>X2W-765</v>
          </cell>
          <cell r="G2279" t="str">
            <v>C5V-993</v>
          </cell>
          <cell r="H2279" t="str">
            <v>LAS BAMBAS</v>
          </cell>
          <cell r="I2279">
            <v>157711</v>
          </cell>
          <cell r="J2279" t="str">
            <v>REPUESTO</v>
          </cell>
          <cell r="K2279" t="str">
            <v>MOLDIMIX</v>
          </cell>
          <cell r="L2279">
            <v>1</v>
          </cell>
          <cell r="M2279" t="str">
            <v>UNID.</v>
          </cell>
          <cell r="N2279" t="str">
            <v>TRACTO</v>
          </cell>
          <cell r="O2279">
            <v>0</v>
          </cell>
          <cell r="P2279" t="str">
            <v>E2</v>
          </cell>
          <cell r="Q2279" t="str">
            <v>J2</v>
          </cell>
          <cell r="R2279" t="str">
            <v>J5</v>
          </cell>
          <cell r="S2279" t="str">
            <v>ENTREGADO</v>
          </cell>
          <cell r="T2279">
            <v>42710</v>
          </cell>
          <cell r="U2279" t="str">
            <v>YUCA BELLIDO BORIS YERSY</v>
          </cell>
          <cell r="V2279" t="str">
            <v>CORIHUAMAN SURCO  ERICK ROBERT</v>
          </cell>
        </row>
        <row r="2280">
          <cell r="A2280">
            <v>2314</v>
          </cell>
          <cell r="B2280">
            <v>42711</v>
          </cell>
          <cell r="C2280" t="str">
            <v>DICIEMBRE</v>
          </cell>
          <cell r="D2280" t="str">
            <v>2016</v>
          </cell>
          <cell r="E2280">
            <v>538</v>
          </cell>
          <cell r="F2280" t="str">
            <v>A5O-859</v>
          </cell>
          <cell r="G2280" t="str">
            <v>B6Y-971</v>
          </cell>
          <cell r="H2280" t="str">
            <v>LAS BAMBAS</v>
          </cell>
          <cell r="I2280">
            <v>116556</v>
          </cell>
          <cell r="J2280" t="str">
            <v>REPUESTO</v>
          </cell>
          <cell r="K2280" t="str">
            <v>CANDADO N 50</v>
          </cell>
          <cell r="L2280">
            <v>1</v>
          </cell>
          <cell r="M2280" t="str">
            <v>UNID.</v>
          </cell>
          <cell r="N2280" t="str">
            <v>TRACTO</v>
          </cell>
          <cell r="O2280">
            <v>79</v>
          </cell>
          <cell r="P2280" t="str">
            <v>J5</v>
          </cell>
          <cell r="Q2280" t="str">
            <v>J5</v>
          </cell>
          <cell r="R2280" t="str">
            <v>J6</v>
          </cell>
          <cell r="S2280" t="str">
            <v>PENDIENTE</v>
          </cell>
          <cell r="T2280">
            <v>0</v>
          </cell>
          <cell r="U2280" t="str">
            <v>CONZA HUALLA NOELIA</v>
          </cell>
          <cell r="V2280" t="str">
            <v>CONZA HUALLA NOELIA</v>
          </cell>
        </row>
        <row r="2281">
          <cell r="A2281">
            <v>2304</v>
          </cell>
          <cell r="B2281">
            <v>42711</v>
          </cell>
          <cell r="C2281" t="str">
            <v>DICIEMBRE</v>
          </cell>
          <cell r="D2281" t="str">
            <v>2016</v>
          </cell>
          <cell r="E2281">
            <v>547</v>
          </cell>
          <cell r="F2281" t="str">
            <v>AAF-727</v>
          </cell>
          <cell r="G2281" t="str">
            <v>D5I-978</v>
          </cell>
          <cell r="H2281" t="str">
            <v>TPE</v>
          </cell>
          <cell r="I2281">
            <v>336643</v>
          </cell>
          <cell r="J2281" t="str">
            <v>REPUESTO</v>
          </cell>
          <cell r="K2281" t="str">
            <v>FOCO LATERAL NARANJA</v>
          </cell>
          <cell r="L2281">
            <v>1</v>
          </cell>
          <cell r="M2281" t="str">
            <v>UNID.</v>
          </cell>
          <cell r="N2281" t="str">
            <v>TOLVA</v>
          </cell>
          <cell r="O2281">
            <v>0</v>
          </cell>
          <cell r="P2281" t="str">
            <v>E3</v>
          </cell>
          <cell r="Q2281" t="str">
            <v>J2</v>
          </cell>
          <cell r="R2281" t="str">
            <v>J6</v>
          </cell>
          <cell r="S2281" t="str">
            <v>ENTREGADO</v>
          </cell>
          <cell r="T2281">
            <v>42711</v>
          </cell>
          <cell r="U2281" t="str">
            <v>CONDORI CHURATA ALEX</v>
          </cell>
          <cell r="V2281" t="str">
            <v>CORIHUAMAN SURCO  ERICK ROBERT</v>
          </cell>
        </row>
        <row r="2282">
          <cell r="A2282">
            <v>2280</v>
          </cell>
          <cell r="B2282">
            <v>42711</v>
          </cell>
          <cell r="C2282" t="str">
            <v>DICIEMBRE</v>
          </cell>
          <cell r="D2282" t="str">
            <v>2016</v>
          </cell>
          <cell r="E2282">
            <v>543</v>
          </cell>
          <cell r="F2282" t="str">
            <v>AAN-801</v>
          </cell>
          <cell r="G2282" t="str">
            <v>CAMIONETA</v>
          </cell>
          <cell r="H2282" t="str">
            <v>LAS BAMBAS</v>
          </cell>
          <cell r="I2282">
            <v>114596</v>
          </cell>
          <cell r="J2282" t="str">
            <v>REPUESTO</v>
          </cell>
          <cell r="K2282" t="str">
            <v>CABLE DE ANTENA DE RADIO DE COMUNICACIÓN</v>
          </cell>
          <cell r="L2282">
            <v>1</v>
          </cell>
          <cell r="M2282" t="str">
            <v>UNID.</v>
          </cell>
          <cell r="N2282" t="str">
            <v>CAMIONETA</v>
          </cell>
          <cell r="O2282">
            <v>79</v>
          </cell>
          <cell r="P2282" t="str">
            <v>E1</v>
          </cell>
          <cell r="Q2282" t="str">
            <v>J2</v>
          </cell>
          <cell r="R2282" t="str">
            <v>J6</v>
          </cell>
          <cell r="S2282" t="str">
            <v>PENDIENTE</v>
          </cell>
          <cell r="T2282">
            <v>0</v>
          </cell>
          <cell r="U2282" t="str">
            <v>PALOMINO CARDENAS JUAN CARLOS</v>
          </cell>
          <cell r="V2282" t="str">
            <v>CORIHUAMAN SURCO  ERICK ROBERT</v>
          </cell>
        </row>
        <row r="2283">
          <cell r="A2283">
            <v>2286</v>
          </cell>
          <cell r="B2283">
            <v>42711</v>
          </cell>
          <cell r="C2283" t="str">
            <v>DICIEMBRE</v>
          </cell>
          <cell r="D2283" t="str">
            <v>2016</v>
          </cell>
          <cell r="E2283">
            <v>543</v>
          </cell>
          <cell r="F2283" t="str">
            <v>AAN-801</v>
          </cell>
          <cell r="G2283" t="str">
            <v>CAMIONETA</v>
          </cell>
          <cell r="H2283" t="str">
            <v>LAS BAMBAS</v>
          </cell>
          <cell r="I2283">
            <v>114596</v>
          </cell>
          <cell r="J2283" t="str">
            <v>REPUESTO</v>
          </cell>
          <cell r="K2283" t="str">
            <v>FAROS PIRATA CAMIONETA (BLANCAS)</v>
          </cell>
          <cell r="L2283">
            <v>2</v>
          </cell>
          <cell r="M2283" t="str">
            <v>UNID.</v>
          </cell>
          <cell r="N2283" t="str">
            <v>CAMIONETA</v>
          </cell>
          <cell r="O2283">
            <v>0</v>
          </cell>
          <cell r="P2283" t="str">
            <v>E1</v>
          </cell>
          <cell r="Q2283" t="str">
            <v>J2</v>
          </cell>
          <cell r="R2283" t="str">
            <v>J6</v>
          </cell>
          <cell r="S2283" t="str">
            <v>ENTREGADO</v>
          </cell>
          <cell r="T2283">
            <v>42711</v>
          </cell>
          <cell r="U2283" t="str">
            <v>PALOMINO CARDENAS JUAN CARLOS</v>
          </cell>
          <cell r="V2283" t="str">
            <v>CORIHUAMAN SURCO  ERICK ROBERT</v>
          </cell>
        </row>
        <row r="2284">
          <cell r="A2284">
            <v>2287</v>
          </cell>
          <cell r="B2284">
            <v>42711</v>
          </cell>
          <cell r="C2284" t="str">
            <v>DICIEMBRE</v>
          </cell>
          <cell r="D2284" t="str">
            <v>2016</v>
          </cell>
          <cell r="E2284">
            <v>539</v>
          </cell>
          <cell r="F2284" t="str">
            <v>ABP-729</v>
          </cell>
          <cell r="G2284" t="str">
            <v>D8K-985</v>
          </cell>
          <cell r="H2284" t="str">
            <v>LAS BAMBAS</v>
          </cell>
          <cell r="I2284">
            <v>110077</v>
          </cell>
          <cell r="J2284" t="str">
            <v>REPUESTO</v>
          </cell>
          <cell r="K2284" t="str">
            <v>LLANTAS REENCUACHADAS</v>
          </cell>
          <cell r="L2284">
            <v>2</v>
          </cell>
          <cell r="M2284" t="str">
            <v>UNID.</v>
          </cell>
          <cell r="N2284" t="str">
            <v>TRACTO</v>
          </cell>
          <cell r="O2284">
            <v>0</v>
          </cell>
          <cell r="P2284" t="str">
            <v>N2</v>
          </cell>
          <cell r="Q2284" t="str">
            <v>J2</v>
          </cell>
          <cell r="R2284" t="str">
            <v>J6</v>
          </cell>
          <cell r="S2284" t="str">
            <v>ENTREGADO</v>
          </cell>
          <cell r="T2284">
            <v>42711</v>
          </cell>
          <cell r="U2284" t="str">
            <v>MAMANI LARICO  EDUARDO ALVARO</v>
          </cell>
          <cell r="V2284" t="str">
            <v>CORIHUAMAN SURCO  ERICK ROBERT</v>
          </cell>
        </row>
        <row r="2285">
          <cell r="A2285">
            <v>2293</v>
          </cell>
          <cell r="B2285">
            <v>42711</v>
          </cell>
          <cell r="C2285" t="str">
            <v>DICIEMBRE</v>
          </cell>
          <cell r="D2285" t="str">
            <v>2016</v>
          </cell>
          <cell r="E2285">
            <v>525</v>
          </cell>
          <cell r="F2285" t="str">
            <v>ABR-796</v>
          </cell>
          <cell r="G2285" t="str">
            <v>C9S-994</v>
          </cell>
          <cell r="H2285" t="str">
            <v>LAS BAMBAS</v>
          </cell>
          <cell r="I2285">
            <v>111093</v>
          </cell>
          <cell r="J2285" t="str">
            <v>REPUESTO</v>
          </cell>
          <cell r="K2285" t="str">
            <v>MANGUERA DE AGUA DE LA SALIDA DEL TERMOSTATO (CODO)</v>
          </cell>
          <cell r="L2285">
            <v>1</v>
          </cell>
          <cell r="M2285" t="str">
            <v>UNID.</v>
          </cell>
          <cell r="N2285" t="str">
            <v>TRACTO</v>
          </cell>
          <cell r="O2285">
            <v>0</v>
          </cell>
          <cell r="P2285" t="str">
            <v>M2</v>
          </cell>
          <cell r="Q2285" t="str">
            <v>J2</v>
          </cell>
          <cell r="R2285" t="str">
            <v>J6</v>
          </cell>
          <cell r="S2285" t="str">
            <v>ENTREGADO</v>
          </cell>
          <cell r="T2285">
            <v>42711</v>
          </cell>
          <cell r="U2285" t="str">
            <v>CHUMPITAZ GAGO JULIO ENRIQUE</v>
          </cell>
          <cell r="V2285" t="str">
            <v>CORIHUAMAN SURCO  ERICK ROBERT</v>
          </cell>
        </row>
        <row r="2286">
          <cell r="A2286">
            <v>2263</v>
          </cell>
          <cell r="B2286">
            <v>42711</v>
          </cell>
          <cell r="C2286" t="str">
            <v>DICIEMBRE</v>
          </cell>
          <cell r="D2286" t="str">
            <v>2016</v>
          </cell>
          <cell r="E2286">
            <v>520</v>
          </cell>
          <cell r="F2286" t="str">
            <v>AEG-922</v>
          </cell>
          <cell r="G2286" t="str">
            <v>CAMIONETA</v>
          </cell>
          <cell r="H2286" t="str">
            <v>LAS BAMBAS</v>
          </cell>
          <cell r="I2286">
            <v>98089</v>
          </cell>
          <cell r="J2286" t="str">
            <v>REPUESTO</v>
          </cell>
          <cell r="K2286" t="str">
            <v>FAROS NEBLINEROS</v>
          </cell>
          <cell r="L2286">
            <v>2</v>
          </cell>
          <cell r="M2286" t="str">
            <v>UNID.</v>
          </cell>
          <cell r="N2286" t="str">
            <v>CAMIONETA</v>
          </cell>
          <cell r="O2286">
            <v>0</v>
          </cell>
          <cell r="P2286" t="str">
            <v>E2</v>
          </cell>
          <cell r="Q2286" t="str">
            <v>J2</v>
          </cell>
          <cell r="R2286" t="str">
            <v>J6</v>
          </cell>
          <cell r="S2286" t="str">
            <v>ENTREGADO</v>
          </cell>
          <cell r="T2286">
            <v>42711</v>
          </cell>
          <cell r="U2286" t="str">
            <v>YUCA BELLIDO BORIS YERSY</v>
          </cell>
          <cell r="V2286" t="str">
            <v>CORIHUAMAN SURCO  ERICK ROBERT</v>
          </cell>
        </row>
        <row r="2287">
          <cell r="A2287">
            <v>2288</v>
          </cell>
          <cell r="B2287">
            <v>42711</v>
          </cell>
          <cell r="C2287" t="str">
            <v>DICIEMBRE</v>
          </cell>
          <cell r="D2287" t="str">
            <v>2016</v>
          </cell>
          <cell r="E2287">
            <v>520</v>
          </cell>
          <cell r="F2287" t="str">
            <v>AEG-922</v>
          </cell>
          <cell r="G2287" t="str">
            <v>CAMIONETA</v>
          </cell>
          <cell r="H2287" t="str">
            <v>LAS BAMBAS</v>
          </cell>
          <cell r="I2287">
            <v>98089</v>
          </cell>
          <cell r="J2287" t="str">
            <v>REPUESTO</v>
          </cell>
          <cell r="K2287" t="str">
            <v>PERNO 3/8 X 1</v>
          </cell>
          <cell r="L2287">
            <v>4</v>
          </cell>
          <cell r="M2287" t="str">
            <v>UNID.</v>
          </cell>
          <cell r="N2287" t="str">
            <v>CAMIONETA</v>
          </cell>
          <cell r="O2287">
            <v>0</v>
          </cell>
          <cell r="P2287" t="str">
            <v>M6</v>
          </cell>
          <cell r="Q2287" t="str">
            <v>J2</v>
          </cell>
          <cell r="R2287" t="str">
            <v>J6</v>
          </cell>
          <cell r="S2287" t="str">
            <v>ENTREGADO</v>
          </cell>
          <cell r="T2287">
            <v>42711</v>
          </cell>
          <cell r="U2287" t="str">
            <v>PARI VENTURA  EDSON ORLANDO</v>
          </cell>
          <cell r="V2287" t="str">
            <v>CORIHUAMAN SURCO  ERICK ROBERT</v>
          </cell>
        </row>
        <row r="2288">
          <cell r="A2288">
            <v>2289</v>
          </cell>
          <cell r="B2288">
            <v>42711</v>
          </cell>
          <cell r="C2288" t="str">
            <v>DICIEMBRE</v>
          </cell>
          <cell r="D2288" t="str">
            <v>2016</v>
          </cell>
          <cell r="E2288">
            <v>520</v>
          </cell>
          <cell r="F2288" t="str">
            <v>AEG-922</v>
          </cell>
          <cell r="G2288" t="str">
            <v>CAMIONETA</v>
          </cell>
          <cell r="H2288" t="str">
            <v>LAS BAMBAS</v>
          </cell>
          <cell r="I2288">
            <v>98089</v>
          </cell>
          <cell r="J2288" t="str">
            <v>REPUESTO</v>
          </cell>
          <cell r="K2288" t="str">
            <v>TUERCA SEGURO 3/8</v>
          </cell>
          <cell r="L2288">
            <v>4</v>
          </cell>
          <cell r="M2288" t="str">
            <v>UNID.</v>
          </cell>
          <cell r="N2288" t="str">
            <v>CAMIONETA</v>
          </cell>
          <cell r="O2288">
            <v>0</v>
          </cell>
          <cell r="P2288" t="str">
            <v>M6</v>
          </cell>
          <cell r="Q2288" t="str">
            <v>J2</v>
          </cell>
          <cell r="R2288" t="str">
            <v>J6</v>
          </cell>
          <cell r="S2288" t="str">
            <v>ENTREGADO</v>
          </cell>
          <cell r="T2288">
            <v>42711</v>
          </cell>
          <cell r="U2288" t="str">
            <v>PARI VENTURA  EDSON ORLANDO</v>
          </cell>
          <cell r="V2288" t="str">
            <v>CORIHUAMAN SURCO  ERICK ROBERT</v>
          </cell>
        </row>
        <row r="2289">
          <cell r="A2289">
            <v>2290</v>
          </cell>
          <cell r="B2289">
            <v>42711</v>
          </cell>
          <cell r="C2289" t="str">
            <v>DICIEMBRE</v>
          </cell>
          <cell r="D2289" t="str">
            <v>2016</v>
          </cell>
          <cell r="E2289">
            <v>520</v>
          </cell>
          <cell r="F2289" t="str">
            <v>AEG-922</v>
          </cell>
          <cell r="G2289" t="str">
            <v>CAMIONETA</v>
          </cell>
          <cell r="H2289" t="str">
            <v>LAS BAMBAS</v>
          </cell>
          <cell r="I2289">
            <v>98089</v>
          </cell>
          <cell r="J2289" t="str">
            <v>REPUESTO</v>
          </cell>
          <cell r="K2289" t="str">
            <v>ARANDELAS PLANAS 3/8</v>
          </cell>
          <cell r="L2289">
            <v>8</v>
          </cell>
          <cell r="M2289" t="str">
            <v>UNID.</v>
          </cell>
          <cell r="N2289" t="str">
            <v>CAMIONETA</v>
          </cell>
          <cell r="O2289">
            <v>0</v>
          </cell>
          <cell r="P2289" t="str">
            <v>M6</v>
          </cell>
          <cell r="Q2289" t="str">
            <v>J2</v>
          </cell>
          <cell r="R2289" t="str">
            <v>J6</v>
          </cell>
          <cell r="S2289" t="str">
            <v>ENTREGADO</v>
          </cell>
          <cell r="T2289">
            <v>42711</v>
          </cell>
          <cell r="U2289" t="str">
            <v>PARI VENTURA  EDSON ORLANDO</v>
          </cell>
          <cell r="V2289" t="str">
            <v>CORIHUAMAN SURCO  ERICK ROBERT</v>
          </cell>
        </row>
        <row r="2290">
          <cell r="A2290">
            <v>2301</v>
          </cell>
          <cell r="B2290">
            <v>42711</v>
          </cell>
          <cell r="C2290" t="str">
            <v>DICIEMBRE</v>
          </cell>
          <cell r="D2290" t="str">
            <v>2016</v>
          </cell>
          <cell r="E2290">
            <v>520</v>
          </cell>
          <cell r="F2290" t="str">
            <v>AEG-922</v>
          </cell>
          <cell r="G2290" t="str">
            <v>CAMIONETA</v>
          </cell>
          <cell r="H2290" t="str">
            <v>LAS BAMBAS</v>
          </cell>
          <cell r="I2290">
            <v>98089</v>
          </cell>
          <cell r="J2290" t="str">
            <v>REPUESTO</v>
          </cell>
          <cell r="K2290" t="str">
            <v>FOCO H4</v>
          </cell>
          <cell r="L2290">
            <v>1</v>
          </cell>
          <cell r="M2290" t="str">
            <v>UNID.</v>
          </cell>
          <cell r="N2290" t="str">
            <v>CAMIONETA</v>
          </cell>
          <cell r="O2290">
            <v>0</v>
          </cell>
          <cell r="P2290" t="str">
            <v>E1</v>
          </cell>
          <cell r="Q2290" t="str">
            <v>J2</v>
          </cell>
          <cell r="R2290" t="str">
            <v>J6</v>
          </cell>
          <cell r="S2290" t="str">
            <v>ENTREGADO</v>
          </cell>
          <cell r="T2290">
            <v>42711</v>
          </cell>
          <cell r="U2290" t="str">
            <v>PALOMINO CARDENAS JUAN CARLOS</v>
          </cell>
          <cell r="V2290" t="str">
            <v>CORIHUAMAN SURCO  ERICK ROBERT</v>
          </cell>
        </row>
        <row r="2291">
          <cell r="A2291">
            <v>2306</v>
          </cell>
          <cell r="B2291">
            <v>42711</v>
          </cell>
          <cell r="C2291" t="str">
            <v>DICIEMBRE</v>
          </cell>
          <cell r="D2291" t="str">
            <v>2016</v>
          </cell>
          <cell r="E2291">
            <v>520</v>
          </cell>
          <cell r="F2291" t="str">
            <v>AEG-922</v>
          </cell>
          <cell r="G2291" t="str">
            <v>CAMIONETA</v>
          </cell>
          <cell r="H2291" t="str">
            <v>LAS BAMBAS</v>
          </cell>
          <cell r="I2291">
            <v>98089</v>
          </cell>
          <cell r="J2291" t="str">
            <v>SERVICIO</v>
          </cell>
          <cell r="K2291" t="str">
            <v>SERVICIO DE CAMBIO DE FAJAS</v>
          </cell>
          <cell r="L2291">
            <v>1</v>
          </cell>
          <cell r="M2291" t="str">
            <v>UNID.</v>
          </cell>
          <cell r="N2291" t="str">
            <v>CAMIONETA</v>
          </cell>
          <cell r="O2291">
            <v>0</v>
          </cell>
          <cell r="P2291" t="str">
            <v>M6</v>
          </cell>
          <cell r="Q2291" t="str">
            <v>J2</v>
          </cell>
          <cell r="R2291" t="str">
            <v>J6</v>
          </cell>
          <cell r="S2291" t="str">
            <v>ENTREGADO</v>
          </cell>
          <cell r="T2291">
            <v>42711</v>
          </cell>
          <cell r="U2291" t="str">
            <v>PARI VENTURA  EDSON ORLANDO</v>
          </cell>
          <cell r="V2291" t="str">
            <v>CORIHUAMAN SURCO  ERICK ROBERT</v>
          </cell>
        </row>
        <row r="2292">
          <cell r="A2292">
            <v>2269</v>
          </cell>
          <cell r="B2292">
            <v>42711</v>
          </cell>
          <cell r="C2292" t="str">
            <v>DICIEMBRE</v>
          </cell>
          <cell r="D2292" t="str">
            <v>2016</v>
          </cell>
          <cell r="E2292">
            <v>421</v>
          </cell>
          <cell r="F2292" t="str">
            <v>AKW-860</v>
          </cell>
          <cell r="G2292" t="str">
            <v>F5Z-991</v>
          </cell>
          <cell r="H2292" t="str">
            <v>LAS BAMBAS</v>
          </cell>
          <cell r="I2292">
            <v>37840</v>
          </cell>
          <cell r="J2292" t="str">
            <v>REPUESTO</v>
          </cell>
          <cell r="K2292" t="str">
            <v>THINNER</v>
          </cell>
          <cell r="L2292">
            <v>1</v>
          </cell>
          <cell r="M2292" t="str">
            <v>GLNS.</v>
          </cell>
          <cell r="N2292" t="str">
            <v>CISTERNA</v>
          </cell>
          <cell r="O2292">
            <v>0</v>
          </cell>
          <cell r="P2292" t="str">
            <v>M3</v>
          </cell>
          <cell r="Q2292" t="str">
            <v>J2</v>
          </cell>
          <cell r="R2292" t="str">
            <v>J6</v>
          </cell>
          <cell r="S2292" t="str">
            <v>ENTREGADO</v>
          </cell>
          <cell r="T2292">
            <v>42711</v>
          </cell>
          <cell r="U2292" t="str">
            <v>GARCIA PASQUEL  JOSE LUIS</v>
          </cell>
          <cell r="V2292" t="str">
            <v>CORIHUAMAN SURCO  ERICK ROBERT</v>
          </cell>
        </row>
        <row r="2293">
          <cell r="A2293">
            <v>2270</v>
          </cell>
          <cell r="B2293">
            <v>42711</v>
          </cell>
          <cell r="C2293" t="str">
            <v>DICIEMBRE</v>
          </cell>
          <cell r="D2293" t="str">
            <v>2016</v>
          </cell>
          <cell r="E2293">
            <v>421</v>
          </cell>
          <cell r="F2293" t="str">
            <v>AKW-860</v>
          </cell>
          <cell r="G2293" t="str">
            <v>F5Z-991</v>
          </cell>
          <cell r="H2293" t="str">
            <v>LAS BAMBAS</v>
          </cell>
          <cell r="I2293">
            <v>37840</v>
          </cell>
          <cell r="J2293" t="str">
            <v>REPUESTO</v>
          </cell>
          <cell r="K2293" t="str">
            <v>PINTURA BLANCA</v>
          </cell>
          <cell r="L2293">
            <v>0.5</v>
          </cell>
          <cell r="M2293" t="str">
            <v>GLNS.</v>
          </cell>
          <cell r="N2293" t="str">
            <v>CISTERNA</v>
          </cell>
          <cell r="O2293">
            <v>0</v>
          </cell>
          <cell r="P2293" t="str">
            <v>M3</v>
          </cell>
          <cell r="Q2293" t="str">
            <v>J2</v>
          </cell>
          <cell r="R2293" t="str">
            <v>J6</v>
          </cell>
          <cell r="S2293" t="str">
            <v>ENTREGADO</v>
          </cell>
          <cell r="T2293">
            <v>42711</v>
          </cell>
          <cell r="U2293" t="str">
            <v>GARCIA PASQUEL  JOSE LUIS</v>
          </cell>
          <cell r="V2293" t="str">
            <v>CORIHUAMAN SURCO  ERICK ROBERT</v>
          </cell>
        </row>
        <row r="2294">
          <cell r="A2294">
            <v>2281</v>
          </cell>
          <cell r="B2294">
            <v>42711</v>
          </cell>
          <cell r="C2294" t="str">
            <v>DICIEMBRE</v>
          </cell>
          <cell r="D2294" t="str">
            <v>2016</v>
          </cell>
          <cell r="E2294">
            <v>253</v>
          </cell>
          <cell r="F2294" t="str">
            <v>AKW-860</v>
          </cell>
          <cell r="G2294" t="str">
            <v>F5Z-991</v>
          </cell>
          <cell r="H2294" t="str">
            <v>LAS BAMBAS</v>
          </cell>
          <cell r="I2294">
            <v>35231</v>
          </cell>
          <cell r="J2294" t="str">
            <v>REPUESTO</v>
          </cell>
          <cell r="K2294" t="str">
            <v>PERNO STOBOL 1/2 X 1</v>
          </cell>
          <cell r="L2294">
            <v>1</v>
          </cell>
          <cell r="M2294" t="str">
            <v>UNID.</v>
          </cell>
          <cell r="N2294" t="str">
            <v>TRACTO</v>
          </cell>
          <cell r="O2294">
            <v>0</v>
          </cell>
          <cell r="P2294" t="str">
            <v>E2</v>
          </cell>
          <cell r="Q2294" t="str">
            <v>J2</v>
          </cell>
          <cell r="R2294" t="str">
            <v>J6</v>
          </cell>
          <cell r="S2294" t="str">
            <v>ENTREGADO</v>
          </cell>
          <cell r="T2294">
            <v>42711</v>
          </cell>
          <cell r="U2294" t="str">
            <v>YUCA BELLIDO BORIS YERSY</v>
          </cell>
          <cell r="V2294" t="str">
            <v>CORIHUAMAN SURCO  ERICK ROBERT</v>
          </cell>
        </row>
        <row r="2295">
          <cell r="A2295">
            <v>2282</v>
          </cell>
          <cell r="B2295">
            <v>42711</v>
          </cell>
          <cell r="C2295" t="str">
            <v>DICIEMBRE</v>
          </cell>
          <cell r="D2295" t="str">
            <v>2016</v>
          </cell>
          <cell r="E2295">
            <v>253</v>
          </cell>
          <cell r="F2295" t="str">
            <v>AKW-860</v>
          </cell>
          <cell r="G2295" t="str">
            <v>F5Z-991</v>
          </cell>
          <cell r="H2295" t="str">
            <v>LAS BAMBAS</v>
          </cell>
          <cell r="I2295">
            <v>35231</v>
          </cell>
          <cell r="J2295" t="str">
            <v>REPUESTO</v>
          </cell>
          <cell r="K2295" t="str">
            <v>PERNO 1/4 X 1</v>
          </cell>
          <cell r="L2295">
            <v>2</v>
          </cell>
          <cell r="M2295" t="str">
            <v>UNID.</v>
          </cell>
          <cell r="N2295" t="str">
            <v>TRACTO</v>
          </cell>
          <cell r="O2295">
            <v>0</v>
          </cell>
          <cell r="P2295" t="str">
            <v>E2</v>
          </cell>
          <cell r="Q2295" t="str">
            <v>J2</v>
          </cell>
          <cell r="R2295" t="str">
            <v>J6</v>
          </cell>
          <cell r="S2295" t="str">
            <v>ENTREGADO</v>
          </cell>
          <cell r="T2295">
            <v>42711</v>
          </cell>
          <cell r="U2295" t="str">
            <v>YUCA BELLIDO BORIS YERSY</v>
          </cell>
          <cell r="V2295" t="str">
            <v>CORIHUAMAN SURCO  ERICK ROBERT</v>
          </cell>
        </row>
        <row r="2296">
          <cell r="A2296">
            <v>2283</v>
          </cell>
          <cell r="B2296">
            <v>42711</v>
          </cell>
          <cell r="C2296" t="str">
            <v>DICIEMBRE</v>
          </cell>
          <cell r="D2296" t="str">
            <v>2016</v>
          </cell>
          <cell r="E2296">
            <v>253</v>
          </cell>
          <cell r="F2296" t="str">
            <v>AKW-860</v>
          </cell>
          <cell r="G2296" t="str">
            <v>F5Z-991</v>
          </cell>
          <cell r="H2296" t="str">
            <v>LAS BAMBAS</v>
          </cell>
          <cell r="I2296">
            <v>35231</v>
          </cell>
          <cell r="J2296" t="str">
            <v>REPUESTO</v>
          </cell>
          <cell r="K2296" t="str">
            <v>TUERCA 1/4</v>
          </cell>
          <cell r="L2296">
            <v>2</v>
          </cell>
          <cell r="M2296" t="str">
            <v>UNID.</v>
          </cell>
          <cell r="N2296" t="str">
            <v>TRACTO</v>
          </cell>
          <cell r="O2296">
            <v>0</v>
          </cell>
          <cell r="P2296" t="str">
            <v>E2</v>
          </cell>
          <cell r="Q2296" t="str">
            <v>J2</v>
          </cell>
          <cell r="R2296" t="str">
            <v>J6</v>
          </cell>
          <cell r="S2296" t="str">
            <v>ENTREGADO</v>
          </cell>
          <cell r="T2296">
            <v>42711</v>
          </cell>
          <cell r="U2296" t="str">
            <v>YUCA BELLIDO BORIS YERSY</v>
          </cell>
          <cell r="V2296" t="str">
            <v>CORIHUAMAN SURCO  ERICK ROBERT</v>
          </cell>
        </row>
        <row r="2297">
          <cell r="A2297">
            <v>2284</v>
          </cell>
          <cell r="B2297">
            <v>42711</v>
          </cell>
          <cell r="C2297" t="str">
            <v>DICIEMBRE</v>
          </cell>
          <cell r="D2297" t="str">
            <v>2016</v>
          </cell>
          <cell r="E2297">
            <v>253</v>
          </cell>
          <cell r="F2297" t="str">
            <v>AKW-860</v>
          </cell>
          <cell r="G2297" t="str">
            <v>F5Z-991</v>
          </cell>
          <cell r="H2297" t="str">
            <v>LAS BAMBAS</v>
          </cell>
          <cell r="I2297">
            <v>35231</v>
          </cell>
          <cell r="J2297" t="str">
            <v>REPUESTO</v>
          </cell>
          <cell r="K2297" t="str">
            <v>ARANDELA PLANA 1/4</v>
          </cell>
          <cell r="L2297">
            <v>2</v>
          </cell>
          <cell r="M2297" t="str">
            <v>UNID.</v>
          </cell>
          <cell r="N2297" t="str">
            <v>TRACTO</v>
          </cell>
          <cell r="O2297">
            <v>0</v>
          </cell>
          <cell r="P2297" t="str">
            <v>E2</v>
          </cell>
          <cell r="Q2297" t="str">
            <v>J2</v>
          </cell>
          <cell r="R2297" t="str">
            <v>J6</v>
          </cell>
          <cell r="S2297" t="str">
            <v>ENTREGADO</v>
          </cell>
          <cell r="T2297">
            <v>42711</v>
          </cell>
          <cell r="U2297" t="str">
            <v>YUCA BELLIDO BORIS YERSY</v>
          </cell>
          <cell r="V2297" t="str">
            <v>CORIHUAMAN SURCO  ERICK ROBERT</v>
          </cell>
        </row>
        <row r="2298">
          <cell r="A2298">
            <v>2279</v>
          </cell>
          <cell r="B2298">
            <v>42711</v>
          </cell>
          <cell r="C2298" t="str">
            <v>DICIEMBRE</v>
          </cell>
          <cell r="D2298" t="str">
            <v>2016</v>
          </cell>
          <cell r="E2298">
            <v>528</v>
          </cell>
          <cell r="F2298" t="str">
            <v>AKX-805</v>
          </cell>
          <cell r="G2298" t="str">
            <v>F5Z-985</v>
          </cell>
          <cell r="H2298" t="str">
            <v>LAS BAMBAS</v>
          </cell>
          <cell r="I2298">
            <v>36448</v>
          </cell>
          <cell r="J2298" t="str">
            <v>REPUESTO</v>
          </cell>
          <cell r="K2298" t="str">
            <v>ACCESORIOS DE VALVULA DE PULPO</v>
          </cell>
          <cell r="L2298">
            <v>1</v>
          </cell>
          <cell r="M2298" t="str">
            <v>UNID.</v>
          </cell>
          <cell r="N2298" t="str">
            <v>CISTERNA</v>
          </cell>
          <cell r="O2298">
            <v>0</v>
          </cell>
          <cell r="P2298" t="str">
            <v>M8</v>
          </cell>
          <cell r="Q2298" t="str">
            <v>J2</v>
          </cell>
          <cell r="R2298" t="str">
            <v>J6</v>
          </cell>
          <cell r="S2298" t="str">
            <v>ENTREGADO</v>
          </cell>
          <cell r="T2298">
            <v>42711</v>
          </cell>
          <cell r="U2298" t="str">
            <v>VARILLAS GAGO  OSCAR ALBERTO</v>
          </cell>
          <cell r="V2298" t="str">
            <v>CORIHUAMAN SURCO  ERICK ROBERT</v>
          </cell>
        </row>
        <row r="2299">
          <cell r="A2299">
            <v>2305</v>
          </cell>
          <cell r="B2299">
            <v>42711</v>
          </cell>
          <cell r="C2299" t="str">
            <v>DICIEMBRE</v>
          </cell>
          <cell r="D2299" t="str">
            <v>2016</v>
          </cell>
          <cell r="E2299">
            <v>533</v>
          </cell>
          <cell r="F2299" t="str">
            <v>AMT-866</v>
          </cell>
          <cell r="G2299" t="str">
            <v>CAMIONETA</v>
          </cell>
          <cell r="H2299" t="str">
            <v>LAS BAMBAS</v>
          </cell>
          <cell r="I2299">
            <v>30907</v>
          </cell>
          <cell r="J2299" t="str">
            <v>REPUESTO</v>
          </cell>
          <cell r="K2299" t="str">
            <v xml:space="preserve">LLANTAS NUEVAS PARA CAMIONETA </v>
          </cell>
          <cell r="L2299">
            <v>2</v>
          </cell>
          <cell r="M2299" t="str">
            <v>UNID.</v>
          </cell>
          <cell r="N2299" t="str">
            <v>CAMIONETA</v>
          </cell>
          <cell r="O2299">
            <v>0</v>
          </cell>
          <cell r="P2299" t="str">
            <v>J5</v>
          </cell>
          <cell r="Q2299" t="str">
            <v>J1</v>
          </cell>
          <cell r="R2299" t="str">
            <v>J5</v>
          </cell>
          <cell r="S2299" t="str">
            <v>ENTREGADO</v>
          </cell>
          <cell r="T2299">
            <v>42711</v>
          </cell>
          <cell r="U2299" t="str">
            <v>CONZA HUALLA NOELIA</v>
          </cell>
          <cell r="V2299" t="str">
            <v>FLOREZ CONDORI  JOSE WILLIANS</v>
          </cell>
        </row>
        <row r="2300">
          <cell r="A2300">
            <v>2258</v>
          </cell>
          <cell r="B2300">
            <v>42711</v>
          </cell>
          <cell r="C2300" t="str">
            <v>DICIEMBRE</v>
          </cell>
          <cell r="D2300" t="str">
            <v>2016</v>
          </cell>
          <cell r="E2300">
            <v>537</v>
          </cell>
          <cell r="F2300" t="str">
            <v>C5R-896</v>
          </cell>
          <cell r="G2300" t="str">
            <v>A0U-977</v>
          </cell>
          <cell r="H2300" t="str">
            <v>LAS BAMBAS</v>
          </cell>
          <cell r="I2300">
            <v>212401</v>
          </cell>
          <cell r="J2300" t="str">
            <v>REPUESTO</v>
          </cell>
          <cell r="K2300" t="str">
            <v>NIPLE DE 3/8 A 5/8 POR 45 GRADOS</v>
          </cell>
          <cell r="L2300">
            <v>1</v>
          </cell>
          <cell r="M2300" t="str">
            <v>UNID.</v>
          </cell>
          <cell r="N2300" t="str">
            <v>TRACTO</v>
          </cell>
          <cell r="O2300">
            <v>0</v>
          </cell>
          <cell r="P2300" t="str">
            <v>M8</v>
          </cell>
          <cell r="Q2300" t="str">
            <v>J2</v>
          </cell>
          <cell r="R2300" t="str">
            <v>J6</v>
          </cell>
          <cell r="S2300" t="str">
            <v>ENTREGADO</v>
          </cell>
          <cell r="T2300">
            <v>42711</v>
          </cell>
          <cell r="U2300" t="str">
            <v>VARILLAS GAGO  OSCAR ALBERTO</v>
          </cell>
          <cell r="V2300" t="str">
            <v>CORIHUAMAN SURCO  ERICK ROBERT</v>
          </cell>
        </row>
        <row r="2301">
          <cell r="A2301">
            <v>2259</v>
          </cell>
          <cell r="B2301">
            <v>42711</v>
          </cell>
          <cell r="C2301" t="str">
            <v>DICIEMBRE</v>
          </cell>
          <cell r="D2301" t="str">
            <v>2016</v>
          </cell>
          <cell r="E2301">
            <v>537</v>
          </cell>
          <cell r="F2301" t="str">
            <v>C5R-896</v>
          </cell>
          <cell r="G2301" t="str">
            <v>A0U-977</v>
          </cell>
          <cell r="H2301" t="str">
            <v>LAS BAMBAS</v>
          </cell>
          <cell r="I2301">
            <v>212401</v>
          </cell>
          <cell r="J2301" t="str">
            <v>REPUESTO</v>
          </cell>
          <cell r="K2301" t="str">
            <v>CONO 5/8</v>
          </cell>
          <cell r="L2301">
            <v>1</v>
          </cell>
          <cell r="M2301" t="str">
            <v>UNID.</v>
          </cell>
          <cell r="N2301" t="str">
            <v>TRACTO</v>
          </cell>
          <cell r="O2301">
            <v>0</v>
          </cell>
          <cell r="P2301" t="str">
            <v>M8</v>
          </cell>
          <cell r="Q2301" t="str">
            <v>J2</v>
          </cell>
          <cell r="R2301" t="str">
            <v>J6</v>
          </cell>
          <cell r="S2301" t="str">
            <v>ENTREGADO</v>
          </cell>
          <cell r="T2301">
            <v>42711</v>
          </cell>
          <cell r="U2301" t="str">
            <v>VARILLAS GAGO  OSCAR ALBERTO</v>
          </cell>
          <cell r="V2301" t="str">
            <v>CORIHUAMAN SURCO  ERICK ROBERT</v>
          </cell>
        </row>
        <row r="2302">
          <cell r="A2302">
            <v>2260</v>
          </cell>
          <cell r="B2302">
            <v>42711</v>
          </cell>
          <cell r="C2302" t="str">
            <v>DICIEMBRE</v>
          </cell>
          <cell r="D2302" t="str">
            <v>2016</v>
          </cell>
          <cell r="E2302">
            <v>537</v>
          </cell>
          <cell r="F2302" t="str">
            <v>C5R-896</v>
          </cell>
          <cell r="G2302" t="str">
            <v>A0U-977</v>
          </cell>
          <cell r="H2302" t="str">
            <v>LAS BAMBAS</v>
          </cell>
          <cell r="I2302">
            <v>212401</v>
          </cell>
          <cell r="J2302" t="str">
            <v>REPUESTO</v>
          </cell>
          <cell r="K2302" t="str">
            <v>GUIA 5/8</v>
          </cell>
          <cell r="L2302">
            <v>1</v>
          </cell>
          <cell r="M2302" t="str">
            <v>UNID.</v>
          </cell>
          <cell r="N2302" t="str">
            <v>TRACTO</v>
          </cell>
          <cell r="O2302">
            <v>0</v>
          </cell>
          <cell r="P2302" t="str">
            <v>M8</v>
          </cell>
          <cell r="Q2302" t="str">
            <v>J2</v>
          </cell>
          <cell r="R2302" t="str">
            <v>J6</v>
          </cell>
          <cell r="S2302" t="str">
            <v>ENTREGADO</v>
          </cell>
          <cell r="T2302">
            <v>42711</v>
          </cell>
          <cell r="U2302" t="str">
            <v>VARILLAS GAGO  OSCAR ALBERTO</v>
          </cell>
          <cell r="V2302" t="str">
            <v>CORIHUAMAN SURCO  ERICK ROBERT</v>
          </cell>
        </row>
        <row r="2303">
          <cell r="A2303">
            <v>2261</v>
          </cell>
          <cell r="B2303">
            <v>42711</v>
          </cell>
          <cell r="C2303" t="str">
            <v>DICIEMBRE</v>
          </cell>
          <cell r="D2303" t="str">
            <v>2016</v>
          </cell>
          <cell r="E2303">
            <v>537</v>
          </cell>
          <cell r="F2303" t="str">
            <v>C5R-896</v>
          </cell>
          <cell r="G2303" t="str">
            <v>A0U-977</v>
          </cell>
          <cell r="H2303" t="str">
            <v>LAS BAMBAS</v>
          </cell>
          <cell r="I2303">
            <v>212401</v>
          </cell>
          <cell r="J2303" t="str">
            <v>REPUESTO</v>
          </cell>
          <cell r="K2303" t="str">
            <v>TUERCA 5/8</v>
          </cell>
          <cell r="L2303">
            <v>1</v>
          </cell>
          <cell r="M2303" t="str">
            <v>UNID.</v>
          </cell>
          <cell r="N2303" t="str">
            <v>TRACTO</v>
          </cell>
          <cell r="O2303">
            <v>0</v>
          </cell>
          <cell r="P2303" t="str">
            <v>M8</v>
          </cell>
          <cell r="Q2303" t="str">
            <v>J2</v>
          </cell>
          <cell r="R2303" t="str">
            <v>J6</v>
          </cell>
          <cell r="S2303" t="str">
            <v>ENTREGADO</v>
          </cell>
          <cell r="T2303">
            <v>42711</v>
          </cell>
          <cell r="U2303" t="str">
            <v>VARILLAS GAGO  OSCAR ALBERTO</v>
          </cell>
          <cell r="V2303" t="str">
            <v>CORIHUAMAN SURCO  ERICK ROBERT</v>
          </cell>
        </row>
        <row r="2304">
          <cell r="A2304">
            <v>2296</v>
          </cell>
          <cell r="B2304">
            <v>42711</v>
          </cell>
          <cell r="C2304" t="str">
            <v>DICIEMBRE</v>
          </cell>
          <cell r="D2304" t="str">
            <v>2016</v>
          </cell>
          <cell r="E2304">
            <v>486</v>
          </cell>
          <cell r="F2304" t="str">
            <v>C9M-902</v>
          </cell>
          <cell r="G2304" t="str">
            <v>B8L-970</v>
          </cell>
          <cell r="H2304" t="str">
            <v>LAS BAMBAS</v>
          </cell>
          <cell r="I2304">
            <v>209833</v>
          </cell>
          <cell r="J2304" t="str">
            <v>REPUESTO</v>
          </cell>
          <cell r="K2304" t="str">
            <v>REDUCTOR DE VALVULA RECUOERADOR DE GASES 4 X 3</v>
          </cell>
          <cell r="L2304">
            <v>1</v>
          </cell>
          <cell r="M2304" t="str">
            <v>UNID.</v>
          </cell>
          <cell r="N2304" t="str">
            <v>CISTERNA</v>
          </cell>
          <cell r="O2304">
            <v>0</v>
          </cell>
          <cell r="P2304" t="str">
            <v>S2</v>
          </cell>
          <cell r="Q2304" t="str">
            <v>J2</v>
          </cell>
          <cell r="R2304" t="str">
            <v>J6</v>
          </cell>
          <cell r="S2304" t="str">
            <v>ENTREGADO</v>
          </cell>
          <cell r="T2304">
            <v>42711</v>
          </cell>
          <cell r="U2304" t="str">
            <v>PALOMINO ESTRADA  MICHEL</v>
          </cell>
          <cell r="V2304" t="str">
            <v>CORIHUAMAN SURCO  ERICK ROBERT</v>
          </cell>
        </row>
        <row r="2305">
          <cell r="A2305">
            <v>2307</v>
          </cell>
          <cell r="B2305">
            <v>42711</v>
          </cell>
          <cell r="C2305" t="str">
            <v>DICIEMBRE</v>
          </cell>
          <cell r="D2305" t="str">
            <v>2016</v>
          </cell>
          <cell r="E2305">
            <v>548</v>
          </cell>
          <cell r="F2305" t="str">
            <v>D3N-721</v>
          </cell>
          <cell r="G2305" t="str">
            <v>C4S-979</v>
          </cell>
          <cell r="H2305" t="str">
            <v>LAS BAMBAS</v>
          </cell>
          <cell r="I2305">
            <v>135552</v>
          </cell>
          <cell r="J2305" t="str">
            <v>REPUESTO</v>
          </cell>
          <cell r="K2305" t="str">
            <v>LIQUIDO LIMPIAPARABRISAS</v>
          </cell>
          <cell r="L2305">
            <v>1</v>
          </cell>
          <cell r="M2305" t="str">
            <v>GLNS.</v>
          </cell>
          <cell r="N2305" t="str">
            <v>TRACTO</v>
          </cell>
          <cell r="O2305">
            <v>0</v>
          </cell>
          <cell r="P2305" t="str">
            <v>M8</v>
          </cell>
          <cell r="Q2305" t="str">
            <v>J2</v>
          </cell>
          <cell r="R2305" t="str">
            <v>J6</v>
          </cell>
          <cell r="S2305" t="str">
            <v>ENTREGADO</v>
          </cell>
          <cell r="T2305">
            <v>42711</v>
          </cell>
          <cell r="U2305" t="str">
            <v>VARILLAS GAGO  OSCAR ALBERTO</v>
          </cell>
          <cell r="V2305" t="str">
            <v>CORIHUAMAN SURCO  ERICK ROBERT</v>
          </cell>
        </row>
        <row r="2306">
          <cell r="A2306">
            <v>2308</v>
          </cell>
          <cell r="B2306">
            <v>42711</v>
          </cell>
          <cell r="C2306" t="str">
            <v>DICIEMBRE</v>
          </cell>
          <cell r="D2306" t="str">
            <v>2016</v>
          </cell>
          <cell r="E2306">
            <v>548</v>
          </cell>
          <cell r="F2306" t="str">
            <v>D3N-721</v>
          </cell>
          <cell r="G2306" t="str">
            <v>C4S-979</v>
          </cell>
          <cell r="H2306" t="str">
            <v>LAS BAMBAS</v>
          </cell>
          <cell r="I2306">
            <v>135552</v>
          </cell>
          <cell r="J2306" t="str">
            <v>REPUESTO</v>
          </cell>
          <cell r="K2306" t="str">
            <v>SOPORTE DE CAPOT</v>
          </cell>
          <cell r="L2306">
            <v>1</v>
          </cell>
          <cell r="M2306" t="str">
            <v>UNID.</v>
          </cell>
          <cell r="N2306" t="str">
            <v>TRACTO</v>
          </cell>
          <cell r="O2306">
            <v>0</v>
          </cell>
          <cell r="P2306" t="str">
            <v>M8</v>
          </cell>
          <cell r="Q2306" t="str">
            <v>J2</v>
          </cell>
          <cell r="R2306" t="str">
            <v>J6</v>
          </cell>
          <cell r="S2306" t="str">
            <v>ENTREGADO</v>
          </cell>
          <cell r="T2306">
            <v>42711</v>
          </cell>
          <cell r="U2306" t="str">
            <v>VARILLAS GAGO  OSCAR ALBERTO</v>
          </cell>
          <cell r="V2306" t="str">
            <v>CORIHUAMAN SURCO  ERICK ROBERT</v>
          </cell>
        </row>
        <row r="2307">
          <cell r="A2307">
            <v>2312</v>
          </cell>
          <cell r="B2307">
            <v>42711</v>
          </cell>
          <cell r="C2307" t="str">
            <v>DICIEMBRE</v>
          </cell>
          <cell r="D2307" t="str">
            <v>2016</v>
          </cell>
          <cell r="E2307">
            <v>548</v>
          </cell>
          <cell r="F2307" t="str">
            <v>D3N-721</v>
          </cell>
          <cell r="G2307" t="str">
            <v>C4S-979</v>
          </cell>
          <cell r="H2307" t="str">
            <v>LAS BAMBAS</v>
          </cell>
          <cell r="I2307">
            <v>135552</v>
          </cell>
          <cell r="J2307" t="str">
            <v>REPUESTO</v>
          </cell>
          <cell r="K2307" t="str">
            <v>PRESINTOS 200</v>
          </cell>
          <cell r="L2307">
            <v>20</v>
          </cell>
          <cell r="M2307" t="str">
            <v>UNID.</v>
          </cell>
          <cell r="N2307" t="str">
            <v>TRACTO</v>
          </cell>
          <cell r="O2307">
            <v>0</v>
          </cell>
          <cell r="P2307" t="str">
            <v>E2</v>
          </cell>
          <cell r="Q2307" t="str">
            <v>J2</v>
          </cell>
          <cell r="R2307" t="str">
            <v>J6</v>
          </cell>
          <cell r="S2307" t="str">
            <v>ENTREGADO</v>
          </cell>
          <cell r="T2307">
            <v>42711</v>
          </cell>
          <cell r="U2307" t="str">
            <v>YUCA BELLIDO BORIS YERSY</v>
          </cell>
          <cell r="V2307" t="str">
            <v>CORIHUAMAN SURCO  ERICK ROBERT</v>
          </cell>
        </row>
        <row r="2308">
          <cell r="A2308">
            <v>2313</v>
          </cell>
          <cell r="B2308">
            <v>42711</v>
          </cell>
          <cell r="C2308" t="str">
            <v>DICIEMBRE</v>
          </cell>
          <cell r="D2308" t="str">
            <v>2016</v>
          </cell>
          <cell r="E2308">
            <v>467</v>
          </cell>
          <cell r="F2308" t="str">
            <v>D3P-743</v>
          </cell>
          <cell r="G2308" t="str">
            <v>B8L-972</v>
          </cell>
          <cell r="H2308" t="str">
            <v>LAS BAMBAS</v>
          </cell>
          <cell r="I2308">
            <v>181789</v>
          </cell>
          <cell r="J2308" t="str">
            <v>REPUESTO</v>
          </cell>
          <cell r="K2308" t="str">
            <v xml:space="preserve">SOCKET DE FOCO LAGRIMON </v>
          </cell>
          <cell r="L2308">
            <v>1</v>
          </cell>
          <cell r="M2308" t="str">
            <v>UNID.</v>
          </cell>
          <cell r="N2308" t="str">
            <v>TRACTO</v>
          </cell>
          <cell r="O2308">
            <v>0</v>
          </cell>
          <cell r="P2308" t="str">
            <v>E1</v>
          </cell>
          <cell r="Q2308" t="str">
            <v>J2</v>
          </cell>
          <cell r="R2308" t="str">
            <v>J6</v>
          </cell>
          <cell r="S2308" t="str">
            <v>ENTREGADO</v>
          </cell>
          <cell r="T2308">
            <v>42711</v>
          </cell>
          <cell r="U2308" t="str">
            <v>PALOMINO CARDENAS JUAN CARLOS</v>
          </cell>
          <cell r="V2308" t="str">
            <v>CORIHUAMAN SURCO  ERICK ROBERT</v>
          </cell>
        </row>
        <row r="2309">
          <cell r="A2309">
            <v>2291</v>
          </cell>
          <cell r="B2309">
            <v>42711</v>
          </cell>
          <cell r="C2309" t="str">
            <v>DICIEMBRE</v>
          </cell>
          <cell r="D2309" t="str">
            <v>2016</v>
          </cell>
          <cell r="E2309">
            <v>529</v>
          </cell>
          <cell r="F2309" t="str">
            <v>D3P-746</v>
          </cell>
          <cell r="G2309" t="str">
            <v>C0T-974</v>
          </cell>
          <cell r="H2309" t="str">
            <v>LAS BAMBAS</v>
          </cell>
          <cell r="I2309">
            <v>130316</v>
          </cell>
          <cell r="J2309" t="str">
            <v>REPUESTO</v>
          </cell>
          <cell r="K2309" t="str">
            <v>PERNO 5/8 X 6</v>
          </cell>
          <cell r="L2309">
            <v>4</v>
          </cell>
          <cell r="M2309" t="str">
            <v>UNID.</v>
          </cell>
          <cell r="N2309" t="str">
            <v>CISTERNA</v>
          </cell>
          <cell r="O2309">
            <v>0</v>
          </cell>
          <cell r="P2309" t="str">
            <v>S2</v>
          </cell>
          <cell r="Q2309" t="str">
            <v>J2</v>
          </cell>
          <cell r="R2309" t="str">
            <v>J6</v>
          </cell>
          <cell r="S2309" t="str">
            <v>ENTREGADO</v>
          </cell>
          <cell r="T2309">
            <v>42711</v>
          </cell>
          <cell r="U2309" t="str">
            <v>PALOMINO ESTRADA  MICHEL</v>
          </cell>
          <cell r="V2309" t="str">
            <v>CORIHUAMAN SURCO  ERICK ROBERT</v>
          </cell>
        </row>
        <row r="2310">
          <cell r="A2310">
            <v>2292</v>
          </cell>
          <cell r="B2310">
            <v>42711</v>
          </cell>
          <cell r="C2310" t="str">
            <v>DICIEMBRE</v>
          </cell>
          <cell r="D2310" t="str">
            <v>2016</v>
          </cell>
          <cell r="E2310">
            <v>529</v>
          </cell>
          <cell r="F2310" t="str">
            <v>D3P-746</v>
          </cell>
          <cell r="G2310" t="str">
            <v>C0T-974</v>
          </cell>
          <cell r="H2310" t="str">
            <v>LAS BAMBAS</v>
          </cell>
          <cell r="I2310">
            <v>130316</v>
          </cell>
          <cell r="J2310" t="str">
            <v>REPUESTO</v>
          </cell>
          <cell r="K2310" t="str">
            <v>TUERCA SEGURO 5/8</v>
          </cell>
          <cell r="L2310">
            <v>4</v>
          </cell>
          <cell r="M2310" t="str">
            <v>UNID.</v>
          </cell>
          <cell r="N2310" t="str">
            <v>CISTERNA</v>
          </cell>
          <cell r="O2310">
            <v>0</v>
          </cell>
          <cell r="P2310" t="str">
            <v>S2</v>
          </cell>
          <cell r="Q2310" t="str">
            <v>J2</v>
          </cell>
          <cell r="R2310" t="str">
            <v>J6</v>
          </cell>
          <cell r="S2310" t="str">
            <v>ENTREGADO</v>
          </cell>
          <cell r="T2310">
            <v>42711</v>
          </cell>
          <cell r="U2310" t="str">
            <v>PALOMINO ESTRADA  MICHEL</v>
          </cell>
          <cell r="V2310" t="str">
            <v>CORIHUAMAN SURCO  ERICK ROBERT</v>
          </cell>
        </row>
        <row r="2311">
          <cell r="A2311">
            <v>2271</v>
          </cell>
          <cell r="B2311">
            <v>42711</v>
          </cell>
          <cell r="C2311" t="str">
            <v>DICIEMBRE</v>
          </cell>
          <cell r="D2311" t="str">
            <v>2016</v>
          </cell>
          <cell r="E2311">
            <v>506</v>
          </cell>
          <cell r="F2311" t="str">
            <v>D3P-754</v>
          </cell>
          <cell r="G2311" t="str">
            <v>C0V-971</v>
          </cell>
          <cell r="H2311" t="str">
            <v>LAS BAMBAS</v>
          </cell>
          <cell r="I2311">
            <v>163530</v>
          </cell>
          <cell r="J2311" t="str">
            <v>REPUESTO</v>
          </cell>
          <cell r="K2311" t="str">
            <v>PERILLA DE PALANCA DE CAMBIO</v>
          </cell>
          <cell r="L2311">
            <v>1</v>
          </cell>
          <cell r="M2311" t="str">
            <v>UNID.</v>
          </cell>
          <cell r="N2311" t="str">
            <v>TRACTO</v>
          </cell>
          <cell r="O2311">
            <v>0</v>
          </cell>
          <cell r="P2311" t="str">
            <v>M2</v>
          </cell>
          <cell r="Q2311" t="str">
            <v>J2</v>
          </cell>
          <cell r="R2311" t="str">
            <v>J6</v>
          </cell>
          <cell r="S2311" t="str">
            <v>ENTREGADO</v>
          </cell>
          <cell r="T2311">
            <v>42711</v>
          </cell>
          <cell r="U2311" t="str">
            <v>CHUMPITAZ GAGO JULIO ENRIQUE</v>
          </cell>
          <cell r="V2311" t="str">
            <v>CORIHUAMAN SURCO  ERICK ROBERT</v>
          </cell>
        </row>
        <row r="2312">
          <cell r="A2312">
            <v>2277</v>
          </cell>
          <cell r="B2312">
            <v>42711</v>
          </cell>
          <cell r="C2312" t="str">
            <v>DICIEMBRE</v>
          </cell>
          <cell r="D2312" t="str">
            <v>2016</v>
          </cell>
          <cell r="E2312">
            <v>521</v>
          </cell>
          <cell r="F2312" t="str">
            <v>D4T-927</v>
          </cell>
          <cell r="G2312" t="str">
            <v>B4Q-976</v>
          </cell>
          <cell r="H2312" t="str">
            <v>LAS BAMBAS</v>
          </cell>
          <cell r="I2312">
            <v>197963</v>
          </cell>
          <cell r="J2312" t="str">
            <v>REPUESTO</v>
          </cell>
          <cell r="K2312" t="str">
            <v>ELECTROVALVULA DEL FAN (VENTILADOR)</v>
          </cell>
          <cell r="L2312">
            <v>1</v>
          </cell>
          <cell r="M2312" t="str">
            <v>UNID.</v>
          </cell>
          <cell r="N2312" t="str">
            <v>TRACTO</v>
          </cell>
          <cell r="O2312">
            <v>0</v>
          </cell>
          <cell r="P2312" t="str">
            <v>M3</v>
          </cell>
          <cell r="Q2312" t="str">
            <v>J2</v>
          </cell>
          <cell r="R2312" t="str">
            <v>J6</v>
          </cell>
          <cell r="S2312" t="str">
            <v>ENTREGADO</v>
          </cell>
          <cell r="T2312">
            <v>42711</v>
          </cell>
          <cell r="U2312" t="str">
            <v>GARCIA PASQUEL  JOSE LUIS</v>
          </cell>
          <cell r="V2312" t="str">
            <v>CORIHUAMAN SURCO  ERICK ROBERT</v>
          </cell>
        </row>
        <row r="2313">
          <cell r="A2313">
            <v>2278</v>
          </cell>
          <cell r="B2313">
            <v>42711</v>
          </cell>
          <cell r="C2313" t="str">
            <v>DICIEMBRE</v>
          </cell>
          <cell r="D2313" t="str">
            <v>2016</v>
          </cell>
          <cell r="E2313">
            <v>521</v>
          </cell>
          <cell r="F2313" t="str">
            <v>D4T-927</v>
          </cell>
          <cell r="G2313" t="str">
            <v>B4Q-976</v>
          </cell>
          <cell r="H2313" t="str">
            <v>LAS BAMBAS</v>
          </cell>
          <cell r="I2313">
            <v>197963</v>
          </cell>
          <cell r="J2313" t="str">
            <v>REPUESTO</v>
          </cell>
          <cell r="K2313" t="str">
            <v>RETENES DELANTEROS DE TRACCION</v>
          </cell>
          <cell r="L2313">
            <v>2</v>
          </cell>
          <cell r="M2313" t="str">
            <v>UNID.</v>
          </cell>
          <cell r="N2313" t="str">
            <v>TRACTO</v>
          </cell>
          <cell r="O2313">
            <v>79</v>
          </cell>
          <cell r="P2313" t="str">
            <v>M3</v>
          </cell>
          <cell r="Q2313" t="str">
            <v>J2</v>
          </cell>
          <cell r="R2313" t="str">
            <v>J6</v>
          </cell>
          <cell r="S2313" t="str">
            <v>PENDIENTE</v>
          </cell>
          <cell r="T2313">
            <v>0</v>
          </cell>
          <cell r="U2313" t="str">
            <v>GARCIA PASQUEL  JOSE LUIS</v>
          </cell>
          <cell r="V2313" t="str">
            <v>CORIHUAMAN SURCO  ERICK ROBERT</v>
          </cell>
        </row>
        <row r="2314">
          <cell r="A2314">
            <v>2297</v>
          </cell>
          <cell r="B2314">
            <v>42711</v>
          </cell>
          <cell r="C2314" t="str">
            <v>DICIEMBRE</v>
          </cell>
          <cell r="D2314" t="str">
            <v>2016</v>
          </cell>
          <cell r="E2314">
            <v>521</v>
          </cell>
          <cell r="F2314" t="str">
            <v>D4T-927</v>
          </cell>
          <cell r="G2314" t="str">
            <v>B4Q-976</v>
          </cell>
          <cell r="H2314" t="str">
            <v>LAS BAMBAS</v>
          </cell>
          <cell r="I2314">
            <v>197963</v>
          </cell>
          <cell r="J2314" t="str">
            <v>REPUESTO</v>
          </cell>
          <cell r="K2314" t="str">
            <v>VALVULA DE PITONES</v>
          </cell>
          <cell r="L2314">
            <v>12</v>
          </cell>
          <cell r="M2314" t="str">
            <v>UNID.</v>
          </cell>
          <cell r="N2314" t="str">
            <v>CISTERNA</v>
          </cell>
          <cell r="O2314">
            <v>0</v>
          </cell>
          <cell r="P2314" t="str">
            <v>N1</v>
          </cell>
          <cell r="Q2314" t="str">
            <v>J2</v>
          </cell>
          <cell r="R2314" t="str">
            <v>J6</v>
          </cell>
          <cell r="S2314" t="str">
            <v>ENTREGADO</v>
          </cell>
          <cell r="T2314">
            <v>42711</v>
          </cell>
          <cell r="U2314" t="str">
            <v>AGUILAR CCANTUTA WILLY</v>
          </cell>
          <cell r="V2314" t="str">
            <v>CORIHUAMAN SURCO  ERICK ROBERT</v>
          </cell>
        </row>
        <row r="2315">
          <cell r="A2315">
            <v>2268</v>
          </cell>
          <cell r="B2315">
            <v>42711</v>
          </cell>
          <cell r="C2315" t="str">
            <v>DICIEMBRE</v>
          </cell>
          <cell r="D2315" t="str">
            <v>2016</v>
          </cell>
          <cell r="E2315">
            <v>521</v>
          </cell>
          <cell r="F2315" t="str">
            <v>D4T-927</v>
          </cell>
          <cell r="G2315" t="str">
            <v>B4Q-976</v>
          </cell>
          <cell r="H2315" t="str">
            <v>LAS BAMBAS</v>
          </cell>
          <cell r="I2315">
            <v>197963</v>
          </cell>
          <cell r="J2315" t="str">
            <v>REPUESTO</v>
          </cell>
          <cell r="K2315" t="str">
            <v>LLANTAS</v>
          </cell>
          <cell r="L2315">
            <v>12</v>
          </cell>
          <cell r="M2315" t="str">
            <v>UNID.</v>
          </cell>
          <cell r="N2315" t="str">
            <v>CISTERNA</v>
          </cell>
          <cell r="O2315">
            <v>0</v>
          </cell>
          <cell r="P2315" t="str">
            <v>N1</v>
          </cell>
          <cell r="Q2315" t="str">
            <v>J2</v>
          </cell>
          <cell r="R2315" t="str">
            <v>J6</v>
          </cell>
          <cell r="S2315" t="str">
            <v>ENTREGADO</v>
          </cell>
          <cell r="T2315">
            <v>42711</v>
          </cell>
          <cell r="U2315" t="str">
            <v>AGUILAR CCANTUTA WILLY</v>
          </cell>
          <cell r="V2315" t="str">
            <v>CORIHUAMAN SURCO  ERICK ROBERT</v>
          </cell>
        </row>
        <row r="2316">
          <cell r="A2316">
            <v>2272</v>
          </cell>
          <cell r="B2316">
            <v>42711</v>
          </cell>
          <cell r="C2316" t="str">
            <v>DICIEMBRE</v>
          </cell>
          <cell r="D2316" t="str">
            <v>2016</v>
          </cell>
          <cell r="E2316">
            <v>532</v>
          </cell>
          <cell r="F2316" t="str">
            <v>D6G-805</v>
          </cell>
          <cell r="G2316" t="str">
            <v>T4Z-996</v>
          </cell>
          <cell r="H2316" t="str">
            <v>LAS BAMBAS</v>
          </cell>
          <cell r="I2316">
            <v>233231</v>
          </cell>
          <cell r="J2316" t="str">
            <v>REPUESTO</v>
          </cell>
          <cell r="K2316" t="str">
            <v>PERNOS 1/4 X 1 1/2</v>
          </cell>
          <cell r="L2316">
            <v>4</v>
          </cell>
          <cell r="M2316" t="str">
            <v>UNID.</v>
          </cell>
          <cell r="N2316" t="str">
            <v>TRACTO</v>
          </cell>
          <cell r="O2316">
            <v>0</v>
          </cell>
          <cell r="P2316" t="str">
            <v>M5</v>
          </cell>
          <cell r="Q2316" t="str">
            <v>J2</v>
          </cell>
          <cell r="R2316" t="str">
            <v>J6</v>
          </cell>
          <cell r="S2316" t="str">
            <v>ENTREGADO</v>
          </cell>
          <cell r="T2316">
            <v>42711</v>
          </cell>
          <cell r="U2316" t="str">
            <v>LOPEZ RUIZ WILBERTO</v>
          </cell>
          <cell r="V2316" t="str">
            <v>CORIHUAMAN SURCO  ERICK ROBERT</v>
          </cell>
        </row>
        <row r="2317">
          <cell r="A2317">
            <v>2273</v>
          </cell>
          <cell r="B2317">
            <v>42711</v>
          </cell>
          <cell r="C2317" t="str">
            <v>DICIEMBRE</v>
          </cell>
          <cell r="D2317" t="str">
            <v>2016</v>
          </cell>
          <cell r="E2317">
            <v>532</v>
          </cell>
          <cell r="F2317" t="str">
            <v>D6G-805</v>
          </cell>
          <cell r="G2317" t="str">
            <v>T4Z-996</v>
          </cell>
          <cell r="H2317" t="str">
            <v>LAS BAMBAS</v>
          </cell>
          <cell r="I2317">
            <v>233231</v>
          </cell>
          <cell r="J2317" t="str">
            <v>REPUESTO</v>
          </cell>
          <cell r="K2317" t="str">
            <v>TUERCA SEGURO 1/4</v>
          </cell>
          <cell r="L2317">
            <v>4</v>
          </cell>
          <cell r="M2317" t="str">
            <v>UNID.</v>
          </cell>
          <cell r="N2317" t="str">
            <v>TRACTO</v>
          </cell>
          <cell r="O2317">
            <v>0</v>
          </cell>
          <cell r="P2317" t="str">
            <v>M5</v>
          </cell>
          <cell r="Q2317" t="str">
            <v>J2</v>
          </cell>
          <cell r="R2317" t="str">
            <v>J6</v>
          </cell>
          <cell r="S2317" t="str">
            <v>ENTREGADO</v>
          </cell>
          <cell r="T2317">
            <v>42711</v>
          </cell>
          <cell r="U2317" t="str">
            <v>LOPEZ RUIZ WILBERTO</v>
          </cell>
          <cell r="V2317" t="str">
            <v>CORIHUAMAN SURCO  ERICK ROBERT</v>
          </cell>
        </row>
        <row r="2318">
          <cell r="A2318">
            <v>2274</v>
          </cell>
          <cell r="B2318">
            <v>42711</v>
          </cell>
          <cell r="C2318" t="str">
            <v>DICIEMBRE</v>
          </cell>
          <cell r="D2318" t="str">
            <v>2016</v>
          </cell>
          <cell r="E2318">
            <v>532</v>
          </cell>
          <cell r="F2318" t="str">
            <v>D6G-805</v>
          </cell>
          <cell r="G2318" t="str">
            <v>T4Z-996</v>
          </cell>
          <cell r="H2318" t="str">
            <v>LAS BAMBAS</v>
          </cell>
          <cell r="I2318">
            <v>233231</v>
          </cell>
          <cell r="J2318" t="str">
            <v>REPUESTO</v>
          </cell>
          <cell r="K2318" t="str">
            <v>ARANDELA PLANA 1/4</v>
          </cell>
          <cell r="L2318">
            <v>8</v>
          </cell>
          <cell r="M2318" t="str">
            <v>UNID.</v>
          </cell>
          <cell r="N2318" t="str">
            <v>TRACTO</v>
          </cell>
          <cell r="O2318">
            <v>0</v>
          </cell>
          <cell r="P2318" t="str">
            <v>M5</v>
          </cell>
          <cell r="Q2318" t="str">
            <v>J2</v>
          </cell>
          <cell r="R2318" t="str">
            <v>J6</v>
          </cell>
          <cell r="S2318" t="str">
            <v>ENTREGADO</v>
          </cell>
          <cell r="T2318">
            <v>42711</v>
          </cell>
          <cell r="U2318" t="str">
            <v>LOPEZ RUIZ WILBERTO</v>
          </cell>
          <cell r="V2318" t="str">
            <v>CORIHUAMAN SURCO  ERICK ROBERT</v>
          </cell>
        </row>
        <row r="2319">
          <cell r="A2319">
            <v>2298</v>
          </cell>
          <cell r="B2319">
            <v>42711</v>
          </cell>
          <cell r="C2319" t="str">
            <v>DICIEMBRE</v>
          </cell>
          <cell r="D2319" t="str">
            <v>2016</v>
          </cell>
          <cell r="E2319">
            <v>532</v>
          </cell>
          <cell r="F2319" t="str">
            <v>D6G-805</v>
          </cell>
          <cell r="G2319" t="str">
            <v>T4Z-996</v>
          </cell>
          <cell r="H2319" t="str">
            <v>LAS BAMBAS</v>
          </cell>
          <cell r="I2319">
            <v>233231</v>
          </cell>
          <cell r="J2319" t="str">
            <v>REPUESTO</v>
          </cell>
          <cell r="K2319" t="str">
            <v>ZAPATAS</v>
          </cell>
          <cell r="L2319">
            <v>0.5</v>
          </cell>
          <cell r="M2319" t="str">
            <v>JUEGO</v>
          </cell>
          <cell r="N2319" t="str">
            <v>CISTERNA</v>
          </cell>
          <cell r="O2319">
            <v>0</v>
          </cell>
          <cell r="P2319" t="str">
            <v>M5</v>
          </cell>
          <cell r="Q2319" t="str">
            <v>J2</v>
          </cell>
          <cell r="R2319" t="str">
            <v>J6</v>
          </cell>
          <cell r="S2319" t="str">
            <v>ENTREGADO</v>
          </cell>
          <cell r="T2319">
            <v>42711</v>
          </cell>
          <cell r="U2319" t="str">
            <v>LOPEZ RUIZ WILBERTO</v>
          </cell>
          <cell r="V2319" t="str">
            <v>CORIHUAMAN SURCO  ERICK ROBERT</v>
          </cell>
        </row>
        <row r="2320">
          <cell r="A2320">
            <v>2299</v>
          </cell>
          <cell r="B2320">
            <v>42711</v>
          </cell>
          <cell r="C2320" t="str">
            <v>DICIEMBRE</v>
          </cell>
          <cell r="D2320" t="str">
            <v>2016</v>
          </cell>
          <cell r="E2320">
            <v>532</v>
          </cell>
          <cell r="F2320" t="str">
            <v>D6G-805</v>
          </cell>
          <cell r="G2320" t="str">
            <v>T4Z-996</v>
          </cell>
          <cell r="H2320" t="str">
            <v>LAS BAMBAS</v>
          </cell>
          <cell r="I2320">
            <v>233231</v>
          </cell>
          <cell r="J2320" t="str">
            <v>REPUESTO</v>
          </cell>
          <cell r="K2320" t="str">
            <v>REMACHES</v>
          </cell>
          <cell r="L2320">
            <v>70</v>
          </cell>
          <cell r="M2320" t="str">
            <v>UNID.</v>
          </cell>
          <cell r="N2320" t="str">
            <v>CISTERNA</v>
          </cell>
          <cell r="O2320">
            <v>0</v>
          </cell>
          <cell r="P2320" t="str">
            <v>M5</v>
          </cell>
          <cell r="Q2320" t="str">
            <v>J2</v>
          </cell>
          <cell r="R2320" t="str">
            <v>J6</v>
          </cell>
          <cell r="S2320" t="str">
            <v>ENTREGADO</v>
          </cell>
          <cell r="T2320">
            <v>42711</v>
          </cell>
          <cell r="U2320" t="str">
            <v>LOPEZ RUIZ WILBERTO</v>
          </cell>
          <cell r="V2320" t="str">
            <v>CORIHUAMAN SURCO  ERICK ROBERT</v>
          </cell>
        </row>
        <row r="2321">
          <cell r="A2321">
            <v>2300</v>
          </cell>
          <cell r="B2321">
            <v>42711</v>
          </cell>
          <cell r="C2321" t="str">
            <v>DICIEMBRE</v>
          </cell>
          <cell r="D2321" t="str">
            <v>2016</v>
          </cell>
          <cell r="E2321">
            <v>532</v>
          </cell>
          <cell r="F2321" t="str">
            <v>D6G-805</v>
          </cell>
          <cell r="G2321" t="str">
            <v>T4Z-996</v>
          </cell>
          <cell r="H2321" t="str">
            <v>LAS BAMBAS</v>
          </cell>
          <cell r="I2321">
            <v>233231</v>
          </cell>
          <cell r="J2321" t="str">
            <v>REPUESTO</v>
          </cell>
          <cell r="K2321" t="str">
            <v>PERNOS 5/16 X 1 1/2</v>
          </cell>
          <cell r="L2321">
            <v>2</v>
          </cell>
          <cell r="M2321" t="str">
            <v>UNID.</v>
          </cell>
          <cell r="N2321" t="str">
            <v>TRACTO</v>
          </cell>
          <cell r="O2321">
            <v>0</v>
          </cell>
          <cell r="P2321" t="str">
            <v>E3</v>
          </cell>
          <cell r="Q2321" t="str">
            <v>J2</v>
          </cell>
          <cell r="R2321" t="str">
            <v>J6</v>
          </cell>
          <cell r="S2321" t="str">
            <v>ENTREGADO</v>
          </cell>
          <cell r="T2321">
            <v>42711</v>
          </cell>
          <cell r="U2321" t="str">
            <v>CONDORI CHURATA ALEX</v>
          </cell>
          <cell r="V2321" t="str">
            <v>CORIHUAMAN SURCO  ERICK ROBERT</v>
          </cell>
        </row>
        <row r="2322">
          <cell r="A2322">
            <v>2302</v>
          </cell>
          <cell r="B2322">
            <v>42711</v>
          </cell>
          <cell r="C2322" t="str">
            <v>DICIEMBRE</v>
          </cell>
          <cell r="D2322" t="str">
            <v>2016</v>
          </cell>
          <cell r="E2322">
            <v>532</v>
          </cell>
          <cell r="F2322" t="str">
            <v>D6G-805</v>
          </cell>
          <cell r="G2322" t="str">
            <v>T4Z-996</v>
          </cell>
          <cell r="H2322" t="str">
            <v>LAS BAMBAS</v>
          </cell>
          <cell r="I2322">
            <v>233231</v>
          </cell>
          <cell r="J2322" t="str">
            <v>REPUESTO</v>
          </cell>
          <cell r="K2322" t="str">
            <v>TUERCA 5/16</v>
          </cell>
          <cell r="L2322">
            <v>2</v>
          </cell>
          <cell r="M2322" t="str">
            <v>UNID.</v>
          </cell>
          <cell r="N2322" t="str">
            <v>TRACTO</v>
          </cell>
          <cell r="O2322">
            <v>0</v>
          </cell>
          <cell r="P2322" t="str">
            <v>E3</v>
          </cell>
          <cell r="Q2322" t="str">
            <v>J2</v>
          </cell>
          <cell r="R2322" t="str">
            <v>J6</v>
          </cell>
          <cell r="S2322" t="str">
            <v>ENTREGADO</v>
          </cell>
          <cell r="T2322">
            <v>42711</v>
          </cell>
          <cell r="U2322" t="str">
            <v>CONDORI CHURATA ALEX</v>
          </cell>
          <cell r="V2322" t="str">
            <v>CORIHUAMAN SURCO  ERICK ROBERT</v>
          </cell>
        </row>
        <row r="2323">
          <cell r="A2323">
            <v>2303</v>
          </cell>
          <cell r="B2323">
            <v>42711</v>
          </cell>
          <cell r="C2323" t="str">
            <v>DICIEMBRE</v>
          </cell>
          <cell r="D2323" t="str">
            <v>2016</v>
          </cell>
          <cell r="E2323">
            <v>532</v>
          </cell>
          <cell r="F2323" t="str">
            <v>D6G-805</v>
          </cell>
          <cell r="G2323" t="str">
            <v>T4Z-996</v>
          </cell>
          <cell r="H2323" t="str">
            <v>LAS BAMBAS</v>
          </cell>
          <cell r="I2323">
            <v>233231</v>
          </cell>
          <cell r="J2323" t="str">
            <v>REPUESTO</v>
          </cell>
          <cell r="K2323" t="str">
            <v>ARANDELA PLANA 5/16</v>
          </cell>
          <cell r="L2323">
            <v>10</v>
          </cell>
          <cell r="M2323" t="str">
            <v>UNID.</v>
          </cell>
          <cell r="N2323" t="str">
            <v>TRACTO</v>
          </cell>
          <cell r="O2323">
            <v>0</v>
          </cell>
          <cell r="P2323" t="str">
            <v>E3</v>
          </cell>
          <cell r="Q2323" t="str">
            <v>J2</v>
          </cell>
          <cell r="R2323" t="str">
            <v>J6</v>
          </cell>
          <cell r="S2323" t="str">
            <v>ENTREGADO</v>
          </cell>
          <cell r="T2323">
            <v>42711</v>
          </cell>
          <cell r="U2323" t="str">
            <v>CONDORI CHURATA ALEX</v>
          </cell>
          <cell r="V2323" t="str">
            <v>CORIHUAMAN SURCO  ERICK ROBERT</v>
          </cell>
        </row>
        <row r="2324">
          <cell r="A2324">
            <v>2309</v>
          </cell>
          <cell r="B2324">
            <v>42711</v>
          </cell>
          <cell r="C2324" t="str">
            <v>DICIEMBRE</v>
          </cell>
          <cell r="D2324" t="str">
            <v>2016</v>
          </cell>
          <cell r="E2324">
            <v>532</v>
          </cell>
          <cell r="F2324" t="str">
            <v>D6G-805</v>
          </cell>
          <cell r="G2324" t="str">
            <v>T4Z-996</v>
          </cell>
          <cell r="H2324" t="str">
            <v>LAS BAMBAS</v>
          </cell>
          <cell r="I2324">
            <v>233231</v>
          </cell>
          <cell r="J2324" t="str">
            <v>REPUESTO</v>
          </cell>
          <cell r="K2324" t="str">
            <v>CABLE NRO. 14</v>
          </cell>
          <cell r="L2324">
            <v>2</v>
          </cell>
          <cell r="M2324" t="str">
            <v>M</v>
          </cell>
          <cell r="N2324" t="str">
            <v>TRACTO</v>
          </cell>
          <cell r="O2324">
            <v>0</v>
          </cell>
          <cell r="P2324" t="str">
            <v>E3</v>
          </cell>
          <cell r="Q2324" t="str">
            <v>J2</v>
          </cell>
          <cell r="R2324" t="str">
            <v>J6</v>
          </cell>
          <cell r="S2324" t="str">
            <v>ENTREGADO</v>
          </cell>
          <cell r="T2324">
            <v>42711</v>
          </cell>
          <cell r="U2324" t="str">
            <v>CONDORI CHURATA ALEX</v>
          </cell>
          <cell r="V2324" t="str">
            <v>CORIHUAMAN SURCO  ERICK ROBERT</v>
          </cell>
        </row>
        <row r="2325">
          <cell r="A2325">
            <v>2310</v>
          </cell>
          <cell r="B2325">
            <v>42711</v>
          </cell>
          <cell r="C2325" t="str">
            <v>DICIEMBRE</v>
          </cell>
          <cell r="D2325" t="str">
            <v>2016</v>
          </cell>
          <cell r="E2325">
            <v>532</v>
          </cell>
          <cell r="F2325" t="str">
            <v>D6G-805</v>
          </cell>
          <cell r="G2325" t="str">
            <v>T4Z-996</v>
          </cell>
          <cell r="H2325" t="str">
            <v>LAS BAMBAS</v>
          </cell>
          <cell r="I2325">
            <v>233231</v>
          </cell>
          <cell r="J2325" t="str">
            <v>REPUESTO</v>
          </cell>
          <cell r="K2325" t="str">
            <v>TUBO CORRUGADO 1/4</v>
          </cell>
          <cell r="L2325">
            <v>2</v>
          </cell>
          <cell r="M2325" t="str">
            <v>M</v>
          </cell>
          <cell r="N2325" t="str">
            <v>TRACTO</v>
          </cell>
          <cell r="O2325">
            <v>0</v>
          </cell>
          <cell r="P2325" t="str">
            <v>E3</v>
          </cell>
          <cell r="Q2325" t="str">
            <v>J2</v>
          </cell>
          <cell r="R2325" t="str">
            <v>J6</v>
          </cell>
          <cell r="S2325" t="str">
            <v>ENTREGADO</v>
          </cell>
          <cell r="T2325">
            <v>42711</v>
          </cell>
          <cell r="U2325" t="str">
            <v>CONDORI CHURATA ALEX</v>
          </cell>
          <cell r="V2325" t="str">
            <v>CORIHUAMAN SURCO  ERICK ROBERT</v>
          </cell>
        </row>
        <row r="2326">
          <cell r="A2326">
            <v>2311</v>
          </cell>
          <cell r="B2326">
            <v>42711</v>
          </cell>
          <cell r="C2326" t="str">
            <v>DICIEMBRE</v>
          </cell>
          <cell r="D2326" t="str">
            <v>2016</v>
          </cell>
          <cell r="E2326">
            <v>532</v>
          </cell>
          <cell r="F2326" t="str">
            <v>D6G-805</v>
          </cell>
          <cell r="G2326" t="str">
            <v>T4Z-996</v>
          </cell>
          <cell r="H2326" t="str">
            <v>LAS BAMBAS</v>
          </cell>
          <cell r="I2326">
            <v>233231</v>
          </cell>
          <cell r="J2326" t="str">
            <v>REPUESTO</v>
          </cell>
          <cell r="K2326" t="str">
            <v>LIQUIDO LIMPIAPARABRISAS</v>
          </cell>
          <cell r="L2326">
            <v>1</v>
          </cell>
          <cell r="M2326" t="str">
            <v>GLNS.</v>
          </cell>
          <cell r="N2326" t="str">
            <v>TRACTO</v>
          </cell>
          <cell r="O2326">
            <v>0</v>
          </cell>
          <cell r="P2326" t="str">
            <v>M5</v>
          </cell>
          <cell r="Q2326" t="str">
            <v>J2</v>
          </cell>
          <cell r="R2326" t="str">
            <v>J6</v>
          </cell>
          <cell r="S2326" t="str">
            <v>ENTREGADO</v>
          </cell>
          <cell r="T2326">
            <v>42711</v>
          </cell>
          <cell r="U2326" t="str">
            <v>LOPEZ RUIZ WILBERTO</v>
          </cell>
          <cell r="V2326" t="str">
            <v>CORIHUAMAN SURCO  ERICK ROBERT</v>
          </cell>
        </row>
        <row r="2327">
          <cell r="A2327">
            <v>2262</v>
          </cell>
          <cell r="B2327">
            <v>42711</v>
          </cell>
          <cell r="C2327" t="str">
            <v>DICIEMBRE</v>
          </cell>
          <cell r="D2327" t="str">
            <v>2016</v>
          </cell>
          <cell r="E2327">
            <v>200</v>
          </cell>
          <cell r="F2327" t="str">
            <v>TALLER</v>
          </cell>
          <cell r="G2327" t="str">
            <v>TALLER</v>
          </cell>
          <cell r="H2327" t="str">
            <v>TALLER</v>
          </cell>
          <cell r="I2327" t="str">
            <v>TALLER</v>
          </cell>
          <cell r="J2327" t="str">
            <v>UNIFORMES</v>
          </cell>
          <cell r="K2327" t="str">
            <v>TAIVEX "L"</v>
          </cell>
          <cell r="L2327">
            <v>1</v>
          </cell>
          <cell r="M2327" t="str">
            <v>UNID.</v>
          </cell>
          <cell r="N2327" t="str">
            <v>TALLER</v>
          </cell>
          <cell r="O2327">
            <v>0</v>
          </cell>
          <cell r="P2327" t="str">
            <v>M3</v>
          </cell>
          <cell r="Q2327" t="str">
            <v>J2</v>
          </cell>
          <cell r="R2327" t="str">
            <v>J6</v>
          </cell>
          <cell r="S2327" t="str">
            <v>ENTREGADO</v>
          </cell>
          <cell r="T2327">
            <v>42711</v>
          </cell>
          <cell r="U2327" t="str">
            <v>GARCIA PASQUEL  JOSE LUIS</v>
          </cell>
          <cell r="V2327" t="str">
            <v>CORIHUAMAN SURCO  ERICK ROBERT</v>
          </cell>
        </row>
        <row r="2328">
          <cell r="A2328">
            <v>2265</v>
          </cell>
          <cell r="B2328">
            <v>42711</v>
          </cell>
          <cell r="C2328" t="str">
            <v>DICIEMBRE</v>
          </cell>
          <cell r="D2328" t="str">
            <v>2016</v>
          </cell>
          <cell r="E2328">
            <v>200</v>
          </cell>
          <cell r="F2328" t="str">
            <v>TALLER</v>
          </cell>
          <cell r="G2328" t="str">
            <v>TALLER</v>
          </cell>
          <cell r="H2328" t="str">
            <v>TALLER</v>
          </cell>
          <cell r="I2328" t="str">
            <v>TALLER</v>
          </cell>
          <cell r="J2328" t="str">
            <v>INSUMO TALLER</v>
          </cell>
          <cell r="K2328" t="str">
            <v>SPRAY COLOR ALUMINIO</v>
          </cell>
          <cell r="L2328">
            <v>2</v>
          </cell>
          <cell r="M2328" t="str">
            <v>UNID.</v>
          </cell>
          <cell r="N2328" t="str">
            <v>TALLER</v>
          </cell>
          <cell r="O2328">
            <v>0</v>
          </cell>
          <cell r="P2328" t="str">
            <v>N1</v>
          </cell>
          <cell r="Q2328" t="str">
            <v>J2</v>
          </cell>
          <cell r="R2328" t="str">
            <v>J6</v>
          </cell>
          <cell r="S2328" t="str">
            <v>ENTREGADO</v>
          </cell>
          <cell r="T2328">
            <v>42711</v>
          </cell>
          <cell r="U2328" t="str">
            <v>AGUILAR CCANTUTA WILLY</v>
          </cell>
          <cell r="V2328" t="str">
            <v>CORIHUAMAN SURCO  ERICK ROBERT</v>
          </cell>
        </row>
        <row r="2329">
          <cell r="A2329">
            <v>2266</v>
          </cell>
          <cell r="B2329">
            <v>42711</v>
          </cell>
          <cell r="C2329" t="str">
            <v>DICIEMBRE</v>
          </cell>
          <cell r="D2329" t="str">
            <v>2016</v>
          </cell>
          <cell r="E2329">
            <v>200</v>
          </cell>
          <cell r="F2329" t="str">
            <v>TALLER</v>
          </cell>
          <cell r="G2329" t="str">
            <v>TALLER</v>
          </cell>
          <cell r="H2329" t="str">
            <v>TALLER</v>
          </cell>
          <cell r="I2329" t="str">
            <v>TALLER</v>
          </cell>
          <cell r="J2329" t="str">
            <v>INSUMO TALLER</v>
          </cell>
          <cell r="K2329" t="str">
            <v>PLUMON COLOR NEGRO</v>
          </cell>
          <cell r="L2329">
            <v>1</v>
          </cell>
          <cell r="M2329" t="str">
            <v>UNID.</v>
          </cell>
          <cell r="N2329" t="str">
            <v>TALLER</v>
          </cell>
          <cell r="O2329">
            <v>0</v>
          </cell>
          <cell r="P2329" t="str">
            <v>N1</v>
          </cell>
          <cell r="Q2329" t="str">
            <v>J2</v>
          </cell>
          <cell r="R2329" t="str">
            <v>J6</v>
          </cell>
          <cell r="S2329" t="str">
            <v>ENTREGADO</v>
          </cell>
          <cell r="T2329">
            <v>42711</v>
          </cell>
          <cell r="U2329" t="str">
            <v>AGUILAR CCANTUTA WILLY</v>
          </cell>
          <cell r="V2329" t="str">
            <v>CORIHUAMAN SURCO  ERICK ROBERT</v>
          </cell>
        </row>
        <row r="2330">
          <cell r="A2330">
            <v>2267</v>
          </cell>
          <cell r="B2330">
            <v>42711</v>
          </cell>
          <cell r="C2330" t="str">
            <v>DICIEMBRE</v>
          </cell>
          <cell r="D2330" t="str">
            <v>2016</v>
          </cell>
          <cell r="E2330">
            <v>200</v>
          </cell>
          <cell r="F2330" t="str">
            <v>TALLER</v>
          </cell>
          <cell r="G2330" t="str">
            <v>TALLER</v>
          </cell>
          <cell r="H2330" t="str">
            <v>TALLER</v>
          </cell>
          <cell r="I2330" t="str">
            <v>TALLER</v>
          </cell>
          <cell r="J2330" t="str">
            <v>INSUMO TALLER</v>
          </cell>
          <cell r="K2330" t="str">
            <v>PLUMON COLOR AZUL</v>
          </cell>
          <cell r="L2330">
            <v>1</v>
          </cell>
          <cell r="M2330" t="str">
            <v>UNID.</v>
          </cell>
          <cell r="N2330" t="str">
            <v>TALLER</v>
          </cell>
          <cell r="O2330">
            <v>0</v>
          </cell>
          <cell r="P2330" t="str">
            <v>N1</v>
          </cell>
          <cell r="Q2330" t="str">
            <v>J2</v>
          </cell>
          <cell r="R2330" t="str">
            <v>J6</v>
          </cell>
          <cell r="S2330" t="str">
            <v>ENTREGADO</v>
          </cell>
          <cell r="T2330">
            <v>42711</v>
          </cell>
          <cell r="U2330" t="str">
            <v>AGUILAR CCANTUTA WILLY</v>
          </cell>
          <cell r="V2330" t="str">
            <v>CORIHUAMAN SURCO  ERICK ROBERT</v>
          </cell>
        </row>
        <row r="2331">
          <cell r="A2331">
            <v>2294</v>
          </cell>
          <cell r="B2331">
            <v>42711</v>
          </cell>
          <cell r="C2331" t="str">
            <v>DICIEMBRE</v>
          </cell>
          <cell r="D2331" t="str">
            <v>2016</v>
          </cell>
          <cell r="E2331">
            <v>200</v>
          </cell>
          <cell r="F2331" t="str">
            <v>TALLER</v>
          </cell>
          <cell r="G2331" t="str">
            <v>TALLER</v>
          </cell>
          <cell r="H2331" t="str">
            <v>TALLER</v>
          </cell>
          <cell r="I2331" t="str">
            <v>TALLER</v>
          </cell>
          <cell r="J2331" t="str">
            <v>REPUESTO</v>
          </cell>
          <cell r="K2331" t="str">
            <v>PRESINTOS 200</v>
          </cell>
          <cell r="L2331">
            <v>10</v>
          </cell>
          <cell r="M2331" t="str">
            <v>UNID.</v>
          </cell>
          <cell r="N2331" t="str">
            <v>TALLER</v>
          </cell>
          <cell r="O2331">
            <v>0</v>
          </cell>
          <cell r="P2331" t="str">
            <v>E3</v>
          </cell>
          <cell r="Q2331" t="str">
            <v>J2</v>
          </cell>
          <cell r="R2331" t="str">
            <v>J6</v>
          </cell>
          <cell r="S2331" t="str">
            <v>ENTREGADO</v>
          </cell>
          <cell r="T2331">
            <v>42711</v>
          </cell>
          <cell r="U2331" t="str">
            <v>CONDORI CHURATA ALEX</v>
          </cell>
          <cell r="V2331" t="str">
            <v>CORIHUAMAN SURCO  ERICK ROBERT</v>
          </cell>
        </row>
        <row r="2332">
          <cell r="A2332">
            <v>2295</v>
          </cell>
          <cell r="B2332">
            <v>42711</v>
          </cell>
          <cell r="C2332" t="str">
            <v>DICIEMBRE</v>
          </cell>
          <cell r="D2332" t="str">
            <v>2016</v>
          </cell>
          <cell r="E2332">
            <v>200</v>
          </cell>
          <cell r="F2332" t="str">
            <v>TALLER</v>
          </cell>
          <cell r="G2332" t="str">
            <v>TALLER</v>
          </cell>
          <cell r="H2332" t="str">
            <v>TALLER</v>
          </cell>
          <cell r="I2332" t="str">
            <v>TALLER</v>
          </cell>
          <cell r="J2332" t="str">
            <v>REPUESTO</v>
          </cell>
          <cell r="K2332" t="str">
            <v>CABLE NRO. 14</v>
          </cell>
          <cell r="L2332">
            <v>1</v>
          </cell>
          <cell r="M2332" t="str">
            <v>M</v>
          </cell>
          <cell r="N2332" t="str">
            <v>TALLER</v>
          </cell>
          <cell r="O2332">
            <v>0</v>
          </cell>
          <cell r="P2332" t="str">
            <v>E3</v>
          </cell>
          <cell r="Q2332" t="str">
            <v>J2</v>
          </cell>
          <cell r="R2332" t="str">
            <v>J6</v>
          </cell>
          <cell r="S2332" t="str">
            <v>ENTREGADO</v>
          </cell>
          <cell r="T2332">
            <v>42711</v>
          </cell>
          <cell r="U2332" t="str">
            <v>CONDORI CHURATA ALEX</v>
          </cell>
          <cell r="V2332" t="str">
            <v>CORIHUAMAN SURCO  ERICK ROBERT</v>
          </cell>
        </row>
        <row r="2333">
          <cell r="A2333">
            <v>2264</v>
          </cell>
          <cell r="B2333">
            <v>42711</v>
          </cell>
          <cell r="C2333" t="str">
            <v>DICIEMBRE</v>
          </cell>
          <cell r="D2333" t="str">
            <v>2016</v>
          </cell>
          <cell r="E2333">
            <v>527</v>
          </cell>
          <cell r="F2333" t="str">
            <v>X2W-765</v>
          </cell>
          <cell r="G2333" t="str">
            <v>C5V-993</v>
          </cell>
          <cell r="H2333" t="str">
            <v>LAS BAMBAS</v>
          </cell>
          <cell r="I2333">
            <v>157711</v>
          </cell>
          <cell r="J2333" t="str">
            <v>REPUESTO</v>
          </cell>
          <cell r="K2333" t="str">
            <v>LIQUIDO REFRIGERANTE</v>
          </cell>
          <cell r="L2333">
            <v>1</v>
          </cell>
          <cell r="M2333" t="str">
            <v>GLNS.</v>
          </cell>
          <cell r="N2333" t="str">
            <v>TRACTO</v>
          </cell>
          <cell r="O2333">
            <v>0</v>
          </cell>
          <cell r="P2333" t="str">
            <v>M5</v>
          </cell>
          <cell r="Q2333" t="str">
            <v>J2</v>
          </cell>
          <cell r="R2333" t="str">
            <v>J6</v>
          </cell>
          <cell r="S2333" t="str">
            <v>ENTREGADO</v>
          </cell>
          <cell r="T2333">
            <v>42711</v>
          </cell>
          <cell r="U2333" t="str">
            <v>LOPEZ RUIZ WILBERTO</v>
          </cell>
          <cell r="V2333" t="str">
            <v>CORIHUAMAN SURCO  ERICK ROBERT</v>
          </cell>
        </row>
        <row r="2334">
          <cell r="A2334">
            <v>2275</v>
          </cell>
          <cell r="B2334">
            <v>42711</v>
          </cell>
          <cell r="C2334" t="str">
            <v>DICIEMBRE</v>
          </cell>
          <cell r="D2334" t="str">
            <v>2016</v>
          </cell>
          <cell r="E2334">
            <v>527</v>
          </cell>
          <cell r="F2334" t="str">
            <v>X2W-765</v>
          </cell>
          <cell r="G2334" t="str">
            <v>C5V-993</v>
          </cell>
          <cell r="H2334" t="str">
            <v>LAS BAMBAS</v>
          </cell>
          <cell r="I2334">
            <v>157711</v>
          </cell>
          <cell r="J2334" t="str">
            <v>REPUESTO</v>
          </cell>
          <cell r="K2334" t="str">
            <v xml:space="preserve">PERNO 3/8 X 1 1/2 </v>
          </cell>
          <cell r="L2334">
            <v>2</v>
          </cell>
          <cell r="M2334" t="str">
            <v>UNID.</v>
          </cell>
          <cell r="N2334" t="str">
            <v>TRACTO</v>
          </cell>
          <cell r="O2334">
            <v>0</v>
          </cell>
          <cell r="P2334" t="str">
            <v>E3</v>
          </cell>
          <cell r="Q2334" t="str">
            <v>J2</v>
          </cell>
          <cell r="R2334" t="str">
            <v>J6</v>
          </cell>
          <cell r="S2334" t="str">
            <v>ENTREGADO</v>
          </cell>
          <cell r="T2334">
            <v>42711</v>
          </cell>
          <cell r="U2334" t="str">
            <v>CONDORI CHURATA ALEX</v>
          </cell>
          <cell r="V2334" t="str">
            <v>CORIHUAMAN SURCO  ERICK ROBERT</v>
          </cell>
        </row>
        <row r="2335">
          <cell r="A2335">
            <v>2276</v>
          </cell>
          <cell r="B2335">
            <v>42711</v>
          </cell>
          <cell r="C2335" t="str">
            <v>DICIEMBRE</v>
          </cell>
          <cell r="D2335" t="str">
            <v>2016</v>
          </cell>
          <cell r="E2335">
            <v>527</v>
          </cell>
          <cell r="F2335" t="str">
            <v>X2W-765</v>
          </cell>
          <cell r="G2335" t="str">
            <v>C5V-993</v>
          </cell>
          <cell r="H2335" t="str">
            <v>LAS BAMBAS</v>
          </cell>
          <cell r="I2335">
            <v>157711</v>
          </cell>
          <cell r="J2335" t="str">
            <v>REPUESTO</v>
          </cell>
          <cell r="K2335" t="str">
            <v>TUERCA SEGURO 3/8</v>
          </cell>
          <cell r="L2335">
            <v>2</v>
          </cell>
          <cell r="M2335" t="str">
            <v>UNID.</v>
          </cell>
          <cell r="N2335" t="str">
            <v>TRACTO</v>
          </cell>
          <cell r="O2335">
            <v>0</v>
          </cell>
          <cell r="P2335" t="str">
            <v>E3</v>
          </cell>
          <cell r="Q2335" t="str">
            <v>J2</v>
          </cell>
          <cell r="R2335" t="str">
            <v>J6</v>
          </cell>
          <cell r="S2335" t="str">
            <v>ENTREGADO</v>
          </cell>
          <cell r="T2335">
            <v>42711</v>
          </cell>
          <cell r="U2335" t="str">
            <v>CONDORI CHURATA ALEX</v>
          </cell>
          <cell r="V2335" t="str">
            <v>CORIHUAMAN SURCO  ERICK ROBERT</v>
          </cell>
        </row>
        <row r="2336">
          <cell r="A2336">
            <v>2315</v>
          </cell>
          <cell r="B2336">
            <v>42711</v>
          </cell>
          <cell r="C2336" t="str">
            <v>DICIEMBRE</v>
          </cell>
          <cell r="D2336" t="str">
            <v>2016</v>
          </cell>
          <cell r="E2336">
            <v>527</v>
          </cell>
          <cell r="F2336" t="str">
            <v>X2W-765</v>
          </cell>
          <cell r="G2336" t="str">
            <v>C5V-993</v>
          </cell>
          <cell r="H2336" t="str">
            <v>LAS BAMBAS</v>
          </cell>
          <cell r="I2336">
            <v>157711</v>
          </cell>
          <cell r="J2336" t="str">
            <v>REPUESTO</v>
          </cell>
          <cell r="K2336" t="str">
            <v>LLANTAS</v>
          </cell>
          <cell r="L2336">
            <v>8</v>
          </cell>
          <cell r="M2336" t="str">
            <v>UNID.</v>
          </cell>
          <cell r="N2336" t="str">
            <v>TRACTO</v>
          </cell>
          <cell r="O2336">
            <v>0</v>
          </cell>
          <cell r="P2336" t="str">
            <v>N2</v>
          </cell>
          <cell r="Q2336" t="str">
            <v>J2</v>
          </cell>
          <cell r="R2336" t="str">
            <v>J6</v>
          </cell>
          <cell r="S2336" t="str">
            <v>ENTREGADO</v>
          </cell>
          <cell r="T2336">
            <v>42711</v>
          </cell>
          <cell r="U2336" t="str">
            <v>MAMANI LARICO  EDUARDO ALVARO</v>
          </cell>
          <cell r="V2336" t="str">
            <v>CORIHUAMAN SURCO  ERICK ROBERT</v>
          </cell>
        </row>
        <row r="2337">
          <cell r="A2337">
            <v>2285</v>
          </cell>
          <cell r="B2337">
            <v>42711</v>
          </cell>
          <cell r="C2337" t="str">
            <v>DICIEMBRE</v>
          </cell>
          <cell r="D2337" t="str">
            <v>2016</v>
          </cell>
          <cell r="E2337">
            <v>526</v>
          </cell>
          <cell r="F2337" t="str">
            <v>X2W-788</v>
          </cell>
          <cell r="G2337" t="str">
            <v>C5V-994</v>
          </cell>
          <cell r="H2337" t="str">
            <v>LAS BAMBAS</v>
          </cell>
          <cell r="I2337">
            <v>140363</v>
          </cell>
          <cell r="J2337" t="str">
            <v>REPUESTO</v>
          </cell>
          <cell r="K2337" t="str">
            <v>LIQUIDO LIMPIAPARABRISAS</v>
          </cell>
          <cell r="L2337">
            <v>1</v>
          </cell>
          <cell r="M2337" t="str">
            <v>GLNS.</v>
          </cell>
          <cell r="N2337" t="str">
            <v>TRACTO</v>
          </cell>
          <cell r="O2337">
            <v>0</v>
          </cell>
          <cell r="P2337" t="str">
            <v>M1</v>
          </cell>
          <cell r="Q2337" t="str">
            <v>J2</v>
          </cell>
          <cell r="R2337" t="str">
            <v>J6</v>
          </cell>
          <cell r="S2337" t="str">
            <v>ENTREGADO</v>
          </cell>
          <cell r="T2337">
            <v>42711</v>
          </cell>
          <cell r="U2337" t="str">
            <v>CABEZAS SANCHEZ JEAN JHONATAN</v>
          </cell>
          <cell r="V2337" t="str">
            <v>CORIHUAMAN SURCO  ERICK ROBERT</v>
          </cell>
        </row>
        <row r="2338">
          <cell r="A2338">
            <v>2325</v>
          </cell>
          <cell r="B2338">
            <v>42712</v>
          </cell>
          <cell r="C2338" t="str">
            <v>DICIEMBRE</v>
          </cell>
          <cell r="D2338" t="str">
            <v>2016</v>
          </cell>
          <cell r="E2338">
            <v>539</v>
          </cell>
          <cell r="F2338" t="str">
            <v>ABP-729</v>
          </cell>
          <cell r="G2338" t="str">
            <v>D8K-985</v>
          </cell>
          <cell r="H2338" t="str">
            <v>LAS BAMBAS</v>
          </cell>
          <cell r="I2338">
            <v>110077</v>
          </cell>
          <cell r="J2338" t="str">
            <v>MATERIALES</v>
          </cell>
          <cell r="K2338" t="str">
            <v>LLANTAS  11R22.5 REENCAUCHADAS CARRETA</v>
          </cell>
          <cell r="L2338">
            <v>4</v>
          </cell>
          <cell r="M2338" t="str">
            <v>UNID.</v>
          </cell>
          <cell r="N2338" t="str">
            <v>CISTERNA</v>
          </cell>
          <cell r="O2338">
            <v>0</v>
          </cell>
          <cell r="P2338" t="str">
            <v>M3</v>
          </cell>
          <cell r="Q2338" t="str">
            <v>J2</v>
          </cell>
          <cell r="R2338" t="str">
            <v>J2</v>
          </cell>
          <cell r="S2338" t="str">
            <v>ENTREGADO</v>
          </cell>
          <cell r="T2338">
            <v>42712</v>
          </cell>
          <cell r="U2338" t="str">
            <v>GARCIA PASQUEL  JOSE LUIS</v>
          </cell>
          <cell r="V2338" t="str">
            <v>CORIHUAMAN SURCO  ERICK ROBERT</v>
          </cell>
        </row>
        <row r="2339">
          <cell r="A2339">
            <v>2339</v>
          </cell>
          <cell r="B2339">
            <v>42712</v>
          </cell>
          <cell r="C2339" t="str">
            <v>DICIEMBRE</v>
          </cell>
          <cell r="D2339" t="str">
            <v>2016</v>
          </cell>
          <cell r="E2339">
            <v>524</v>
          </cell>
          <cell r="F2339" t="str">
            <v>ABR-759</v>
          </cell>
          <cell r="G2339" t="str">
            <v>D0Z-995</v>
          </cell>
          <cell r="H2339" t="str">
            <v>LAS BAMBAS</v>
          </cell>
          <cell r="I2339">
            <v>111741</v>
          </cell>
          <cell r="J2339" t="str">
            <v>REPUESTO</v>
          </cell>
          <cell r="K2339" t="str">
            <v>CONOS 3/8</v>
          </cell>
          <cell r="L2339">
            <v>4</v>
          </cell>
          <cell r="M2339" t="str">
            <v>UNID.</v>
          </cell>
          <cell r="N2339" t="str">
            <v>CISTERNA</v>
          </cell>
          <cell r="O2339">
            <v>0</v>
          </cell>
          <cell r="P2339" t="str">
            <v>M8</v>
          </cell>
          <cell r="Q2339" t="str">
            <v>J2</v>
          </cell>
          <cell r="R2339" t="str">
            <v>J2</v>
          </cell>
          <cell r="S2339" t="str">
            <v>ENTREGADO</v>
          </cell>
          <cell r="T2339">
            <v>42712</v>
          </cell>
          <cell r="U2339" t="str">
            <v>VARILLAS GAGO  OSCAR ALBERTO</v>
          </cell>
          <cell r="V2339" t="str">
            <v>CORIHUAMAN SURCO  ERICK ROBERT</v>
          </cell>
        </row>
        <row r="2340">
          <cell r="A2340">
            <v>2340</v>
          </cell>
          <cell r="B2340">
            <v>42712</v>
          </cell>
          <cell r="C2340" t="str">
            <v>DICIEMBRE</v>
          </cell>
          <cell r="D2340" t="str">
            <v>2016</v>
          </cell>
          <cell r="E2340">
            <v>524</v>
          </cell>
          <cell r="F2340" t="str">
            <v>ABR-759</v>
          </cell>
          <cell r="G2340" t="str">
            <v>D0Z-995</v>
          </cell>
          <cell r="H2340" t="str">
            <v>LAS BAMBAS</v>
          </cell>
          <cell r="I2340">
            <v>111741</v>
          </cell>
          <cell r="J2340" t="str">
            <v>REPUESTO</v>
          </cell>
          <cell r="K2340" t="str">
            <v>GUIAS 3/8</v>
          </cell>
          <cell r="L2340">
            <v>4</v>
          </cell>
          <cell r="M2340" t="str">
            <v>UNID.</v>
          </cell>
          <cell r="N2340" t="str">
            <v>CISTERNA</v>
          </cell>
          <cell r="O2340">
            <v>0</v>
          </cell>
          <cell r="P2340" t="str">
            <v>M8</v>
          </cell>
          <cell r="Q2340" t="str">
            <v>J2</v>
          </cell>
          <cell r="R2340" t="str">
            <v>J2</v>
          </cell>
          <cell r="S2340" t="str">
            <v>ENTREGADO</v>
          </cell>
          <cell r="T2340">
            <v>42712</v>
          </cell>
          <cell r="U2340" t="str">
            <v>VARILLAS GAGO  OSCAR ALBERTO</v>
          </cell>
          <cell r="V2340" t="str">
            <v>CORIHUAMAN SURCO  ERICK ROBERT</v>
          </cell>
        </row>
        <row r="2341">
          <cell r="A2341">
            <v>2341</v>
          </cell>
          <cell r="B2341">
            <v>42712</v>
          </cell>
          <cell r="C2341" t="str">
            <v>DICIEMBRE</v>
          </cell>
          <cell r="D2341" t="str">
            <v>2016</v>
          </cell>
          <cell r="E2341">
            <v>524</v>
          </cell>
          <cell r="F2341" t="str">
            <v>ABR-759</v>
          </cell>
          <cell r="G2341" t="str">
            <v>D0Z-995</v>
          </cell>
          <cell r="H2341" t="str">
            <v>LAS BAMBAS</v>
          </cell>
          <cell r="I2341">
            <v>111741</v>
          </cell>
          <cell r="J2341" t="str">
            <v>REPUESTO</v>
          </cell>
          <cell r="K2341" t="str">
            <v>TUERCAS 3/8</v>
          </cell>
          <cell r="L2341">
            <v>4</v>
          </cell>
          <cell r="M2341" t="str">
            <v>UNID.</v>
          </cell>
          <cell r="N2341" t="str">
            <v>CISTERNA</v>
          </cell>
          <cell r="O2341">
            <v>0</v>
          </cell>
          <cell r="P2341" t="str">
            <v>M8</v>
          </cell>
          <cell r="Q2341" t="str">
            <v>J2</v>
          </cell>
          <cell r="R2341" t="str">
            <v>J2</v>
          </cell>
          <cell r="S2341" t="str">
            <v>ENTREGADO</v>
          </cell>
          <cell r="T2341">
            <v>42712</v>
          </cell>
          <cell r="U2341" t="str">
            <v>VARILLAS GAGO  OSCAR ALBERTO</v>
          </cell>
          <cell r="V2341" t="str">
            <v>CORIHUAMAN SURCO  ERICK ROBERT</v>
          </cell>
        </row>
        <row r="2342">
          <cell r="A2342">
            <v>2316</v>
          </cell>
          <cell r="B2342">
            <v>42712</v>
          </cell>
          <cell r="C2342" t="str">
            <v>DICIEMBRE</v>
          </cell>
          <cell r="D2342" t="str">
            <v>2016</v>
          </cell>
          <cell r="E2342">
            <v>513</v>
          </cell>
          <cell r="F2342" t="str">
            <v>AKW-731</v>
          </cell>
          <cell r="G2342" t="str">
            <v>TCR-989</v>
          </cell>
          <cell r="H2342" t="str">
            <v>LAS BAMBAS CONC.</v>
          </cell>
          <cell r="I2342">
            <v>24631</v>
          </cell>
          <cell r="J2342" t="str">
            <v>REPUESTO</v>
          </cell>
          <cell r="K2342" t="str">
            <v xml:space="preserve">FILTRO DE AIRE PRIMARIO </v>
          </cell>
          <cell r="L2342">
            <v>1</v>
          </cell>
          <cell r="M2342" t="str">
            <v>UNID.</v>
          </cell>
          <cell r="N2342" t="str">
            <v>TRACTO</v>
          </cell>
          <cell r="O2342">
            <v>0</v>
          </cell>
          <cell r="P2342" t="str">
            <v>M2</v>
          </cell>
          <cell r="Q2342" t="str">
            <v>J2</v>
          </cell>
          <cell r="R2342" t="str">
            <v>J2</v>
          </cell>
          <cell r="S2342" t="str">
            <v>ENTREGADO</v>
          </cell>
          <cell r="T2342">
            <v>42712</v>
          </cell>
          <cell r="U2342" t="str">
            <v>CHUMPITAZ GAGO JULIO ENRIQUE</v>
          </cell>
          <cell r="V2342" t="str">
            <v>CORIHUAMAN SURCO  ERICK ROBERT</v>
          </cell>
        </row>
        <row r="2343">
          <cell r="A2343">
            <v>2317</v>
          </cell>
          <cell r="B2343">
            <v>42712</v>
          </cell>
          <cell r="C2343" t="str">
            <v>DICIEMBRE</v>
          </cell>
          <cell r="D2343" t="str">
            <v>2016</v>
          </cell>
          <cell r="E2343">
            <v>513</v>
          </cell>
          <cell r="F2343" t="str">
            <v>AKW-731</v>
          </cell>
          <cell r="G2343" t="str">
            <v>TCR-989</v>
          </cell>
          <cell r="H2343" t="str">
            <v>LAS BAMBAS CONC.</v>
          </cell>
          <cell r="I2343">
            <v>24631</v>
          </cell>
          <cell r="J2343" t="str">
            <v>REPUESTO</v>
          </cell>
          <cell r="K2343" t="str">
            <v>FILTRO DE AIRE SECUNDARIO</v>
          </cell>
          <cell r="L2343">
            <v>1</v>
          </cell>
          <cell r="M2343" t="str">
            <v>UNID.</v>
          </cell>
          <cell r="N2343" t="str">
            <v>TRACTO</v>
          </cell>
          <cell r="O2343">
            <v>0</v>
          </cell>
          <cell r="P2343" t="str">
            <v>M2</v>
          </cell>
          <cell r="Q2343" t="str">
            <v>J2</v>
          </cell>
          <cell r="R2343" t="str">
            <v>J2</v>
          </cell>
          <cell r="S2343" t="str">
            <v>ENTREGADO</v>
          </cell>
          <cell r="T2343">
            <v>42712</v>
          </cell>
          <cell r="U2343" t="str">
            <v>CHUMPITAZ GAGO JULIO ENRIQUE</v>
          </cell>
          <cell r="V2343" t="str">
            <v>CORIHUAMAN SURCO  ERICK ROBERT</v>
          </cell>
        </row>
        <row r="2344">
          <cell r="A2344">
            <v>2336</v>
          </cell>
          <cell r="B2344">
            <v>42712</v>
          </cell>
          <cell r="C2344" t="str">
            <v>DICIEMBRE</v>
          </cell>
          <cell r="D2344" t="str">
            <v>2016</v>
          </cell>
          <cell r="E2344">
            <v>519</v>
          </cell>
          <cell r="F2344" t="str">
            <v>B2M-948</v>
          </cell>
          <cell r="G2344" t="str">
            <v>CAMION</v>
          </cell>
          <cell r="H2344" t="str">
            <v>TAMBOMAYO</v>
          </cell>
          <cell r="I2344">
            <v>114099</v>
          </cell>
          <cell r="J2344" t="str">
            <v>REPUESTO</v>
          </cell>
          <cell r="K2344" t="str">
            <v>PERNO MANHOL</v>
          </cell>
          <cell r="L2344">
            <v>2</v>
          </cell>
          <cell r="M2344" t="str">
            <v>UNID.</v>
          </cell>
          <cell r="N2344" t="str">
            <v>CAMION</v>
          </cell>
          <cell r="O2344">
            <v>0</v>
          </cell>
          <cell r="P2344" t="str">
            <v>S2</v>
          </cell>
          <cell r="Q2344" t="str">
            <v>J2</v>
          </cell>
          <cell r="R2344" t="str">
            <v>J2</v>
          </cell>
          <cell r="S2344" t="str">
            <v>ENTREGADO</v>
          </cell>
          <cell r="T2344">
            <v>42712</v>
          </cell>
          <cell r="U2344" t="str">
            <v>PALOMINO ESTRADA  MICHEL</v>
          </cell>
          <cell r="V2344" t="str">
            <v>CORIHUAMAN SURCO  ERICK ROBERT</v>
          </cell>
        </row>
        <row r="2345">
          <cell r="A2345">
            <v>2337</v>
          </cell>
          <cell r="B2345">
            <v>42712</v>
          </cell>
          <cell r="C2345" t="str">
            <v>DICIEMBRE</v>
          </cell>
          <cell r="D2345" t="str">
            <v>2016</v>
          </cell>
          <cell r="E2345">
            <v>519</v>
          </cell>
          <cell r="F2345" t="str">
            <v>B2M-948</v>
          </cell>
          <cell r="G2345" t="str">
            <v>CAMION</v>
          </cell>
          <cell r="H2345" t="str">
            <v>TAMBOMAYO</v>
          </cell>
          <cell r="I2345">
            <v>114099</v>
          </cell>
          <cell r="J2345" t="str">
            <v>REPUESTO</v>
          </cell>
          <cell r="K2345" t="str">
            <v>TUERCAS 3/8</v>
          </cell>
          <cell r="L2345">
            <v>4</v>
          </cell>
          <cell r="M2345" t="str">
            <v>UNID.</v>
          </cell>
          <cell r="N2345" t="str">
            <v>CAMION</v>
          </cell>
          <cell r="O2345">
            <v>0</v>
          </cell>
          <cell r="P2345" t="str">
            <v>S2</v>
          </cell>
          <cell r="Q2345" t="str">
            <v>J2</v>
          </cell>
          <cell r="R2345" t="str">
            <v>J2</v>
          </cell>
          <cell r="S2345" t="str">
            <v>ENTREGADO</v>
          </cell>
          <cell r="T2345">
            <v>42712</v>
          </cell>
          <cell r="U2345" t="str">
            <v>PALOMINO ESTRADA  MICHEL</v>
          </cell>
          <cell r="V2345" t="str">
            <v>CORIHUAMAN SURCO  ERICK ROBERT</v>
          </cell>
        </row>
        <row r="2346">
          <cell r="A2346">
            <v>2321</v>
          </cell>
          <cell r="B2346">
            <v>42712</v>
          </cell>
          <cell r="C2346" t="str">
            <v>DICIEMBRE</v>
          </cell>
          <cell r="D2346" t="str">
            <v>2016</v>
          </cell>
          <cell r="E2346">
            <v>463</v>
          </cell>
          <cell r="F2346" t="str">
            <v>D3O-745</v>
          </cell>
          <cell r="G2346" t="str">
            <v>F3L-979</v>
          </cell>
          <cell r="H2346" t="str">
            <v>LAS BAMBAS</v>
          </cell>
          <cell r="I2346">
            <v>157942</v>
          </cell>
          <cell r="J2346" t="str">
            <v>MATERIALES</v>
          </cell>
          <cell r="K2346" t="str">
            <v>SUPERCITO 1/8</v>
          </cell>
          <cell r="L2346">
            <v>2</v>
          </cell>
          <cell r="M2346" t="str">
            <v>KG.</v>
          </cell>
          <cell r="N2346" t="str">
            <v>CISTERNA</v>
          </cell>
          <cell r="O2346">
            <v>0</v>
          </cell>
          <cell r="P2346" t="str">
            <v>S2</v>
          </cell>
          <cell r="Q2346" t="str">
            <v>J2</v>
          </cell>
          <cell r="R2346" t="str">
            <v>J2</v>
          </cell>
          <cell r="S2346" t="str">
            <v>ENTREGADO</v>
          </cell>
          <cell r="T2346">
            <v>42712</v>
          </cell>
          <cell r="U2346" t="str">
            <v>PALOMINO ESTRADA  MICHEL</v>
          </cell>
          <cell r="V2346" t="str">
            <v>CORIHUAMAN SURCO  ERICK ROBERT</v>
          </cell>
        </row>
        <row r="2347">
          <cell r="A2347">
            <v>2324</v>
          </cell>
          <cell r="B2347">
            <v>42712</v>
          </cell>
          <cell r="C2347" t="str">
            <v>DICIEMBRE</v>
          </cell>
          <cell r="D2347" t="str">
            <v>2016</v>
          </cell>
          <cell r="E2347">
            <v>549</v>
          </cell>
          <cell r="F2347" t="str">
            <v>D7N-755</v>
          </cell>
          <cell r="G2347" t="str">
            <v>F7L-983</v>
          </cell>
          <cell r="H2347" t="str">
            <v>LAS BAMBAS</v>
          </cell>
          <cell r="I2347">
            <v>50050</v>
          </cell>
          <cell r="J2347" t="str">
            <v>MATERIALES</v>
          </cell>
          <cell r="K2347" t="str">
            <v>LLANTAS  11R22.5 NUEVAS DIRECCIONALES</v>
          </cell>
          <cell r="L2347">
            <v>2</v>
          </cell>
          <cell r="M2347" t="str">
            <v>UNID.</v>
          </cell>
          <cell r="N2347" t="str">
            <v>TRACTO</v>
          </cell>
          <cell r="O2347">
            <v>0</v>
          </cell>
          <cell r="P2347" t="str">
            <v>M7</v>
          </cell>
          <cell r="Q2347" t="str">
            <v>J2</v>
          </cell>
          <cell r="R2347" t="str">
            <v>J2</v>
          </cell>
          <cell r="S2347" t="str">
            <v>ENTREGADO</v>
          </cell>
          <cell r="T2347">
            <v>42712</v>
          </cell>
          <cell r="U2347" t="str">
            <v>ROBLES ROJAS  JOSE MIGUEL</v>
          </cell>
          <cell r="V2347" t="str">
            <v>CORIHUAMAN SURCO  ERICK ROBERT</v>
          </cell>
        </row>
        <row r="2348">
          <cell r="A2348">
            <v>2319</v>
          </cell>
          <cell r="B2348">
            <v>42712</v>
          </cell>
          <cell r="C2348" t="str">
            <v>DICIEMBRE</v>
          </cell>
          <cell r="D2348" t="str">
            <v>2016</v>
          </cell>
          <cell r="E2348">
            <v>200</v>
          </cell>
          <cell r="F2348" t="str">
            <v>TALLER</v>
          </cell>
          <cell r="G2348" t="str">
            <v>TALLER</v>
          </cell>
          <cell r="H2348" t="str">
            <v>TALLER</v>
          </cell>
          <cell r="I2348" t="str">
            <v>TALLER</v>
          </cell>
          <cell r="J2348" t="str">
            <v>MATERIALES</v>
          </cell>
          <cell r="K2348" t="str">
            <v>CHANFERCOR</v>
          </cell>
          <cell r="L2348">
            <v>20</v>
          </cell>
          <cell r="M2348" t="str">
            <v>KG.</v>
          </cell>
          <cell r="N2348" t="str">
            <v>TALLER</v>
          </cell>
          <cell r="O2348">
            <v>78</v>
          </cell>
          <cell r="P2348" t="str">
            <v>S2</v>
          </cell>
          <cell r="Q2348" t="str">
            <v>J2</v>
          </cell>
          <cell r="R2348" t="str">
            <v>J2</v>
          </cell>
          <cell r="S2348" t="str">
            <v>PENDIENTE</v>
          </cell>
          <cell r="T2348">
            <v>0</v>
          </cell>
          <cell r="U2348" t="str">
            <v>PALOMINO ESTRADA  MICHEL</v>
          </cell>
          <cell r="V2348" t="str">
            <v>CORIHUAMAN SURCO  ERICK ROBERT</v>
          </cell>
        </row>
        <row r="2349">
          <cell r="A2349">
            <v>2320</v>
          </cell>
          <cell r="B2349">
            <v>42712</v>
          </cell>
          <cell r="C2349" t="str">
            <v>DICIEMBRE</v>
          </cell>
          <cell r="D2349" t="str">
            <v>2016</v>
          </cell>
          <cell r="E2349">
            <v>200</v>
          </cell>
          <cell r="F2349" t="str">
            <v>TALLER</v>
          </cell>
          <cell r="G2349" t="str">
            <v>TALLER</v>
          </cell>
          <cell r="H2349" t="str">
            <v>TALLER</v>
          </cell>
          <cell r="I2349" t="str">
            <v>TALLER</v>
          </cell>
          <cell r="J2349" t="str">
            <v>MATERIALES</v>
          </cell>
          <cell r="K2349" t="str">
            <v>SITOFONTE</v>
          </cell>
          <cell r="L2349">
            <v>1</v>
          </cell>
          <cell r="M2349" t="str">
            <v>KG.</v>
          </cell>
          <cell r="N2349" t="str">
            <v>TALLER</v>
          </cell>
          <cell r="O2349">
            <v>0</v>
          </cell>
          <cell r="P2349" t="str">
            <v>S2</v>
          </cell>
          <cell r="Q2349" t="str">
            <v>J2</v>
          </cell>
          <cell r="R2349" t="str">
            <v>J2</v>
          </cell>
          <cell r="S2349" t="str">
            <v>ENTREGADO</v>
          </cell>
          <cell r="T2349">
            <v>42712</v>
          </cell>
          <cell r="U2349" t="str">
            <v>PALOMINO ESTRADA  MICHEL</v>
          </cell>
          <cell r="V2349" t="str">
            <v>CORIHUAMAN SURCO  ERICK ROBERT</v>
          </cell>
        </row>
        <row r="2350">
          <cell r="A2350">
            <v>2322</v>
          </cell>
          <cell r="B2350">
            <v>42712</v>
          </cell>
          <cell r="C2350" t="str">
            <v>DICIEMBRE</v>
          </cell>
          <cell r="D2350" t="str">
            <v>2016</v>
          </cell>
          <cell r="E2350">
            <v>200</v>
          </cell>
          <cell r="F2350" t="str">
            <v>TALLER</v>
          </cell>
          <cell r="G2350" t="str">
            <v>TALLER</v>
          </cell>
          <cell r="H2350" t="str">
            <v>TALLER</v>
          </cell>
          <cell r="I2350" t="str">
            <v>TALLER</v>
          </cell>
          <cell r="J2350" t="str">
            <v>INSUMO TALLER</v>
          </cell>
          <cell r="K2350" t="str">
            <v>OXIGENO  10m3</v>
          </cell>
          <cell r="L2350">
            <v>2</v>
          </cell>
          <cell r="M2350" t="str">
            <v>UNID.</v>
          </cell>
          <cell r="N2350" t="str">
            <v>TALLER</v>
          </cell>
          <cell r="O2350">
            <v>0</v>
          </cell>
          <cell r="P2350" t="str">
            <v>S2</v>
          </cell>
          <cell r="Q2350" t="str">
            <v>J2</v>
          </cell>
          <cell r="R2350" t="str">
            <v>J2</v>
          </cell>
          <cell r="S2350" t="str">
            <v>ENTREGADO</v>
          </cell>
          <cell r="T2350">
            <v>42712</v>
          </cell>
          <cell r="U2350" t="str">
            <v>PALOMINO ESTRADA  MICHEL</v>
          </cell>
          <cell r="V2350" t="str">
            <v>CORIHUAMAN SURCO  ERICK ROBERT</v>
          </cell>
        </row>
        <row r="2351">
          <cell r="A2351">
            <v>2338</v>
          </cell>
          <cell r="B2351">
            <v>42712</v>
          </cell>
          <cell r="C2351" t="str">
            <v>DICIEMBRE</v>
          </cell>
          <cell r="D2351" t="str">
            <v>2016</v>
          </cell>
          <cell r="E2351">
            <v>200</v>
          </cell>
          <cell r="F2351" t="str">
            <v>TALLER</v>
          </cell>
          <cell r="G2351" t="str">
            <v>TALLER</v>
          </cell>
          <cell r="H2351" t="str">
            <v>TALLER</v>
          </cell>
          <cell r="I2351" t="str">
            <v>TALLER</v>
          </cell>
          <cell r="J2351" t="str">
            <v>MATERIALES</v>
          </cell>
          <cell r="K2351" t="str">
            <v>SPARY PLOMO</v>
          </cell>
          <cell r="L2351">
            <v>1</v>
          </cell>
          <cell r="M2351" t="str">
            <v>UNID.</v>
          </cell>
          <cell r="N2351" t="str">
            <v>CISTERNA</v>
          </cell>
          <cell r="O2351">
            <v>0</v>
          </cell>
          <cell r="P2351" t="str">
            <v>M3</v>
          </cell>
          <cell r="Q2351" t="str">
            <v>J2</v>
          </cell>
          <cell r="R2351" t="str">
            <v>J2</v>
          </cell>
          <cell r="S2351" t="str">
            <v>ENTREGADO</v>
          </cell>
          <cell r="T2351">
            <v>42712</v>
          </cell>
          <cell r="U2351" t="str">
            <v>GARCIA PASQUEL  JOSE LUIS</v>
          </cell>
          <cell r="V2351" t="str">
            <v>CORIHUAMAN SURCO  ERICK ROBERT</v>
          </cell>
        </row>
        <row r="2352">
          <cell r="A2352">
            <v>2318</v>
          </cell>
          <cell r="B2352">
            <v>42712</v>
          </cell>
          <cell r="C2352" t="str">
            <v>DICIEMBRE</v>
          </cell>
          <cell r="D2352" t="str">
            <v>2016</v>
          </cell>
          <cell r="E2352">
            <v>545</v>
          </cell>
          <cell r="F2352" t="str">
            <v>X2W-762</v>
          </cell>
          <cell r="G2352" t="str">
            <v>C5V-998</v>
          </cell>
          <cell r="H2352" t="str">
            <v>LAS BAMBAS</v>
          </cell>
          <cell r="I2352">
            <v>15774</v>
          </cell>
          <cell r="J2352" t="str">
            <v>REPUESTO</v>
          </cell>
          <cell r="K2352" t="str">
            <v>CARCAS DE TABLERO</v>
          </cell>
          <cell r="L2352">
            <v>1</v>
          </cell>
          <cell r="M2352" t="str">
            <v>UNID.</v>
          </cell>
          <cell r="N2352" t="str">
            <v>TRACTO</v>
          </cell>
          <cell r="O2352">
            <v>0</v>
          </cell>
          <cell r="P2352" t="str">
            <v>E1</v>
          </cell>
          <cell r="Q2352" t="str">
            <v>J2</v>
          </cell>
          <cell r="R2352" t="str">
            <v>J2</v>
          </cell>
          <cell r="S2352" t="str">
            <v>ENTREGADO</v>
          </cell>
          <cell r="T2352">
            <v>42712</v>
          </cell>
          <cell r="U2352" t="str">
            <v>PALOMINO CARDENAS JUAN CARLOS</v>
          </cell>
          <cell r="V2352" t="str">
            <v>CORIHUAMAN SURCO  ERICK ROBERT</v>
          </cell>
        </row>
        <row r="2353">
          <cell r="A2353">
            <v>2326</v>
          </cell>
          <cell r="B2353">
            <v>42712</v>
          </cell>
          <cell r="C2353" t="str">
            <v>DICIEMBRE</v>
          </cell>
          <cell r="D2353" t="str">
            <v>2016</v>
          </cell>
          <cell r="E2353">
            <v>545</v>
          </cell>
          <cell r="F2353" t="str">
            <v>X2W-762</v>
          </cell>
          <cell r="G2353" t="str">
            <v>C5V-998</v>
          </cell>
          <cell r="H2353" t="str">
            <v>LAS BAMBAS</v>
          </cell>
          <cell r="I2353">
            <v>15774</v>
          </cell>
          <cell r="J2353" t="str">
            <v>REPUESTO</v>
          </cell>
          <cell r="K2353" t="str">
            <v>SOPORTE DE CABINA</v>
          </cell>
          <cell r="L2353">
            <v>1</v>
          </cell>
          <cell r="M2353" t="str">
            <v>UNID.</v>
          </cell>
          <cell r="N2353" t="str">
            <v>TRACTO</v>
          </cell>
          <cell r="O2353">
            <v>0</v>
          </cell>
          <cell r="P2353" t="str">
            <v>M7</v>
          </cell>
          <cell r="Q2353" t="str">
            <v>J2</v>
          </cell>
          <cell r="R2353" t="str">
            <v>J2</v>
          </cell>
          <cell r="S2353" t="str">
            <v>ENTREGADO</v>
          </cell>
          <cell r="T2353">
            <v>42712</v>
          </cell>
          <cell r="U2353" t="str">
            <v>ROBLES ROJAS  JOSE MIGUEL</v>
          </cell>
          <cell r="V2353" t="str">
            <v>CORIHUAMAN SURCO  ERICK ROBERT</v>
          </cell>
        </row>
        <row r="2354">
          <cell r="A2354">
            <v>2327</v>
          </cell>
          <cell r="B2354">
            <v>42712</v>
          </cell>
          <cell r="C2354" t="str">
            <v>DICIEMBRE</v>
          </cell>
          <cell r="D2354" t="str">
            <v>2016</v>
          </cell>
          <cell r="E2354">
            <v>545</v>
          </cell>
          <cell r="F2354" t="str">
            <v>X2W-762</v>
          </cell>
          <cell r="G2354" t="str">
            <v>C5V-998</v>
          </cell>
          <cell r="H2354" t="str">
            <v>LAS BAMBAS</v>
          </cell>
          <cell r="I2354">
            <v>15774</v>
          </cell>
          <cell r="J2354" t="str">
            <v>MATERIALES</v>
          </cell>
          <cell r="K2354" t="str">
            <v>PERNO DE 3/4 X 5</v>
          </cell>
          <cell r="L2354">
            <v>2</v>
          </cell>
          <cell r="M2354" t="str">
            <v>UNID.</v>
          </cell>
          <cell r="N2354" t="str">
            <v>CISTERNA</v>
          </cell>
          <cell r="O2354">
            <v>0</v>
          </cell>
          <cell r="P2354" t="str">
            <v>M7</v>
          </cell>
          <cell r="Q2354" t="str">
            <v>J2</v>
          </cell>
          <cell r="R2354" t="str">
            <v>J2</v>
          </cell>
          <cell r="S2354" t="str">
            <v>ENTREGADO</v>
          </cell>
          <cell r="T2354">
            <v>42712</v>
          </cell>
          <cell r="U2354" t="str">
            <v>ROBLES ROJAS  JOSE MIGUEL</v>
          </cell>
          <cell r="V2354" t="str">
            <v>CORIHUAMAN SURCO  ERICK ROBERT</v>
          </cell>
        </row>
        <row r="2355">
          <cell r="A2355">
            <v>2328</v>
          </cell>
          <cell r="B2355">
            <v>42712</v>
          </cell>
          <cell r="C2355" t="str">
            <v>DICIEMBRE</v>
          </cell>
          <cell r="D2355" t="str">
            <v>2016</v>
          </cell>
          <cell r="E2355">
            <v>545</v>
          </cell>
          <cell r="F2355" t="str">
            <v>X2W-762</v>
          </cell>
          <cell r="G2355" t="str">
            <v>C5V-998</v>
          </cell>
          <cell r="H2355" t="str">
            <v>LAS BAMBAS</v>
          </cell>
          <cell r="I2355">
            <v>15774</v>
          </cell>
          <cell r="J2355" t="str">
            <v>MATERIALES</v>
          </cell>
          <cell r="K2355" t="str">
            <v>TUERCA SEGURO DE 3/4</v>
          </cell>
          <cell r="L2355">
            <v>2</v>
          </cell>
          <cell r="M2355" t="str">
            <v>UNID.</v>
          </cell>
          <cell r="N2355" t="str">
            <v>CISTERNA</v>
          </cell>
          <cell r="O2355">
            <v>0</v>
          </cell>
          <cell r="P2355" t="str">
            <v>M7</v>
          </cell>
          <cell r="Q2355" t="str">
            <v>J2</v>
          </cell>
          <cell r="R2355" t="str">
            <v>J2</v>
          </cell>
          <cell r="S2355" t="str">
            <v>ENTREGADO</v>
          </cell>
          <cell r="T2355">
            <v>42712</v>
          </cell>
          <cell r="U2355" t="str">
            <v>ROBLES ROJAS  JOSE MIGUEL</v>
          </cell>
          <cell r="V2355" t="str">
            <v>CORIHUAMAN SURCO  ERICK ROBERT</v>
          </cell>
        </row>
        <row r="2356">
          <cell r="A2356">
            <v>2329</v>
          </cell>
          <cell r="B2356">
            <v>42712</v>
          </cell>
          <cell r="C2356" t="str">
            <v>DICIEMBRE</v>
          </cell>
          <cell r="D2356" t="str">
            <v>2016</v>
          </cell>
          <cell r="E2356">
            <v>545</v>
          </cell>
          <cell r="F2356" t="str">
            <v>X2W-762</v>
          </cell>
          <cell r="G2356" t="str">
            <v>C5V-998</v>
          </cell>
          <cell r="H2356" t="str">
            <v>LAS BAMBAS</v>
          </cell>
          <cell r="I2356">
            <v>15774</v>
          </cell>
          <cell r="J2356" t="str">
            <v>MATERIALES</v>
          </cell>
          <cell r="K2356" t="str">
            <v>VOLANDAS PLANAS DE 3/4</v>
          </cell>
          <cell r="L2356">
            <v>4</v>
          </cell>
          <cell r="M2356" t="str">
            <v>UNID.</v>
          </cell>
          <cell r="N2356" t="str">
            <v>CISTERNA</v>
          </cell>
          <cell r="O2356">
            <v>0</v>
          </cell>
          <cell r="P2356" t="str">
            <v>M7</v>
          </cell>
          <cell r="Q2356" t="str">
            <v>J2</v>
          </cell>
          <cell r="R2356" t="str">
            <v>J2</v>
          </cell>
          <cell r="S2356" t="str">
            <v>ENTREGADO</v>
          </cell>
          <cell r="T2356">
            <v>42712</v>
          </cell>
          <cell r="U2356" t="str">
            <v>ROBLES ROJAS  JOSE MIGUEL</v>
          </cell>
          <cell r="V2356" t="str">
            <v>CORIHUAMAN SURCO  ERICK ROBERT</v>
          </cell>
        </row>
        <row r="2357">
          <cell r="A2357">
            <v>2330</v>
          </cell>
          <cell r="B2357">
            <v>42712</v>
          </cell>
          <cell r="C2357" t="str">
            <v>DICIEMBRE</v>
          </cell>
          <cell r="D2357" t="str">
            <v>2016</v>
          </cell>
          <cell r="E2357">
            <v>545</v>
          </cell>
          <cell r="F2357" t="str">
            <v>X2W-762</v>
          </cell>
          <cell r="G2357" t="str">
            <v>C5V-998</v>
          </cell>
          <cell r="H2357" t="str">
            <v>LAS BAMBAS</v>
          </cell>
          <cell r="I2357">
            <v>15774</v>
          </cell>
          <cell r="J2357" t="str">
            <v>MATERIALES</v>
          </cell>
          <cell r="K2357" t="str">
            <v>PERNOS 1/2 X 4</v>
          </cell>
          <cell r="L2357">
            <v>2</v>
          </cell>
          <cell r="M2357" t="str">
            <v>UNID.</v>
          </cell>
          <cell r="N2357" t="str">
            <v>CISTERNA</v>
          </cell>
          <cell r="O2357">
            <v>0</v>
          </cell>
          <cell r="P2357" t="str">
            <v>M7</v>
          </cell>
          <cell r="Q2357" t="str">
            <v>J2</v>
          </cell>
          <cell r="R2357" t="str">
            <v>J2</v>
          </cell>
          <cell r="S2357" t="str">
            <v>ENTREGADO</v>
          </cell>
          <cell r="T2357">
            <v>42712</v>
          </cell>
          <cell r="U2357" t="str">
            <v>ROBLES ROJAS  JOSE MIGUEL</v>
          </cell>
          <cell r="V2357" t="str">
            <v>CORIHUAMAN SURCO  ERICK ROBERT</v>
          </cell>
        </row>
        <row r="2358">
          <cell r="A2358">
            <v>2331</v>
          </cell>
          <cell r="B2358">
            <v>42712</v>
          </cell>
          <cell r="C2358" t="str">
            <v>DICIEMBRE</v>
          </cell>
          <cell r="D2358" t="str">
            <v>2016</v>
          </cell>
          <cell r="E2358">
            <v>545</v>
          </cell>
          <cell r="F2358" t="str">
            <v>X2W-762</v>
          </cell>
          <cell r="G2358" t="str">
            <v>C5V-998</v>
          </cell>
          <cell r="H2358" t="str">
            <v>LAS BAMBAS</v>
          </cell>
          <cell r="I2358">
            <v>15774</v>
          </cell>
          <cell r="J2358" t="str">
            <v>MATERIALES</v>
          </cell>
          <cell r="K2358" t="str">
            <v>TUERCA SEGURO DE 3/4</v>
          </cell>
          <cell r="L2358">
            <v>2</v>
          </cell>
          <cell r="M2358" t="str">
            <v>UNID.</v>
          </cell>
          <cell r="N2358" t="str">
            <v>CISTERNA</v>
          </cell>
          <cell r="O2358">
            <v>0</v>
          </cell>
          <cell r="P2358" t="str">
            <v>M7</v>
          </cell>
          <cell r="Q2358" t="str">
            <v>J2</v>
          </cell>
          <cell r="R2358" t="str">
            <v>J2</v>
          </cell>
          <cell r="S2358" t="str">
            <v>ENTREGADO</v>
          </cell>
          <cell r="T2358">
            <v>42712</v>
          </cell>
          <cell r="U2358" t="str">
            <v>ROBLES ROJAS  JOSE MIGUEL</v>
          </cell>
          <cell r="V2358" t="str">
            <v>CORIHUAMAN SURCO  ERICK ROBERT</v>
          </cell>
        </row>
        <row r="2359">
          <cell r="A2359">
            <v>2332</v>
          </cell>
          <cell r="B2359">
            <v>42712</v>
          </cell>
          <cell r="C2359" t="str">
            <v>DICIEMBRE</v>
          </cell>
          <cell r="D2359" t="str">
            <v>2016</v>
          </cell>
          <cell r="E2359">
            <v>545</v>
          </cell>
          <cell r="F2359" t="str">
            <v>X2W-762</v>
          </cell>
          <cell r="G2359" t="str">
            <v>C5V-998</v>
          </cell>
          <cell r="H2359" t="str">
            <v>LAS BAMBAS</v>
          </cell>
          <cell r="I2359">
            <v>15774</v>
          </cell>
          <cell r="J2359" t="str">
            <v>MATERIALES</v>
          </cell>
          <cell r="K2359" t="str">
            <v>PERNO 5/16 X 1 1/2</v>
          </cell>
          <cell r="L2359">
            <v>4</v>
          </cell>
          <cell r="M2359" t="str">
            <v>UNID.</v>
          </cell>
          <cell r="N2359" t="str">
            <v>TRACTO</v>
          </cell>
          <cell r="O2359">
            <v>0</v>
          </cell>
          <cell r="P2359" t="str">
            <v>M7</v>
          </cell>
          <cell r="Q2359" t="str">
            <v>J2</v>
          </cell>
          <cell r="R2359" t="str">
            <v>J2</v>
          </cell>
          <cell r="S2359" t="str">
            <v>ENTREGADO</v>
          </cell>
          <cell r="T2359">
            <v>42712</v>
          </cell>
          <cell r="U2359" t="str">
            <v>ROBLES ROJAS  JOSE MIGUEL</v>
          </cell>
          <cell r="V2359" t="str">
            <v>CORIHUAMAN SURCO  ERICK ROBERT</v>
          </cell>
        </row>
        <row r="2360">
          <cell r="A2360">
            <v>2333</v>
          </cell>
          <cell r="B2360">
            <v>42712</v>
          </cell>
          <cell r="C2360" t="str">
            <v>DICIEMBRE</v>
          </cell>
          <cell r="D2360" t="str">
            <v>2016</v>
          </cell>
          <cell r="E2360">
            <v>545</v>
          </cell>
          <cell r="F2360" t="str">
            <v>X2W-762</v>
          </cell>
          <cell r="G2360" t="str">
            <v>C5V-998</v>
          </cell>
          <cell r="H2360" t="str">
            <v>LAS BAMBAS</v>
          </cell>
          <cell r="I2360">
            <v>15774</v>
          </cell>
          <cell r="J2360" t="str">
            <v>MATERIALES</v>
          </cell>
          <cell r="K2360" t="str">
            <v>PERNO 5/16 X 1</v>
          </cell>
          <cell r="L2360">
            <v>2</v>
          </cell>
          <cell r="M2360" t="str">
            <v>UNID.</v>
          </cell>
          <cell r="N2360" t="str">
            <v>TRACTO</v>
          </cell>
          <cell r="O2360">
            <v>0</v>
          </cell>
          <cell r="P2360" t="str">
            <v>M7</v>
          </cell>
          <cell r="Q2360" t="str">
            <v>J2</v>
          </cell>
          <cell r="R2360" t="str">
            <v>J2</v>
          </cell>
          <cell r="S2360" t="str">
            <v>ENTREGADO</v>
          </cell>
          <cell r="T2360">
            <v>42712</v>
          </cell>
          <cell r="U2360" t="str">
            <v>ROBLES ROJAS  JOSE MIGUEL</v>
          </cell>
          <cell r="V2360" t="str">
            <v>CORIHUAMAN SURCO  ERICK ROBERT</v>
          </cell>
        </row>
        <row r="2361">
          <cell r="A2361">
            <v>2334</v>
          </cell>
          <cell r="B2361">
            <v>42712</v>
          </cell>
          <cell r="C2361" t="str">
            <v>DICIEMBRE</v>
          </cell>
          <cell r="D2361" t="str">
            <v>2016</v>
          </cell>
          <cell r="E2361">
            <v>545</v>
          </cell>
          <cell r="F2361" t="str">
            <v>X2W-762</v>
          </cell>
          <cell r="G2361" t="str">
            <v>C5V-998</v>
          </cell>
          <cell r="H2361" t="str">
            <v>LAS BAMBAS</v>
          </cell>
          <cell r="I2361">
            <v>15774</v>
          </cell>
          <cell r="J2361" t="str">
            <v>MATERIALES</v>
          </cell>
          <cell r="K2361" t="str">
            <v>TUERCA SEGURO DE 1/2</v>
          </cell>
          <cell r="L2361">
            <v>6</v>
          </cell>
          <cell r="M2361" t="str">
            <v>UNID.</v>
          </cell>
          <cell r="N2361" t="str">
            <v>TRACTO</v>
          </cell>
          <cell r="O2361">
            <v>0</v>
          </cell>
          <cell r="P2361" t="str">
            <v>M7</v>
          </cell>
          <cell r="Q2361" t="str">
            <v>J2</v>
          </cell>
          <cell r="R2361" t="str">
            <v>J2</v>
          </cell>
          <cell r="S2361" t="str">
            <v>ENTREGADO</v>
          </cell>
          <cell r="T2361">
            <v>42712</v>
          </cell>
          <cell r="U2361" t="str">
            <v>ROBLES ROJAS  JOSE MIGUEL</v>
          </cell>
          <cell r="V2361" t="str">
            <v>CORIHUAMAN SURCO  ERICK ROBERT</v>
          </cell>
        </row>
        <row r="2362">
          <cell r="A2362">
            <v>2335</v>
          </cell>
          <cell r="B2362">
            <v>42712</v>
          </cell>
          <cell r="C2362" t="str">
            <v>DICIEMBRE</v>
          </cell>
          <cell r="D2362" t="str">
            <v>2016</v>
          </cell>
          <cell r="E2362">
            <v>545</v>
          </cell>
          <cell r="F2362" t="str">
            <v>X2W-762</v>
          </cell>
          <cell r="G2362" t="str">
            <v>C5V-998</v>
          </cell>
          <cell r="H2362" t="str">
            <v>LAS BAMBAS</v>
          </cell>
          <cell r="I2362">
            <v>15774</v>
          </cell>
          <cell r="J2362" t="str">
            <v>REPUESTO</v>
          </cell>
          <cell r="K2362" t="str">
            <v>SOLDIMIX</v>
          </cell>
          <cell r="L2362">
            <v>1</v>
          </cell>
          <cell r="M2362" t="str">
            <v>UNID.</v>
          </cell>
          <cell r="N2362" t="str">
            <v>TRACTO</v>
          </cell>
          <cell r="O2362">
            <v>0</v>
          </cell>
          <cell r="P2362" t="str">
            <v>S2</v>
          </cell>
          <cell r="Q2362" t="str">
            <v>J2</v>
          </cell>
          <cell r="R2362" t="str">
            <v>J2</v>
          </cell>
          <cell r="S2362" t="str">
            <v>ENTREGADO</v>
          </cell>
          <cell r="T2362">
            <v>42712</v>
          </cell>
          <cell r="U2362" t="str">
            <v>PALOMINO ESTRADA  MICHEL</v>
          </cell>
          <cell r="V2362" t="str">
            <v>CORIHUAMAN SURCO  ERICK ROBERT</v>
          </cell>
        </row>
        <row r="2363">
          <cell r="A2363">
            <v>2350</v>
          </cell>
          <cell r="B2363">
            <v>42713</v>
          </cell>
          <cell r="C2363" t="str">
            <v>DICIEMBRE</v>
          </cell>
          <cell r="D2363" t="str">
            <v>2016</v>
          </cell>
          <cell r="E2363">
            <v>538</v>
          </cell>
          <cell r="F2363" t="str">
            <v>A5O-859</v>
          </cell>
          <cell r="G2363" t="str">
            <v>B6Y-971</v>
          </cell>
          <cell r="H2363" t="str">
            <v>LAS BAMBAS</v>
          </cell>
          <cell r="I2363">
            <v>116556</v>
          </cell>
          <cell r="J2363" t="str">
            <v>REPUESTO</v>
          </cell>
          <cell r="K2363" t="str">
            <v>RETEN DE EJE SIN FIN DE CAJA DIRECCION</v>
          </cell>
          <cell r="L2363">
            <v>1</v>
          </cell>
          <cell r="M2363" t="str">
            <v>JUEGO</v>
          </cell>
          <cell r="N2363" t="str">
            <v>TRACTO</v>
          </cell>
          <cell r="O2363">
            <v>0</v>
          </cell>
          <cell r="P2363" t="str">
            <v>M8</v>
          </cell>
          <cell r="Q2363" t="str">
            <v>J2</v>
          </cell>
          <cell r="R2363" t="str">
            <v>J6</v>
          </cell>
          <cell r="S2363" t="str">
            <v>ENTREGADO</v>
          </cell>
          <cell r="T2363">
            <v>42713</v>
          </cell>
          <cell r="U2363" t="str">
            <v>VARILLAS GAGO  OSCAR ALBERTO</v>
          </cell>
          <cell r="V2363" t="str">
            <v>CORIHUAMAN SURCO  ERICK ROBERT</v>
          </cell>
        </row>
        <row r="2364">
          <cell r="A2364">
            <v>2351</v>
          </cell>
          <cell r="B2364">
            <v>42713</v>
          </cell>
          <cell r="C2364" t="str">
            <v>DICIEMBRE</v>
          </cell>
          <cell r="D2364" t="str">
            <v>2016</v>
          </cell>
          <cell r="E2364">
            <v>538</v>
          </cell>
          <cell r="F2364" t="str">
            <v>A5O-859</v>
          </cell>
          <cell r="G2364" t="str">
            <v>B6Y-971</v>
          </cell>
          <cell r="H2364" t="str">
            <v>LAS BAMBAS</v>
          </cell>
          <cell r="I2364">
            <v>116556</v>
          </cell>
          <cell r="J2364" t="str">
            <v>REPUESTO</v>
          </cell>
          <cell r="K2364" t="str">
            <v>MULTIPLE EN Y DE ESCAPE</v>
          </cell>
          <cell r="L2364">
            <v>1</v>
          </cell>
          <cell r="M2364" t="str">
            <v>UNID.</v>
          </cell>
          <cell r="N2364" t="str">
            <v>TRACTO</v>
          </cell>
          <cell r="O2364">
            <v>0</v>
          </cell>
          <cell r="P2364" t="str">
            <v>M8</v>
          </cell>
          <cell r="Q2364" t="str">
            <v>J2</v>
          </cell>
          <cell r="R2364" t="str">
            <v>J6</v>
          </cell>
          <cell r="S2364" t="str">
            <v>ENTREGADO</v>
          </cell>
          <cell r="T2364">
            <v>42713</v>
          </cell>
          <cell r="U2364" t="str">
            <v>VARILLAS GAGO  OSCAR ALBERTO</v>
          </cell>
          <cell r="V2364" t="str">
            <v>CORIHUAMAN SURCO  ERICK ROBERT</v>
          </cell>
        </row>
        <row r="2365">
          <cell r="A2365">
            <v>2352</v>
          </cell>
          <cell r="B2365">
            <v>42713</v>
          </cell>
          <cell r="C2365" t="str">
            <v>DICIEMBRE</v>
          </cell>
          <cell r="D2365" t="str">
            <v>2016</v>
          </cell>
          <cell r="E2365">
            <v>538</v>
          </cell>
          <cell r="F2365" t="str">
            <v>A5O-859</v>
          </cell>
          <cell r="G2365" t="str">
            <v>B6Y-971</v>
          </cell>
          <cell r="H2365" t="str">
            <v>LAS BAMBAS</v>
          </cell>
          <cell r="I2365">
            <v>116556</v>
          </cell>
          <cell r="J2365" t="str">
            <v>REPUESTO</v>
          </cell>
          <cell r="K2365" t="str">
            <v>JUEGO DE EMPAQUETADURAS DEL MULTIPLE DE ESCAPE</v>
          </cell>
          <cell r="L2365">
            <v>1</v>
          </cell>
          <cell r="M2365" t="str">
            <v>JUEGO</v>
          </cell>
          <cell r="N2365" t="str">
            <v>TRACTO</v>
          </cell>
          <cell r="O2365">
            <v>0</v>
          </cell>
          <cell r="P2365" t="str">
            <v>M8</v>
          </cell>
          <cell r="Q2365" t="str">
            <v>J2</v>
          </cell>
          <cell r="R2365" t="str">
            <v>J6</v>
          </cell>
          <cell r="S2365" t="str">
            <v>ENTREGADO</v>
          </cell>
          <cell r="T2365">
            <v>42713</v>
          </cell>
          <cell r="U2365" t="str">
            <v>VARILLAS GAGO  OSCAR ALBERTO</v>
          </cell>
          <cell r="V2365" t="str">
            <v>CORIHUAMAN SURCO  ERICK ROBERT</v>
          </cell>
        </row>
        <row r="2366">
          <cell r="A2366">
            <v>2353</v>
          </cell>
          <cell r="B2366">
            <v>42713</v>
          </cell>
          <cell r="C2366" t="str">
            <v>DICIEMBRE</v>
          </cell>
          <cell r="D2366" t="str">
            <v>2016</v>
          </cell>
          <cell r="E2366">
            <v>538</v>
          </cell>
          <cell r="F2366" t="str">
            <v>A5O-859</v>
          </cell>
          <cell r="G2366" t="str">
            <v>B6Y-971</v>
          </cell>
          <cell r="H2366" t="str">
            <v>LAS BAMBAS</v>
          </cell>
          <cell r="I2366">
            <v>116556</v>
          </cell>
          <cell r="J2366" t="str">
            <v>REPUESTO</v>
          </cell>
          <cell r="K2366" t="str">
            <v>EMPAQUE CUADRADO DE TURBO</v>
          </cell>
          <cell r="L2366">
            <v>1</v>
          </cell>
          <cell r="M2366" t="str">
            <v>UNID.</v>
          </cell>
          <cell r="N2366" t="str">
            <v>TRACTO</v>
          </cell>
          <cell r="O2366">
            <v>0</v>
          </cell>
          <cell r="P2366" t="str">
            <v>M8</v>
          </cell>
          <cell r="Q2366" t="str">
            <v>J2</v>
          </cell>
          <cell r="R2366" t="str">
            <v>J6</v>
          </cell>
          <cell r="S2366" t="str">
            <v>ENTREGADO</v>
          </cell>
          <cell r="T2366">
            <v>42713</v>
          </cell>
          <cell r="U2366" t="str">
            <v>VARILLAS GAGO  OSCAR ALBERTO</v>
          </cell>
          <cell r="V2366" t="str">
            <v>CORIHUAMAN SURCO  ERICK ROBERT</v>
          </cell>
        </row>
        <row r="2367">
          <cell r="A2367">
            <v>2354</v>
          </cell>
          <cell r="B2367">
            <v>42713</v>
          </cell>
          <cell r="C2367" t="str">
            <v>DICIEMBRE</v>
          </cell>
          <cell r="D2367" t="str">
            <v>2016</v>
          </cell>
          <cell r="E2367">
            <v>538</v>
          </cell>
          <cell r="F2367" t="str">
            <v>A5O-859</v>
          </cell>
          <cell r="G2367" t="str">
            <v>B6Y-971</v>
          </cell>
          <cell r="H2367" t="str">
            <v>LAS BAMBAS</v>
          </cell>
          <cell r="I2367">
            <v>116556</v>
          </cell>
          <cell r="J2367" t="str">
            <v>REPUESTO</v>
          </cell>
          <cell r="K2367" t="str">
            <v>EMPAQUETADURA DE RETORNO DE ACEITE DE TURBO</v>
          </cell>
          <cell r="L2367">
            <v>1</v>
          </cell>
          <cell r="M2367" t="str">
            <v>UNID.</v>
          </cell>
          <cell r="N2367" t="str">
            <v>TRACTO</v>
          </cell>
          <cell r="O2367">
            <v>0</v>
          </cell>
          <cell r="P2367" t="str">
            <v>M8</v>
          </cell>
          <cell r="Q2367" t="str">
            <v>J2</v>
          </cell>
          <cell r="R2367" t="str">
            <v>J6</v>
          </cell>
          <cell r="S2367" t="str">
            <v>ENTREGADO</v>
          </cell>
          <cell r="T2367">
            <v>42713</v>
          </cell>
          <cell r="U2367" t="str">
            <v>VARILLAS GAGO  OSCAR ALBERTO</v>
          </cell>
          <cell r="V2367" t="str">
            <v>CORIHUAMAN SURCO  ERICK ROBERT</v>
          </cell>
        </row>
        <row r="2368">
          <cell r="A2368">
            <v>2355</v>
          </cell>
          <cell r="B2368">
            <v>42713</v>
          </cell>
          <cell r="C2368" t="str">
            <v>DICIEMBRE</v>
          </cell>
          <cell r="D2368" t="str">
            <v>2016</v>
          </cell>
          <cell r="E2368">
            <v>538</v>
          </cell>
          <cell r="F2368" t="str">
            <v>A5O-859</v>
          </cell>
          <cell r="G2368" t="str">
            <v>B6Y-971</v>
          </cell>
          <cell r="H2368" t="str">
            <v>LAS BAMBAS</v>
          </cell>
          <cell r="I2368">
            <v>116556</v>
          </cell>
          <cell r="J2368" t="str">
            <v>REPUESTO</v>
          </cell>
          <cell r="K2368" t="str">
            <v>LIQUIDO LIMPIAPARABRISAS</v>
          </cell>
          <cell r="L2368">
            <v>1</v>
          </cell>
          <cell r="M2368" t="str">
            <v>GLNS.</v>
          </cell>
          <cell r="N2368" t="str">
            <v>TRACTO</v>
          </cell>
          <cell r="O2368">
            <v>0</v>
          </cell>
          <cell r="P2368" t="str">
            <v>M8</v>
          </cell>
          <cell r="Q2368" t="str">
            <v>J2</v>
          </cell>
          <cell r="R2368" t="str">
            <v>J6</v>
          </cell>
          <cell r="S2368" t="str">
            <v>ENTREGADO</v>
          </cell>
          <cell r="T2368">
            <v>42713</v>
          </cell>
          <cell r="U2368" t="str">
            <v>VARILLAS GAGO  OSCAR ALBERTO</v>
          </cell>
          <cell r="V2368" t="str">
            <v>CORIHUAMAN SURCO  ERICK ROBERT</v>
          </cell>
        </row>
        <row r="2369">
          <cell r="A2369">
            <v>2380</v>
          </cell>
          <cell r="B2369">
            <v>42713</v>
          </cell>
          <cell r="C2369" t="str">
            <v>DICIEMBRE</v>
          </cell>
          <cell r="D2369" t="str">
            <v>2016</v>
          </cell>
          <cell r="E2369">
            <v>538</v>
          </cell>
          <cell r="F2369" t="str">
            <v>A5O-859</v>
          </cell>
          <cell r="G2369" t="str">
            <v>B6Y-971</v>
          </cell>
          <cell r="H2369" t="str">
            <v>LAS BAMBAS</v>
          </cell>
          <cell r="I2369">
            <v>116556</v>
          </cell>
          <cell r="J2369" t="str">
            <v>REPUESTO</v>
          </cell>
          <cell r="K2369" t="str">
            <v>MANGUERA DE 5/8 X 2.4M</v>
          </cell>
          <cell r="L2369">
            <v>1</v>
          </cell>
          <cell r="M2369" t="str">
            <v>UNID.</v>
          </cell>
          <cell r="N2369" t="str">
            <v>TRACTO</v>
          </cell>
          <cell r="O2369">
            <v>0</v>
          </cell>
          <cell r="P2369" t="str">
            <v>M8</v>
          </cell>
          <cell r="Q2369" t="str">
            <v>J2</v>
          </cell>
          <cell r="R2369" t="str">
            <v>J6</v>
          </cell>
          <cell r="S2369" t="str">
            <v>ENTREGADO</v>
          </cell>
          <cell r="T2369">
            <v>42713</v>
          </cell>
          <cell r="U2369" t="str">
            <v>VARILLAS GAGO  OSCAR ALBERTO</v>
          </cell>
          <cell r="V2369" t="str">
            <v>CORIHUAMAN SURCO  ERICK ROBERT</v>
          </cell>
        </row>
        <row r="2370">
          <cell r="A2370">
            <v>2381</v>
          </cell>
          <cell r="B2370">
            <v>42713</v>
          </cell>
          <cell r="C2370" t="str">
            <v>DICIEMBRE</v>
          </cell>
          <cell r="D2370" t="str">
            <v>2016</v>
          </cell>
          <cell r="E2370">
            <v>538</v>
          </cell>
          <cell r="F2370" t="str">
            <v>A5O-859</v>
          </cell>
          <cell r="G2370" t="str">
            <v>B6Y-971</v>
          </cell>
          <cell r="H2370" t="str">
            <v>LAS BAMBAS</v>
          </cell>
          <cell r="I2370">
            <v>116556</v>
          </cell>
          <cell r="J2370" t="str">
            <v>REPUESTO</v>
          </cell>
          <cell r="K2370" t="str">
            <v>FILTRO DE CAJA DIRECCIONAL</v>
          </cell>
          <cell r="L2370">
            <v>1</v>
          </cell>
          <cell r="M2370" t="str">
            <v>UNID.</v>
          </cell>
          <cell r="N2370" t="str">
            <v>TRACTO</v>
          </cell>
          <cell r="O2370">
            <v>0</v>
          </cell>
          <cell r="P2370" t="str">
            <v>M8</v>
          </cell>
          <cell r="Q2370" t="str">
            <v>J2</v>
          </cell>
          <cell r="R2370" t="str">
            <v>J6</v>
          </cell>
          <cell r="S2370" t="str">
            <v>ENTREGADO</v>
          </cell>
          <cell r="T2370">
            <v>42713</v>
          </cell>
          <cell r="U2370" t="str">
            <v>VARILLAS GAGO  OSCAR ALBERTO</v>
          </cell>
          <cell r="V2370" t="str">
            <v>CORIHUAMAN SURCO  ERICK ROBERT</v>
          </cell>
        </row>
        <row r="2371">
          <cell r="A2371">
            <v>2382</v>
          </cell>
          <cell r="B2371">
            <v>42713</v>
          </cell>
          <cell r="C2371" t="str">
            <v>DICIEMBRE</v>
          </cell>
          <cell r="D2371" t="str">
            <v>2016</v>
          </cell>
          <cell r="E2371">
            <v>538</v>
          </cell>
          <cell r="F2371" t="str">
            <v>A5O-859</v>
          </cell>
          <cell r="G2371" t="str">
            <v>B6Y-971</v>
          </cell>
          <cell r="H2371" t="str">
            <v>LAS BAMBAS</v>
          </cell>
          <cell r="I2371">
            <v>116556</v>
          </cell>
          <cell r="J2371" t="str">
            <v>REPUESTO</v>
          </cell>
          <cell r="K2371" t="str">
            <v>ACEITE HIDRULICO</v>
          </cell>
          <cell r="L2371">
            <v>1</v>
          </cell>
          <cell r="M2371" t="str">
            <v>GLNS.</v>
          </cell>
          <cell r="N2371" t="str">
            <v>TRACTO</v>
          </cell>
          <cell r="O2371">
            <v>0</v>
          </cell>
          <cell r="P2371" t="str">
            <v>M8</v>
          </cell>
          <cell r="Q2371" t="str">
            <v>J2</v>
          </cell>
          <cell r="R2371" t="str">
            <v>J6</v>
          </cell>
          <cell r="S2371" t="str">
            <v>ENTREGADO</v>
          </cell>
          <cell r="T2371">
            <v>42713</v>
          </cell>
          <cell r="U2371" t="str">
            <v>VARILLAS GAGO  OSCAR ALBERTO</v>
          </cell>
          <cell r="V2371" t="str">
            <v>CORIHUAMAN SURCO  ERICK ROBERT</v>
          </cell>
        </row>
        <row r="2372">
          <cell r="A2372">
            <v>2392</v>
          </cell>
          <cell r="B2372">
            <v>42713</v>
          </cell>
          <cell r="C2372" t="str">
            <v>DICIEMBRE</v>
          </cell>
          <cell r="D2372" t="str">
            <v>2016</v>
          </cell>
          <cell r="E2372">
            <v>538</v>
          </cell>
          <cell r="F2372" t="str">
            <v>A5O-859</v>
          </cell>
          <cell r="G2372" t="str">
            <v>B6Y-971</v>
          </cell>
          <cell r="H2372" t="str">
            <v>LAS BAMBAS</v>
          </cell>
          <cell r="I2372">
            <v>116556</v>
          </cell>
          <cell r="J2372" t="str">
            <v>REPUESTO</v>
          </cell>
          <cell r="K2372" t="str">
            <v>RETENEDOR DE PUERTA</v>
          </cell>
          <cell r="L2372">
            <v>2</v>
          </cell>
          <cell r="M2372" t="str">
            <v>UNID.</v>
          </cell>
          <cell r="N2372" t="str">
            <v>TRACTO</v>
          </cell>
          <cell r="O2372">
            <v>0</v>
          </cell>
          <cell r="P2372" t="str">
            <v>M8</v>
          </cell>
          <cell r="Q2372" t="str">
            <v>J2</v>
          </cell>
          <cell r="R2372" t="str">
            <v>J6</v>
          </cell>
          <cell r="S2372" t="str">
            <v>ENTREGADO</v>
          </cell>
          <cell r="T2372">
            <v>42713</v>
          </cell>
          <cell r="U2372" t="str">
            <v>VARILLAS GAGO  OSCAR ALBERTO</v>
          </cell>
          <cell r="V2372" t="str">
            <v>CORIHUAMAN SURCO  ERICK ROBERT</v>
          </cell>
        </row>
        <row r="2373">
          <cell r="A2373">
            <v>2403</v>
          </cell>
          <cell r="B2373">
            <v>42713</v>
          </cell>
          <cell r="C2373" t="str">
            <v>DICIEMBRE</v>
          </cell>
          <cell r="D2373" t="str">
            <v>2016</v>
          </cell>
          <cell r="E2373">
            <v>308</v>
          </cell>
          <cell r="F2373" t="str">
            <v>A9H-889</v>
          </cell>
          <cell r="G2373" t="str">
            <v>CAMION</v>
          </cell>
          <cell r="H2373" t="str">
            <v>TAMBOMAYO</v>
          </cell>
          <cell r="I2373">
            <v>120654</v>
          </cell>
          <cell r="J2373" t="str">
            <v>REPUESTO</v>
          </cell>
          <cell r="K2373" t="str">
            <v>LIQUIDO LIMPIAPARABRISAS</v>
          </cell>
          <cell r="L2373">
            <v>1</v>
          </cell>
          <cell r="M2373" t="str">
            <v>GLNS.</v>
          </cell>
          <cell r="N2373" t="str">
            <v>TRACTO</v>
          </cell>
          <cell r="O2373">
            <v>0</v>
          </cell>
          <cell r="P2373" t="str">
            <v>M7</v>
          </cell>
          <cell r="Q2373" t="str">
            <v>J2</v>
          </cell>
          <cell r="R2373" t="str">
            <v>J6</v>
          </cell>
          <cell r="S2373" t="str">
            <v>ENTREGADO</v>
          </cell>
          <cell r="T2373">
            <v>42713</v>
          </cell>
          <cell r="U2373" t="str">
            <v>ROBLES ROJAS  JOSE MIGUEL</v>
          </cell>
          <cell r="V2373" t="str">
            <v>CORIHUAMAN SURCO  ERICK ROBERT</v>
          </cell>
        </row>
        <row r="2374">
          <cell r="A2374">
            <v>2391</v>
          </cell>
          <cell r="B2374">
            <v>42713</v>
          </cell>
          <cell r="C2374" t="str">
            <v>DICIEMBRE</v>
          </cell>
          <cell r="D2374" t="str">
            <v>2016</v>
          </cell>
          <cell r="E2374">
            <v>540</v>
          </cell>
          <cell r="F2374" t="str">
            <v>ABQ-703</v>
          </cell>
          <cell r="G2374" t="str">
            <v>D0Z-994</v>
          </cell>
          <cell r="H2374" t="str">
            <v>LAS BAMBAS</v>
          </cell>
          <cell r="I2374">
            <v>101200</v>
          </cell>
          <cell r="J2374" t="str">
            <v>REPUESTO</v>
          </cell>
          <cell r="K2374" t="str">
            <v>LLANTAS REENCAUCHADAS</v>
          </cell>
          <cell r="L2374">
            <v>4</v>
          </cell>
          <cell r="M2374" t="str">
            <v>UNID.</v>
          </cell>
          <cell r="N2374" t="str">
            <v>TRACTO</v>
          </cell>
          <cell r="O2374">
            <v>0</v>
          </cell>
          <cell r="P2374" t="str">
            <v>N2</v>
          </cell>
          <cell r="Q2374" t="str">
            <v>J2</v>
          </cell>
          <cell r="R2374" t="str">
            <v>J6</v>
          </cell>
          <cell r="S2374" t="str">
            <v>ENTREGADO</v>
          </cell>
          <cell r="T2374">
            <v>42713</v>
          </cell>
          <cell r="U2374" t="str">
            <v>MAMANI LARICO  EDUARDO ALVARO</v>
          </cell>
          <cell r="V2374" t="str">
            <v>CORIHUAMAN SURCO  ERICK ROBERT</v>
          </cell>
        </row>
        <row r="2375">
          <cell r="A2375">
            <v>2394</v>
          </cell>
          <cell r="B2375">
            <v>42713</v>
          </cell>
          <cell r="C2375" t="str">
            <v>DICIEMBRE</v>
          </cell>
          <cell r="D2375" t="str">
            <v>2016</v>
          </cell>
          <cell r="E2375">
            <v>540</v>
          </cell>
          <cell r="F2375" t="str">
            <v>ABQ-703</v>
          </cell>
          <cell r="G2375" t="str">
            <v>D0Z-994</v>
          </cell>
          <cell r="H2375" t="str">
            <v>LAS BAMBAS</v>
          </cell>
          <cell r="I2375">
            <v>101200</v>
          </cell>
          <cell r="J2375" t="str">
            <v>REPUESTO</v>
          </cell>
          <cell r="K2375" t="str">
            <v>FAROS LATERALES AMBAR</v>
          </cell>
          <cell r="L2375">
            <v>2</v>
          </cell>
          <cell r="M2375" t="str">
            <v>UNID.</v>
          </cell>
          <cell r="N2375" t="str">
            <v>CISTERNA</v>
          </cell>
          <cell r="O2375">
            <v>0</v>
          </cell>
          <cell r="P2375" t="str">
            <v>E3</v>
          </cell>
          <cell r="Q2375" t="str">
            <v>J2</v>
          </cell>
          <cell r="R2375" t="str">
            <v>J6</v>
          </cell>
          <cell r="S2375" t="str">
            <v>ENTREGADO</v>
          </cell>
          <cell r="T2375">
            <v>42713</v>
          </cell>
          <cell r="U2375" t="str">
            <v>CONDORI CHURATA ALEX</v>
          </cell>
          <cell r="V2375" t="str">
            <v>CORIHUAMAN SURCO  ERICK ROBERT</v>
          </cell>
        </row>
        <row r="2376">
          <cell r="A2376">
            <v>2377</v>
          </cell>
          <cell r="B2376">
            <v>42713</v>
          </cell>
          <cell r="C2376" t="str">
            <v>DICIEMBRE</v>
          </cell>
          <cell r="D2376" t="str">
            <v>2016</v>
          </cell>
          <cell r="E2376">
            <v>513</v>
          </cell>
          <cell r="F2376" t="str">
            <v>AKW-731</v>
          </cell>
          <cell r="G2376" t="str">
            <v>TCR-989</v>
          </cell>
          <cell r="H2376" t="str">
            <v>LAS BAMBAS CONC.</v>
          </cell>
          <cell r="I2376">
            <v>24631</v>
          </cell>
          <cell r="J2376" t="str">
            <v>REPUESTO</v>
          </cell>
          <cell r="K2376" t="str">
            <v>GOMA LACKA</v>
          </cell>
          <cell r="L2376">
            <v>1</v>
          </cell>
          <cell r="M2376" t="str">
            <v>UNID.</v>
          </cell>
          <cell r="N2376" t="str">
            <v>CISTERNA</v>
          </cell>
          <cell r="O2376">
            <v>0</v>
          </cell>
          <cell r="P2376" t="str">
            <v>M2</v>
          </cell>
          <cell r="Q2376" t="str">
            <v>J2</v>
          </cell>
          <cell r="R2376" t="str">
            <v>J6</v>
          </cell>
          <cell r="S2376" t="str">
            <v>ENTREGADO</v>
          </cell>
          <cell r="T2376">
            <v>42713</v>
          </cell>
          <cell r="U2376" t="str">
            <v>CHUMPITAZ GAGO JULIO ENRIQUE</v>
          </cell>
          <cell r="V2376" t="str">
            <v>CORIHUAMAN SURCO  ERICK ROBERT</v>
          </cell>
        </row>
        <row r="2377">
          <cell r="A2377">
            <v>2378</v>
          </cell>
          <cell r="B2377">
            <v>42713</v>
          </cell>
          <cell r="C2377" t="str">
            <v>DICIEMBRE</v>
          </cell>
          <cell r="D2377" t="str">
            <v>2016</v>
          </cell>
          <cell r="E2377">
            <v>513</v>
          </cell>
          <cell r="F2377" t="str">
            <v>AKW-731</v>
          </cell>
          <cell r="G2377" t="str">
            <v>TCR-989</v>
          </cell>
          <cell r="H2377" t="str">
            <v>LAS BAMBAS CONC.</v>
          </cell>
          <cell r="I2377">
            <v>24631</v>
          </cell>
          <cell r="J2377" t="str">
            <v>REPUESTO</v>
          </cell>
          <cell r="K2377" t="str">
            <v>CINTA TEFLON</v>
          </cell>
          <cell r="L2377">
            <v>1</v>
          </cell>
          <cell r="M2377" t="str">
            <v>UNID.</v>
          </cell>
          <cell r="N2377" t="str">
            <v>CISTERNA</v>
          </cell>
          <cell r="O2377">
            <v>0</v>
          </cell>
          <cell r="P2377" t="str">
            <v>M2</v>
          </cell>
          <cell r="Q2377" t="str">
            <v>J2</v>
          </cell>
          <cell r="R2377" t="str">
            <v>J6</v>
          </cell>
          <cell r="S2377" t="str">
            <v>ENTREGADO</v>
          </cell>
          <cell r="T2377">
            <v>42713</v>
          </cell>
          <cell r="U2377" t="str">
            <v>CHUMPITAZ GAGO JULIO ENRIQUE</v>
          </cell>
          <cell r="V2377" t="str">
            <v>CORIHUAMAN SURCO  ERICK ROBERT</v>
          </cell>
        </row>
        <row r="2378">
          <cell r="A2378">
            <v>2368</v>
          </cell>
          <cell r="B2378">
            <v>42713</v>
          </cell>
          <cell r="C2378">
            <v>0</v>
          </cell>
          <cell r="D2378">
            <v>0</v>
          </cell>
          <cell r="E2378">
            <v>557</v>
          </cell>
          <cell r="F2378" t="str">
            <v>APF-776</v>
          </cell>
          <cell r="G2378" t="str">
            <v>CAMIONETA</v>
          </cell>
          <cell r="H2378" t="str">
            <v>LAS BAMBAS</v>
          </cell>
          <cell r="I2378">
            <v>4085</v>
          </cell>
          <cell r="J2378" t="str">
            <v>REPUESTO</v>
          </cell>
          <cell r="K2378" t="str">
            <v>LIQUIDO REFRIGERANTE</v>
          </cell>
          <cell r="L2378">
            <v>1</v>
          </cell>
          <cell r="M2378" t="str">
            <v>GLNS.</v>
          </cell>
          <cell r="N2378" t="str">
            <v>TRACTO</v>
          </cell>
          <cell r="O2378">
            <v>0</v>
          </cell>
          <cell r="P2378" t="str">
            <v>M6</v>
          </cell>
          <cell r="Q2378" t="str">
            <v>J2</v>
          </cell>
          <cell r="R2378" t="str">
            <v>J6</v>
          </cell>
          <cell r="S2378" t="str">
            <v>ENTREGADO</v>
          </cell>
          <cell r="T2378">
            <v>42713</v>
          </cell>
          <cell r="U2378" t="str">
            <v>PARI VENTURA  EDSON ORLANDO</v>
          </cell>
          <cell r="V2378" t="str">
            <v>CORIHUAMAN SURCO  ERICK ROBERT</v>
          </cell>
        </row>
        <row r="2379">
          <cell r="A2379">
            <v>2369</v>
          </cell>
          <cell r="B2379">
            <v>42713</v>
          </cell>
          <cell r="C2379">
            <v>0</v>
          </cell>
          <cell r="D2379">
            <v>0</v>
          </cell>
          <cell r="E2379">
            <v>557</v>
          </cell>
          <cell r="F2379" t="str">
            <v>APF-776</v>
          </cell>
          <cell r="G2379" t="str">
            <v>CAMIONETA</v>
          </cell>
          <cell r="H2379" t="str">
            <v>LAS BAMBAS</v>
          </cell>
          <cell r="I2379">
            <v>4085</v>
          </cell>
          <cell r="J2379" t="str">
            <v>REPUESTO</v>
          </cell>
          <cell r="K2379" t="str">
            <v>LIQUIDO LIMPIAPARABRISAS</v>
          </cell>
          <cell r="L2379">
            <v>1</v>
          </cell>
          <cell r="M2379" t="str">
            <v>GLNS.</v>
          </cell>
          <cell r="N2379" t="str">
            <v>TRACTO</v>
          </cell>
          <cell r="O2379">
            <v>0</v>
          </cell>
          <cell r="P2379" t="str">
            <v>M6</v>
          </cell>
          <cell r="Q2379" t="str">
            <v>J2</v>
          </cell>
          <cell r="R2379" t="str">
            <v>J6</v>
          </cell>
          <cell r="S2379" t="str">
            <v>ENTREGADO</v>
          </cell>
          <cell r="T2379">
            <v>42713</v>
          </cell>
          <cell r="U2379" t="str">
            <v>PARI VENTURA  EDSON ORLANDO</v>
          </cell>
          <cell r="V2379" t="str">
            <v>CORIHUAMAN SURCO  ERICK ROBERT</v>
          </cell>
        </row>
        <row r="2380">
          <cell r="A2380">
            <v>2370</v>
          </cell>
          <cell r="B2380">
            <v>42713</v>
          </cell>
          <cell r="C2380">
            <v>0</v>
          </cell>
          <cell r="D2380">
            <v>0</v>
          </cell>
          <cell r="E2380">
            <v>557</v>
          </cell>
          <cell r="F2380" t="str">
            <v>APF-776</v>
          </cell>
          <cell r="G2380" t="str">
            <v>CAMIONETA</v>
          </cell>
          <cell r="H2380" t="str">
            <v>LAS BAMBAS</v>
          </cell>
          <cell r="I2380">
            <v>4085</v>
          </cell>
          <cell r="J2380" t="str">
            <v>REPUESTO</v>
          </cell>
          <cell r="K2380" t="str">
            <v>FILTRO DE AIRE PRIMARIO</v>
          </cell>
          <cell r="L2380">
            <v>1</v>
          </cell>
          <cell r="M2380" t="str">
            <v>UNID.</v>
          </cell>
          <cell r="N2380" t="str">
            <v>TRACTO</v>
          </cell>
          <cell r="O2380">
            <v>0</v>
          </cell>
          <cell r="P2380" t="str">
            <v>M6</v>
          </cell>
          <cell r="Q2380" t="str">
            <v>J2</v>
          </cell>
          <cell r="R2380" t="str">
            <v>J6</v>
          </cell>
          <cell r="S2380" t="str">
            <v>ENTREGADO</v>
          </cell>
          <cell r="T2380">
            <v>42713</v>
          </cell>
          <cell r="U2380" t="str">
            <v>PARI VENTURA  EDSON ORLANDO</v>
          </cell>
          <cell r="V2380" t="str">
            <v>CORIHUAMAN SURCO  ERICK ROBERT</v>
          </cell>
        </row>
        <row r="2381">
          <cell r="A2381">
            <v>2371</v>
          </cell>
          <cell r="B2381">
            <v>42713</v>
          </cell>
          <cell r="C2381">
            <v>0</v>
          </cell>
          <cell r="D2381">
            <v>0</v>
          </cell>
          <cell r="E2381">
            <v>557</v>
          </cell>
          <cell r="F2381" t="str">
            <v>APF-776</v>
          </cell>
          <cell r="G2381" t="str">
            <v>CAMIONETA</v>
          </cell>
          <cell r="H2381" t="str">
            <v>LAS BAMBAS</v>
          </cell>
          <cell r="I2381">
            <v>4085</v>
          </cell>
          <cell r="J2381" t="str">
            <v>REPUESTO</v>
          </cell>
          <cell r="K2381" t="str">
            <v>FILTRO DE AIRE SECUNDARIO</v>
          </cell>
          <cell r="L2381">
            <v>1</v>
          </cell>
          <cell r="M2381" t="str">
            <v>UNID.</v>
          </cell>
          <cell r="N2381" t="str">
            <v>TRACTO</v>
          </cell>
          <cell r="O2381">
            <v>0</v>
          </cell>
          <cell r="P2381" t="str">
            <v>M6</v>
          </cell>
          <cell r="Q2381" t="str">
            <v>J2</v>
          </cell>
          <cell r="R2381" t="str">
            <v>J6</v>
          </cell>
          <cell r="S2381" t="str">
            <v>ENTREGADO</v>
          </cell>
          <cell r="T2381">
            <v>42713</v>
          </cell>
          <cell r="U2381" t="str">
            <v>PARI VENTURA  EDSON ORLANDO</v>
          </cell>
          <cell r="V2381" t="str">
            <v>CORIHUAMAN SURCO  ERICK ROBERT</v>
          </cell>
        </row>
        <row r="2382">
          <cell r="A2382">
            <v>2389</v>
          </cell>
          <cell r="B2382">
            <v>42713</v>
          </cell>
          <cell r="C2382" t="str">
            <v>DICIEMBRE</v>
          </cell>
          <cell r="D2382" t="str">
            <v>2016</v>
          </cell>
          <cell r="E2382">
            <v>557</v>
          </cell>
          <cell r="F2382" t="str">
            <v>APF-776</v>
          </cell>
          <cell r="G2382" t="str">
            <v>CAMIONETA</v>
          </cell>
          <cell r="H2382" t="str">
            <v>LAS BAMBAS</v>
          </cell>
          <cell r="I2382">
            <v>4085</v>
          </cell>
          <cell r="J2382" t="str">
            <v>REPUESTO</v>
          </cell>
          <cell r="K2382" t="str">
            <v>SOCKET PARA FOCO 9006</v>
          </cell>
          <cell r="L2382">
            <v>1</v>
          </cell>
          <cell r="M2382" t="str">
            <v>UNID.</v>
          </cell>
          <cell r="N2382" t="str">
            <v>TRACTO</v>
          </cell>
          <cell r="O2382">
            <v>0</v>
          </cell>
          <cell r="P2382" t="str">
            <v>E3</v>
          </cell>
          <cell r="Q2382" t="str">
            <v>J2</v>
          </cell>
          <cell r="R2382" t="str">
            <v>J6</v>
          </cell>
          <cell r="S2382" t="str">
            <v>ENTREGADO</v>
          </cell>
          <cell r="T2382">
            <v>42713</v>
          </cell>
          <cell r="U2382" t="str">
            <v>CONDORI CHURATA ALEX</v>
          </cell>
          <cell r="V2382" t="str">
            <v>CORIHUAMAN SURCO  ERICK ROBERT</v>
          </cell>
        </row>
        <row r="2383">
          <cell r="A2383">
            <v>2362</v>
          </cell>
          <cell r="B2383">
            <v>42713</v>
          </cell>
          <cell r="C2383" t="str">
            <v>DICIEMBRE</v>
          </cell>
          <cell r="D2383" t="str">
            <v>2016</v>
          </cell>
          <cell r="E2383">
            <v>530</v>
          </cell>
          <cell r="F2383" t="str">
            <v>C5R-892</v>
          </cell>
          <cell r="G2383" t="str">
            <v>A0T-983</v>
          </cell>
          <cell r="H2383" t="str">
            <v>LAS BAMBAS</v>
          </cell>
          <cell r="I2383">
            <v>226743</v>
          </cell>
          <cell r="J2383" t="str">
            <v>REPUESTO</v>
          </cell>
          <cell r="K2383" t="str">
            <v>KIT MENOR DE FRENO PARA MOTOR ISM</v>
          </cell>
          <cell r="L2383">
            <v>1</v>
          </cell>
          <cell r="M2383" t="str">
            <v>JUEGO</v>
          </cell>
          <cell r="N2383" t="str">
            <v>TRACTO</v>
          </cell>
          <cell r="O2383">
            <v>0</v>
          </cell>
          <cell r="P2383" t="str">
            <v>J1</v>
          </cell>
          <cell r="Q2383" t="str">
            <v>J2</v>
          </cell>
          <cell r="R2383" t="str">
            <v>J6</v>
          </cell>
          <cell r="S2383" t="str">
            <v>ENTREGADO</v>
          </cell>
          <cell r="T2383">
            <v>42713</v>
          </cell>
          <cell r="U2383" t="str">
            <v>FLOREZ CONDORI  JOSE WILLIANS</v>
          </cell>
          <cell r="V2383" t="str">
            <v>CORIHUAMAN SURCO  ERICK ROBERT</v>
          </cell>
        </row>
        <row r="2384">
          <cell r="A2384">
            <v>2398</v>
          </cell>
          <cell r="B2384">
            <v>42713</v>
          </cell>
          <cell r="C2384" t="str">
            <v>DICIEMBRE</v>
          </cell>
          <cell r="D2384" t="str">
            <v>2016</v>
          </cell>
          <cell r="E2384">
            <v>530</v>
          </cell>
          <cell r="F2384" t="str">
            <v>C5R-892</v>
          </cell>
          <cell r="G2384" t="str">
            <v>A0T-983</v>
          </cell>
          <cell r="H2384" t="str">
            <v>LAS BAMBAS</v>
          </cell>
          <cell r="I2384">
            <v>226743</v>
          </cell>
          <cell r="J2384" t="str">
            <v>REPUESTO</v>
          </cell>
          <cell r="K2384" t="str">
            <v>FOCO DE DOBLE CONTACTO</v>
          </cell>
          <cell r="L2384">
            <v>1</v>
          </cell>
          <cell r="M2384" t="str">
            <v>UNID.</v>
          </cell>
          <cell r="N2384" t="str">
            <v>TRACTO</v>
          </cell>
          <cell r="O2384">
            <v>0</v>
          </cell>
          <cell r="P2384" t="str">
            <v>E3</v>
          </cell>
          <cell r="Q2384" t="str">
            <v>J2</v>
          </cell>
          <cell r="R2384" t="str">
            <v>J6</v>
          </cell>
          <cell r="S2384" t="str">
            <v>ENTREGADO</v>
          </cell>
          <cell r="T2384">
            <v>42713</v>
          </cell>
          <cell r="U2384" t="str">
            <v>CONDORI CHURATA ALEX</v>
          </cell>
          <cell r="V2384" t="str">
            <v>CORIHUAMAN SURCO  ERICK ROBERT</v>
          </cell>
        </row>
        <row r="2385">
          <cell r="A2385">
            <v>2412</v>
          </cell>
          <cell r="B2385">
            <v>42713</v>
          </cell>
          <cell r="C2385" t="str">
            <v>DICIEMBRE</v>
          </cell>
          <cell r="D2385" t="str">
            <v>2016</v>
          </cell>
          <cell r="E2385">
            <v>530</v>
          </cell>
          <cell r="F2385" t="str">
            <v>C5R-892</v>
          </cell>
          <cell r="G2385" t="str">
            <v>A0T-983</v>
          </cell>
          <cell r="H2385" t="str">
            <v>LAS BAMBAS</v>
          </cell>
          <cell r="I2385">
            <v>226743</v>
          </cell>
          <cell r="J2385" t="str">
            <v>REPUESTO</v>
          </cell>
          <cell r="K2385" t="str">
            <v>TAMBOR DE FRENO CISTERNA</v>
          </cell>
          <cell r="L2385">
            <v>1</v>
          </cell>
          <cell r="M2385" t="str">
            <v>UNID.</v>
          </cell>
          <cell r="N2385" t="str">
            <v>CISTERNA</v>
          </cell>
          <cell r="O2385">
            <v>0</v>
          </cell>
          <cell r="P2385" t="str">
            <v>M1</v>
          </cell>
          <cell r="Q2385" t="str">
            <v>J2</v>
          </cell>
          <cell r="R2385" t="str">
            <v>J2</v>
          </cell>
          <cell r="S2385" t="str">
            <v>ENTREGADO</v>
          </cell>
          <cell r="T2385">
            <v>42713</v>
          </cell>
          <cell r="U2385" t="str">
            <v>CABEZAS SANCHEZ JEAN JHONATAN</v>
          </cell>
          <cell r="V2385" t="str">
            <v>CORIHUAMAN SURCO  ERICK ROBERT</v>
          </cell>
        </row>
        <row r="2386">
          <cell r="A2386">
            <v>2413</v>
          </cell>
          <cell r="B2386">
            <v>42713</v>
          </cell>
          <cell r="C2386" t="str">
            <v>DICIEMBRE</v>
          </cell>
          <cell r="D2386" t="str">
            <v>2016</v>
          </cell>
          <cell r="E2386">
            <v>530</v>
          </cell>
          <cell r="F2386" t="str">
            <v>C5R-892</v>
          </cell>
          <cell r="G2386" t="str">
            <v>A0T-983</v>
          </cell>
          <cell r="H2386" t="str">
            <v>LAS BAMBAS</v>
          </cell>
          <cell r="I2386">
            <v>226743</v>
          </cell>
          <cell r="J2386" t="str">
            <v>REPUESTO</v>
          </cell>
          <cell r="K2386" t="str">
            <v>EMPAQUE DE TURBO</v>
          </cell>
          <cell r="L2386">
            <v>1</v>
          </cell>
          <cell r="M2386" t="str">
            <v>UNID.</v>
          </cell>
          <cell r="N2386" t="str">
            <v>CISTERNA</v>
          </cell>
          <cell r="O2386">
            <v>0</v>
          </cell>
          <cell r="P2386" t="str">
            <v>M1</v>
          </cell>
          <cell r="Q2386" t="str">
            <v>J2</v>
          </cell>
          <cell r="R2386" t="str">
            <v>J2</v>
          </cell>
          <cell r="S2386" t="str">
            <v>ENTREGADO</v>
          </cell>
          <cell r="T2386">
            <v>42713</v>
          </cell>
          <cell r="U2386" t="str">
            <v>CABEZAS SANCHEZ JEAN JHONATAN</v>
          </cell>
          <cell r="V2386" t="str">
            <v>CORIHUAMAN SURCO  ERICK ROBERT</v>
          </cell>
        </row>
        <row r="2387">
          <cell r="A2387">
            <v>2363</v>
          </cell>
          <cell r="B2387">
            <v>42713</v>
          </cell>
          <cell r="C2387" t="str">
            <v>DICIEMBRE</v>
          </cell>
          <cell r="D2387" t="str">
            <v>2016</v>
          </cell>
          <cell r="E2387">
            <v>551</v>
          </cell>
          <cell r="F2387" t="str">
            <v>C5R-899</v>
          </cell>
          <cell r="G2387" t="str">
            <v>A0U-978</v>
          </cell>
          <cell r="H2387" t="str">
            <v>LAS BAMBAS</v>
          </cell>
          <cell r="I2387">
            <v>253500</v>
          </cell>
          <cell r="J2387" t="str">
            <v>REPUESTO</v>
          </cell>
          <cell r="K2387" t="str">
            <v>MICA DE PERTIGA (FOCO)</v>
          </cell>
          <cell r="L2387">
            <v>1</v>
          </cell>
          <cell r="M2387" t="str">
            <v>UNID.</v>
          </cell>
          <cell r="N2387" t="str">
            <v>CAMIONETA</v>
          </cell>
          <cell r="O2387">
            <v>0</v>
          </cell>
          <cell r="P2387" t="str">
            <v>E1</v>
          </cell>
          <cell r="Q2387" t="str">
            <v>J2</v>
          </cell>
          <cell r="R2387" t="str">
            <v>J6</v>
          </cell>
          <cell r="S2387" t="str">
            <v>ENTREGADO</v>
          </cell>
          <cell r="T2387">
            <v>42713</v>
          </cell>
          <cell r="U2387" t="str">
            <v>PALOMINO CARDENAS JUAN CARLOS</v>
          </cell>
          <cell r="V2387" t="str">
            <v>CORIHUAMAN SURCO  ERICK ROBERT</v>
          </cell>
        </row>
        <row r="2388">
          <cell r="A2388">
            <v>2345</v>
          </cell>
          <cell r="B2388">
            <v>42713</v>
          </cell>
          <cell r="C2388" t="str">
            <v>DICIEMBRE</v>
          </cell>
          <cell r="D2388" t="str">
            <v>2016</v>
          </cell>
          <cell r="E2388">
            <v>486</v>
          </cell>
          <cell r="F2388" t="str">
            <v>C9M-902</v>
          </cell>
          <cell r="G2388" t="str">
            <v>B8L-970</v>
          </cell>
          <cell r="H2388" t="str">
            <v>LAS BAMBAS</v>
          </cell>
          <cell r="I2388">
            <v>209833</v>
          </cell>
          <cell r="J2388" t="str">
            <v>REPUESTO</v>
          </cell>
          <cell r="K2388" t="str">
            <v>PERNO DE 3/8 X 1</v>
          </cell>
          <cell r="L2388">
            <v>7</v>
          </cell>
          <cell r="M2388" t="str">
            <v>UNID.</v>
          </cell>
          <cell r="N2388" t="str">
            <v>CISTERNA</v>
          </cell>
          <cell r="O2388">
            <v>0</v>
          </cell>
          <cell r="P2388" t="str">
            <v>M6</v>
          </cell>
          <cell r="Q2388" t="str">
            <v>J2</v>
          </cell>
          <cell r="R2388" t="str">
            <v>J6</v>
          </cell>
          <cell r="S2388" t="str">
            <v>ENTREGADO</v>
          </cell>
          <cell r="T2388">
            <v>42713</v>
          </cell>
          <cell r="U2388" t="str">
            <v>PARI VENTURA  EDSON ORLANDO</v>
          </cell>
          <cell r="V2388" t="str">
            <v>CORIHUAMAN SURCO  ERICK ROBERT</v>
          </cell>
        </row>
        <row r="2389">
          <cell r="A2389">
            <v>2346</v>
          </cell>
          <cell r="B2389">
            <v>42713</v>
          </cell>
          <cell r="C2389" t="str">
            <v>DICIEMBRE</v>
          </cell>
          <cell r="D2389" t="str">
            <v>2016</v>
          </cell>
          <cell r="E2389">
            <v>486</v>
          </cell>
          <cell r="F2389" t="str">
            <v>C9M-902</v>
          </cell>
          <cell r="G2389" t="str">
            <v>B8L-970</v>
          </cell>
          <cell r="H2389" t="str">
            <v>LAS BAMBAS</v>
          </cell>
          <cell r="I2389">
            <v>209833</v>
          </cell>
          <cell r="J2389" t="str">
            <v>REPUESTO</v>
          </cell>
          <cell r="K2389" t="str">
            <v>TUERCA SEGURO 3/8</v>
          </cell>
          <cell r="L2389">
            <v>7</v>
          </cell>
          <cell r="M2389" t="str">
            <v>UNID.</v>
          </cell>
          <cell r="N2389" t="str">
            <v>CISTERNA</v>
          </cell>
          <cell r="O2389">
            <v>0</v>
          </cell>
          <cell r="P2389" t="str">
            <v>M6</v>
          </cell>
          <cell r="Q2389" t="str">
            <v>J2</v>
          </cell>
          <cell r="R2389" t="str">
            <v>J6</v>
          </cell>
          <cell r="S2389" t="str">
            <v>ENTREGADO</v>
          </cell>
          <cell r="T2389">
            <v>42713</v>
          </cell>
          <cell r="U2389" t="str">
            <v>PARI VENTURA  EDSON ORLANDO</v>
          </cell>
          <cell r="V2389" t="str">
            <v>CORIHUAMAN SURCO  ERICK ROBERT</v>
          </cell>
        </row>
        <row r="2390">
          <cell r="A2390">
            <v>2347</v>
          </cell>
          <cell r="B2390">
            <v>42713</v>
          </cell>
          <cell r="C2390" t="str">
            <v>DICIEMBRE</v>
          </cell>
          <cell r="D2390" t="str">
            <v>2016</v>
          </cell>
          <cell r="E2390">
            <v>486</v>
          </cell>
          <cell r="F2390" t="str">
            <v>C9M-902</v>
          </cell>
          <cell r="G2390" t="str">
            <v>B8L-970</v>
          </cell>
          <cell r="H2390" t="str">
            <v>LAS BAMBAS</v>
          </cell>
          <cell r="I2390">
            <v>209833</v>
          </cell>
          <cell r="J2390" t="str">
            <v>REPUESTO</v>
          </cell>
          <cell r="K2390" t="str">
            <v>ARANDELA PLANA 3/8</v>
          </cell>
          <cell r="L2390">
            <v>14</v>
          </cell>
          <cell r="M2390" t="str">
            <v>UNID.</v>
          </cell>
          <cell r="N2390" t="str">
            <v>CISTERNA</v>
          </cell>
          <cell r="O2390">
            <v>0</v>
          </cell>
          <cell r="P2390" t="str">
            <v>M6</v>
          </cell>
          <cell r="Q2390" t="str">
            <v>J2</v>
          </cell>
          <cell r="R2390" t="str">
            <v>J6</v>
          </cell>
          <cell r="S2390" t="str">
            <v>ENTREGADO</v>
          </cell>
          <cell r="T2390">
            <v>42713</v>
          </cell>
          <cell r="U2390" t="str">
            <v>PARI VENTURA  EDSON ORLANDO</v>
          </cell>
          <cell r="V2390" t="str">
            <v>CORIHUAMAN SURCO  ERICK ROBERT</v>
          </cell>
        </row>
        <row r="2391">
          <cell r="A2391">
            <v>2349</v>
          </cell>
          <cell r="B2391">
            <v>42713</v>
          </cell>
          <cell r="C2391" t="str">
            <v>DICIEMBRE</v>
          </cell>
          <cell r="D2391" t="str">
            <v>2016</v>
          </cell>
          <cell r="E2391">
            <v>486</v>
          </cell>
          <cell r="F2391" t="str">
            <v>C9M-902</v>
          </cell>
          <cell r="G2391" t="str">
            <v>B8L-970</v>
          </cell>
          <cell r="H2391" t="str">
            <v>LAS BAMBAS</v>
          </cell>
          <cell r="I2391">
            <v>209833</v>
          </cell>
          <cell r="J2391" t="str">
            <v>REPUESTO</v>
          </cell>
          <cell r="K2391" t="str">
            <v>MANO DE LUCES DIRECCIONALES</v>
          </cell>
          <cell r="L2391">
            <v>1</v>
          </cell>
          <cell r="M2391" t="str">
            <v>UNID.</v>
          </cell>
          <cell r="N2391" t="str">
            <v>TRACTO</v>
          </cell>
          <cell r="O2391">
            <v>0</v>
          </cell>
          <cell r="P2391" t="str">
            <v>E3</v>
          </cell>
          <cell r="Q2391" t="str">
            <v>J2</v>
          </cell>
          <cell r="R2391" t="str">
            <v>J6</v>
          </cell>
          <cell r="S2391" t="str">
            <v>ENTREGADO</v>
          </cell>
          <cell r="T2391">
            <v>42713</v>
          </cell>
          <cell r="U2391" t="str">
            <v>CONDORI CHURATA ALEX</v>
          </cell>
          <cell r="V2391" t="str">
            <v>CORIHUAMAN SURCO  ERICK ROBERT</v>
          </cell>
        </row>
        <row r="2392">
          <cell r="A2392">
            <v>2360</v>
          </cell>
          <cell r="B2392">
            <v>42713</v>
          </cell>
          <cell r="C2392" t="str">
            <v>DICIEMBRE</v>
          </cell>
          <cell r="D2392" t="str">
            <v>2016</v>
          </cell>
          <cell r="E2392">
            <v>486</v>
          </cell>
          <cell r="F2392" t="str">
            <v>C9M-902</v>
          </cell>
          <cell r="G2392" t="str">
            <v>B8L-970</v>
          </cell>
          <cell r="H2392" t="str">
            <v>LAS BAMBAS</v>
          </cell>
          <cell r="I2392">
            <v>209833</v>
          </cell>
          <cell r="J2392" t="str">
            <v>REPUESTO</v>
          </cell>
          <cell r="K2392" t="str">
            <v>TAPA RECUPERADORA DE GASES</v>
          </cell>
          <cell r="L2392">
            <v>1</v>
          </cell>
          <cell r="M2392" t="str">
            <v>UNID.</v>
          </cell>
          <cell r="N2392" t="str">
            <v>CISTERNA</v>
          </cell>
          <cell r="O2392">
            <v>0</v>
          </cell>
          <cell r="P2392" t="str">
            <v>S2</v>
          </cell>
          <cell r="Q2392" t="str">
            <v>J2</v>
          </cell>
          <cell r="R2392" t="str">
            <v>J6</v>
          </cell>
          <cell r="S2392" t="str">
            <v>ENTREGADO</v>
          </cell>
          <cell r="T2392">
            <v>42713</v>
          </cell>
          <cell r="U2392" t="str">
            <v>PALOMINO ESTRADA  MICHEL</v>
          </cell>
          <cell r="V2392" t="str">
            <v>CORIHUAMAN SURCO  ERICK ROBERT</v>
          </cell>
        </row>
        <row r="2393">
          <cell r="A2393">
            <v>2361</v>
          </cell>
          <cell r="B2393">
            <v>42713</v>
          </cell>
          <cell r="C2393" t="str">
            <v>DICIEMBRE</v>
          </cell>
          <cell r="D2393" t="str">
            <v>2016</v>
          </cell>
          <cell r="E2393">
            <v>486</v>
          </cell>
          <cell r="F2393" t="str">
            <v>C9M-902</v>
          </cell>
          <cell r="G2393" t="str">
            <v>B8L-970</v>
          </cell>
          <cell r="H2393" t="str">
            <v>LAS BAMBAS</v>
          </cell>
          <cell r="I2393">
            <v>209833</v>
          </cell>
          <cell r="J2393" t="str">
            <v>REPUESTO</v>
          </cell>
          <cell r="K2393" t="str">
            <v>BOTON PARA ELEVAR EL ASIENTO (CONTROL DEL ASIENTO)</v>
          </cell>
          <cell r="L2393">
            <v>1</v>
          </cell>
          <cell r="M2393" t="str">
            <v>UNID.</v>
          </cell>
          <cell r="N2393" t="str">
            <v>TRACTO</v>
          </cell>
          <cell r="O2393">
            <v>0</v>
          </cell>
          <cell r="P2393" t="str">
            <v>J2</v>
          </cell>
          <cell r="Q2393" t="str">
            <v>J2</v>
          </cell>
          <cell r="R2393" t="str">
            <v>J6</v>
          </cell>
          <cell r="S2393" t="str">
            <v>ENTREGADO</v>
          </cell>
          <cell r="T2393">
            <v>42713</v>
          </cell>
          <cell r="U2393" t="str">
            <v>CORIHUAMAN SURCO  ERICK ROBERT</v>
          </cell>
          <cell r="V2393" t="str">
            <v>CORIHUAMAN SURCO  ERICK ROBERT</v>
          </cell>
        </row>
        <row r="2394">
          <cell r="A2394">
            <v>2366</v>
          </cell>
          <cell r="B2394">
            <v>42713</v>
          </cell>
          <cell r="C2394" t="str">
            <v>DICIEMBRE</v>
          </cell>
          <cell r="D2394" t="str">
            <v>2016</v>
          </cell>
          <cell r="E2394">
            <v>486</v>
          </cell>
          <cell r="F2394" t="str">
            <v>C9M-902</v>
          </cell>
          <cell r="G2394" t="str">
            <v>B8L-970</v>
          </cell>
          <cell r="H2394" t="str">
            <v>LAS BAMBAS</v>
          </cell>
          <cell r="I2394">
            <v>209833</v>
          </cell>
          <cell r="J2394" t="str">
            <v>SERVICIO</v>
          </cell>
          <cell r="K2394" t="str">
            <v xml:space="preserve">SERVICIO DE TAPIZADO DE ASIENTO </v>
          </cell>
          <cell r="L2394">
            <v>1</v>
          </cell>
          <cell r="M2394" t="str">
            <v>UNID.</v>
          </cell>
          <cell r="N2394" t="str">
            <v>TRACTO</v>
          </cell>
          <cell r="O2394">
            <v>0</v>
          </cell>
          <cell r="P2394" t="str">
            <v>M2</v>
          </cell>
          <cell r="Q2394" t="str">
            <v>J2</v>
          </cell>
          <cell r="R2394" t="str">
            <v>J6</v>
          </cell>
          <cell r="S2394" t="str">
            <v>ENTREGADO</v>
          </cell>
          <cell r="T2394">
            <v>42713</v>
          </cell>
          <cell r="U2394" t="str">
            <v>CHUMPITAZ GAGO JULIO ENRIQUE</v>
          </cell>
          <cell r="V2394" t="str">
            <v>CORIHUAMAN SURCO  ERICK ROBERT</v>
          </cell>
        </row>
        <row r="2395">
          <cell r="A2395">
            <v>2379</v>
          </cell>
          <cell r="B2395">
            <v>42713</v>
          </cell>
          <cell r="C2395" t="str">
            <v>DICIEMBRE</v>
          </cell>
          <cell r="D2395" t="str">
            <v>2016</v>
          </cell>
          <cell r="E2395">
            <v>486</v>
          </cell>
          <cell r="F2395" t="str">
            <v>C9M-902</v>
          </cell>
          <cell r="G2395" t="str">
            <v>B8L-970</v>
          </cell>
          <cell r="H2395" t="str">
            <v>LAS BAMBAS</v>
          </cell>
          <cell r="I2395">
            <v>209833</v>
          </cell>
          <cell r="J2395" t="str">
            <v>REPUESTO</v>
          </cell>
          <cell r="K2395" t="str">
            <v>LIQUIDO REFRIGERANTE</v>
          </cell>
          <cell r="L2395">
            <v>1</v>
          </cell>
          <cell r="M2395" t="str">
            <v>GLNS.</v>
          </cell>
          <cell r="N2395" t="str">
            <v>TRACTO</v>
          </cell>
          <cell r="O2395">
            <v>0</v>
          </cell>
          <cell r="P2395" t="str">
            <v>M2</v>
          </cell>
          <cell r="Q2395" t="str">
            <v>J2</v>
          </cell>
          <cell r="R2395" t="str">
            <v>J6</v>
          </cell>
          <cell r="S2395" t="str">
            <v>ENTREGADO</v>
          </cell>
          <cell r="T2395">
            <v>42713</v>
          </cell>
          <cell r="U2395" t="str">
            <v>CHUMPITAZ GAGO JULIO ENRIQUE</v>
          </cell>
          <cell r="V2395" t="str">
            <v>CORIHUAMAN SURCO  ERICK ROBERT</v>
          </cell>
        </row>
        <row r="2396">
          <cell r="A2396">
            <v>2367</v>
          </cell>
          <cell r="B2396">
            <v>42713</v>
          </cell>
          <cell r="C2396" t="str">
            <v>DICIEMBRE</v>
          </cell>
          <cell r="D2396" t="str">
            <v>2016</v>
          </cell>
          <cell r="E2396">
            <v>548</v>
          </cell>
          <cell r="F2396" t="str">
            <v>D3N-721</v>
          </cell>
          <cell r="G2396" t="str">
            <v>C4S-979</v>
          </cell>
          <cell r="H2396" t="str">
            <v>LAS BAMBAS</v>
          </cell>
          <cell r="I2396">
            <v>135552</v>
          </cell>
          <cell r="J2396" t="str">
            <v>REPUESTO</v>
          </cell>
          <cell r="K2396" t="str">
            <v>GUARDAFANGO DE CARRETA</v>
          </cell>
          <cell r="L2396">
            <v>2</v>
          </cell>
          <cell r="M2396" t="str">
            <v>UNID.</v>
          </cell>
          <cell r="N2396" t="str">
            <v>CISTERNA</v>
          </cell>
          <cell r="O2396">
            <v>77</v>
          </cell>
          <cell r="P2396" t="str">
            <v>M7</v>
          </cell>
          <cell r="Q2396" t="str">
            <v>J2</v>
          </cell>
          <cell r="R2396" t="str">
            <v>J6</v>
          </cell>
          <cell r="S2396" t="str">
            <v>PENDIENTE</v>
          </cell>
          <cell r="T2396">
            <v>0</v>
          </cell>
          <cell r="U2396" t="str">
            <v>ROBLES ROJAS  JOSE MIGUEL</v>
          </cell>
          <cell r="V2396" t="str">
            <v>CORIHUAMAN SURCO  ERICK ROBERT</v>
          </cell>
        </row>
        <row r="2397">
          <cell r="A2397">
            <v>2375</v>
          </cell>
          <cell r="B2397">
            <v>42713</v>
          </cell>
          <cell r="C2397" t="str">
            <v>DICIEMBRE</v>
          </cell>
          <cell r="D2397" t="str">
            <v>2016</v>
          </cell>
          <cell r="E2397">
            <v>548</v>
          </cell>
          <cell r="F2397" t="str">
            <v>D3N-721</v>
          </cell>
          <cell r="G2397" t="str">
            <v>C4S-979</v>
          </cell>
          <cell r="H2397" t="str">
            <v>LAS BAMBAS</v>
          </cell>
          <cell r="I2397">
            <v>135552</v>
          </cell>
          <cell r="J2397" t="str">
            <v>REPUESTO</v>
          </cell>
          <cell r="K2397" t="str">
            <v>ACEITE 15W40</v>
          </cell>
          <cell r="L2397">
            <v>1</v>
          </cell>
          <cell r="M2397" t="str">
            <v>GLNS.</v>
          </cell>
          <cell r="N2397" t="str">
            <v>TRACTO</v>
          </cell>
          <cell r="O2397">
            <v>0</v>
          </cell>
          <cell r="P2397" t="str">
            <v>M7</v>
          </cell>
          <cell r="Q2397" t="str">
            <v>J2</v>
          </cell>
          <cell r="R2397" t="str">
            <v>J6</v>
          </cell>
          <cell r="S2397" t="str">
            <v>ENTREGADO</v>
          </cell>
          <cell r="T2397">
            <v>42713</v>
          </cell>
          <cell r="U2397" t="str">
            <v>ROBLES ROJAS  JOSE MIGUEL</v>
          </cell>
          <cell r="V2397" t="str">
            <v>CORIHUAMAN SURCO  ERICK ROBERT</v>
          </cell>
        </row>
        <row r="2398">
          <cell r="A2398">
            <v>2395</v>
          </cell>
          <cell r="B2398">
            <v>42713</v>
          </cell>
          <cell r="C2398" t="str">
            <v>DICIEMBRE</v>
          </cell>
          <cell r="D2398" t="str">
            <v>2016</v>
          </cell>
          <cell r="E2398">
            <v>548</v>
          </cell>
          <cell r="F2398" t="str">
            <v>D3N-721</v>
          </cell>
          <cell r="G2398" t="str">
            <v>C4S-979</v>
          </cell>
          <cell r="H2398" t="str">
            <v>LAS BAMBAS</v>
          </cell>
          <cell r="I2398">
            <v>135552</v>
          </cell>
          <cell r="J2398" t="str">
            <v>REPUESTO</v>
          </cell>
          <cell r="K2398" t="str">
            <v>LIQUIDO REFRIGERANTE</v>
          </cell>
          <cell r="L2398">
            <v>1</v>
          </cell>
          <cell r="M2398" t="str">
            <v>GLNS.</v>
          </cell>
          <cell r="N2398" t="str">
            <v>TRACTO</v>
          </cell>
          <cell r="O2398">
            <v>0</v>
          </cell>
          <cell r="P2398" t="str">
            <v>M7</v>
          </cell>
          <cell r="Q2398" t="str">
            <v>J2</v>
          </cell>
          <cell r="R2398" t="str">
            <v>J6</v>
          </cell>
          <cell r="S2398" t="str">
            <v>ENTREGADO</v>
          </cell>
          <cell r="T2398">
            <v>42713</v>
          </cell>
          <cell r="U2398" t="str">
            <v>ROBLES ROJAS  JOSE MIGUEL</v>
          </cell>
          <cell r="V2398" t="str">
            <v>CORIHUAMAN SURCO  ERICK ROBERT</v>
          </cell>
        </row>
        <row r="2399">
          <cell r="A2399">
            <v>2387</v>
          </cell>
          <cell r="B2399">
            <v>42713</v>
          </cell>
          <cell r="C2399" t="str">
            <v>DICIEMBRE</v>
          </cell>
          <cell r="D2399" t="str">
            <v>2016</v>
          </cell>
          <cell r="E2399">
            <v>558</v>
          </cell>
          <cell r="F2399" t="str">
            <v>D3P-747</v>
          </cell>
          <cell r="G2399" t="str">
            <v>A0T-985</v>
          </cell>
          <cell r="H2399" t="str">
            <v>LAS BAMBAS</v>
          </cell>
          <cell r="I2399">
            <v>185155</v>
          </cell>
          <cell r="J2399" t="str">
            <v>REPUESTO</v>
          </cell>
          <cell r="K2399" t="str">
            <v>SUPERCITO</v>
          </cell>
          <cell r="L2399">
            <v>1</v>
          </cell>
          <cell r="M2399" t="str">
            <v>KG.</v>
          </cell>
          <cell r="N2399" t="str">
            <v>CISTERNA</v>
          </cell>
          <cell r="O2399">
            <v>0</v>
          </cell>
          <cell r="P2399" t="str">
            <v>S2</v>
          </cell>
          <cell r="Q2399" t="str">
            <v>J2</v>
          </cell>
          <cell r="R2399" t="str">
            <v>J6</v>
          </cell>
          <cell r="S2399" t="str">
            <v>ENTREGADO</v>
          </cell>
          <cell r="T2399">
            <v>42713</v>
          </cell>
          <cell r="U2399" t="str">
            <v>PALOMINO ESTRADA  MICHEL</v>
          </cell>
          <cell r="V2399" t="str">
            <v>CORIHUAMAN SURCO  ERICK ROBERT</v>
          </cell>
        </row>
        <row r="2400">
          <cell r="A2400">
            <v>2388</v>
          </cell>
          <cell r="B2400">
            <v>42713</v>
          </cell>
          <cell r="C2400" t="str">
            <v>DICIEMBRE</v>
          </cell>
          <cell r="D2400" t="str">
            <v>2016</v>
          </cell>
          <cell r="E2400">
            <v>558</v>
          </cell>
          <cell r="F2400" t="str">
            <v>D3P-747</v>
          </cell>
          <cell r="G2400" t="str">
            <v>A0T-985</v>
          </cell>
          <cell r="H2400" t="str">
            <v>LAS BAMBAS</v>
          </cell>
          <cell r="I2400">
            <v>185155</v>
          </cell>
          <cell r="J2400" t="str">
            <v>REPUESTO</v>
          </cell>
          <cell r="K2400" t="str">
            <v>CELLOCORD</v>
          </cell>
          <cell r="L2400">
            <v>1</v>
          </cell>
          <cell r="M2400" t="str">
            <v>KG.</v>
          </cell>
          <cell r="N2400" t="str">
            <v>CISTERNA</v>
          </cell>
          <cell r="O2400">
            <v>0</v>
          </cell>
          <cell r="P2400" t="str">
            <v>S2</v>
          </cell>
          <cell r="Q2400" t="str">
            <v>J2</v>
          </cell>
          <cell r="R2400" t="str">
            <v>J6</v>
          </cell>
          <cell r="S2400" t="str">
            <v>ENTREGADO</v>
          </cell>
          <cell r="T2400">
            <v>42713</v>
          </cell>
          <cell r="U2400" t="str">
            <v>PALOMINO ESTRADA  MICHEL</v>
          </cell>
          <cell r="V2400" t="str">
            <v>CORIHUAMAN SURCO  ERICK ROBERT</v>
          </cell>
        </row>
        <row r="2401">
          <cell r="A2401">
            <v>2407</v>
          </cell>
          <cell r="B2401">
            <v>42713</v>
          </cell>
          <cell r="C2401" t="str">
            <v>DICIEMBRE</v>
          </cell>
          <cell r="D2401" t="str">
            <v>2016</v>
          </cell>
          <cell r="E2401">
            <v>558</v>
          </cell>
          <cell r="F2401" t="str">
            <v>D3P-747</v>
          </cell>
          <cell r="G2401" t="str">
            <v>A0T-985</v>
          </cell>
          <cell r="H2401" t="str">
            <v>LAS BAMBAS</v>
          </cell>
          <cell r="I2401">
            <v>185155</v>
          </cell>
          <cell r="J2401" t="str">
            <v>REPUESTO</v>
          </cell>
          <cell r="K2401" t="str">
            <v>ACEITE 15W40</v>
          </cell>
          <cell r="L2401">
            <v>10</v>
          </cell>
          <cell r="M2401" t="str">
            <v>GLNS.</v>
          </cell>
          <cell r="N2401" t="str">
            <v>TRACTO</v>
          </cell>
          <cell r="O2401">
            <v>0</v>
          </cell>
          <cell r="P2401" t="str">
            <v>M3</v>
          </cell>
          <cell r="Q2401" t="str">
            <v>J2</v>
          </cell>
          <cell r="R2401" t="str">
            <v>J2</v>
          </cell>
          <cell r="S2401" t="str">
            <v>ENTREGADO</v>
          </cell>
          <cell r="T2401">
            <v>42713</v>
          </cell>
          <cell r="U2401" t="str">
            <v>GARCIA PASQUEL  JOSE LUIS</v>
          </cell>
          <cell r="V2401" t="str">
            <v>CORIHUAMAN SURCO  ERICK ROBERT</v>
          </cell>
        </row>
        <row r="2402">
          <cell r="A2402">
            <v>2408</v>
          </cell>
          <cell r="B2402">
            <v>42713</v>
          </cell>
          <cell r="C2402" t="str">
            <v>DICIEMBRE</v>
          </cell>
          <cell r="D2402" t="str">
            <v>2016</v>
          </cell>
          <cell r="E2402">
            <v>558</v>
          </cell>
          <cell r="F2402" t="str">
            <v>D3P-747</v>
          </cell>
          <cell r="G2402" t="str">
            <v>A0T-985</v>
          </cell>
          <cell r="H2402" t="str">
            <v>LAS BAMBAS</v>
          </cell>
          <cell r="I2402">
            <v>185155</v>
          </cell>
          <cell r="J2402" t="str">
            <v>REPUESTO</v>
          </cell>
          <cell r="K2402" t="str">
            <v>FILTRO AIRE</v>
          </cell>
          <cell r="L2402">
            <v>1</v>
          </cell>
          <cell r="M2402" t="str">
            <v>UNID.</v>
          </cell>
          <cell r="N2402" t="str">
            <v>TRACTO</v>
          </cell>
          <cell r="O2402">
            <v>0</v>
          </cell>
          <cell r="P2402" t="str">
            <v>M3</v>
          </cell>
          <cell r="Q2402" t="str">
            <v>J2</v>
          </cell>
          <cell r="R2402" t="str">
            <v>J2</v>
          </cell>
          <cell r="S2402" t="str">
            <v>ENTREGADO</v>
          </cell>
          <cell r="T2402">
            <v>42713</v>
          </cell>
          <cell r="U2402" t="str">
            <v>GARCIA PASQUEL  JOSE LUIS</v>
          </cell>
          <cell r="V2402" t="str">
            <v>CORIHUAMAN SURCO  ERICK ROBERT</v>
          </cell>
        </row>
        <row r="2403">
          <cell r="A2403">
            <v>2409</v>
          </cell>
          <cell r="B2403">
            <v>42713</v>
          </cell>
          <cell r="C2403" t="str">
            <v>DICIEMBRE</v>
          </cell>
          <cell r="D2403" t="str">
            <v>2016</v>
          </cell>
          <cell r="E2403">
            <v>558</v>
          </cell>
          <cell r="F2403" t="str">
            <v>D3P-747</v>
          </cell>
          <cell r="G2403" t="str">
            <v>A0T-985</v>
          </cell>
          <cell r="H2403" t="str">
            <v>LAS BAMBAS</v>
          </cell>
          <cell r="I2403">
            <v>185155</v>
          </cell>
          <cell r="J2403" t="str">
            <v>REPUESTO</v>
          </cell>
          <cell r="K2403" t="str">
            <v>FILTRO DE ACEITE</v>
          </cell>
          <cell r="L2403">
            <v>2</v>
          </cell>
          <cell r="M2403" t="str">
            <v>UNID.</v>
          </cell>
          <cell r="N2403" t="str">
            <v>TRACTO</v>
          </cell>
          <cell r="O2403">
            <v>0</v>
          </cell>
          <cell r="P2403" t="str">
            <v>M3</v>
          </cell>
          <cell r="Q2403" t="str">
            <v>J2</v>
          </cell>
          <cell r="R2403" t="str">
            <v>J2</v>
          </cell>
          <cell r="S2403" t="str">
            <v>ENTREGADO</v>
          </cell>
          <cell r="T2403">
            <v>42713</v>
          </cell>
          <cell r="U2403" t="str">
            <v>GARCIA PASQUEL  JOSE LUIS</v>
          </cell>
          <cell r="V2403" t="str">
            <v>CORIHUAMAN SURCO  ERICK ROBERT</v>
          </cell>
        </row>
        <row r="2404">
          <cell r="A2404">
            <v>2410</v>
          </cell>
          <cell r="B2404">
            <v>42713</v>
          </cell>
          <cell r="C2404" t="str">
            <v>DICIEMBRE</v>
          </cell>
          <cell r="D2404" t="str">
            <v>2016</v>
          </cell>
          <cell r="E2404">
            <v>558</v>
          </cell>
          <cell r="F2404" t="str">
            <v>D3P-747</v>
          </cell>
          <cell r="G2404" t="str">
            <v>A0T-985</v>
          </cell>
          <cell r="H2404" t="str">
            <v>LAS BAMBAS</v>
          </cell>
          <cell r="I2404">
            <v>185155</v>
          </cell>
          <cell r="J2404" t="str">
            <v>REPUESTO</v>
          </cell>
          <cell r="K2404" t="str">
            <v>FILTRO DE COMBUSTIBLE</v>
          </cell>
          <cell r="L2404">
            <v>2</v>
          </cell>
          <cell r="M2404" t="str">
            <v>UNID.</v>
          </cell>
          <cell r="N2404" t="str">
            <v>TRACTO</v>
          </cell>
          <cell r="O2404">
            <v>0</v>
          </cell>
          <cell r="P2404" t="str">
            <v>M3</v>
          </cell>
          <cell r="Q2404" t="str">
            <v>J2</v>
          </cell>
          <cell r="R2404" t="str">
            <v>J2</v>
          </cell>
          <cell r="S2404" t="str">
            <v>ENTREGADO</v>
          </cell>
          <cell r="T2404">
            <v>42713</v>
          </cell>
          <cell r="U2404" t="str">
            <v>GARCIA PASQUEL  JOSE LUIS</v>
          </cell>
          <cell r="V2404" t="str">
            <v>CORIHUAMAN SURCO  ERICK ROBERT</v>
          </cell>
        </row>
        <row r="2405">
          <cell r="A2405">
            <v>2411</v>
          </cell>
          <cell r="B2405">
            <v>42713</v>
          </cell>
          <cell r="C2405" t="str">
            <v>DICIEMBRE</v>
          </cell>
          <cell r="D2405" t="str">
            <v>2016</v>
          </cell>
          <cell r="E2405">
            <v>558</v>
          </cell>
          <cell r="F2405" t="str">
            <v>D3P-747</v>
          </cell>
          <cell r="G2405" t="str">
            <v>A0T-985</v>
          </cell>
          <cell r="H2405" t="str">
            <v>LAS BAMBAS</v>
          </cell>
          <cell r="I2405">
            <v>185155</v>
          </cell>
          <cell r="J2405" t="str">
            <v>REPUESTO</v>
          </cell>
          <cell r="K2405" t="str">
            <v>ACEITE 15W40</v>
          </cell>
          <cell r="L2405">
            <v>1</v>
          </cell>
          <cell r="M2405" t="str">
            <v>GLNS.</v>
          </cell>
          <cell r="N2405" t="str">
            <v>TRACTO</v>
          </cell>
          <cell r="O2405">
            <v>0</v>
          </cell>
          <cell r="P2405" t="str">
            <v>M3</v>
          </cell>
          <cell r="Q2405" t="str">
            <v>J2</v>
          </cell>
          <cell r="R2405" t="str">
            <v>J2</v>
          </cell>
          <cell r="S2405" t="str">
            <v>ENTREGADO</v>
          </cell>
          <cell r="T2405">
            <v>42713</v>
          </cell>
          <cell r="U2405" t="str">
            <v>GARCIA PASQUEL  JOSE LUIS</v>
          </cell>
          <cell r="V2405" t="str">
            <v>CORIHUAMAN SURCO  ERICK ROBERT</v>
          </cell>
        </row>
        <row r="2406">
          <cell r="A2406">
            <v>2343</v>
          </cell>
          <cell r="B2406">
            <v>42713</v>
          </cell>
          <cell r="C2406" t="str">
            <v>DICIEMBRE</v>
          </cell>
          <cell r="D2406" t="str">
            <v>2016</v>
          </cell>
          <cell r="E2406">
            <v>506</v>
          </cell>
          <cell r="F2406" t="str">
            <v>D3P-754</v>
          </cell>
          <cell r="G2406" t="str">
            <v>C0V-971</v>
          </cell>
          <cell r="H2406" t="str">
            <v>LAS BAMBAS</v>
          </cell>
          <cell r="I2406">
            <v>163530</v>
          </cell>
          <cell r="J2406" t="str">
            <v>SERVICIO</v>
          </cell>
          <cell r="K2406" t="str">
            <v>SERVICIO DE REMACHADO DE ZAPATAS</v>
          </cell>
          <cell r="L2406">
            <v>1</v>
          </cell>
          <cell r="M2406" t="str">
            <v>UNID.</v>
          </cell>
          <cell r="N2406" t="str">
            <v>CISTERNA</v>
          </cell>
          <cell r="O2406">
            <v>0</v>
          </cell>
          <cell r="P2406" t="str">
            <v>M2</v>
          </cell>
          <cell r="Q2406" t="str">
            <v>J2</v>
          </cell>
          <cell r="R2406" t="str">
            <v>J6</v>
          </cell>
          <cell r="S2406" t="str">
            <v>ENTREGADO</v>
          </cell>
          <cell r="T2406">
            <v>42713</v>
          </cell>
          <cell r="U2406" t="str">
            <v>CHUMPITAZ GAGO JULIO ENRIQUE</v>
          </cell>
          <cell r="V2406" t="str">
            <v>CORIHUAMAN SURCO  ERICK ROBERT</v>
          </cell>
        </row>
        <row r="2407">
          <cell r="A2407">
            <v>2383</v>
          </cell>
          <cell r="B2407">
            <v>42713</v>
          </cell>
          <cell r="C2407" t="str">
            <v>DICIEMBRE</v>
          </cell>
          <cell r="D2407" t="str">
            <v>2016</v>
          </cell>
          <cell r="E2407">
            <v>506</v>
          </cell>
          <cell r="F2407" t="str">
            <v>D3P-754</v>
          </cell>
          <cell r="G2407" t="str">
            <v>C0V-971</v>
          </cell>
          <cell r="H2407" t="str">
            <v>LAS BAMBAS</v>
          </cell>
          <cell r="I2407">
            <v>163530</v>
          </cell>
          <cell r="J2407" t="str">
            <v>REPUESTO</v>
          </cell>
          <cell r="K2407" t="str">
            <v>JEBE GRANDE TAPA MANHOLE</v>
          </cell>
          <cell r="L2407">
            <v>1</v>
          </cell>
          <cell r="M2407" t="str">
            <v>UNID.</v>
          </cell>
          <cell r="N2407" t="str">
            <v>CISTERNA</v>
          </cell>
          <cell r="O2407">
            <v>77</v>
          </cell>
          <cell r="P2407" t="str">
            <v>M2</v>
          </cell>
          <cell r="Q2407" t="str">
            <v>J2</v>
          </cell>
          <cell r="R2407" t="str">
            <v>J6</v>
          </cell>
          <cell r="S2407" t="str">
            <v>PENDIENTE</v>
          </cell>
          <cell r="T2407">
            <v>0</v>
          </cell>
          <cell r="U2407" t="str">
            <v>CHUMPITAZ GAGO JULIO ENRIQUE</v>
          </cell>
          <cell r="V2407" t="str">
            <v>CORIHUAMAN SURCO  ERICK ROBERT</v>
          </cell>
        </row>
        <row r="2408">
          <cell r="A2408">
            <v>2384</v>
          </cell>
          <cell r="B2408">
            <v>42713</v>
          </cell>
          <cell r="C2408" t="str">
            <v>DICIEMBRE</v>
          </cell>
          <cell r="D2408" t="str">
            <v>2016</v>
          </cell>
          <cell r="E2408">
            <v>506</v>
          </cell>
          <cell r="F2408" t="str">
            <v>D3P-754</v>
          </cell>
          <cell r="G2408" t="str">
            <v>C0V-971</v>
          </cell>
          <cell r="H2408" t="str">
            <v>LAS BAMBAS</v>
          </cell>
          <cell r="I2408">
            <v>163530</v>
          </cell>
          <cell r="J2408" t="str">
            <v>REPUESTO</v>
          </cell>
          <cell r="K2408" t="str">
            <v>JEBE CHICO TAPA MANHOLE</v>
          </cell>
          <cell r="L2408">
            <v>1</v>
          </cell>
          <cell r="M2408" t="str">
            <v>UNID.</v>
          </cell>
          <cell r="N2408" t="str">
            <v>CISTERNA</v>
          </cell>
          <cell r="O2408">
            <v>77</v>
          </cell>
          <cell r="P2408" t="str">
            <v>M2</v>
          </cell>
          <cell r="Q2408" t="str">
            <v>J2</v>
          </cell>
          <cell r="R2408" t="str">
            <v>J6</v>
          </cell>
          <cell r="S2408" t="str">
            <v>PENDIENTE</v>
          </cell>
          <cell r="T2408">
            <v>0</v>
          </cell>
          <cell r="U2408" t="str">
            <v>CHUMPITAZ GAGO JULIO ENRIQUE</v>
          </cell>
          <cell r="V2408" t="str">
            <v>CORIHUAMAN SURCO  ERICK ROBERT</v>
          </cell>
        </row>
        <row r="2409">
          <cell r="A2409">
            <v>2385</v>
          </cell>
          <cell r="B2409">
            <v>42713</v>
          </cell>
          <cell r="C2409" t="str">
            <v>DICIEMBRE</v>
          </cell>
          <cell r="D2409" t="str">
            <v>2016</v>
          </cell>
          <cell r="E2409">
            <v>506</v>
          </cell>
          <cell r="F2409" t="str">
            <v>D3P-754</v>
          </cell>
          <cell r="G2409" t="str">
            <v>C0V-971</v>
          </cell>
          <cell r="H2409" t="str">
            <v>LAS BAMBAS</v>
          </cell>
          <cell r="I2409">
            <v>163530</v>
          </cell>
          <cell r="J2409" t="str">
            <v>REPUESTO</v>
          </cell>
          <cell r="K2409" t="str">
            <v>PERNO MANHOLE 3/8 X 6</v>
          </cell>
          <cell r="L2409">
            <v>1</v>
          </cell>
          <cell r="M2409" t="str">
            <v>UNID.</v>
          </cell>
          <cell r="N2409" t="str">
            <v>CISTERNA</v>
          </cell>
          <cell r="O2409">
            <v>0</v>
          </cell>
          <cell r="P2409" t="str">
            <v>M2</v>
          </cell>
          <cell r="Q2409" t="str">
            <v>J2</v>
          </cell>
          <cell r="R2409" t="str">
            <v>J6</v>
          </cell>
          <cell r="S2409" t="str">
            <v>ENTREGADO</v>
          </cell>
          <cell r="T2409">
            <v>42713</v>
          </cell>
          <cell r="U2409" t="str">
            <v>CHUMPITAZ GAGO JULIO ENRIQUE</v>
          </cell>
          <cell r="V2409" t="str">
            <v>CORIHUAMAN SURCO  ERICK ROBERT</v>
          </cell>
        </row>
        <row r="2410">
          <cell r="A2410">
            <v>2386</v>
          </cell>
          <cell r="B2410">
            <v>42713</v>
          </cell>
          <cell r="C2410" t="str">
            <v>DICIEMBRE</v>
          </cell>
          <cell r="D2410" t="str">
            <v>2016</v>
          </cell>
          <cell r="E2410">
            <v>506</v>
          </cell>
          <cell r="F2410" t="str">
            <v>D3P-754</v>
          </cell>
          <cell r="G2410" t="str">
            <v>C0V-971</v>
          </cell>
          <cell r="H2410" t="str">
            <v>LAS BAMBAS</v>
          </cell>
          <cell r="I2410">
            <v>163530</v>
          </cell>
          <cell r="J2410" t="str">
            <v>REPUESTO</v>
          </cell>
          <cell r="K2410" t="str">
            <v>TUERCA DE PERNO MANHOLE 3/8</v>
          </cell>
          <cell r="L2410">
            <v>2</v>
          </cell>
          <cell r="M2410" t="str">
            <v>UNID.</v>
          </cell>
          <cell r="N2410" t="str">
            <v>CISTERNA</v>
          </cell>
          <cell r="O2410">
            <v>0</v>
          </cell>
          <cell r="P2410" t="str">
            <v>M2</v>
          </cell>
          <cell r="Q2410" t="str">
            <v>J2</v>
          </cell>
          <cell r="R2410" t="str">
            <v>J6</v>
          </cell>
          <cell r="S2410" t="str">
            <v>ENTREGADO</v>
          </cell>
          <cell r="T2410">
            <v>42713</v>
          </cell>
          <cell r="U2410" t="str">
            <v>CHUMPITAZ GAGO JULIO ENRIQUE</v>
          </cell>
          <cell r="V2410" t="str">
            <v>CORIHUAMAN SURCO  ERICK ROBERT</v>
          </cell>
        </row>
        <row r="2411">
          <cell r="A2411">
            <v>2372</v>
          </cell>
          <cell r="B2411">
            <v>42713</v>
          </cell>
          <cell r="C2411">
            <v>0</v>
          </cell>
          <cell r="D2411">
            <v>0</v>
          </cell>
          <cell r="E2411">
            <v>560</v>
          </cell>
          <cell r="F2411" t="str">
            <v>D3S-767</v>
          </cell>
          <cell r="G2411" t="str">
            <v>B8L-973</v>
          </cell>
          <cell r="H2411" t="str">
            <v>LAS BAMBAS</v>
          </cell>
          <cell r="I2411">
            <v>185531</v>
          </cell>
          <cell r="J2411" t="str">
            <v>REPUESTO</v>
          </cell>
          <cell r="K2411" t="str">
            <v>BOCINAS TEMPLADORAS</v>
          </cell>
          <cell r="L2411">
            <v>2</v>
          </cell>
          <cell r="M2411" t="str">
            <v>UNID.</v>
          </cell>
          <cell r="N2411" t="str">
            <v>CISTERNA</v>
          </cell>
          <cell r="O2411">
            <v>0</v>
          </cell>
          <cell r="P2411" t="str">
            <v>S2</v>
          </cell>
          <cell r="Q2411" t="str">
            <v>J2</v>
          </cell>
          <cell r="R2411" t="str">
            <v>J6</v>
          </cell>
          <cell r="S2411" t="str">
            <v>ENTREGADO</v>
          </cell>
          <cell r="T2411">
            <v>42713</v>
          </cell>
          <cell r="U2411" t="str">
            <v>PALOMINO ESTRADA  MICHEL</v>
          </cell>
          <cell r="V2411" t="str">
            <v>CORIHUAMAN SURCO  ERICK ROBERT</v>
          </cell>
        </row>
        <row r="2412">
          <cell r="A2412">
            <v>2373</v>
          </cell>
          <cell r="B2412">
            <v>42713</v>
          </cell>
          <cell r="C2412">
            <v>0</v>
          </cell>
          <cell r="D2412">
            <v>0</v>
          </cell>
          <cell r="E2412">
            <v>560</v>
          </cell>
          <cell r="F2412" t="str">
            <v>D3S-767</v>
          </cell>
          <cell r="G2412" t="str">
            <v>B8L-973</v>
          </cell>
          <cell r="H2412" t="str">
            <v>LAS BAMBAS</v>
          </cell>
          <cell r="I2412">
            <v>185531</v>
          </cell>
          <cell r="J2412" t="str">
            <v>REPUESTO</v>
          </cell>
          <cell r="K2412" t="str">
            <v>GRASERAS 1/8 NPT</v>
          </cell>
          <cell r="L2412">
            <v>2</v>
          </cell>
          <cell r="M2412" t="str">
            <v>UNID.</v>
          </cell>
          <cell r="N2412" t="str">
            <v>CISTERNA</v>
          </cell>
          <cell r="O2412">
            <v>0</v>
          </cell>
          <cell r="P2412" t="str">
            <v>S2</v>
          </cell>
          <cell r="Q2412" t="str">
            <v>J2</v>
          </cell>
          <cell r="R2412" t="str">
            <v>J6</v>
          </cell>
          <cell r="S2412" t="str">
            <v>ENTREGADO</v>
          </cell>
          <cell r="T2412">
            <v>42713</v>
          </cell>
          <cell r="U2412" t="str">
            <v>PALOMINO ESTRADA  MICHEL</v>
          </cell>
          <cell r="V2412" t="str">
            <v>CORIHUAMAN SURCO  ERICK ROBERT</v>
          </cell>
        </row>
        <row r="2413">
          <cell r="A2413">
            <v>2374</v>
          </cell>
          <cell r="B2413">
            <v>42713</v>
          </cell>
          <cell r="C2413" t="str">
            <v>DICIEMBRE</v>
          </cell>
          <cell r="D2413" t="str">
            <v>2016</v>
          </cell>
          <cell r="E2413">
            <v>560</v>
          </cell>
          <cell r="F2413" t="str">
            <v>D3S-767</v>
          </cell>
          <cell r="G2413" t="str">
            <v>B8L-973</v>
          </cell>
          <cell r="H2413" t="str">
            <v>LAS BAMBAS</v>
          </cell>
          <cell r="I2413">
            <v>185531</v>
          </cell>
          <cell r="J2413" t="str">
            <v>REPUESTO</v>
          </cell>
          <cell r="K2413" t="str">
            <v>SUPERCITO 5/32</v>
          </cell>
          <cell r="L2413">
            <v>5</v>
          </cell>
          <cell r="M2413" t="str">
            <v>KG.</v>
          </cell>
          <cell r="N2413" t="str">
            <v>CISTERNA</v>
          </cell>
          <cell r="O2413">
            <v>0</v>
          </cell>
          <cell r="P2413" t="str">
            <v>S2</v>
          </cell>
          <cell r="Q2413" t="str">
            <v>J2</v>
          </cell>
          <cell r="R2413" t="str">
            <v>J6</v>
          </cell>
          <cell r="S2413" t="str">
            <v>ENTREGADO</v>
          </cell>
          <cell r="T2413">
            <v>42713</v>
          </cell>
          <cell r="U2413" t="str">
            <v>PALOMINO ESTRADA  MICHEL</v>
          </cell>
          <cell r="V2413" t="str">
            <v>CORIHUAMAN SURCO  ERICK ROBERT</v>
          </cell>
        </row>
        <row r="2414">
          <cell r="A2414">
            <v>2404</v>
          </cell>
          <cell r="B2414">
            <v>42713</v>
          </cell>
          <cell r="C2414" t="str">
            <v>DICIEMBRE</v>
          </cell>
          <cell r="D2414" t="str">
            <v>2016</v>
          </cell>
          <cell r="E2414">
            <v>560</v>
          </cell>
          <cell r="F2414" t="str">
            <v>D3S-767</v>
          </cell>
          <cell r="G2414" t="str">
            <v>B8L-973</v>
          </cell>
          <cell r="H2414" t="str">
            <v>LAS BAMBAS</v>
          </cell>
          <cell r="I2414">
            <v>185531</v>
          </cell>
          <cell r="J2414" t="str">
            <v>REPUESTO</v>
          </cell>
          <cell r="K2414" t="str">
            <v>LIMPIA PARABRISAS</v>
          </cell>
          <cell r="L2414">
            <v>1</v>
          </cell>
          <cell r="M2414" t="str">
            <v>GLNS.</v>
          </cell>
          <cell r="N2414" t="str">
            <v>TRACTO</v>
          </cell>
          <cell r="O2414">
            <v>0</v>
          </cell>
          <cell r="P2414" t="str">
            <v>M3</v>
          </cell>
          <cell r="Q2414" t="str">
            <v>J2</v>
          </cell>
          <cell r="R2414" t="str">
            <v>J2</v>
          </cell>
          <cell r="S2414" t="str">
            <v>ENTREGADO</v>
          </cell>
          <cell r="T2414">
            <v>42713</v>
          </cell>
          <cell r="U2414" t="str">
            <v>GARCIA PASQUEL  JOSE LUIS</v>
          </cell>
          <cell r="V2414" t="str">
            <v>CORIHUAMAN SURCO  ERICK ROBERT</v>
          </cell>
        </row>
        <row r="2415">
          <cell r="A2415">
            <v>2406</v>
          </cell>
          <cell r="B2415">
            <v>42713</v>
          </cell>
          <cell r="C2415" t="str">
            <v>DICIEMBRE</v>
          </cell>
          <cell r="D2415" t="str">
            <v>2016</v>
          </cell>
          <cell r="E2415">
            <v>521</v>
          </cell>
          <cell r="F2415" t="str">
            <v>D4T-927</v>
          </cell>
          <cell r="G2415" t="str">
            <v>B4Q-976</v>
          </cell>
          <cell r="H2415" t="str">
            <v>LAS BAMBAS</v>
          </cell>
          <cell r="I2415">
            <v>197963</v>
          </cell>
          <cell r="J2415" t="str">
            <v>REPUESTO</v>
          </cell>
          <cell r="K2415" t="str">
            <v>TECLA DE ELEVALUNAS LADO IZQUIERDO</v>
          </cell>
          <cell r="L2415">
            <v>1</v>
          </cell>
          <cell r="M2415" t="str">
            <v>UNID.</v>
          </cell>
          <cell r="N2415" t="str">
            <v>TRACTO</v>
          </cell>
          <cell r="O2415">
            <v>0</v>
          </cell>
          <cell r="P2415" t="str">
            <v>E1</v>
          </cell>
          <cell r="Q2415" t="str">
            <v>J2</v>
          </cell>
          <cell r="R2415" t="str">
            <v>J2</v>
          </cell>
          <cell r="S2415" t="str">
            <v>ENTREGADO</v>
          </cell>
          <cell r="T2415">
            <v>42713</v>
          </cell>
          <cell r="U2415" t="str">
            <v>PALOMINO CARDENAS JUAN CARLOS</v>
          </cell>
          <cell r="V2415" t="str">
            <v>CORIHUAMAN SURCO  ERICK ROBERT</v>
          </cell>
        </row>
        <row r="2416">
          <cell r="A2416">
            <v>2358</v>
          </cell>
          <cell r="B2416">
            <v>42713</v>
          </cell>
          <cell r="C2416" t="str">
            <v>DICIEMBRE</v>
          </cell>
          <cell r="D2416" t="str">
            <v>2016</v>
          </cell>
          <cell r="E2416">
            <v>555</v>
          </cell>
          <cell r="F2416" t="str">
            <v>D7V-714</v>
          </cell>
          <cell r="G2416" t="str">
            <v>F7M-971</v>
          </cell>
          <cell r="H2416" t="str">
            <v>LAS BAMBAS</v>
          </cell>
          <cell r="I2416">
            <v>49720</v>
          </cell>
          <cell r="J2416" t="str">
            <v>REPUESTO</v>
          </cell>
          <cell r="K2416" t="str">
            <v>MANGUERA ESPIRAL PASE DE AIRE A LA CARRETA ROJO</v>
          </cell>
          <cell r="L2416">
            <v>1</v>
          </cell>
          <cell r="M2416" t="str">
            <v>UNID.</v>
          </cell>
          <cell r="N2416" t="str">
            <v>TRACTO</v>
          </cell>
          <cell r="O2416">
            <v>0</v>
          </cell>
          <cell r="P2416" t="str">
            <v>M7</v>
          </cell>
          <cell r="Q2416" t="str">
            <v>J2</v>
          </cell>
          <cell r="R2416" t="str">
            <v>J6</v>
          </cell>
          <cell r="S2416" t="str">
            <v>ENTREGADO</v>
          </cell>
          <cell r="T2416">
            <v>42713</v>
          </cell>
          <cell r="U2416" t="str">
            <v>ROBLES ROJAS  JOSE MIGUEL</v>
          </cell>
          <cell r="V2416" t="str">
            <v>CORIHUAMAN SURCO  ERICK ROBERT</v>
          </cell>
        </row>
        <row r="2417">
          <cell r="A2417">
            <v>2359</v>
          </cell>
          <cell r="B2417">
            <v>42713</v>
          </cell>
          <cell r="C2417" t="str">
            <v>DICIEMBRE</v>
          </cell>
          <cell r="D2417" t="str">
            <v>2016</v>
          </cell>
          <cell r="E2417">
            <v>555</v>
          </cell>
          <cell r="F2417" t="str">
            <v>D7V-714</v>
          </cell>
          <cell r="G2417" t="str">
            <v>F7M-971</v>
          </cell>
          <cell r="H2417" t="str">
            <v>LAS BAMBAS</v>
          </cell>
          <cell r="I2417">
            <v>49720</v>
          </cell>
          <cell r="J2417" t="str">
            <v>REPUESTO</v>
          </cell>
          <cell r="K2417" t="str">
            <v>MANGUERA ESPIRAL PASE DE AIRE A LA CARRETA AZUL</v>
          </cell>
          <cell r="L2417">
            <v>1</v>
          </cell>
          <cell r="M2417" t="str">
            <v>UNID.</v>
          </cell>
          <cell r="N2417" t="str">
            <v>TRACTO</v>
          </cell>
          <cell r="O2417">
            <v>0</v>
          </cell>
          <cell r="P2417" t="str">
            <v>M7</v>
          </cell>
          <cell r="Q2417" t="str">
            <v>J2</v>
          </cell>
          <cell r="R2417" t="str">
            <v>J6</v>
          </cell>
          <cell r="S2417" t="str">
            <v>ENTREGADO</v>
          </cell>
          <cell r="T2417">
            <v>42713</v>
          </cell>
          <cell r="U2417" t="str">
            <v>ROBLES ROJAS  JOSE MIGUEL</v>
          </cell>
          <cell r="V2417" t="str">
            <v>CORIHUAMAN SURCO  ERICK ROBERT</v>
          </cell>
        </row>
        <row r="2418">
          <cell r="A2418">
            <v>2376</v>
          </cell>
          <cell r="B2418">
            <v>42713</v>
          </cell>
          <cell r="C2418" t="str">
            <v>DICIEMBRE</v>
          </cell>
          <cell r="D2418" t="str">
            <v>2016</v>
          </cell>
          <cell r="E2418">
            <v>555</v>
          </cell>
          <cell r="F2418" t="str">
            <v>D7V-714</v>
          </cell>
          <cell r="G2418" t="str">
            <v>F7M-971</v>
          </cell>
          <cell r="H2418" t="str">
            <v>LAS BAMBAS</v>
          </cell>
          <cell r="I2418">
            <v>49720</v>
          </cell>
          <cell r="J2418" t="str">
            <v>REPUESTO</v>
          </cell>
          <cell r="K2418" t="str">
            <v xml:space="preserve">LLANTAS </v>
          </cell>
          <cell r="L2418">
            <v>8</v>
          </cell>
          <cell r="M2418" t="str">
            <v>UNID.</v>
          </cell>
          <cell r="N2418" t="str">
            <v>CISTERNA</v>
          </cell>
          <cell r="O2418">
            <v>0</v>
          </cell>
          <cell r="P2418" t="str">
            <v>N1</v>
          </cell>
          <cell r="Q2418" t="str">
            <v>J2</v>
          </cell>
          <cell r="R2418" t="str">
            <v>J6</v>
          </cell>
          <cell r="S2418" t="str">
            <v>ENTREGADO</v>
          </cell>
          <cell r="T2418">
            <v>42713</v>
          </cell>
          <cell r="U2418" t="str">
            <v>AGUILAR CCANTUTA WILLY</v>
          </cell>
          <cell r="V2418" t="str">
            <v>CORIHUAMAN SURCO  ERICK ROBERT</v>
          </cell>
        </row>
        <row r="2419">
          <cell r="A2419">
            <v>2356</v>
          </cell>
          <cell r="B2419">
            <v>42713</v>
          </cell>
          <cell r="C2419" t="str">
            <v>DICIEMBRE</v>
          </cell>
          <cell r="D2419" t="str">
            <v>2016</v>
          </cell>
          <cell r="E2419">
            <v>200</v>
          </cell>
          <cell r="F2419" t="str">
            <v>TALLER</v>
          </cell>
          <cell r="G2419" t="str">
            <v>TALLER</v>
          </cell>
          <cell r="H2419" t="str">
            <v>TALLER</v>
          </cell>
          <cell r="I2419" t="str">
            <v>TALLER</v>
          </cell>
          <cell r="J2419" t="str">
            <v>REPUESTO</v>
          </cell>
          <cell r="K2419" t="str">
            <v>TUBO RECTANGULAR 2 X 1 X 2.8 X 6M</v>
          </cell>
          <cell r="L2419">
            <v>2</v>
          </cell>
          <cell r="M2419" t="str">
            <v>UNID.</v>
          </cell>
          <cell r="N2419" t="str">
            <v>TALLER</v>
          </cell>
          <cell r="O2419">
            <v>77</v>
          </cell>
          <cell r="P2419" t="str">
            <v>S1</v>
          </cell>
          <cell r="Q2419" t="str">
            <v>J2</v>
          </cell>
          <cell r="R2419" t="str">
            <v>J6</v>
          </cell>
          <cell r="S2419" t="str">
            <v>PENDIENTE</v>
          </cell>
          <cell r="T2419">
            <v>0</v>
          </cell>
          <cell r="U2419" t="str">
            <v>BAYONA CRUZ CRISTIAN ARMANDO</v>
          </cell>
          <cell r="V2419" t="str">
            <v>CORIHUAMAN SURCO  ERICK ROBERT</v>
          </cell>
        </row>
        <row r="2420">
          <cell r="A2420">
            <v>2357</v>
          </cell>
          <cell r="B2420">
            <v>42713</v>
          </cell>
          <cell r="C2420" t="str">
            <v>DICIEMBRE</v>
          </cell>
          <cell r="D2420" t="str">
            <v>2016</v>
          </cell>
          <cell r="E2420">
            <v>200</v>
          </cell>
          <cell r="F2420" t="str">
            <v>TALLER</v>
          </cell>
          <cell r="G2420" t="str">
            <v>TALLER</v>
          </cell>
          <cell r="H2420" t="str">
            <v>TALLER</v>
          </cell>
          <cell r="I2420" t="str">
            <v>TALLER</v>
          </cell>
          <cell r="J2420" t="str">
            <v>INSUMO TALLER</v>
          </cell>
          <cell r="K2420" t="str">
            <v>VARILLAS INOXIDABLE 1/8</v>
          </cell>
          <cell r="L2420">
            <v>6</v>
          </cell>
          <cell r="M2420" t="str">
            <v>UNID.</v>
          </cell>
          <cell r="N2420" t="str">
            <v>TALLER</v>
          </cell>
          <cell r="O2420">
            <v>0</v>
          </cell>
          <cell r="P2420" t="str">
            <v>S1</v>
          </cell>
          <cell r="Q2420" t="str">
            <v>J2</v>
          </cell>
          <cell r="R2420" t="str">
            <v>J6</v>
          </cell>
          <cell r="S2420" t="str">
            <v>ENTREGADO</v>
          </cell>
          <cell r="T2420">
            <v>42713</v>
          </cell>
          <cell r="U2420" t="str">
            <v>BAYONA CRUZ CRISTIAN ARMANDO</v>
          </cell>
          <cell r="V2420" t="str">
            <v>CORIHUAMAN SURCO  ERICK ROBERT</v>
          </cell>
        </row>
        <row r="2421">
          <cell r="A2421">
            <v>2396</v>
          </cell>
          <cell r="B2421">
            <v>42713</v>
          </cell>
          <cell r="C2421" t="str">
            <v>DICIEMBRE</v>
          </cell>
          <cell r="D2421" t="str">
            <v>2016</v>
          </cell>
          <cell r="E2421">
            <v>200</v>
          </cell>
          <cell r="F2421" t="str">
            <v>TALLER</v>
          </cell>
          <cell r="G2421" t="str">
            <v>TALLER</v>
          </cell>
          <cell r="H2421" t="str">
            <v>TALLER</v>
          </cell>
          <cell r="I2421" t="str">
            <v>TALLER</v>
          </cell>
          <cell r="J2421" t="str">
            <v>UNIFORMES</v>
          </cell>
          <cell r="K2421" t="str">
            <v>TAIVEX "L"</v>
          </cell>
          <cell r="L2421">
            <v>1</v>
          </cell>
          <cell r="M2421" t="str">
            <v>UNID.</v>
          </cell>
          <cell r="N2421" t="str">
            <v>TALLER</v>
          </cell>
          <cell r="O2421">
            <v>0</v>
          </cell>
          <cell r="P2421" t="str">
            <v>M7</v>
          </cell>
          <cell r="Q2421" t="str">
            <v>J2</v>
          </cell>
          <cell r="R2421" t="str">
            <v>J6</v>
          </cell>
          <cell r="S2421" t="str">
            <v>ENTREGADO</v>
          </cell>
          <cell r="T2421">
            <v>42713</v>
          </cell>
          <cell r="U2421" t="str">
            <v>ROBLES ROJAS  JOSE MIGUEL</v>
          </cell>
          <cell r="V2421" t="str">
            <v>CORIHUAMAN SURCO  ERICK ROBERT</v>
          </cell>
        </row>
        <row r="2422">
          <cell r="A2422">
            <v>2399</v>
          </cell>
          <cell r="B2422">
            <v>42713</v>
          </cell>
          <cell r="C2422" t="str">
            <v>DICIEMBRE</v>
          </cell>
          <cell r="D2422" t="str">
            <v>2016</v>
          </cell>
          <cell r="E2422">
            <v>200</v>
          </cell>
          <cell r="F2422" t="str">
            <v>TALLER</v>
          </cell>
          <cell r="G2422" t="str">
            <v>TALLER</v>
          </cell>
          <cell r="H2422" t="str">
            <v>TALLER</v>
          </cell>
          <cell r="I2422" t="str">
            <v>TALLER</v>
          </cell>
          <cell r="J2422" t="str">
            <v>INSUMO TALLER</v>
          </cell>
          <cell r="K2422" t="str">
            <v>CINTA AISLANTE NEGRA</v>
          </cell>
          <cell r="L2422">
            <v>1</v>
          </cell>
          <cell r="M2422" t="str">
            <v>UNID.</v>
          </cell>
          <cell r="N2422" t="str">
            <v>TALLER</v>
          </cell>
          <cell r="O2422">
            <v>0</v>
          </cell>
          <cell r="P2422" t="str">
            <v>E3</v>
          </cell>
          <cell r="Q2422" t="str">
            <v>J2</v>
          </cell>
          <cell r="R2422" t="str">
            <v>J6</v>
          </cell>
          <cell r="S2422" t="str">
            <v>ENTREGADO</v>
          </cell>
          <cell r="T2422">
            <v>42713</v>
          </cell>
          <cell r="U2422" t="str">
            <v>CONDORI CHURATA ALEX</v>
          </cell>
          <cell r="V2422" t="str">
            <v>CORIHUAMAN SURCO  ERICK ROBERT</v>
          </cell>
        </row>
        <row r="2423">
          <cell r="A2423">
            <v>2400</v>
          </cell>
          <cell r="B2423">
            <v>42713</v>
          </cell>
          <cell r="C2423" t="str">
            <v>DICIEMBRE</v>
          </cell>
          <cell r="D2423" t="str">
            <v>2016</v>
          </cell>
          <cell r="E2423">
            <v>200</v>
          </cell>
          <cell r="F2423" t="str">
            <v>TALLER</v>
          </cell>
          <cell r="G2423" t="str">
            <v>TALLER</v>
          </cell>
          <cell r="H2423" t="str">
            <v>TALLER</v>
          </cell>
          <cell r="I2423" t="str">
            <v>TALLER</v>
          </cell>
          <cell r="J2423" t="str">
            <v>REPUESTO</v>
          </cell>
          <cell r="K2423" t="str">
            <v>ARANDELA PLANA 3/4</v>
          </cell>
          <cell r="L2423">
            <v>1</v>
          </cell>
          <cell r="M2423" t="str">
            <v>UNID.</v>
          </cell>
          <cell r="N2423" t="str">
            <v>TALLER</v>
          </cell>
          <cell r="O2423">
            <v>0</v>
          </cell>
          <cell r="P2423" t="str">
            <v>E1</v>
          </cell>
          <cell r="Q2423" t="str">
            <v>J2</v>
          </cell>
          <cell r="R2423" t="str">
            <v>J6</v>
          </cell>
          <cell r="S2423" t="str">
            <v>ENTREGADO</v>
          </cell>
          <cell r="T2423">
            <v>42713</v>
          </cell>
          <cell r="U2423" t="str">
            <v>PALOMINO CARDENAS JUAN CARLOS</v>
          </cell>
          <cell r="V2423" t="str">
            <v>CORIHUAMAN SURCO  ERICK ROBERT</v>
          </cell>
        </row>
        <row r="2424">
          <cell r="A2424">
            <v>2401</v>
          </cell>
          <cell r="B2424">
            <v>42713</v>
          </cell>
          <cell r="C2424" t="str">
            <v>DICIEMBRE</v>
          </cell>
          <cell r="D2424" t="str">
            <v>2016</v>
          </cell>
          <cell r="E2424">
            <v>200</v>
          </cell>
          <cell r="F2424" t="str">
            <v>TALLER</v>
          </cell>
          <cell r="G2424" t="str">
            <v>TALLER</v>
          </cell>
          <cell r="H2424" t="str">
            <v>TALLER</v>
          </cell>
          <cell r="I2424" t="str">
            <v>TALLER</v>
          </cell>
          <cell r="J2424" t="str">
            <v>REPUESTO</v>
          </cell>
          <cell r="K2424" t="str">
            <v>PRESINTOS 200</v>
          </cell>
          <cell r="L2424">
            <v>3</v>
          </cell>
          <cell r="M2424" t="str">
            <v>UNID.</v>
          </cell>
          <cell r="N2424" t="str">
            <v>TALLER</v>
          </cell>
          <cell r="O2424">
            <v>0</v>
          </cell>
          <cell r="P2424" t="str">
            <v>E1</v>
          </cell>
          <cell r="Q2424" t="str">
            <v>J2</v>
          </cell>
          <cell r="R2424" t="str">
            <v>J6</v>
          </cell>
          <cell r="S2424" t="str">
            <v>ENTREGADO</v>
          </cell>
          <cell r="T2424">
            <v>42713</v>
          </cell>
          <cell r="U2424" t="str">
            <v>PALOMINO CARDENAS JUAN CARLOS</v>
          </cell>
          <cell r="V2424" t="str">
            <v>CORIHUAMAN SURCO  ERICK ROBERT</v>
          </cell>
        </row>
        <row r="2425">
          <cell r="A2425">
            <v>2402</v>
          </cell>
          <cell r="B2425">
            <v>42713</v>
          </cell>
          <cell r="C2425" t="str">
            <v>DICIEMBRE</v>
          </cell>
          <cell r="D2425" t="str">
            <v>2016</v>
          </cell>
          <cell r="E2425">
            <v>200</v>
          </cell>
          <cell r="F2425" t="str">
            <v>TALLER</v>
          </cell>
          <cell r="G2425" t="str">
            <v>TALLER</v>
          </cell>
          <cell r="H2425" t="str">
            <v>TALLER</v>
          </cell>
          <cell r="I2425" t="str">
            <v>TALLER</v>
          </cell>
          <cell r="J2425" t="str">
            <v>INSUMO TALLER</v>
          </cell>
          <cell r="K2425" t="str">
            <v>TUBO ESTANDAR 2"</v>
          </cell>
          <cell r="L2425">
            <v>11</v>
          </cell>
          <cell r="M2425" t="str">
            <v>UNID.</v>
          </cell>
          <cell r="N2425" t="str">
            <v>TALLER</v>
          </cell>
          <cell r="O2425">
            <v>77</v>
          </cell>
          <cell r="P2425" t="str">
            <v>S1</v>
          </cell>
          <cell r="Q2425" t="str">
            <v>J2</v>
          </cell>
          <cell r="R2425" t="str">
            <v>J6</v>
          </cell>
          <cell r="S2425" t="str">
            <v>PENDIENTE</v>
          </cell>
          <cell r="T2425">
            <v>0</v>
          </cell>
          <cell r="U2425" t="str">
            <v>BAYONA CRUZ CRISTIAN ARMANDO</v>
          </cell>
          <cell r="V2425" t="str">
            <v>CORIHUAMAN SURCO  ERICK ROBERT</v>
          </cell>
        </row>
        <row r="2426">
          <cell r="A2426">
            <v>2342</v>
          </cell>
          <cell r="B2426">
            <v>42713</v>
          </cell>
          <cell r="C2426" t="str">
            <v>DICIEMBRE</v>
          </cell>
          <cell r="D2426" t="str">
            <v>2016</v>
          </cell>
          <cell r="E2426">
            <v>545</v>
          </cell>
          <cell r="F2426" t="str">
            <v>X2W-762</v>
          </cell>
          <cell r="G2426" t="str">
            <v>C5V-998</v>
          </cell>
          <cell r="H2426" t="str">
            <v>LAS BAMBAS</v>
          </cell>
          <cell r="I2426">
            <v>15774</v>
          </cell>
          <cell r="J2426" t="str">
            <v>REPUESTO</v>
          </cell>
          <cell r="K2426" t="str">
            <v>SIKAFLEX</v>
          </cell>
          <cell r="L2426">
            <v>1</v>
          </cell>
          <cell r="M2426" t="str">
            <v>UNID.</v>
          </cell>
          <cell r="N2426" t="str">
            <v>TRACTO</v>
          </cell>
          <cell r="O2426">
            <v>0</v>
          </cell>
          <cell r="P2426" t="str">
            <v>E1</v>
          </cell>
          <cell r="Q2426" t="str">
            <v>J2</v>
          </cell>
          <cell r="R2426" t="str">
            <v>J6</v>
          </cell>
          <cell r="S2426" t="str">
            <v>ENTREGADO</v>
          </cell>
          <cell r="T2426">
            <v>42713</v>
          </cell>
          <cell r="U2426" t="str">
            <v>PALOMINO CARDENAS JUAN CARLOS</v>
          </cell>
          <cell r="V2426" t="str">
            <v>CORIHUAMAN SURCO  ERICK ROBERT</v>
          </cell>
        </row>
        <row r="2427">
          <cell r="A2427">
            <v>2405</v>
          </cell>
          <cell r="B2427">
            <v>42713</v>
          </cell>
          <cell r="C2427" t="str">
            <v>DICIEMBRE</v>
          </cell>
          <cell r="D2427" t="str">
            <v>2016</v>
          </cell>
          <cell r="E2427">
            <v>545</v>
          </cell>
          <cell r="F2427" t="str">
            <v>X2W-762</v>
          </cell>
          <cell r="G2427" t="str">
            <v>C5V-998</v>
          </cell>
          <cell r="H2427" t="str">
            <v>LAS BAMBAS</v>
          </cell>
          <cell r="I2427">
            <v>15774</v>
          </cell>
          <cell r="J2427" t="str">
            <v>REPUESTO</v>
          </cell>
          <cell r="K2427" t="str">
            <v>FARO LED ROJO 2"</v>
          </cell>
          <cell r="L2427">
            <v>2</v>
          </cell>
          <cell r="M2427" t="str">
            <v>UNID.</v>
          </cell>
          <cell r="N2427" t="str">
            <v>CISTERNA</v>
          </cell>
          <cell r="O2427">
            <v>0</v>
          </cell>
          <cell r="P2427" t="str">
            <v>E1</v>
          </cell>
          <cell r="Q2427" t="str">
            <v>J2</v>
          </cell>
          <cell r="R2427" t="str">
            <v>J1</v>
          </cell>
          <cell r="S2427" t="str">
            <v>ENTREGADO</v>
          </cell>
          <cell r="T2427">
            <v>42713</v>
          </cell>
          <cell r="U2427" t="str">
            <v>PALOMINO CARDENAS JUAN CARLOS</v>
          </cell>
          <cell r="V2427" t="str">
            <v>CORIHUAMAN SURCO  ERICK ROBERT</v>
          </cell>
        </row>
        <row r="2428">
          <cell r="A2428">
            <v>2390</v>
          </cell>
          <cell r="B2428">
            <v>42713</v>
          </cell>
          <cell r="C2428" t="str">
            <v>DICIEMBRE</v>
          </cell>
          <cell r="D2428" t="str">
            <v>2016</v>
          </cell>
          <cell r="E2428">
            <v>556</v>
          </cell>
          <cell r="F2428" t="str">
            <v>X2W-763</v>
          </cell>
          <cell r="G2428" t="str">
            <v>C5V-997</v>
          </cell>
          <cell r="H2428" t="str">
            <v>LAS BAMBAS</v>
          </cell>
          <cell r="I2428">
            <v>156389</v>
          </cell>
          <cell r="J2428" t="str">
            <v>REPUESTO</v>
          </cell>
          <cell r="K2428" t="str">
            <v>VARILLAS DE ALUMINIO</v>
          </cell>
          <cell r="L2428">
            <v>5</v>
          </cell>
          <cell r="M2428" t="str">
            <v>UNID.</v>
          </cell>
          <cell r="N2428" t="str">
            <v>TRACTO</v>
          </cell>
          <cell r="O2428">
            <v>0</v>
          </cell>
          <cell r="P2428" t="str">
            <v>S2</v>
          </cell>
          <cell r="Q2428" t="str">
            <v>J2</v>
          </cell>
          <cell r="R2428" t="str">
            <v>J6</v>
          </cell>
          <cell r="S2428" t="str">
            <v>ENTREGADO</v>
          </cell>
          <cell r="T2428">
            <v>42713</v>
          </cell>
          <cell r="U2428" t="str">
            <v>PALOMINO ESTRADA  MICHEL</v>
          </cell>
          <cell r="V2428" t="str">
            <v>CORIHUAMAN SURCO  ERICK ROBERT</v>
          </cell>
        </row>
        <row r="2429">
          <cell r="A2429">
            <v>2393</v>
          </cell>
          <cell r="B2429">
            <v>42713</v>
          </cell>
          <cell r="C2429" t="str">
            <v>DICIEMBRE</v>
          </cell>
          <cell r="D2429" t="str">
            <v>2016</v>
          </cell>
          <cell r="E2429">
            <v>556</v>
          </cell>
          <cell r="F2429" t="str">
            <v>X2W-763</v>
          </cell>
          <cell r="G2429" t="str">
            <v>C5V-997</v>
          </cell>
          <cell r="H2429" t="str">
            <v>LAS BAMBAS</v>
          </cell>
          <cell r="I2429">
            <v>156389</v>
          </cell>
          <cell r="J2429" t="str">
            <v>REPUESTO</v>
          </cell>
          <cell r="K2429" t="str">
            <v>ARANDELAS PLANAS 5/16</v>
          </cell>
          <cell r="L2429">
            <v>4</v>
          </cell>
          <cell r="M2429" t="str">
            <v>UNID.</v>
          </cell>
          <cell r="N2429" t="str">
            <v>TRACTO</v>
          </cell>
          <cell r="O2429">
            <v>0</v>
          </cell>
          <cell r="P2429" t="str">
            <v>M3</v>
          </cell>
          <cell r="Q2429" t="str">
            <v>J2</v>
          </cell>
          <cell r="R2429" t="str">
            <v>J2</v>
          </cell>
          <cell r="S2429" t="str">
            <v>ENTREGADO</v>
          </cell>
          <cell r="T2429">
            <v>42713</v>
          </cell>
          <cell r="U2429" t="str">
            <v>GARCIA PASQUEL  JOSE LUIS</v>
          </cell>
          <cell r="V2429" t="str">
            <v>CORIHUAMAN SURCO  ERICK ROBERT</v>
          </cell>
        </row>
        <row r="2430">
          <cell r="A2430">
            <v>2397</v>
          </cell>
          <cell r="B2430">
            <v>42713</v>
          </cell>
          <cell r="C2430" t="str">
            <v>DICIEMBRE</v>
          </cell>
          <cell r="D2430" t="str">
            <v>2016</v>
          </cell>
          <cell r="E2430">
            <v>556</v>
          </cell>
          <cell r="F2430" t="str">
            <v>X2W-763</v>
          </cell>
          <cell r="G2430" t="str">
            <v>C5V-997</v>
          </cell>
          <cell r="H2430" t="str">
            <v>LAS BAMBAS</v>
          </cell>
          <cell r="I2430">
            <v>156389</v>
          </cell>
          <cell r="J2430" t="str">
            <v>REPUESTO</v>
          </cell>
          <cell r="K2430" t="str">
            <v>LIQUIDO REFRIGERANTE</v>
          </cell>
          <cell r="L2430">
            <v>1.5</v>
          </cell>
          <cell r="M2430" t="str">
            <v>GLNS.</v>
          </cell>
          <cell r="N2430" t="str">
            <v>TRACTO</v>
          </cell>
          <cell r="O2430">
            <v>0</v>
          </cell>
          <cell r="P2430" t="str">
            <v>M3</v>
          </cell>
          <cell r="Q2430" t="str">
            <v>J2</v>
          </cell>
          <cell r="R2430" t="str">
            <v>J6</v>
          </cell>
          <cell r="S2430" t="str">
            <v>ENTREGADO</v>
          </cell>
          <cell r="T2430">
            <v>42713</v>
          </cell>
          <cell r="U2430" t="str">
            <v>GARCIA PASQUEL  JOSE LUIS</v>
          </cell>
          <cell r="V2430" t="str">
            <v>CORIHUAMAN SURCO  ERICK ROBERT</v>
          </cell>
        </row>
        <row r="2431">
          <cell r="A2431">
            <v>2348</v>
          </cell>
          <cell r="B2431">
            <v>42713</v>
          </cell>
          <cell r="C2431" t="str">
            <v>DICIEMBRE</v>
          </cell>
          <cell r="D2431" t="str">
            <v>2016</v>
          </cell>
          <cell r="E2431">
            <v>526</v>
          </cell>
          <cell r="F2431" t="str">
            <v>X2W-788</v>
          </cell>
          <cell r="G2431" t="str">
            <v>C5V-994</v>
          </cell>
          <cell r="H2431" t="str">
            <v>LAS BAMBAS</v>
          </cell>
          <cell r="I2431">
            <v>140363</v>
          </cell>
          <cell r="J2431" t="str">
            <v>REPUESTO</v>
          </cell>
          <cell r="K2431" t="str">
            <v>TUERCA SEGURO 3/8</v>
          </cell>
          <cell r="L2431">
            <v>8</v>
          </cell>
          <cell r="M2431" t="str">
            <v>UNID.</v>
          </cell>
          <cell r="N2431" t="str">
            <v>TRACTO</v>
          </cell>
          <cell r="O2431">
            <v>0</v>
          </cell>
          <cell r="P2431" t="str">
            <v>E1</v>
          </cell>
          <cell r="Q2431" t="str">
            <v>J2</v>
          </cell>
          <cell r="R2431" t="str">
            <v>J6</v>
          </cell>
          <cell r="S2431" t="str">
            <v>ENTREGADO</v>
          </cell>
          <cell r="T2431">
            <v>42713</v>
          </cell>
          <cell r="U2431" t="str">
            <v>PALOMINO CARDENAS JUAN CARLOS</v>
          </cell>
          <cell r="V2431" t="str">
            <v>CORIHUAMAN SURCO  ERICK ROBERT</v>
          </cell>
        </row>
        <row r="2432">
          <cell r="A2432">
            <v>2364</v>
          </cell>
          <cell r="B2432">
            <v>42713</v>
          </cell>
          <cell r="C2432" t="str">
            <v>DICIEMBRE</v>
          </cell>
          <cell r="D2432" t="str">
            <v>2016</v>
          </cell>
          <cell r="E2432">
            <v>526</v>
          </cell>
          <cell r="F2432" t="str">
            <v>X2W-788</v>
          </cell>
          <cell r="G2432" t="str">
            <v>C5V-994</v>
          </cell>
          <cell r="H2432" t="str">
            <v>LAS BAMBAS</v>
          </cell>
          <cell r="I2432">
            <v>140363</v>
          </cell>
          <cell r="J2432" t="str">
            <v>REPUESTO</v>
          </cell>
          <cell r="K2432" t="str">
            <v>ARANDELA PLANA 1/2</v>
          </cell>
          <cell r="L2432">
            <v>2</v>
          </cell>
          <cell r="M2432" t="str">
            <v>UNID.</v>
          </cell>
          <cell r="N2432" t="str">
            <v>CISTERNA</v>
          </cell>
          <cell r="O2432">
            <v>0</v>
          </cell>
          <cell r="P2432" t="str">
            <v>S1</v>
          </cell>
          <cell r="Q2432" t="str">
            <v>J2</v>
          </cell>
          <cell r="R2432" t="str">
            <v>J6</v>
          </cell>
          <cell r="S2432" t="str">
            <v>ENTREGADO</v>
          </cell>
          <cell r="T2432">
            <v>42713</v>
          </cell>
          <cell r="U2432" t="str">
            <v>BAYONA CRUZ CRISTIAN ARMANDO</v>
          </cell>
          <cell r="V2432" t="str">
            <v>CORIHUAMAN SURCO  ERICK ROBERT</v>
          </cell>
        </row>
        <row r="2433">
          <cell r="A2433">
            <v>2365</v>
          </cell>
          <cell r="B2433">
            <v>42713</v>
          </cell>
          <cell r="C2433" t="str">
            <v>DICIEMBRE</v>
          </cell>
          <cell r="D2433" t="str">
            <v>2016</v>
          </cell>
          <cell r="E2433">
            <v>526</v>
          </cell>
          <cell r="F2433" t="str">
            <v>X2W-788</v>
          </cell>
          <cell r="G2433" t="str">
            <v>C5V-994</v>
          </cell>
          <cell r="H2433" t="str">
            <v>LAS BAMBAS</v>
          </cell>
          <cell r="I2433">
            <v>140363</v>
          </cell>
          <cell r="J2433" t="str">
            <v>REPUESTO</v>
          </cell>
          <cell r="K2433" t="str">
            <v>BISAGRA 3/8 X 2</v>
          </cell>
          <cell r="L2433">
            <v>1</v>
          </cell>
          <cell r="M2433" t="str">
            <v>UNID.</v>
          </cell>
          <cell r="N2433" t="str">
            <v>CISTERNA</v>
          </cell>
          <cell r="O2433">
            <v>0</v>
          </cell>
          <cell r="P2433" t="str">
            <v>S1</v>
          </cell>
          <cell r="Q2433" t="str">
            <v>J2</v>
          </cell>
          <cell r="R2433" t="str">
            <v>J6</v>
          </cell>
          <cell r="S2433" t="str">
            <v>ENTREGADO</v>
          </cell>
          <cell r="T2433">
            <v>42713</v>
          </cell>
          <cell r="U2433" t="str">
            <v>BAYONA CRUZ CRISTIAN ARMANDO</v>
          </cell>
          <cell r="V2433" t="str">
            <v>CORIHUAMAN SURCO  ERICK ROBERT</v>
          </cell>
        </row>
        <row r="2434">
          <cell r="A2434">
            <v>2421</v>
          </cell>
          <cell r="B2434">
            <v>42714</v>
          </cell>
          <cell r="C2434" t="str">
            <v>DICIEMBRE</v>
          </cell>
          <cell r="D2434" t="str">
            <v>2016</v>
          </cell>
          <cell r="E2434">
            <v>564</v>
          </cell>
          <cell r="F2434" t="str">
            <v>ABP-783</v>
          </cell>
          <cell r="G2434" t="str">
            <v>C9S-988</v>
          </cell>
          <cell r="H2434" t="str">
            <v>LAS BAMBAS</v>
          </cell>
          <cell r="I2434">
            <v>126930</v>
          </cell>
          <cell r="J2434" t="str">
            <v>REPUESTO</v>
          </cell>
          <cell r="K2434" t="str">
            <v>UNIONES COMPLETAS 1/4</v>
          </cell>
          <cell r="L2434">
            <v>2</v>
          </cell>
          <cell r="M2434" t="str">
            <v>UNID.</v>
          </cell>
          <cell r="N2434" t="str">
            <v>CISTERNA</v>
          </cell>
          <cell r="O2434">
            <v>0</v>
          </cell>
          <cell r="P2434" t="str">
            <v>M2</v>
          </cell>
          <cell r="Q2434" t="str">
            <v>J2</v>
          </cell>
          <cell r="R2434" t="str">
            <v>J5</v>
          </cell>
          <cell r="S2434" t="str">
            <v>ENTREGADO</v>
          </cell>
          <cell r="T2434">
            <v>42714</v>
          </cell>
          <cell r="U2434" t="str">
            <v>CHUMPITAZ GAGO JULIO ENRIQUE</v>
          </cell>
          <cell r="V2434" t="str">
            <v>CORIHUAMAN SURCO  ERICK ROBERT</v>
          </cell>
        </row>
        <row r="2435">
          <cell r="A2435">
            <v>2422</v>
          </cell>
          <cell r="B2435">
            <v>42714</v>
          </cell>
          <cell r="C2435" t="str">
            <v>DICIEMBRE</v>
          </cell>
          <cell r="D2435" t="str">
            <v>2016</v>
          </cell>
          <cell r="E2435">
            <v>564</v>
          </cell>
          <cell r="F2435" t="str">
            <v>ABP-783</v>
          </cell>
          <cell r="G2435" t="str">
            <v>C9S-988</v>
          </cell>
          <cell r="H2435" t="str">
            <v>LAS BAMBAS</v>
          </cell>
          <cell r="I2435">
            <v>126930</v>
          </cell>
          <cell r="J2435" t="str">
            <v>REPUESTO</v>
          </cell>
          <cell r="K2435" t="str">
            <v>CAÑERIA 1/4</v>
          </cell>
          <cell r="L2435">
            <v>5</v>
          </cell>
          <cell r="M2435" t="str">
            <v>M</v>
          </cell>
          <cell r="N2435" t="str">
            <v>CISTERNA</v>
          </cell>
          <cell r="O2435">
            <v>0</v>
          </cell>
          <cell r="P2435" t="str">
            <v>M2</v>
          </cell>
          <cell r="Q2435" t="str">
            <v>J2</v>
          </cell>
          <cell r="R2435" t="str">
            <v>J5</v>
          </cell>
          <cell r="S2435" t="str">
            <v>ENTREGADO</v>
          </cell>
          <cell r="T2435">
            <v>42714</v>
          </cell>
          <cell r="U2435" t="str">
            <v>CHUMPITAZ GAGO JULIO ENRIQUE</v>
          </cell>
          <cell r="V2435" t="str">
            <v>CORIHUAMAN SURCO  ERICK ROBERT</v>
          </cell>
        </row>
        <row r="2436">
          <cell r="A2436">
            <v>2423</v>
          </cell>
          <cell r="B2436">
            <v>42714</v>
          </cell>
          <cell r="C2436" t="str">
            <v>DICIEMBRE</v>
          </cell>
          <cell r="D2436" t="str">
            <v>2016</v>
          </cell>
          <cell r="E2436">
            <v>564</v>
          </cell>
          <cell r="F2436" t="str">
            <v>ABP-783</v>
          </cell>
          <cell r="G2436" t="str">
            <v>C9S-988</v>
          </cell>
          <cell r="H2436" t="str">
            <v>LAS BAMBAS</v>
          </cell>
          <cell r="I2436">
            <v>126930</v>
          </cell>
          <cell r="J2436" t="str">
            <v>REPUESTO</v>
          </cell>
          <cell r="K2436" t="str">
            <v>CONO 1/4</v>
          </cell>
          <cell r="L2436">
            <v>10</v>
          </cell>
          <cell r="M2436" t="str">
            <v>UNID.</v>
          </cell>
          <cell r="N2436" t="str">
            <v>CISTERNA</v>
          </cell>
          <cell r="O2436">
            <v>0</v>
          </cell>
          <cell r="P2436" t="str">
            <v>M2</v>
          </cell>
          <cell r="Q2436" t="str">
            <v>J2</v>
          </cell>
          <cell r="R2436" t="str">
            <v>J5</v>
          </cell>
          <cell r="S2436" t="str">
            <v>ENTREGADO</v>
          </cell>
          <cell r="T2436">
            <v>42714</v>
          </cell>
          <cell r="U2436" t="str">
            <v>CHUMPITAZ GAGO JULIO ENRIQUE</v>
          </cell>
          <cell r="V2436" t="str">
            <v>CORIHUAMAN SURCO  ERICK ROBERT</v>
          </cell>
        </row>
        <row r="2437">
          <cell r="A2437">
            <v>2424</v>
          </cell>
          <cell r="B2437">
            <v>42714</v>
          </cell>
          <cell r="C2437" t="str">
            <v>DICIEMBRE</v>
          </cell>
          <cell r="D2437" t="str">
            <v>2016</v>
          </cell>
          <cell r="E2437">
            <v>564</v>
          </cell>
          <cell r="F2437" t="str">
            <v>ABP-783</v>
          </cell>
          <cell r="G2437" t="str">
            <v>C9S-988</v>
          </cell>
          <cell r="H2437" t="str">
            <v>LAS BAMBAS</v>
          </cell>
          <cell r="I2437">
            <v>126930</v>
          </cell>
          <cell r="J2437" t="str">
            <v>REPUESTO</v>
          </cell>
          <cell r="K2437" t="str">
            <v>GUIA 1/4</v>
          </cell>
          <cell r="L2437">
            <v>10</v>
          </cell>
          <cell r="M2437" t="str">
            <v>UNID.</v>
          </cell>
          <cell r="N2437" t="str">
            <v>CISTERNA</v>
          </cell>
          <cell r="O2437">
            <v>0</v>
          </cell>
          <cell r="P2437" t="str">
            <v>M2</v>
          </cell>
          <cell r="Q2437" t="str">
            <v>J2</v>
          </cell>
          <cell r="R2437" t="str">
            <v>J5</v>
          </cell>
          <cell r="S2437" t="str">
            <v>ENTREGADO</v>
          </cell>
          <cell r="T2437">
            <v>42714</v>
          </cell>
          <cell r="U2437" t="str">
            <v>CHUMPITAZ GAGO JULIO ENRIQUE</v>
          </cell>
          <cell r="V2437" t="str">
            <v>CORIHUAMAN SURCO  ERICK ROBERT</v>
          </cell>
        </row>
        <row r="2438">
          <cell r="A2438">
            <v>2425</v>
          </cell>
          <cell r="B2438">
            <v>42714</v>
          </cell>
          <cell r="C2438" t="str">
            <v>DICIEMBRE</v>
          </cell>
          <cell r="D2438" t="str">
            <v>2016</v>
          </cell>
          <cell r="E2438">
            <v>564</v>
          </cell>
          <cell r="F2438" t="str">
            <v>ABP-783</v>
          </cell>
          <cell r="G2438" t="str">
            <v>C9S-988</v>
          </cell>
          <cell r="H2438" t="str">
            <v>LAS BAMBAS</v>
          </cell>
          <cell r="I2438">
            <v>126930</v>
          </cell>
          <cell r="J2438" t="str">
            <v>REPUESTO</v>
          </cell>
          <cell r="K2438" t="str">
            <v>NIPLES Y ACOPLES DE AIRE (SEGÚN MUESTRA)</v>
          </cell>
          <cell r="L2438">
            <v>4</v>
          </cell>
          <cell r="M2438" t="str">
            <v>UNID.</v>
          </cell>
          <cell r="N2438" t="str">
            <v>CISTERNA</v>
          </cell>
          <cell r="O2438">
            <v>0</v>
          </cell>
          <cell r="P2438" t="str">
            <v>M2</v>
          </cell>
          <cell r="Q2438" t="str">
            <v>J2</v>
          </cell>
          <cell r="R2438" t="str">
            <v>J5</v>
          </cell>
          <cell r="S2438" t="str">
            <v>ENTREGADO</v>
          </cell>
          <cell r="T2438">
            <v>42714</v>
          </cell>
          <cell r="U2438" t="str">
            <v>CHUMPITAZ GAGO JULIO ENRIQUE</v>
          </cell>
          <cell r="V2438" t="str">
            <v>CORIHUAMAN SURCO  ERICK ROBERT</v>
          </cell>
        </row>
        <row r="2439">
          <cell r="A2439">
            <v>2426</v>
          </cell>
          <cell r="B2439">
            <v>42714</v>
          </cell>
          <cell r="C2439" t="str">
            <v>DICIEMBRE</v>
          </cell>
          <cell r="D2439" t="str">
            <v>2016</v>
          </cell>
          <cell r="E2439">
            <v>564</v>
          </cell>
          <cell r="F2439" t="str">
            <v>ABP-783</v>
          </cell>
          <cell r="G2439" t="str">
            <v>C9S-988</v>
          </cell>
          <cell r="H2439" t="str">
            <v>LAS BAMBAS</v>
          </cell>
          <cell r="I2439">
            <v>126930</v>
          </cell>
          <cell r="J2439" t="str">
            <v>REPUESTO</v>
          </cell>
          <cell r="K2439" t="str">
            <v>RESORTES PARA MAXIBRAKE</v>
          </cell>
          <cell r="L2439">
            <v>2</v>
          </cell>
          <cell r="M2439" t="str">
            <v>UNID.</v>
          </cell>
          <cell r="N2439" t="str">
            <v>CISTERNA</v>
          </cell>
          <cell r="O2439">
            <v>0</v>
          </cell>
          <cell r="P2439" t="str">
            <v>M2</v>
          </cell>
          <cell r="Q2439" t="str">
            <v>J2</v>
          </cell>
          <cell r="R2439" t="str">
            <v>J5</v>
          </cell>
          <cell r="S2439" t="str">
            <v>ENTREGADO</v>
          </cell>
          <cell r="T2439">
            <v>42714</v>
          </cell>
          <cell r="U2439" t="str">
            <v>CHUMPITAZ GAGO JULIO ENRIQUE</v>
          </cell>
          <cell r="V2439" t="str">
            <v>CORIHUAMAN SURCO  ERICK ROBERT</v>
          </cell>
        </row>
        <row r="2440">
          <cell r="A2440">
            <v>2448</v>
          </cell>
          <cell r="B2440">
            <v>42714</v>
          </cell>
          <cell r="C2440" t="str">
            <v>DICIEMBRE</v>
          </cell>
          <cell r="D2440" t="str">
            <v>2016</v>
          </cell>
          <cell r="E2440">
            <v>564</v>
          </cell>
          <cell r="F2440" t="str">
            <v>ABP-783</v>
          </cell>
          <cell r="G2440" t="str">
            <v>C9S-988</v>
          </cell>
          <cell r="H2440" t="str">
            <v>LAS BAMBAS</v>
          </cell>
          <cell r="I2440">
            <v>126930</v>
          </cell>
          <cell r="J2440" t="str">
            <v>REPUESTO</v>
          </cell>
          <cell r="K2440" t="str">
            <v>MANGUERA PARA SISTEMA HIDRAULICO (SEGÚN MUESTRA)</v>
          </cell>
          <cell r="L2440">
            <v>1</v>
          </cell>
          <cell r="M2440" t="str">
            <v>UNID.</v>
          </cell>
          <cell r="N2440" t="str">
            <v>TRACTO</v>
          </cell>
          <cell r="O2440">
            <v>0</v>
          </cell>
          <cell r="P2440" t="str">
            <v>M2</v>
          </cell>
          <cell r="Q2440" t="str">
            <v>J2</v>
          </cell>
          <cell r="R2440" t="str">
            <v>J5</v>
          </cell>
          <cell r="S2440" t="str">
            <v>ENTREGADO</v>
          </cell>
          <cell r="T2440">
            <v>42714</v>
          </cell>
          <cell r="U2440" t="str">
            <v>CHUMPITAZ GAGO JULIO ENRIQUE</v>
          </cell>
          <cell r="V2440" t="str">
            <v>CORIHUAMAN SURCO  ERICK ROBERT</v>
          </cell>
        </row>
        <row r="2441">
          <cell r="A2441">
            <v>2473</v>
          </cell>
          <cell r="B2441">
            <v>42714</v>
          </cell>
          <cell r="C2441" t="str">
            <v>DICIEMBRE</v>
          </cell>
          <cell r="D2441" t="str">
            <v>2016</v>
          </cell>
          <cell r="E2441">
            <v>564</v>
          </cell>
          <cell r="F2441" t="str">
            <v>ABP-783</v>
          </cell>
          <cell r="G2441" t="str">
            <v>C9S-988</v>
          </cell>
          <cell r="H2441" t="str">
            <v>LAS BAMBAS</v>
          </cell>
          <cell r="I2441">
            <v>126930</v>
          </cell>
          <cell r="J2441" t="str">
            <v>REPUESTO</v>
          </cell>
          <cell r="K2441" t="str">
            <v>FILTRO DE CALEFACCION</v>
          </cell>
          <cell r="L2441">
            <v>1</v>
          </cell>
          <cell r="M2441" t="str">
            <v>UNID.</v>
          </cell>
          <cell r="N2441" t="str">
            <v>TRACTO</v>
          </cell>
          <cell r="O2441">
            <v>0</v>
          </cell>
          <cell r="P2441" t="str">
            <v>M2</v>
          </cell>
          <cell r="Q2441" t="str">
            <v>J2</v>
          </cell>
          <cell r="R2441" t="str">
            <v>J5</v>
          </cell>
          <cell r="S2441" t="str">
            <v>ENTREGADO</v>
          </cell>
          <cell r="T2441">
            <v>42714</v>
          </cell>
          <cell r="U2441" t="str">
            <v>CHUMPITAZ GAGO JULIO ENRIQUE</v>
          </cell>
          <cell r="V2441" t="str">
            <v>CORIHUAMAN SURCO  ERICK ROBERT</v>
          </cell>
        </row>
        <row r="2442">
          <cell r="A2442">
            <v>2419</v>
          </cell>
          <cell r="B2442">
            <v>42714</v>
          </cell>
          <cell r="C2442" t="str">
            <v>DICIEMBRE</v>
          </cell>
          <cell r="D2442" t="str">
            <v>2016</v>
          </cell>
          <cell r="E2442">
            <v>563</v>
          </cell>
          <cell r="F2442" t="str">
            <v>ABQ-780</v>
          </cell>
          <cell r="G2442" t="str">
            <v>C9S-990</v>
          </cell>
          <cell r="H2442" t="str">
            <v>LAS BAMBAS</v>
          </cell>
          <cell r="I2442">
            <v>116656</v>
          </cell>
          <cell r="J2442" t="str">
            <v>REPUESTO</v>
          </cell>
          <cell r="K2442" t="str">
            <v>FAROS NEBLINEROS AAA</v>
          </cell>
          <cell r="L2442">
            <v>2</v>
          </cell>
          <cell r="M2442" t="str">
            <v>UNID.</v>
          </cell>
          <cell r="N2442" t="str">
            <v>TRACTO</v>
          </cell>
          <cell r="O2442">
            <v>0</v>
          </cell>
          <cell r="P2442" t="str">
            <v>E2</v>
          </cell>
          <cell r="Q2442" t="str">
            <v>J2</v>
          </cell>
          <cell r="R2442" t="str">
            <v>J5</v>
          </cell>
          <cell r="S2442" t="str">
            <v>ENTREGADO</v>
          </cell>
          <cell r="T2442">
            <v>42714</v>
          </cell>
          <cell r="U2442" t="str">
            <v>YUCA BELLIDO BORIS YERSY</v>
          </cell>
          <cell r="V2442" t="str">
            <v>CORIHUAMAN SURCO  ERICK ROBERT</v>
          </cell>
        </row>
        <row r="2443">
          <cell r="A2443">
            <v>2420</v>
          </cell>
          <cell r="B2443">
            <v>42714</v>
          </cell>
          <cell r="C2443" t="str">
            <v>DICIEMBRE</v>
          </cell>
          <cell r="D2443" t="str">
            <v>2016</v>
          </cell>
          <cell r="E2443">
            <v>563</v>
          </cell>
          <cell r="F2443" t="str">
            <v>ABQ-780</v>
          </cell>
          <cell r="G2443" t="str">
            <v>C9S-990</v>
          </cell>
          <cell r="H2443" t="str">
            <v>LAS BAMBAS</v>
          </cell>
          <cell r="I2443">
            <v>116656</v>
          </cell>
          <cell r="J2443" t="str">
            <v>REPUESTO</v>
          </cell>
          <cell r="K2443" t="str">
            <v>ABRAZADERAS SEGÚN MUESTRA</v>
          </cell>
          <cell r="L2443">
            <v>4</v>
          </cell>
          <cell r="M2443" t="str">
            <v>UNID.</v>
          </cell>
          <cell r="N2443" t="str">
            <v>TRACTO</v>
          </cell>
          <cell r="O2443">
            <v>0</v>
          </cell>
          <cell r="P2443" t="str">
            <v>M1</v>
          </cell>
          <cell r="Q2443" t="str">
            <v>J2</v>
          </cell>
          <cell r="R2443" t="str">
            <v>J5</v>
          </cell>
          <cell r="S2443" t="str">
            <v>ENTREGADO</v>
          </cell>
          <cell r="T2443">
            <v>42714</v>
          </cell>
          <cell r="U2443" t="str">
            <v>CABEZAS SANCHEZ JEAN JHONATAN</v>
          </cell>
          <cell r="V2443" t="str">
            <v>CORIHUAMAN SURCO  ERICK ROBERT</v>
          </cell>
        </row>
        <row r="2444">
          <cell r="A2444">
            <v>2455</v>
          </cell>
          <cell r="B2444">
            <v>42714</v>
          </cell>
          <cell r="C2444" t="str">
            <v>DICIEMBRE</v>
          </cell>
          <cell r="D2444" t="str">
            <v>2016</v>
          </cell>
          <cell r="E2444">
            <v>563</v>
          </cell>
          <cell r="F2444" t="str">
            <v>ABQ-780</v>
          </cell>
          <cell r="G2444" t="str">
            <v>C9S-990</v>
          </cell>
          <cell r="H2444" t="str">
            <v>LAS BAMBAS</v>
          </cell>
          <cell r="I2444">
            <v>116656</v>
          </cell>
          <cell r="J2444" t="str">
            <v>REPUESTO</v>
          </cell>
          <cell r="K2444" t="str">
            <v>ABRAZADERA PARA MANGUERA 2 1/2"</v>
          </cell>
          <cell r="L2444">
            <v>2</v>
          </cell>
          <cell r="M2444" t="str">
            <v>UNID.</v>
          </cell>
          <cell r="N2444" t="str">
            <v>TRACTO</v>
          </cell>
          <cell r="O2444">
            <v>0</v>
          </cell>
          <cell r="P2444" t="str">
            <v>M8</v>
          </cell>
          <cell r="Q2444" t="str">
            <v>J2</v>
          </cell>
          <cell r="R2444" t="str">
            <v>J5</v>
          </cell>
          <cell r="S2444" t="str">
            <v>ENTREGADO</v>
          </cell>
          <cell r="T2444">
            <v>42714</v>
          </cell>
          <cell r="U2444" t="str">
            <v>VARILLAS GAGO  OSCAR ALBERTO</v>
          </cell>
          <cell r="V2444" t="str">
            <v>CORIHUAMAN SURCO  ERICK ROBERT</v>
          </cell>
        </row>
        <row r="2445">
          <cell r="A2445">
            <v>2458</v>
          </cell>
          <cell r="B2445">
            <v>42714</v>
          </cell>
          <cell r="C2445" t="str">
            <v>DICIEMBRE</v>
          </cell>
          <cell r="D2445" t="str">
            <v>2016</v>
          </cell>
          <cell r="E2445">
            <v>563</v>
          </cell>
          <cell r="F2445" t="str">
            <v>ABQ-780</v>
          </cell>
          <cell r="G2445" t="str">
            <v>C9S-990</v>
          </cell>
          <cell r="H2445" t="str">
            <v>LAS BAMBAS</v>
          </cell>
          <cell r="I2445">
            <v>116656</v>
          </cell>
          <cell r="J2445" t="str">
            <v>REPUESTO</v>
          </cell>
          <cell r="K2445" t="str">
            <v>PERNO 5/16 X 1 1/2" C/ TUERCA Y VOLANDA</v>
          </cell>
          <cell r="L2445">
            <v>2</v>
          </cell>
          <cell r="M2445" t="str">
            <v>UNID.</v>
          </cell>
          <cell r="N2445" t="str">
            <v>TRACTO</v>
          </cell>
          <cell r="O2445">
            <v>0</v>
          </cell>
          <cell r="P2445" t="str">
            <v>E2</v>
          </cell>
          <cell r="Q2445" t="str">
            <v>J2</v>
          </cell>
          <cell r="R2445" t="str">
            <v>J5</v>
          </cell>
          <cell r="S2445" t="str">
            <v>ENTREGADO</v>
          </cell>
          <cell r="T2445">
            <v>42714</v>
          </cell>
          <cell r="U2445" t="str">
            <v>YUCA BELLIDO BORIS YERSY</v>
          </cell>
          <cell r="V2445" t="str">
            <v>CORIHUAMAN SURCO  ERICK ROBERT</v>
          </cell>
        </row>
        <row r="2446">
          <cell r="A2446">
            <v>2459</v>
          </cell>
          <cell r="B2446">
            <v>42714</v>
          </cell>
          <cell r="C2446" t="str">
            <v>DICIEMBRE</v>
          </cell>
          <cell r="D2446" t="str">
            <v>2016</v>
          </cell>
          <cell r="E2446">
            <v>563</v>
          </cell>
          <cell r="F2446" t="str">
            <v>ABQ-780</v>
          </cell>
          <cell r="G2446" t="str">
            <v>C9S-990</v>
          </cell>
          <cell r="H2446" t="str">
            <v>LAS BAMBAS</v>
          </cell>
          <cell r="I2446">
            <v>116656</v>
          </cell>
          <cell r="J2446" t="str">
            <v>REPUESTO</v>
          </cell>
          <cell r="K2446" t="str">
            <v>CABLE NRO. 14</v>
          </cell>
          <cell r="L2446">
            <v>4</v>
          </cell>
          <cell r="M2446" t="str">
            <v>UNID.</v>
          </cell>
          <cell r="N2446" t="str">
            <v>TRACTO</v>
          </cell>
          <cell r="O2446">
            <v>0</v>
          </cell>
          <cell r="P2446" t="str">
            <v>E2</v>
          </cell>
          <cell r="Q2446" t="str">
            <v>J2</v>
          </cell>
          <cell r="R2446" t="str">
            <v>J5</v>
          </cell>
          <cell r="S2446" t="str">
            <v>ENTREGADO</v>
          </cell>
          <cell r="T2446">
            <v>42714</v>
          </cell>
          <cell r="U2446" t="str">
            <v>YUCA BELLIDO BORIS YERSY</v>
          </cell>
          <cell r="V2446" t="str">
            <v>CORIHUAMAN SURCO  ERICK ROBERT</v>
          </cell>
        </row>
        <row r="2447">
          <cell r="A2447">
            <v>2460</v>
          </cell>
          <cell r="B2447">
            <v>42714</v>
          </cell>
          <cell r="C2447" t="str">
            <v>DICIEMBRE</v>
          </cell>
          <cell r="D2447" t="str">
            <v>2016</v>
          </cell>
          <cell r="E2447">
            <v>563</v>
          </cell>
          <cell r="F2447" t="str">
            <v>ABQ-780</v>
          </cell>
          <cell r="G2447" t="str">
            <v>C9S-990</v>
          </cell>
          <cell r="H2447" t="str">
            <v>LAS BAMBAS</v>
          </cell>
          <cell r="I2447">
            <v>116656</v>
          </cell>
          <cell r="J2447" t="str">
            <v>REPUESTO</v>
          </cell>
          <cell r="K2447" t="str">
            <v>TUBO CORRUGADO 1/4</v>
          </cell>
          <cell r="L2447">
            <v>2</v>
          </cell>
          <cell r="M2447" t="str">
            <v>UNID.</v>
          </cell>
          <cell r="N2447" t="str">
            <v>TRACTO</v>
          </cell>
          <cell r="O2447">
            <v>0</v>
          </cell>
          <cell r="P2447" t="str">
            <v>E2</v>
          </cell>
          <cell r="Q2447" t="str">
            <v>J2</v>
          </cell>
          <cell r="R2447" t="str">
            <v>J5</v>
          </cell>
          <cell r="S2447" t="str">
            <v>ENTREGADO</v>
          </cell>
          <cell r="T2447">
            <v>42714</v>
          </cell>
          <cell r="U2447" t="str">
            <v>YUCA BELLIDO BORIS YERSY</v>
          </cell>
          <cell r="V2447" t="str">
            <v>CORIHUAMAN SURCO  ERICK ROBERT</v>
          </cell>
        </row>
        <row r="2448">
          <cell r="A2448">
            <v>2464</v>
          </cell>
          <cell r="B2448">
            <v>42714</v>
          </cell>
          <cell r="C2448" t="str">
            <v>DICIEMBRE</v>
          </cell>
          <cell r="D2448" t="str">
            <v>2016</v>
          </cell>
          <cell r="E2448">
            <v>563</v>
          </cell>
          <cell r="F2448" t="str">
            <v>ABQ-780</v>
          </cell>
          <cell r="G2448" t="str">
            <v>C9S-990</v>
          </cell>
          <cell r="H2448" t="str">
            <v>LAS BAMBAS</v>
          </cell>
          <cell r="I2448">
            <v>116656</v>
          </cell>
          <cell r="J2448" t="str">
            <v>REPUESTO</v>
          </cell>
          <cell r="K2448" t="str">
            <v>DIAFRAGMA N°30</v>
          </cell>
          <cell r="L2448">
            <v>1</v>
          </cell>
          <cell r="M2448" t="str">
            <v>UNID.</v>
          </cell>
          <cell r="N2448" t="str">
            <v>TRACTO</v>
          </cell>
          <cell r="O2448">
            <v>0</v>
          </cell>
          <cell r="P2448" t="str">
            <v>M3</v>
          </cell>
          <cell r="Q2448" t="str">
            <v>J2</v>
          </cell>
          <cell r="R2448" t="str">
            <v>J5</v>
          </cell>
          <cell r="S2448" t="str">
            <v>ENTREGADO</v>
          </cell>
          <cell r="T2448">
            <v>42714</v>
          </cell>
          <cell r="U2448" t="str">
            <v>GARCIA PASQUEL  JOSE LUIS</v>
          </cell>
          <cell r="V2448" t="str">
            <v>CORIHUAMAN SURCO  ERICK ROBERT</v>
          </cell>
        </row>
        <row r="2449">
          <cell r="A2449">
            <v>2465</v>
          </cell>
          <cell r="B2449">
            <v>42714</v>
          </cell>
          <cell r="C2449" t="str">
            <v>DICIEMBRE</v>
          </cell>
          <cell r="D2449" t="str">
            <v>2016</v>
          </cell>
          <cell r="E2449">
            <v>563</v>
          </cell>
          <cell r="F2449" t="str">
            <v>ABQ-780</v>
          </cell>
          <cell r="G2449" t="str">
            <v>C9S-990</v>
          </cell>
          <cell r="H2449" t="str">
            <v>LAS BAMBAS</v>
          </cell>
          <cell r="I2449">
            <v>116656</v>
          </cell>
          <cell r="J2449" t="str">
            <v>REPUESTO</v>
          </cell>
          <cell r="K2449" t="str">
            <v>BASE DE PULMON DE FRENO</v>
          </cell>
          <cell r="L2449">
            <v>1</v>
          </cell>
          <cell r="M2449" t="str">
            <v>UNID.</v>
          </cell>
          <cell r="N2449" t="str">
            <v>TRACTO</v>
          </cell>
          <cell r="O2449">
            <v>0</v>
          </cell>
          <cell r="P2449" t="str">
            <v>M3</v>
          </cell>
          <cell r="Q2449" t="str">
            <v>J2</v>
          </cell>
          <cell r="R2449" t="str">
            <v>J5</v>
          </cell>
          <cell r="S2449" t="str">
            <v>ENTREGADO</v>
          </cell>
          <cell r="T2449">
            <v>42714</v>
          </cell>
          <cell r="U2449" t="str">
            <v>GARCIA PASQUEL  JOSE LUIS</v>
          </cell>
          <cell r="V2449" t="str">
            <v>CORIHUAMAN SURCO  ERICK ROBERT</v>
          </cell>
        </row>
        <row r="2450">
          <cell r="A2450">
            <v>2466</v>
          </cell>
          <cell r="B2450">
            <v>42714</v>
          </cell>
          <cell r="C2450" t="str">
            <v>DICIEMBRE</v>
          </cell>
          <cell r="D2450" t="str">
            <v>2016</v>
          </cell>
          <cell r="E2450">
            <v>563</v>
          </cell>
          <cell r="F2450" t="str">
            <v>ABQ-780</v>
          </cell>
          <cell r="G2450" t="str">
            <v>C9S-990</v>
          </cell>
          <cell r="H2450" t="str">
            <v>LAS BAMBAS</v>
          </cell>
          <cell r="I2450">
            <v>116656</v>
          </cell>
          <cell r="J2450" t="str">
            <v>REPUESTO</v>
          </cell>
          <cell r="K2450" t="str">
            <v>LIQUIDO REFRIGERANTE</v>
          </cell>
          <cell r="L2450">
            <v>1</v>
          </cell>
          <cell r="M2450" t="str">
            <v>GLNS.</v>
          </cell>
          <cell r="N2450" t="str">
            <v>TRACTO</v>
          </cell>
          <cell r="O2450">
            <v>0</v>
          </cell>
          <cell r="P2450" t="str">
            <v>M3</v>
          </cell>
          <cell r="Q2450" t="str">
            <v>J2</v>
          </cell>
          <cell r="R2450" t="str">
            <v>J5</v>
          </cell>
          <cell r="S2450" t="str">
            <v>ENTREGADO</v>
          </cell>
          <cell r="T2450">
            <v>42714</v>
          </cell>
          <cell r="U2450" t="str">
            <v>GARCIA PASQUEL  JOSE LUIS</v>
          </cell>
          <cell r="V2450" t="str">
            <v>CORIHUAMAN SURCO  ERICK ROBERT</v>
          </cell>
        </row>
        <row r="2451">
          <cell r="A2451">
            <v>2449</v>
          </cell>
          <cell r="B2451">
            <v>42714</v>
          </cell>
          <cell r="C2451" t="str">
            <v>DICIEMBRE</v>
          </cell>
          <cell r="D2451" t="str">
            <v>2016</v>
          </cell>
          <cell r="E2451">
            <v>567</v>
          </cell>
          <cell r="F2451" t="str">
            <v>AEH-801</v>
          </cell>
          <cell r="G2451" t="str">
            <v>CAMIONETA</v>
          </cell>
          <cell r="H2451" t="str">
            <v>LAS BAMBAS</v>
          </cell>
          <cell r="I2451">
            <v>90661</v>
          </cell>
          <cell r="J2451" t="str">
            <v>REPUESTO</v>
          </cell>
          <cell r="K2451" t="str">
            <v>FARO LED AMBAR 2"</v>
          </cell>
          <cell r="L2451">
            <v>1</v>
          </cell>
          <cell r="M2451" t="str">
            <v>UNID.</v>
          </cell>
          <cell r="N2451" t="str">
            <v>CISTERNA</v>
          </cell>
          <cell r="O2451">
            <v>0</v>
          </cell>
          <cell r="P2451" t="str">
            <v>E1</v>
          </cell>
          <cell r="Q2451" t="str">
            <v>J2</v>
          </cell>
          <cell r="R2451" t="str">
            <v>J5</v>
          </cell>
          <cell r="S2451" t="str">
            <v>ENTREGADO</v>
          </cell>
          <cell r="T2451">
            <v>42714</v>
          </cell>
          <cell r="U2451" t="str">
            <v>PALOMINO CARDENAS JUAN CARLOS</v>
          </cell>
          <cell r="V2451" t="str">
            <v>CORIHUAMAN SURCO  ERICK ROBERT</v>
          </cell>
        </row>
        <row r="2452">
          <cell r="A2452">
            <v>2461</v>
          </cell>
          <cell r="B2452">
            <v>42714</v>
          </cell>
          <cell r="C2452" t="str">
            <v>DICIEMBRE</v>
          </cell>
          <cell r="D2452" t="str">
            <v>2016</v>
          </cell>
          <cell r="E2452">
            <v>567</v>
          </cell>
          <cell r="F2452" t="str">
            <v>AEH-801</v>
          </cell>
          <cell r="G2452" t="str">
            <v>CAMIONETA</v>
          </cell>
          <cell r="H2452" t="str">
            <v>LAS BAMBAS</v>
          </cell>
          <cell r="I2452">
            <v>90661</v>
          </cell>
          <cell r="J2452" t="str">
            <v>REPUESTO</v>
          </cell>
          <cell r="K2452" t="str">
            <v>ALARMA DE RETROCESO</v>
          </cell>
          <cell r="L2452">
            <v>1</v>
          </cell>
          <cell r="M2452" t="str">
            <v>M</v>
          </cell>
          <cell r="N2452" t="str">
            <v>TRACTO</v>
          </cell>
          <cell r="O2452">
            <v>0</v>
          </cell>
          <cell r="P2452" t="str">
            <v>E3</v>
          </cell>
          <cell r="Q2452" t="str">
            <v>J2</v>
          </cell>
          <cell r="R2452" t="str">
            <v>J5</v>
          </cell>
          <cell r="S2452" t="str">
            <v>ENTREGADO</v>
          </cell>
          <cell r="T2452">
            <v>42714</v>
          </cell>
          <cell r="U2452" t="str">
            <v>CONDORI CHURATA ALEX</v>
          </cell>
          <cell r="V2452" t="str">
            <v>CORIHUAMAN SURCO  ERICK ROBERT</v>
          </cell>
        </row>
        <row r="2453">
          <cell r="A2453">
            <v>2462</v>
          </cell>
          <cell r="B2453">
            <v>42714</v>
          </cell>
          <cell r="C2453" t="str">
            <v>DICIEMBRE</v>
          </cell>
          <cell r="D2453" t="str">
            <v>2016</v>
          </cell>
          <cell r="E2453">
            <v>567</v>
          </cell>
          <cell r="F2453" t="str">
            <v>AEH-801</v>
          </cell>
          <cell r="G2453" t="str">
            <v>CAMIONETA</v>
          </cell>
          <cell r="H2453" t="str">
            <v>LAS BAMBAS</v>
          </cell>
          <cell r="I2453">
            <v>90661</v>
          </cell>
          <cell r="J2453" t="str">
            <v>REPUESTO</v>
          </cell>
          <cell r="K2453" t="str">
            <v xml:space="preserve">PERNO 5/16 C/VOLANDA </v>
          </cell>
          <cell r="L2453">
            <v>2</v>
          </cell>
          <cell r="M2453" t="str">
            <v>UNID.</v>
          </cell>
          <cell r="N2453" t="str">
            <v>TRACTO</v>
          </cell>
          <cell r="O2453">
            <v>0</v>
          </cell>
          <cell r="P2453" t="str">
            <v>E3</v>
          </cell>
          <cell r="Q2453" t="str">
            <v>J2</v>
          </cell>
          <cell r="R2453" t="str">
            <v>J5</v>
          </cell>
          <cell r="S2453" t="str">
            <v>ENTREGADO</v>
          </cell>
          <cell r="T2453">
            <v>42714</v>
          </cell>
          <cell r="U2453" t="str">
            <v>CONDORI CHURATA ALEX</v>
          </cell>
          <cell r="V2453" t="str">
            <v>CORIHUAMAN SURCO  ERICK ROBERT</v>
          </cell>
        </row>
        <row r="2454">
          <cell r="A2454">
            <v>2463</v>
          </cell>
          <cell r="B2454">
            <v>42714</v>
          </cell>
          <cell r="C2454" t="str">
            <v>DICIEMBRE</v>
          </cell>
          <cell r="D2454" t="str">
            <v>2016</v>
          </cell>
          <cell r="E2454">
            <v>567</v>
          </cell>
          <cell r="F2454" t="str">
            <v>AEH-801</v>
          </cell>
          <cell r="G2454" t="str">
            <v>CAMIONETA</v>
          </cell>
          <cell r="H2454" t="str">
            <v>LAS BAMBAS</v>
          </cell>
          <cell r="I2454">
            <v>90661</v>
          </cell>
          <cell r="J2454" t="str">
            <v>REPUESTO</v>
          </cell>
          <cell r="K2454" t="str">
            <v>TUERCA SEGURO 5/16</v>
          </cell>
          <cell r="L2454">
            <v>1</v>
          </cell>
          <cell r="M2454" t="str">
            <v>UNID.</v>
          </cell>
          <cell r="N2454" t="str">
            <v>TRACTO</v>
          </cell>
          <cell r="O2454">
            <v>0</v>
          </cell>
          <cell r="P2454" t="str">
            <v>E3</v>
          </cell>
          <cell r="Q2454" t="str">
            <v>J2</v>
          </cell>
          <cell r="R2454" t="str">
            <v>J5</v>
          </cell>
          <cell r="S2454" t="str">
            <v>ENTREGADO</v>
          </cell>
          <cell r="T2454">
            <v>42714</v>
          </cell>
          <cell r="U2454" t="str">
            <v>CONDORI CHURATA ALEX</v>
          </cell>
          <cell r="V2454" t="str">
            <v>CORIHUAMAN SURCO  ERICK ROBERT</v>
          </cell>
        </row>
        <row r="2455">
          <cell r="A2455">
            <v>2467</v>
          </cell>
          <cell r="B2455">
            <v>42714</v>
          </cell>
          <cell r="C2455" t="str">
            <v>DICIEMBRE</v>
          </cell>
          <cell r="D2455" t="str">
            <v>2016</v>
          </cell>
          <cell r="E2455">
            <v>567</v>
          </cell>
          <cell r="F2455" t="str">
            <v>AEH-801</v>
          </cell>
          <cell r="G2455" t="str">
            <v>CAMIONETA</v>
          </cell>
          <cell r="H2455" t="str">
            <v>LAS BAMBAS</v>
          </cell>
          <cell r="I2455">
            <v>90661</v>
          </cell>
          <cell r="J2455" t="str">
            <v>REPUESTO</v>
          </cell>
          <cell r="K2455" t="str">
            <v>LIQUIDO LIMPIAPARABRISAS</v>
          </cell>
          <cell r="L2455">
            <v>1</v>
          </cell>
          <cell r="M2455" t="str">
            <v>GLNS.</v>
          </cell>
          <cell r="N2455" t="str">
            <v>TRACTO</v>
          </cell>
          <cell r="O2455">
            <v>0</v>
          </cell>
          <cell r="P2455" t="str">
            <v>M5</v>
          </cell>
          <cell r="Q2455" t="str">
            <v>J2</v>
          </cell>
          <cell r="R2455" t="str">
            <v>J5</v>
          </cell>
          <cell r="S2455" t="str">
            <v>ENTREGADO</v>
          </cell>
          <cell r="T2455">
            <v>42714</v>
          </cell>
          <cell r="U2455" t="str">
            <v>LOPEZ RUIZ WILBERTO</v>
          </cell>
          <cell r="V2455" t="str">
            <v>CORIHUAMAN SURCO  ERICK ROBERT</v>
          </cell>
        </row>
        <row r="2456">
          <cell r="A2456">
            <v>2468</v>
          </cell>
          <cell r="B2456">
            <v>42714</v>
          </cell>
          <cell r="C2456" t="str">
            <v>DICIEMBRE</v>
          </cell>
          <cell r="D2456" t="str">
            <v>2016</v>
          </cell>
          <cell r="E2456">
            <v>567</v>
          </cell>
          <cell r="F2456" t="str">
            <v>AEH-801</v>
          </cell>
          <cell r="G2456" t="str">
            <v>CAMIONETA</v>
          </cell>
          <cell r="H2456" t="str">
            <v>LAS BAMBAS</v>
          </cell>
          <cell r="I2456">
            <v>90661</v>
          </cell>
          <cell r="J2456" t="str">
            <v>REPUESTO</v>
          </cell>
          <cell r="K2456" t="str">
            <v>FILTRO DE AIRE PRIMARIO</v>
          </cell>
          <cell r="L2456">
            <v>1</v>
          </cell>
          <cell r="M2456" t="str">
            <v>UNID.</v>
          </cell>
          <cell r="N2456" t="str">
            <v>TRACTO</v>
          </cell>
          <cell r="O2456">
            <v>0</v>
          </cell>
          <cell r="P2456" t="str">
            <v>M5</v>
          </cell>
          <cell r="Q2456" t="str">
            <v>J2</v>
          </cell>
          <cell r="R2456" t="str">
            <v>J5</v>
          </cell>
          <cell r="S2456" t="str">
            <v>ENTREGADO</v>
          </cell>
          <cell r="T2456">
            <v>42714</v>
          </cell>
          <cell r="U2456" t="str">
            <v>LOPEZ RUIZ WILBERTO</v>
          </cell>
          <cell r="V2456" t="str">
            <v>CORIHUAMAN SURCO  ERICK ROBERT</v>
          </cell>
        </row>
        <row r="2457">
          <cell r="A2457">
            <v>2444</v>
          </cell>
          <cell r="B2457">
            <v>42714</v>
          </cell>
          <cell r="C2457" t="str">
            <v>DICIEMBRE</v>
          </cell>
          <cell r="D2457" t="str">
            <v>2016</v>
          </cell>
          <cell r="E2457">
            <v>562</v>
          </cell>
          <cell r="F2457" t="str">
            <v>AKW-894</v>
          </cell>
          <cell r="G2457" t="str">
            <v>TBN-978</v>
          </cell>
          <cell r="H2457" t="str">
            <v>LAS BAMBAS</v>
          </cell>
          <cell r="I2457">
            <v>40440</v>
          </cell>
          <cell r="J2457" t="str">
            <v>REPUESTO</v>
          </cell>
          <cell r="K2457" t="str">
            <v>FILTRO DE AIRE</v>
          </cell>
          <cell r="L2457">
            <v>1</v>
          </cell>
          <cell r="M2457" t="str">
            <v>UNID.</v>
          </cell>
          <cell r="N2457" t="str">
            <v>CAMIONETA</v>
          </cell>
          <cell r="O2457">
            <v>0</v>
          </cell>
          <cell r="P2457" t="str">
            <v>M6</v>
          </cell>
          <cell r="Q2457" t="str">
            <v>J2</v>
          </cell>
          <cell r="R2457" t="str">
            <v>J5</v>
          </cell>
          <cell r="S2457" t="str">
            <v>ENTREGADO</v>
          </cell>
          <cell r="T2457">
            <v>42714</v>
          </cell>
          <cell r="U2457" t="str">
            <v>PARI VENTURA  EDSON ORLANDO</v>
          </cell>
          <cell r="V2457" t="str">
            <v>CORIHUAMAN SURCO  ERICK ROBERT</v>
          </cell>
        </row>
        <row r="2458">
          <cell r="A2458">
            <v>2445</v>
          </cell>
          <cell r="B2458">
            <v>42714</v>
          </cell>
          <cell r="C2458" t="str">
            <v>DICIEMBRE</v>
          </cell>
          <cell r="D2458" t="str">
            <v>2016</v>
          </cell>
          <cell r="E2458">
            <v>562</v>
          </cell>
          <cell r="F2458" t="str">
            <v>AKW-894</v>
          </cell>
          <cell r="G2458" t="str">
            <v>TBN-978</v>
          </cell>
          <cell r="H2458" t="str">
            <v>LAS BAMBAS</v>
          </cell>
          <cell r="I2458">
            <v>40440</v>
          </cell>
          <cell r="J2458" t="str">
            <v>REPUESTO</v>
          </cell>
          <cell r="K2458" t="str">
            <v>FILTRO DE COMBUSTIBLE</v>
          </cell>
          <cell r="L2458">
            <v>1</v>
          </cell>
          <cell r="M2458" t="str">
            <v>UNID.</v>
          </cell>
          <cell r="N2458" t="str">
            <v>CAMIONETA</v>
          </cell>
          <cell r="O2458">
            <v>0</v>
          </cell>
          <cell r="P2458" t="str">
            <v>M6</v>
          </cell>
          <cell r="Q2458" t="str">
            <v>J2</v>
          </cell>
          <cell r="R2458" t="str">
            <v>J5</v>
          </cell>
          <cell r="S2458" t="str">
            <v>ENTREGADO</v>
          </cell>
          <cell r="T2458">
            <v>42714</v>
          </cell>
          <cell r="U2458" t="str">
            <v>PARI VENTURA  EDSON ORLANDO</v>
          </cell>
          <cell r="V2458" t="str">
            <v>CORIHUAMAN SURCO  ERICK ROBERT</v>
          </cell>
        </row>
        <row r="2459">
          <cell r="A2459">
            <v>2446</v>
          </cell>
          <cell r="B2459">
            <v>42714</v>
          </cell>
          <cell r="C2459" t="str">
            <v>DICIEMBRE</v>
          </cell>
          <cell r="D2459" t="str">
            <v>2016</v>
          </cell>
          <cell r="E2459">
            <v>562</v>
          </cell>
          <cell r="F2459" t="str">
            <v>AKW-894</v>
          </cell>
          <cell r="G2459" t="str">
            <v>TBN-978</v>
          </cell>
          <cell r="H2459" t="str">
            <v>LAS BAMBAS</v>
          </cell>
          <cell r="I2459">
            <v>40440</v>
          </cell>
          <cell r="J2459" t="str">
            <v>REPUESTO</v>
          </cell>
          <cell r="K2459" t="str">
            <v>FILTRO DE ACEITE</v>
          </cell>
          <cell r="L2459">
            <v>1</v>
          </cell>
          <cell r="M2459" t="str">
            <v>UNID.</v>
          </cell>
          <cell r="N2459" t="str">
            <v>CAMIONETA</v>
          </cell>
          <cell r="O2459">
            <v>0</v>
          </cell>
          <cell r="P2459" t="str">
            <v>M6</v>
          </cell>
          <cell r="Q2459" t="str">
            <v>J2</v>
          </cell>
          <cell r="R2459" t="str">
            <v>J5</v>
          </cell>
          <cell r="S2459" t="str">
            <v>ENTREGADO</v>
          </cell>
          <cell r="T2459">
            <v>42714</v>
          </cell>
          <cell r="U2459" t="str">
            <v>PARI VENTURA  EDSON ORLANDO</v>
          </cell>
          <cell r="V2459" t="str">
            <v>CORIHUAMAN SURCO  ERICK ROBERT</v>
          </cell>
        </row>
        <row r="2460">
          <cell r="A2460">
            <v>2447</v>
          </cell>
          <cell r="B2460">
            <v>42714</v>
          </cell>
          <cell r="C2460" t="str">
            <v>DICIEMBRE</v>
          </cell>
          <cell r="D2460" t="str">
            <v>2016</v>
          </cell>
          <cell r="E2460">
            <v>562</v>
          </cell>
          <cell r="F2460" t="str">
            <v>AKW-894</v>
          </cell>
          <cell r="G2460" t="str">
            <v>TBN-978</v>
          </cell>
          <cell r="H2460" t="str">
            <v>LAS BAMBAS</v>
          </cell>
          <cell r="I2460">
            <v>40440</v>
          </cell>
          <cell r="J2460" t="str">
            <v>REPUESTO</v>
          </cell>
          <cell r="K2460" t="str">
            <v>ACEITE DE MOTOR 15W40</v>
          </cell>
          <cell r="L2460">
            <v>2</v>
          </cell>
          <cell r="M2460" t="str">
            <v>GLNS.</v>
          </cell>
          <cell r="N2460" t="str">
            <v>CAMIONETA</v>
          </cell>
          <cell r="O2460">
            <v>0</v>
          </cell>
          <cell r="P2460" t="str">
            <v>M6</v>
          </cell>
          <cell r="Q2460" t="str">
            <v>J2</v>
          </cell>
          <cell r="R2460" t="str">
            <v>J5</v>
          </cell>
          <cell r="S2460" t="str">
            <v>ENTREGADO</v>
          </cell>
          <cell r="T2460">
            <v>42714</v>
          </cell>
          <cell r="U2460" t="str">
            <v>PARI VENTURA  EDSON ORLANDO</v>
          </cell>
          <cell r="V2460" t="str">
            <v>CORIHUAMAN SURCO  ERICK ROBERT</v>
          </cell>
        </row>
        <row r="2461">
          <cell r="A2461">
            <v>2478</v>
          </cell>
          <cell r="B2461">
            <v>42714</v>
          </cell>
          <cell r="C2461">
            <v>0</v>
          </cell>
          <cell r="D2461">
            <v>0</v>
          </cell>
          <cell r="E2461">
            <v>570</v>
          </cell>
          <cell r="F2461" t="str">
            <v>AKX-731</v>
          </cell>
          <cell r="G2461" t="str">
            <v>TCD-980</v>
          </cell>
          <cell r="H2461" t="str">
            <v>LAS BAMBAS</v>
          </cell>
          <cell r="I2461">
            <v>35205</v>
          </cell>
          <cell r="J2461" t="str">
            <v>REPUESTO</v>
          </cell>
          <cell r="K2461" t="str">
            <v>FILTRO DE AIRE</v>
          </cell>
          <cell r="L2461">
            <v>1</v>
          </cell>
          <cell r="M2461" t="str">
            <v>UNID.</v>
          </cell>
          <cell r="N2461" t="str">
            <v>CAMIONETA</v>
          </cell>
          <cell r="O2461">
            <v>0</v>
          </cell>
          <cell r="P2461" t="str">
            <v>M6</v>
          </cell>
          <cell r="Q2461" t="str">
            <v>J2</v>
          </cell>
          <cell r="R2461" t="str">
            <v>J5</v>
          </cell>
          <cell r="S2461" t="str">
            <v>ENTREGADO</v>
          </cell>
          <cell r="T2461">
            <v>42714</v>
          </cell>
          <cell r="U2461" t="str">
            <v>PARI VENTURA  EDSON ORLANDO</v>
          </cell>
          <cell r="V2461" t="str">
            <v>CORIHUAMAN SURCO  ERICK ROBERT</v>
          </cell>
        </row>
        <row r="2462">
          <cell r="A2462">
            <v>2479</v>
          </cell>
          <cell r="B2462">
            <v>42714</v>
          </cell>
          <cell r="C2462" t="str">
            <v>DICIEMBRE</v>
          </cell>
          <cell r="D2462" t="str">
            <v>2016</v>
          </cell>
          <cell r="E2462">
            <v>570</v>
          </cell>
          <cell r="F2462" t="str">
            <v>AKX-731</v>
          </cell>
          <cell r="G2462" t="str">
            <v>TCD-980</v>
          </cell>
          <cell r="H2462" t="str">
            <v>LAS BAMBAS</v>
          </cell>
          <cell r="I2462">
            <v>35205</v>
          </cell>
          <cell r="J2462" t="str">
            <v>REPUESTO</v>
          </cell>
          <cell r="K2462" t="str">
            <v>FILTRO DE COMBUSTIBLE</v>
          </cell>
          <cell r="L2462">
            <v>1</v>
          </cell>
          <cell r="M2462" t="str">
            <v>UNID.</v>
          </cell>
          <cell r="N2462" t="str">
            <v>CAMIONETA</v>
          </cell>
          <cell r="O2462">
            <v>0</v>
          </cell>
          <cell r="P2462" t="str">
            <v>M6</v>
          </cell>
          <cell r="Q2462" t="str">
            <v>J2</v>
          </cell>
          <cell r="R2462" t="str">
            <v>J5</v>
          </cell>
          <cell r="S2462" t="str">
            <v>ENTREGADO</v>
          </cell>
          <cell r="T2462">
            <v>42714</v>
          </cell>
          <cell r="U2462" t="str">
            <v>PARI VENTURA  EDSON ORLANDO</v>
          </cell>
          <cell r="V2462" t="str">
            <v>CORIHUAMAN SURCO  ERICK ROBERT</v>
          </cell>
        </row>
        <row r="2463">
          <cell r="A2463">
            <v>2480</v>
          </cell>
          <cell r="B2463">
            <v>42714</v>
          </cell>
          <cell r="C2463" t="str">
            <v>DICIEMBRE</v>
          </cell>
          <cell r="D2463" t="str">
            <v>2016</v>
          </cell>
          <cell r="E2463">
            <v>570</v>
          </cell>
          <cell r="F2463" t="str">
            <v>AKX-731</v>
          </cell>
          <cell r="G2463" t="str">
            <v>TCD-980</v>
          </cell>
          <cell r="H2463" t="str">
            <v>LAS BAMBAS</v>
          </cell>
          <cell r="I2463">
            <v>35205</v>
          </cell>
          <cell r="J2463" t="str">
            <v>REPUESTO</v>
          </cell>
          <cell r="K2463" t="str">
            <v>FILTRO DE ACEITE</v>
          </cell>
          <cell r="L2463">
            <v>1</v>
          </cell>
          <cell r="M2463" t="str">
            <v>UNID.</v>
          </cell>
          <cell r="N2463" t="str">
            <v>CAMIONETA</v>
          </cell>
          <cell r="O2463">
            <v>0</v>
          </cell>
          <cell r="P2463" t="str">
            <v>M6</v>
          </cell>
          <cell r="Q2463" t="str">
            <v>J2</v>
          </cell>
          <cell r="R2463" t="str">
            <v>J5</v>
          </cell>
          <cell r="S2463" t="str">
            <v>ENTREGADO</v>
          </cell>
          <cell r="T2463">
            <v>42714</v>
          </cell>
          <cell r="U2463" t="str">
            <v>PARI VENTURA  EDSON ORLANDO</v>
          </cell>
          <cell r="V2463" t="str">
            <v>CORIHUAMAN SURCO  ERICK ROBERT</v>
          </cell>
        </row>
        <row r="2464">
          <cell r="A2464">
            <v>2481</v>
          </cell>
          <cell r="B2464">
            <v>42714</v>
          </cell>
          <cell r="C2464" t="str">
            <v>DICIEMBRE</v>
          </cell>
          <cell r="D2464" t="str">
            <v>2016</v>
          </cell>
          <cell r="E2464">
            <v>570</v>
          </cell>
          <cell r="F2464" t="str">
            <v>AKX-731</v>
          </cell>
          <cell r="G2464" t="str">
            <v>TCD-980</v>
          </cell>
          <cell r="H2464" t="str">
            <v>LAS BAMBAS</v>
          </cell>
          <cell r="I2464">
            <v>35205</v>
          </cell>
          <cell r="J2464" t="str">
            <v>REPUESTO</v>
          </cell>
          <cell r="K2464" t="str">
            <v>ACEITE DE MOTOR 15W40</v>
          </cell>
          <cell r="L2464">
            <v>2</v>
          </cell>
          <cell r="M2464" t="str">
            <v>GLNS.</v>
          </cell>
          <cell r="N2464" t="str">
            <v>CAMIONETA</v>
          </cell>
          <cell r="O2464">
            <v>0</v>
          </cell>
          <cell r="P2464" t="str">
            <v>M6</v>
          </cell>
          <cell r="Q2464" t="str">
            <v>J2</v>
          </cell>
          <cell r="R2464" t="str">
            <v>J5</v>
          </cell>
          <cell r="S2464" t="str">
            <v>ENTREGADO</v>
          </cell>
          <cell r="T2464">
            <v>42714</v>
          </cell>
          <cell r="U2464" t="str">
            <v>PARI VENTURA  EDSON ORLANDO</v>
          </cell>
          <cell r="V2464" t="str">
            <v>CORIHUAMAN SURCO  ERICK ROBERT</v>
          </cell>
        </row>
        <row r="2465">
          <cell r="A2465">
            <v>2482</v>
          </cell>
          <cell r="B2465">
            <v>42714</v>
          </cell>
          <cell r="C2465" t="str">
            <v>DICIEMBRE</v>
          </cell>
          <cell r="D2465" t="str">
            <v>2016</v>
          </cell>
          <cell r="E2465">
            <v>570</v>
          </cell>
          <cell r="F2465" t="str">
            <v>AKX-731</v>
          </cell>
          <cell r="G2465" t="str">
            <v>TCD-980</v>
          </cell>
          <cell r="H2465" t="str">
            <v>LAS BAMBAS</v>
          </cell>
          <cell r="I2465">
            <v>35205</v>
          </cell>
          <cell r="J2465" t="str">
            <v>REPUESTO</v>
          </cell>
          <cell r="K2465" t="str">
            <v>LIQUIDO LIMPIAPARABRISAS</v>
          </cell>
          <cell r="L2465">
            <v>1</v>
          </cell>
          <cell r="M2465" t="str">
            <v>GLNS.</v>
          </cell>
          <cell r="N2465" t="str">
            <v>CAMIONETA</v>
          </cell>
          <cell r="O2465">
            <v>0</v>
          </cell>
          <cell r="P2465" t="str">
            <v>M6</v>
          </cell>
          <cell r="Q2465" t="str">
            <v>J2</v>
          </cell>
          <cell r="R2465" t="str">
            <v>J5</v>
          </cell>
          <cell r="S2465" t="str">
            <v>ENTREGADO</v>
          </cell>
          <cell r="T2465">
            <v>42714</v>
          </cell>
          <cell r="U2465" t="str">
            <v>PARI VENTURA  EDSON ORLANDO</v>
          </cell>
          <cell r="V2465" t="str">
            <v>CORIHUAMAN SURCO  ERICK ROBERT</v>
          </cell>
        </row>
        <row r="2466">
          <cell r="A2466">
            <v>2441</v>
          </cell>
          <cell r="B2466">
            <v>42714</v>
          </cell>
          <cell r="C2466" t="str">
            <v>DICIEMBRE</v>
          </cell>
          <cell r="D2466" t="str">
            <v>2016</v>
          </cell>
          <cell r="E2466">
            <v>565</v>
          </cell>
          <cell r="F2466" t="str">
            <v>AMV-781</v>
          </cell>
          <cell r="G2466" t="str">
            <v>CAMIONETA</v>
          </cell>
          <cell r="H2466" t="str">
            <v>LAS BAMBAS</v>
          </cell>
          <cell r="I2466">
            <v>27819</v>
          </cell>
          <cell r="J2466" t="str">
            <v>REPUESTO</v>
          </cell>
          <cell r="K2466" t="str">
            <v>BATERIAS</v>
          </cell>
          <cell r="L2466">
            <v>4</v>
          </cell>
          <cell r="M2466" t="str">
            <v>UNID.</v>
          </cell>
          <cell r="N2466" t="str">
            <v>TRACTO</v>
          </cell>
          <cell r="O2466">
            <v>0</v>
          </cell>
          <cell r="P2466" t="str">
            <v>E1</v>
          </cell>
          <cell r="Q2466" t="str">
            <v>J2</v>
          </cell>
          <cell r="R2466" t="str">
            <v>J5</v>
          </cell>
          <cell r="S2466" t="str">
            <v>ENTREGADO</v>
          </cell>
          <cell r="T2466">
            <v>42714</v>
          </cell>
          <cell r="U2466" t="str">
            <v>PALOMINO CARDENAS JUAN CARLOS</v>
          </cell>
          <cell r="V2466" t="str">
            <v>CORIHUAMAN SURCO  ERICK ROBERT</v>
          </cell>
        </row>
        <row r="2467">
          <cell r="A2467">
            <v>2450</v>
          </cell>
          <cell r="B2467">
            <v>42714</v>
          </cell>
          <cell r="C2467" t="str">
            <v>DICIEMBRE</v>
          </cell>
          <cell r="D2467" t="str">
            <v>2016</v>
          </cell>
          <cell r="E2467">
            <v>565</v>
          </cell>
          <cell r="F2467" t="str">
            <v>AMV-781</v>
          </cell>
          <cell r="G2467" t="str">
            <v>CAMIONETA</v>
          </cell>
          <cell r="H2467" t="str">
            <v>LAS BAMBAS</v>
          </cell>
          <cell r="I2467">
            <v>27819</v>
          </cell>
          <cell r="J2467" t="str">
            <v>REPUESTO</v>
          </cell>
          <cell r="K2467" t="str">
            <v>CINTA AISLANTE NEGRA</v>
          </cell>
          <cell r="L2467">
            <v>1</v>
          </cell>
          <cell r="M2467" t="str">
            <v>UNID.</v>
          </cell>
          <cell r="N2467" t="str">
            <v>CISTERNA</v>
          </cell>
          <cell r="O2467">
            <v>0</v>
          </cell>
          <cell r="P2467" t="str">
            <v>J2</v>
          </cell>
          <cell r="Q2467" t="str">
            <v>J2</v>
          </cell>
          <cell r="R2467" t="str">
            <v>J5</v>
          </cell>
          <cell r="S2467" t="str">
            <v>ENTREGADO</v>
          </cell>
          <cell r="T2467">
            <v>42714</v>
          </cell>
          <cell r="U2467" t="str">
            <v>CORIHUAMAN SURCO  ERICK ROBERT</v>
          </cell>
          <cell r="V2467" t="str">
            <v>CORIHUAMAN SURCO  ERICK ROBERT</v>
          </cell>
        </row>
        <row r="2468">
          <cell r="A2468">
            <v>2451</v>
          </cell>
          <cell r="B2468">
            <v>42714</v>
          </cell>
          <cell r="C2468" t="str">
            <v>DICIEMBRE</v>
          </cell>
          <cell r="D2468" t="str">
            <v>2016</v>
          </cell>
          <cell r="E2468">
            <v>565</v>
          </cell>
          <cell r="F2468" t="str">
            <v>AMV-781</v>
          </cell>
          <cell r="G2468" t="str">
            <v>CAMIONETA</v>
          </cell>
          <cell r="H2468" t="str">
            <v>LAS BAMBAS</v>
          </cell>
          <cell r="I2468">
            <v>27819</v>
          </cell>
          <cell r="J2468" t="str">
            <v>REPUESTO</v>
          </cell>
          <cell r="K2468" t="str">
            <v>TUERCA CON PERNO 3/16</v>
          </cell>
          <cell r="L2468">
            <v>1</v>
          </cell>
          <cell r="M2468" t="str">
            <v>UNID.</v>
          </cell>
          <cell r="N2468" t="str">
            <v>CISTERNA</v>
          </cell>
          <cell r="O2468">
            <v>0</v>
          </cell>
          <cell r="P2468" t="str">
            <v>J2</v>
          </cell>
          <cell r="Q2468" t="str">
            <v>J2</v>
          </cell>
          <cell r="R2468" t="str">
            <v>J5</v>
          </cell>
          <cell r="S2468" t="str">
            <v>ENTREGADO</v>
          </cell>
          <cell r="T2468">
            <v>42714</v>
          </cell>
          <cell r="U2468" t="str">
            <v>CORIHUAMAN SURCO  ERICK ROBERT</v>
          </cell>
          <cell r="V2468" t="str">
            <v>CORIHUAMAN SURCO  ERICK ROBERT</v>
          </cell>
        </row>
        <row r="2469">
          <cell r="A2469">
            <v>2456</v>
          </cell>
          <cell r="B2469">
            <v>42714</v>
          </cell>
          <cell r="C2469" t="str">
            <v>DICIEMBRE</v>
          </cell>
          <cell r="D2469" t="str">
            <v>2016</v>
          </cell>
          <cell r="E2469">
            <v>565</v>
          </cell>
          <cell r="F2469" t="str">
            <v>AMV-781</v>
          </cell>
          <cell r="G2469" t="str">
            <v>CAMIONETA</v>
          </cell>
          <cell r="H2469" t="str">
            <v>LAS BAMBAS</v>
          </cell>
          <cell r="I2469">
            <v>27819</v>
          </cell>
          <cell r="J2469" t="str">
            <v>REPUESTO</v>
          </cell>
          <cell r="K2469" t="str">
            <v>PERNOS 1/4 X 2 "</v>
          </cell>
          <cell r="L2469">
            <v>2</v>
          </cell>
          <cell r="M2469" t="str">
            <v>UNID.</v>
          </cell>
          <cell r="N2469" t="str">
            <v>TRACTO</v>
          </cell>
          <cell r="O2469">
            <v>0</v>
          </cell>
          <cell r="P2469" t="str">
            <v>S1</v>
          </cell>
          <cell r="Q2469" t="str">
            <v>J2</v>
          </cell>
          <cell r="R2469" t="str">
            <v>J5</v>
          </cell>
          <cell r="S2469" t="str">
            <v>ENTREGADO</v>
          </cell>
          <cell r="T2469">
            <v>42714</v>
          </cell>
          <cell r="U2469" t="str">
            <v>BAYONA CRUZ CRISTIAN ARMANDO</v>
          </cell>
          <cell r="V2469" t="str">
            <v>CORIHUAMAN SURCO  ERICK ROBERT</v>
          </cell>
        </row>
        <row r="2470">
          <cell r="A2470">
            <v>2457</v>
          </cell>
          <cell r="B2470">
            <v>42714</v>
          </cell>
          <cell r="C2470" t="str">
            <v>DICIEMBRE</v>
          </cell>
          <cell r="D2470" t="str">
            <v>2016</v>
          </cell>
          <cell r="E2470">
            <v>565</v>
          </cell>
          <cell r="F2470" t="str">
            <v>AMV-781</v>
          </cell>
          <cell r="G2470" t="str">
            <v>CAMIONETA</v>
          </cell>
          <cell r="H2470" t="str">
            <v>LAS BAMBAS</v>
          </cell>
          <cell r="I2470">
            <v>27819</v>
          </cell>
          <cell r="J2470" t="str">
            <v>REPUESTO</v>
          </cell>
          <cell r="K2470" t="str">
            <v>VOLANDA PLANA 1/2</v>
          </cell>
          <cell r="L2470">
            <v>2</v>
          </cell>
          <cell r="M2470" t="str">
            <v>UNID.</v>
          </cell>
          <cell r="N2470" t="str">
            <v>TRACTO</v>
          </cell>
          <cell r="O2470">
            <v>0</v>
          </cell>
          <cell r="P2470" t="str">
            <v>S1</v>
          </cell>
          <cell r="Q2470" t="str">
            <v>J2</v>
          </cell>
          <cell r="R2470" t="str">
            <v>J5</v>
          </cell>
          <cell r="S2470" t="str">
            <v>ENTREGADO</v>
          </cell>
          <cell r="T2470">
            <v>42714</v>
          </cell>
          <cell r="U2470" t="str">
            <v>BAYONA CRUZ CRISTIAN ARMANDO</v>
          </cell>
          <cell r="V2470" t="str">
            <v>CORIHUAMAN SURCO  ERICK ROBERT</v>
          </cell>
        </row>
        <row r="2471">
          <cell r="A2471">
            <v>2427</v>
          </cell>
          <cell r="B2471">
            <v>42714</v>
          </cell>
          <cell r="C2471" t="str">
            <v>DICIEMBRE</v>
          </cell>
          <cell r="D2471" t="str">
            <v>2016</v>
          </cell>
          <cell r="E2471">
            <v>449</v>
          </cell>
          <cell r="F2471" t="str">
            <v>B2L-889</v>
          </cell>
          <cell r="G2471" t="str">
            <v>CAMION</v>
          </cell>
          <cell r="H2471" t="str">
            <v>TAMBOMAYO</v>
          </cell>
          <cell r="I2471">
            <v>121547</v>
          </cell>
          <cell r="J2471" t="str">
            <v>REPUESTO</v>
          </cell>
          <cell r="K2471" t="str">
            <v>ACEITE DE MOTOR 15W-40</v>
          </cell>
          <cell r="L2471">
            <v>0.5</v>
          </cell>
          <cell r="M2471" t="str">
            <v>GLNS.</v>
          </cell>
          <cell r="N2471" t="str">
            <v>CAMION</v>
          </cell>
          <cell r="O2471">
            <v>0</v>
          </cell>
          <cell r="P2471" t="str">
            <v>J2</v>
          </cell>
          <cell r="Q2471" t="str">
            <v>J2</v>
          </cell>
          <cell r="R2471" t="str">
            <v>J5</v>
          </cell>
          <cell r="S2471" t="str">
            <v>ENTREGADO</v>
          </cell>
          <cell r="T2471">
            <v>42714</v>
          </cell>
          <cell r="U2471" t="str">
            <v>CORIHUAMAN SURCO  ERICK ROBERT</v>
          </cell>
          <cell r="V2471" t="str">
            <v>CORIHUAMAN SURCO  ERICK ROBERT</v>
          </cell>
        </row>
        <row r="2472">
          <cell r="A2472">
            <v>2429</v>
          </cell>
          <cell r="B2472">
            <v>42714</v>
          </cell>
          <cell r="C2472" t="str">
            <v>DICIEMBRE</v>
          </cell>
          <cell r="D2472" t="str">
            <v>2016</v>
          </cell>
          <cell r="E2472">
            <v>449</v>
          </cell>
          <cell r="F2472" t="str">
            <v>B2L-889</v>
          </cell>
          <cell r="G2472" t="str">
            <v>CAMION</v>
          </cell>
          <cell r="H2472" t="str">
            <v>TAMBOMAYO</v>
          </cell>
          <cell r="I2472">
            <v>121547</v>
          </cell>
          <cell r="J2472" t="str">
            <v>REPUESTO</v>
          </cell>
          <cell r="K2472" t="str">
            <v>LIQUIDO LIMPIAPARABRISAS</v>
          </cell>
          <cell r="L2472">
            <v>0.5</v>
          </cell>
          <cell r="M2472" t="str">
            <v>GLNS.</v>
          </cell>
          <cell r="N2472" t="str">
            <v>CAMION</v>
          </cell>
          <cell r="O2472">
            <v>0</v>
          </cell>
          <cell r="P2472" t="str">
            <v>M6</v>
          </cell>
          <cell r="Q2472" t="str">
            <v>J2</v>
          </cell>
          <cell r="R2472" t="str">
            <v>J5</v>
          </cell>
          <cell r="S2472" t="str">
            <v>ENTREGADO</v>
          </cell>
          <cell r="T2472">
            <v>42714</v>
          </cell>
          <cell r="U2472" t="str">
            <v>PARI VENTURA  EDSON ORLANDO</v>
          </cell>
          <cell r="V2472" t="str">
            <v>CORIHUAMAN SURCO  ERICK ROBERT</v>
          </cell>
        </row>
        <row r="2473">
          <cell r="A2473">
            <v>2430</v>
          </cell>
          <cell r="B2473">
            <v>42714</v>
          </cell>
          <cell r="C2473" t="str">
            <v>DICIEMBRE</v>
          </cell>
          <cell r="D2473" t="str">
            <v>2016</v>
          </cell>
          <cell r="E2473">
            <v>530</v>
          </cell>
          <cell r="F2473" t="str">
            <v>C5R-892</v>
          </cell>
          <cell r="G2473" t="str">
            <v>A0T-983</v>
          </cell>
          <cell r="H2473" t="str">
            <v>LAS BAMBAS</v>
          </cell>
          <cell r="I2473">
            <v>226743</v>
          </cell>
          <cell r="J2473" t="str">
            <v>REPUESTO</v>
          </cell>
          <cell r="K2473" t="str">
            <v xml:space="preserve">CANDADO </v>
          </cell>
          <cell r="L2473">
            <v>2</v>
          </cell>
          <cell r="M2473" t="str">
            <v>UNID.</v>
          </cell>
          <cell r="N2473" t="str">
            <v>TRACTO</v>
          </cell>
          <cell r="O2473">
            <v>0</v>
          </cell>
          <cell r="P2473" t="str">
            <v>J6</v>
          </cell>
          <cell r="Q2473" t="str">
            <v>J2</v>
          </cell>
          <cell r="R2473" t="str">
            <v>J5</v>
          </cell>
          <cell r="S2473" t="str">
            <v>ENTREGADO</v>
          </cell>
          <cell r="T2473">
            <v>42714</v>
          </cell>
          <cell r="U2473" t="str">
            <v>VILLANUEVA BEJAR  YHORDAN MICHEL</v>
          </cell>
          <cell r="V2473" t="str">
            <v>CORIHUAMAN SURCO  ERICK ROBERT</v>
          </cell>
        </row>
        <row r="2474">
          <cell r="A2474">
            <v>2470</v>
          </cell>
          <cell r="B2474">
            <v>42714</v>
          </cell>
          <cell r="C2474" t="str">
            <v>DICIEMBRE</v>
          </cell>
          <cell r="D2474" t="str">
            <v>2016</v>
          </cell>
          <cell r="E2474">
            <v>530</v>
          </cell>
          <cell r="F2474" t="str">
            <v>C5R-892</v>
          </cell>
          <cell r="G2474" t="str">
            <v>A0T-983</v>
          </cell>
          <cell r="H2474" t="str">
            <v>LAS BAMBAS</v>
          </cell>
          <cell r="I2474">
            <v>226743</v>
          </cell>
          <cell r="J2474" t="str">
            <v>SERVICIO</v>
          </cell>
          <cell r="K2474" t="str">
            <v xml:space="preserve">REPARACION DE ARO </v>
          </cell>
          <cell r="L2474">
            <v>1</v>
          </cell>
          <cell r="M2474" t="str">
            <v>UNID.</v>
          </cell>
          <cell r="N2474" t="str">
            <v>TRACTO</v>
          </cell>
          <cell r="O2474">
            <v>76</v>
          </cell>
          <cell r="P2474" t="str">
            <v>N2</v>
          </cell>
          <cell r="Q2474" t="str">
            <v>J2</v>
          </cell>
          <cell r="R2474" t="str">
            <v>J5</v>
          </cell>
          <cell r="S2474" t="str">
            <v>PENDIENTE</v>
          </cell>
          <cell r="T2474">
            <v>0</v>
          </cell>
          <cell r="U2474" t="str">
            <v>MAMANI LARICO  EDUARDO ALVARO</v>
          </cell>
          <cell r="V2474" t="str">
            <v>CORIHUAMAN SURCO  ERICK ROBERT</v>
          </cell>
        </row>
        <row r="2475">
          <cell r="A2475">
            <v>2471</v>
          </cell>
          <cell r="B2475">
            <v>42714</v>
          </cell>
          <cell r="C2475" t="str">
            <v>DICIEMBRE</v>
          </cell>
          <cell r="D2475" t="str">
            <v>2016</v>
          </cell>
          <cell r="E2475">
            <v>530</v>
          </cell>
          <cell r="F2475" t="str">
            <v>C5R-892</v>
          </cell>
          <cell r="G2475" t="str">
            <v>A0T-983</v>
          </cell>
          <cell r="H2475" t="str">
            <v>LAS BAMBAS</v>
          </cell>
          <cell r="I2475">
            <v>226743</v>
          </cell>
          <cell r="J2475" t="str">
            <v>REPUESTO</v>
          </cell>
          <cell r="K2475" t="str">
            <v>RESORTES GRANDES</v>
          </cell>
          <cell r="L2475">
            <v>10</v>
          </cell>
          <cell r="M2475" t="str">
            <v>UNID.</v>
          </cell>
          <cell r="N2475" t="str">
            <v>CISTERNA</v>
          </cell>
          <cell r="O2475">
            <v>0</v>
          </cell>
          <cell r="P2475" t="str">
            <v>M1</v>
          </cell>
          <cell r="Q2475" t="str">
            <v>J2</v>
          </cell>
          <cell r="R2475" t="str">
            <v>J5</v>
          </cell>
          <cell r="S2475" t="str">
            <v>ENTREGADO</v>
          </cell>
          <cell r="T2475">
            <v>42714</v>
          </cell>
          <cell r="U2475" t="str">
            <v>CABEZAS SANCHEZ JEAN JHONATAN</v>
          </cell>
          <cell r="V2475" t="str">
            <v>CORIHUAMAN SURCO  ERICK ROBERT</v>
          </cell>
        </row>
        <row r="2476">
          <cell r="A2476">
            <v>2472</v>
          </cell>
          <cell r="B2476">
            <v>42714</v>
          </cell>
          <cell r="C2476" t="str">
            <v>DICIEMBRE</v>
          </cell>
          <cell r="D2476" t="str">
            <v>2016</v>
          </cell>
          <cell r="E2476">
            <v>530</v>
          </cell>
          <cell r="F2476" t="str">
            <v>C5R-892</v>
          </cell>
          <cell r="G2476" t="str">
            <v>A0T-983</v>
          </cell>
          <cell r="H2476" t="str">
            <v>LAS BAMBAS</v>
          </cell>
          <cell r="I2476">
            <v>226743</v>
          </cell>
          <cell r="J2476" t="str">
            <v>REPUESTO</v>
          </cell>
          <cell r="K2476" t="str">
            <v>RESORTES CHICOS</v>
          </cell>
          <cell r="L2476">
            <v>20</v>
          </cell>
          <cell r="M2476" t="str">
            <v>UNID.</v>
          </cell>
          <cell r="N2476" t="str">
            <v>CISTERNA</v>
          </cell>
          <cell r="O2476">
            <v>0</v>
          </cell>
          <cell r="P2476" t="str">
            <v>M1</v>
          </cell>
          <cell r="Q2476" t="str">
            <v>J2</v>
          </cell>
          <cell r="R2476" t="str">
            <v>J5</v>
          </cell>
          <cell r="S2476" t="str">
            <v>ENTREGADO</v>
          </cell>
          <cell r="T2476">
            <v>42714</v>
          </cell>
          <cell r="U2476" t="str">
            <v>CABEZAS SANCHEZ JEAN JHONATAN</v>
          </cell>
          <cell r="V2476" t="str">
            <v>CORIHUAMAN SURCO  ERICK ROBERT</v>
          </cell>
        </row>
        <row r="2477">
          <cell r="A2477">
            <v>2469</v>
          </cell>
          <cell r="B2477">
            <v>42714</v>
          </cell>
          <cell r="C2477" t="str">
            <v>DICIEMBRE</v>
          </cell>
          <cell r="D2477" t="str">
            <v>2016</v>
          </cell>
          <cell r="E2477">
            <v>566</v>
          </cell>
          <cell r="F2477" t="str">
            <v>C9P-948</v>
          </cell>
          <cell r="G2477" t="str">
            <v>B4O-995</v>
          </cell>
          <cell r="H2477" t="str">
            <v>LAS BAMBAS</v>
          </cell>
          <cell r="I2477">
            <v>157264</v>
          </cell>
          <cell r="J2477" t="str">
            <v>REPUESTO</v>
          </cell>
          <cell r="K2477" t="str">
            <v>LLANTA REPARADA</v>
          </cell>
          <cell r="L2477">
            <v>1</v>
          </cell>
          <cell r="M2477" t="str">
            <v>UNID.</v>
          </cell>
          <cell r="N2477" t="str">
            <v>CISTERNA</v>
          </cell>
          <cell r="O2477">
            <v>0</v>
          </cell>
          <cell r="P2477" t="str">
            <v>N2</v>
          </cell>
          <cell r="Q2477" t="str">
            <v>J2</v>
          </cell>
          <cell r="R2477" t="str">
            <v>J5</v>
          </cell>
          <cell r="S2477" t="str">
            <v>ENTREGADO</v>
          </cell>
          <cell r="T2477">
            <v>42714</v>
          </cell>
          <cell r="U2477" t="str">
            <v>MAMANI LARICO  EDUARDO ALVARO</v>
          </cell>
          <cell r="V2477" t="str">
            <v>CORIHUAMAN SURCO  ERICK ROBERT</v>
          </cell>
        </row>
        <row r="2478">
          <cell r="A2478">
            <v>2442</v>
          </cell>
          <cell r="B2478">
            <v>42714</v>
          </cell>
          <cell r="C2478" t="str">
            <v>DICIEMBRE</v>
          </cell>
          <cell r="D2478" t="str">
            <v>2016</v>
          </cell>
          <cell r="E2478">
            <v>566</v>
          </cell>
          <cell r="F2478" t="str">
            <v>C9P-948</v>
          </cell>
          <cell r="G2478" t="str">
            <v>B4O-995</v>
          </cell>
          <cell r="H2478" t="str">
            <v>LAS BAMBAS</v>
          </cell>
          <cell r="I2478">
            <v>157264</v>
          </cell>
          <cell r="J2478" t="str">
            <v>REPUESTO</v>
          </cell>
          <cell r="K2478" t="str">
            <v xml:space="preserve">FOCO 9006 </v>
          </cell>
          <cell r="L2478">
            <v>1</v>
          </cell>
          <cell r="M2478" t="str">
            <v>UNID.</v>
          </cell>
          <cell r="N2478" t="str">
            <v>TRACTO</v>
          </cell>
          <cell r="O2478">
            <v>0</v>
          </cell>
          <cell r="P2478" t="str">
            <v>E2</v>
          </cell>
          <cell r="Q2478" t="str">
            <v>J2</v>
          </cell>
          <cell r="R2478" t="str">
            <v>J5</v>
          </cell>
          <cell r="S2478" t="str">
            <v>ENTREGADO</v>
          </cell>
          <cell r="T2478">
            <v>42714</v>
          </cell>
          <cell r="U2478" t="str">
            <v>YUCA BELLIDO BORIS YERSY</v>
          </cell>
          <cell r="V2478" t="str">
            <v>CORIHUAMAN SURCO  ERICK ROBERT</v>
          </cell>
        </row>
        <row r="2479">
          <cell r="A2479">
            <v>2443</v>
          </cell>
          <cell r="B2479">
            <v>42714</v>
          </cell>
          <cell r="C2479" t="str">
            <v>DICIEMBRE</v>
          </cell>
          <cell r="D2479" t="str">
            <v>2016</v>
          </cell>
          <cell r="E2479">
            <v>566</v>
          </cell>
          <cell r="F2479" t="str">
            <v>C9P-948</v>
          </cell>
          <cell r="G2479" t="str">
            <v>B4O-995</v>
          </cell>
          <cell r="H2479" t="str">
            <v>LAS BAMBAS</v>
          </cell>
          <cell r="I2479">
            <v>157264</v>
          </cell>
          <cell r="J2479" t="str">
            <v>REPUESTO</v>
          </cell>
          <cell r="K2479" t="str">
            <v>FOCO LAGRIMON AMBAR 12 V</v>
          </cell>
          <cell r="L2479">
            <v>1</v>
          </cell>
          <cell r="M2479" t="str">
            <v>UNID.</v>
          </cell>
          <cell r="N2479" t="str">
            <v>TRACTO</v>
          </cell>
          <cell r="O2479">
            <v>0</v>
          </cell>
          <cell r="P2479" t="str">
            <v>E2</v>
          </cell>
          <cell r="Q2479" t="str">
            <v>J2</v>
          </cell>
          <cell r="R2479" t="str">
            <v>J5</v>
          </cell>
          <cell r="S2479" t="str">
            <v>ENTREGADO</v>
          </cell>
          <cell r="T2479">
            <v>42714</v>
          </cell>
          <cell r="U2479" t="str">
            <v>YUCA BELLIDO BORIS YERSY</v>
          </cell>
          <cell r="V2479" t="str">
            <v>CORIHUAMAN SURCO  ERICK ROBERT</v>
          </cell>
        </row>
        <row r="2480">
          <cell r="A2480">
            <v>2477</v>
          </cell>
          <cell r="B2480">
            <v>42714</v>
          </cell>
          <cell r="C2480" t="str">
            <v>DICIEMBRE</v>
          </cell>
          <cell r="D2480" t="str">
            <v>2016</v>
          </cell>
          <cell r="E2480">
            <v>566</v>
          </cell>
          <cell r="F2480" t="str">
            <v>C9P-948</v>
          </cell>
          <cell r="G2480" t="str">
            <v>B4O-995</v>
          </cell>
          <cell r="H2480" t="str">
            <v>LAS BAMBAS</v>
          </cell>
          <cell r="I2480">
            <v>157264</v>
          </cell>
          <cell r="J2480" t="str">
            <v>REPUESTO</v>
          </cell>
          <cell r="K2480" t="str">
            <v>DISCO DE CORTE 7"</v>
          </cell>
          <cell r="L2480">
            <v>1</v>
          </cell>
          <cell r="M2480" t="str">
            <v>UNID.</v>
          </cell>
          <cell r="N2480" t="str">
            <v>TRACTO</v>
          </cell>
          <cell r="O2480">
            <v>0</v>
          </cell>
          <cell r="P2480" t="str">
            <v>S1</v>
          </cell>
          <cell r="Q2480" t="str">
            <v>J2</v>
          </cell>
          <cell r="R2480" t="str">
            <v>J5</v>
          </cell>
          <cell r="S2480" t="str">
            <v>ENTREGADO</v>
          </cell>
          <cell r="T2480">
            <v>42714</v>
          </cell>
          <cell r="U2480" t="str">
            <v>BAYONA CRUZ CRISTIAN ARMANDO</v>
          </cell>
          <cell r="V2480" t="str">
            <v>CORIHUAMAN SURCO  ERICK ROBERT</v>
          </cell>
        </row>
        <row r="2481">
          <cell r="A2481">
            <v>2436</v>
          </cell>
          <cell r="B2481">
            <v>42714</v>
          </cell>
          <cell r="C2481" t="str">
            <v>DICIEMBRE</v>
          </cell>
          <cell r="D2481" t="str">
            <v>2016</v>
          </cell>
          <cell r="E2481">
            <v>548</v>
          </cell>
          <cell r="F2481" t="str">
            <v>D3N-721</v>
          </cell>
          <cell r="G2481" t="str">
            <v>C4S-979</v>
          </cell>
          <cell r="H2481" t="str">
            <v>LAS BAMBAS</v>
          </cell>
          <cell r="I2481">
            <v>135552</v>
          </cell>
          <cell r="J2481" t="str">
            <v>REPUESTO</v>
          </cell>
          <cell r="K2481" t="str">
            <v>PERNO 1/2 X 2"</v>
          </cell>
          <cell r="L2481">
            <v>1</v>
          </cell>
          <cell r="M2481" t="str">
            <v>UNID.</v>
          </cell>
          <cell r="N2481" t="str">
            <v>CISTERNA</v>
          </cell>
          <cell r="O2481">
            <v>0</v>
          </cell>
          <cell r="P2481" t="str">
            <v>S1</v>
          </cell>
          <cell r="Q2481" t="str">
            <v>J2</v>
          </cell>
          <cell r="R2481" t="str">
            <v>J5</v>
          </cell>
          <cell r="S2481" t="str">
            <v>ENTREGADO</v>
          </cell>
          <cell r="T2481">
            <v>42714</v>
          </cell>
          <cell r="U2481" t="str">
            <v>BAYONA CRUZ CRISTIAN ARMANDO</v>
          </cell>
          <cell r="V2481" t="str">
            <v>CORIHUAMAN SURCO  ERICK ROBERT</v>
          </cell>
        </row>
        <row r="2482">
          <cell r="A2482">
            <v>2437</v>
          </cell>
          <cell r="B2482">
            <v>42714</v>
          </cell>
          <cell r="C2482" t="str">
            <v>DICIEMBRE</v>
          </cell>
          <cell r="D2482" t="str">
            <v>2016</v>
          </cell>
          <cell r="E2482">
            <v>548</v>
          </cell>
          <cell r="F2482" t="str">
            <v>D3N-721</v>
          </cell>
          <cell r="G2482" t="str">
            <v>C4S-979</v>
          </cell>
          <cell r="H2482" t="str">
            <v>LAS BAMBAS</v>
          </cell>
          <cell r="I2482">
            <v>135552</v>
          </cell>
          <cell r="J2482" t="str">
            <v>REPUESTO</v>
          </cell>
          <cell r="K2482" t="str">
            <v>TUERCA SEGURO 1/2</v>
          </cell>
          <cell r="L2482">
            <v>1</v>
          </cell>
          <cell r="M2482" t="str">
            <v>UNID.</v>
          </cell>
          <cell r="N2482" t="str">
            <v>CISTERNA</v>
          </cell>
          <cell r="O2482">
            <v>0</v>
          </cell>
          <cell r="P2482" t="str">
            <v>S1</v>
          </cell>
          <cell r="Q2482" t="str">
            <v>J2</v>
          </cell>
          <cell r="R2482" t="str">
            <v>J5</v>
          </cell>
          <cell r="S2482" t="str">
            <v>ENTREGADO</v>
          </cell>
          <cell r="T2482">
            <v>42714</v>
          </cell>
          <cell r="U2482" t="str">
            <v>BAYONA CRUZ CRISTIAN ARMANDO</v>
          </cell>
          <cell r="V2482" t="str">
            <v>CORIHUAMAN SURCO  ERICK ROBERT</v>
          </cell>
        </row>
        <row r="2483">
          <cell r="A2483">
            <v>2438</v>
          </cell>
          <cell r="B2483">
            <v>42714</v>
          </cell>
          <cell r="C2483" t="str">
            <v>DICIEMBRE</v>
          </cell>
          <cell r="D2483" t="str">
            <v>2016</v>
          </cell>
          <cell r="E2483">
            <v>548</v>
          </cell>
          <cell r="F2483" t="str">
            <v>D3N-721</v>
          </cell>
          <cell r="G2483" t="str">
            <v>C4S-979</v>
          </cell>
          <cell r="H2483" t="str">
            <v>LAS BAMBAS</v>
          </cell>
          <cell r="I2483">
            <v>135552</v>
          </cell>
          <cell r="J2483" t="str">
            <v>REPUESTO</v>
          </cell>
          <cell r="K2483" t="str">
            <v>ARANDELAS PLANAS 1/2</v>
          </cell>
          <cell r="L2483">
            <v>4</v>
          </cell>
          <cell r="M2483" t="str">
            <v>UNID.</v>
          </cell>
          <cell r="N2483" t="str">
            <v>CISTERNA</v>
          </cell>
          <cell r="O2483">
            <v>0</v>
          </cell>
          <cell r="P2483" t="str">
            <v>S1</v>
          </cell>
          <cell r="Q2483" t="str">
            <v>J2</v>
          </cell>
          <cell r="R2483" t="str">
            <v>J5</v>
          </cell>
          <cell r="S2483" t="str">
            <v>ENTREGADO</v>
          </cell>
          <cell r="T2483">
            <v>42714</v>
          </cell>
          <cell r="U2483" t="str">
            <v>BAYONA CRUZ CRISTIAN ARMANDO</v>
          </cell>
          <cell r="V2483" t="str">
            <v>CORIHUAMAN SURCO  ERICK ROBERT</v>
          </cell>
        </row>
        <row r="2484">
          <cell r="A2484">
            <v>2439</v>
          </cell>
          <cell r="B2484">
            <v>42714</v>
          </cell>
          <cell r="C2484" t="str">
            <v>DICIEMBRE</v>
          </cell>
          <cell r="D2484" t="str">
            <v>2016</v>
          </cell>
          <cell r="E2484">
            <v>548</v>
          </cell>
          <cell r="F2484" t="str">
            <v>D3N-721</v>
          </cell>
          <cell r="G2484" t="str">
            <v>C4S-979</v>
          </cell>
          <cell r="H2484" t="str">
            <v>LAS BAMBAS</v>
          </cell>
          <cell r="I2484">
            <v>135552</v>
          </cell>
          <cell r="J2484" t="str">
            <v>REPUESTO</v>
          </cell>
          <cell r="K2484" t="str">
            <v>PERNO 5/16 X 1/2 C/ DOBLE ARANDELA PLANA Y TUERCA SEGURO</v>
          </cell>
          <cell r="L2484">
            <v>1</v>
          </cell>
          <cell r="M2484" t="str">
            <v>UNID.</v>
          </cell>
          <cell r="N2484" t="str">
            <v>CISTERNA</v>
          </cell>
          <cell r="O2484">
            <v>0</v>
          </cell>
          <cell r="P2484" t="str">
            <v>S1</v>
          </cell>
          <cell r="Q2484" t="str">
            <v>J2</v>
          </cell>
          <cell r="R2484" t="str">
            <v>J5</v>
          </cell>
          <cell r="S2484" t="str">
            <v>ENTREGADO</v>
          </cell>
          <cell r="T2484">
            <v>42714</v>
          </cell>
          <cell r="U2484" t="str">
            <v>BAYONA CRUZ CRISTIAN ARMANDO</v>
          </cell>
          <cell r="V2484" t="str">
            <v>CORIHUAMAN SURCO  ERICK ROBERT</v>
          </cell>
        </row>
        <row r="2485">
          <cell r="A2485">
            <v>2483</v>
          </cell>
          <cell r="B2485">
            <v>42714</v>
          </cell>
          <cell r="C2485" t="str">
            <v>DICIEMBRE</v>
          </cell>
          <cell r="D2485" t="str">
            <v>2016</v>
          </cell>
          <cell r="E2485">
            <v>548</v>
          </cell>
          <cell r="F2485" t="str">
            <v>D3N-721</v>
          </cell>
          <cell r="G2485" t="str">
            <v>C4S-979</v>
          </cell>
          <cell r="H2485" t="str">
            <v>LAS BAMBAS</v>
          </cell>
          <cell r="I2485">
            <v>135552</v>
          </cell>
          <cell r="J2485" t="str">
            <v>REPUESTO</v>
          </cell>
          <cell r="K2485" t="str">
            <v>PERNO 5/16 X 1 1/2"</v>
          </cell>
          <cell r="L2485">
            <v>20</v>
          </cell>
          <cell r="M2485" t="str">
            <v>UNID.</v>
          </cell>
          <cell r="N2485" t="str">
            <v>CISTERNA</v>
          </cell>
          <cell r="O2485">
            <v>0</v>
          </cell>
          <cell r="P2485" t="str">
            <v>M7</v>
          </cell>
          <cell r="Q2485" t="str">
            <v>J2</v>
          </cell>
          <cell r="R2485" t="str">
            <v>J5</v>
          </cell>
          <cell r="S2485" t="str">
            <v>ENTREGADO</v>
          </cell>
          <cell r="T2485">
            <v>42714</v>
          </cell>
          <cell r="U2485" t="str">
            <v>ROBLES ROJAS  JOSE MIGUEL</v>
          </cell>
          <cell r="V2485" t="str">
            <v>CORIHUAMAN SURCO  ERICK ROBERT</v>
          </cell>
        </row>
        <row r="2486">
          <cell r="A2486">
            <v>2484</v>
          </cell>
          <cell r="B2486">
            <v>42714</v>
          </cell>
          <cell r="C2486" t="str">
            <v>DICIEMBRE</v>
          </cell>
          <cell r="D2486" t="str">
            <v>2016</v>
          </cell>
          <cell r="E2486">
            <v>548</v>
          </cell>
          <cell r="F2486" t="str">
            <v>D3N-721</v>
          </cell>
          <cell r="G2486" t="str">
            <v>C4S-979</v>
          </cell>
          <cell r="H2486" t="str">
            <v>LAS BAMBAS</v>
          </cell>
          <cell r="I2486">
            <v>135552</v>
          </cell>
          <cell r="J2486" t="str">
            <v>REPUESTO</v>
          </cell>
          <cell r="K2486" t="str">
            <v>TUERCA SEGURO 5/16</v>
          </cell>
          <cell r="L2486">
            <v>20</v>
          </cell>
          <cell r="M2486" t="str">
            <v>UNID.</v>
          </cell>
          <cell r="N2486" t="str">
            <v>CISTERNA</v>
          </cell>
          <cell r="O2486">
            <v>0</v>
          </cell>
          <cell r="P2486" t="str">
            <v>M7</v>
          </cell>
          <cell r="Q2486" t="str">
            <v>J2</v>
          </cell>
          <cell r="R2486" t="str">
            <v>J5</v>
          </cell>
          <cell r="S2486" t="str">
            <v>ENTREGADO</v>
          </cell>
          <cell r="T2486">
            <v>42714</v>
          </cell>
          <cell r="U2486" t="str">
            <v>ROBLES ROJAS  JOSE MIGUEL</v>
          </cell>
          <cell r="V2486" t="str">
            <v>CORIHUAMAN SURCO  ERICK ROBERT</v>
          </cell>
        </row>
        <row r="2487">
          <cell r="A2487">
            <v>2485</v>
          </cell>
          <cell r="B2487">
            <v>42714</v>
          </cell>
          <cell r="C2487" t="str">
            <v>DICIEMBRE</v>
          </cell>
          <cell r="D2487" t="str">
            <v>2016</v>
          </cell>
          <cell r="E2487">
            <v>548</v>
          </cell>
          <cell r="F2487" t="str">
            <v>D3N-721</v>
          </cell>
          <cell r="G2487" t="str">
            <v>C4S-979</v>
          </cell>
          <cell r="H2487" t="str">
            <v>LAS BAMBAS</v>
          </cell>
          <cell r="I2487">
            <v>135552</v>
          </cell>
          <cell r="J2487" t="str">
            <v>REPUESTO</v>
          </cell>
          <cell r="K2487" t="str">
            <v>ARANDELA PLANA 5/16</v>
          </cell>
          <cell r="L2487">
            <v>40</v>
          </cell>
          <cell r="M2487" t="str">
            <v>UNID.</v>
          </cell>
          <cell r="N2487" t="str">
            <v>CISTERNA</v>
          </cell>
          <cell r="O2487">
            <v>0</v>
          </cell>
          <cell r="P2487" t="str">
            <v>M7</v>
          </cell>
          <cell r="Q2487" t="str">
            <v>J2</v>
          </cell>
          <cell r="R2487" t="str">
            <v>J5</v>
          </cell>
          <cell r="S2487" t="str">
            <v>ENTREGADO</v>
          </cell>
          <cell r="T2487">
            <v>42714</v>
          </cell>
          <cell r="U2487" t="str">
            <v>ROBLES ROJAS  JOSE MIGUEL</v>
          </cell>
          <cell r="V2487" t="str">
            <v>CORIHUAMAN SURCO  ERICK ROBERT</v>
          </cell>
        </row>
        <row r="2488">
          <cell r="A2488">
            <v>2414</v>
          </cell>
          <cell r="B2488">
            <v>42714</v>
          </cell>
          <cell r="C2488" t="str">
            <v>DICIEMBRE</v>
          </cell>
          <cell r="D2488" t="str">
            <v>2016</v>
          </cell>
          <cell r="E2488">
            <v>550</v>
          </cell>
          <cell r="F2488" t="str">
            <v>D3O-745</v>
          </cell>
          <cell r="G2488" t="str">
            <v>F3L-979</v>
          </cell>
          <cell r="H2488" t="str">
            <v>LAS BAMBAS</v>
          </cell>
          <cell r="I2488">
            <v>159243</v>
          </cell>
          <cell r="J2488" t="str">
            <v>REPUESTO</v>
          </cell>
          <cell r="K2488" t="str">
            <v>SOPORTES DE MOTOR</v>
          </cell>
          <cell r="L2488">
            <v>2</v>
          </cell>
          <cell r="M2488" t="str">
            <v>UNID.</v>
          </cell>
          <cell r="N2488" t="str">
            <v>TRACTO</v>
          </cell>
          <cell r="O2488">
            <v>0</v>
          </cell>
          <cell r="P2488" t="str">
            <v>M7</v>
          </cell>
          <cell r="Q2488" t="str">
            <v>J2</v>
          </cell>
          <cell r="R2488" t="str">
            <v>J2</v>
          </cell>
          <cell r="S2488" t="str">
            <v>ENTREGADO</v>
          </cell>
          <cell r="T2488">
            <v>42714</v>
          </cell>
          <cell r="U2488" t="str">
            <v>ROBLES ROJAS  JOSE MIGUEL</v>
          </cell>
          <cell r="V2488" t="str">
            <v>CORIHUAMAN SURCO  ERICK ROBERT</v>
          </cell>
        </row>
        <row r="2489">
          <cell r="A2489">
            <v>2415</v>
          </cell>
          <cell r="B2489">
            <v>42714</v>
          </cell>
          <cell r="C2489" t="str">
            <v>DICIEMBRE</v>
          </cell>
          <cell r="D2489" t="str">
            <v>2016</v>
          </cell>
          <cell r="E2489">
            <v>550</v>
          </cell>
          <cell r="F2489" t="str">
            <v>D3O-745</v>
          </cell>
          <cell r="G2489" t="str">
            <v>F3L-979</v>
          </cell>
          <cell r="H2489" t="str">
            <v>LAS BAMBAS</v>
          </cell>
          <cell r="I2489">
            <v>159243</v>
          </cell>
          <cell r="J2489" t="str">
            <v>REPUESTO</v>
          </cell>
          <cell r="K2489" t="str">
            <v>KIT DE EMBRIAGUE</v>
          </cell>
          <cell r="L2489">
            <v>1</v>
          </cell>
          <cell r="M2489" t="str">
            <v>UNID.</v>
          </cell>
          <cell r="N2489" t="str">
            <v>TRACTO</v>
          </cell>
          <cell r="O2489">
            <v>0</v>
          </cell>
          <cell r="P2489" t="str">
            <v>M7</v>
          </cell>
          <cell r="Q2489" t="str">
            <v>J2</v>
          </cell>
          <cell r="R2489" t="str">
            <v>J2</v>
          </cell>
          <cell r="S2489" t="str">
            <v>ENTREGADO</v>
          </cell>
          <cell r="T2489">
            <v>42714</v>
          </cell>
          <cell r="U2489" t="str">
            <v>ROBLES ROJAS  JOSE MIGUEL</v>
          </cell>
          <cell r="V2489" t="str">
            <v>CORIHUAMAN SURCO  ERICK ROBERT</v>
          </cell>
        </row>
        <row r="2490">
          <cell r="A2490">
            <v>2416</v>
          </cell>
          <cell r="B2490">
            <v>42714</v>
          </cell>
          <cell r="C2490" t="str">
            <v>DICIEMBRE</v>
          </cell>
          <cell r="D2490" t="str">
            <v>2016</v>
          </cell>
          <cell r="E2490">
            <v>550</v>
          </cell>
          <cell r="F2490" t="str">
            <v>D3O-745</v>
          </cell>
          <cell r="G2490" t="str">
            <v>F3L-979</v>
          </cell>
          <cell r="H2490" t="str">
            <v>LAS BAMBAS</v>
          </cell>
          <cell r="I2490">
            <v>159243</v>
          </cell>
          <cell r="J2490" t="str">
            <v>SERVICIO</v>
          </cell>
          <cell r="K2490" t="str">
            <v>SERVICIO DE PULIDO DISCO</v>
          </cell>
          <cell r="L2490">
            <v>1</v>
          </cell>
          <cell r="M2490" t="str">
            <v>UNID.</v>
          </cell>
          <cell r="N2490" t="str">
            <v>TRACTO</v>
          </cell>
          <cell r="O2490">
            <v>0</v>
          </cell>
          <cell r="P2490" t="str">
            <v>M7</v>
          </cell>
          <cell r="Q2490" t="str">
            <v>J2</v>
          </cell>
          <cell r="R2490" t="str">
            <v>J2</v>
          </cell>
          <cell r="S2490" t="str">
            <v>ENTREGADO</v>
          </cell>
          <cell r="T2490">
            <v>42714</v>
          </cell>
          <cell r="U2490" t="str">
            <v>ROBLES ROJAS  JOSE MIGUEL</v>
          </cell>
          <cell r="V2490" t="str">
            <v>CORIHUAMAN SURCO  ERICK ROBERT</v>
          </cell>
        </row>
        <row r="2491">
          <cell r="A2491">
            <v>2417</v>
          </cell>
          <cell r="B2491">
            <v>42714</v>
          </cell>
          <cell r="C2491" t="str">
            <v>DICIEMBRE</v>
          </cell>
          <cell r="D2491" t="str">
            <v>2016</v>
          </cell>
          <cell r="E2491">
            <v>550</v>
          </cell>
          <cell r="F2491" t="str">
            <v>D3O-745</v>
          </cell>
          <cell r="G2491" t="str">
            <v>F3L-979</v>
          </cell>
          <cell r="H2491" t="str">
            <v>LAS BAMBAS</v>
          </cell>
          <cell r="I2491">
            <v>159243</v>
          </cell>
          <cell r="J2491" t="str">
            <v>SERVICIO</v>
          </cell>
          <cell r="K2491" t="str">
            <v>CAMBIO DE RODAJE DE VOLANTE</v>
          </cell>
          <cell r="L2491">
            <v>1</v>
          </cell>
          <cell r="M2491" t="str">
            <v>UNID.</v>
          </cell>
          <cell r="N2491" t="str">
            <v>TRACTO</v>
          </cell>
          <cell r="O2491">
            <v>76</v>
          </cell>
          <cell r="P2491" t="str">
            <v>M7</v>
          </cell>
          <cell r="Q2491" t="str">
            <v>J2</v>
          </cell>
          <cell r="R2491" t="str">
            <v>J2</v>
          </cell>
          <cell r="S2491" t="str">
            <v>PENDIENTE</v>
          </cell>
          <cell r="T2491">
            <v>0</v>
          </cell>
          <cell r="U2491" t="str">
            <v>ROBLES ROJAS  JOSE MIGUEL</v>
          </cell>
          <cell r="V2491" t="str">
            <v>CORIHUAMAN SURCO  ERICK ROBERT</v>
          </cell>
        </row>
        <row r="2492">
          <cell r="A2492">
            <v>2440</v>
          </cell>
          <cell r="B2492">
            <v>42714</v>
          </cell>
          <cell r="C2492" t="str">
            <v>DICIEMBRE</v>
          </cell>
          <cell r="D2492" t="str">
            <v>2016</v>
          </cell>
          <cell r="E2492">
            <v>561</v>
          </cell>
          <cell r="F2492" t="str">
            <v>D3P-744</v>
          </cell>
          <cell r="G2492" t="str">
            <v>A0F-996</v>
          </cell>
          <cell r="H2492" t="str">
            <v>LAS BAMBAS</v>
          </cell>
          <cell r="I2492">
            <v>154431</v>
          </cell>
          <cell r="J2492" t="str">
            <v>REPUESTO</v>
          </cell>
          <cell r="K2492" t="str">
            <v>GUARDAFANGO DE CARRETA COMPLETO (CON BASE)</v>
          </cell>
          <cell r="L2492">
            <v>4</v>
          </cell>
          <cell r="M2492" t="str">
            <v>UNID.</v>
          </cell>
          <cell r="N2492" t="str">
            <v>CISTERNA</v>
          </cell>
          <cell r="O2492">
            <v>0</v>
          </cell>
          <cell r="P2492" t="str">
            <v>M7</v>
          </cell>
          <cell r="Q2492" t="str">
            <v>J2</v>
          </cell>
          <cell r="R2492" t="str">
            <v>J5</v>
          </cell>
          <cell r="S2492" t="str">
            <v>ENTREGADO</v>
          </cell>
          <cell r="T2492">
            <v>42714</v>
          </cell>
          <cell r="U2492" t="str">
            <v>ROBLES ROJAS  JOSE MIGUEL</v>
          </cell>
          <cell r="V2492" t="str">
            <v>CORIHUAMAN SURCO  ERICK ROBERT</v>
          </cell>
        </row>
        <row r="2493">
          <cell r="A2493">
            <v>2452</v>
          </cell>
          <cell r="B2493">
            <v>42714</v>
          </cell>
          <cell r="C2493" t="str">
            <v>DICIEMBRE</v>
          </cell>
          <cell r="D2493" t="str">
            <v>2016</v>
          </cell>
          <cell r="E2493">
            <v>561</v>
          </cell>
          <cell r="F2493" t="str">
            <v>D3P-744</v>
          </cell>
          <cell r="G2493" t="str">
            <v>A0F-996</v>
          </cell>
          <cell r="H2493" t="str">
            <v>LAS BAMBAS</v>
          </cell>
          <cell r="I2493">
            <v>154431</v>
          </cell>
          <cell r="J2493" t="str">
            <v>REPUESTO</v>
          </cell>
          <cell r="K2493" t="str">
            <v>CELLOCORD 5/32</v>
          </cell>
          <cell r="L2493">
            <v>5</v>
          </cell>
          <cell r="M2493" t="str">
            <v>KG.</v>
          </cell>
          <cell r="N2493" t="str">
            <v>CISTERNA</v>
          </cell>
          <cell r="O2493">
            <v>0</v>
          </cell>
          <cell r="P2493" t="str">
            <v>S2</v>
          </cell>
          <cell r="Q2493" t="str">
            <v>J2</v>
          </cell>
          <cell r="R2493" t="str">
            <v>J5</v>
          </cell>
          <cell r="S2493" t="str">
            <v>ENTREGADO</v>
          </cell>
          <cell r="T2493">
            <v>42714</v>
          </cell>
          <cell r="U2493" t="str">
            <v>PALOMINO ESTRADA  MICHEL</v>
          </cell>
          <cell r="V2493" t="str">
            <v>CORIHUAMAN SURCO  ERICK ROBERT</v>
          </cell>
        </row>
        <row r="2494">
          <cell r="A2494">
            <v>2453</v>
          </cell>
          <cell r="B2494">
            <v>42714</v>
          </cell>
          <cell r="C2494" t="str">
            <v>DICIEMBRE</v>
          </cell>
          <cell r="D2494" t="str">
            <v>2016</v>
          </cell>
          <cell r="E2494">
            <v>561</v>
          </cell>
          <cell r="F2494" t="str">
            <v>D3P-744</v>
          </cell>
          <cell r="G2494" t="str">
            <v>A0F-996</v>
          </cell>
          <cell r="H2494" t="str">
            <v>LAS BAMBAS</v>
          </cell>
          <cell r="I2494">
            <v>154431</v>
          </cell>
          <cell r="J2494" t="str">
            <v>REPUESTO</v>
          </cell>
          <cell r="K2494" t="str">
            <v xml:space="preserve">PERNO MANHOLE </v>
          </cell>
          <cell r="L2494">
            <v>1</v>
          </cell>
          <cell r="M2494" t="str">
            <v>UNID.</v>
          </cell>
          <cell r="N2494" t="str">
            <v>CISTERNA</v>
          </cell>
          <cell r="O2494">
            <v>0</v>
          </cell>
          <cell r="P2494" t="str">
            <v>S2</v>
          </cell>
          <cell r="Q2494" t="str">
            <v>J2</v>
          </cell>
          <cell r="R2494" t="str">
            <v>J5</v>
          </cell>
          <cell r="S2494" t="str">
            <v>ENTREGADO</v>
          </cell>
          <cell r="T2494">
            <v>42714</v>
          </cell>
          <cell r="U2494" t="str">
            <v>PALOMINO ESTRADA  MICHEL</v>
          </cell>
          <cell r="V2494" t="str">
            <v>CORIHUAMAN SURCO  ERICK ROBERT</v>
          </cell>
        </row>
        <row r="2495">
          <cell r="A2495">
            <v>2454</v>
          </cell>
          <cell r="B2495">
            <v>42714</v>
          </cell>
          <cell r="C2495" t="str">
            <v>DICIEMBRE</v>
          </cell>
          <cell r="D2495" t="str">
            <v>2016</v>
          </cell>
          <cell r="E2495">
            <v>561</v>
          </cell>
          <cell r="F2495" t="str">
            <v>D3P-744</v>
          </cell>
          <cell r="G2495" t="str">
            <v>A0F-996</v>
          </cell>
          <cell r="H2495" t="str">
            <v>LAS BAMBAS</v>
          </cell>
          <cell r="I2495">
            <v>154431</v>
          </cell>
          <cell r="J2495" t="str">
            <v>REPUESTO</v>
          </cell>
          <cell r="K2495" t="str">
            <v>SPRAY BLANCO</v>
          </cell>
          <cell r="L2495">
            <v>1</v>
          </cell>
          <cell r="M2495" t="str">
            <v>UNID.</v>
          </cell>
          <cell r="N2495" t="str">
            <v>CISTERNA</v>
          </cell>
          <cell r="O2495">
            <v>76</v>
          </cell>
          <cell r="P2495" t="str">
            <v>S2</v>
          </cell>
          <cell r="Q2495" t="str">
            <v>J2</v>
          </cell>
          <cell r="R2495" t="str">
            <v>J5</v>
          </cell>
          <cell r="S2495" t="str">
            <v>PENDIENTE</v>
          </cell>
          <cell r="T2495">
            <v>0</v>
          </cell>
          <cell r="U2495" t="str">
            <v>PALOMINO ESTRADA  MICHEL</v>
          </cell>
          <cell r="V2495" t="str">
            <v>CORIHUAMAN SURCO  ERICK ROBERT</v>
          </cell>
        </row>
        <row r="2496">
          <cell r="A2496">
            <v>2475</v>
          </cell>
          <cell r="B2496">
            <v>42714</v>
          </cell>
          <cell r="C2496" t="str">
            <v>DICIEMBRE</v>
          </cell>
          <cell r="D2496" t="str">
            <v>2016</v>
          </cell>
          <cell r="E2496">
            <v>202</v>
          </cell>
          <cell r="F2496" t="str">
            <v>D3P-752</v>
          </cell>
          <cell r="G2496" t="str">
            <v>C5Y-985</v>
          </cell>
          <cell r="H2496" t="str">
            <v>LAS BAMBAS</v>
          </cell>
          <cell r="I2496">
            <v>150504</v>
          </cell>
          <cell r="J2496" t="str">
            <v>REPUESTO</v>
          </cell>
          <cell r="K2496" t="str">
            <v>PERNO 5/16 X 1 1/2"</v>
          </cell>
          <cell r="L2496">
            <v>2</v>
          </cell>
          <cell r="M2496" t="str">
            <v>UNID.</v>
          </cell>
          <cell r="N2496" t="str">
            <v>TRACTO</v>
          </cell>
          <cell r="O2496">
            <v>0</v>
          </cell>
          <cell r="P2496" t="str">
            <v>E1</v>
          </cell>
          <cell r="Q2496" t="str">
            <v>J2</v>
          </cell>
          <cell r="R2496" t="str">
            <v>J5</v>
          </cell>
          <cell r="S2496" t="str">
            <v>ENTREGADO</v>
          </cell>
          <cell r="T2496">
            <v>42714</v>
          </cell>
          <cell r="U2496" t="str">
            <v>PALOMINO CARDENAS JUAN CARLOS</v>
          </cell>
          <cell r="V2496" t="str">
            <v>CORIHUAMAN SURCO  ERICK ROBERT</v>
          </cell>
        </row>
        <row r="2497">
          <cell r="A2497">
            <v>2476</v>
          </cell>
          <cell r="B2497">
            <v>42714</v>
          </cell>
          <cell r="C2497" t="str">
            <v>DICIEMBRE</v>
          </cell>
          <cell r="D2497" t="str">
            <v>2016</v>
          </cell>
          <cell r="E2497">
            <v>202</v>
          </cell>
          <cell r="F2497" t="str">
            <v>D3P-752</v>
          </cell>
          <cell r="G2497" t="str">
            <v>C5Y-985</v>
          </cell>
          <cell r="H2497" t="str">
            <v>LAS BAMBAS</v>
          </cell>
          <cell r="I2497">
            <v>150504</v>
          </cell>
          <cell r="J2497" t="str">
            <v>REPUESTO</v>
          </cell>
          <cell r="K2497" t="str">
            <v>VOLANDA 5/16</v>
          </cell>
          <cell r="L2497">
            <v>4</v>
          </cell>
          <cell r="M2497" t="str">
            <v>UNID.</v>
          </cell>
          <cell r="N2497" t="str">
            <v>TRACTO</v>
          </cell>
          <cell r="O2497">
            <v>0</v>
          </cell>
          <cell r="P2497" t="str">
            <v>E1</v>
          </cell>
          <cell r="Q2497" t="str">
            <v>J2</v>
          </cell>
          <cell r="R2497" t="str">
            <v>J5</v>
          </cell>
          <cell r="S2497" t="str">
            <v>ENTREGADO</v>
          </cell>
          <cell r="T2497">
            <v>42714</v>
          </cell>
          <cell r="U2497" t="str">
            <v>PALOMINO CARDENAS JUAN CARLOS</v>
          </cell>
          <cell r="V2497" t="str">
            <v>CORIHUAMAN SURCO  ERICK ROBERT</v>
          </cell>
        </row>
        <row r="2498">
          <cell r="A2498">
            <v>2435</v>
          </cell>
          <cell r="B2498">
            <v>42714</v>
          </cell>
          <cell r="C2498" t="str">
            <v>DICIEMBRE</v>
          </cell>
          <cell r="D2498" t="str">
            <v>2016</v>
          </cell>
          <cell r="E2498">
            <v>506</v>
          </cell>
          <cell r="F2498" t="str">
            <v>D3P-754</v>
          </cell>
          <cell r="G2498" t="str">
            <v>C0V-971</v>
          </cell>
          <cell r="H2498" t="str">
            <v>LAS BAMBAS</v>
          </cell>
          <cell r="I2498">
            <v>163530</v>
          </cell>
          <cell r="J2498" t="str">
            <v>REPUESTO</v>
          </cell>
          <cell r="K2498" t="str">
            <v>PERNO MANHOLE C/ DOBLE TUERCA</v>
          </cell>
          <cell r="L2498">
            <v>1</v>
          </cell>
          <cell r="M2498" t="str">
            <v>UNID.</v>
          </cell>
          <cell r="N2498" t="str">
            <v>CISTERNA</v>
          </cell>
          <cell r="O2498">
            <v>0</v>
          </cell>
          <cell r="P2498" t="str">
            <v>S2</v>
          </cell>
          <cell r="Q2498" t="str">
            <v>J2</v>
          </cell>
          <cell r="R2498" t="str">
            <v>J5</v>
          </cell>
          <cell r="S2498" t="str">
            <v>ENTREGADO</v>
          </cell>
          <cell r="T2498">
            <v>42714</v>
          </cell>
          <cell r="U2498" t="str">
            <v>PALOMINO ESTRADA  MICHEL</v>
          </cell>
          <cell r="V2498" t="str">
            <v>CORIHUAMAN SURCO  ERICK ROBERT</v>
          </cell>
        </row>
        <row r="2499">
          <cell r="A2499">
            <v>2474</v>
          </cell>
          <cell r="B2499">
            <v>42714</v>
          </cell>
          <cell r="C2499" t="str">
            <v>DICIEMBRE</v>
          </cell>
          <cell r="D2499" t="str">
            <v>2016</v>
          </cell>
          <cell r="E2499">
            <v>506</v>
          </cell>
          <cell r="F2499" t="str">
            <v>D3P-754</v>
          </cell>
          <cell r="G2499" t="str">
            <v>C0V-971</v>
          </cell>
          <cell r="H2499" t="str">
            <v>LAS BAMBAS</v>
          </cell>
          <cell r="I2499">
            <v>163530</v>
          </cell>
          <cell r="J2499" t="str">
            <v>REPUESTO</v>
          </cell>
          <cell r="K2499" t="str">
            <v>RESORTES DE ZAPATA DE FRENO</v>
          </cell>
          <cell r="L2499">
            <v>6</v>
          </cell>
          <cell r="M2499" t="str">
            <v>UNID.</v>
          </cell>
          <cell r="N2499" t="str">
            <v>CISTERNA</v>
          </cell>
          <cell r="O2499">
            <v>0</v>
          </cell>
          <cell r="P2499" t="str">
            <v>M2</v>
          </cell>
          <cell r="Q2499" t="str">
            <v>J2</v>
          </cell>
          <cell r="R2499" t="str">
            <v>J5</v>
          </cell>
          <cell r="S2499" t="str">
            <v>ENTREGADO</v>
          </cell>
          <cell r="T2499">
            <v>42714</v>
          </cell>
          <cell r="U2499" t="str">
            <v>CHUMPITAZ GAGO JULIO ENRIQUE</v>
          </cell>
          <cell r="V2499" t="str">
            <v>CORIHUAMAN SURCO  ERICK ROBERT</v>
          </cell>
        </row>
        <row r="2500">
          <cell r="A2500">
            <v>2431</v>
          </cell>
          <cell r="B2500">
            <v>42714</v>
          </cell>
          <cell r="C2500" t="str">
            <v>DICIEMBRE</v>
          </cell>
          <cell r="D2500" t="str">
            <v>2016</v>
          </cell>
          <cell r="E2500">
            <v>502</v>
          </cell>
          <cell r="F2500" t="str">
            <v>D3S-767</v>
          </cell>
          <cell r="G2500" t="str">
            <v>B8L-973</v>
          </cell>
          <cell r="H2500" t="str">
            <v>LAS BAMBAS</v>
          </cell>
          <cell r="I2500">
            <v>184458</v>
          </cell>
          <cell r="J2500" t="str">
            <v>REPUESTO</v>
          </cell>
          <cell r="K2500" t="str">
            <v>JUEGO DE ZAPATAS</v>
          </cell>
          <cell r="L2500">
            <v>0.5</v>
          </cell>
          <cell r="M2500" t="str">
            <v>JUEGO</v>
          </cell>
          <cell r="N2500" t="str">
            <v>CISTERNA</v>
          </cell>
          <cell r="O2500">
            <v>0</v>
          </cell>
          <cell r="P2500" t="str">
            <v>M3</v>
          </cell>
          <cell r="Q2500" t="str">
            <v>J2</v>
          </cell>
          <cell r="R2500" t="str">
            <v>J2</v>
          </cell>
          <cell r="S2500" t="str">
            <v>ENTREGADO</v>
          </cell>
          <cell r="T2500">
            <v>42714</v>
          </cell>
          <cell r="U2500" t="str">
            <v>GARCIA PASQUEL  JOSE LUIS</v>
          </cell>
          <cell r="V2500" t="str">
            <v>CORIHUAMAN SURCO  ERICK ROBERT</v>
          </cell>
        </row>
        <row r="2501">
          <cell r="A2501">
            <v>2432</v>
          </cell>
          <cell r="B2501">
            <v>42714</v>
          </cell>
          <cell r="C2501" t="str">
            <v>DICIEMBRE</v>
          </cell>
          <cell r="D2501" t="str">
            <v>2016</v>
          </cell>
          <cell r="E2501">
            <v>502</v>
          </cell>
          <cell r="F2501" t="str">
            <v>D3S-767</v>
          </cell>
          <cell r="G2501" t="str">
            <v>B8L-973</v>
          </cell>
          <cell r="H2501" t="str">
            <v>LAS BAMBAS</v>
          </cell>
          <cell r="I2501">
            <v>184458</v>
          </cell>
          <cell r="J2501" t="str">
            <v>REPUESTO</v>
          </cell>
          <cell r="K2501" t="str">
            <v xml:space="preserve">RESORTE GRANDE </v>
          </cell>
          <cell r="L2501">
            <v>1</v>
          </cell>
          <cell r="M2501" t="str">
            <v>UNID.</v>
          </cell>
          <cell r="N2501" t="str">
            <v>CISTERNA</v>
          </cell>
          <cell r="O2501">
            <v>0</v>
          </cell>
          <cell r="P2501" t="str">
            <v>M3</v>
          </cell>
          <cell r="Q2501" t="str">
            <v>J2</v>
          </cell>
          <cell r="R2501" t="str">
            <v>J2</v>
          </cell>
          <cell r="S2501" t="str">
            <v>ENTREGADO</v>
          </cell>
          <cell r="T2501">
            <v>42714</v>
          </cell>
          <cell r="U2501" t="str">
            <v>GARCIA PASQUEL  JOSE LUIS</v>
          </cell>
          <cell r="V2501" t="str">
            <v>CORIHUAMAN SURCO  ERICK ROBERT</v>
          </cell>
        </row>
        <row r="2502">
          <cell r="A2502">
            <v>2433</v>
          </cell>
          <cell r="B2502">
            <v>42714</v>
          </cell>
          <cell r="C2502" t="str">
            <v>DICIEMBRE</v>
          </cell>
          <cell r="D2502" t="str">
            <v>2016</v>
          </cell>
          <cell r="E2502">
            <v>502</v>
          </cell>
          <cell r="F2502" t="str">
            <v>D3S-767</v>
          </cell>
          <cell r="G2502" t="str">
            <v>B8L-973</v>
          </cell>
          <cell r="H2502" t="str">
            <v>LAS BAMBAS</v>
          </cell>
          <cell r="I2502">
            <v>184458</v>
          </cell>
          <cell r="J2502" t="str">
            <v>REPUESTO</v>
          </cell>
          <cell r="K2502" t="str">
            <v>RESORTE CHICO</v>
          </cell>
          <cell r="L2502">
            <v>2</v>
          </cell>
          <cell r="M2502" t="str">
            <v>UNID.</v>
          </cell>
          <cell r="N2502" t="str">
            <v>CISTERNA</v>
          </cell>
          <cell r="O2502">
            <v>0</v>
          </cell>
          <cell r="P2502" t="str">
            <v>M3</v>
          </cell>
          <cell r="Q2502" t="str">
            <v>J2</v>
          </cell>
          <cell r="R2502" t="str">
            <v>J2</v>
          </cell>
          <cell r="S2502" t="str">
            <v>ENTREGADO</v>
          </cell>
          <cell r="T2502">
            <v>42714</v>
          </cell>
          <cell r="U2502" t="str">
            <v>GARCIA PASQUEL  JOSE LUIS</v>
          </cell>
          <cell r="V2502" t="str">
            <v>CORIHUAMAN SURCO  ERICK ROBERT</v>
          </cell>
        </row>
        <row r="2503">
          <cell r="A2503">
            <v>2418</v>
          </cell>
          <cell r="B2503">
            <v>42714</v>
          </cell>
          <cell r="C2503" t="str">
            <v>DICIEMBRE</v>
          </cell>
          <cell r="D2503" t="str">
            <v>2016</v>
          </cell>
          <cell r="E2503">
            <v>200</v>
          </cell>
          <cell r="F2503" t="str">
            <v>TALLER</v>
          </cell>
          <cell r="G2503" t="str">
            <v>TALLER</v>
          </cell>
          <cell r="H2503" t="str">
            <v>TALLER</v>
          </cell>
          <cell r="I2503" t="str">
            <v>TALLER</v>
          </cell>
          <cell r="J2503" t="str">
            <v>INSUMO TALLER</v>
          </cell>
          <cell r="K2503" t="str">
            <v>TAIVEX "L"</v>
          </cell>
          <cell r="L2503">
            <v>1</v>
          </cell>
          <cell r="M2503" t="str">
            <v>UNID.</v>
          </cell>
          <cell r="N2503" t="str">
            <v>TALLER</v>
          </cell>
          <cell r="O2503">
            <v>0</v>
          </cell>
          <cell r="P2503" t="str">
            <v>M3</v>
          </cell>
          <cell r="Q2503" t="str">
            <v>J4</v>
          </cell>
          <cell r="R2503" t="str">
            <v>J2</v>
          </cell>
          <cell r="S2503" t="str">
            <v>ENTREGADO</v>
          </cell>
          <cell r="T2503">
            <v>42714</v>
          </cell>
          <cell r="U2503" t="str">
            <v>GARCIA PASQUEL  JOSE LUIS</v>
          </cell>
          <cell r="V2503" t="str">
            <v>CHIAN MANRIQUE PEDRO ANTONIO</v>
          </cell>
        </row>
        <row r="2504">
          <cell r="A2504">
            <v>2434</v>
          </cell>
          <cell r="B2504">
            <v>42714</v>
          </cell>
          <cell r="C2504" t="str">
            <v>DICIEMBRE</v>
          </cell>
          <cell r="D2504" t="str">
            <v>2016</v>
          </cell>
          <cell r="E2504">
            <v>200</v>
          </cell>
          <cell r="F2504" t="str">
            <v>TALLER</v>
          </cell>
          <cell r="G2504" t="str">
            <v>TALLER</v>
          </cell>
          <cell r="H2504" t="str">
            <v>TALLER</v>
          </cell>
          <cell r="I2504" t="str">
            <v>TALLER</v>
          </cell>
          <cell r="J2504" t="str">
            <v>REPUESTO</v>
          </cell>
          <cell r="K2504" t="str">
            <v>LUNAS TRANSPARENTES</v>
          </cell>
          <cell r="L2504">
            <v>3</v>
          </cell>
          <cell r="M2504" t="str">
            <v>UNID.</v>
          </cell>
          <cell r="N2504" t="str">
            <v>TALLER</v>
          </cell>
          <cell r="O2504">
            <v>0</v>
          </cell>
          <cell r="P2504" t="str">
            <v>S2</v>
          </cell>
          <cell r="Q2504" t="str">
            <v>J2</v>
          </cell>
          <cell r="R2504" t="str">
            <v>J5</v>
          </cell>
          <cell r="S2504" t="str">
            <v>ENTREGADO</v>
          </cell>
          <cell r="T2504">
            <v>42714</v>
          </cell>
          <cell r="U2504" t="str">
            <v>PALOMINO ESTRADA  MICHEL</v>
          </cell>
          <cell r="V2504" t="str">
            <v>CORIHUAMAN SURCO  ERICK ROBERT</v>
          </cell>
        </row>
        <row r="2505">
          <cell r="A2505">
            <v>2428</v>
          </cell>
          <cell r="B2505">
            <v>42714</v>
          </cell>
          <cell r="C2505" t="str">
            <v>DICIEMBRE</v>
          </cell>
          <cell r="D2505" t="str">
            <v>2016</v>
          </cell>
          <cell r="E2505">
            <v>569</v>
          </cell>
          <cell r="F2505" t="str">
            <v>X2W-763</v>
          </cell>
          <cell r="G2505" t="str">
            <v>C5V-997</v>
          </cell>
          <cell r="H2505" t="str">
            <v>LAS BAMBAS</v>
          </cell>
          <cell r="I2505">
            <v>156389</v>
          </cell>
          <cell r="J2505" t="str">
            <v>REPUESTO</v>
          </cell>
          <cell r="K2505" t="str">
            <v>PERNO MANHOLE C/ DOBLE TUERCA</v>
          </cell>
          <cell r="L2505">
            <v>1</v>
          </cell>
          <cell r="M2505" t="str">
            <v>UNID.</v>
          </cell>
          <cell r="N2505" t="str">
            <v>CISTERNA</v>
          </cell>
          <cell r="O2505">
            <v>0</v>
          </cell>
          <cell r="P2505" t="str">
            <v>S2</v>
          </cell>
          <cell r="Q2505" t="str">
            <v>J2</v>
          </cell>
          <cell r="R2505" t="str">
            <v>J5</v>
          </cell>
          <cell r="S2505" t="str">
            <v>ENTREGADO</v>
          </cell>
          <cell r="T2505">
            <v>42714</v>
          </cell>
          <cell r="U2505" t="str">
            <v>PALOMINO ESTRADA  MICHEL</v>
          </cell>
          <cell r="V2505" t="str">
            <v>CORIHUAMAN SURCO  ERICK ROBERT</v>
          </cell>
        </row>
        <row r="2506">
          <cell r="A2506">
            <v>2493</v>
          </cell>
          <cell r="B2506">
            <v>42715</v>
          </cell>
          <cell r="C2506" t="str">
            <v>DICIEMBRE</v>
          </cell>
          <cell r="D2506" t="str">
            <v>2016</v>
          </cell>
          <cell r="E2506">
            <v>538</v>
          </cell>
          <cell r="F2506" t="str">
            <v>A5O-859</v>
          </cell>
          <cell r="G2506" t="str">
            <v>B6Y-971</v>
          </cell>
          <cell r="H2506" t="str">
            <v>LAS BAMBAS</v>
          </cell>
          <cell r="I2506">
            <v>116556</v>
          </cell>
          <cell r="J2506" t="str">
            <v>REPUESTO</v>
          </cell>
          <cell r="K2506" t="str">
            <v>LLANTAS DE TRACCION</v>
          </cell>
          <cell r="L2506">
            <v>4</v>
          </cell>
          <cell r="M2506" t="str">
            <v>UNID.</v>
          </cell>
          <cell r="N2506" t="str">
            <v>TRACTO</v>
          </cell>
          <cell r="O2506">
            <v>0</v>
          </cell>
          <cell r="P2506" t="str">
            <v>N1</v>
          </cell>
          <cell r="Q2506" t="str">
            <v>J1</v>
          </cell>
          <cell r="R2506" t="str">
            <v>J1</v>
          </cell>
          <cell r="S2506" t="str">
            <v>ENTREGADO</v>
          </cell>
          <cell r="T2506">
            <v>42715</v>
          </cell>
          <cell r="U2506" t="str">
            <v>AGUILAR CCANTUTA WILLY</v>
          </cell>
          <cell r="V2506" t="str">
            <v>FLOREZ CONDORI  JOSE WILLIANS</v>
          </cell>
        </row>
        <row r="2507">
          <cell r="A2507">
            <v>2490</v>
          </cell>
          <cell r="B2507">
            <v>42715</v>
          </cell>
          <cell r="C2507" t="str">
            <v>DICIEMBRE</v>
          </cell>
          <cell r="D2507" t="str">
            <v>2016</v>
          </cell>
          <cell r="E2507">
            <v>540</v>
          </cell>
          <cell r="F2507" t="str">
            <v>ABQ-703</v>
          </cell>
          <cell r="G2507" t="str">
            <v>D0Z-994</v>
          </cell>
          <cell r="H2507" t="str">
            <v>LAS BAMBAS</v>
          </cell>
          <cell r="I2507">
            <v>101200</v>
          </cell>
          <cell r="J2507" t="str">
            <v>REPUESTO</v>
          </cell>
          <cell r="K2507" t="str">
            <v>MINI FUSIBLE DE 20A</v>
          </cell>
          <cell r="L2507">
            <v>6</v>
          </cell>
          <cell r="M2507" t="str">
            <v>UNID.</v>
          </cell>
          <cell r="N2507" t="str">
            <v>TRACTO</v>
          </cell>
          <cell r="O2507">
            <v>0</v>
          </cell>
          <cell r="P2507" t="str">
            <v>E1</v>
          </cell>
          <cell r="Q2507" t="str">
            <v>J1</v>
          </cell>
          <cell r="R2507" t="str">
            <v>J1</v>
          </cell>
          <cell r="S2507" t="str">
            <v>ENTREGADO</v>
          </cell>
          <cell r="T2507">
            <v>42715</v>
          </cell>
          <cell r="U2507" t="str">
            <v>PALOMINO CARDENAS JUAN CARLOS</v>
          </cell>
          <cell r="V2507" t="str">
            <v>FLOREZ CONDORI  JOSE WILLIANS</v>
          </cell>
        </row>
        <row r="2508">
          <cell r="A2508">
            <v>2491</v>
          </cell>
          <cell r="B2508">
            <v>42715</v>
          </cell>
          <cell r="C2508" t="str">
            <v>DICIEMBRE</v>
          </cell>
          <cell r="D2508" t="str">
            <v>2016</v>
          </cell>
          <cell r="E2508">
            <v>540</v>
          </cell>
          <cell r="F2508" t="str">
            <v>ABQ-703</v>
          </cell>
          <cell r="G2508" t="str">
            <v>D0Z-994</v>
          </cell>
          <cell r="H2508" t="str">
            <v>LAS BAMBAS</v>
          </cell>
          <cell r="I2508">
            <v>101200</v>
          </cell>
          <cell r="J2508" t="str">
            <v>REPUESTO</v>
          </cell>
          <cell r="K2508" t="str">
            <v>STIKER GALONAJE</v>
          </cell>
          <cell r="L2508">
            <v>1</v>
          </cell>
          <cell r="M2508" t="str">
            <v>UNID.</v>
          </cell>
          <cell r="N2508" t="str">
            <v>CISTERNA</v>
          </cell>
          <cell r="O2508">
            <v>0</v>
          </cell>
          <cell r="P2508" t="str">
            <v>J1</v>
          </cell>
          <cell r="Q2508" t="str">
            <v>J1</v>
          </cell>
          <cell r="R2508" t="str">
            <v>J1</v>
          </cell>
          <cell r="S2508" t="str">
            <v>ENTREGADO</v>
          </cell>
          <cell r="T2508">
            <v>42715</v>
          </cell>
          <cell r="U2508" t="str">
            <v>FLOREZ CONDORI  JOSE WILLIANS</v>
          </cell>
          <cell r="V2508" t="str">
            <v>FLOREZ CONDORI  JOSE WILLIANS</v>
          </cell>
        </row>
        <row r="2509">
          <cell r="A2509">
            <v>2494</v>
          </cell>
          <cell r="B2509">
            <v>42715</v>
          </cell>
          <cell r="C2509" t="str">
            <v>DICIEMBRE</v>
          </cell>
          <cell r="D2509" t="str">
            <v>2016</v>
          </cell>
          <cell r="E2509">
            <v>372</v>
          </cell>
          <cell r="F2509" t="str">
            <v>C5R-892</v>
          </cell>
          <cell r="G2509" t="str">
            <v>A0T-983</v>
          </cell>
          <cell r="H2509" t="str">
            <v>LAS BAMBAS</v>
          </cell>
          <cell r="I2509">
            <v>225360</v>
          </cell>
          <cell r="J2509" t="str">
            <v>REPUESTO</v>
          </cell>
          <cell r="K2509" t="str">
            <v>BOMBA DE COMBUSTIBLE</v>
          </cell>
          <cell r="L2509">
            <v>1</v>
          </cell>
          <cell r="M2509" t="str">
            <v>UNID.</v>
          </cell>
          <cell r="N2509" t="str">
            <v>TRACTO</v>
          </cell>
          <cell r="O2509">
            <v>75</v>
          </cell>
          <cell r="P2509" t="str">
            <v>M7</v>
          </cell>
          <cell r="Q2509" t="str">
            <v>J1</v>
          </cell>
          <cell r="R2509" t="str">
            <v>J1</v>
          </cell>
          <cell r="S2509" t="str">
            <v>PENDIENTE</v>
          </cell>
          <cell r="T2509">
            <v>0</v>
          </cell>
          <cell r="U2509" t="str">
            <v>ROBLES ROJAS  JOSE MIGUEL</v>
          </cell>
          <cell r="V2509" t="str">
            <v>FLOREZ CONDORI  JOSE WILLIANS</v>
          </cell>
        </row>
        <row r="2510">
          <cell r="A2510">
            <v>2496</v>
          </cell>
          <cell r="B2510">
            <v>42715</v>
          </cell>
          <cell r="C2510" t="str">
            <v>DICIEMBRE</v>
          </cell>
          <cell r="D2510" t="str">
            <v>2016</v>
          </cell>
          <cell r="E2510">
            <v>372</v>
          </cell>
          <cell r="F2510" t="str">
            <v>C5R-892</v>
          </cell>
          <cell r="G2510" t="str">
            <v>A0T-983</v>
          </cell>
          <cell r="H2510" t="str">
            <v>LAS BAMBAS</v>
          </cell>
          <cell r="I2510">
            <v>225360</v>
          </cell>
          <cell r="J2510" t="str">
            <v>SERVICIO</v>
          </cell>
          <cell r="K2510" t="str">
            <v xml:space="preserve">ESTRUCTURA </v>
          </cell>
          <cell r="L2510">
            <v>1</v>
          </cell>
          <cell r="M2510" t="str">
            <v>UNID.</v>
          </cell>
          <cell r="N2510" t="str">
            <v>CISTERNA</v>
          </cell>
          <cell r="O2510">
            <v>75</v>
          </cell>
          <cell r="P2510" t="str">
            <v>S1</v>
          </cell>
          <cell r="Q2510" t="str">
            <v>J1</v>
          </cell>
          <cell r="R2510" t="str">
            <v>J1</v>
          </cell>
          <cell r="S2510" t="str">
            <v>PENDIENTE</v>
          </cell>
          <cell r="T2510">
            <v>0</v>
          </cell>
          <cell r="U2510" t="str">
            <v>BAYONA CRUZ CRISTIAN ARMANDO</v>
          </cell>
          <cell r="V2510" t="str">
            <v>FLOREZ CONDORI  JOSE WILLIANS</v>
          </cell>
        </row>
        <row r="2511">
          <cell r="A2511">
            <v>2495</v>
          </cell>
          <cell r="B2511">
            <v>42715</v>
          </cell>
          <cell r="C2511" t="str">
            <v>DICIEMBRE</v>
          </cell>
          <cell r="D2511" t="str">
            <v>2016</v>
          </cell>
          <cell r="E2511">
            <v>455</v>
          </cell>
          <cell r="F2511" t="str">
            <v>C9P-948</v>
          </cell>
          <cell r="G2511" t="str">
            <v>B4O-995</v>
          </cell>
          <cell r="H2511" t="str">
            <v>LAS BAMBAS</v>
          </cell>
          <cell r="I2511">
            <v>156586</v>
          </cell>
          <cell r="J2511" t="str">
            <v>REPUESTO</v>
          </cell>
          <cell r="K2511" t="str">
            <v>SERVO DE DIRECCION</v>
          </cell>
          <cell r="L2511">
            <v>1</v>
          </cell>
          <cell r="M2511" t="str">
            <v>UNID.</v>
          </cell>
          <cell r="N2511" t="str">
            <v>TRACTO</v>
          </cell>
          <cell r="O2511">
            <v>2</v>
          </cell>
          <cell r="P2511" t="str">
            <v>M1</v>
          </cell>
          <cell r="Q2511" t="str">
            <v>J1</v>
          </cell>
          <cell r="R2511" t="str">
            <v>J1</v>
          </cell>
          <cell r="S2511" t="str">
            <v>ENTREGADO</v>
          </cell>
          <cell r="T2511">
            <v>42717</v>
          </cell>
          <cell r="U2511" t="str">
            <v>CABEZAS SANCHEZ JEAN JHONATAN</v>
          </cell>
          <cell r="V2511" t="str">
            <v>FLOREZ CONDORI  JOSE WILLIANS</v>
          </cell>
        </row>
        <row r="2512">
          <cell r="A2512">
            <v>2486</v>
          </cell>
          <cell r="B2512">
            <v>42715</v>
          </cell>
          <cell r="C2512" t="str">
            <v>DICIEMBRE</v>
          </cell>
          <cell r="D2512" t="str">
            <v>2016</v>
          </cell>
          <cell r="E2512">
            <v>548</v>
          </cell>
          <cell r="F2512" t="str">
            <v>D3N-721</v>
          </cell>
          <cell r="G2512" t="str">
            <v>C4S-979</v>
          </cell>
          <cell r="H2512" t="str">
            <v>LAS BAMBAS</v>
          </cell>
          <cell r="I2512">
            <v>135552</v>
          </cell>
          <cell r="J2512" t="str">
            <v>REPUESTO</v>
          </cell>
          <cell r="K2512" t="str">
            <v>TERMINALES 3/8 PARA CABLE DE BATERIAS</v>
          </cell>
          <cell r="L2512">
            <v>6</v>
          </cell>
          <cell r="M2512" t="str">
            <v>UNID.</v>
          </cell>
          <cell r="N2512" t="str">
            <v>TRACTO</v>
          </cell>
          <cell r="O2512">
            <v>0</v>
          </cell>
          <cell r="P2512" t="str">
            <v>E1</v>
          </cell>
          <cell r="Q2512" t="str">
            <v>J1</v>
          </cell>
          <cell r="R2512" t="str">
            <v>J1</v>
          </cell>
          <cell r="S2512" t="str">
            <v>ENTREGADO</v>
          </cell>
          <cell r="T2512">
            <v>42715</v>
          </cell>
          <cell r="U2512" t="str">
            <v>PALOMINO CARDENAS JUAN CARLOS</v>
          </cell>
          <cell r="V2512" t="str">
            <v>FLOREZ CONDORI  JOSE WILLIANS</v>
          </cell>
        </row>
        <row r="2513">
          <cell r="A2513">
            <v>2487</v>
          </cell>
          <cell r="B2513">
            <v>42715</v>
          </cell>
          <cell r="C2513" t="str">
            <v>DICIEMBRE</v>
          </cell>
          <cell r="D2513" t="str">
            <v>2016</v>
          </cell>
          <cell r="E2513">
            <v>548</v>
          </cell>
          <cell r="F2513" t="str">
            <v>D3N-721</v>
          </cell>
          <cell r="G2513" t="str">
            <v>C4S-979</v>
          </cell>
          <cell r="H2513" t="str">
            <v>LAS BAMBAS</v>
          </cell>
          <cell r="I2513">
            <v>135552</v>
          </cell>
          <cell r="J2513" t="str">
            <v>REPUESTO</v>
          </cell>
          <cell r="K2513" t="str">
            <v>CABLE 0/2 O CABLE 02 PARA BATERIA</v>
          </cell>
          <cell r="L2513">
            <v>1</v>
          </cell>
          <cell r="M2513" t="str">
            <v>M</v>
          </cell>
          <cell r="N2513" t="str">
            <v>TRACTO</v>
          </cell>
          <cell r="O2513">
            <v>75</v>
          </cell>
          <cell r="P2513" t="str">
            <v>E1</v>
          </cell>
          <cell r="Q2513" t="str">
            <v>J1</v>
          </cell>
          <cell r="R2513" t="str">
            <v>J1</v>
          </cell>
          <cell r="S2513" t="str">
            <v>PENDIENTE</v>
          </cell>
          <cell r="T2513">
            <v>0</v>
          </cell>
          <cell r="U2513" t="str">
            <v>PALOMINO CARDENAS JUAN CARLOS</v>
          </cell>
          <cell r="V2513" t="str">
            <v>FLOREZ CONDORI  JOSE WILLIANS</v>
          </cell>
        </row>
        <row r="2514">
          <cell r="A2514">
            <v>2488</v>
          </cell>
          <cell r="B2514">
            <v>42715</v>
          </cell>
          <cell r="C2514" t="str">
            <v>DICIEMBRE</v>
          </cell>
          <cell r="D2514" t="str">
            <v>2016</v>
          </cell>
          <cell r="E2514">
            <v>550</v>
          </cell>
          <cell r="F2514" t="str">
            <v>D3O-745</v>
          </cell>
          <cell r="G2514" t="str">
            <v>F3L-979</v>
          </cell>
          <cell r="H2514" t="str">
            <v>LAS BAMBAS</v>
          </cell>
          <cell r="I2514">
            <v>159243</v>
          </cell>
          <cell r="J2514" t="str">
            <v>REPUESTO</v>
          </cell>
          <cell r="K2514" t="str">
            <v>PERNO 1/8X1</v>
          </cell>
          <cell r="L2514">
            <v>2</v>
          </cell>
          <cell r="M2514" t="str">
            <v>UNID.</v>
          </cell>
          <cell r="N2514" t="str">
            <v>TRACTO</v>
          </cell>
          <cell r="O2514">
            <v>0</v>
          </cell>
          <cell r="P2514" t="str">
            <v>M8</v>
          </cell>
          <cell r="Q2514" t="str">
            <v>J1</v>
          </cell>
          <cell r="R2514" t="str">
            <v>J1</v>
          </cell>
          <cell r="S2514" t="str">
            <v>ENTREGADO</v>
          </cell>
          <cell r="T2514">
            <v>42715</v>
          </cell>
          <cell r="U2514" t="str">
            <v>VARILLAS GAGO  OSCAR ALBERTO</v>
          </cell>
          <cell r="V2514" t="str">
            <v>FLOREZ CONDORI  JOSE WILLIANS</v>
          </cell>
        </row>
        <row r="2515">
          <cell r="A2515">
            <v>2489</v>
          </cell>
          <cell r="B2515">
            <v>42715</v>
          </cell>
          <cell r="C2515" t="str">
            <v>DICIEMBRE</v>
          </cell>
          <cell r="D2515" t="str">
            <v>2016</v>
          </cell>
          <cell r="E2515">
            <v>550</v>
          </cell>
          <cell r="F2515" t="str">
            <v>D3O-745</v>
          </cell>
          <cell r="G2515" t="str">
            <v>F3L-979</v>
          </cell>
          <cell r="H2515" t="str">
            <v>LAS BAMBAS</v>
          </cell>
          <cell r="I2515">
            <v>159243</v>
          </cell>
          <cell r="J2515" t="str">
            <v>REPUESTO</v>
          </cell>
          <cell r="K2515" t="str">
            <v>MINI FUSIBLE DE 20A</v>
          </cell>
          <cell r="L2515">
            <v>6</v>
          </cell>
          <cell r="M2515" t="str">
            <v>UNID.</v>
          </cell>
          <cell r="N2515" t="str">
            <v>TRACTO</v>
          </cell>
          <cell r="O2515">
            <v>0</v>
          </cell>
          <cell r="P2515" t="str">
            <v>E1</v>
          </cell>
          <cell r="Q2515" t="str">
            <v>J1</v>
          </cell>
          <cell r="R2515" t="str">
            <v>J1</v>
          </cell>
          <cell r="S2515" t="str">
            <v>ENTREGADO</v>
          </cell>
          <cell r="T2515">
            <v>42715</v>
          </cell>
          <cell r="U2515" t="str">
            <v>PALOMINO CARDENAS JUAN CARLOS</v>
          </cell>
          <cell r="V2515" t="str">
            <v>FLOREZ CONDORI  JOSE WILLIANS</v>
          </cell>
        </row>
        <row r="2516">
          <cell r="A2516">
            <v>2492</v>
          </cell>
          <cell r="B2516">
            <v>42715</v>
          </cell>
          <cell r="C2516" t="str">
            <v>DICIEMBRE</v>
          </cell>
          <cell r="D2516" t="str">
            <v>2016</v>
          </cell>
          <cell r="E2516">
            <v>487</v>
          </cell>
          <cell r="F2516" t="str">
            <v>D6F-825</v>
          </cell>
          <cell r="G2516" t="str">
            <v>T2Y-992</v>
          </cell>
          <cell r="H2516" t="str">
            <v>LAS BAMBAS</v>
          </cell>
          <cell r="I2516">
            <v>184778</v>
          </cell>
          <cell r="J2516" t="str">
            <v>REPUESTO</v>
          </cell>
          <cell r="K2516" t="str">
            <v>FILTO DE COMBUSTIBLE</v>
          </cell>
          <cell r="L2516">
            <v>1</v>
          </cell>
          <cell r="M2516" t="str">
            <v>UNID.</v>
          </cell>
          <cell r="N2516" t="str">
            <v>TRACTO</v>
          </cell>
          <cell r="O2516">
            <v>0</v>
          </cell>
          <cell r="P2516" t="str">
            <v>M2</v>
          </cell>
          <cell r="Q2516" t="str">
            <v>J1</v>
          </cell>
          <cell r="R2516" t="str">
            <v>J1</v>
          </cell>
          <cell r="S2516" t="str">
            <v>ENTREGADO</v>
          </cell>
          <cell r="T2516">
            <v>42715</v>
          </cell>
          <cell r="U2516" t="str">
            <v>CHUMPITAZ GAGO JULIO ENRIQUE</v>
          </cell>
          <cell r="V2516" t="str">
            <v>FLOREZ CONDORI  JOSE WILLIANS</v>
          </cell>
        </row>
        <row r="2517">
          <cell r="A2517">
            <v>2500</v>
          </cell>
          <cell r="B2517">
            <v>42716</v>
          </cell>
          <cell r="C2517" t="str">
            <v>DICIEMBRE</v>
          </cell>
          <cell r="D2517" t="str">
            <v>2016</v>
          </cell>
          <cell r="E2517">
            <v>564</v>
          </cell>
          <cell r="F2517" t="str">
            <v>ABP-783</v>
          </cell>
          <cell r="G2517" t="str">
            <v>C9S-988</v>
          </cell>
          <cell r="H2517" t="str">
            <v>LAS BAMBAS</v>
          </cell>
          <cell r="I2517">
            <v>126930</v>
          </cell>
          <cell r="J2517" t="str">
            <v>REPUESTO</v>
          </cell>
          <cell r="K2517" t="str">
            <v>TUBO CORRUGADO 1/4</v>
          </cell>
          <cell r="L2517">
            <v>6</v>
          </cell>
          <cell r="M2517" t="str">
            <v>M</v>
          </cell>
          <cell r="N2517" t="str">
            <v>TRACTO</v>
          </cell>
          <cell r="O2517">
            <v>0</v>
          </cell>
          <cell r="P2517" t="str">
            <v>M5</v>
          </cell>
          <cell r="Q2517" t="str">
            <v>J1</v>
          </cell>
          <cell r="R2517" t="str">
            <v>J6</v>
          </cell>
          <cell r="S2517" t="str">
            <v>ENTREGADO</v>
          </cell>
          <cell r="T2517">
            <v>42716</v>
          </cell>
          <cell r="U2517" t="str">
            <v>LOPEZ RUIZ WILBERTO</v>
          </cell>
          <cell r="V2517" t="str">
            <v>FLOREZ CONDORI  JOSE WILLIANS</v>
          </cell>
        </row>
        <row r="2518">
          <cell r="A2518">
            <v>2503</v>
          </cell>
          <cell r="B2518">
            <v>42716</v>
          </cell>
          <cell r="C2518" t="str">
            <v>DICIEMBRE</v>
          </cell>
          <cell r="D2518" t="str">
            <v>2016</v>
          </cell>
          <cell r="E2518">
            <v>576</v>
          </cell>
          <cell r="F2518" t="str">
            <v>ABQ-704</v>
          </cell>
          <cell r="G2518" t="str">
            <v>TBB-995</v>
          </cell>
          <cell r="H2518" t="str">
            <v>LAS BAMBAS</v>
          </cell>
          <cell r="I2518">
            <v>111397</v>
          </cell>
          <cell r="J2518" t="str">
            <v>REPUESTO</v>
          </cell>
          <cell r="K2518" t="str">
            <v>VARILLA INOXIDABLE 1/8</v>
          </cell>
          <cell r="L2518">
            <v>4</v>
          </cell>
          <cell r="M2518" t="str">
            <v>UNID.</v>
          </cell>
          <cell r="N2518" t="str">
            <v>CISTERNA</v>
          </cell>
          <cell r="O2518">
            <v>0</v>
          </cell>
          <cell r="P2518" t="str">
            <v>S1</v>
          </cell>
          <cell r="Q2518" t="str">
            <v>J1</v>
          </cell>
          <cell r="R2518" t="str">
            <v>J1</v>
          </cell>
          <cell r="S2518" t="str">
            <v>ENTREGADO</v>
          </cell>
          <cell r="T2518">
            <v>42716</v>
          </cell>
          <cell r="U2518" t="str">
            <v>BAYONA CRUZ CRISTIAN ARMANDO</v>
          </cell>
          <cell r="V2518" t="str">
            <v>FLOREZ CONDORI  JOSE WILLIANS</v>
          </cell>
        </row>
        <row r="2519">
          <cell r="A2519">
            <v>2504</v>
          </cell>
          <cell r="B2519">
            <v>42716</v>
          </cell>
          <cell r="C2519" t="str">
            <v>DICIEMBRE</v>
          </cell>
          <cell r="D2519" t="str">
            <v>2016</v>
          </cell>
          <cell r="E2519">
            <v>576</v>
          </cell>
          <cell r="F2519" t="str">
            <v>ABQ-704</v>
          </cell>
          <cell r="G2519" t="str">
            <v>TBB-995</v>
          </cell>
          <cell r="H2519" t="str">
            <v>LAS BAMBAS</v>
          </cell>
          <cell r="I2519">
            <v>111397</v>
          </cell>
          <cell r="J2519" t="str">
            <v>REPUESTO</v>
          </cell>
          <cell r="K2519" t="str">
            <v>VOLANDA PLANA DE  3/8</v>
          </cell>
          <cell r="L2519">
            <v>2</v>
          </cell>
          <cell r="M2519" t="str">
            <v>UNID.</v>
          </cell>
          <cell r="N2519" t="str">
            <v>CISTERNA</v>
          </cell>
          <cell r="O2519">
            <v>0</v>
          </cell>
          <cell r="P2519" t="str">
            <v>S1</v>
          </cell>
          <cell r="Q2519" t="str">
            <v>J1</v>
          </cell>
          <cell r="R2519" t="str">
            <v>J1</v>
          </cell>
          <cell r="S2519" t="str">
            <v>ENTREGADO</v>
          </cell>
          <cell r="T2519">
            <v>42716</v>
          </cell>
          <cell r="U2519" t="str">
            <v>BAYONA CRUZ CRISTIAN ARMANDO</v>
          </cell>
          <cell r="V2519" t="str">
            <v>FLOREZ CONDORI  JOSE WILLIANS</v>
          </cell>
        </row>
        <row r="2520">
          <cell r="A2520">
            <v>2505</v>
          </cell>
          <cell r="B2520">
            <v>42716</v>
          </cell>
          <cell r="C2520" t="str">
            <v>DICIEMBRE</v>
          </cell>
          <cell r="D2520" t="str">
            <v>2016</v>
          </cell>
          <cell r="E2520">
            <v>576</v>
          </cell>
          <cell r="F2520" t="str">
            <v>ABQ-704</v>
          </cell>
          <cell r="G2520" t="str">
            <v>TBB-995</v>
          </cell>
          <cell r="H2520" t="str">
            <v>LAS BAMBAS</v>
          </cell>
          <cell r="I2520">
            <v>111397</v>
          </cell>
          <cell r="J2520" t="str">
            <v>REPUESTO</v>
          </cell>
          <cell r="K2520" t="str">
            <v>LIQUIDO LIMPIAPARABRISAS</v>
          </cell>
          <cell r="L2520">
            <v>1</v>
          </cell>
          <cell r="M2520" t="str">
            <v>GLNS.</v>
          </cell>
          <cell r="N2520" t="str">
            <v>TRACTO</v>
          </cell>
          <cell r="O2520">
            <v>0</v>
          </cell>
          <cell r="P2520" t="str">
            <v>M7</v>
          </cell>
          <cell r="Q2520" t="str">
            <v>J1</v>
          </cell>
          <cell r="R2520" t="str">
            <v>J6</v>
          </cell>
          <cell r="S2520" t="str">
            <v>ENTREGADO</v>
          </cell>
          <cell r="T2520">
            <v>42716</v>
          </cell>
          <cell r="U2520" t="str">
            <v>ROBLES ROJAS  JOSE MIGUEL</v>
          </cell>
          <cell r="V2520" t="str">
            <v>FLOREZ CONDORI  JOSE WILLIANS</v>
          </cell>
        </row>
        <row r="2521">
          <cell r="A2521">
            <v>2506</v>
          </cell>
          <cell r="B2521">
            <v>42716</v>
          </cell>
          <cell r="C2521" t="str">
            <v>DICIEMBRE</v>
          </cell>
          <cell r="D2521" t="str">
            <v>2016</v>
          </cell>
          <cell r="E2521">
            <v>576</v>
          </cell>
          <cell r="F2521" t="str">
            <v>ABQ-704</v>
          </cell>
          <cell r="G2521" t="str">
            <v>TBB-995</v>
          </cell>
          <cell r="H2521" t="str">
            <v>LAS BAMBAS</v>
          </cell>
          <cell r="I2521">
            <v>111397</v>
          </cell>
          <cell r="J2521" t="str">
            <v>REPUESTO</v>
          </cell>
          <cell r="K2521" t="str">
            <v>LIQUIDO REFRIGERANTE</v>
          </cell>
          <cell r="L2521">
            <v>0.5</v>
          </cell>
          <cell r="M2521" t="str">
            <v>GLNS.</v>
          </cell>
          <cell r="N2521" t="str">
            <v>TRACTO</v>
          </cell>
          <cell r="O2521">
            <v>0</v>
          </cell>
          <cell r="P2521" t="str">
            <v>M7</v>
          </cell>
          <cell r="Q2521" t="str">
            <v>J1</v>
          </cell>
          <cell r="R2521" t="str">
            <v>J6</v>
          </cell>
          <cell r="S2521" t="str">
            <v>ENTREGADO</v>
          </cell>
          <cell r="T2521">
            <v>42716</v>
          </cell>
          <cell r="U2521" t="str">
            <v>ROBLES ROJAS  JOSE MIGUEL</v>
          </cell>
          <cell r="V2521" t="str">
            <v>FLOREZ CONDORI  JOSE WILLIANS</v>
          </cell>
        </row>
        <row r="2522">
          <cell r="A2522">
            <v>2507</v>
          </cell>
          <cell r="B2522">
            <v>42716</v>
          </cell>
          <cell r="C2522" t="str">
            <v>DICIEMBRE</v>
          </cell>
          <cell r="D2522" t="str">
            <v>2016</v>
          </cell>
          <cell r="E2522">
            <v>576</v>
          </cell>
          <cell r="F2522" t="str">
            <v>ABQ-704</v>
          </cell>
          <cell r="G2522" t="str">
            <v>TBB-995</v>
          </cell>
          <cell r="H2522" t="str">
            <v>LAS BAMBAS</v>
          </cell>
          <cell r="I2522">
            <v>111397</v>
          </cell>
          <cell r="J2522" t="str">
            <v>REPUESTO</v>
          </cell>
          <cell r="K2522" t="str">
            <v>PERNOS 5/16 X 2</v>
          </cell>
          <cell r="L2522">
            <v>2</v>
          </cell>
          <cell r="M2522" t="str">
            <v>UNID.</v>
          </cell>
          <cell r="N2522" t="str">
            <v>TRACTO</v>
          </cell>
          <cell r="O2522">
            <v>0</v>
          </cell>
          <cell r="P2522" t="str">
            <v>M7</v>
          </cell>
          <cell r="Q2522" t="str">
            <v>J1</v>
          </cell>
          <cell r="R2522" t="str">
            <v>J6</v>
          </cell>
          <cell r="S2522" t="str">
            <v>ENTREGADO</v>
          </cell>
          <cell r="T2522">
            <v>42716</v>
          </cell>
          <cell r="U2522" t="str">
            <v>ROBLES ROJAS  JOSE MIGUEL</v>
          </cell>
          <cell r="V2522" t="str">
            <v>FLOREZ CONDORI  JOSE WILLIANS</v>
          </cell>
        </row>
        <row r="2523">
          <cell r="A2523">
            <v>2508</v>
          </cell>
          <cell r="B2523">
            <v>42716</v>
          </cell>
          <cell r="C2523" t="str">
            <v>DICIEMBRE</v>
          </cell>
          <cell r="D2523" t="str">
            <v>2016</v>
          </cell>
          <cell r="E2523">
            <v>576</v>
          </cell>
          <cell r="F2523" t="str">
            <v>ABQ-704</v>
          </cell>
          <cell r="G2523" t="str">
            <v>TBB-995</v>
          </cell>
          <cell r="H2523" t="str">
            <v>LAS BAMBAS</v>
          </cell>
          <cell r="I2523">
            <v>111397</v>
          </cell>
          <cell r="J2523" t="str">
            <v>REPUESTO</v>
          </cell>
          <cell r="K2523" t="str">
            <v>PERNOS 5/16 X 1</v>
          </cell>
          <cell r="L2523">
            <v>2</v>
          </cell>
          <cell r="M2523" t="str">
            <v>UNID.</v>
          </cell>
          <cell r="N2523" t="str">
            <v>TRACTO</v>
          </cell>
          <cell r="O2523">
            <v>0</v>
          </cell>
          <cell r="P2523" t="str">
            <v>M7</v>
          </cell>
          <cell r="Q2523" t="str">
            <v>J1</v>
          </cell>
          <cell r="R2523" t="str">
            <v>J6</v>
          </cell>
          <cell r="S2523" t="str">
            <v>ENTREGADO</v>
          </cell>
          <cell r="T2523">
            <v>42716</v>
          </cell>
          <cell r="U2523" t="str">
            <v>ROBLES ROJAS  JOSE MIGUEL</v>
          </cell>
          <cell r="V2523" t="str">
            <v>FLOREZ CONDORI  JOSE WILLIANS</v>
          </cell>
        </row>
        <row r="2524">
          <cell r="A2524">
            <v>2509</v>
          </cell>
          <cell r="B2524">
            <v>42716</v>
          </cell>
          <cell r="C2524" t="str">
            <v>DICIEMBRE</v>
          </cell>
          <cell r="D2524" t="str">
            <v>2016</v>
          </cell>
          <cell r="E2524">
            <v>576</v>
          </cell>
          <cell r="F2524" t="str">
            <v>ABQ-704</v>
          </cell>
          <cell r="G2524" t="str">
            <v>TBB-995</v>
          </cell>
          <cell r="H2524" t="str">
            <v>LAS BAMBAS</v>
          </cell>
          <cell r="I2524">
            <v>111397</v>
          </cell>
          <cell r="J2524" t="str">
            <v>REPUESTO</v>
          </cell>
          <cell r="K2524" t="str">
            <v>TUERCAS SEGURO 5/16</v>
          </cell>
          <cell r="L2524">
            <v>4</v>
          </cell>
          <cell r="M2524" t="str">
            <v>UNID.</v>
          </cell>
          <cell r="N2524" t="str">
            <v>TRACTO</v>
          </cell>
          <cell r="O2524">
            <v>0</v>
          </cell>
          <cell r="P2524" t="str">
            <v>M7</v>
          </cell>
          <cell r="Q2524" t="str">
            <v>J1</v>
          </cell>
          <cell r="R2524" t="str">
            <v>J6</v>
          </cell>
          <cell r="S2524" t="str">
            <v>ENTREGADO</v>
          </cell>
          <cell r="T2524">
            <v>42716</v>
          </cell>
          <cell r="U2524" t="str">
            <v>ROBLES ROJAS  JOSE MIGUEL</v>
          </cell>
          <cell r="V2524" t="str">
            <v>FLOREZ CONDORI  JOSE WILLIANS</v>
          </cell>
        </row>
        <row r="2525">
          <cell r="A2525">
            <v>2510</v>
          </cell>
          <cell r="B2525">
            <v>42716</v>
          </cell>
          <cell r="C2525" t="str">
            <v>DICIEMBRE</v>
          </cell>
          <cell r="D2525" t="str">
            <v>2016</v>
          </cell>
          <cell r="E2525">
            <v>576</v>
          </cell>
          <cell r="F2525" t="str">
            <v>ABQ-704</v>
          </cell>
          <cell r="G2525" t="str">
            <v>TBB-995</v>
          </cell>
          <cell r="H2525" t="str">
            <v>LAS BAMBAS</v>
          </cell>
          <cell r="I2525">
            <v>111397</v>
          </cell>
          <cell r="J2525" t="str">
            <v>REPUESTO</v>
          </cell>
          <cell r="K2525" t="str">
            <v>ARANDELAS PLANAS 5/16</v>
          </cell>
          <cell r="L2525">
            <v>4</v>
          </cell>
          <cell r="M2525" t="str">
            <v>UNID.</v>
          </cell>
          <cell r="N2525" t="str">
            <v>TRACTO</v>
          </cell>
          <cell r="O2525">
            <v>0</v>
          </cell>
          <cell r="P2525" t="str">
            <v>M7</v>
          </cell>
          <cell r="Q2525" t="str">
            <v>J1</v>
          </cell>
          <cell r="R2525" t="str">
            <v>J6</v>
          </cell>
          <cell r="S2525" t="str">
            <v>ENTREGADO</v>
          </cell>
          <cell r="T2525">
            <v>42716</v>
          </cell>
          <cell r="U2525" t="str">
            <v>ROBLES ROJAS  JOSE MIGUEL</v>
          </cell>
          <cell r="V2525" t="str">
            <v>FLOREZ CONDORI  JOSE WILLIANS</v>
          </cell>
        </row>
        <row r="2526">
          <cell r="A2526">
            <v>2511</v>
          </cell>
          <cell r="B2526">
            <v>42716</v>
          </cell>
          <cell r="C2526" t="str">
            <v>DICIEMBRE</v>
          </cell>
          <cell r="D2526" t="str">
            <v>2016</v>
          </cell>
          <cell r="E2526">
            <v>576</v>
          </cell>
          <cell r="F2526" t="str">
            <v>ABQ-704</v>
          </cell>
          <cell r="G2526" t="str">
            <v>TBB-995</v>
          </cell>
          <cell r="H2526" t="str">
            <v>LAS BAMBAS</v>
          </cell>
          <cell r="I2526">
            <v>111397</v>
          </cell>
          <cell r="J2526" t="str">
            <v>REPUESTO</v>
          </cell>
          <cell r="K2526" t="str">
            <v>TUERCAS 5/16</v>
          </cell>
          <cell r="L2526">
            <v>2</v>
          </cell>
          <cell r="M2526" t="str">
            <v>UNID.</v>
          </cell>
          <cell r="N2526" t="str">
            <v>TRACTO</v>
          </cell>
          <cell r="O2526">
            <v>0</v>
          </cell>
          <cell r="P2526" t="str">
            <v>M7</v>
          </cell>
          <cell r="Q2526" t="str">
            <v>J1</v>
          </cell>
          <cell r="R2526" t="str">
            <v>J6</v>
          </cell>
          <cell r="S2526" t="str">
            <v>ENTREGADO</v>
          </cell>
          <cell r="T2526">
            <v>42716</v>
          </cell>
          <cell r="U2526" t="str">
            <v>ROBLES ROJAS  JOSE MIGUEL</v>
          </cell>
          <cell r="V2526" t="str">
            <v>FLOREZ CONDORI  JOSE WILLIANS</v>
          </cell>
        </row>
        <row r="2527">
          <cell r="A2527">
            <v>2512</v>
          </cell>
          <cell r="B2527">
            <v>42716</v>
          </cell>
          <cell r="C2527" t="str">
            <v>DICIEMBRE</v>
          </cell>
          <cell r="D2527" t="str">
            <v>2016</v>
          </cell>
          <cell r="E2527">
            <v>576</v>
          </cell>
          <cell r="F2527" t="str">
            <v>ABQ-704</v>
          </cell>
          <cell r="G2527" t="str">
            <v>TBB-995</v>
          </cell>
          <cell r="H2527" t="str">
            <v>LAS BAMBAS</v>
          </cell>
          <cell r="I2527">
            <v>111397</v>
          </cell>
          <cell r="J2527" t="str">
            <v>REPUESTO</v>
          </cell>
          <cell r="K2527" t="str">
            <v>TAPA DE DEPOSITO DE ESPANSION DE REFRIGERANTE</v>
          </cell>
          <cell r="L2527">
            <v>1</v>
          </cell>
          <cell r="M2527" t="str">
            <v>UNID.</v>
          </cell>
          <cell r="N2527" t="str">
            <v>TRACTO</v>
          </cell>
          <cell r="O2527">
            <v>0</v>
          </cell>
          <cell r="P2527" t="str">
            <v>M7</v>
          </cell>
          <cell r="Q2527" t="str">
            <v>J1</v>
          </cell>
          <cell r="R2527" t="str">
            <v>J6</v>
          </cell>
          <cell r="S2527" t="str">
            <v>ENTREGADO</v>
          </cell>
          <cell r="T2527">
            <v>42716</v>
          </cell>
          <cell r="U2527" t="str">
            <v>ROBLES ROJAS  JOSE MIGUEL</v>
          </cell>
          <cell r="V2527" t="str">
            <v>FLOREZ CONDORI  JOSE WILLIANS</v>
          </cell>
        </row>
        <row r="2528">
          <cell r="A2528">
            <v>2513</v>
          </cell>
          <cell r="B2528">
            <v>42716</v>
          </cell>
          <cell r="C2528" t="str">
            <v>DICIEMBRE</v>
          </cell>
          <cell r="D2528" t="str">
            <v>2016</v>
          </cell>
          <cell r="E2528">
            <v>576</v>
          </cell>
          <cell r="F2528" t="str">
            <v>ABQ-704</v>
          </cell>
          <cell r="G2528" t="str">
            <v>TBB-995</v>
          </cell>
          <cell r="H2528" t="str">
            <v>LAS BAMBAS</v>
          </cell>
          <cell r="I2528">
            <v>111397</v>
          </cell>
          <cell r="J2528" t="str">
            <v>REPUESTO</v>
          </cell>
          <cell r="K2528" t="str">
            <v>CABLES NRO. 14</v>
          </cell>
          <cell r="L2528">
            <v>2</v>
          </cell>
          <cell r="M2528" t="str">
            <v>M</v>
          </cell>
          <cell r="N2528" t="str">
            <v>TRACTO</v>
          </cell>
          <cell r="O2528">
            <v>0</v>
          </cell>
          <cell r="P2528" t="str">
            <v>E3</v>
          </cell>
          <cell r="Q2528" t="str">
            <v>J1</v>
          </cell>
          <cell r="R2528" t="str">
            <v>J6</v>
          </cell>
          <cell r="S2528" t="str">
            <v>ENTREGADO</v>
          </cell>
          <cell r="T2528">
            <v>42716</v>
          </cell>
          <cell r="U2528" t="str">
            <v>CONDORI CHURATA ALEX</v>
          </cell>
          <cell r="V2528" t="str">
            <v>FLOREZ CONDORI  JOSE WILLIANS</v>
          </cell>
        </row>
        <row r="2529">
          <cell r="A2529">
            <v>2514</v>
          </cell>
          <cell r="B2529">
            <v>42716</v>
          </cell>
          <cell r="C2529" t="str">
            <v>DICIEMBRE</v>
          </cell>
          <cell r="D2529" t="str">
            <v>2016</v>
          </cell>
          <cell r="E2529">
            <v>576</v>
          </cell>
          <cell r="F2529" t="str">
            <v>ABQ-704</v>
          </cell>
          <cell r="G2529" t="str">
            <v>TBB-995</v>
          </cell>
          <cell r="H2529" t="str">
            <v>LAS BAMBAS</v>
          </cell>
          <cell r="I2529">
            <v>111397</v>
          </cell>
          <cell r="J2529" t="str">
            <v>REPUESTO</v>
          </cell>
          <cell r="K2529" t="str">
            <v>PRESINTO 200</v>
          </cell>
          <cell r="L2529">
            <v>5</v>
          </cell>
          <cell r="M2529" t="str">
            <v>UNID.</v>
          </cell>
          <cell r="N2529" t="str">
            <v>TRACTO</v>
          </cell>
          <cell r="O2529">
            <v>0</v>
          </cell>
          <cell r="P2529" t="str">
            <v>E3</v>
          </cell>
          <cell r="Q2529" t="str">
            <v>J1</v>
          </cell>
          <cell r="R2529" t="str">
            <v>J6</v>
          </cell>
          <cell r="S2529" t="str">
            <v>ENTREGADO</v>
          </cell>
          <cell r="T2529">
            <v>42716</v>
          </cell>
          <cell r="U2529" t="str">
            <v>CONDORI CHURATA ALEX</v>
          </cell>
          <cell r="V2529" t="str">
            <v>FLOREZ CONDORI  JOSE WILLIANS</v>
          </cell>
        </row>
        <row r="2530">
          <cell r="A2530">
            <v>2537</v>
          </cell>
          <cell r="B2530">
            <v>42716</v>
          </cell>
          <cell r="C2530" t="str">
            <v>DICIEMBRE</v>
          </cell>
          <cell r="D2530" t="str">
            <v>2016</v>
          </cell>
          <cell r="E2530">
            <v>576</v>
          </cell>
          <cell r="F2530" t="str">
            <v>ABQ-704</v>
          </cell>
          <cell r="G2530" t="str">
            <v>TBB-995</v>
          </cell>
          <cell r="H2530" t="str">
            <v>LAS BAMBAS</v>
          </cell>
          <cell r="I2530">
            <v>111397</v>
          </cell>
          <cell r="J2530" t="str">
            <v>REPUESTO</v>
          </cell>
          <cell r="K2530" t="str">
            <v>TUBO CORRUGADO 1/4</v>
          </cell>
          <cell r="L2530">
            <v>1</v>
          </cell>
          <cell r="M2530" t="str">
            <v>M</v>
          </cell>
          <cell r="N2530" t="str">
            <v>TRACTO</v>
          </cell>
          <cell r="O2530">
            <v>0</v>
          </cell>
          <cell r="P2530" t="str">
            <v>E3</v>
          </cell>
          <cell r="Q2530" t="str">
            <v>J1</v>
          </cell>
          <cell r="R2530" t="str">
            <v>J6</v>
          </cell>
          <cell r="S2530" t="str">
            <v>ENTREGADO</v>
          </cell>
          <cell r="T2530">
            <v>42716</v>
          </cell>
          <cell r="U2530" t="str">
            <v>CONDORI CHURATA ALEX</v>
          </cell>
          <cell r="V2530" t="str">
            <v>FLOREZ CONDORI  JOSE WILLIANS</v>
          </cell>
        </row>
        <row r="2531">
          <cell r="A2531">
            <v>2556</v>
          </cell>
          <cell r="B2531">
            <v>42716</v>
          </cell>
          <cell r="C2531" t="str">
            <v>DICIEMBRE</v>
          </cell>
          <cell r="D2531" t="str">
            <v>2016</v>
          </cell>
          <cell r="E2531">
            <v>576</v>
          </cell>
          <cell r="F2531" t="str">
            <v>ABQ-704</v>
          </cell>
          <cell r="G2531" t="str">
            <v>TBB-995</v>
          </cell>
          <cell r="H2531" t="str">
            <v>LAS BAMBAS</v>
          </cell>
          <cell r="I2531">
            <v>111397</v>
          </cell>
          <cell r="J2531" t="str">
            <v>REPUESTO</v>
          </cell>
          <cell r="K2531" t="str">
            <v>FUSIBLES 20V</v>
          </cell>
          <cell r="L2531">
            <v>1</v>
          </cell>
          <cell r="M2531" t="str">
            <v>UNID.</v>
          </cell>
          <cell r="N2531" t="str">
            <v>TRACTO</v>
          </cell>
          <cell r="O2531">
            <v>0</v>
          </cell>
          <cell r="P2531" t="str">
            <v>E3</v>
          </cell>
          <cell r="Q2531" t="str">
            <v>J1</v>
          </cell>
          <cell r="R2531" t="str">
            <v>J6</v>
          </cell>
          <cell r="S2531" t="str">
            <v>ENTREGADO</v>
          </cell>
          <cell r="T2531">
            <v>42716</v>
          </cell>
          <cell r="U2531" t="str">
            <v>CONDORI CHURATA ALEX</v>
          </cell>
          <cell r="V2531" t="str">
            <v>FLOREZ CONDORI  JOSE WILLIANS</v>
          </cell>
        </row>
        <row r="2532">
          <cell r="A2532">
            <v>2515</v>
          </cell>
          <cell r="B2532">
            <v>42716</v>
          </cell>
          <cell r="C2532" t="str">
            <v>DICIEMBRE</v>
          </cell>
          <cell r="D2532" t="str">
            <v>2016</v>
          </cell>
          <cell r="E2532">
            <v>563</v>
          </cell>
          <cell r="F2532" t="str">
            <v>ABQ-780</v>
          </cell>
          <cell r="G2532" t="str">
            <v>C9S-990</v>
          </cell>
          <cell r="H2532" t="str">
            <v>LAS BAMBAS</v>
          </cell>
          <cell r="I2532">
            <v>116656</v>
          </cell>
          <cell r="J2532" t="str">
            <v>REPUESTO</v>
          </cell>
          <cell r="K2532" t="str">
            <v>LLANTAS</v>
          </cell>
          <cell r="L2532">
            <v>2</v>
          </cell>
          <cell r="M2532" t="str">
            <v>UNID.</v>
          </cell>
          <cell r="N2532" t="str">
            <v>CISTERNA</v>
          </cell>
          <cell r="O2532">
            <v>0</v>
          </cell>
          <cell r="P2532" t="str">
            <v>N2</v>
          </cell>
          <cell r="Q2532" t="str">
            <v>J1</v>
          </cell>
          <cell r="R2532" t="str">
            <v>J1</v>
          </cell>
          <cell r="S2532" t="str">
            <v>ENTREGADO</v>
          </cell>
          <cell r="T2532">
            <v>42716</v>
          </cell>
          <cell r="U2532" t="str">
            <v>MAMANI LARICO  EDUARDO ALVARO</v>
          </cell>
          <cell r="V2532" t="str">
            <v>FLOREZ CONDORI  JOSE WILLIANS</v>
          </cell>
        </row>
        <row r="2533">
          <cell r="A2533">
            <v>2517</v>
          </cell>
          <cell r="B2533">
            <v>42716</v>
          </cell>
          <cell r="C2533" t="str">
            <v>DICIEMBRE</v>
          </cell>
          <cell r="D2533" t="str">
            <v>2016</v>
          </cell>
          <cell r="E2533">
            <v>563</v>
          </cell>
          <cell r="F2533" t="str">
            <v>ABQ-780</v>
          </cell>
          <cell r="G2533" t="str">
            <v>C9S-990</v>
          </cell>
          <cell r="H2533" t="str">
            <v>LAS BAMBAS</v>
          </cell>
          <cell r="I2533">
            <v>116656</v>
          </cell>
          <cell r="J2533" t="str">
            <v>REPUESTO</v>
          </cell>
          <cell r="K2533" t="str">
            <v>LLANTAS</v>
          </cell>
          <cell r="L2533">
            <v>2</v>
          </cell>
          <cell r="M2533" t="str">
            <v>UNID.</v>
          </cell>
          <cell r="N2533" t="str">
            <v>CISTERNA</v>
          </cell>
          <cell r="O2533">
            <v>0</v>
          </cell>
          <cell r="P2533" t="str">
            <v>N2</v>
          </cell>
          <cell r="Q2533" t="str">
            <v>J1</v>
          </cell>
          <cell r="R2533" t="str">
            <v>J1</v>
          </cell>
          <cell r="S2533" t="str">
            <v>ENTREGADO</v>
          </cell>
          <cell r="T2533">
            <v>42716</v>
          </cell>
          <cell r="U2533" t="str">
            <v>MAMANI LARICO  EDUARDO ALVARO</v>
          </cell>
          <cell r="V2533" t="str">
            <v>FLOREZ CONDORI  JOSE WILLIANS</v>
          </cell>
        </row>
        <row r="2534">
          <cell r="A2534">
            <v>2561</v>
          </cell>
          <cell r="B2534">
            <v>42716</v>
          </cell>
          <cell r="C2534" t="str">
            <v>DICIEMBRE</v>
          </cell>
          <cell r="D2534" t="str">
            <v>2016</v>
          </cell>
          <cell r="E2534">
            <v>563</v>
          </cell>
          <cell r="F2534" t="str">
            <v>ABQ-780</v>
          </cell>
          <cell r="G2534" t="str">
            <v>C9S-990</v>
          </cell>
          <cell r="H2534" t="str">
            <v>LAS BAMBAS</v>
          </cell>
          <cell r="I2534">
            <v>116656</v>
          </cell>
          <cell r="J2534" t="str">
            <v>REPUESTO</v>
          </cell>
          <cell r="K2534" t="str">
            <v>FARO PIRATA</v>
          </cell>
          <cell r="L2534">
            <v>1</v>
          </cell>
          <cell r="M2534" t="str">
            <v>UNID.</v>
          </cell>
          <cell r="N2534" t="str">
            <v>TRACTO</v>
          </cell>
          <cell r="O2534">
            <v>0</v>
          </cell>
          <cell r="P2534" t="str">
            <v>E3</v>
          </cell>
          <cell r="Q2534" t="str">
            <v>J2</v>
          </cell>
          <cell r="R2534" t="str">
            <v>J2</v>
          </cell>
          <cell r="S2534" t="str">
            <v>ENTREGADO</v>
          </cell>
          <cell r="T2534">
            <v>42716</v>
          </cell>
          <cell r="U2534" t="str">
            <v>CONDORI CHURATA ALEX</v>
          </cell>
          <cell r="V2534" t="str">
            <v>CORIHUAMAN SURCO  ERICK ROBERT</v>
          </cell>
        </row>
        <row r="2535">
          <cell r="A2535">
            <v>2562</v>
          </cell>
          <cell r="B2535">
            <v>42716</v>
          </cell>
          <cell r="C2535" t="str">
            <v>DICIEMBRE</v>
          </cell>
          <cell r="D2535" t="str">
            <v>2016</v>
          </cell>
          <cell r="E2535">
            <v>563</v>
          </cell>
          <cell r="F2535" t="str">
            <v>ABQ-780</v>
          </cell>
          <cell r="G2535" t="str">
            <v>C9S-990</v>
          </cell>
          <cell r="H2535" t="str">
            <v>LAS BAMBAS</v>
          </cell>
          <cell r="I2535">
            <v>116656</v>
          </cell>
          <cell r="J2535" t="str">
            <v>REPUESTO</v>
          </cell>
          <cell r="K2535" t="str">
            <v>PERNO 5/16 X 1 1/2</v>
          </cell>
          <cell r="L2535">
            <v>1</v>
          </cell>
          <cell r="M2535" t="str">
            <v>UNID.</v>
          </cell>
          <cell r="N2535" t="str">
            <v>TRACTO</v>
          </cell>
          <cell r="O2535">
            <v>0</v>
          </cell>
          <cell r="P2535" t="str">
            <v>E3</v>
          </cell>
          <cell r="Q2535" t="str">
            <v>J2</v>
          </cell>
          <cell r="R2535" t="str">
            <v>J2</v>
          </cell>
          <cell r="S2535" t="str">
            <v>ENTREGADO</v>
          </cell>
          <cell r="T2535">
            <v>42716</v>
          </cell>
          <cell r="U2535" t="str">
            <v>CONDORI CHURATA ALEX</v>
          </cell>
          <cell r="V2535" t="str">
            <v>CORIHUAMAN SURCO  ERICK ROBERT</v>
          </cell>
        </row>
        <row r="2536">
          <cell r="A2536">
            <v>2563</v>
          </cell>
          <cell r="B2536">
            <v>42716</v>
          </cell>
          <cell r="C2536" t="str">
            <v>DICIEMBRE</v>
          </cell>
          <cell r="D2536" t="str">
            <v>2016</v>
          </cell>
          <cell r="E2536">
            <v>563</v>
          </cell>
          <cell r="F2536" t="str">
            <v>ABQ-780</v>
          </cell>
          <cell r="G2536" t="str">
            <v>C9S-990</v>
          </cell>
          <cell r="H2536" t="str">
            <v>LAS BAMBAS</v>
          </cell>
          <cell r="I2536">
            <v>116656</v>
          </cell>
          <cell r="J2536" t="str">
            <v>REPUESTO</v>
          </cell>
          <cell r="K2536" t="str">
            <v>TUERCA 5/16</v>
          </cell>
          <cell r="L2536">
            <v>1</v>
          </cell>
          <cell r="M2536" t="str">
            <v>UNID.</v>
          </cell>
          <cell r="N2536" t="str">
            <v>TRACTO</v>
          </cell>
          <cell r="O2536">
            <v>0</v>
          </cell>
          <cell r="P2536" t="str">
            <v>E3</v>
          </cell>
          <cell r="Q2536" t="str">
            <v>J2</v>
          </cell>
          <cell r="R2536" t="str">
            <v>J2</v>
          </cell>
          <cell r="S2536" t="str">
            <v>ENTREGADO</v>
          </cell>
          <cell r="T2536">
            <v>42716</v>
          </cell>
          <cell r="U2536" t="str">
            <v>CONDORI CHURATA ALEX</v>
          </cell>
          <cell r="V2536" t="str">
            <v>CORIHUAMAN SURCO  ERICK ROBERT</v>
          </cell>
        </row>
        <row r="2537">
          <cell r="A2537">
            <v>2564</v>
          </cell>
          <cell r="B2537">
            <v>42716</v>
          </cell>
          <cell r="C2537" t="str">
            <v>DICIEMBRE</v>
          </cell>
          <cell r="D2537" t="str">
            <v>2016</v>
          </cell>
          <cell r="E2537">
            <v>563</v>
          </cell>
          <cell r="F2537" t="str">
            <v>ABQ-780</v>
          </cell>
          <cell r="G2537" t="str">
            <v>C9S-990</v>
          </cell>
          <cell r="H2537" t="str">
            <v>LAS BAMBAS</v>
          </cell>
          <cell r="I2537">
            <v>116656</v>
          </cell>
          <cell r="J2537" t="str">
            <v>REPUESTO</v>
          </cell>
          <cell r="K2537" t="str">
            <v>ARANDELA PLANA 5/16</v>
          </cell>
          <cell r="L2537">
            <v>1</v>
          </cell>
          <cell r="M2537" t="str">
            <v>UNID.</v>
          </cell>
          <cell r="N2537" t="str">
            <v>TRACTO</v>
          </cell>
          <cell r="O2537">
            <v>0</v>
          </cell>
          <cell r="P2537" t="str">
            <v>E3</v>
          </cell>
          <cell r="Q2537" t="str">
            <v>J2</v>
          </cell>
          <cell r="R2537" t="str">
            <v>J2</v>
          </cell>
          <cell r="S2537" t="str">
            <v>ENTREGADO</v>
          </cell>
          <cell r="T2537">
            <v>42716</v>
          </cell>
          <cell r="U2537" t="str">
            <v>CONDORI CHURATA ALEX</v>
          </cell>
          <cell r="V2537" t="str">
            <v>CORIHUAMAN SURCO  ERICK ROBERT</v>
          </cell>
        </row>
        <row r="2538">
          <cell r="A2538">
            <v>2545</v>
          </cell>
          <cell r="B2538">
            <v>42716</v>
          </cell>
          <cell r="C2538" t="str">
            <v>DICIEMBRE</v>
          </cell>
          <cell r="D2538" t="str">
            <v>2016</v>
          </cell>
          <cell r="E2538">
            <v>578</v>
          </cell>
          <cell r="F2538" t="str">
            <v>AHX-713</v>
          </cell>
          <cell r="G2538" t="str">
            <v>D9S-976</v>
          </cell>
          <cell r="H2538" t="str">
            <v>LAS BAMBAS</v>
          </cell>
          <cell r="I2538">
            <v>59635</v>
          </cell>
          <cell r="J2538" t="str">
            <v>REPUESTO</v>
          </cell>
          <cell r="K2538" t="str">
            <v>SOPORTES DE TRAVESAÑO</v>
          </cell>
          <cell r="L2538">
            <v>2</v>
          </cell>
          <cell r="M2538" t="str">
            <v>UNID.</v>
          </cell>
          <cell r="N2538" t="str">
            <v>TRACTO</v>
          </cell>
          <cell r="O2538">
            <v>0</v>
          </cell>
          <cell r="P2538" t="str">
            <v>M8</v>
          </cell>
          <cell r="Q2538" t="str">
            <v>J1</v>
          </cell>
          <cell r="R2538" t="str">
            <v>J6</v>
          </cell>
          <cell r="S2538" t="str">
            <v>ENTREGADO</v>
          </cell>
          <cell r="T2538">
            <v>42716</v>
          </cell>
          <cell r="U2538" t="str">
            <v>VARILLAS GAGO  OSCAR ALBERTO</v>
          </cell>
          <cell r="V2538" t="str">
            <v>FLOREZ CONDORI  JOSE WILLIANS</v>
          </cell>
        </row>
        <row r="2539">
          <cell r="A2539">
            <v>2546</v>
          </cell>
          <cell r="B2539">
            <v>42716</v>
          </cell>
          <cell r="C2539" t="str">
            <v>DICIEMBRE</v>
          </cell>
          <cell r="D2539" t="str">
            <v>2016</v>
          </cell>
          <cell r="E2539">
            <v>578</v>
          </cell>
          <cell r="F2539" t="str">
            <v>AHX-713</v>
          </cell>
          <cell r="G2539" t="str">
            <v>D9S-976</v>
          </cell>
          <cell r="H2539" t="str">
            <v>LAS BAMBAS</v>
          </cell>
          <cell r="I2539">
            <v>59635</v>
          </cell>
          <cell r="J2539" t="str">
            <v>REPUESTO</v>
          </cell>
          <cell r="K2539" t="str">
            <v>AISLADOR DE CABINA</v>
          </cell>
          <cell r="L2539">
            <v>1</v>
          </cell>
          <cell r="M2539" t="str">
            <v>UNID.</v>
          </cell>
          <cell r="N2539" t="str">
            <v>TRACTO</v>
          </cell>
          <cell r="O2539">
            <v>0</v>
          </cell>
          <cell r="P2539" t="str">
            <v>M8</v>
          </cell>
          <cell r="Q2539" t="str">
            <v>J1</v>
          </cell>
          <cell r="R2539" t="str">
            <v>J6</v>
          </cell>
          <cell r="S2539" t="str">
            <v>ENTREGADO</v>
          </cell>
          <cell r="T2539">
            <v>42716</v>
          </cell>
          <cell r="U2539" t="str">
            <v>VARILLAS GAGO  OSCAR ALBERTO</v>
          </cell>
          <cell r="V2539" t="str">
            <v>FLOREZ CONDORI  JOSE WILLIANS</v>
          </cell>
        </row>
        <row r="2540">
          <cell r="A2540">
            <v>2551</v>
          </cell>
          <cell r="B2540">
            <v>42716</v>
          </cell>
          <cell r="C2540" t="str">
            <v>DICIEMBRE</v>
          </cell>
          <cell r="D2540" t="str">
            <v>2016</v>
          </cell>
          <cell r="E2540">
            <v>578</v>
          </cell>
          <cell r="F2540" t="str">
            <v>AHX-713</v>
          </cell>
          <cell r="G2540" t="str">
            <v>D9S-976</v>
          </cell>
          <cell r="H2540" t="str">
            <v>LAS BAMBAS</v>
          </cell>
          <cell r="I2540">
            <v>59635</v>
          </cell>
          <cell r="J2540" t="str">
            <v>REPUESTO</v>
          </cell>
          <cell r="K2540" t="str">
            <v>PERNO 5/8 X 2</v>
          </cell>
          <cell r="L2540">
            <v>4</v>
          </cell>
          <cell r="M2540" t="str">
            <v>UNID.</v>
          </cell>
          <cell r="N2540" t="str">
            <v>TRACTO</v>
          </cell>
          <cell r="O2540">
            <v>0</v>
          </cell>
          <cell r="P2540" t="str">
            <v>M8</v>
          </cell>
          <cell r="Q2540" t="str">
            <v>J1</v>
          </cell>
          <cell r="R2540" t="str">
            <v>J6</v>
          </cell>
          <cell r="S2540" t="str">
            <v>ENTREGADO</v>
          </cell>
          <cell r="T2540">
            <v>42716</v>
          </cell>
          <cell r="U2540" t="str">
            <v>VARILLAS GAGO  OSCAR ALBERTO</v>
          </cell>
          <cell r="V2540" t="str">
            <v>FLOREZ CONDORI  JOSE WILLIANS</v>
          </cell>
        </row>
        <row r="2541">
          <cell r="A2541">
            <v>2552</v>
          </cell>
          <cell r="B2541">
            <v>42716</v>
          </cell>
          <cell r="C2541" t="str">
            <v>DICIEMBRE</v>
          </cell>
          <cell r="D2541" t="str">
            <v>2016</v>
          </cell>
          <cell r="E2541">
            <v>578</v>
          </cell>
          <cell r="F2541" t="str">
            <v>AHX-713</v>
          </cell>
          <cell r="G2541" t="str">
            <v>D9S-976</v>
          </cell>
          <cell r="H2541" t="str">
            <v>LAS BAMBAS</v>
          </cell>
          <cell r="I2541">
            <v>59635</v>
          </cell>
          <cell r="J2541" t="str">
            <v>REPUESTO</v>
          </cell>
          <cell r="K2541" t="str">
            <v>TUERCA SEGURO 5/8</v>
          </cell>
          <cell r="L2541">
            <v>4</v>
          </cell>
          <cell r="M2541" t="str">
            <v>UNID.</v>
          </cell>
          <cell r="N2541" t="str">
            <v>TRACTO</v>
          </cell>
          <cell r="O2541">
            <v>0</v>
          </cell>
          <cell r="P2541" t="str">
            <v>M8</v>
          </cell>
          <cell r="Q2541" t="str">
            <v>J1</v>
          </cell>
          <cell r="R2541" t="str">
            <v>J6</v>
          </cell>
          <cell r="S2541" t="str">
            <v>ENTREGADO</v>
          </cell>
          <cell r="T2541">
            <v>42716</v>
          </cell>
          <cell r="U2541" t="str">
            <v>VARILLAS GAGO  OSCAR ALBERTO</v>
          </cell>
          <cell r="V2541" t="str">
            <v>FLOREZ CONDORI  JOSE WILLIANS</v>
          </cell>
        </row>
        <row r="2542">
          <cell r="A2542">
            <v>2553</v>
          </cell>
          <cell r="B2542">
            <v>42716</v>
          </cell>
          <cell r="C2542" t="str">
            <v>DICIEMBRE</v>
          </cell>
          <cell r="D2542" t="str">
            <v>2016</v>
          </cell>
          <cell r="E2542">
            <v>578</v>
          </cell>
          <cell r="F2542" t="str">
            <v>AHX-713</v>
          </cell>
          <cell r="G2542" t="str">
            <v>D9S-976</v>
          </cell>
          <cell r="H2542" t="str">
            <v>LAS BAMBAS</v>
          </cell>
          <cell r="I2542">
            <v>59635</v>
          </cell>
          <cell r="J2542" t="str">
            <v>REPUESTO</v>
          </cell>
          <cell r="K2542" t="str">
            <v>ARANDELA PLANA 5/8</v>
          </cell>
          <cell r="L2542">
            <v>8</v>
          </cell>
          <cell r="M2542" t="str">
            <v>UNID.</v>
          </cell>
          <cell r="N2542" t="str">
            <v>TRACTO</v>
          </cell>
          <cell r="O2542">
            <v>0</v>
          </cell>
          <cell r="P2542" t="str">
            <v>M8</v>
          </cell>
          <cell r="Q2542" t="str">
            <v>J1</v>
          </cell>
          <cell r="R2542" t="str">
            <v>J6</v>
          </cell>
          <cell r="S2542" t="str">
            <v>ENTREGADO</v>
          </cell>
          <cell r="T2542">
            <v>42716</v>
          </cell>
          <cell r="U2542" t="str">
            <v>VARILLAS GAGO  OSCAR ALBERTO</v>
          </cell>
          <cell r="V2542" t="str">
            <v>FLOREZ CONDORI  JOSE WILLIANS</v>
          </cell>
        </row>
        <row r="2543">
          <cell r="A2543">
            <v>2554</v>
          </cell>
          <cell r="B2543">
            <v>42716</v>
          </cell>
          <cell r="C2543" t="str">
            <v>DICIEMBRE</v>
          </cell>
          <cell r="D2543" t="str">
            <v>2016</v>
          </cell>
          <cell r="E2543">
            <v>578</v>
          </cell>
          <cell r="F2543" t="str">
            <v>AHX-713</v>
          </cell>
          <cell r="G2543" t="str">
            <v>D9S-976</v>
          </cell>
          <cell r="H2543" t="str">
            <v>LAS BAMBAS</v>
          </cell>
          <cell r="I2543">
            <v>59635</v>
          </cell>
          <cell r="J2543" t="str">
            <v>REPUESTO</v>
          </cell>
          <cell r="K2543" t="str">
            <v>LIQUIDO LIMPIAPARABRISAS</v>
          </cell>
          <cell r="L2543">
            <v>1</v>
          </cell>
          <cell r="M2543" t="str">
            <v>GLNS.</v>
          </cell>
          <cell r="N2543" t="str">
            <v>TRACTO</v>
          </cell>
          <cell r="O2543">
            <v>0</v>
          </cell>
          <cell r="P2543" t="str">
            <v>M8</v>
          </cell>
          <cell r="Q2543" t="str">
            <v>J1</v>
          </cell>
          <cell r="R2543" t="str">
            <v>J6</v>
          </cell>
          <cell r="S2543" t="str">
            <v>ENTREGADO</v>
          </cell>
          <cell r="T2543">
            <v>42716</v>
          </cell>
          <cell r="U2543" t="str">
            <v>VARILLAS GAGO  OSCAR ALBERTO</v>
          </cell>
          <cell r="V2543" t="str">
            <v>FLOREZ CONDORI  JOSE WILLIANS</v>
          </cell>
        </row>
        <row r="2544">
          <cell r="A2544">
            <v>2501</v>
          </cell>
          <cell r="B2544">
            <v>42716</v>
          </cell>
          <cell r="C2544" t="str">
            <v>DICIEMBRE</v>
          </cell>
          <cell r="D2544" t="str">
            <v>2016</v>
          </cell>
          <cell r="E2544">
            <v>530</v>
          </cell>
          <cell r="F2544" t="str">
            <v>C5R-892</v>
          </cell>
          <cell r="G2544" t="str">
            <v>A0T-983</v>
          </cell>
          <cell r="H2544" t="str">
            <v>LAS BAMBAS</v>
          </cell>
          <cell r="I2544">
            <v>226743</v>
          </cell>
          <cell r="J2544" t="str">
            <v>REPUESTO</v>
          </cell>
          <cell r="K2544" t="str">
            <v>FAJAS</v>
          </cell>
          <cell r="L2544">
            <v>2</v>
          </cell>
          <cell r="M2544" t="str">
            <v>JUEGO</v>
          </cell>
          <cell r="N2544" t="str">
            <v>TRACTO</v>
          </cell>
          <cell r="O2544">
            <v>0</v>
          </cell>
          <cell r="P2544" t="str">
            <v>M1</v>
          </cell>
          <cell r="Q2544" t="str">
            <v>J2</v>
          </cell>
          <cell r="R2544" t="str">
            <v>J6</v>
          </cell>
          <cell r="S2544" t="str">
            <v>ENTREGADO</v>
          </cell>
          <cell r="T2544">
            <v>42716</v>
          </cell>
          <cell r="U2544" t="str">
            <v>CABEZAS SANCHEZ JEAN JHONATAN</v>
          </cell>
          <cell r="V2544" t="str">
            <v>CORIHUAMAN SURCO  ERICK ROBERT</v>
          </cell>
        </row>
        <row r="2545">
          <cell r="A2545">
            <v>2583</v>
          </cell>
          <cell r="B2545">
            <v>42716</v>
          </cell>
          <cell r="C2545" t="str">
            <v>DICIEMBRE</v>
          </cell>
          <cell r="D2545" t="str">
            <v>2016</v>
          </cell>
          <cell r="E2545">
            <v>575</v>
          </cell>
          <cell r="F2545" t="str">
            <v>C9N-807</v>
          </cell>
          <cell r="G2545" t="str">
            <v>B4O-994</v>
          </cell>
          <cell r="H2545" t="str">
            <v>LAS BAMBAS</v>
          </cell>
          <cell r="I2545">
            <v>211537</v>
          </cell>
          <cell r="J2545" t="str">
            <v>REPUESTO</v>
          </cell>
          <cell r="K2545" t="str">
            <v>LLANTAS DELANTERAS</v>
          </cell>
          <cell r="L2545">
            <v>2</v>
          </cell>
          <cell r="M2545" t="str">
            <v>UNID.</v>
          </cell>
          <cell r="N2545" t="str">
            <v>TRACTO</v>
          </cell>
          <cell r="O2545">
            <v>0</v>
          </cell>
          <cell r="P2545" t="str">
            <v>N1</v>
          </cell>
          <cell r="Q2545" t="str">
            <v>J1</v>
          </cell>
          <cell r="R2545" t="str">
            <v>J1</v>
          </cell>
          <cell r="S2545" t="str">
            <v>ENTREGADO</v>
          </cell>
          <cell r="T2545">
            <v>42716</v>
          </cell>
          <cell r="U2545" t="str">
            <v>AGUILAR CCANTUTA WILLY</v>
          </cell>
          <cell r="V2545" t="str">
            <v>FLOREZ CONDORI  JOSE WILLIANS</v>
          </cell>
        </row>
        <row r="2546">
          <cell r="A2546">
            <v>2523</v>
          </cell>
          <cell r="B2546">
            <v>42716</v>
          </cell>
          <cell r="C2546" t="str">
            <v>DICIEMBRE</v>
          </cell>
          <cell r="D2546" t="str">
            <v>2016</v>
          </cell>
          <cell r="E2546">
            <v>575</v>
          </cell>
          <cell r="F2546" t="str">
            <v>C9N-807</v>
          </cell>
          <cell r="G2546" t="str">
            <v>B4O-994</v>
          </cell>
          <cell r="H2546" t="str">
            <v>LAS BAMBAS</v>
          </cell>
          <cell r="I2546">
            <v>211537</v>
          </cell>
          <cell r="J2546" t="str">
            <v>REPUESTO</v>
          </cell>
          <cell r="K2546" t="str">
            <v>PRESINTO 200</v>
          </cell>
          <cell r="L2546">
            <v>20</v>
          </cell>
          <cell r="M2546" t="str">
            <v>UNID.</v>
          </cell>
          <cell r="N2546" t="str">
            <v>TRACTO</v>
          </cell>
          <cell r="O2546">
            <v>0</v>
          </cell>
          <cell r="P2546" t="str">
            <v>E1</v>
          </cell>
          <cell r="Q2546" t="str">
            <v>J1</v>
          </cell>
          <cell r="R2546" t="str">
            <v>J6</v>
          </cell>
          <cell r="S2546" t="str">
            <v>ENTREGADO</v>
          </cell>
          <cell r="T2546">
            <v>42716</v>
          </cell>
          <cell r="U2546" t="str">
            <v>PALOMINO CARDENAS JUAN CARLOS</v>
          </cell>
          <cell r="V2546" t="str">
            <v>FLOREZ CONDORI  JOSE WILLIANS</v>
          </cell>
        </row>
        <row r="2547">
          <cell r="A2547">
            <v>2539</v>
          </cell>
          <cell r="B2547">
            <v>42716</v>
          </cell>
          <cell r="C2547" t="str">
            <v>DICIEMBRE</v>
          </cell>
          <cell r="D2547" t="str">
            <v>2016</v>
          </cell>
          <cell r="E2547">
            <v>494</v>
          </cell>
          <cell r="F2547" t="str">
            <v>C9N-807</v>
          </cell>
          <cell r="G2547" t="str">
            <v>B4O-994</v>
          </cell>
          <cell r="H2547" t="str">
            <v>LAS BAMBAS</v>
          </cell>
          <cell r="I2547">
            <v>210486</v>
          </cell>
          <cell r="J2547" t="str">
            <v>REPUESTO</v>
          </cell>
          <cell r="K2547" t="str">
            <v>JUEGO DE EMPAQUETADURA DE MULTIPLE DE ESCAPE</v>
          </cell>
          <cell r="L2547">
            <v>1</v>
          </cell>
          <cell r="M2547" t="str">
            <v>UNID.</v>
          </cell>
          <cell r="N2547" t="str">
            <v>TRACTO</v>
          </cell>
          <cell r="O2547">
            <v>0</v>
          </cell>
          <cell r="P2547" t="str">
            <v>M8</v>
          </cell>
          <cell r="Q2547" t="str">
            <v>J1</v>
          </cell>
          <cell r="R2547" t="str">
            <v>J6</v>
          </cell>
          <cell r="S2547" t="str">
            <v>ENTREGADO</v>
          </cell>
          <cell r="T2547">
            <v>42716</v>
          </cell>
          <cell r="U2547" t="str">
            <v>VARILLAS GAGO  OSCAR ALBERTO</v>
          </cell>
          <cell r="V2547" t="str">
            <v>FLOREZ CONDORI  JOSE WILLIANS</v>
          </cell>
        </row>
        <row r="2548">
          <cell r="A2548">
            <v>2540</v>
          </cell>
          <cell r="B2548">
            <v>42716</v>
          </cell>
          <cell r="C2548" t="str">
            <v>DICIEMBRE</v>
          </cell>
          <cell r="D2548" t="str">
            <v>2016</v>
          </cell>
          <cell r="E2548">
            <v>494</v>
          </cell>
          <cell r="F2548" t="str">
            <v>C9N-807</v>
          </cell>
          <cell r="G2548" t="str">
            <v>B4O-994</v>
          </cell>
          <cell r="H2548" t="str">
            <v>LAS BAMBAS</v>
          </cell>
          <cell r="I2548">
            <v>210486</v>
          </cell>
          <cell r="J2548" t="str">
            <v>REPUESTO</v>
          </cell>
          <cell r="K2548" t="str">
            <v>EMPAQUETADURA RECTANGULAR DE TURBO</v>
          </cell>
          <cell r="L2548">
            <v>1</v>
          </cell>
          <cell r="M2548" t="str">
            <v>UNID.</v>
          </cell>
          <cell r="N2548" t="str">
            <v>TRACTO</v>
          </cell>
          <cell r="O2548">
            <v>0</v>
          </cell>
          <cell r="P2548" t="str">
            <v>M8</v>
          </cell>
          <cell r="Q2548" t="str">
            <v>J1</v>
          </cell>
          <cell r="R2548" t="str">
            <v>J6</v>
          </cell>
          <cell r="S2548" t="str">
            <v>ENTREGADO</v>
          </cell>
          <cell r="T2548">
            <v>42716</v>
          </cell>
          <cell r="U2548" t="str">
            <v>VARILLAS GAGO  OSCAR ALBERTO</v>
          </cell>
          <cell r="V2548" t="str">
            <v>FLOREZ CONDORI  JOSE WILLIANS</v>
          </cell>
        </row>
        <row r="2549">
          <cell r="A2549">
            <v>2541</v>
          </cell>
          <cell r="B2549">
            <v>42716</v>
          </cell>
          <cell r="C2549" t="str">
            <v>DICIEMBRE</v>
          </cell>
          <cell r="D2549" t="str">
            <v>2016</v>
          </cell>
          <cell r="E2549">
            <v>494</v>
          </cell>
          <cell r="F2549" t="str">
            <v>C9N-807</v>
          </cell>
          <cell r="G2549" t="str">
            <v>B4O-994</v>
          </cell>
          <cell r="H2549" t="str">
            <v>LAS BAMBAS</v>
          </cell>
          <cell r="I2549">
            <v>210486</v>
          </cell>
          <cell r="J2549" t="str">
            <v>REPUESTO</v>
          </cell>
          <cell r="K2549" t="str">
            <v>EMPAQUE DE RETORNO DE ACEITE</v>
          </cell>
          <cell r="L2549">
            <v>1</v>
          </cell>
          <cell r="M2549" t="str">
            <v>UNID.</v>
          </cell>
          <cell r="N2549" t="str">
            <v>TRACTO</v>
          </cell>
          <cell r="O2549">
            <v>0</v>
          </cell>
          <cell r="P2549" t="str">
            <v>M8</v>
          </cell>
          <cell r="Q2549" t="str">
            <v>J1</v>
          </cell>
          <cell r="R2549" t="str">
            <v>J6</v>
          </cell>
          <cell r="S2549" t="str">
            <v>ENTREGADO</v>
          </cell>
          <cell r="T2549">
            <v>42716</v>
          </cell>
          <cell r="U2549" t="str">
            <v>VARILLAS GAGO  OSCAR ALBERTO</v>
          </cell>
          <cell r="V2549" t="str">
            <v>FLOREZ CONDORI  JOSE WILLIANS</v>
          </cell>
        </row>
        <row r="2550">
          <cell r="A2550">
            <v>2542</v>
          </cell>
          <cell r="B2550">
            <v>42716</v>
          </cell>
          <cell r="C2550" t="str">
            <v>DICIEMBRE</v>
          </cell>
          <cell r="D2550" t="str">
            <v>2016</v>
          </cell>
          <cell r="E2550">
            <v>494</v>
          </cell>
          <cell r="F2550" t="str">
            <v>C9N-807</v>
          </cell>
          <cell r="G2550" t="str">
            <v>B4O-994</v>
          </cell>
          <cell r="H2550" t="str">
            <v>LAS BAMBAS</v>
          </cell>
          <cell r="I2550">
            <v>210486</v>
          </cell>
          <cell r="J2550" t="str">
            <v>REPUESTO</v>
          </cell>
          <cell r="K2550" t="str">
            <v>TURBO</v>
          </cell>
          <cell r="L2550">
            <v>1</v>
          </cell>
          <cell r="M2550" t="str">
            <v>UNID.</v>
          </cell>
          <cell r="N2550" t="str">
            <v>TRACTO</v>
          </cell>
          <cell r="O2550">
            <v>0</v>
          </cell>
          <cell r="P2550" t="str">
            <v>M8</v>
          </cell>
          <cell r="Q2550" t="str">
            <v>J1</v>
          </cell>
          <cell r="R2550" t="str">
            <v>J6</v>
          </cell>
          <cell r="S2550" t="str">
            <v>ENTREGADO</v>
          </cell>
          <cell r="T2550">
            <v>42716</v>
          </cell>
          <cell r="U2550" t="str">
            <v>VARILLAS GAGO  OSCAR ALBERTO</v>
          </cell>
          <cell r="V2550" t="str">
            <v>FLOREZ CONDORI  JOSE WILLIANS</v>
          </cell>
        </row>
        <row r="2551">
          <cell r="A2551">
            <v>2571</v>
          </cell>
          <cell r="B2551">
            <v>42716</v>
          </cell>
          <cell r="C2551" t="str">
            <v>DICIEMBRE</v>
          </cell>
          <cell r="D2551" t="str">
            <v>2016</v>
          </cell>
          <cell r="E2551">
            <v>575</v>
          </cell>
          <cell r="F2551" t="str">
            <v>C9N-807</v>
          </cell>
          <cell r="G2551" t="str">
            <v>B4O-994</v>
          </cell>
          <cell r="H2551" t="str">
            <v>LAS BAMBAS</v>
          </cell>
          <cell r="I2551">
            <v>211537</v>
          </cell>
          <cell r="J2551" t="str">
            <v>REPUESTO</v>
          </cell>
          <cell r="K2551" t="str">
            <v>ABRAZADERA DE SILENCIADOR PARTE SUPERIOR</v>
          </cell>
          <cell r="L2551">
            <v>1</v>
          </cell>
          <cell r="M2551" t="str">
            <v>UNID.</v>
          </cell>
          <cell r="N2551" t="str">
            <v>TRACTO</v>
          </cell>
          <cell r="O2551">
            <v>0</v>
          </cell>
          <cell r="P2551" t="str">
            <v>S2</v>
          </cell>
          <cell r="Q2551" t="str">
            <v>J1</v>
          </cell>
          <cell r="R2551" t="str">
            <v>J1</v>
          </cell>
          <cell r="S2551" t="str">
            <v>ENTREGADO</v>
          </cell>
          <cell r="T2551">
            <v>42716</v>
          </cell>
          <cell r="U2551" t="str">
            <v>PALOMINO ESTRADA  MICHEL</v>
          </cell>
          <cell r="V2551" t="str">
            <v>FLOREZ CONDORI  JOSE WILLIANS</v>
          </cell>
        </row>
        <row r="2552">
          <cell r="A2552">
            <v>2574</v>
          </cell>
          <cell r="B2552">
            <v>42716</v>
          </cell>
          <cell r="C2552" t="str">
            <v>DICIEMBRE</v>
          </cell>
          <cell r="D2552" t="str">
            <v>2016</v>
          </cell>
          <cell r="E2552">
            <v>575</v>
          </cell>
          <cell r="F2552" t="str">
            <v>C9N-807</v>
          </cell>
          <cell r="G2552" t="str">
            <v>B4O-994</v>
          </cell>
          <cell r="H2552" t="str">
            <v>LAS BAMBAS</v>
          </cell>
          <cell r="I2552">
            <v>211537</v>
          </cell>
          <cell r="J2552" t="str">
            <v>REPUESTO</v>
          </cell>
          <cell r="K2552" t="str">
            <v>PALANCA DIRECCIONALES DE LUCES</v>
          </cell>
          <cell r="L2552">
            <v>1</v>
          </cell>
          <cell r="M2552" t="str">
            <v>UNID.</v>
          </cell>
          <cell r="N2552" t="str">
            <v>TRACTO</v>
          </cell>
          <cell r="O2552">
            <v>0</v>
          </cell>
          <cell r="P2552" t="str">
            <v>E1</v>
          </cell>
          <cell r="Q2552" t="str">
            <v>J1</v>
          </cell>
          <cell r="R2552" t="str">
            <v>J1</v>
          </cell>
          <cell r="S2552" t="str">
            <v>ENTREGADO</v>
          </cell>
          <cell r="T2552">
            <v>42716</v>
          </cell>
          <cell r="U2552" t="str">
            <v>PALOMINO CARDENAS JUAN CARLOS</v>
          </cell>
          <cell r="V2552" t="str">
            <v>FLOREZ CONDORI  JOSE WILLIANS</v>
          </cell>
        </row>
        <row r="2553">
          <cell r="A2553">
            <v>2588</v>
          </cell>
          <cell r="B2553">
            <v>42716</v>
          </cell>
          <cell r="C2553" t="str">
            <v>DICIEMBRE</v>
          </cell>
          <cell r="D2553" t="str">
            <v>2016</v>
          </cell>
          <cell r="E2553">
            <v>575</v>
          </cell>
          <cell r="F2553" t="str">
            <v>C9N-807</v>
          </cell>
          <cell r="G2553" t="str">
            <v>B4O-994</v>
          </cell>
          <cell r="H2553" t="str">
            <v>LAS BAMBAS</v>
          </cell>
          <cell r="I2553">
            <v>211537</v>
          </cell>
          <cell r="J2553" t="str">
            <v>SERVICIO</v>
          </cell>
          <cell r="K2553" t="str">
            <v>REPARACION DE RADIADOR</v>
          </cell>
          <cell r="L2553">
            <v>1</v>
          </cell>
          <cell r="M2553" t="str">
            <v>UNID.</v>
          </cell>
          <cell r="N2553" t="str">
            <v>TRACTO</v>
          </cell>
          <cell r="O2553">
            <v>0</v>
          </cell>
          <cell r="P2553" t="str">
            <v>M1</v>
          </cell>
          <cell r="Q2553" t="str">
            <v>J1</v>
          </cell>
          <cell r="R2553" t="str">
            <v>J1</v>
          </cell>
          <cell r="S2553" t="str">
            <v>ENTREGADO</v>
          </cell>
          <cell r="T2553">
            <v>42716</v>
          </cell>
          <cell r="U2553" t="str">
            <v>CABEZAS SANCHEZ JEAN JHONATAN</v>
          </cell>
          <cell r="V2553" t="str">
            <v>FLOREZ CONDORI  JOSE WILLIANS</v>
          </cell>
        </row>
        <row r="2554">
          <cell r="A2554">
            <v>2527</v>
          </cell>
          <cell r="B2554">
            <v>42716</v>
          </cell>
          <cell r="C2554" t="str">
            <v>DICIEMBRE</v>
          </cell>
          <cell r="D2554" t="str">
            <v>2016</v>
          </cell>
          <cell r="E2554">
            <v>548</v>
          </cell>
          <cell r="F2554" t="str">
            <v>D3N-721</v>
          </cell>
          <cell r="G2554" t="str">
            <v>C4S-979</v>
          </cell>
          <cell r="H2554" t="str">
            <v>LAS BAMBAS</v>
          </cell>
          <cell r="I2554">
            <v>135552</v>
          </cell>
          <cell r="J2554" t="str">
            <v>REPUESTO</v>
          </cell>
          <cell r="K2554" t="str">
            <v>LLANTAS</v>
          </cell>
          <cell r="L2554">
            <v>2</v>
          </cell>
          <cell r="M2554" t="str">
            <v>UNID.</v>
          </cell>
          <cell r="N2554" t="str">
            <v>CISTERNA</v>
          </cell>
          <cell r="O2554">
            <v>0</v>
          </cell>
          <cell r="P2554" t="str">
            <v>N1</v>
          </cell>
          <cell r="Q2554" t="str">
            <v>J1</v>
          </cell>
          <cell r="R2554" t="str">
            <v>J6</v>
          </cell>
          <cell r="S2554" t="str">
            <v>ENTREGADO</v>
          </cell>
          <cell r="T2554">
            <v>42716</v>
          </cell>
          <cell r="U2554" t="str">
            <v>AGUILAR CCANTUTA WILLY</v>
          </cell>
          <cell r="V2554" t="str">
            <v>FLOREZ CONDORI  JOSE WILLIANS</v>
          </cell>
        </row>
        <row r="2555">
          <cell r="A2555">
            <v>2516</v>
          </cell>
          <cell r="B2555">
            <v>42716</v>
          </cell>
          <cell r="C2555" t="str">
            <v>DICIEMBRE</v>
          </cell>
          <cell r="D2555" t="str">
            <v>2016</v>
          </cell>
          <cell r="E2555">
            <v>561</v>
          </cell>
          <cell r="F2555" t="str">
            <v>D3P-744</v>
          </cell>
          <cell r="G2555" t="str">
            <v>A0F-996</v>
          </cell>
          <cell r="H2555" t="str">
            <v>LAS BAMBAS</v>
          </cell>
          <cell r="I2555">
            <v>154431</v>
          </cell>
          <cell r="J2555" t="str">
            <v>REPUESTO</v>
          </cell>
          <cell r="K2555" t="str">
            <v>LLANTAS</v>
          </cell>
          <cell r="L2555">
            <v>2</v>
          </cell>
          <cell r="M2555" t="str">
            <v>UNID.</v>
          </cell>
          <cell r="N2555" t="str">
            <v>CISTERNA</v>
          </cell>
          <cell r="O2555">
            <v>0</v>
          </cell>
          <cell r="P2555" t="str">
            <v>N2</v>
          </cell>
          <cell r="Q2555" t="str">
            <v>J1</v>
          </cell>
          <cell r="R2555" t="str">
            <v>J1</v>
          </cell>
          <cell r="S2555" t="str">
            <v>ENTREGADO</v>
          </cell>
          <cell r="T2555">
            <v>42716</v>
          </cell>
          <cell r="U2555" t="str">
            <v>MAMANI LARICO  EDUARDO ALVARO</v>
          </cell>
          <cell r="V2555" t="str">
            <v>FLOREZ CONDORI  JOSE WILLIANS</v>
          </cell>
        </row>
        <row r="2556">
          <cell r="A2556">
            <v>2518</v>
          </cell>
          <cell r="B2556">
            <v>42716</v>
          </cell>
          <cell r="C2556" t="str">
            <v>DICIEMBRE</v>
          </cell>
          <cell r="D2556" t="str">
            <v>2016</v>
          </cell>
          <cell r="E2556">
            <v>561</v>
          </cell>
          <cell r="F2556" t="str">
            <v>D3P-744</v>
          </cell>
          <cell r="G2556" t="str">
            <v>A0F-996</v>
          </cell>
          <cell r="H2556" t="str">
            <v>LAS BAMBAS</v>
          </cell>
          <cell r="I2556">
            <v>154431</v>
          </cell>
          <cell r="J2556" t="str">
            <v>REPUESTO</v>
          </cell>
          <cell r="K2556" t="str">
            <v>LLANTAS</v>
          </cell>
          <cell r="L2556">
            <v>2</v>
          </cell>
          <cell r="M2556" t="str">
            <v>UNID.</v>
          </cell>
          <cell r="N2556" t="str">
            <v>CISTERNA</v>
          </cell>
          <cell r="O2556">
            <v>0</v>
          </cell>
          <cell r="P2556" t="str">
            <v>N2</v>
          </cell>
          <cell r="Q2556" t="str">
            <v>J1</v>
          </cell>
          <cell r="R2556" t="str">
            <v>J1</v>
          </cell>
          <cell r="S2556" t="str">
            <v>ENTREGADO</v>
          </cell>
          <cell r="T2556">
            <v>42716</v>
          </cell>
          <cell r="U2556" t="str">
            <v>MAMANI LARICO  EDUARDO ALVARO</v>
          </cell>
          <cell r="V2556" t="str">
            <v>FLOREZ CONDORI  JOSE WILLIANS</v>
          </cell>
        </row>
        <row r="2557">
          <cell r="A2557">
            <v>2544</v>
          </cell>
          <cell r="B2557">
            <v>42716</v>
          </cell>
          <cell r="C2557" t="str">
            <v>DICIEMBRE</v>
          </cell>
          <cell r="D2557" t="str">
            <v>2016</v>
          </cell>
          <cell r="E2557">
            <v>561</v>
          </cell>
          <cell r="F2557" t="str">
            <v>D3P-744</v>
          </cell>
          <cell r="G2557" t="str">
            <v>A0F-996</v>
          </cell>
          <cell r="H2557" t="str">
            <v>LAS BAMBAS</v>
          </cell>
          <cell r="I2557">
            <v>154431</v>
          </cell>
          <cell r="J2557" t="str">
            <v>REPUESTO</v>
          </cell>
          <cell r="K2557" t="str">
            <v>LLANTAS</v>
          </cell>
          <cell r="L2557">
            <v>4</v>
          </cell>
          <cell r="M2557" t="str">
            <v>UNID.</v>
          </cell>
          <cell r="N2557" t="str">
            <v>TRACTO</v>
          </cell>
          <cell r="O2557">
            <v>0</v>
          </cell>
          <cell r="P2557" t="str">
            <v>N1</v>
          </cell>
          <cell r="Q2557" t="str">
            <v>J1</v>
          </cell>
          <cell r="R2557" t="str">
            <v>J6</v>
          </cell>
          <cell r="S2557" t="str">
            <v>ENTREGADO</v>
          </cell>
          <cell r="T2557">
            <v>42716</v>
          </cell>
          <cell r="U2557" t="str">
            <v>AGUILAR CCANTUTA WILLY</v>
          </cell>
          <cell r="V2557" t="str">
            <v>FLOREZ CONDORI  JOSE WILLIANS</v>
          </cell>
        </row>
        <row r="2558">
          <cell r="A2558">
            <v>2555</v>
          </cell>
          <cell r="B2558">
            <v>42716</v>
          </cell>
          <cell r="C2558" t="str">
            <v>DICIEMBRE</v>
          </cell>
          <cell r="D2558" t="str">
            <v>2016</v>
          </cell>
          <cell r="E2558">
            <v>561</v>
          </cell>
          <cell r="F2558" t="str">
            <v>D3P-744</v>
          </cell>
          <cell r="G2558" t="str">
            <v>A0F-996</v>
          </cell>
          <cell r="H2558" t="str">
            <v>LAS BAMBAS</v>
          </cell>
          <cell r="I2558">
            <v>154431</v>
          </cell>
          <cell r="J2558" t="str">
            <v>REPUESTO</v>
          </cell>
          <cell r="K2558" t="str">
            <v>LLANTAS</v>
          </cell>
          <cell r="L2558">
            <v>4</v>
          </cell>
          <cell r="M2558" t="str">
            <v>UNID.</v>
          </cell>
          <cell r="N2558" t="str">
            <v>TRACTO</v>
          </cell>
          <cell r="O2558">
            <v>0</v>
          </cell>
          <cell r="P2558" t="str">
            <v>N1</v>
          </cell>
          <cell r="Q2558" t="str">
            <v>J1</v>
          </cell>
          <cell r="R2558" t="str">
            <v>J6</v>
          </cell>
          <cell r="S2558" t="str">
            <v>ENTREGADO</v>
          </cell>
          <cell r="T2558">
            <v>42716</v>
          </cell>
          <cell r="U2558" t="str">
            <v>AGUILAR CCANTUTA WILLY</v>
          </cell>
          <cell r="V2558" t="str">
            <v>FLOREZ CONDORI  JOSE WILLIANS</v>
          </cell>
        </row>
        <row r="2559">
          <cell r="A2559">
            <v>2519</v>
          </cell>
          <cell r="B2559">
            <v>42716</v>
          </cell>
          <cell r="C2559" t="str">
            <v>DICIEMBRE</v>
          </cell>
          <cell r="D2559" t="str">
            <v>2016</v>
          </cell>
          <cell r="E2559">
            <v>561</v>
          </cell>
          <cell r="F2559" t="str">
            <v>D3P-744</v>
          </cell>
          <cell r="G2559" t="str">
            <v>A0F-996</v>
          </cell>
          <cell r="H2559" t="str">
            <v>LAS BAMBAS</v>
          </cell>
          <cell r="I2559">
            <v>154431</v>
          </cell>
          <cell r="J2559" t="str">
            <v>REPUESTO</v>
          </cell>
          <cell r="K2559" t="str">
            <v>SICAFLEX</v>
          </cell>
          <cell r="L2559">
            <v>1</v>
          </cell>
          <cell r="M2559" t="str">
            <v>UNID.</v>
          </cell>
          <cell r="N2559" t="str">
            <v>TRACTO</v>
          </cell>
          <cell r="O2559">
            <v>0</v>
          </cell>
          <cell r="P2559" t="str">
            <v>E1</v>
          </cell>
          <cell r="Q2559" t="str">
            <v>J1</v>
          </cell>
          <cell r="R2559" t="str">
            <v>J1</v>
          </cell>
          <cell r="S2559" t="str">
            <v>ENTREGADO</v>
          </cell>
          <cell r="T2559">
            <v>42716</v>
          </cell>
          <cell r="U2559" t="str">
            <v>PALOMINO CARDENAS JUAN CARLOS</v>
          </cell>
          <cell r="V2559" t="str">
            <v>FLOREZ CONDORI  JOSE WILLIANS</v>
          </cell>
        </row>
        <row r="2560">
          <cell r="A2560">
            <v>2532</v>
          </cell>
          <cell r="B2560">
            <v>42716</v>
          </cell>
          <cell r="C2560" t="str">
            <v>DICIEMBRE</v>
          </cell>
          <cell r="D2560" t="str">
            <v>2016</v>
          </cell>
          <cell r="E2560">
            <v>561</v>
          </cell>
          <cell r="F2560" t="str">
            <v>D3P-744</v>
          </cell>
          <cell r="G2560" t="str">
            <v>A0F-996</v>
          </cell>
          <cell r="H2560" t="str">
            <v>LAS BAMBAS</v>
          </cell>
          <cell r="I2560">
            <v>154431</v>
          </cell>
          <cell r="J2560" t="str">
            <v>REPUESTO</v>
          </cell>
          <cell r="K2560" t="str">
            <v>PERNO 5/8 X 6</v>
          </cell>
          <cell r="L2560">
            <v>2</v>
          </cell>
          <cell r="M2560" t="str">
            <v>UNID.</v>
          </cell>
          <cell r="N2560" t="str">
            <v>CISTERNA</v>
          </cell>
          <cell r="O2560">
            <v>0</v>
          </cell>
          <cell r="P2560" t="str">
            <v>S1</v>
          </cell>
          <cell r="Q2560" t="str">
            <v>J1</v>
          </cell>
          <cell r="R2560" t="str">
            <v>J6</v>
          </cell>
          <cell r="S2560" t="str">
            <v>ENTREGADO</v>
          </cell>
          <cell r="T2560">
            <v>42716</v>
          </cell>
          <cell r="U2560" t="str">
            <v>BAYONA CRUZ CRISTIAN ARMANDO</v>
          </cell>
          <cell r="V2560" t="str">
            <v>FLOREZ CONDORI  JOSE WILLIANS</v>
          </cell>
        </row>
        <row r="2561">
          <cell r="A2561">
            <v>2533</v>
          </cell>
          <cell r="B2561">
            <v>42716</v>
          </cell>
          <cell r="C2561" t="str">
            <v>DICIEMBRE</v>
          </cell>
          <cell r="D2561" t="str">
            <v>2016</v>
          </cell>
          <cell r="E2561">
            <v>561</v>
          </cell>
          <cell r="F2561" t="str">
            <v>D3P-744</v>
          </cell>
          <cell r="G2561" t="str">
            <v>A0F-996</v>
          </cell>
          <cell r="H2561" t="str">
            <v>LAS BAMBAS</v>
          </cell>
          <cell r="I2561">
            <v>154431</v>
          </cell>
          <cell r="J2561" t="str">
            <v>REPUESTO</v>
          </cell>
          <cell r="K2561" t="str">
            <v>TUERCA SEGURO 5/8</v>
          </cell>
          <cell r="L2561">
            <v>2</v>
          </cell>
          <cell r="M2561" t="str">
            <v>UNID.</v>
          </cell>
          <cell r="N2561" t="str">
            <v>CISTERNA</v>
          </cell>
          <cell r="O2561">
            <v>0</v>
          </cell>
          <cell r="P2561" t="str">
            <v>S1</v>
          </cell>
          <cell r="Q2561" t="str">
            <v>J1</v>
          </cell>
          <cell r="R2561" t="str">
            <v>J6</v>
          </cell>
          <cell r="S2561" t="str">
            <v>ENTREGADO</v>
          </cell>
          <cell r="T2561">
            <v>42716</v>
          </cell>
          <cell r="U2561" t="str">
            <v>BAYONA CRUZ CRISTIAN ARMANDO</v>
          </cell>
          <cell r="V2561" t="str">
            <v>FLOREZ CONDORI  JOSE WILLIANS</v>
          </cell>
        </row>
        <row r="2562">
          <cell r="A2562">
            <v>2557</v>
          </cell>
          <cell r="B2562">
            <v>42716</v>
          </cell>
          <cell r="C2562" t="str">
            <v>DICIEMBRE</v>
          </cell>
          <cell r="D2562" t="str">
            <v>2016</v>
          </cell>
          <cell r="E2562">
            <v>561</v>
          </cell>
          <cell r="F2562" t="str">
            <v>D3P-744</v>
          </cell>
          <cell r="G2562" t="str">
            <v>A0F-996</v>
          </cell>
          <cell r="H2562" t="str">
            <v>LAS BAMBAS</v>
          </cell>
          <cell r="I2562">
            <v>154431</v>
          </cell>
          <cell r="J2562" t="str">
            <v>REPUESTO</v>
          </cell>
          <cell r="K2562" t="str">
            <v>SOPORTE DE TRAVESAÑO POSTERIOR</v>
          </cell>
          <cell r="L2562">
            <v>3</v>
          </cell>
          <cell r="M2562" t="str">
            <v>UNID.</v>
          </cell>
          <cell r="N2562" t="str">
            <v>TRACTO</v>
          </cell>
          <cell r="O2562">
            <v>0</v>
          </cell>
          <cell r="P2562" t="str">
            <v>S2</v>
          </cell>
          <cell r="Q2562" t="str">
            <v>J1</v>
          </cell>
          <cell r="R2562" t="str">
            <v>J6</v>
          </cell>
          <cell r="S2562" t="str">
            <v>ENTREGADO</v>
          </cell>
          <cell r="T2562">
            <v>42716</v>
          </cell>
          <cell r="U2562" t="str">
            <v>PALOMINO ESTRADA  MICHEL</v>
          </cell>
          <cell r="V2562" t="str">
            <v>FLOREZ CONDORI  JOSE WILLIANS</v>
          </cell>
        </row>
        <row r="2563">
          <cell r="A2563">
            <v>2520</v>
          </cell>
          <cell r="B2563">
            <v>42716</v>
          </cell>
          <cell r="C2563" t="str">
            <v>DICIEMBRE</v>
          </cell>
          <cell r="D2563" t="str">
            <v>2016</v>
          </cell>
          <cell r="E2563">
            <v>506</v>
          </cell>
          <cell r="F2563" t="str">
            <v>D3P-754</v>
          </cell>
          <cell r="G2563" t="str">
            <v>C0V-971</v>
          </cell>
          <cell r="H2563" t="str">
            <v>LAS BAMBAS</v>
          </cell>
          <cell r="I2563">
            <v>163530</v>
          </cell>
          <cell r="J2563" t="str">
            <v>REPUESTO</v>
          </cell>
          <cell r="K2563" t="str">
            <v>PINTURA COLOR BLANCO</v>
          </cell>
          <cell r="L2563">
            <v>0.2</v>
          </cell>
          <cell r="M2563" t="str">
            <v>GLNS.</v>
          </cell>
          <cell r="N2563" t="str">
            <v>CISTERNA</v>
          </cell>
          <cell r="O2563">
            <v>74</v>
          </cell>
          <cell r="P2563" t="str">
            <v>M3</v>
          </cell>
          <cell r="Q2563" t="str">
            <v>J1</v>
          </cell>
          <cell r="R2563" t="str">
            <v>J1</v>
          </cell>
          <cell r="S2563" t="str">
            <v>PENDIENTE</v>
          </cell>
          <cell r="T2563">
            <v>0</v>
          </cell>
          <cell r="U2563" t="str">
            <v>GARCIA PASQUEL  JOSE LUIS</v>
          </cell>
          <cell r="V2563" t="str">
            <v>FLOREZ CONDORI  JOSE WILLIANS</v>
          </cell>
        </row>
        <row r="2564">
          <cell r="A2564">
            <v>2521</v>
          </cell>
          <cell r="B2564">
            <v>42716</v>
          </cell>
          <cell r="C2564" t="str">
            <v>DICIEMBRE</v>
          </cell>
          <cell r="D2564" t="str">
            <v>2016</v>
          </cell>
          <cell r="E2564">
            <v>506</v>
          </cell>
          <cell r="F2564" t="str">
            <v>D3P-754</v>
          </cell>
          <cell r="G2564" t="str">
            <v>C0V-971</v>
          </cell>
          <cell r="H2564" t="str">
            <v>LAS BAMBAS</v>
          </cell>
          <cell r="I2564">
            <v>163530</v>
          </cell>
          <cell r="J2564" t="str">
            <v>REPUESTO</v>
          </cell>
          <cell r="K2564" t="str">
            <v>PINTURA COLOR VERDE</v>
          </cell>
          <cell r="L2564">
            <v>0.2</v>
          </cell>
          <cell r="M2564" t="str">
            <v>GLNS.</v>
          </cell>
          <cell r="N2564" t="str">
            <v>CISTERNA</v>
          </cell>
          <cell r="O2564">
            <v>0</v>
          </cell>
          <cell r="P2564" t="str">
            <v>M3</v>
          </cell>
          <cell r="Q2564" t="str">
            <v>J1</v>
          </cell>
          <cell r="R2564" t="str">
            <v>J1</v>
          </cell>
          <cell r="S2564" t="str">
            <v>ENTREGADO</v>
          </cell>
          <cell r="T2564">
            <v>42716</v>
          </cell>
          <cell r="U2564" t="str">
            <v>GARCIA PASQUEL  JOSE LUIS</v>
          </cell>
          <cell r="V2564" t="str">
            <v>FLOREZ CONDORI  JOSE WILLIANS</v>
          </cell>
        </row>
        <row r="2565">
          <cell r="A2565">
            <v>2567</v>
          </cell>
          <cell r="B2565">
            <v>42716</v>
          </cell>
          <cell r="C2565" t="str">
            <v>DICIEMBRE</v>
          </cell>
          <cell r="D2565" t="str">
            <v>2016</v>
          </cell>
          <cell r="E2565">
            <v>506</v>
          </cell>
          <cell r="F2565" t="str">
            <v>D3P-754</v>
          </cell>
          <cell r="G2565" t="str">
            <v>C0V-971</v>
          </cell>
          <cell r="H2565" t="str">
            <v>LAS BAMBAS</v>
          </cell>
          <cell r="I2565">
            <v>163530</v>
          </cell>
          <cell r="J2565" t="str">
            <v>REPUESTO</v>
          </cell>
          <cell r="K2565" t="str">
            <v>BISAGRA DE 3/8 X 2</v>
          </cell>
          <cell r="L2565">
            <v>1</v>
          </cell>
          <cell r="M2565" t="str">
            <v>UNID.</v>
          </cell>
          <cell r="N2565" t="str">
            <v>CISTERNA</v>
          </cell>
          <cell r="O2565">
            <v>0</v>
          </cell>
          <cell r="P2565" t="str">
            <v>S1</v>
          </cell>
          <cell r="Q2565" t="str">
            <v>J1</v>
          </cell>
          <cell r="R2565" t="str">
            <v>J6</v>
          </cell>
          <cell r="S2565" t="str">
            <v>ENTREGADO</v>
          </cell>
          <cell r="T2565">
            <v>42716</v>
          </cell>
          <cell r="U2565" t="str">
            <v>BAYONA CRUZ CRISTIAN ARMANDO</v>
          </cell>
          <cell r="V2565" t="str">
            <v>FLOREZ CONDORI  JOSE WILLIANS</v>
          </cell>
        </row>
        <row r="2566">
          <cell r="A2566">
            <v>2568</v>
          </cell>
          <cell r="B2566">
            <v>42716</v>
          </cell>
          <cell r="C2566" t="str">
            <v>DICIEMBRE</v>
          </cell>
          <cell r="D2566" t="str">
            <v>2016</v>
          </cell>
          <cell r="E2566">
            <v>506</v>
          </cell>
          <cell r="F2566" t="str">
            <v>D3P-754</v>
          </cell>
          <cell r="G2566" t="str">
            <v>C0V-971</v>
          </cell>
          <cell r="H2566" t="str">
            <v>LAS BAMBAS</v>
          </cell>
          <cell r="I2566">
            <v>163530</v>
          </cell>
          <cell r="J2566" t="str">
            <v>REPUESTO</v>
          </cell>
          <cell r="K2566" t="str">
            <v>PERNO 1/4 X 1</v>
          </cell>
          <cell r="L2566">
            <v>1</v>
          </cell>
          <cell r="M2566" t="str">
            <v>UNID.</v>
          </cell>
          <cell r="N2566" t="str">
            <v>CISTERNA</v>
          </cell>
          <cell r="O2566">
            <v>0</v>
          </cell>
          <cell r="P2566" t="str">
            <v>S1</v>
          </cell>
          <cell r="Q2566" t="str">
            <v>J1</v>
          </cell>
          <cell r="R2566" t="str">
            <v>J6</v>
          </cell>
          <cell r="S2566" t="str">
            <v>ENTREGADO</v>
          </cell>
          <cell r="T2566">
            <v>42716</v>
          </cell>
          <cell r="U2566" t="str">
            <v>BAYONA CRUZ CRISTIAN ARMANDO</v>
          </cell>
          <cell r="V2566" t="str">
            <v>FLOREZ CONDORI  JOSE WILLIANS</v>
          </cell>
        </row>
        <row r="2567">
          <cell r="A2567">
            <v>2569</v>
          </cell>
          <cell r="B2567">
            <v>42716</v>
          </cell>
          <cell r="C2567" t="str">
            <v>DICIEMBRE</v>
          </cell>
          <cell r="D2567" t="str">
            <v>2016</v>
          </cell>
          <cell r="E2567">
            <v>506</v>
          </cell>
          <cell r="F2567" t="str">
            <v>D3P-754</v>
          </cell>
          <cell r="G2567" t="str">
            <v>C0V-971</v>
          </cell>
          <cell r="H2567" t="str">
            <v>LAS BAMBAS</v>
          </cell>
          <cell r="I2567">
            <v>163530</v>
          </cell>
          <cell r="J2567" t="str">
            <v>REPUESTO</v>
          </cell>
          <cell r="K2567" t="str">
            <v>TUERCA 1/4</v>
          </cell>
          <cell r="L2567">
            <v>1</v>
          </cell>
          <cell r="M2567" t="str">
            <v>UNID.</v>
          </cell>
          <cell r="N2567" t="str">
            <v>CISTERNA</v>
          </cell>
          <cell r="O2567">
            <v>0</v>
          </cell>
          <cell r="P2567" t="str">
            <v>S1</v>
          </cell>
          <cell r="Q2567" t="str">
            <v>J1</v>
          </cell>
          <cell r="R2567" t="str">
            <v>J6</v>
          </cell>
          <cell r="S2567" t="str">
            <v>ENTREGADO</v>
          </cell>
          <cell r="T2567">
            <v>42716</v>
          </cell>
          <cell r="U2567" t="str">
            <v>BAYONA CRUZ CRISTIAN ARMANDO</v>
          </cell>
          <cell r="V2567" t="str">
            <v>FLOREZ CONDORI  JOSE WILLIANS</v>
          </cell>
        </row>
        <row r="2568">
          <cell r="A2568">
            <v>2577</v>
          </cell>
          <cell r="B2568">
            <v>42716</v>
          </cell>
          <cell r="C2568" t="str">
            <v>DICIEMBRE</v>
          </cell>
          <cell r="D2568" t="str">
            <v>2016</v>
          </cell>
          <cell r="E2568">
            <v>506</v>
          </cell>
          <cell r="F2568" t="str">
            <v>D3P-754</v>
          </cell>
          <cell r="G2568" t="str">
            <v>C0V-971</v>
          </cell>
          <cell r="H2568" t="str">
            <v>LAS BAMBAS</v>
          </cell>
          <cell r="I2568">
            <v>163530</v>
          </cell>
          <cell r="J2568" t="str">
            <v>REPUESTO</v>
          </cell>
          <cell r="K2568" t="str">
            <v xml:space="preserve">KIT SECADOR DE AIRE </v>
          </cell>
          <cell r="L2568">
            <v>1</v>
          </cell>
          <cell r="M2568" t="str">
            <v>UNID.</v>
          </cell>
          <cell r="N2568" t="str">
            <v>TRACTO</v>
          </cell>
          <cell r="O2568">
            <v>0</v>
          </cell>
          <cell r="P2568" t="str">
            <v>M8</v>
          </cell>
          <cell r="Q2568" t="str">
            <v>J1</v>
          </cell>
          <cell r="R2568" t="str">
            <v>J1</v>
          </cell>
          <cell r="S2568" t="str">
            <v>ENTREGADO</v>
          </cell>
          <cell r="T2568">
            <v>42716</v>
          </cell>
          <cell r="U2568" t="str">
            <v>VARILLAS GAGO  OSCAR ALBERTO</v>
          </cell>
          <cell r="V2568" t="str">
            <v>FLOREZ CONDORI  JOSE WILLIANS</v>
          </cell>
        </row>
        <row r="2569">
          <cell r="A2569">
            <v>2578</v>
          </cell>
          <cell r="B2569">
            <v>42716</v>
          </cell>
          <cell r="C2569" t="str">
            <v>DICIEMBRE</v>
          </cell>
          <cell r="D2569" t="str">
            <v>2016</v>
          </cell>
          <cell r="E2569">
            <v>506</v>
          </cell>
          <cell r="F2569" t="str">
            <v>D3P-754</v>
          </cell>
          <cell r="G2569" t="str">
            <v>C0V-971</v>
          </cell>
          <cell r="H2569" t="str">
            <v>LAS BAMBAS</v>
          </cell>
          <cell r="I2569">
            <v>163530</v>
          </cell>
          <cell r="J2569" t="str">
            <v>REPUESTO</v>
          </cell>
          <cell r="K2569" t="str">
            <v>NIPLE 1/2 CON REDUCCION A 3/8</v>
          </cell>
          <cell r="L2569">
            <v>1</v>
          </cell>
          <cell r="M2569" t="str">
            <v>UNID.</v>
          </cell>
          <cell r="N2569" t="str">
            <v>TRACTO</v>
          </cell>
          <cell r="O2569">
            <v>0</v>
          </cell>
          <cell r="P2569" t="str">
            <v>M8</v>
          </cell>
          <cell r="Q2569" t="str">
            <v>J1</v>
          </cell>
          <cell r="R2569" t="str">
            <v>J1</v>
          </cell>
          <cell r="S2569" t="str">
            <v>ENTREGADO</v>
          </cell>
          <cell r="T2569">
            <v>42716</v>
          </cell>
          <cell r="U2569" t="str">
            <v>VARILLAS GAGO  OSCAR ALBERTO</v>
          </cell>
          <cell r="V2569" t="str">
            <v>FLOREZ CONDORI  JOSE WILLIANS</v>
          </cell>
        </row>
        <row r="2570">
          <cell r="A2570">
            <v>2579</v>
          </cell>
          <cell r="B2570">
            <v>42716</v>
          </cell>
          <cell r="C2570" t="str">
            <v>DICIEMBRE</v>
          </cell>
          <cell r="D2570" t="str">
            <v>2016</v>
          </cell>
          <cell r="E2570">
            <v>506</v>
          </cell>
          <cell r="F2570" t="str">
            <v>D3P-754</v>
          </cell>
          <cell r="G2570" t="str">
            <v>C0V-971</v>
          </cell>
          <cell r="H2570" t="str">
            <v>LAS BAMBAS</v>
          </cell>
          <cell r="I2570">
            <v>163530</v>
          </cell>
          <cell r="J2570" t="str">
            <v>REPUESTO</v>
          </cell>
          <cell r="K2570" t="str">
            <v>CONO, GUIA, TUERCA DE 3/8</v>
          </cell>
          <cell r="L2570">
            <v>1</v>
          </cell>
          <cell r="M2570" t="str">
            <v>UNID.</v>
          </cell>
          <cell r="N2570" t="str">
            <v>TRACTO</v>
          </cell>
          <cell r="O2570">
            <v>0</v>
          </cell>
          <cell r="P2570" t="str">
            <v>M8</v>
          </cell>
          <cell r="Q2570" t="str">
            <v>J1</v>
          </cell>
          <cell r="R2570" t="str">
            <v>J1</v>
          </cell>
          <cell r="S2570" t="str">
            <v>ENTREGADO</v>
          </cell>
          <cell r="T2570">
            <v>42716</v>
          </cell>
          <cell r="U2570" t="str">
            <v>VARILLAS GAGO  OSCAR ALBERTO</v>
          </cell>
          <cell r="V2570" t="str">
            <v>FLOREZ CONDORI  JOSE WILLIANS</v>
          </cell>
        </row>
        <row r="2571">
          <cell r="A2571">
            <v>2584</v>
          </cell>
          <cell r="B2571">
            <v>42716</v>
          </cell>
          <cell r="C2571" t="str">
            <v>DICIEMBRE</v>
          </cell>
          <cell r="D2571" t="str">
            <v>2016</v>
          </cell>
          <cell r="E2571">
            <v>506</v>
          </cell>
          <cell r="F2571" t="str">
            <v>D3P-754</v>
          </cell>
          <cell r="G2571" t="str">
            <v>C0V-971</v>
          </cell>
          <cell r="H2571" t="str">
            <v>LAS BAMBAS</v>
          </cell>
          <cell r="I2571">
            <v>163530</v>
          </cell>
          <cell r="J2571" t="str">
            <v>REPUESTO</v>
          </cell>
          <cell r="K2571" t="str">
            <v>VARILLA INOXIDABLE 1/8</v>
          </cell>
          <cell r="L2571">
            <v>4</v>
          </cell>
          <cell r="M2571" t="str">
            <v>UNID.</v>
          </cell>
          <cell r="N2571" t="str">
            <v>TRACTO</v>
          </cell>
          <cell r="O2571">
            <v>0</v>
          </cell>
          <cell r="P2571" t="str">
            <v>M8</v>
          </cell>
          <cell r="Q2571" t="str">
            <v>J1</v>
          </cell>
          <cell r="R2571" t="str">
            <v>J1</v>
          </cell>
          <cell r="S2571" t="str">
            <v>ENTREGADO</v>
          </cell>
          <cell r="T2571">
            <v>42716</v>
          </cell>
          <cell r="U2571" t="str">
            <v>VARILLAS GAGO  OSCAR ALBERTO</v>
          </cell>
          <cell r="V2571" t="str">
            <v>FLOREZ CONDORI  JOSE WILLIANS</v>
          </cell>
        </row>
        <row r="2572">
          <cell r="A2572">
            <v>2558</v>
          </cell>
          <cell r="B2572">
            <v>42716</v>
          </cell>
          <cell r="C2572" t="str">
            <v>DICIEMBRE</v>
          </cell>
          <cell r="D2572" t="str">
            <v>2016</v>
          </cell>
          <cell r="E2572">
            <v>521</v>
          </cell>
          <cell r="F2572" t="str">
            <v>D4T-927</v>
          </cell>
          <cell r="G2572" t="str">
            <v>B4Q-976</v>
          </cell>
          <cell r="H2572" t="str">
            <v>LAS BAMBAS</v>
          </cell>
          <cell r="I2572">
            <v>197963</v>
          </cell>
          <cell r="J2572" t="str">
            <v>REPUESTO</v>
          </cell>
          <cell r="K2572" t="str">
            <v>SOPORTE DE TRAVESAÑO POSTERIOR</v>
          </cell>
          <cell r="L2572">
            <v>4</v>
          </cell>
          <cell r="M2572" t="str">
            <v>UNID.</v>
          </cell>
          <cell r="N2572" t="str">
            <v>TRACTO</v>
          </cell>
          <cell r="O2572">
            <v>0</v>
          </cell>
          <cell r="P2572" t="str">
            <v>M2</v>
          </cell>
          <cell r="Q2572" t="str">
            <v>J1</v>
          </cell>
          <cell r="R2572" t="str">
            <v>J6</v>
          </cell>
          <cell r="S2572" t="str">
            <v>ENTREGADO</v>
          </cell>
          <cell r="T2572">
            <v>42716</v>
          </cell>
          <cell r="U2572" t="str">
            <v>CHUMPITAZ GAGO JULIO ENRIQUE</v>
          </cell>
          <cell r="V2572" t="str">
            <v>FLOREZ CONDORI  JOSE WILLIANS</v>
          </cell>
        </row>
        <row r="2573">
          <cell r="A2573">
            <v>2572</v>
          </cell>
          <cell r="B2573">
            <v>42716</v>
          </cell>
          <cell r="C2573" t="str">
            <v>DICIEMBRE</v>
          </cell>
          <cell r="D2573" t="str">
            <v>2016</v>
          </cell>
          <cell r="E2573">
            <v>574</v>
          </cell>
          <cell r="F2573" t="str">
            <v>D4X-872</v>
          </cell>
          <cell r="G2573" t="str">
            <v>B4P-976</v>
          </cell>
          <cell r="H2573" t="str">
            <v>LAS BAMBAS</v>
          </cell>
          <cell r="I2573">
            <v>184600</v>
          </cell>
          <cell r="J2573" t="str">
            <v>REPUESTO</v>
          </cell>
          <cell r="K2573" t="str">
            <v>TAPA DE RECIPIENTE DE LIMPIAPARABRISAS</v>
          </cell>
          <cell r="L2573">
            <v>1</v>
          </cell>
          <cell r="M2573" t="str">
            <v>UNID.</v>
          </cell>
          <cell r="N2573" t="str">
            <v>TRACTO</v>
          </cell>
          <cell r="O2573">
            <v>0</v>
          </cell>
          <cell r="P2573" t="str">
            <v>M3</v>
          </cell>
          <cell r="Q2573" t="str">
            <v>J1</v>
          </cell>
          <cell r="R2573" t="str">
            <v>J1</v>
          </cell>
          <cell r="S2573" t="str">
            <v>ENTREGADO</v>
          </cell>
          <cell r="T2573">
            <v>42716</v>
          </cell>
          <cell r="U2573" t="str">
            <v>GARCIA PASQUEL  JOSE LUIS</v>
          </cell>
          <cell r="V2573" t="str">
            <v>FLOREZ CONDORI  JOSE WILLIANS</v>
          </cell>
        </row>
        <row r="2574">
          <cell r="A2574">
            <v>2573</v>
          </cell>
          <cell r="B2574">
            <v>42716</v>
          </cell>
          <cell r="C2574" t="str">
            <v>DICIEMBRE</v>
          </cell>
          <cell r="D2574" t="str">
            <v>2016</v>
          </cell>
          <cell r="E2574">
            <v>574</v>
          </cell>
          <cell r="F2574" t="str">
            <v>D4X-872</v>
          </cell>
          <cell r="G2574" t="str">
            <v>B4P-976</v>
          </cell>
          <cell r="H2574" t="str">
            <v>LAS BAMBAS</v>
          </cell>
          <cell r="I2574">
            <v>184600</v>
          </cell>
          <cell r="J2574" t="str">
            <v>REPUESTO</v>
          </cell>
          <cell r="K2574" t="str">
            <v>AGUA LIMPIAPARABRISAS</v>
          </cell>
          <cell r="L2574">
            <v>0.5</v>
          </cell>
          <cell r="M2574" t="str">
            <v>GLNS.</v>
          </cell>
          <cell r="N2574" t="str">
            <v>TRACTO</v>
          </cell>
          <cell r="O2574">
            <v>0</v>
          </cell>
          <cell r="P2574" t="str">
            <v>M3</v>
          </cell>
          <cell r="Q2574" t="str">
            <v>J1</v>
          </cell>
          <cell r="R2574" t="str">
            <v>J1</v>
          </cell>
          <cell r="S2574" t="str">
            <v>ENTREGADO</v>
          </cell>
          <cell r="T2574">
            <v>42716</v>
          </cell>
          <cell r="U2574" t="str">
            <v>GARCIA PASQUEL  JOSE LUIS</v>
          </cell>
          <cell r="V2574" t="str">
            <v>FLOREZ CONDORI  JOSE WILLIANS</v>
          </cell>
        </row>
        <row r="2575">
          <cell r="A2575">
            <v>2580</v>
          </cell>
          <cell r="B2575">
            <v>42716</v>
          </cell>
          <cell r="C2575" t="str">
            <v>DICIEMBRE</v>
          </cell>
          <cell r="D2575" t="str">
            <v>2016</v>
          </cell>
          <cell r="E2575">
            <v>574</v>
          </cell>
          <cell r="F2575" t="str">
            <v>D4X-872</v>
          </cell>
          <cell r="G2575" t="str">
            <v>B4P-976</v>
          </cell>
          <cell r="H2575" t="str">
            <v>LAS BAMBAS</v>
          </cell>
          <cell r="I2575">
            <v>184600</v>
          </cell>
          <cell r="J2575" t="str">
            <v>REPUESTO</v>
          </cell>
          <cell r="K2575" t="str">
            <v xml:space="preserve">RELAY 12V </v>
          </cell>
          <cell r="L2575">
            <v>1</v>
          </cell>
          <cell r="M2575" t="str">
            <v>UNID.</v>
          </cell>
          <cell r="N2575" t="str">
            <v>TRACTO</v>
          </cell>
          <cell r="O2575">
            <v>0</v>
          </cell>
          <cell r="P2575" t="str">
            <v>E1</v>
          </cell>
          <cell r="Q2575" t="str">
            <v>J1</v>
          </cell>
          <cell r="R2575" t="str">
            <v>J1</v>
          </cell>
          <cell r="S2575" t="str">
            <v>ENTREGADO</v>
          </cell>
          <cell r="T2575">
            <v>42716</v>
          </cell>
          <cell r="U2575" t="str">
            <v>PALOMINO CARDENAS JUAN CARLOS</v>
          </cell>
          <cell r="V2575" t="str">
            <v>FLOREZ CONDORI  JOSE WILLIANS</v>
          </cell>
        </row>
        <row r="2576">
          <cell r="A2576">
            <v>2581</v>
          </cell>
          <cell r="B2576">
            <v>42716</v>
          </cell>
          <cell r="C2576" t="str">
            <v>DICIEMBRE</v>
          </cell>
          <cell r="D2576" t="str">
            <v>2016</v>
          </cell>
          <cell r="E2576">
            <v>574</v>
          </cell>
          <cell r="F2576" t="str">
            <v>D4X-872</v>
          </cell>
          <cell r="G2576" t="str">
            <v>B4P-976</v>
          </cell>
          <cell r="H2576" t="str">
            <v>LAS BAMBAS</v>
          </cell>
          <cell r="I2576">
            <v>184600</v>
          </cell>
          <cell r="J2576" t="str">
            <v>REPUESTO</v>
          </cell>
          <cell r="K2576" t="str">
            <v>PRECINTOS</v>
          </cell>
          <cell r="L2576">
            <v>20</v>
          </cell>
          <cell r="M2576" t="str">
            <v>UNID.</v>
          </cell>
          <cell r="N2576" t="str">
            <v>TRACTO</v>
          </cell>
          <cell r="O2576">
            <v>0</v>
          </cell>
          <cell r="P2576" t="str">
            <v>E1</v>
          </cell>
          <cell r="Q2576" t="str">
            <v>J1</v>
          </cell>
          <cell r="R2576" t="str">
            <v>J1</v>
          </cell>
          <cell r="S2576" t="str">
            <v>ENTREGADO</v>
          </cell>
          <cell r="T2576">
            <v>42716</v>
          </cell>
          <cell r="U2576" t="str">
            <v>PALOMINO CARDENAS JUAN CARLOS</v>
          </cell>
          <cell r="V2576" t="str">
            <v>FLOREZ CONDORI  JOSE WILLIANS</v>
          </cell>
        </row>
        <row r="2577">
          <cell r="A2577">
            <v>2582</v>
          </cell>
          <cell r="B2577">
            <v>42716</v>
          </cell>
          <cell r="C2577" t="str">
            <v>DICIEMBRE</v>
          </cell>
          <cell r="D2577" t="str">
            <v>2016</v>
          </cell>
          <cell r="E2577">
            <v>574</v>
          </cell>
          <cell r="F2577" t="str">
            <v>D4X-872</v>
          </cell>
          <cell r="G2577" t="str">
            <v>B4P-976</v>
          </cell>
          <cell r="H2577" t="str">
            <v>LAS BAMBAS</v>
          </cell>
          <cell r="I2577">
            <v>184600</v>
          </cell>
          <cell r="J2577" t="str">
            <v>REPUESTO</v>
          </cell>
          <cell r="K2577" t="str">
            <v>CINTA AISLANTE NEGRA</v>
          </cell>
          <cell r="L2577">
            <v>1</v>
          </cell>
          <cell r="M2577" t="str">
            <v>UNID.</v>
          </cell>
          <cell r="N2577" t="str">
            <v>TRACTO</v>
          </cell>
          <cell r="O2577">
            <v>0</v>
          </cell>
          <cell r="P2577" t="str">
            <v>E1</v>
          </cell>
          <cell r="Q2577" t="str">
            <v>J1</v>
          </cell>
          <cell r="R2577" t="str">
            <v>J1</v>
          </cell>
          <cell r="S2577" t="str">
            <v>ENTREGADO</v>
          </cell>
          <cell r="T2577">
            <v>42716</v>
          </cell>
          <cell r="U2577" t="str">
            <v>PALOMINO CARDENAS JUAN CARLOS</v>
          </cell>
          <cell r="V2577" t="str">
            <v>FLOREZ CONDORI  JOSE WILLIANS</v>
          </cell>
        </row>
        <row r="2578">
          <cell r="A2578">
            <v>2585</v>
          </cell>
          <cell r="B2578">
            <v>42716</v>
          </cell>
          <cell r="C2578" t="str">
            <v>DICIEMBRE</v>
          </cell>
          <cell r="D2578" t="str">
            <v>2016</v>
          </cell>
          <cell r="E2578">
            <v>574</v>
          </cell>
          <cell r="F2578" t="str">
            <v>D4X-872</v>
          </cell>
          <cell r="G2578" t="str">
            <v>B4P-976</v>
          </cell>
          <cell r="H2578" t="str">
            <v>LAS BAMBAS</v>
          </cell>
          <cell r="I2578">
            <v>184600</v>
          </cell>
          <cell r="J2578" t="str">
            <v>SERVICIO</v>
          </cell>
          <cell r="K2578" t="str">
            <v>REMACHADO DE FAJAS DE FRENO</v>
          </cell>
          <cell r="L2578">
            <v>3</v>
          </cell>
          <cell r="M2578" t="str">
            <v>JUEGO</v>
          </cell>
          <cell r="N2578" t="str">
            <v>CISTERNA</v>
          </cell>
          <cell r="O2578">
            <v>74</v>
          </cell>
          <cell r="P2578" t="str">
            <v>M3</v>
          </cell>
          <cell r="Q2578" t="str">
            <v>J1</v>
          </cell>
          <cell r="R2578" t="str">
            <v>J1</v>
          </cell>
          <cell r="S2578" t="str">
            <v>ENTREGADO</v>
          </cell>
          <cell r="T2578">
            <v>0</v>
          </cell>
          <cell r="U2578" t="str">
            <v>GARCIA PASQUEL  JOSE LUIS</v>
          </cell>
          <cell r="V2578" t="str">
            <v>FLOREZ CONDORI  JOSE WILLIANS</v>
          </cell>
        </row>
        <row r="2579">
          <cell r="A2579">
            <v>2586</v>
          </cell>
          <cell r="B2579">
            <v>42716</v>
          </cell>
          <cell r="C2579" t="str">
            <v>DICIEMBRE</v>
          </cell>
          <cell r="D2579" t="str">
            <v>2016</v>
          </cell>
          <cell r="E2579">
            <v>574</v>
          </cell>
          <cell r="F2579" t="str">
            <v>D4X-872</v>
          </cell>
          <cell r="G2579" t="str">
            <v>B4P-976</v>
          </cell>
          <cell r="H2579" t="str">
            <v>LAS BAMBAS</v>
          </cell>
          <cell r="I2579">
            <v>184600</v>
          </cell>
          <cell r="J2579" t="str">
            <v>REPUESTO</v>
          </cell>
          <cell r="K2579" t="str">
            <v>RETEN DE RUEDA  CODIGO 275775</v>
          </cell>
          <cell r="L2579">
            <v>6</v>
          </cell>
          <cell r="M2579" t="str">
            <v>UNID.</v>
          </cell>
          <cell r="N2579" t="str">
            <v>CISTERNA</v>
          </cell>
          <cell r="O2579">
            <v>74</v>
          </cell>
          <cell r="P2579" t="str">
            <v>M3</v>
          </cell>
          <cell r="Q2579" t="str">
            <v>J1</v>
          </cell>
          <cell r="R2579" t="str">
            <v>J1</v>
          </cell>
          <cell r="S2579" t="str">
            <v>ENTREGADO</v>
          </cell>
          <cell r="T2579">
            <v>0</v>
          </cell>
          <cell r="U2579" t="str">
            <v>GARCIA PASQUEL  JOSE LUIS</v>
          </cell>
          <cell r="V2579" t="str">
            <v>FLOREZ CONDORI  JOSE WILLIANS</v>
          </cell>
        </row>
        <row r="2580">
          <cell r="A2580">
            <v>2587</v>
          </cell>
          <cell r="B2580">
            <v>42716</v>
          </cell>
          <cell r="C2580" t="str">
            <v>DICIEMBRE</v>
          </cell>
          <cell r="D2580" t="str">
            <v>2016</v>
          </cell>
          <cell r="E2580">
            <v>574</v>
          </cell>
          <cell r="F2580" t="str">
            <v>D4X-872</v>
          </cell>
          <cell r="G2580" t="str">
            <v>B4P-976</v>
          </cell>
          <cell r="H2580" t="str">
            <v>LAS BAMBAS</v>
          </cell>
          <cell r="I2580">
            <v>184600</v>
          </cell>
          <cell r="J2580" t="str">
            <v>REPUESTO</v>
          </cell>
          <cell r="K2580" t="str">
            <v>GRASA PARA RODAJE ( GRUESA) BALDE</v>
          </cell>
          <cell r="L2580">
            <v>1</v>
          </cell>
          <cell r="M2580" t="str">
            <v>UNID.</v>
          </cell>
          <cell r="N2580" t="str">
            <v>CISTERNA</v>
          </cell>
          <cell r="O2580">
            <v>0</v>
          </cell>
          <cell r="P2580" t="str">
            <v>M3</v>
          </cell>
          <cell r="Q2580" t="str">
            <v>J1</v>
          </cell>
          <cell r="R2580" t="str">
            <v>J1</v>
          </cell>
          <cell r="S2580" t="str">
            <v>ENTREGADO</v>
          </cell>
          <cell r="T2580">
            <v>42716</v>
          </cell>
          <cell r="U2580" t="str">
            <v>GARCIA PASQUEL  JOSE LUIS</v>
          </cell>
          <cell r="V2580" t="str">
            <v>FLOREZ CONDORI  JOSE WILLIANS</v>
          </cell>
        </row>
        <row r="2581">
          <cell r="A2581">
            <v>2498</v>
          </cell>
          <cell r="B2581">
            <v>42716</v>
          </cell>
          <cell r="C2581" t="str">
            <v>DICIEMBRE</v>
          </cell>
          <cell r="D2581" t="str">
            <v>2016</v>
          </cell>
          <cell r="E2581">
            <v>491</v>
          </cell>
          <cell r="F2581" t="str">
            <v>D6F-898</v>
          </cell>
          <cell r="G2581" t="str">
            <v>T4L-996</v>
          </cell>
          <cell r="H2581" t="str">
            <v>LAS BAMBAS</v>
          </cell>
          <cell r="I2581">
            <v>162871</v>
          </cell>
          <cell r="J2581" t="str">
            <v>REPUESTO</v>
          </cell>
          <cell r="K2581" t="str">
            <v>BATERIAS</v>
          </cell>
          <cell r="L2581">
            <v>4</v>
          </cell>
          <cell r="M2581" t="str">
            <v>UNID.</v>
          </cell>
          <cell r="N2581" t="str">
            <v>TRACTO</v>
          </cell>
          <cell r="O2581">
            <v>0</v>
          </cell>
          <cell r="P2581" t="str">
            <v>E1</v>
          </cell>
          <cell r="Q2581" t="str">
            <v>J1</v>
          </cell>
          <cell r="R2581" t="str">
            <v>J6</v>
          </cell>
          <cell r="S2581" t="str">
            <v>ENTREGADO</v>
          </cell>
          <cell r="T2581">
            <v>42716</v>
          </cell>
          <cell r="U2581" t="str">
            <v>PALOMINO CARDENAS JUAN CARLOS</v>
          </cell>
          <cell r="V2581" t="str">
            <v>FLOREZ CONDORI  JOSE WILLIANS</v>
          </cell>
        </row>
        <row r="2582">
          <cell r="A2582">
            <v>2535</v>
          </cell>
          <cell r="B2582">
            <v>42716</v>
          </cell>
          <cell r="C2582" t="str">
            <v>DICIEMBRE</v>
          </cell>
          <cell r="D2582" t="str">
            <v>2016</v>
          </cell>
          <cell r="E2582">
            <v>577</v>
          </cell>
          <cell r="F2582" t="str">
            <v>D6F-898</v>
          </cell>
          <cell r="G2582" t="str">
            <v>T4L-996</v>
          </cell>
          <cell r="H2582" t="str">
            <v>LAS BAMBAS</v>
          </cell>
          <cell r="I2582">
            <v>162871</v>
          </cell>
          <cell r="J2582" t="str">
            <v>REPUESTO</v>
          </cell>
          <cell r="K2582" t="str">
            <v xml:space="preserve">SOCKET DE FOCO LAGRIMON </v>
          </cell>
          <cell r="L2582">
            <v>1</v>
          </cell>
          <cell r="M2582" t="str">
            <v>UNID.</v>
          </cell>
          <cell r="N2582" t="str">
            <v>TRACTO</v>
          </cell>
          <cell r="O2582">
            <v>0</v>
          </cell>
          <cell r="P2582" t="str">
            <v>E1</v>
          </cell>
          <cell r="Q2582" t="str">
            <v>J1</v>
          </cell>
          <cell r="R2582" t="str">
            <v>J6</v>
          </cell>
          <cell r="S2582" t="str">
            <v>ENTREGADO</v>
          </cell>
          <cell r="T2582">
            <v>42716</v>
          </cell>
          <cell r="U2582" t="str">
            <v>PALOMINO CARDENAS JUAN CARLOS</v>
          </cell>
          <cell r="V2582" t="str">
            <v>FLOREZ CONDORI  JOSE WILLIANS</v>
          </cell>
        </row>
        <row r="2583">
          <cell r="A2583">
            <v>2536</v>
          </cell>
          <cell r="B2583">
            <v>42716</v>
          </cell>
          <cell r="C2583" t="str">
            <v>DICIEMBRE</v>
          </cell>
          <cell r="D2583" t="str">
            <v>2016</v>
          </cell>
          <cell r="E2583">
            <v>577</v>
          </cell>
          <cell r="F2583" t="str">
            <v>D6F-898</v>
          </cell>
          <cell r="G2583" t="str">
            <v>T4L-996</v>
          </cell>
          <cell r="H2583" t="str">
            <v>LAS BAMBAS</v>
          </cell>
          <cell r="I2583">
            <v>162871</v>
          </cell>
          <cell r="J2583" t="str">
            <v>REPUESTO</v>
          </cell>
          <cell r="K2583" t="str">
            <v>FOCO LAGRIMON AMBAR 12 V</v>
          </cell>
          <cell r="L2583">
            <v>1</v>
          </cell>
          <cell r="M2583" t="str">
            <v>UNID.</v>
          </cell>
          <cell r="N2583" t="str">
            <v>TRACTO</v>
          </cell>
          <cell r="O2583">
            <v>0</v>
          </cell>
          <cell r="P2583" t="str">
            <v>E1</v>
          </cell>
          <cell r="Q2583" t="str">
            <v>J1</v>
          </cell>
          <cell r="R2583" t="str">
            <v>J6</v>
          </cell>
          <cell r="S2583" t="str">
            <v>ENTREGADO</v>
          </cell>
          <cell r="T2583">
            <v>42716</v>
          </cell>
          <cell r="U2583" t="str">
            <v>PALOMINO CARDENAS JUAN CARLOS</v>
          </cell>
          <cell r="V2583" t="str">
            <v>FLOREZ CONDORI  JOSE WILLIANS</v>
          </cell>
        </row>
        <row r="2584">
          <cell r="A2584">
            <v>2576</v>
          </cell>
          <cell r="B2584">
            <v>42716</v>
          </cell>
          <cell r="C2584" t="str">
            <v>DICIEMBRE</v>
          </cell>
          <cell r="D2584" t="str">
            <v>2016</v>
          </cell>
          <cell r="E2584">
            <v>572</v>
          </cell>
          <cell r="F2584" t="str">
            <v>D6F-907</v>
          </cell>
          <cell r="G2584" t="str">
            <v>T2Y-979</v>
          </cell>
          <cell r="H2584" t="str">
            <v>LAS BAMBAS</v>
          </cell>
          <cell r="I2584">
            <v>200791</v>
          </cell>
          <cell r="J2584" t="str">
            <v>REPUESTO</v>
          </cell>
          <cell r="K2584" t="str">
            <v>LLANTA REENCAUCHADAS</v>
          </cell>
          <cell r="L2584">
            <v>3</v>
          </cell>
          <cell r="M2584" t="str">
            <v>UNID.</v>
          </cell>
          <cell r="N2584" t="str">
            <v>CISTERNA</v>
          </cell>
          <cell r="O2584">
            <v>0</v>
          </cell>
          <cell r="P2584" t="str">
            <v>N1</v>
          </cell>
          <cell r="Q2584" t="str">
            <v>J1</v>
          </cell>
          <cell r="R2584" t="str">
            <v>J1</v>
          </cell>
          <cell r="S2584" t="str">
            <v>ENTREGADO</v>
          </cell>
          <cell r="T2584">
            <v>42716</v>
          </cell>
          <cell r="U2584" t="str">
            <v>AGUILAR CCANTUTA WILLY</v>
          </cell>
          <cell r="V2584" t="str">
            <v>FLOREZ CONDORI  JOSE WILLIANS</v>
          </cell>
        </row>
        <row r="2585">
          <cell r="A2585">
            <v>2575</v>
          </cell>
          <cell r="B2585">
            <v>42716</v>
          </cell>
          <cell r="C2585" t="str">
            <v>DICIEMBRE</v>
          </cell>
          <cell r="D2585" t="str">
            <v>2016</v>
          </cell>
          <cell r="E2585">
            <v>572</v>
          </cell>
          <cell r="F2585" t="str">
            <v>D6F-907</v>
          </cell>
          <cell r="G2585" t="str">
            <v>T2Y-979</v>
          </cell>
          <cell r="H2585" t="str">
            <v>LAS BAMBAS</v>
          </cell>
          <cell r="I2585">
            <v>200791</v>
          </cell>
          <cell r="J2585" t="str">
            <v>IMPLEMENTACION</v>
          </cell>
          <cell r="K2585" t="str">
            <v>PLACA DE RODAJE POSTERIOR</v>
          </cell>
          <cell r="L2585">
            <v>1</v>
          </cell>
          <cell r="M2585" t="str">
            <v>UNID.</v>
          </cell>
          <cell r="N2585" t="str">
            <v>TRACTO</v>
          </cell>
          <cell r="O2585">
            <v>0</v>
          </cell>
          <cell r="P2585" t="str">
            <v>M1</v>
          </cell>
          <cell r="Q2585" t="str">
            <v>J1</v>
          </cell>
          <cell r="R2585" t="str">
            <v>J1</v>
          </cell>
          <cell r="S2585" t="str">
            <v>ENTREGADO</v>
          </cell>
          <cell r="T2585">
            <v>42716</v>
          </cell>
          <cell r="U2585" t="str">
            <v>CABEZAS SANCHEZ JEAN JHONATAN</v>
          </cell>
          <cell r="V2585" t="str">
            <v>FLOREZ CONDORI  JOSE WILLIANS</v>
          </cell>
        </row>
        <row r="2586">
          <cell r="A2586">
            <v>2528</v>
          </cell>
          <cell r="B2586">
            <v>42716</v>
          </cell>
          <cell r="C2586" t="str">
            <v>DICIEMBRE</v>
          </cell>
          <cell r="D2586" t="str">
            <v>2016</v>
          </cell>
          <cell r="E2586">
            <v>454</v>
          </cell>
          <cell r="F2586" t="str">
            <v>D6G-806</v>
          </cell>
          <cell r="G2586" t="str">
            <v>B8K-998</v>
          </cell>
          <cell r="H2586" t="str">
            <v>LAS BAMBAS</v>
          </cell>
          <cell r="I2586">
            <v>218209</v>
          </cell>
          <cell r="J2586" t="str">
            <v>REPUESTO</v>
          </cell>
          <cell r="K2586" t="str">
            <v>LLANTA</v>
          </cell>
          <cell r="L2586">
            <v>1</v>
          </cell>
          <cell r="M2586" t="str">
            <v>UNID.</v>
          </cell>
          <cell r="N2586" t="str">
            <v>CISTERNA</v>
          </cell>
          <cell r="O2586">
            <v>0</v>
          </cell>
          <cell r="P2586" t="str">
            <v>N1</v>
          </cell>
          <cell r="Q2586" t="str">
            <v>J1</v>
          </cell>
          <cell r="R2586" t="str">
            <v>J6</v>
          </cell>
          <cell r="S2586" t="str">
            <v>ENTREGADO</v>
          </cell>
          <cell r="T2586">
            <v>42716</v>
          </cell>
          <cell r="U2586" t="str">
            <v>AGUILAR CCANTUTA WILLY</v>
          </cell>
          <cell r="V2586" t="str">
            <v>FLOREZ CONDORI  JOSE WILLIANS</v>
          </cell>
        </row>
        <row r="2587">
          <cell r="A2587">
            <v>2497</v>
          </cell>
          <cell r="B2587">
            <v>42716</v>
          </cell>
          <cell r="C2587" t="str">
            <v>DICIEMBRE</v>
          </cell>
          <cell r="D2587" t="str">
            <v>2016</v>
          </cell>
          <cell r="E2587">
            <v>200</v>
          </cell>
          <cell r="F2587" t="str">
            <v>TALLER</v>
          </cell>
          <cell r="G2587" t="str">
            <v>TALLER</v>
          </cell>
          <cell r="H2587" t="str">
            <v>TALLER</v>
          </cell>
          <cell r="I2587" t="str">
            <v>TALLER</v>
          </cell>
          <cell r="J2587" t="str">
            <v>HERRAMIENTAS</v>
          </cell>
          <cell r="K2587" t="str">
            <v>JUEGO DE LLAVE DE TORX</v>
          </cell>
          <cell r="L2587">
            <v>1</v>
          </cell>
          <cell r="M2587" t="str">
            <v>JUEGO</v>
          </cell>
          <cell r="N2587" t="str">
            <v>TALLER</v>
          </cell>
          <cell r="O2587">
            <v>74</v>
          </cell>
          <cell r="P2587" t="str">
            <v>E1</v>
          </cell>
          <cell r="Q2587" t="str">
            <v>J1</v>
          </cell>
          <cell r="R2587" t="str">
            <v>J6</v>
          </cell>
          <cell r="S2587" t="str">
            <v>ENTREGADO</v>
          </cell>
          <cell r="T2587">
            <v>0</v>
          </cell>
          <cell r="U2587" t="str">
            <v>PALOMINO CARDENAS JUAN CARLOS</v>
          </cell>
          <cell r="V2587" t="str">
            <v>FLOREZ CONDORI  JOSE WILLIANS</v>
          </cell>
        </row>
        <row r="2588">
          <cell r="A2588">
            <v>2499</v>
          </cell>
          <cell r="B2588">
            <v>42716</v>
          </cell>
          <cell r="C2588" t="str">
            <v>DICIEMBRE</v>
          </cell>
          <cell r="D2588" t="str">
            <v>2016</v>
          </cell>
          <cell r="E2588">
            <v>200</v>
          </cell>
          <cell r="F2588" t="str">
            <v>TALLER</v>
          </cell>
          <cell r="G2588" t="str">
            <v>TALLER</v>
          </cell>
          <cell r="H2588" t="str">
            <v>TALLER</v>
          </cell>
          <cell r="I2588" t="str">
            <v>TALLER</v>
          </cell>
          <cell r="J2588" t="str">
            <v>REPUESTO</v>
          </cell>
          <cell r="K2588" t="str">
            <v>PIEDRA DE CORTE 4.5 "</v>
          </cell>
          <cell r="L2588">
            <v>1</v>
          </cell>
          <cell r="M2588" t="str">
            <v>UNID.</v>
          </cell>
          <cell r="N2588" t="str">
            <v>TALLER</v>
          </cell>
          <cell r="O2588">
            <v>0</v>
          </cell>
          <cell r="P2588" t="str">
            <v>S2</v>
          </cell>
          <cell r="Q2588" t="str">
            <v>J1</v>
          </cell>
          <cell r="R2588" t="str">
            <v>J6</v>
          </cell>
          <cell r="S2588" t="str">
            <v>ENTREGADO</v>
          </cell>
          <cell r="T2588">
            <v>42716</v>
          </cell>
          <cell r="U2588" t="str">
            <v>PALOMINO ESTRADA  MICHEL</v>
          </cell>
          <cell r="V2588" t="str">
            <v>FLOREZ CONDORI  JOSE WILLIANS</v>
          </cell>
        </row>
        <row r="2589">
          <cell r="A2589">
            <v>2502</v>
          </cell>
          <cell r="B2589">
            <v>42716</v>
          </cell>
          <cell r="C2589" t="str">
            <v>DICIEMBRE</v>
          </cell>
          <cell r="D2589" t="str">
            <v>2016</v>
          </cell>
          <cell r="E2589">
            <v>200</v>
          </cell>
          <cell r="F2589" t="str">
            <v>TALLER</v>
          </cell>
          <cell r="G2589" t="str">
            <v>TALLER</v>
          </cell>
          <cell r="H2589" t="str">
            <v>TALLER</v>
          </cell>
          <cell r="I2589" t="str">
            <v>TALLER</v>
          </cell>
          <cell r="J2589" t="str">
            <v>INSUMO TALLER</v>
          </cell>
          <cell r="K2589" t="str">
            <v>TUBO DE CEDULA 40 DE 1/2</v>
          </cell>
          <cell r="L2589">
            <v>1</v>
          </cell>
          <cell r="M2589" t="str">
            <v>UNID.</v>
          </cell>
          <cell r="N2589" t="str">
            <v>TALLER</v>
          </cell>
          <cell r="O2589">
            <v>74</v>
          </cell>
          <cell r="P2589" t="str">
            <v>S1</v>
          </cell>
          <cell r="Q2589" t="str">
            <v>J2</v>
          </cell>
          <cell r="R2589" t="str">
            <v>J6</v>
          </cell>
          <cell r="S2589" t="str">
            <v>PENDIENTE</v>
          </cell>
          <cell r="T2589">
            <v>0</v>
          </cell>
          <cell r="U2589" t="str">
            <v>BAYONA CRUZ CRISTIAN ARMANDO</v>
          </cell>
          <cell r="V2589" t="str">
            <v>CORIHUAMAN SURCO  ERICK ROBERT</v>
          </cell>
        </row>
        <row r="2590">
          <cell r="A2590">
            <v>2522</v>
          </cell>
          <cell r="B2590">
            <v>42716</v>
          </cell>
          <cell r="C2590" t="str">
            <v>DICIEMBRE</v>
          </cell>
          <cell r="D2590" t="str">
            <v>2016</v>
          </cell>
          <cell r="E2590">
            <v>200</v>
          </cell>
          <cell r="F2590" t="str">
            <v>TALLER</v>
          </cell>
          <cell r="G2590" t="str">
            <v>TALLER</v>
          </cell>
          <cell r="H2590" t="str">
            <v>TALLER</v>
          </cell>
          <cell r="I2590" t="str">
            <v>TALLER</v>
          </cell>
          <cell r="J2590" t="str">
            <v>REPUESTO</v>
          </cell>
          <cell r="K2590" t="str">
            <v>PERMATEX</v>
          </cell>
          <cell r="L2590">
            <v>1</v>
          </cell>
          <cell r="M2590" t="str">
            <v>UNID.</v>
          </cell>
          <cell r="N2590" t="str">
            <v>TALLER</v>
          </cell>
          <cell r="O2590">
            <v>0</v>
          </cell>
          <cell r="P2590" t="str">
            <v>M1</v>
          </cell>
          <cell r="Q2590" t="str">
            <v>J1</v>
          </cell>
          <cell r="R2590" t="str">
            <v>J1</v>
          </cell>
          <cell r="S2590" t="str">
            <v>ENTREGADO</v>
          </cell>
          <cell r="T2590">
            <v>42716</v>
          </cell>
          <cell r="U2590" t="str">
            <v>CABEZAS SANCHEZ JEAN JHONATAN</v>
          </cell>
          <cell r="V2590" t="str">
            <v>FLOREZ CONDORI  JOSE WILLIANS</v>
          </cell>
        </row>
        <row r="2591">
          <cell r="A2591">
            <v>2524</v>
          </cell>
          <cell r="B2591">
            <v>42716</v>
          </cell>
          <cell r="C2591" t="str">
            <v>DICIEMBRE</v>
          </cell>
          <cell r="D2591" t="str">
            <v>2016</v>
          </cell>
          <cell r="E2591">
            <v>200</v>
          </cell>
          <cell r="F2591" t="str">
            <v>TALLER</v>
          </cell>
          <cell r="G2591" t="str">
            <v>TALLER</v>
          </cell>
          <cell r="H2591" t="str">
            <v>TALLER</v>
          </cell>
          <cell r="I2591" t="str">
            <v>TALLER</v>
          </cell>
          <cell r="J2591" t="str">
            <v>REPUESTO</v>
          </cell>
          <cell r="K2591" t="str">
            <v>DISCO DE CORTE 7"</v>
          </cell>
          <cell r="L2591">
            <v>1</v>
          </cell>
          <cell r="M2591" t="str">
            <v>UNID.</v>
          </cell>
          <cell r="N2591" t="str">
            <v>TALLER</v>
          </cell>
          <cell r="O2591">
            <v>0</v>
          </cell>
          <cell r="P2591" t="str">
            <v>S1</v>
          </cell>
          <cell r="Q2591" t="str">
            <v>J1</v>
          </cell>
          <cell r="R2591" t="str">
            <v>J6</v>
          </cell>
          <cell r="S2591" t="str">
            <v>ENTREGADO</v>
          </cell>
          <cell r="T2591">
            <v>42716</v>
          </cell>
          <cell r="U2591" t="str">
            <v>BAYONA CRUZ CRISTIAN ARMANDO</v>
          </cell>
          <cell r="V2591" t="str">
            <v>FLOREZ CONDORI  JOSE WILLIANS</v>
          </cell>
        </row>
        <row r="2592">
          <cell r="A2592">
            <v>2525</v>
          </cell>
          <cell r="B2592">
            <v>42716</v>
          </cell>
          <cell r="C2592" t="str">
            <v>DICIEMBRE</v>
          </cell>
          <cell r="D2592" t="str">
            <v>2016</v>
          </cell>
          <cell r="E2592">
            <v>200</v>
          </cell>
          <cell r="F2592" t="str">
            <v>TALLER</v>
          </cell>
          <cell r="G2592" t="str">
            <v>TALLER</v>
          </cell>
          <cell r="H2592" t="str">
            <v>TALLER</v>
          </cell>
          <cell r="I2592" t="str">
            <v>TALLER</v>
          </cell>
          <cell r="J2592" t="str">
            <v>REPUESTO</v>
          </cell>
          <cell r="K2592" t="str">
            <v>CELLOCORD 1/8</v>
          </cell>
          <cell r="L2592">
            <v>5</v>
          </cell>
          <cell r="M2592" t="str">
            <v>KG.</v>
          </cell>
          <cell r="N2592" t="str">
            <v>TALLER</v>
          </cell>
          <cell r="O2592">
            <v>0</v>
          </cell>
          <cell r="P2592" t="str">
            <v>S1</v>
          </cell>
          <cell r="Q2592" t="str">
            <v>J1</v>
          </cell>
          <cell r="R2592" t="str">
            <v>J6</v>
          </cell>
          <cell r="S2592" t="str">
            <v>ENTREGADO</v>
          </cell>
          <cell r="T2592">
            <v>42716</v>
          </cell>
          <cell r="U2592" t="str">
            <v>BAYONA CRUZ CRISTIAN ARMANDO</v>
          </cell>
          <cell r="V2592" t="str">
            <v>FLOREZ CONDORI  JOSE WILLIANS</v>
          </cell>
        </row>
        <row r="2593">
          <cell r="A2593">
            <v>2526</v>
          </cell>
          <cell r="B2593">
            <v>42716</v>
          </cell>
          <cell r="C2593" t="str">
            <v>DICIEMBRE</v>
          </cell>
          <cell r="D2593" t="str">
            <v>2016</v>
          </cell>
          <cell r="E2593">
            <v>200</v>
          </cell>
          <cell r="F2593" t="str">
            <v>TALLER</v>
          </cell>
          <cell r="G2593" t="str">
            <v>TALLER</v>
          </cell>
          <cell r="H2593" t="str">
            <v>TALLER</v>
          </cell>
          <cell r="I2593" t="str">
            <v>TALLER</v>
          </cell>
          <cell r="J2593" t="str">
            <v>REPUESTO</v>
          </cell>
          <cell r="K2593" t="str">
            <v>TIZA DE CALDERO</v>
          </cell>
          <cell r="L2593">
            <v>1</v>
          </cell>
          <cell r="M2593" t="str">
            <v>UNID.</v>
          </cell>
          <cell r="N2593" t="str">
            <v>TALLER</v>
          </cell>
          <cell r="O2593">
            <v>0</v>
          </cell>
          <cell r="P2593" t="str">
            <v>S1</v>
          </cell>
          <cell r="Q2593" t="str">
            <v>J1</v>
          </cell>
          <cell r="R2593" t="str">
            <v>J6</v>
          </cell>
          <cell r="S2593" t="str">
            <v>ENTREGADO</v>
          </cell>
          <cell r="T2593">
            <v>42716</v>
          </cell>
          <cell r="U2593" t="str">
            <v>BAYONA CRUZ CRISTIAN ARMANDO</v>
          </cell>
          <cell r="V2593" t="str">
            <v>FLOREZ CONDORI  JOSE WILLIANS</v>
          </cell>
        </row>
        <row r="2594">
          <cell r="A2594">
            <v>2529</v>
          </cell>
          <cell r="B2594">
            <v>42716</v>
          </cell>
          <cell r="C2594" t="str">
            <v>DICIEMBRE</v>
          </cell>
          <cell r="D2594" t="str">
            <v>2016</v>
          </cell>
          <cell r="E2594">
            <v>200</v>
          </cell>
          <cell r="F2594" t="str">
            <v>TALLER</v>
          </cell>
          <cell r="G2594" t="str">
            <v>TALLER</v>
          </cell>
          <cell r="H2594" t="str">
            <v>TALLER</v>
          </cell>
          <cell r="I2594" t="str">
            <v>TALLER</v>
          </cell>
          <cell r="J2594" t="str">
            <v>HERRAMIENTAS</v>
          </cell>
          <cell r="K2594" t="str">
            <v>LUNA NEGRA NRO. 12</v>
          </cell>
          <cell r="L2594">
            <v>1</v>
          </cell>
          <cell r="M2594" t="str">
            <v>UNID.</v>
          </cell>
          <cell r="N2594" t="str">
            <v>TALLER</v>
          </cell>
          <cell r="O2594">
            <v>0</v>
          </cell>
          <cell r="P2594" t="str">
            <v>S4</v>
          </cell>
          <cell r="Q2594" t="str">
            <v>J1</v>
          </cell>
          <cell r="R2594" t="str">
            <v>J6</v>
          </cell>
          <cell r="S2594" t="str">
            <v>ENTREGADO</v>
          </cell>
          <cell r="T2594">
            <v>42716</v>
          </cell>
          <cell r="U2594" t="str">
            <v>SURCO QUISPE JOHNNY</v>
          </cell>
          <cell r="V2594" t="str">
            <v>FLOREZ CONDORI  JOSE WILLIANS</v>
          </cell>
        </row>
        <row r="2595">
          <cell r="A2595">
            <v>2530</v>
          </cell>
          <cell r="B2595">
            <v>42716</v>
          </cell>
          <cell r="C2595" t="str">
            <v>DICIEMBRE</v>
          </cell>
          <cell r="D2595" t="str">
            <v>2016</v>
          </cell>
          <cell r="E2595">
            <v>200</v>
          </cell>
          <cell r="F2595" t="str">
            <v>TALLER</v>
          </cell>
          <cell r="G2595" t="str">
            <v>TALLER</v>
          </cell>
          <cell r="H2595" t="str">
            <v>TALLER</v>
          </cell>
          <cell r="I2595" t="str">
            <v>TALLER</v>
          </cell>
          <cell r="J2595" t="str">
            <v>HERRAMIENTAS</v>
          </cell>
          <cell r="K2595" t="str">
            <v>LUNA CLARAS</v>
          </cell>
          <cell r="L2595">
            <v>2</v>
          </cell>
          <cell r="M2595" t="str">
            <v>UNID.</v>
          </cell>
          <cell r="N2595" t="str">
            <v>TALLER</v>
          </cell>
          <cell r="O2595">
            <v>0</v>
          </cell>
          <cell r="P2595" t="str">
            <v>S4</v>
          </cell>
          <cell r="Q2595" t="str">
            <v>J1</v>
          </cell>
          <cell r="R2595" t="str">
            <v>J6</v>
          </cell>
          <cell r="S2595" t="str">
            <v>ENTREGADO</v>
          </cell>
          <cell r="T2595">
            <v>42716</v>
          </cell>
          <cell r="U2595" t="str">
            <v>SURCO QUISPE JOHNNY</v>
          </cell>
          <cell r="V2595" t="str">
            <v>FLOREZ CONDORI  JOSE WILLIANS</v>
          </cell>
        </row>
        <row r="2596">
          <cell r="A2596">
            <v>2531</v>
          </cell>
          <cell r="B2596">
            <v>42716</v>
          </cell>
          <cell r="C2596" t="str">
            <v>DICIEMBRE</v>
          </cell>
          <cell r="D2596" t="str">
            <v>2016</v>
          </cell>
          <cell r="E2596">
            <v>200</v>
          </cell>
          <cell r="F2596" t="str">
            <v>TALLER</v>
          </cell>
          <cell r="G2596" t="str">
            <v>TALLER</v>
          </cell>
          <cell r="H2596" t="str">
            <v>TALLER</v>
          </cell>
          <cell r="I2596" t="str">
            <v>TALLER</v>
          </cell>
          <cell r="J2596" t="str">
            <v>INSUMO TALLER</v>
          </cell>
          <cell r="K2596" t="str">
            <v>CUPERCITO 1/8</v>
          </cell>
          <cell r="L2596">
            <v>1</v>
          </cell>
          <cell r="M2596" t="str">
            <v>KG.</v>
          </cell>
          <cell r="N2596" t="str">
            <v>TALLER</v>
          </cell>
          <cell r="O2596">
            <v>0</v>
          </cell>
          <cell r="P2596" t="str">
            <v>S4</v>
          </cell>
          <cell r="Q2596" t="str">
            <v>J1</v>
          </cell>
          <cell r="R2596" t="str">
            <v>J6</v>
          </cell>
          <cell r="S2596" t="str">
            <v>ENTREGADO</v>
          </cell>
          <cell r="T2596">
            <v>42716</v>
          </cell>
          <cell r="U2596" t="str">
            <v>SURCO QUISPE JOHNNY</v>
          </cell>
          <cell r="V2596" t="str">
            <v>FLOREZ CONDORI  JOSE WILLIANS</v>
          </cell>
        </row>
        <row r="2597">
          <cell r="A2597">
            <v>2538</v>
          </cell>
          <cell r="B2597">
            <v>42716</v>
          </cell>
          <cell r="C2597" t="str">
            <v>DICIEMBRE</v>
          </cell>
          <cell r="D2597" t="str">
            <v>2016</v>
          </cell>
          <cell r="E2597">
            <v>200</v>
          </cell>
          <cell r="F2597" t="str">
            <v>TALLER</v>
          </cell>
          <cell r="G2597" t="str">
            <v>TALLER</v>
          </cell>
          <cell r="H2597" t="str">
            <v>TALLER</v>
          </cell>
          <cell r="I2597" t="str">
            <v>TALLER</v>
          </cell>
          <cell r="J2597" t="str">
            <v>INSUMO TALLER</v>
          </cell>
          <cell r="K2597" t="str">
            <v>GRASA VEGETAL</v>
          </cell>
          <cell r="L2597">
            <v>11.5</v>
          </cell>
          <cell r="M2597" t="str">
            <v>KG.</v>
          </cell>
          <cell r="N2597" t="str">
            <v>TALLER</v>
          </cell>
          <cell r="O2597">
            <v>0</v>
          </cell>
          <cell r="P2597" t="str">
            <v>N1</v>
          </cell>
          <cell r="Q2597" t="str">
            <v>J1</v>
          </cell>
          <cell r="R2597" t="str">
            <v>J6</v>
          </cell>
          <cell r="S2597" t="str">
            <v>ENTREGADO</v>
          </cell>
          <cell r="T2597">
            <v>42716</v>
          </cell>
          <cell r="U2597" t="str">
            <v>AGUILAR CCANTUTA WILLY</v>
          </cell>
          <cell r="V2597" t="str">
            <v>FLOREZ CONDORI  JOSE WILLIANS</v>
          </cell>
        </row>
        <row r="2598">
          <cell r="A2598">
            <v>2543</v>
          </cell>
          <cell r="B2598">
            <v>42716</v>
          </cell>
          <cell r="C2598" t="str">
            <v>DICIEMBRE</v>
          </cell>
          <cell r="D2598" t="str">
            <v>2016</v>
          </cell>
          <cell r="E2598">
            <v>200</v>
          </cell>
          <cell r="F2598" t="str">
            <v>TALLER</v>
          </cell>
          <cell r="G2598" t="str">
            <v>TALLER</v>
          </cell>
          <cell r="H2598" t="str">
            <v>TALLER</v>
          </cell>
          <cell r="I2598" t="str">
            <v>TALLER</v>
          </cell>
          <cell r="J2598" t="str">
            <v>INSUMO TALLER</v>
          </cell>
          <cell r="K2598" t="str">
            <v>DISCO DE CORTE 4"</v>
          </cell>
          <cell r="L2598">
            <v>1</v>
          </cell>
          <cell r="M2598" t="str">
            <v>UNID.</v>
          </cell>
          <cell r="N2598" t="str">
            <v>TALLER</v>
          </cell>
          <cell r="O2598">
            <v>0</v>
          </cell>
          <cell r="P2598" t="str">
            <v>S3</v>
          </cell>
          <cell r="Q2598" t="str">
            <v>J1</v>
          </cell>
          <cell r="R2598" t="str">
            <v>J6</v>
          </cell>
          <cell r="S2598" t="str">
            <v>ENTREGADO</v>
          </cell>
          <cell r="T2598">
            <v>42716</v>
          </cell>
          <cell r="U2598" t="str">
            <v>JIMENEZ MACHACA JAVIER</v>
          </cell>
          <cell r="V2598" t="str">
            <v>FLOREZ CONDORI  JOSE WILLIANS</v>
          </cell>
        </row>
        <row r="2599">
          <cell r="A2599">
            <v>2547</v>
          </cell>
          <cell r="B2599">
            <v>42716</v>
          </cell>
          <cell r="C2599" t="str">
            <v>DICIEMBRE</v>
          </cell>
          <cell r="D2599" t="str">
            <v>2016</v>
          </cell>
          <cell r="E2599">
            <v>200</v>
          </cell>
          <cell r="F2599" t="str">
            <v>TALLER</v>
          </cell>
          <cell r="G2599" t="str">
            <v>TALLER</v>
          </cell>
          <cell r="H2599" t="str">
            <v>TALLER</v>
          </cell>
          <cell r="I2599" t="str">
            <v>TALLER</v>
          </cell>
          <cell r="J2599" t="str">
            <v>INSUMO TALLER</v>
          </cell>
          <cell r="K2599" t="str">
            <v>TRAPOS SUELTOS</v>
          </cell>
          <cell r="L2599">
            <v>1</v>
          </cell>
          <cell r="M2599" t="str">
            <v>KG.</v>
          </cell>
          <cell r="N2599" t="str">
            <v>TALLER</v>
          </cell>
          <cell r="O2599">
            <v>0</v>
          </cell>
          <cell r="P2599" t="str">
            <v>J6</v>
          </cell>
          <cell r="Q2599" t="str">
            <v>J1</v>
          </cell>
          <cell r="R2599" t="str">
            <v>J6</v>
          </cell>
          <cell r="S2599" t="str">
            <v>ENTREGADO</v>
          </cell>
          <cell r="T2599">
            <v>42716</v>
          </cell>
          <cell r="U2599" t="str">
            <v>VILLANUEVA BEJAR  YHORDAN MICHEL</v>
          </cell>
          <cell r="V2599" t="str">
            <v>FLOREZ CONDORI  JOSE WILLIANS</v>
          </cell>
        </row>
        <row r="2600">
          <cell r="A2600">
            <v>2548</v>
          </cell>
          <cell r="B2600">
            <v>42716</v>
          </cell>
          <cell r="C2600" t="str">
            <v>DICIEMBRE</v>
          </cell>
          <cell r="D2600" t="str">
            <v>2016</v>
          </cell>
          <cell r="E2600">
            <v>200</v>
          </cell>
          <cell r="F2600" t="str">
            <v>TALLER</v>
          </cell>
          <cell r="G2600" t="str">
            <v>TALLER</v>
          </cell>
          <cell r="H2600" t="str">
            <v>TALLER</v>
          </cell>
          <cell r="I2600" t="str">
            <v>TALLER</v>
          </cell>
          <cell r="J2600" t="str">
            <v>REPUESTO</v>
          </cell>
          <cell r="K2600" t="str">
            <v>PERNO 3/16 X 1</v>
          </cell>
          <cell r="L2600">
            <v>10</v>
          </cell>
          <cell r="M2600" t="str">
            <v>UNID.</v>
          </cell>
          <cell r="N2600" t="str">
            <v>TALLER</v>
          </cell>
          <cell r="O2600">
            <v>0</v>
          </cell>
          <cell r="P2600" t="str">
            <v>E1</v>
          </cell>
          <cell r="Q2600" t="str">
            <v>J1</v>
          </cell>
          <cell r="R2600" t="str">
            <v>J6</v>
          </cell>
          <cell r="S2600" t="str">
            <v>ENTREGADO</v>
          </cell>
          <cell r="T2600">
            <v>42716</v>
          </cell>
          <cell r="U2600" t="str">
            <v>PALOMINO CARDENAS JUAN CARLOS</v>
          </cell>
          <cell r="V2600" t="str">
            <v>FLOREZ CONDORI  JOSE WILLIANS</v>
          </cell>
        </row>
        <row r="2601">
          <cell r="A2601">
            <v>2549</v>
          </cell>
          <cell r="B2601">
            <v>42716</v>
          </cell>
          <cell r="C2601" t="str">
            <v>DICIEMBRE</v>
          </cell>
          <cell r="D2601" t="str">
            <v>2016</v>
          </cell>
          <cell r="E2601">
            <v>200</v>
          </cell>
          <cell r="F2601" t="str">
            <v>TALLER</v>
          </cell>
          <cell r="G2601" t="str">
            <v>TALLER</v>
          </cell>
          <cell r="H2601" t="str">
            <v>TALLER</v>
          </cell>
          <cell r="I2601" t="str">
            <v>TALLER</v>
          </cell>
          <cell r="J2601" t="str">
            <v>REPUESTO</v>
          </cell>
          <cell r="K2601" t="str">
            <v>TUERCA 3/16</v>
          </cell>
          <cell r="L2601">
            <v>10</v>
          </cell>
          <cell r="M2601" t="str">
            <v>UNID.</v>
          </cell>
          <cell r="N2601" t="str">
            <v>TALLER</v>
          </cell>
          <cell r="O2601">
            <v>0</v>
          </cell>
          <cell r="P2601" t="str">
            <v>E1</v>
          </cell>
          <cell r="Q2601" t="str">
            <v>J1</v>
          </cell>
          <cell r="R2601" t="str">
            <v>J6</v>
          </cell>
          <cell r="S2601" t="str">
            <v>ENTREGADO</v>
          </cell>
          <cell r="T2601">
            <v>42716</v>
          </cell>
          <cell r="U2601" t="str">
            <v>PALOMINO CARDENAS JUAN CARLOS</v>
          </cell>
          <cell r="V2601" t="str">
            <v>FLOREZ CONDORI  JOSE WILLIANS</v>
          </cell>
        </row>
        <row r="2602">
          <cell r="A2602">
            <v>2550</v>
          </cell>
          <cell r="B2602">
            <v>42716</v>
          </cell>
          <cell r="C2602" t="str">
            <v>DICIEMBRE</v>
          </cell>
          <cell r="D2602" t="str">
            <v>2016</v>
          </cell>
          <cell r="E2602">
            <v>200</v>
          </cell>
          <cell r="F2602" t="str">
            <v>TALLER</v>
          </cell>
          <cell r="G2602" t="str">
            <v>TALLER</v>
          </cell>
          <cell r="H2602" t="str">
            <v>TALLER</v>
          </cell>
          <cell r="I2602" t="str">
            <v>TALLER</v>
          </cell>
          <cell r="J2602" t="str">
            <v>REPUESTO</v>
          </cell>
          <cell r="K2602" t="str">
            <v>ARANDELAS PLANAS 3/16</v>
          </cell>
          <cell r="L2602">
            <v>20</v>
          </cell>
          <cell r="M2602" t="str">
            <v>UNID.</v>
          </cell>
          <cell r="N2602" t="str">
            <v>TALLER</v>
          </cell>
          <cell r="O2602">
            <v>0</v>
          </cell>
          <cell r="P2602" t="str">
            <v>E1</v>
          </cell>
          <cell r="Q2602" t="str">
            <v>J1</v>
          </cell>
          <cell r="R2602" t="str">
            <v>J6</v>
          </cell>
          <cell r="S2602" t="str">
            <v>ENTREGADO</v>
          </cell>
          <cell r="T2602">
            <v>42716</v>
          </cell>
          <cell r="U2602" t="str">
            <v>PALOMINO CARDENAS JUAN CARLOS</v>
          </cell>
          <cell r="V2602" t="str">
            <v>FLOREZ CONDORI  JOSE WILLIANS</v>
          </cell>
        </row>
        <row r="2603">
          <cell r="A2603">
            <v>2559</v>
          </cell>
          <cell r="B2603">
            <v>42716</v>
          </cell>
          <cell r="C2603" t="str">
            <v>DICIEMBRE</v>
          </cell>
          <cell r="D2603" t="str">
            <v>2016</v>
          </cell>
          <cell r="E2603">
            <v>200</v>
          </cell>
          <cell r="F2603" t="str">
            <v>TALLER</v>
          </cell>
          <cell r="G2603" t="str">
            <v>TALLER</v>
          </cell>
          <cell r="H2603" t="str">
            <v>TALLER</v>
          </cell>
          <cell r="I2603" t="str">
            <v>TALLER</v>
          </cell>
          <cell r="J2603" t="str">
            <v>HERRAMIENTAS</v>
          </cell>
          <cell r="K2603" t="str">
            <v>MOUSE</v>
          </cell>
          <cell r="L2603">
            <v>1</v>
          </cell>
          <cell r="M2603" t="str">
            <v>UNID.</v>
          </cell>
          <cell r="N2603" t="str">
            <v>TALLER</v>
          </cell>
          <cell r="O2603">
            <v>74</v>
          </cell>
          <cell r="P2603" t="str">
            <v>J6</v>
          </cell>
          <cell r="Q2603" t="str">
            <v>J1</v>
          </cell>
          <cell r="R2603" t="str">
            <v>J6</v>
          </cell>
          <cell r="S2603" t="str">
            <v>PENDIENTE</v>
          </cell>
          <cell r="T2603">
            <v>0</v>
          </cell>
          <cell r="U2603" t="str">
            <v>VILLANUEVA BEJAR  YHORDAN MICHEL</v>
          </cell>
          <cell r="V2603" t="str">
            <v>FLOREZ CONDORI  JOSE WILLIANS</v>
          </cell>
        </row>
        <row r="2604">
          <cell r="A2604">
            <v>2565</v>
          </cell>
          <cell r="B2604">
            <v>42716</v>
          </cell>
          <cell r="C2604" t="str">
            <v>DICIEMBRE</v>
          </cell>
          <cell r="D2604" t="str">
            <v>2016</v>
          </cell>
          <cell r="E2604">
            <v>200</v>
          </cell>
          <cell r="F2604" t="str">
            <v>TALLER</v>
          </cell>
          <cell r="G2604" t="str">
            <v>TALLER</v>
          </cell>
          <cell r="H2604" t="str">
            <v>TALLER</v>
          </cell>
          <cell r="I2604" t="str">
            <v>TALLER</v>
          </cell>
          <cell r="J2604" t="str">
            <v>INSUMO TALLER</v>
          </cell>
          <cell r="K2604" t="str">
            <v>DISCO DE CORTE 7"</v>
          </cell>
          <cell r="L2604">
            <v>1</v>
          </cell>
          <cell r="M2604" t="str">
            <v>UNID.</v>
          </cell>
          <cell r="N2604" t="str">
            <v>TALLER</v>
          </cell>
          <cell r="O2604">
            <v>0</v>
          </cell>
          <cell r="P2604" t="str">
            <v>S1</v>
          </cell>
          <cell r="Q2604" t="str">
            <v>J2</v>
          </cell>
          <cell r="R2604" t="str">
            <v>J2</v>
          </cell>
          <cell r="S2604" t="str">
            <v>ENTREGADO</v>
          </cell>
          <cell r="T2604">
            <v>42716</v>
          </cell>
          <cell r="U2604" t="str">
            <v>BAYONA CRUZ CRISTIAN ARMANDO</v>
          </cell>
          <cell r="V2604" t="str">
            <v>CORIHUAMAN SURCO  ERICK ROBERT</v>
          </cell>
        </row>
        <row r="2605">
          <cell r="A2605">
            <v>2566</v>
          </cell>
          <cell r="B2605">
            <v>42716</v>
          </cell>
          <cell r="C2605" t="str">
            <v>DICIEMBRE</v>
          </cell>
          <cell r="D2605" t="str">
            <v>2016</v>
          </cell>
          <cell r="E2605">
            <v>200</v>
          </cell>
          <cell r="F2605" t="str">
            <v>TALLER</v>
          </cell>
          <cell r="G2605" t="str">
            <v>TALLER</v>
          </cell>
          <cell r="H2605" t="str">
            <v>TALLER</v>
          </cell>
          <cell r="I2605" t="str">
            <v>TALLER</v>
          </cell>
          <cell r="J2605" t="str">
            <v>INSUMO TALLER</v>
          </cell>
          <cell r="K2605" t="str">
            <v>GATA HIDRULICA DE BOTELLA 1.5 TONELADAS</v>
          </cell>
          <cell r="L2605">
            <v>1</v>
          </cell>
          <cell r="M2605" t="str">
            <v>UNID.</v>
          </cell>
          <cell r="N2605" t="str">
            <v>TALLER</v>
          </cell>
          <cell r="O2605">
            <v>0</v>
          </cell>
          <cell r="P2605" t="str">
            <v>M8</v>
          </cell>
          <cell r="Q2605" t="str">
            <v>J1</v>
          </cell>
          <cell r="R2605" t="str">
            <v>J6</v>
          </cell>
          <cell r="S2605" t="str">
            <v>ENTREGADO</v>
          </cell>
          <cell r="T2605">
            <v>42716</v>
          </cell>
          <cell r="U2605" t="str">
            <v>VARILLAS GAGO  OSCAR ALBERTO</v>
          </cell>
          <cell r="V2605" t="str">
            <v>FLOREZ CONDORI  JOSE WILLIANS</v>
          </cell>
        </row>
        <row r="2606">
          <cell r="A2606">
            <v>2560</v>
          </cell>
          <cell r="B2606">
            <v>42716</v>
          </cell>
          <cell r="C2606" t="str">
            <v>DICIEMBRE</v>
          </cell>
          <cell r="D2606" t="str">
            <v>2016</v>
          </cell>
          <cell r="E2606">
            <v>512</v>
          </cell>
          <cell r="F2606" t="str">
            <v>X2W-760</v>
          </cell>
          <cell r="G2606" t="str">
            <v>C5V-992</v>
          </cell>
          <cell r="H2606" t="str">
            <v>LAS BAMBAS</v>
          </cell>
          <cell r="I2606">
            <v>149602</v>
          </cell>
          <cell r="J2606" t="str">
            <v>REPUESTO</v>
          </cell>
          <cell r="K2606" t="str">
            <v>FUSIBLES DE 125 A</v>
          </cell>
          <cell r="L2606">
            <v>2</v>
          </cell>
          <cell r="M2606" t="str">
            <v>UNID.</v>
          </cell>
          <cell r="N2606" t="str">
            <v>TRACTO</v>
          </cell>
          <cell r="O2606">
            <v>0</v>
          </cell>
          <cell r="P2606" t="str">
            <v>E1</v>
          </cell>
          <cell r="Q2606" t="str">
            <v>J1</v>
          </cell>
          <cell r="R2606" t="str">
            <v>J6</v>
          </cell>
          <cell r="S2606" t="str">
            <v>ENTREGADO</v>
          </cell>
          <cell r="T2606">
            <v>42716</v>
          </cell>
          <cell r="U2606" t="str">
            <v>PALOMINO CARDENAS JUAN CARLOS</v>
          </cell>
          <cell r="V2606" t="str">
            <v>FLOREZ CONDORI  JOSE WILLIANS</v>
          </cell>
        </row>
        <row r="2607">
          <cell r="A2607">
            <v>2323</v>
          </cell>
          <cell r="B2607">
            <v>42716</v>
          </cell>
          <cell r="C2607" t="str">
            <v>DICIEMBRE</v>
          </cell>
          <cell r="D2607" t="str">
            <v>2016</v>
          </cell>
          <cell r="E2607">
            <v>545</v>
          </cell>
          <cell r="F2607" t="str">
            <v>X2W-762</v>
          </cell>
          <cell r="G2607" t="str">
            <v>C5V-998</v>
          </cell>
          <cell r="H2607" t="str">
            <v>LAS BAMBAS</v>
          </cell>
          <cell r="I2607">
            <v>15774</v>
          </cell>
          <cell r="J2607" t="str">
            <v>SERVICIO</v>
          </cell>
          <cell r="K2607" t="str">
            <v>DE ENFIBRADO DE UN TAPA BARRO LADO DER. (NEGRO)</v>
          </cell>
          <cell r="L2607">
            <v>1</v>
          </cell>
          <cell r="M2607" t="str">
            <v>UNID.</v>
          </cell>
          <cell r="N2607" t="str">
            <v>TRACTO</v>
          </cell>
          <cell r="O2607">
            <v>74</v>
          </cell>
          <cell r="P2607" t="str">
            <v>M8</v>
          </cell>
          <cell r="Q2607" t="str">
            <v>J2</v>
          </cell>
          <cell r="R2607" t="str">
            <v>J2</v>
          </cell>
          <cell r="S2607" t="str">
            <v>PENDIENTE</v>
          </cell>
          <cell r="T2607">
            <v>0</v>
          </cell>
          <cell r="U2607" t="str">
            <v>VARILLAS GAGO  OSCAR ALBERTO</v>
          </cell>
          <cell r="V2607" t="str">
            <v>CORIHUAMAN SURCO  ERICK ROBERT</v>
          </cell>
        </row>
        <row r="2608">
          <cell r="A2608">
            <v>2534</v>
          </cell>
          <cell r="B2608">
            <v>42716</v>
          </cell>
          <cell r="C2608" t="str">
            <v>DICIEMBRE</v>
          </cell>
          <cell r="D2608" t="str">
            <v>2016</v>
          </cell>
          <cell r="E2608">
            <v>569</v>
          </cell>
          <cell r="F2608" t="str">
            <v>X2W-763</v>
          </cell>
          <cell r="G2608" t="str">
            <v>C5V-997</v>
          </cell>
          <cell r="H2608" t="str">
            <v>LAS BAMBAS</v>
          </cell>
          <cell r="I2608">
            <v>156389</v>
          </cell>
          <cell r="J2608" t="str">
            <v>REPUESTO</v>
          </cell>
          <cell r="K2608" t="str">
            <v>LLANTAS REENCAUCHADAS</v>
          </cell>
          <cell r="L2608">
            <v>4</v>
          </cell>
          <cell r="M2608" t="str">
            <v>UNID.</v>
          </cell>
          <cell r="N2608" t="str">
            <v>CISTERNA</v>
          </cell>
          <cell r="O2608">
            <v>0</v>
          </cell>
          <cell r="P2608" t="str">
            <v>N1</v>
          </cell>
          <cell r="Q2608" t="str">
            <v>J1</v>
          </cell>
          <cell r="R2608" t="str">
            <v>J6</v>
          </cell>
          <cell r="S2608" t="str">
            <v>ENTREGADO</v>
          </cell>
          <cell r="T2608">
            <v>42716</v>
          </cell>
          <cell r="U2608" t="str">
            <v>AGUILAR CCANTUTA WILLY</v>
          </cell>
          <cell r="V2608" t="str">
            <v>FLOREZ CONDORI  JOSE WILLIANS</v>
          </cell>
        </row>
        <row r="2609">
          <cell r="A2609">
            <v>2570</v>
          </cell>
          <cell r="B2609">
            <v>42716</v>
          </cell>
          <cell r="C2609" t="str">
            <v>DICIEMBRE</v>
          </cell>
          <cell r="D2609" t="str">
            <v>2016</v>
          </cell>
          <cell r="E2609">
            <v>527</v>
          </cell>
          <cell r="F2609" t="str">
            <v>X2W-765</v>
          </cell>
          <cell r="G2609" t="str">
            <v>C5V-993</v>
          </cell>
          <cell r="H2609" t="str">
            <v>LAS BAMBAS</v>
          </cell>
          <cell r="I2609">
            <v>157711</v>
          </cell>
          <cell r="J2609" t="str">
            <v>REPUESTO</v>
          </cell>
          <cell r="K2609" t="str">
            <v>LLANTAS</v>
          </cell>
          <cell r="L2609">
            <v>4</v>
          </cell>
          <cell r="M2609" t="str">
            <v>UNID.</v>
          </cell>
          <cell r="N2609" t="str">
            <v>CISTERNA</v>
          </cell>
          <cell r="O2609">
            <v>0</v>
          </cell>
          <cell r="P2609" t="str">
            <v>N2</v>
          </cell>
          <cell r="Q2609" t="str">
            <v>J1</v>
          </cell>
          <cell r="R2609" t="str">
            <v>J6</v>
          </cell>
          <cell r="S2609" t="str">
            <v>ENTREGADO</v>
          </cell>
          <cell r="T2609">
            <v>42716</v>
          </cell>
          <cell r="U2609" t="str">
            <v>MAMANI LARICO  EDUARDO ALVARO</v>
          </cell>
          <cell r="V2609" t="str">
            <v>FLOREZ CONDORI  JOSE WILLIANS</v>
          </cell>
        </row>
        <row r="2610">
          <cell r="A2610">
            <v>2600</v>
          </cell>
          <cell r="B2610">
            <v>42717</v>
          </cell>
          <cell r="C2610" t="str">
            <v>DICIEMBRE</v>
          </cell>
          <cell r="D2610" t="str">
            <v>2016</v>
          </cell>
          <cell r="E2610">
            <v>308</v>
          </cell>
          <cell r="F2610" t="str">
            <v>A9H-889</v>
          </cell>
          <cell r="G2610" t="str">
            <v>CAMION</v>
          </cell>
          <cell r="H2610" t="str">
            <v>TAMBOMAYO</v>
          </cell>
          <cell r="I2610">
            <v>120654</v>
          </cell>
          <cell r="J2610" t="str">
            <v>REPUESTO</v>
          </cell>
          <cell r="K2610" t="str">
            <v>FOCO PIRATA</v>
          </cell>
          <cell r="L2610">
            <v>1</v>
          </cell>
          <cell r="M2610" t="str">
            <v>UNID.</v>
          </cell>
          <cell r="N2610" t="str">
            <v>CAMION</v>
          </cell>
          <cell r="O2610">
            <v>0</v>
          </cell>
          <cell r="P2610" t="str">
            <v>E3</v>
          </cell>
          <cell r="Q2610" t="str">
            <v>J2</v>
          </cell>
          <cell r="R2610" t="str">
            <v>J6</v>
          </cell>
          <cell r="S2610" t="str">
            <v>ENTREGADO</v>
          </cell>
          <cell r="T2610">
            <v>42717</v>
          </cell>
          <cell r="U2610" t="str">
            <v>CONDORI CHURATA ALEX</v>
          </cell>
          <cell r="V2610" t="str">
            <v>CORIHUAMAN SURCO  ERICK ROBERT</v>
          </cell>
        </row>
        <row r="2611">
          <cell r="A2611">
            <v>2601</v>
          </cell>
          <cell r="B2611">
            <v>42717</v>
          </cell>
          <cell r="C2611" t="str">
            <v>DICIEMBRE</v>
          </cell>
          <cell r="D2611" t="str">
            <v>2016</v>
          </cell>
          <cell r="E2611">
            <v>308</v>
          </cell>
          <cell r="F2611" t="str">
            <v>A9H-889</v>
          </cell>
          <cell r="G2611" t="str">
            <v>CAMION</v>
          </cell>
          <cell r="H2611" t="str">
            <v>TAMBOMAYO</v>
          </cell>
          <cell r="I2611">
            <v>120654</v>
          </cell>
          <cell r="J2611" t="str">
            <v>REPUESTO</v>
          </cell>
          <cell r="K2611" t="str">
            <v>PRESINTOS 200</v>
          </cell>
          <cell r="L2611">
            <v>10</v>
          </cell>
          <cell r="M2611" t="str">
            <v>UNID.</v>
          </cell>
          <cell r="N2611" t="str">
            <v>CAMION</v>
          </cell>
          <cell r="O2611">
            <v>0</v>
          </cell>
          <cell r="P2611" t="str">
            <v>E3</v>
          </cell>
          <cell r="Q2611" t="str">
            <v>J2</v>
          </cell>
          <cell r="R2611" t="str">
            <v>J6</v>
          </cell>
          <cell r="S2611" t="str">
            <v>ENTREGADO</v>
          </cell>
          <cell r="T2611">
            <v>42717</v>
          </cell>
          <cell r="U2611" t="str">
            <v>CONDORI CHURATA ALEX</v>
          </cell>
          <cell r="V2611" t="str">
            <v>CORIHUAMAN SURCO  ERICK ROBERT</v>
          </cell>
        </row>
        <row r="2612">
          <cell r="A2612">
            <v>2602</v>
          </cell>
          <cell r="B2612">
            <v>42717</v>
          </cell>
          <cell r="C2612" t="str">
            <v>DICIEMBRE</v>
          </cell>
          <cell r="D2612" t="str">
            <v>2016</v>
          </cell>
          <cell r="E2612">
            <v>308</v>
          </cell>
          <cell r="F2612" t="str">
            <v>A9H-889</v>
          </cell>
          <cell r="G2612" t="str">
            <v>CAMION</v>
          </cell>
          <cell r="H2612" t="str">
            <v>TAMBOMAYO</v>
          </cell>
          <cell r="I2612">
            <v>120654</v>
          </cell>
          <cell r="J2612" t="str">
            <v>REPUESTO</v>
          </cell>
          <cell r="K2612" t="str">
            <v>FOCO H3 DE 24 V</v>
          </cell>
          <cell r="L2612">
            <v>1</v>
          </cell>
          <cell r="M2612" t="str">
            <v>UNID.</v>
          </cell>
          <cell r="N2612" t="str">
            <v>CAMION</v>
          </cell>
          <cell r="O2612">
            <v>0</v>
          </cell>
          <cell r="P2612" t="str">
            <v>E3</v>
          </cell>
          <cell r="Q2612" t="str">
            <v>J2</v>
          </cell>
          <cell r="R2612" t="str">
            <v>J6</v>
          </cell>
          <cell r="S2612" t="str">
            <v>ENTREGADO</v>
          </cell>
          <cell r="T2612">
            <v>42717</v>
          </cell>
          <cell r="U2612" t="str">
            <v>CONDORI CHURATA ALEX</v>
          </cell>
          <cell r="V2612" t="str">
            <v>CORIHUAMAN SURCO  ERICK ROBERT</v>
          </cell>
        </row>
        <row r="2613">
          <cell r="A2613">
            <v>2614</v>
          </cell>
          <cell r="B2613">
            <v>42717</v>
          </cell>
          <cell r="C2613" t="str">
            <v>DICIEMBRE</v>
          </cell>
          <cell r="D2613" t="str">
            <v>2016</v>
          </cell>
          <cell r="E2613">
            <v>576</v>
          </cell>
          <cell r="F2613" t="str">
            <v>ABQ-704</v>
          </cell>
          <cell r="G2613" t="str">
            <v>TBB-995</v>
          </cell>
          <cell r="H2613" t="str">
            <v>LAS BAMBAS</v>
          </cell>
          <cell r="I2613">
            <v>111397</v>
          </cell>
          <cell r="J2613" t="str">
            <v>REPUESTO</v>
          </cell>
          <cell r="K2613" t="str">
            <v>PERNO MANHOLE 3/8 X 6</v>
          </cell>
          <cell r="L2613">
            <v>1</v>
          </cell>
          <cell r="M2613" t="str">
            <v>UNID.</v>
          </cell>
          <cell r="N2613" t="str">
            <v>CISTERNA</v>
          </cell>
          <cell r="O2613">
            <v>0</v>
          </cell>
          <cell r="P2613" t="str">
            <v>S2</v>
          </cell>
          <cell r="Q2613" t="str">
            <v>J2</v>
          </cell>
          <cell r="R2613" t="str">
            <v>J6</v>
          </cell>
          <cell r="S2613" t="str">
            <v>ENTREGADO</v>
          </cell>
          <cell r="T2613">
            <v>42717</v>
          </cell>
          <cell r="U2613" t="str">
            <v>PALOMINO ESTRADA  MICHEL</v>
          </cell>
          <cell r="V2613" t="str">
            <v>CORIHUAMAN SURCO  ERICK ROBERT</v>
          </cell>
        </row>
        <row r="2614">
          <cell r="A2614">
            <v>2615</v>
          </cell>
          <cell r="B2614">
            <v>42717</v>
          </cell>
          <cell r="C2614" t="str">
            <v>DICIEMBRE</v>
          </cell>
          <cell r="D2614" t="str">
            <v>2016</v>
          </cell>
          <cell r="E2614">
            <v>576</v>
          </cell>
          <cell r="F2614" t="str">
            <v>ABQ-704</v>
          </cell>
          <cell r="G2614" t="str">
            <v>TBB-995</v>
          </cell>
          <cell r="H2614" t="str">
            <v>LAS BAMBAS</v>
          </cell>
          <cell r="I2614">
            <v>111397</v>
          </cell>
          <cell r="J2614" t="str">
            <v>REPUESTO</v>
          </cell>
          <cell r="K2614" t="str">
            <v>TUERCA 3/8</v>
          </cell>
          <cell r="L2614">
            <v>2</v>
          </cell>
          <cell r="M2614" t="str">
            <v>UNID.</v>
          </cell>
          <cell r="N2614" t="str">
            <v>CISTERNA</v>
          </cell>
          <cell r="O2614">
            <v>0</v>
          </cell>
          <cell r="P2614" t="str">
            <v>S2</v>
          </cell>
          <cell r="Q2614" t="str">
            <v>J2</v>
          </cell>
          <cell r="R2614" t="str">
            <v>J6</v>
          </cell>
          <cell r="S2614" t="str">
            <v>ENTREGADO</v>
          </cell>
          <cell r="T2614">
            <v>42717</v>
          </cell>
          <cell r="U2614" t="str">
            <v>PALOMINO ESTRADA  MICHEL</v>
          </cell>
          <cell r="V2614" t="str">
            <v>CORIHUAMAN SURCO  ERICK ROBERT</v>
          </cell>
        </row>
        <row r="2615">
          <cell r="A2615">
            <v>2622</v>
          </cell>
          <cell r="B2615">
            <v>42717</v>
          </cell>
          <cell r="C2615" t="str">
            <v>DICIEMBRE</v>
          </cell>
          <cell r="D2615" t="str">
            <v>2016</v>
          </cell>
          <cell r="E2615">
            <v>576</v>
          </cell>
          <cell r="F2615" t="str">
            <v>ABQ-704</v>
          </cell>
          <cell r="G2615" t="str">
            <v>TBB-995</v>
          </cell>
          <cell r="H2615" t="str">
            <v>LAS BAMBAS</v>
          </cell>
          <cell r="I2615">
            <v>111397</v>
          </cell>
          <cell r="J2615" t="str">
            <v>REPUESTO</v>
          </cell>
          <cell r="K2615" t="str">
            <v>FARO DOBLE CONTACTO 12 V</v>
          </cell>
          <cell r="L2615">
            <v>2</v>
          </cell>
          <cell r="M2615" t="str">
            <v>UNID.</v>
          </cell>
          <cell r="N2615" t="str">
            <v>TRACTO</v>
          </cell>
          <cell r="O2615">
            <v>0</v>
          </cell>
          <cell r="P2615" t="str">
            <v>E3</v>
          </cell>
          <cell r="Q2615" t="str">
            <v>J2</v>
          </cell>
          <cell r="R2615" t="str">
            <v>J6</v>
          </cell>
          <cell r="S2615" t="str">
            <v>ENTREGADO</v>
          </cell>
          <cell r="T2615">
            <v>42717</v>
          </cell>
          <cell r="U2615" t="str">
            <v>CONDORI CHURATA ALEX</v>
          </cell>
          <cell r="V2615" t="str">
            <v>CORIHUAMAN SURCO  ERICK ROBERT</v>
          </cell>
        </row>
        <row r="2616">
          <cell r="A2616">
            <v>2642</v>
          </cell>
          <cell r="B2616">
            <v>42717</v>
          </cell>
          <cell r="C2616" t="str">
            <v>DICIEMBRE</v>
          </cell>
          <cell r="D2616" t="str">
            <v>2016</v>
          </cell>
          <cell r="E2616">
            <v>571</v>
          </cell>
          <cell r="F2616" t="str">
            <v>ABS-700</v>
          </cell>
          <cell r="G2616" t="str">
            <v>TBC-971</v>
          </cell>
          <cell r="H2616" t="str">
            <v>LAS BAMBAS</v>
          </cell>
          <cell r="I2616">
            <v>101192</v>
          </cell>
          <cell r="J2616" t="str">
            <v>REPUESTO</v>
          </cell>
          <cell r="K2616" t="str">
            <v>FUSIBLES DE 20 AMP</v>
          </cell>
          <cell r="L2616">
            <v>5</v>
          </cell>
          <cell r="M2616" t="str">
            <v>UNID.</v>
          </cell>
          <cell r="N2616" t="str">
            <v>TRACTO</v>
          </cell>
          <cell r="O2616">
            <v>0</v>
          </cell>
          <cell r="P2616" t="str">
            <v>E2</v>
          </cell>
          <cell r="Q2616" t="str">
            <v>J2</v>
          </cell>
          <cell r="R2616" t="str">
            <v>J6</v>
          </cell>
          <cell r="S2616" t="str">
            <v>ENTREGADO</v>
          </cell>
          <cell r="T2616">
            <v>42717</v>
          </cell>
          <cell r="U2616" t="str">
            <v>YUCA BELLIDO BORIS YERSY</v>
          </cell>
          <cell r="V2616" t="str">
            <v>CORIHUAMAN SURCO  ERICK ROBERT</v>
          </cell>
        </row>
        <row r="2617">
          <cell r="A2617">
            <v>2610</v>
          </cell>
          <cell r="B2617">
            <v>42717</v>
          </cell>
          <cell r="C2617" t="str">
            <v>DICIEMBRE</v>
          </cell>
          <cell r="D2617" t="str">
            <v>2016</v>
          </cell>
          <cell r="E2617">
            <v>578</v>
          </cell>
          <cell r="F2617" t="str">
            <v>AHX-713</v>
          </cell>
          <cell r="G2617" t="str">
            <v>D9S-976</v>
          </cell>
          <cell r="H2617" t="str">
            <v>LAS BAMBAS</v>
          </cell>
          <cell r="I2617">
            <v>59635</v>
          </cell>
          <cell r="J2617" t="str">
            <v>REPUESTO</v>
          </cell>
          <cell r="K2617" t="str">
            <v>CADENA 3/16</v>
          </cell>
          <cell r="L2617">
            <v>0.5</v>
          </cell>
          <cell r="M2617" t="str">
            <v>M</v>
          </cell>
          <cell r="N2617" t="str">
            <v>CISTERNA</v>
          </cell>
          <cell r="O2617">
            <v>0</v>
          </cell>
          <cell r="P2617" t="str">
            <v>S2</v>
          </cell>
          <cell r="Q2617" t="str">
            <v>J2</v>
          </cell>
          <cell r="R2617" t="str">
            <v>J6</v>
          </cell>
          <cell r="S2617" t="str">
            <v>ENTREGADO</v>
          </cell>
          <cell r="T2617">
            <v>42717</v>
          </cell>
          <cell r="U2617" t="str">
            <v>PALOMINO ESTRADA  MICHEL</v>
          </cell>
          <cell r="V2617" t="str">
            <v>CORIHUAMAN SURCO  ERICK ROBERT</v>
          </cell>
        </row>
        <row r="2618">
          <cell r="A2618">
            <v>2611</v>
          </cell>
          <cell r="B2618">
            <v>42717</v>
          </cell>
          <cell r="C2618" t="str">
            <v>DICIEMBRE</v>
          </cell>
          <cell r="D2618" t="str">
            <v>2016</v>
          </cell>
          <cell r="E2618">
            <v>578</v>
          </cell>
          <cell r="F2618" t="str">
            <v>AHX-713</v>
          </cell>
          <cell r="G2618" t="str">
            <v>D9S-976</v>
          </cell>
          <cell r="H2618" t="str">
            <v>LAS BAMBAS</v>
          </cell>
          <cell r="I2618">
            <v>59635</v>
          </cell>
          <cell r="J2618" t="str">
            <v>REPUESTO</v>
          </cell>
          <cell r="K2618" t="str">
            <v>PERNO 5/16 X 1</v>
          </cell>
          <cell r="L2618">
            <v>2</v>
          </cell>
          <cell r="M2618" t="str">
            <v>UNID.</v>
          </cell>
          <cell r="N2618" t="str">
            <v>CISTERNA</v>
          </cell>
          <cell r="O2618">
            <v>0</v>
          </cell>
          <cell r="P2618" t="str">
            <v>S2</v>
          </cell>
          <cell r="Q2618" t="str">
            <v>J2</v>
          </cell>
          <cell r="R2618" t="str">
            <v>J6</v>
          </cell>
          <cell r="S2618" t="str">
            <v>ENTREGADO</v>
          </cell>
          <cell r="T2618">
            <v>42717</v>
          </cell>
          <cell r="U2618" t="str">
            <v>PALOMINO ESTRADA  MICHEL</v>
          </cell>
          <cell r="V2618" t="str">
            <v>CORIHUAMAN SURCO  ERICK ROBERT</v>
          </cell>
        </row>
        <row r="2619">
          <cell r="A2619">
            <v>2612</v>
          </cell>
          <cell r="B2619">
            <v>42717</v>
          </cell>
          <cell r="C2619" t="str">
            <v>DICIEMBRE</v>
          </cell>
          <cell r="D2619" t="str">
            <v>2016</v>
          </cell>
          <cell r="E2619">
            <v>578</v>
          </cell>
          <cell r="F2619" t="str">
            <v>AHX-713</v>
          </cell>
          <cell r="G2619" t="str">
            <v>D9S-976</v>
          </cell>
          <cell r="H2619" t="str">
            <v>LAS BAMBAS</v>
          </cell>
          <cell r="I2619">
            <v>59635</v>
          </cell>
          <cell r="J2619" t="str">
            <v>REPUESTO</v>
          </cell>
          <cell r="K2619" t="str">
            <v>TUERCA SEGURO 5/16</v>
          </cell>
          <cell r="L2619">
            <v>2</v>
          </cell>
          <cell r="M2619" t="str">
            <v>UNID.</v>
          </cell>
          <cell r="N2619" t="str">
            <v>CISTERNA</v>
          </cell>
          <cell r="O2619">
            <v>0</v>
          </cell>
          <cell r="P2619" t="str">
            <v>S2</v>
          </cell>
          <cell r="Q2619" t="str">
            <v>J2</v>
          </cell>
          <cell r="R2619" t="str">
            <v>J6</v>
          </cell>
          <cell r="S2619" t="str">
            <v>ENTREGADO</v>
          </cell>
          <cell r="T2619">
            <v>42717</v>
          </cell>
          <cell r="U2619" t="str">
            <v>PALOMINO ESTRADA  MICHEL</v>
          </cell>
          <cell r="V2619" t="str">
            <v>CORIHUAMAN SURCO  ERICK ROBERT</v>
          </cell>
        </row>
        <row r="2620">
          <cell r="A2620">
            <v>2637</v>
          </cell>
          <cell r="B2620">
            <v>42717</v>
          </cell>
          <cell r="C2620" t="str">
            <v>DICIEMBRE</v>
          </cell>
          <cell r="D2620" t="str">
            <v>2016</v>
          </cell>
          <cell r="E2620">
            <v>578</v>
          </cell>
          <cell r="F2620" t="str">
            <v>AHX-713</v>
          </cell>
          <cell r="G2620" t="str">
            <v>D9S-976</v>
          </cell>
          <cell r="H2620" t="str">
            <v>LAS BAMBAS</v>
          </cell>
          <cell r="I2620">
            <v>59635</v>
          </cell>
          <cell r="J2620" t="str">
            <v>REPUESTO</v>
          </cell>
          <cell r="K2620" t="str">
            <v>FARO LATERAL</v>
          </cell>
          <cell r="L2620">
            <v>1</v>
          </cell>
          <cell r="M2620" t="str">
            <v>UNID.</v>
          </cell>
          <cell r="N2620" t="str">
            <v>CISTERNA</v>
          </cell>
          <cell r="O2620">
            <v>0</v>
          </cell>
          <cell r="P2620" t="str">
            <v>E3</v>
          </cell>
          <cell r="Q2620" t="str">
            <v>J2</v>
          </cell>
          <cell r="R2620" t="str">
            <v>J6</v>
          </cell>
          <cell r="S2620" t="str">
            <v>ENTREGADO</v>
          </cell>
          <cell r="T2620">
            <v>42717</v>
          </cell>
          <cell r="U2620" t="str">
            <v>CONDORI CHURATA ALEX</v>
          </cell>
          <cell r="V2620" t="str">
            <v>CORIHUAMAN SURCO  ERICK ROBERT</v>
          </cell>
        </row>
        <row r="2621">
          <cell r="A2621">
            <v>2640</v>
          </cell>
          <cell r="B2621">
            <v>42717</v>
          </cell>
          <cell r="C2621" t="str">
            <v>DICIEMBRE</v>
          </cell>
          <cell r="D2621" t="str">
            <v>2016</v>
          </cell>
          <cell r="E2621">
            <v>516</v>
          </cell>
          <cell r="F2621" t="str">
            <v>APG-726</v>
          </cell>
          <cell r="G2621" t="str">
            <v>CAMIONETA</v>
          </cell>
          <cell r="H2621" t="str">
            <v>LAS BAMBAS</v>
          </cell>
          <cell r="I2621">
            <v>2700</v>
          </cell>
          <cell r="J2621" t="str">
            <v>REPUESTO</v>
          </cell>
          <cell r="K2621" t="str">
            <v>PERNO 3/8 X 1</v>
          </cell>
          <cell r="L2621">
            <v>6</v>
          </cell>
          <cell r="M2621" t="str">
            <v>UNID.</v>
          </cell>
          <cell r="N2621" t="str">
            <v>CAMIONETA</v>
          </cell>
          <cell r="O2621">
            <v>0</v>
          </cell>
          <cell r="P2621" t="str">
            <v>S2</v>
          </cell>
          <cell r="Q2621" t="str">
            <v>J2</v>
          </cell>
          <cell r="R2621" t="str">
            <v>J6</v>
          </cell>
          <cell r="S2621" t="str">
            <v>ENTREGADO</v>
          </cell>
          <cell r="T2621">
            <v>42717</v>
          </cell>
          <cell r="U2621" t="str">
            <v>PALOMINO ESTRADA  MICHEL</v>
          </cell>
          <cell r="V2621" t="str">
            <v>CORIHUAMAN SURCO  ERICK ROBERT</v>
          </cell>
        </row>
        <row r="2622">
          <cell r="A2622">
            <v>2641</v>
          </cell>
          <cell r="B2622">
            <v>42717</v>
          </cell>
          <cell r="C2622" t="str">
            <v>DICIEMBRE</v>
          </cell>
          <cell r="D2622" t="str">
            <v>2016</v>
          </cell>
          <cell r="E2622">
            <v>516</v>
          </cell>
          <cell r="F2622" t="str">
            <v>APG-726</v>
          </cell>
          <cell r="G2622" t="str">
            <v>CAMIONETA</v>
          </cell>
          <cell r="H2622" t="str">
            <v>LAS BAMBAS</v>
          </cell>
          <cell r="I2622">
            <v>2700</v>
          </cell>
          <cell r="J2622" t="str">
            <v>REPUESTO</v>
          </cell>
          <cell r="K2622" t="str">
            <v>TUERCA SEGURO 3/8</v>
          </cell>
          <cell r="L2622">
            <v>6</v>
          </cell>
          <cell r="M2622" t="str">
            <v>UNID.</v>
          </cell>
          <cell r="N2622" t="str">
            <v>CAMIONETA</v>
          </cell>
          <cell r="O2622">
            <v>0</v>
          </cell>
          <cell r="P2622" t="str">
            <v>S2</v>
          </cell>
          <cell r="Q2622" t="str">
            <v>J2</v>
          </cell>
          <cell r="R2622" t="str">
            <v>J6</v>
          </cell>
          <cell r="S2622" t="str">
            <v>ENTREGADO</v>
          </cell>
          <cell r="T2622">
            <v>42717</v>
          </cell>
          <cell r="U2622" t="str">
            <v>PALOMINO ESTRADA  MICHEL</v>
          </cell>
          <cell r="V2622" t="str">
            <v>CORIHUAMAN SURCO  ERICK ROBERT</v>
          </cell>
        </row>
        <row r="2623">
          <cell r="A2623">
            <v>2604</v>
          </cell>
          <cell r="B2623">
            <v>42717</v>
          </cell>
          <cell r="C2623" t="str">
            <v>DICIEMBRE</v>
          </cell>
          <cell r="D2623" t="str">
            <v>2016</v>
          </cell>
          <cell r="E2623">
            <v>530</v>
          </cell>
          <cell r="F2623" t="str">
            <v>C5R-892</v>
          </cell>
          <cell r="G2623" t="str">
            <v>A0T-983</v>
          </cell>
          <cell r="H2623" t="str">
            <v>LAS BAMBAS</v>
          </cell>
          <cell r="I2623">
            <v>226743</v>
          </cell>
          <cell r="J2623" t="str">
            <v>REPUESTO</v>
          </cell>
          <cell r="K2623" t="str">
            <v>MOTOR DE AIRE ACONDICIONADO</v>
          </cell>
          <cell r="L2623">
            <v>1</v>
          </cell>
          <cell r="M2623" t="str">
            <v>UNID.</v>
          </cell>
          <cell r="N2623" t="str">
            <v>TRACTO</v>
          </cell>
          <cell r="O2623">
            <v>73</v>
          </cell>
          <cell r="P2623" t="str">
            <v>M8</v>
          </cell>
          <cell r="Q2623" t="str">
            <v>J2</v>
          </cell>
          <cell r="R2623" t="str">
            <v>J6</v>
          </cell>
          <cell r="S2623" t="str">
            <v>PENDIENTE</v>
          </cell>
          <cell r="T2623">
            <v>0</v>
          </cell>
          <cell r="U2623" t="str">
            <v>VARILLAS GAGO  OSCAR ALBERTO</v>
          </cell>
          <cell r="V2623" t="str">
            <v>CORIHUAMAN SURCO  ERICK ROBERT</v>
          </cell>
        </row>
        <row r="2624">
          <cell r="A2624">
            <v>2607</v>
          </cell>
          <cell r="B2624">
            <v>42717</v>
          </cell>
          <cell r="C2624" t="str">
            <v>DICIEMBRE</v>
          </cell>
          <cell r="D2624" t="str">
            <v>2016</v>
          </cell>
          <cell r="E2624">
            <v>579</v>
          </cell>
          <cell r="F2624" t="str">
            <v>C6X-739</v>
          </cell>
          <cell r="G2624" t="str">
            <v>TCS-988</v>
          </cell>
          <cell r="H2624" t="str">
            <v>LAS BAMBAS CONC.</v>
          </cell>
          <cell r="I2624">
            <v>230062</v>
          </cell>
          <cell r="J2624" t="str">
            <v>REPUESTO</v>
          </cell>
          <cell r="K2624" t="str">
            <v>LIQUIDO LIMPIAPARABRISAS</v>
          </cell>
          <cell r="L2624">
            <v>1</v>
          </cell>
          <cell r="M2624" t="str">
            <v>GLNS.</v>
          </cell>
          <cell r="N2624" t="str">
            <v>TRACTO</v>
          </cell>
          <cell r="O2624">
            <v>0</v>
          </cell>
          <cell r="P2624" t="str">
            <v>M6</v>
          </cell>
          <cell r="Q2624" t="str">
            <v>J2</v>
          </cell>
          <cell r="R2624" t="str">
            <v>J6</v>
          </cell>
          <cell r="S2624" t="str">
            <v>ENTREGADO</v>
          </cell>
          <cell r="T2624">
            <v>42717</v>
          </cell>
          <cell r="U2624" t="str">
            <v>PARI VENTURA  EDSON ORLANDO</v>
          </cell>
          <cell r="V2624" t="str">
            <v>CORIHUAMAN SURCO  ERICK ROBERT</v>
          </cell>
        </row>
        <row r="2625">
          <cell r="A2625">
            <v>2609</v>
          </cell>
          <cell r="B2625">
            <v>42717</v>
          </cell>
          <cell r="C2625" t="str">
            <v>DICIEMBRE</v>
          </cell>
          <cell r="D2625" t="str">
            <v>2016</v>
          </cell>
          <cell r="E2625">
            <v>579</v>
          </cell>
          <cell r="F2625" t="str">
            <v>C6X-739</v>
          </cell>
          <cell r="G2625" t="str">
            <v>TCS-988</v>
          </cell>
          <cell r="H2625" t="str">
            <v>LAS BAMBAS CONC.</v>
          </cell>
          <cell r="I2625">
            <v>230062</v>
          </cell>
          <cell r="J2625" t="str">
            <v>REPUESTO</v>
          </cell>
          <cell r="K2625" t="str">
            <v>ALARMA DE RETROCESO</v>
          </cell>
          <cell r="L2625">
            <v>1</v>
          </cell>
          <cell r="M2625" t="str">
            <v>UNID.</v>
          </cell>
          <cell r="N2625" t="str">
            <v>CISTERNA</v>
          </cell>
          <cell r="O2625">
            <v>0</v>
          </cell>
          <cell r="P2625" t="str">
            <v>E1</v>
          </cell>
          <cell r="Q2625" t="str">
            <v>J2</v>
          </cell>
          <cell r="R2625" t="str">
            <v>J6</v>
          </cell>
          <cell r="S2625" t="str">
            <v>ENTREGADO</v>
          </cell>
          <cell r="T2625">
            <v>42717</v>
          </cell>
          <cell r="U2625" t="str">
            <v>PALOMINO CARDENAS JUAN CARLOS</v>
          </cell>
          <cell r="V2625" t="str">
            <v>CORIHUAMAN SURCO  ERICK ROBERT</v>
          </cell>
        </row>
        <row r="2626">
          <cell r="A2626">
            <v>2618</v>
          </cell>
          <cell r="B2626">
            <v>42717</v>
          </cell>
          <cell r="C2626" t="str">
            <v>DICIEMBRE</v>
          </cell>
          <cell r="D2626" t="str">
            <v>2016</v>
          </cell>
          <cell r="E2626">
            <v>579</v>
          </cell>
          <cell r="F2626" t="str">
            <v>C6X-739</v>
          </cell>
          <cell r="G2626" t="str">
            <v>TCS-988</v>
          </cell>
          <cell r="H2626" t="str">
            <v>LAS BAMBAS CONC.</v>
          </cell>
          <cell r="I2626">
            <v>230062</v>
          </cell>
          <cell r="J2626" t="str">
            <v>REPUESTO</v>
          </cell>
          <cell r="K2626" t="str">
            <v>PERNOS 1/4 X 1</v>
          </cell>
          <cell r="L2626">
            <v>10</v>
          </cell>
          <cell r="M2626" t="str">
            <v>UNID.</v>
          </cell>
          <cell r="N2626" t="str">
            <v>CISTERNA</v>
          </cell>
          <cell r="O2626">
            <v>0</v>
          </cell>
          <cell r="P2626" t="str">
            <v>M6</v>
          </cell>
          <cell r="Q2626" t="str">
            <v>J2</v>
          </cell>
          <cell r="R2626" t="str">
            <v>J6</v>
          </cell>
          <cell r="S2626" t="str">
            <v>ENTREGADO</v>
          </cell>
          <cell r="T2626">
            <v>42717</v>
          </cell>
          <cell r="U2626" t="str">
            <v>PARI VENTURA  EDSON ORLANDO</v>
          </cell>
          <cell r="V2626" t="str">
            <v>CORIHUAMAN SURCO  ERICK ROBERT</v>
          </cell>
        </row>
        <row r="2627">
          <cell r="A2627">
            <v>2619</v>
          </cell>
          <cell r="B2627">
            <v>42717</v>
          </cell>
          <cell r="C2627" t="str">
            <v>DICIEMBRE</v>
          </cell>
          <cell r="D2627" t="str">
            <v>2016</v>
          </cell>
          <cell r="E2627">
            <v>579</v>
          </cell>
          <cell r="F2627" t="str">
            <v>C6X-739</v>
          </cell>
          <cell r="G2627" t="str">
            <v>TCS-988</v>
          </cell>
          <cell r="H2627" t="str">
            <v>LAS BAMBAS CONC.</v>
          </cell>
          <cell r="I2627">
            <v>230062</v>
          </cell>
          <cell r="J2627" t="str">
            <v>REPUESTO</v>
          </cell>
          <cell r="K2627" t="str">
            <v>TUERCA SEGURO 1/4</v>
          </cell>
          <cell r="L2627">
            <v>10</v>
          </cell>
          <cell r="M2627" t="str">
            <v>UNID.</v>
          </cell>
          <cell r="N2627" t="str">
            <v>CISTERNA</v>
          </cell>
          <cell r="O2627">
            <v>0</v>
          </cell>
          <cell r="P2627" t="str">
            <v>M6</v>
          </cell>
          <cell r="Q2627" t="str">
            <v>J2</v>
          </cell>
          <cell r="R2627" t="str">
            <v>J6</v>
          </cell>
          <cell r="S2627" t="str">
            <v>ENTREGADO</v>
          </cell>
          <cell r="T2627">
            <v>42717</v>
          </cell>
          <cell r="U2627" t="str">
            <v>PARI VENTURA  EDSON ORLANDO</v>
          </cell>
          <cell r="V2627" t="str">
            <v>CORIHUAMAN SURCO  ERICK ROBERT</v>
          </cell>
        </row>
        <row r="2628">
          <cell r="A2628">
            <v>2620</v>
          </cell>
          <cell r="B2628">
            <v>42717</v>
          </cell>
          <cell r="C2628" t="str">
            <v>DICIEMBRE</v>
          </cell>
          <cell r="D2628" t="str">
            <v>2016</v>
          </cell>
          <cell r="E2628">
            <v>579</v>
          </cell>
          <cell r="F2628" t="str">
            <v>C6X-739</v>
          </cell>
          <cell r="G2628" t="str">
            <v>TCS-988</v>
          </cell>
          <cell r="H2628" t="str">
            <v>LAS BAMBAS CONC.</v>
          </cell>
          <cell r="I2628">
            <v>230062</v>
          </cell>
          <cell r="J2628" t="str">
            <v>REPUESTO</v>
          </cell>
          <cell r="K2628" t="str">
            <v>ARANDELA PLANA 1/4</v>
          </cell>
          <cell r="L2628">
            <v>20</v>
          </cell>
          <cell r="M2628" t="str">
            <v>UNID.</v>
          </cell>
          <cell r="N2628" t="str">
            <v>CISTERNA</v>
          </cell>
          <cell r="O2628">
            <v>0</v>
          </cell>
          <cell r="P2628" t="str">
            <v>M6</v>
          </cell>
          <cell r="Q2628" t="str">
            <v>J2</v>
          </cell>
          <cell r="R2628" t="str">
            <v>J6</v>
          </cell>
          <cell r="S2628" t="str">
            <v>ENTREGADO</v>
          </cell>
          <cell r="T2628">
            <v>42717</v>
          </cell>
          <cell r="U2628" t="str">
            <v>PARI VENTURA  EDSON ORLANDO</v>
          </cell>
          <cell r="V2628" t="str">
            <v>CORIHUAMAN SURCO  ERICK ROBERT</v>
          </cell>
        </row>
        <row r="2629">
          <cell r="A2629">
            <v>2628</v>
          </cell>
          <cell r="B2629">
            <v>42717</v>
          </cell>
          <cell r="C2629" t="str">
            <v>DICIEMBRE</v>
          </cell>
          <cell r="D2629" t="str">
            <v>2016</v>
          </cell>
          <cell r="E2629">
            <v>575</v>
          </cell>
          <cell r="F2629" t="str">
            <v>C9N-807</v>
          </cell>
          <cell r="G2629" t="str">
            <v>B4O-994</v>
          </cell>
          <cell r="H2629" t="str">
            <v>LAS BAMBAS</v>
          </cell>
          <cell r="I2629">
            <v>211537</v>
          </cell>
          <cell r="J2629" t="str">
            <v>REPUESTO</v>
          </cell>
          <cell r="K2629" t="str">
            <v>LLANTAS ORIGINALES</v>
          </cell>
          <cell r="L2629">
            <v>2</v>
          </cell>
          <cell r="M2629" t="str">
            <v>UNID.</v>
          </cell>
          <cell r="N2629" t="str">
            <v>TRACTO</v>
          </cell>
          <cell r="O2629">
            <v>0</v>
          </cell>
          <cell r="P2629" t="str">
            <v>N1</v>
          </cell>
          <cell r="Q2629" t="str">
            <v>J2</v>
          </cell>
          <cell r="R2629" t="str">
            <v>J6</v>
          </cell>
          <cell r="S2629" t="str">
            <v>ENTREGADO</v>
          </cell>
          <cell r="T2629">
            <v>42717</v>
          </cell>
          <cell r="U2629" t="str">
            <v>AGUILAR CCANTUTA WILLY</v>
          </cell>
          <cell r="V2629" t="str">
            <v>CORIHUAMAN SURCO  ERICK ROBERT</v>
          </cell>
        </row>
        <row r="2630">
          <cell r="A2630">
            <v>2597</v>
          </cell>
          <cell r="B2630">
            <v>42717</v>
          </cell>
          <cell r="C2630" t="str">
            <v>DICIEMBRE</v>
          </cell>
          <cell r="D2630" t="str">
            <v>2016</v>
          </cell>
          <cell r="E2630">
            <v>575</v>
          </cell>
          <cell r="F2630" t="str">
            <v>C9N-807</v>
          </cell>
          <cell r="G2630" t="str">
            <v>B4O-994</v>
          </cell>
          <cell r="H2630" t="str">
            <v>LAS BAMBAS</v>
          </cell>
          <cell r="I2630">
            <v>211537</v>
          </cell>
          <cell r="J2630" t="str">
            <v>REPUESTO</v>
          </cell>
          <cell r="K2630" t="str">
            <v>MINIFUSIBLES DE 10 AMP</v>
          </cell>
          <cell r="L2630">
            <v>4</v>
          </cell>
          <cell r="M2630" t="str">
            <v>UNID.</v>
          </cell>
          <cell r="N2630" t="str">
            <v>TRACTO</v>
          </cell>
          <cell r="O2630">
            <v>0</v>
          </cell>
          <cell r="P2630" t="str">
            <v>E2</v>
          </cell>
          <cell r="Q2630" t="str">
            <v>J2</v>
          </cell>
          <cell r="R2630" t="str">
            <v>J6</v>
          </cell>
          <cell r="S2630" t="str">
            <v>ENTREGADO</v>
          </cell>
          <cell r="T2630">
            <v>42717</v>
          </cell>
          <cell r="U2630" t="str">
            <v>YUCA BELLIDO BORIS YERSY</v>
          </cell>
          <cell r="V2630" t="str">
            <v>CORIHUAMAN SURCO  ERICK ROBERT</v>
          </cell>
        </row>
        <row r="2631">
          <cell r="A2631">
            <v>2598</v>
          </cell>
          <cell r="B2631">
            <v>42717</v>
          </cell>
          <cell r="C2631" t="str">
            <v>DICIEMBRE</v>
          </cell>
          <cell r="D2631" t="str">
            <v>2016</v>
          </cell>
          <cell r="E2631">
            <v>575</v>
          </cell>
          <cell r="F2631" t="str">
            <v>C9N-807</v>
          </cell>
          <cell r="G2631" t="str">
            <v>B4O-994</v>
          </cell>
          <cell r="H2631" t="str">
            <v>LAS BAMBAS</v>
          </cell>
          <cell r="I2631">
            <v>211537</v>
          </cell>
          <cell r="J2631" t="str">
            <v>REPUESTO</v>
          </cell>
          <cell r="K2631" t="str">
            <v>FOCO DOBLE CONTACTO 12 V</v>
          </cell>
          <cell r="L2631">
            <v>1</v>
          </cell>
          <cell r="M2631" t="str">
            <v>UNID.</v>
          </cell>
          <cell r="N2631" t="str">
            <v>TRACTO</v>
          </cell>
          <cell r="O2631">
            <v>0</v>
          </cell>
          <cell r="P2631" t="str">
            <v>E2</v>
          </cell>
          <cell r="Q2631" t="str">
            <v>J2</v>
          </cell>
          <cell r="R2631" t="str">
            <v>J6</v>
          </cell>
          <cell r="S2631" t="str">
            <v>ENTREGADO</v>
          </cell>
          <cell r="T2631">
            <v>42717</v>
          </cell>
          <cell r="U2631" t="str">
            <v>YUCA BELLIDO BORIS YERSY</v>
          </cell>
          <cell r="V2631" t="str">
            <v>CORIHUAMAN SURCO  ERICK ROBERT</v>
          </cell>
        </row>
        <row r="2632">
          <cell r="A2632">
            <v>2631</v>
          </cell>
          <cell r="B2632">
            <v>42717</v>
          </cell>
          <cell r="C2632" t="str">
            <v>DICIEMBRE</v>
          </cell>
          <cell r="D2632" t="str">
            <v>2016</v>
          </cell>
          <cell r="E2632">
            <v>575</v>
          </cell>
          <cell r="F2632" t="str">
            <v>C9N-807</v>
          </cell>
          <cell r="G2632" t="str">
            <v>B4O-994</v>
          </cell>
          <cell r="H2632" t="str">
            <v>LAS BAMBAS</v>
          </cell>
          <cell r="I2632">
            <v>211537</v>
          </cell>
          <cell r="J2632" t="str">
            <v>REPUESTO</v>
          </cell>
          <cell r="K2632" t="str">
            <v>MEDIDOR DE ACEITE DE MOTOR</v>
          </cell>
          <cell r="L2632">
            <v>1</v>
          </cell>
          <cell r="M2632" t="str">
            <v>UNID.</v>
          </cell>
          <cell r="N2632" t="str">
            <v>TRACTO</v>
          </cell>
          <cell r="O2632">
            <v>0</v>
          </cell>
          <cell r="P2632" t="str">
            <v>M8</v>
          </cell>
          <cell r="Q2632" t="str">
            <v>J2</v>
          </cell>
          <cell r="R2632" t="str">
            <v>J6</v>
          </cell>
          <cell r="S2632" t="str">
            <v>ENTREGADO</v>
          </cell>
          <cell r="T2632">
            <v>42717</v>
          </cell>
          <cell r="U2632" t="str">
            <v>VARILLAS GAGO  OSCAR ALBERTO</v>
          </cell>
          <cell r="V2632" t="str">
            <v>CORIHUAMAN SURCO  ERICK ROBERT</v>
          </cell>
        </row>
        <row r="2633">
          <cell r="A2633">
            <v>2632</v>
          </cell>
          <cell r="B2633">
            <v>42717</v>
          </cell>
          <cell r="C2633" t="str">
            <v>DICIEMBRE</v>
          </cell>
          <cell r="D2633" t="str">
            <v>2016</v>
          </cell>
          <cell r="E2633">
            <v>575</v>
          </cell>
          <cell r="F2633" t="str">
            <v>C9N-807</v>
          </cell>
          <cell r="G2633" t="str">
            <v>B4O-994</v>
          </cell>
          <cell r="H2633" t="str">
            <v>LAS BAMBAS</v>
          </cell>
          <cell r="I2633">
            <v>211537</v>
          </cell>
          <cell r="J2633" t="str">
            <v>REPUESTO</v>
          </cell>
          <cell r="K2633" t="str">
            <v>LIQUIDO REFRIGERANTE</v>
          </cell>
          <cell r="L2633">
            <v>10</v>
          </cell>
          <cell r="M2633" t="str">
            <v>GLNS.</v>
          </cell>
          <cell r="N2633" t="str">
            <v>TRACTO</v>
          </cell>
          <cell r="O2633">
            <v>0</v>
          </cell>
          <cell r="P2633" t="str">
            <v>M8</v>
          </cell>
          <cell r="Q2633" t="str">
            <v>J2</v>
          </cell>
          <cell r="R2633" t="str">
            <v>J6</v>
          </cell>
          <cell r="S2633" t="str">
            <v>ENTREGADO</v>
          </cell>
          <cell r="T2633">
            <v>42717</v>
          </cell>
          <cell r="U2633" t="str">
            <v>VARILLAS GAGO  OSCAR ALBERTO</v>
          </cell>
          <cell r="V2633" t="str">
            <v>CORIHUAMAN SURCO  ERICK ROBERT</v>
          </cell>
        </row>
        <row r="2634">
          <cell r="A2634">
            <v>2603</v>
          </cell>
          <cell r="B2634">
            <v>42717</v>
          </cell>
          <cell r="C2634" t="str">
            <v>DICIEMBRE</v>
          </cell>
          <cell r="D2634" t="str">
            <v>2016</v>
          </cell>
          <cell r="E2634">
            <v>506</v>
          </cell>
          <cell r="F2634" t="str">
            <v>D3P-754</v>
          </cell>
          <cell r="G2634" t="str">
            <v>C0V-971</v>
          </cell>
          <cell r="H2634" t="str">
            <v>LAS BAMBAS</v>
          </cell>
          <cell r="I2634">
            <v>163530</v>
          </cell>
          <cell r="J2634" t="str">
            <v>REPUESTO</v>
          </cell>
          <cell r="K2634" t="str">
            <v>SPRACY COLOR VERDE</v>
          </cell>
          <cell r="L2634">
            <v>1</v>
          </cell>
          <cell r="M2634" t="str">
            <v>UNID.</v>
          </cell>
          <cell r="N2634" t="str">
            <v>CISTERNA</v>
          </cell>
          <cell r="O2634">
            <v>0</v>
          </cell>
          <cell r="P2634" t="str">
            <v>S1</v>
          </cell>
          <cell r="Q2634" t="str">
            <v>J2</v>
          </cell>
          <cell r="R2634" t="str">
            <v>J6</v>
          </cell>
          <cell r="S2634" t="str">
            <v>ENTREGADO</v>
          </cell>
          <cell r="T2634">
            <v>42717</v>
          </cell>
          <cell r="U2634" t="str">
            <v>BAYONA CRUZ CRISTIAN ARMANDO</v>
          </cell>
          <cell r="V2634" t="str">
            <v>CORIHUAMAN SURCO  ERICK ROBERT</v>
          </cell>
        </row>
        <row r="2635">
          <cell r="A2635">
            <v>2605</v>
          </cell>
          <cell r="B2635">
            <v>42717</v>
          </cell>
          <cell r="C2635" t="str">
            <v>DICIEMBRE</v>
          </cell>
          <cell r="D2635" t="str">
            <v>2016</v>
          </cell>
          <cell r="E2635">
            <v>506</v>
          </cell>
          <cell r="F2635" t="str">
            <v>D3P-754</v>
          </cell>
          <cell r="G2635" t="str">
            <v>C0V-971</v>
          </cell>
          <cell r="H2635" t="str">
            <v>LAS BAMBAS</v>
          </cell>
          <cell r="I2635">
            <v>163530</v>
          </cell>
          <cell r="J2635" t="str">
            <v>REPUESTO</v>
          </cell>
          <cell r="K2635" t="str">
            <v>THINNER</v>
          </cell>
          <cell r="L2635">
            <v>0.2</v>
          </cell>
          <cell r="M2635" t="str">
            <v>GLNS.</v>
          </cell>
          <cell r="N2635" t="str">
            <v>CISTERNA</v>
          </cell>
          <cell r="O2635">
            <v>0</v>
          </cell>
          <cell r="P2635" t="str">
            <v>S1</v>
          </cell>
          <cell r="Q2635" t="str">
            <v>J2</v>
          </cell>
          <cell r="R2635" t="str">
            <v>J6</v>
          </cell>
          <cell r="S2635" t="str">
            <v>ENTREGADO</v>
          </cell>
          <cell r="T2635">
            <v>42717</v>
          </cell>
          <cell r="U2635" t="str">
            <v>BAYONA CRUZ CRISTIAN ARMANDO</v>
          </cell>
          <cell r="V2635" t="str">
            <v>CORIHUAMAN SURCO  ERICK ROBERT</v>
          </cell>
        </row>
        <row r="2636">
          <cell r="A2636">
            <v>2606</v>
          </cell>
          <cell r="B2636">
            <v>42717</v>
          </cell>
          <cell r="C2636" t="str">
            <v>DICIEMBRE</v>
          </cell>
          <cell r="D2636" t="str">
            <v>2016</v>
          </cell>
          <cell r="E2636">
            <v>506</v>
          </cell>
          <cell r="F2636" t="str">
            <v>D3P-754</v>
          </cell>
          <cell r="G2636" t="str">
            <v>C0V-971</v>
          </cell>
          <cell r="H2636" t="str">
            <v>LAS BAMBAS</v>
          </cell>
          <cell r="I2636">
            <v>163530</v>
          </cell>
          <cell r="J2636" t="str">
            <v>REPUESTO</v>
          </cell>
          <cell r="K2636" t="str">
            <v>SPRAY COLO BLANCO</v>
          </cell>
          <cell r="L2636">
            <v>1</v>
          </cell>
          <cell r="M2636" t="str">
            <v>UNID.</v>
          </cell>
          <cell r="N2636" t="str">
            <v>CISTERNA</v>
          </cell>
          <cell r="O2636">
            <v>73</v>
          </cell>
          <cell r="P2636" t="str">
            <v>S1</v>
          </cell>
          <cell r="Q2636" t="str">
            <v>J2</v>
          </cell>
          <cell r="R2636" t="str">
            <v>J6</v>
          </cell>
          <cell r="S2636" t="str">
            <v>ENTREGADO</v>
          </cell>
          <cell r="T2636">
            <v>0</v>
          </cell>
          <cell r="U2636" t="str">
            <v>BAYONA CRUZ CRISTIAN ARMANDO</v>
          </cell>
          <cell r="V2636" t="str">
            <v>CORIHUAMAN SURCO  ERICK ROBERT</v>
          </cell>
        </row>
        <row r="2637">
          <cell r="A2637">
            <v>2616</v>
          </cell>
          <cell r="B2637">
            <v>42717</v>
          </cell>
          <cell r="C2637" t="str">
            <v>DICIEMBRE</v>
          </cell>
          <cell r="D2637" t="str">
            <v>2016</v>
          </cell>
          <cell r="E2637">
            <v>506</v>
          </cell>
          <cell r="F2637" t="str">
            <v>D3P-754</v>
          </cell>
          <cell r="G2637" t="str">
            <v>C0V-971</v>
          </cell>
          <cell r="H2637" t="str">
            <v>LAS BAMBAS</v>
          </cell>
          <cell r="I2637">
            <v>163530</v>
          </cell>
          <cell r="J2637" t="str">
            <v>REPUESTO</v>
          </cell>
          <cell r="K2637" t="str">
            <v>GOMA LOCA</v>
          </cell>
          <cell r="L2637">
            <v>1</v>
          </cell>
          <cell r="M2637" t="str">
            <v>UNID.</v>
          </cell>
          <cell r="N2637" t="str">
            <v>CISTERNA</v>
          </cell>
          <cell r="O2637">
            <v>0</v>
          </cell>
          <cell r="P2637" t="str">
            <v>S3</v>
          </cell>
          <cell r="Q2637" t="str">
            <v>J2</v>
          </cell>
          <cell r="R2637" t="str">
            <v>J6</v>
          </cell>
          <cell r="S2637" t="str">
            <v>ENTREGADO</v>
          </cell>
          <cell r="T2637">
            <v>42717</v>
          </cell>
          <cell r="U2637" t="str">
            <v>JIMENEZ MACHACA JAVIER</v>
          </cell>
          <cell r="V2637" t="str">
            <v>CORIHUAMAN SURCO  ERICK ROBERT</v>
          </cell>
        </row>
        <row r="2638">
          <cell r="A2638">
            <v>2659</v>
          </cell>
          <cell r="B2638">
            <v>42717</v>
          </cell>
          <cell r="C2638" t="str">
            <v>DICIEMBRE</v>
          </cell>
          <cell r="D2638" t="str">
            <v>2016</v>
          </cell>
          <cell r="E2638">
            <v>574</v>
          </cell>
          <cell r="F2638" t="str">
            <v>D4X-872</v>
          </cell>
          <cell r="G2638" t="str">
            <v>B4P-976</v>
          </cell>
          <cell r="H2638" t="str">
            <v>LAS BAMBAS</v>
          </cell>
          <cell r="I2638">
            <v>184600</v>
          </cell>
          <cell r="J2638" t="str">
            <v>REPUESTO</v>
          </cell>
          <cell r="K2638" t="str">
            <v>ESPARRAGO</v>
          </cell>
          <cell r="L2638">
            <v>10</v>
          </cell>
          <cell r="M2638" t="str">
            <v>UNID.</v>
          </cell>
          <cell r="N2638" t="str">
            <v>CISTERNA</v>
          </cell>
          <cell r="O2638">
            <v>0</v>
          </cell>
          <cell r="P2638" t="str">
            <v>M3</v>
          </cell>
          <cell r="Q2638" t="str">
            <v>J2</v>
          </cell>
          <cell r="R2638" t="str">
            <v>J6</v>
          </cell>
          <cell r="S2638" t="str">
            <v>ENTREGADO</v>
          </cell>
          <cell r="T2638">
            <v>42717</v>
          </cell>
          <cell r="U2638" t="str">
            <v>GARCIA PASQUEL  JOSE LUIS</v>
          </cell>
          <cell r="V2638" t="str">
            <v>CORIHUAMAN SURCO  ERICK ROBERT</v>
          </cell>
        </row>
        <row r="2639">
          <cell r="A2639">
            <v>2660</v>
          </cell>
          <cell r="B2639">
            <v>42717</v>
          </cell>
          <cell r="C2639" t="str">
            <v>DICIEMBRE</v>
          </cell>
          <cell r="D2639" t="str">
            <v>2016</v>
          </cell>
          <cell r="E2639">
            <v>574</v>
          </cell>
          <cell r="F2639" t="str">
            <v>D4X-872</v>
          </cell>
          <cell r="G2639" t="str">
            <v>B4P-976</v>
          </cell>
          <cell r="H2639" t="str">
            <v>LAS BAMBAS</v>
          </cell>
          <cell r="I2639">
            <v>184600</v>
          </cell>
          <cell r="J2639" t="str">
            <v>REPUESTO</v>
          </cell>
          <cell r="K2639" t="str">
            <v>TUERCA DE ESPARRAGO</v>
          </cell>
          <cell r="L2639">
            <v>10</v>
          </cell>
          <cell r="M2639" t="str">
            <v>UNID.</v>
          </cell>
          <cell r="N2639" t="str">
            <v>CISTERNA</v>
          </cell>
          <cell r="O2639">
            <v>0</v>
          </cell>
          <cell r="P2639" t="str">
            <v>M3</v>
          </cell>
          <cell r="Q2639" t="str">
            <v>J2</v>
          </cell>
          <cell r="R2639" t="str">
            <v>J6</v>
          </cell>
          <cell r="S2639" t="str">
            <v>ENTREGADO</v>
          </cell>
          <cell r="T2639">
            <v>42717</v>
          </cell>
          <cell r="U2639" t="str">
            <v>GARCIA PASQUEL  JOSE LUIS</v>
          </cell>
          <cell r="V2639" t="str">
            <v>CORIHUAMAN SURCO  ERICK ROBERT</v>
          </cell>
        </row>
        <row r="2640">
          <cell r="A2640">
            <v>2593</v>
          </cell>
          <cell r="B2640">
            <v>42717</v>
          </cell>
          <cell r="C2640" t="str">
            <v>DICIEMBRE</v>
          </cell>
          <cell r="D2640" t="str">
            <v>2016</v>
          </cell>
          <cell r="E2640">
            <v>577</v>
          </cell>
          <cell r="F2640" t="str">
            <v>D6F-898</v>
          </cell>
          <cell r="G2640" t="str">
            <v>T4L-996</v>
          </cell>
          <cell r="H2640" t="str">
            <v>LAS BAMBAS</v>
          </cell>
          <cell r="I2640">
            <v>162871</v>
          </cell>
          <cell r="J2640" t="str">
            <v>REPUESTO</v>
          </cell>
          <cell r="K2640" t="str">
            <v>PERNO 3/8 X 6</v>
          </cell>
          <cell r="L2640">
            <v>1</v>
          </cell>
          <cell r="M2640" t="str">
            <v>UNID.</v>
          </cell>
          <cell r="N2640" t="str">
            <v>TRACTO</v>
          </cell>
          <cell r="O2640">
            <v>0</v>
          </cell>
          <cell r="P2640" t="str">
            <v>E1</v>
          </cell>
          <cell r="Q2640" t="str">
            <v>J2</v>
          </cell>
          <cell r="R2640" t="str">
            <v>J6</v>
          </cell>
          <cell r="S2640" t="str">
            <v>ENTREGADO</v>
          </cell>
          <cell r="T2640">
            <v>42717</v>
          </cell>
          <cell r="U2640" t="str">
            <v>PALOMINO CARDENAS JUAN CARLOS</v>
          </cell>
          <cell r="V2640" t="str">
            <v>CORIHUAMAN SURCO  ERICK ROBERT</v>
          </cell>
        </row>
        <row r="2641">
          <cell r="A2641">
            <v>2594</v>
          </cell>
          <cell r="B2641">
            <v>42717</v>
          </cell>
          <cell r="C2641" t="str">
            <v>DICIEMBRE</v>
          </cell>
          <cell r="D2641" t="str">
            <v>2016</v>
          </cell>
          <cell r="E2641">
            <v>577</v>
          </cell>
          <cell r="F2641" t="str">
            <v>D6F-898</v>
          </cell>
          <cell r="G2641" t="str">
            <v>T4L-996</v>
          </cell>
          <cell r="H2641" t="str">
            <v>LAS BAMBAS</v>
          </cell>
          <cell r="I2641">
            <v>162871</v>
          </cell>
          <cell r="J2641" t="str">
            <v>REPUESTO</v>
          </cell>
          <cell r="K2641" t="str">
            <v>PERNO 3/8 X 4</v>
          </cell>
          <cell r="L2641">
            <v>1</v>
          </cell>
          <cell r="M2641" t="str">
            <v>UNID.</v>
          </cell>
          <cell r="N2641" t="str">
            <v>TRACTO</v>
          </cell>
          <cell r="O2641">
            <v>0</v>
          </cell>
          <cell r="P2641" t="str">
            <v>E1</v>
          </cell>
          <cell r="Q2641" t="str">
            <v>J2</v>
          </cell>
          <cell r="R2641" t="str">
            <v>J6</v>
          </cell>
          <cell r="S2641" t="str">
            <v>ENTREGADO</v>
          </cell>
          <cell r="T2641">
            <v>42717</v>
          </cell>
          <cell r="U2641" t="str">
            <v>PALOMINO CARDENAS JUAN CARLOS</v>
          </cell>
          <cell r="V2641" t="str">
            <v>CORIHUAMAN SURCO  ERICK ROBERT</v>
          </cell>
        </row>
        <row r="2642">
          <cell r="A2642">
            <v>2595</v>
          </cell>
          <cell r="B2642">
            <v>42717</v>
          </cell>
          <cell r="C2642" t="str">
            <v>DICIEMBRE</v>
          </cell>
          <cell r="D2642" t="str">
            <v>2016</v>
          </cell>
          <cell r="E2642">
            <v>577</v>
          </cell>
          <cell r="F2642" t="str">
            <v>D6F-898</v>
          </cell>
          <cell r="G2642" t="str">
            <v>T4L-996</v>
          </cell>
          <cell r="H2642" t="str">
            <v>LAS BAMBAS</v>
          </cell>
          <cell r="I2642">
            <v>162871</v>
          </cell>
          <cell r="J2642" t="str">
            <v>REPUESTO</v>
          </cell>
          <cell r="K2642" t="str">
            <v>ARANDELA PLANA 3/8</v>
          </cell>
          <cell r="L2642">
            <v>2</v>
          </cell>
          <cell r="M2642" t="str">
            <v>UNID.</v>
          </cell>
          <cell r="N2642" t="str">
            <v>TRACTO</v>
          </cell>
          <cell r="O2642">
            <v>0</v>
          </cell>
          <cell r="P2642" t="str">
            <v>E1</v>
          </cell>
          <cell r="Q2642" t="str">
            <v>J2</v>
          </cell>
          <cell r="R2642" t="str">
            <v>J6</v>
          </cell>
          <cell r="S2642" t="str">
            <v>ENTREGADO</v>
          </cell>
          <cell r="T2642">
            <v>42717</v>
          </cell>
          <cell r="U2642" t="str">
            <v>PALOMINO CARDENAS JUAN CARLOS</v>
          </cell>
          <cell r="V2642" t="str">
            <v>CORIHUAMAN SURCO  ERICK ROBERT</v>
          </cell>
        </row>
        <row r="2643">
          <cell r="A2643">
            <v>2596</v>
          </cell>
          <cell r="B2643">
            <v>42717</v>
          </cell>
          <cell r="C2643" t="str">
            <v>DICIEMBRE</v>
          </cell>
          <cell r="D2643" t="str">
            <v>2016</v>
          </cell>
          <cell r="E2643">
            <v>577</v>
          </cell>
          <cell r="F2643" t="str">
            <v>D6F-898</v>
          </cell>
          <cell r="G2643" t="str">
            <v>T4L-996</v>
          </cell>
          <cell r="H2643" t="str">
            <v>LAS BAMBAS</v>
          </cell>
          <cell r="I2643">
            <v>162871</v>
          </cell>
          <cell r="J2643" t="str">
            <v>REPUESTO</v>
          </cell>
          <cell r="K2643" t="str">
            <v>TUERCA SEGURO 3/8</v>
          </cell>
          <cell r="L2643">
            <v>2</v>
          </cell>
          <cell r="M2643" t="str">
            <v>UNID.</v>
          </cell>
          <cell r="N2643" t="str">
            <v>TRACTO</v>
          </cell>
          <cell r="O2643">
            <v>0</v>
          </cell>
          <cell r="P2643" t="str">
            <v>E1</v>
          </cell>
          <cell r="Q2643" t="str">
            <v>J2</v>
          </cell>
          <cell r="R2643" t="str">
            <v>J6</v>
          </cell>
          <cell r="S2643" t="str">
            <v>ENTREGADO</v>
          </cell>
          <cell r="T2643">
            <v>42717</v>
          </cell>
          <cell r="U2643" t="str">
            <v>PALOMINO CARDENAS JUAN CARLOS</v>
          </cell>
          <cell r="V2643" t="str">
            <v>CORIHUAMAN SURCO  ERICK ROBERT</v>
          </cell>
        </row>
        <row r="2644">
          <cell r="A2644">
            <v>2613</v>
          </cell>
          <cell r="B2644">
            <v>42717</v>
          </cell>
          <cell r="C2644" t="str">
            <v>DICIEMBRE</v>
          </cell>
          <cell r="D2644" t="str">
            <v>2016</v>
          </cell>
          <cell r="E2644">
            <v>577</v>
          </cell>
          <cell r="F2644" t="str">
            <v>D6F-898</v>
          </cell>
          <cell r="G2644" t="str">
            <v>T4L-996</v>
          </cell>
          <cell r="H2644" t="str">
            <v>LAS BAMBAS</v>
          </cell>
          <cell r="I2644">
            <v>162871</v>
          </cell>
          <cell r="J2644" t="str">
            <v>REPUESTO</v>
          </cell>
          <cell r="K2644" t="str">
            <v>PARCHE RACK 10</v>
          </cell>
          <cell r="L2644">
            <v>1</v>
          </cell>
          <cell r="M2644" t="str">
            <v>UNID.</v>
          </cell>
          <cell r="N2644" t="str">
            <v>TRACTO</v>
          </cell>
          <cell r="O2644">
            <v>0</v>
          </cell>
          <cell r="P2644" t="str">
            <v>N1</v>
          </cell>
          <cell r="Q2644" t="str">
            <v>J2</v>
          </cell>
          <cell r="R2644" t="str">
            <v>J6</v>
          </cell>
          <cell r="S2644" t="str">
            <v>ENTREGADO</v>
          </cell>
          <cell r="T2644">
            <v>42717</v>
          </cell>
          <cell r="U2644" t="str">
            <v>AGUILAR CCANTUTA WILLY</v>
          </cell>
          <cell r="V2644" t="str">
            <v>CORIHUAMAN SURCO  ERICK ROBERT</v>
          </cell>
        </row>
        <row r="2645">
          <cell r="A2645">
            <v>2621</v>
          </cell>
          <cell r="B2645">
            <v>42717</v>
          </cell>
          <cell r="C2645" t="str">
            <v>DICIEMBRE</v>
          </cell>
          <cell r="D2645" t="str">
            <v>2016</v>
          </cell>
          <cell r="E2645">
            <v>577</v>
          </cell>
          <cell r="F2645" t="str">
            <v>D6F-898</v>
          </cell>
          <cell r="G2645" t="str">
            <v>T4L-996</v>
          </cell>
          <cell r="H2645" t="str">
            <v>LAS BAMBAS</v>
          </cell>
          <cell r="I2645">
            <v>162871</v>
          </cell>
          <cell r="J2645" t="str">
            <v>REPUESTO</v>
          </cell>
          <cell r="K2645" t="str">
            <v xml:space="preserve">TUERCA SEGURO 3/8 </v>
          </cell>
          <cell r="L2645">
            <v>12</v>
          </cell>
          <cell r="M2645" t="str">
            <v>UNID.</v>
          </cell>
          <cell r="N2645" t="str">
            <v>TRACTO</v>
          </cell>
          <cell r="O2645">
            <v>0</v>
          </cell>
          <cell r="P2645" t="str">
            <v>E1</v>
          </cell>
          <cell r="Q2645" t="str">
            <v>J2</v>
          </cell>
          <cell r="R2645" t="str">
            <v>J6</v>
          </cell>
          <cell r="S2645" t="str">
            <v>ENTREGADO</v>
          </cell>
          <cell r="T2645">
            <v>42717</v>
          </cell>
          <cell r="U2645" t="str">
            <v>PALOMINO CARDENAS JUAN CARLOS</v>
          </cell>
          <cell r="V2645" t="str">
            <v>CORIHUAMAN SURCO  ERICK ROBERT</v>
          </cell>
        </row>
        <row r="2646">
          <cell r="A2646">
            <v>2617</v>
          </cell>
          <cell r="B2646">
            <v>42717</v>
          </cell>
          <cell r="C2646" t="str">
            <v>DICIEMBRE</v>
          </cell>
          <cell r="D2646" t="str">
            <v>2016</v>
          </cell>
          <cell r="E2646">
            <v>572</v>
          </cell>
          <cell r="F2646" t="str">
            <v>D6F-907</v>
          </cell>
          <cell r="G2646" t="str">
            <v>T2Y-979</v>
          </cell>
          <cell r="H2646" t="str">
            <v>LAS BAMBAS</v>
          </cell>
          <cell r="I2646">
            <v>200791</v>
          </cell>
          <cell r="J2646" t="str">
            <v>REPUESTO</v>
          </cell>
          <cell r="K2646" t="str">
            <v>PARCHE RACK 10</v>
          </cell>
          <cell r="L2646">
            <v>2</v>
          </cell>
          <cell r="M2646" t="str">
            <v>UNID.</v>
          </cell>
          <cell r="N2646" t="str">
            <v>TRACTO</v>
          </cell>
          <cell r="O2646">
            <v>0</v>
          </cell>
          <cell r="P2646" t="str">
            <v>N2</v>
          </cell>
          <cell r="Q2646" t="str">
            <v>J2</v>
          </cell>
          <cell r="R2646" t="str">
            <v>J6</v>
          </cell>
          <cell r="S2646" t="str">
            <v>ENTREGADO</v>
          </cell>
          <cell r="T2646">
            <v>42717</v>
          </cell>
          <cell r="U2646" t="str">
            <v>MAMANI LARICO  EDUARDO ALVARO</v>
          </cell>
          <cell r="V2646" t="str">
            <v>CORIHUAMAN SURCO  ERICK ROBERT</v>
          </cell>
        </row>
        <row r="2647">
          <cell r="A2647">
            <v>2652</v>
          </cell>
          <cell r="B2647">
            <v>42717</v>
          </cell>
          <cell r="C2647" t="str">
            <v>DICIEMBRE</v>
          </cell>
          <cell r="D2647" t="str">
            <v>2016</v>
          </cell>
          <cell r="E2647">
            <v>549</v>
          </cell>
          <cell r="F2647" t="str">
            <v>D7N-755</v>
          </cell>
          <cell r="G2647" t="str">
            <v>F7L-983</v>
          </cell>
          <cell r="H2647" t="str">
            <v>LAS BAMBAS</v>
          </cell>
          <cell r="I2647">
            <v>50050</v>
          </cell>
          <cell r="J2647" t="str">
            <v>REPUESTO</v>
          </cell>
          <cell r="K2647" t="str">
            <v>FARO PIRATA</v>
          </cell>
          <cell r="L2647">
            <v>2</v>
          </cell>
          <cell r="M2647" t="str">
            <v>UNID.</v>
          </cell>
          <cell r="N2647" t="str">
            <v>CISTERNA</v>
          </cell>
          <cell r="O2647">
            <v>73</v>
          </cell>
          <cell r="P2647" t="str">
            <v>J1</v>
          </cell>
          <cell r="Q2647" t="str">
            <v>J7</v>
          </cell>
          <cell r="R2647" t="str">
            <v>J6</v>
          </cell>
          <cell r="S2647" t="str">
            <v>ENTREGADO</v>
          </cell>
          <cell r="T2647">
            <v>0</v>
          </cell>
          <cell r="U2647" t="str">
            <v>FLOREZ CONDORI  JOSE WILLIANS</v>
          </cell>
          <cell r="V2647" t="str">
            <v>DONAYRE INGA PEDRO</v>
          </cell>
        </row>
        <row r="2648">
          <cell r="A2648">
            <v>2651</v>
          </cell>
          <cell r="B2648">
            <v>42717</v>
          </cell>
          <cell r="C2648" t="str">
            <v>DICIEMBRE</v>
          </cell>
          <cell r="D2648" t="str">
            <v>2016</v>
          </cell>
          <cell r="E2648">
            <v>555</v>
          </cell>
          <cell r="F2648" t="str">
            <v>D7V-714</v>
          </cell>
          <cell r="G2648" t="str">
            <v>F7M-971</v>
          </cell>
          <cell r="H2648" t="str">
            <v>LAS BAMBAS</v>
          </cell>
          <cell r="I2648">
            <v>49720</v>
          </cell>
          <cell r="J2648" t="str">
            <v>REPUESTO</v>
          </cell>
          <cell r="K2648" t="str">
            <v>FARO PIRATA</v>
          </cell>
          <cell r="L2648">
            <v>2</v>
          </cell>
          <cell r="M2648" t="str">
            <v>UNID.</v>
          </cell>
          <cell r="N2648" t="str">
            <v>CISTERNA</v>
          </cell>
          <cell r="O2648">
            <v>73</v>
          </cell>
          <cell r="P2648" t="str">
            <v>J1</v>
          </cell>
          <cell r="Q2648" t="str">
            <v>J7</v>
          </cell>
          <cell r="R2648" t="str">
            <v>J6</v>
          </cell>
          <cell r="S2648" t="str">
            <v>ENTREGADO</v>
          </cell>
          <cell r="T2648">
            <v>0</v>
          </cell>
          <cell r="U2648" t="str">
            <v>FLOREZ CONDORI  JOSE WILLIANS</v>
          </cell>
          <cell r="V2648" t="str">
            <v>DONAYRE INGA PEDRO</v>
          </cell>
        </row>
        <row r="2649">
          <cell r="A2649">
            <v>2589</v>
          </cell>
          <cell r="B2649">
            <v>42717</v>
          </cell>
          <cell r="C2649" t="str">
            <v>DICIEMBRE</v>
          </cell>
          <cell r="D2649" t="str">
            <v>2016</v>
          </cell>
          <cell r="E2649">
            <v>200</v>
          </cell>
          <cell r="F2649" t="str">
            <v>TALLER</v>
          </cell>
          <cell r="G2649" t="str">
            <v>TALLER</v>
          </cell>
          <cell r="H2649" t="str">
            <v>TALLER</v>
          </cell>
          <cell r="I2649" t="str">
            <v>TALLER</v>
          </cell>
          <cell r="J2649" t="str">
            <v>INSUMO TALLER</v>
          </cell>
          <cell r="K2649" t="str">
            <v>MANGUERA 1/4</v>
          </cell>
          <cell r="L2649">
            <v>30</v>
          </cell>
          <cell r="M2649" t="str">
            <v>M</v>
          </cell>
          <cell r="N2649" t="str">
            <v>TALLER</v>
          </cell>
          <cell r="O2649">
            <v>0</v>
          </cell>
          <cell r="P2649" t="str">
            <v>J7</v>
          </cell>
          <cell r="Q2649" t="str">
            <v>J7</v>
          </cell>
          <cell r="R2649" t="str">
            <v>J6</v>
          </cell>
          <cell r="S2649" t="str">
            <v>ENTREGADO</v>
          </cell>
          <cell r="T2649">
            <v>42717</v>
          </cell>
          <cell r="U2649" t="str">
            <v>DONAYRE INGA PEDRO</v>
          </cell>
          <cell r="V2649" t="str">
            <v>DONAYRE INGA PEDRO</v>
          </cell>
        </row>
        <row r="2650">
          <cell r="A2650">
            <v>2590</v>
          </cell>
          <cell r="B2650">
            <v>42717</v>
          </cell>
          <cell r="C2650" t="str">
            <v>DICIEMBRE</v>
          </cell>
          <cell r="D2650" t="str">
            <v>2016</v>
          </cell>
          <cell r="E2650">
            <v>200</v>
          </cell>
          <cell r="F2650" t="str">
            <v>TALLER</v>
          </cell>
          <cell r="G2650" t="str">
            <v>TALLER</v>
          </cell>
          <cell r="H2650" t="str">
            <v>TALLER</v>
          </cell>
          <cell r="I2650" t="str">
            <v>TALLER</v>
          </cell>
          <cell r="J2650" t="str">
            <v>INSUMO TALLER</v>
          </cell>
          <cell r="K2650" t="str">
            <v>ACOPLE 1/4 HEMBRA</v>
          </cell>
          <cell r="L2650">
            <v>1</v>
          </cell>
          <cell r="M2650" t="str">
            <v>UNID.</v>
          </cell>
          <cell r="N2650" t="str">
            <v>TALLER</v>
          </cell>
          <cell r="O2650">
            <v>73</v>
          </cell>
          <cell r="P2650" t="str">
            <v>J7</v>
          </cell>
          <cell r="Q2650" t="str">
            <v>J7</v>
          </cell>
          <cell r="R2650" t="str">
            <v>J6</v>
          </cell>
          <cell r="S2650" t="str">
            <v>PENDIENTE</v>
          </cell>
          <cell r="T2650">
            <v>0</v>
          </cell>
          <cell r="U2650" t="str">
            <v>DONAYRE INGA PEDRO</v>
          </cell>
          <cell r="V2650" t="str">
            <v>DONAYRE INGA PEDRO</v>
          </cell>
        </row>
        <row r="2651">
          <cell r="A2651">
            <v>2591</v>
          </cell>
          <cell r="B2651">
            <v>42717</v>
          </cell>
          <cell r="C2651" t="str">
            <v>DICIEMBRE</v>
          </cell>
          <cell r="D2651" t="str">
            <v>2016</v>
          </cell>
          <cell r="E2651">
            <v>200</v>
          </cell>
          <cell r="F2651" t="str">
            <v>TALLER</v>
          </cell>
          <cell r="G2651" t="str">
            <v>TALLER</v>
          </cell>
          <cell r="H2651" t="str">
            <v>TALLER</v>
          </cell>
          <cell r="I2651" t="str">
            <v>TALLER</v>
          </cell>
          <cell r="J2651" t="str">
            <v>INSUMO TALLER</v>
          </cell>
          <cell r="K2651" t="str">
            <v>ACOPLE 1/4 MACHO</v>
          </cell>
          <cell r="L2651">
            <v>1</v>
          </cell>
          <cell r="M2651" t="str">
            <v>UNID.</v>
          </cell>
          <cell r="N2651" t="str">
            <v>TALLER</v>
          </cell>
          <cell r="O2651">
            <v>73</v>
          </cell>
          <cell r="P2651" t="str">
            <v>J7</v>
          </cell>
          <cell r="Q2651" t="str">
            <v>J7</v>
          </cell>
          <cell r="R2651" t="str">
            <v>J6</v>
          </cell>
          <cell r="S2651" t="str">
            <v>PENDIENTE</v>
          </cell>
          <cell r="T2651">
            <v>0</v>
          </cell>
          <cell r="U2651" t="str">
            <v>DONAYRE INGA PEDRO</v>
          </cell>
          <cell r="V2651" t="str">
            <v>DONAYRE INGA PEDRO</v>
          </cell>
        </row>
        <row r="2652">
          <cell r="A2652">
            <v>2592</v>
          </cell>
          <cell r="B2652">
            <v>42717</v>
          </cell>
          <cell r="C2652" t="str">
            <v>DICIEMBRE</v>
          </cell>
          <cell r="D2652" t="str">
            <v>2016</v>
          </cell>
          <cell r="E2652">
            <v>200</v>
          </cell>
          <cell r="F2652" t="str">
            <v>TALLER</v>
          </cell>
          <cell r="G2652" t="str">
            <v>TALLER</v>
          </cell>
          <cell r="H2652" t="str">
            <v>TALLER</v>
          </cell>
          <cell r="I2652" t="str">
            <v>TALLER</v>
          </cell>
          <cell r="J2652" t="str">
            <v>UNIFORMES</v>
          </cell>
          <cell r="K2652" t="str">
            <v>TAIVEX "L"</v>
          </cell>
          <cell r="L2652">
            <v>1</v>
          </cell>
          <cell r="M2652" t="str">
            <v>UNID.</v>
          </cell>
          <cell r="N2652" t="str">
            <v>TALLER</v>
          </cell>
          <cell r="O2652">
            <v>0</v>
          </cell>
          <cell r="P2652" t="str">
            <v>M3</v>
          </cell>
          <cell r="Q2652" t="str">
            <v>J2</v>
          </cell>
          <cell r="R2652" t="str">
            <v>J6</v>
          </cell>
          <cell r="S2652" t="str">
            <v>ENTREGADO</v>
          </cell>
          <cell r="T2652">
            <v>42717</v>
          </cell>
          <cell r="U2652" t="str">
            <v>GARCIA PASQUEL  JOSE LUIS</v>
          </cell>
          <cell r="V2652" t="str">
            <v>CORIHUAMAN SURCO  ERICK ROBERT</v>
          </cell>
        </row>
        <row r="2653">
          <cell r="A2653">
            <v>2599</v>
          </cell>
          <cell r="B2653">
            <v>42717</v>
          </cell>
          <cell r="C2653" t="str">
            <v>DICIEMBRE</v>
          </cell>
          <cell r="D2653" t="str">
            <v>2016</v>
          </cell>
          <cell r="E2653">
            <v>200</v>
          </cell>
          <cell r="F2653" t="str">
            <v>TALLER</v>
          </cell>
          <cell r="G2653" t="str">
            <v>TALLER</v>
          </cell>
          <cell r="H2653" t="str">
            <v>TALLER</v>
          </cell>
          <cell r="I2653" t="str">
            <v>TALLER</v>
          </cell>
          <cell r="J2653" t="str">
            <v>INSUMO TALLER</v>
          </cell>
          <cell r="K2653" t="str">
            <v>CINTA NEGRA AISLANTE</v>
          </cell>
          <cell r="L2653">
            <v>1</v>
          </cell>
          <cell r="M2653" t="str">
            <v>UNID.</v>
          </cell>
          <cell r="N2653" t="str">
            <v>TALLER</v>
          </cell>
          <cell r="O2653">
            <v>0</v>
          </cell>
          <cell r="P2653" t="str">
            <v>E2</v>
          </cell>
          <cell r="Q2653" t="str">
            <v>J2</v>
          </cell>
          <cell r="R2653" t="str">
            <v>J6</v>
          </cell>
          <cell r="S2653" t="str">
            <v>ENTREGADO</v>
          </cell>
          <cell r="T2653">
            <v>42717</v>
          </cell>
          <cell r="U2653" t="str">
            <v>YUCA BELLIDO BORIS YERSY</v>
          </cell>
          <cell r="V2653" t="str">
            <v>CORIHUAMAN SURCO  ERICK ROBERT</v>
          </cell>
        </row>
        <row r="2654">
          <cell r="A2654">
            <v>2608</v>
          </cell>
          <cell r="B2654">
            <v>42717</v>
          </cell>
          <cell r="C2654" t="str">
            <v>DICIEMBRE</v>
          </cell>
          <cell r="D2654" t="str">
            <v>2016</v>
          </cell>
          <cell r="E2654">
            <v>200</v>
          </cell>
          <cell r="F2654" t="str">
            <v>TALLER</v>
          </cell>
          <cell r="G2654" t="str">
            <v>TALLER</v>
          </cell>
          <cell r="H2654" t="str">
            <v>TALLER</v>
          </cell>
          <cell r="I2654" t="str">
            <v>TALLER</v>
          </cell>
          <cell r="J2654" t="str">
            <v>REPUESTO</v>
          </cell>
          <cell r="K2654" t="str">
            <v>CELLOCORD 1/8</v>
          </cell>
          <cell r="L2654">
            <v>5</v>
          </cell>
          <cell r="M2654" t="str">
            <v>KG.</v>
          </cell>
          <cell r="N2654" t="str">
            <v>TALLER</v>
          </cell>
          <cell r="O2654">
            <v>0</v>
          </cell>
          <cell r="P2654" t="str">
            <v>S2</v>
          </cell>
          <cell r="Q2654" t="str">
            <v>J2</v>
          </cell>
          <cell r="R2654" t="str">
            <v>J6</v>
          </cell>
          <cell r="S2654" t="str">
            <v>ENTREGADO</v>
          </cell>
          <cell r="T2654">
            <v>42717</v>
          </cell>
          <cell r="U2654" t="str">
            <v>PALOMINO ESTRADA  MICHEL</v>
          </cell>
          <cell r="V2654" t="str">
            <v>CORIHUAMAN SURCO  ERICK ROBERT</v>
          </cell>
        </row>
        <row r="2655">
          <cell r="A2655">
            <v>2624</v>
          </cell>
          <cell r="B2655">
            <v>42717</v>
          </cell>
          <cell r="C2655" t="str">
            <v>DICIEMBRE</v>
          </cell>
          <cell r="D2655" t="str">
            <v>2016</v>
          </cell>
          <cell r="E2655">
            <v>200</v>
          </cell>
          <cell r="F2655" t="str">
            <v>TALLER</v>
          </cell>
          <cell r="G2655" t="str">
            <v>TALLER</v>
          </cell>
          <cell r="H2655" t="str">
            <v>TALLER</v>
          </cell>
          <cell r="I2655" t="str">
            <v>TALLER</v>
          </cell>
          <cell r="J2655" t="str">
            <v>INSUMO TALLER</v>
          </cell>
          <cell r="K2655" t="str">
            <v>SPRAY COLOR VERDE</v>
          </cell>
          <cell r="L2655">
            <v>1</v>
          </cell>
          <cell r="M2655" t="str">
            <v>UNID.</v>
          </cell>
          <cell r="N2655" t="str">
            <v>TALLER</v>
          </cell>
          <cell r="O2655">
            <v>0</v>
          </cell>
          <cell r="P2655" t="str">
            <v>S3</v>
          </cell>
          <cell r="Q2655" t="str">
            <v>J2</v>
          </cell>
          <cell r="R2655" t="str">
            <v>J6</v>
          </cell>
          <cell r="S2655" t="str">
            <v>ENTREGADO</v>
          </cell>
          <cell r="T2655">
            <v>42717</v>
          </cell>
          <cell r="U2655" t="str">
            <v>JIMENEZ MACHACA JAVIER</v>
          </cell>
          <cell r="V2655" t="str">
            <v>CORIHUAMAN SURCO  ERICK ROBERT</v>
          </cell>
        </row>
        <row r="2656">
          <cell r="A2656">
            <v>2625</v>
          </cell>
          <cell r="B2656">
            <v>42717</v>
          </cell>
          <cell r="C2656" t="str">
            <v>DICIEMBRE</v>
          </cell>
          <cell r="D2656" t="str">
            <v>2016</v>
          </cell>
          <cell r="E2656">
            <v>200</v>
          </cell>
          <cell r="F2656" t="str">
            <v>TALLER</v>
          </cell>
          <cell r="G2656" t="str">
            <v>TALLER</v>
          </cell>
          <cell r="H2656" t="str">
            <v>TALLER</v>
          </cell>
          <cell r="I2656" t="str">
            <v>TALLER</v>
          </cell>
          <cell r="J2656" t="str">
            <v>INSUMO TALLER</v>
          </cell>
          <cell r="K2656" t="str">
            <v>TIZA DE CALDERO</v>
          </cell>
          <cell r="L2656">
            <v>1</v>
          </cell>
          <cell r="M2656" t="str">
            <v>UNID.</v>
          </cell>
          <cell r="N2656" t="str">
            <v>TALLER</v>
          </cell>
          <cell r="O2656">
            <v>0</v>
          </cell>
          <cell r="P2656" t="str">
            <v>S3</v>
          </cell>
          <cell r="Q2656" t="str">
            <v>J2</v>
          </cell>
          <cell r="R2656" t="str">
            <v>J6</v>
          </cell>
          <cell r="S2656" t="str">
            <v>ENTREGADO</v>
          </cell>
          <cell r="T2656">
            <v>42717</v>
          </cell>
          <cell r="U2656" t="str">
            <v>JIMENEZ MACHACA JAVIER</v>
          </cell>
          <cell r="V2656" t="str">
            <v>CORIHUAMAN SURCO  ERICK ROBERT</v>
          </cell>
        </row>
        <row r="2657">
          <cell r="A2657">
            <v>2630</v>
          </cell>
          <cell r="B2657">
            <v>42717</v>
          </cell>
          <cell r="C2657" t="str">
            <v>DICIEMBRE</v>
          </cell>
          <cell r="D2657" t="str">
            <v>2016</v>
          </cell>
          <cell r="E2657">
            <v>200</v>
          </cell>
          <cell r="F2657" t="str">
            <v>TALLER</v>
          </cell>
          <cell r="G2657" t="str">
            <v>TALLER</v>
          </cell>
          <cell r="H2657" t="str">
            <v>TALLER</v>
          </cell>
          <cell r="I2657" t="str">
            <v>TALLER</v>
          </cell>
          <cell r="J2657" t="str">
            <v>HERRAMIENTAS</v>
          </cell>
          <cell r="K2657" t="str">
            <v>LUNAS TRANSPARENTES</v>
          </cell>
          <cell r="L2657">
            <v>2</v>
          </cell>
          <cell r="M2657" t="str">
            <v>UNID.</v>
          </cell>
          <cell r="N2657" t="str">
            <v>TALLER</v>
          </cell>
          <cell r="O2657">
            <v>0</v>
          </cell>
          <cell r="P2657" t="str">
            <v>S4</v>
          </cell>
          <cell r="Q2657" t="str">
            <v>J2</v>
          </cell>
          <cell r="R2657" t="str">
            <v>J6</v>
          </cell>
          <cell r="S2657" t="str">
            <v>ENTREGADO</v>
          </cell>
          <cell r="T2657">
            <v>42717</v>
          </cell>
          <cell r="U2657" t="str">
            <v>SURCO QUISPE JOHNNY</v>
          </cell>
          <cell r="V2657" t="str">
            <v>CORIHUAMAN SURCO  ERICK ROBERT</v>
          </cell>
        </row>
        <row r="2658">
          <cell r="A2658">
            <v>2635</v>
          </cell>
          <cell r="B2658">
            <v>42717</v>
          </cell>
          <cell r="C2658" t="str">
            <v>DICIEMBRE</v>
          </cell>
          <cell r="D2658" t="str">
            <v>2016</v>
          </cell>
          <cell r="E2658">
            <v>200</v>
          </cell>
          <cell r="F2658" t="str">
            <v>TALLER</v>
          </cell>
          <cell r="G2658" t="str">
            <v>TALLER</v>
          </cell>
          <cell r="H2658" t="str">
            <v>TALLER</v>
          </cell>
          <cell r="I2658" t="str">
            <v>TALLER</v>
          </cell>
          <cell r="J2658" t="str">
            <v>REPUESTO</v>
          </cell>
          <cell r="K2658" t="str">
            <v>ABRAZADERA 3/4</v>
          </cell>
          <cell r="L2658">
            <v>1</v>
          </cell>
          <cell r="M2658" t="str">
            <v>UNID.</v>
          </cell>
          <cell r="N2658" t="str">
            <v>TALLER</v>
          </cell>
          <cell r="O2658">
            <v>0</v>
          </cell>
          <cell r="P2658" t="str">
            <v>S3</v>
          </cell>
          <cell r="Q2658" t="str">
            <v>J2</v>
          </cell>
          <cell r="R2658" t="str">
            <v>J6</v>
          </cell>
          <cell r="S2658" t="str">
            <v>ENTREGADO</v>
          </cell>
          <cell r="T2658">
            <v>42717</v>
          </cell>
          <cell r="U2658" t="str">
            <v>JIMENEZ MACHACA JAVIER</v>
          </cell>
          <cell r="V2658" t="str">
            <v>CORIHUAMAN SURCO  ERICK ROBERT</v>
          </cell>
        </row>
        <row r="2659">
          <cell r="A2659">
            <v>2636</v>
          </cell>
          <cell r="B2659">
            <v>42717</v>
          </cell>
          <cell r="C2659" t="str">
            <v>DICIEMBRE</v>
          </cell>
          <cell r="D2659" t="str">
            <v>2016</v>
          </cell>
          <cell r="E2659">
            <v>200</v>
          </cell>
          <cell r="F2659" t="str">
            <v>TALLER</v>
          </cell>
          <cell r="G2659" t="str">
            <v>TALLER</v>
          </cell>
          <cell r="H2659" t="str">
            <v>TALLER</v>
          </cell>
          <cell r="I2659" t="str">
            <v>TALLER</v>
          </cell>
          <cell r="J2659" t="str">
            <v>REPUESTO</v>
          </cell>
          <cell r="K2659" t="str">
            <v>THINNER</v>
          </cell>
          <cell r="L2659">
            <v>0.5</v>
          </cell>
          <cell r="M2659" t="str">
            <v>GLNS.</v>
          </cell>
          <cell r="N2659" t="str">
            <v>TALLER</v>
          </cell>
          <cell r="O2659">
            <v>0</v>
          </cell>
          <cell r="P2659" t="str">
            <v>S3</v>
          </cell>
          <cell r="Q2659" t="str">
            <v>J2</v>
          </cell>
          <cell r="R2659" t="str">
            <v>J6</v>
          </cell>
          <cell r="S2659" t="str">
            <v>ENTREGADO</v>
          </cell>
          <cell r="T2659">
            <v>42717</v>
          </cell>
          <cell r="U2659" t="str">
            <v>JIMENEZ MACHACA JAVIER</v>
          </cell>
          <cell r="V2659" t="str">
            <v>CORIHUAMAN SURCO  ERICK ROBERT</v>
          </cell>
        </row>
        <row r="2660">
          <cell r="A2660">
            <v>2638</v>
          </cell>
          <cell r="B2660">
            <v>42717</v>
          </cell>
          <cell r="C2660" t="str">
            <v>DICIEMBRE</v>
          </cell>
          <cell r="D2660" t="str">
            <v>2016</v>
          </cell>
          <cell r="E2660">
            <v>200</v>
          </cell>
          <cell r="F2660" t="str">
            <v>TALLER</v>
          </cell>
          <cell r="G2660" t="str">
            <v>TALLER</v>
          </cell>
          <cell r="H2660" t="str">
            <v>TALLER</v>
          </cell>
          <cell r="I2660" t="str">
            <v>TALLER</v>
          </cell>
          <cell r="J2660" t="str">
            <v>REPUESTO</v>
          </cell>
          <cell r="K2660" t="str">
            <v>LIJA NRO 80</v>
          </cell>
          <cell r="L2660">
            <v>1</v>
          </cell>
          <cell r="M2660" t="str">
            <v>UNID.</v>
          </cell>
          <cell r="N2660" t="str">
            <v>TALLER</v>
          </cell>
          <cell r="O2660">
            <v>0</v>
          </cell>
          <cell r="P2660" t="str">
            <v>S3</v>
          </cell>
          <cell r="Q2660" t="str">
            <v>J2</v>
          </cell>
          <cell r="R2660" t="str">
            <v>J6</v>
          </cell>
          <cell r="S2660" t="str">
            <v>ENTREGADO</v>
          </cell>
          <cell r="T2660">
            <v>42717</v>
          </cell>
          <cell r="U2660" t="str">
            <v>JIMENEZ MACHACA JAVIER</v>
          </cell>
          <cell r="V2660" t="str">
            <v>CORIHUAMAN SURCO  ERICK ROBERT</v>
          </cell>
        </row>
        <row r="2661">
          <cell r="A2661">
            <v>2661</v>
          </cell>
          <cell r="B2661">
            <v>42717</v>
          </cell>
          <cell r="C2661" t="str">
            <v>DICIEMBRE</v>
          </cell>
          <cell r="D2661" t="str">
            <v>2016</v>
          </cell>
          <cell r="E2661">
            <v>200</v>
          </cell>
          <cell r="F2661" t="str">
            <v>TALLER</v>
          </cell>
          <cell r="G2661" t="str">
            <v>TALLER</v>
          </cell>
          <cell r="H2661" t="str">
            <v>TALLER</v>
          </cell>
          <cell r="I2661" t="str">
            <v>TALLER</v>
          </cell>
          <cell r="J2661" t="str">
            <v>REPUESTO</v>
          </cell>
          <cell r="K2661" t="str">
            <v>TUBO CUADRADOS 1 1/2 X 2MM X 6M</v>
          </cell>
          <cell r="L2661">
            <v>12</v>
          </cell>
          <cell r="M2661" t="str">
            <v>UNID.</v>
          </cell>
          <cell r="N2661" t="str">
            <v>TALLER</v>
          </cell>
          <cell r="O2661">
            <v>73</v>
          </cell>
          <cell r="P2661" t="str">
            <v>S1</v>
          </cell>
          <cell r="Q2661" t="str">
            <v>J2</v>
          </cell>
          <cell r="R2661" t="str">
            <v>J6</v>
          </cell>
          <cell r="S2661" t="str">
            <v>PENDIENTE</v>
          </cell>
          <cell r="T2661">
            <v>0</v>
          </cell>
          <cell r="U2661" t="str">
            <v>BAYONA CRUZ CRISTIAN ARMANDO</v>
          </cell>
          <cell r="V2661" t="str">
            <v>CORIHUAMAN SURCO  ERICK ROBERT</v>
          </cell>
        </row>
        <row r="2662">
          <cell r="A2662">
            <v>2663</v>
          </cell>
          <cell r="B2662">
            <v>42717</v>
          </cell>
          <cell r="C2662" t="str">
            <v>DICIEMBRE</v>
          </cell>
          <cell r="D2662" t="str">
            <v>2016</v>
          </cell>
          <cell r="E2662">
            <v>200</v>
          </cell>
          <cell r="F2662" t="str">
            <v>TALLER</v>
          </cell>
          <cell r="G2662" t="str">
            <v>TALLER</v>
          </cell>
          <cell r="H2662" t="str">
            <v>TALLER</v>
          </cell>
          <cell r="I2662" t="str">
            <v>TALLER</v>
          </cell>
          <cell r="J2662" t="str">
            <v>INSUMO TALLER</v>
          </cell>
          <cell r="K2662" t="str">
            <v>ANGULO 1 1/2 X 1/8 X 6M</v>
          </cell>
          <cell r="L2662">
            <v>3</v>
          </cell>
          <cell r="M2662" t="str">
            <v>UNID.</v>
          </cell>
          <cell r="N2662" t="str">
            <v>TALLER</v>
          </cell>
          <cell r="O2662">
            <v>0</v>
          </cell>
          <cell r="P2662" t="str">
            <v>S1</v>
          </cell>
          <cell r="Q2662" t="str">
            <v>J2</v>
          </cell>
          <cell r="R2662" t="str">
            <v>J6</v>
          </cell>
          <cell r="S2662" t="str">
            <v>ENTREGADO</v>
          </cell>
          <cell r="T2662">
            <v>42717</v>
          </cell>
          <cell r="U2662" t="str">
            <v>BAYONA CRUZ CRISTIAN ARMANDO</v>
          </cell>
          <cell r="V2662" t="str">
            <v>CORIHUAMAN SURCO  ERICK ROBERT</v>
          </cell>
        </row>
        <row r="2663">
          <cell r="A2663">
            <v>2643</v>
          </cell>
          <cell r="B2663">
            <v>42717</v>
          </cell>
          <cell r="C2663" t="str">
            <v>DICIEMBRE</v>
          </cell>
          <cell r="D2663" t="str">
            <v>2016</v>
          </cell>
          <cell r="E2663">
            <v>427</v>
          </cell>
          <cell r="F2663" t="str">
            <v>X2W-759</v>
          </cell>
          <cell r="G2663" t="str">
            <v>C5V-999</v>
          </cell>
          <cell r="H2663" t="str">
            <v>LAS BAMBAS</v>
          </cell>
          <cell r="I2663">
            <v>153388</v>
          </cell>
          <cell r="J2663" t="str">
            <v>REPUESTO</v>
          </cell>
          <cell r="K2663" t="str">
            <v>FARO PIRATA</v>
          </cell>
          <cell r="L2663">
            <v>2</v>
          </cell>
          <cell r="M2663" t="str">
            <v>UNID.</v>
          </cell>
          <cell r="N2663" t="str">
            <v>CISTERNA</v>
          </cell>
          <cell r="O2663">
            <v>73</v>
          </cell>
          <cell r="P2663" t="str">
            <v>J1</v>
          </cell>
          <cell r="Q2663" t="str">
            <v>J7</v>
          </cell>
          <cell r="R2663" t="str">
            <v>J6</v>
          </cell>
          <cell r="S2663" t="str">
            <v>ENTREGADO</v>
          </cell>
          <cell r="T2663">
            <v>0</v>
          </cell>
          <cell r="U2663" t="str">
            <v>FLOREZ CONDORI  JOSE WILLIANS</v>
          </cell>
          <cell r="V2663" t="str">
            <v>DONAYRE INGA PEDRO</v>
          </cell>
        </row>
        <row r="2664">
          <cell r="A2664">
            <v>2634</v>
          </cell>
          <cell r="B2664">
            <v>42717</v>
          </cell>
          <cell r="C2664" t="str">
            <v>DICIEMBRE</v>
          </cell>
          <cell r="D2664" t="str">
            <v>2016</v>
          </cell>
          <cell r="E2664">
            <v>580</v>
          </cell>
          <cell r="F2664" t="str">
            <v>X2W-760</v>
          </cell>
          <cell r="G2664" t="str">
            <v>C5V-992</v>
          </cell>
          <cell r="H2664" t="str">
            <v>LAS BAMBAS</v>
          </cell>
          <cell r="I2664">
            <v>150909</v>
          </cell>
          <cell r="J2664" t="str">
            <v>REPUESTO</v>
          </cell>
          <cell r="K2664" t="str">
            <v>ACEITE 15W40</v>
          </cell>
          <cell r="L2664">
            <v>1</v>
          </cell>
          <cell r="M2664" t="str">
            <v>GLNS.</v>
          </cell>
          <cell r="N2664" t="str">
            <v>TRACTO</v>
          </cell>
          <cell r="O2664">
            <v>0</v>
          </cell>
          <cell r="P2664" t="str">
            <v>M6</v>
          </cell>
          <cell r="Q2664" t="str">
            <v>J2</v>
          </cell>
          <cell r="R2664" t="str">
            <v>J6</v>
          </cell>
          <cell r="S2664" t="str">
            <v>ENTREGADO</v>
          </cell>
          <cell r="T2664">
            <v>42717</v>
          </cell>
          <cell r="U2664" t="str">
            <v>PARI VENTURA  EDSON ORLANDO</v>
          </cell>
          <cell r="V2664" t="str">
            <v>CORIHUAMAN SURCO  ERICK ROBERT</v>
          </cell>
        </row>
        <row r="2665">
          <cell r="A2665">
            <v>2644</v>
          </cell>
          <cell r="B2665">
            <v>42717</v>
          </cell>
          <cell r="C2665" t="str">
            <v>DICIEMBRE</v>
          </cell>
          <cell r="D2665" t="str">
            <v>2016</v>
          </cell>
          <cell r="E2665">
            <v>580</v>
          </cell>
          <cell r="F2665" t="str">
            <v>X2W-760</v>
          </cell>
          <cell r="G2665" t="str">
            <v>C5V-992</v>
          </cell>
          <cell r="H2665" t="str">
            <v>LAS BAMBAS</v>
          </cell>
          <cell r="I2665">
            <v>150909</v>
          </cell>
          <cell r="J2665" t="str">
            <v>REPUESTO</v>
          </cell>
          <cell r="K2665" t="str">
            <v>FARO PIRATA</v>
          </cell>
          <cell r="L2665">
            <v>2</v>
          </cell>
          <cell r="M2665" t="str">
            <v>UNID.</v>
          </cell>
          <cell r="N2665" t="str">
            <v>CISTERNA</v>
          </cell>
          <cell r="O2665">
            <v>73</v>
          </cell>
          <cell r="P2665" t="str">
            <v>J1</v>
          </cell>
          <cell r="Q2665" t="str">
            <v>J7</v>
          </cell>
          <cell r="R2665" t="str">
            <v>J6</v>
          </cell>
          <cell r="S2665" t="str">
            <v>ENTREGADO</v>
          </cell>
          <cell r="T2665">
            <v>0</v>
          </cell>
          <cell r="U2665" t="str">
            <v>FLOREZ CONDORI  JOSE WILLIANS</v>
          </cell>
          <cell r="V2665" t="str">
            <v>DONAYRE INGA PEDRO</v>
          </cell>
        </row>
        <row r="2666">
          <cell r="A2666">
            <v>2653</v>
          </cell>
          <cell r="B2666">
            <v>42717</v>
          </cell>
          <cell r="C2666" t="str">
            <v>DICIEMBRE</v>
          </cell>
          <cell r="D2666" t="str">
            <v>2016</v>
          </cell>
          <cell r="E2666">
            <v>580</v>
          </cell>
          <cell r="F2666" t="str">
            <v>X2W-760</v>
          </cell>
          <cell r="G2666" t="str">
            <v>C5V-992</v>
          </cell>
          <cell r="H2666" t="str">
            <v>LAS BAMBAS</v>
          </cell>
          <cell r="I2666">
            <v>150909</v>
          </cell>
          <cell r="J2666" t="str">
            <v>REPUESTO</v>
          </cell>
          <cell r="K2666" t="str">
            <v>RELAY DE 12 V</v>
          </cell>
          <cell r="L2666">
            <v>1</v>
          </cell>
          <cell r="M2666" t="str">
            <v>UNID.</v>
          </cell>
          <cell r="N2666" t="str">
            <v>TRACTO</v>
          </cell>
          <cell r="O2666">
            <v>0</v>
          </cell>
          <cell r="P2666" t="str">
            <v>E1</v>
          </cell>
          <cell r="Q2666" t="str">
            <v>J2</v>
          </cell>
          <cell r="R2666" t="str">
            <v>J6</v>
          </cell>
          <cell r="S2666" t="str">
            <v>ENTREGADO</v>
          </cell>
          <cell r="T2666">
            <v>42717</v>
          </cell>
          <cell r="U2666" t="str">
            <v>PALOMINO CARDENAS JUAN CARLOS</v>
          </cell>
          <cell r="V2666" t="str">
            <v>CORIHUAMAN SURCO  ERICK ROBERT</v>
          </cell>
        </row>
        <row r="2667">
          <cell r="A2667">
            <v>2654</v>
          </cell>
          <cell r="B2667">
            <v>42717</v>
          </cell>
          <cell r="C2667" t="str">
            <v>DICIEMBRE</v>
          </cell>
          <cell r="D2667" t="str">
            <v>2016</v>
          </cell>
          <cell r="E2667">
            <v>580</v>
          </cell>
          <cell r="F2667" t="str">
            <v>X2W-760</v>
          </cell>
          <cell r="G2667" t="str">
            <v>C5V-992</v>
          </cell>
          <cell r="H2667" t="str">
            <v>LAS BAMBAS</v>
          </cell>
          <cell r="I2667">
            <v>150909</v>
          </cell>
          <cell r="J2667" t="str">
            <v>REPUESTO</v>
          </cell>
          <cell r="K2667" t="str">
            <v>TERMINALES DE ENCHUFE HEMBRA CON FORRO</v>
          </cell>
          <cell r="L2667">
            <v>6</v>
          </cell>
          <cell r="M2667" t="str">
            <v>UNID.</v>
          </cell>
          <cell r="N2667" t="str">
            <v>TRACTO</v>
          </cell>
          <cell r="O2667">
            <v>0</v>
          </cell>
          <cell r="P2667" t="str">
            <v>E1</v>
          </cell>
          <cell r="Q2667" t="str">
            <v>J2</v>
          </cell>
          <cell r="R2667" t="str">
            <v>J6</v>
          </cell>
          <cell r="S2667" t="str">
            <v>ENTREGADO</v>
          </cell>
          <cell r="T2667">
            <v>42717</v>
          </cell>
          <cell r="U2667" t="str">
            <v>PALOMINO CARDENAS JUAN CARLOS</v>
          </cell>
          <cell r="V2667" t="str">
            <v>CORIHUAMAN SURCO  ERICK ROBERT</v>
          </cell>
        </row>
        <row r="2668">
          <cell r="A2668">
            <v>2655</v>
          </cell>
          <cell r="B2668">
            <v>42717</v>
          </cell>
          <cell r="C2668" t="str">
            <v>DICIEMBRE</v>
          </cell>
          <cell r="D2668" t="str">
            <v>2016</v>
          </cell>
          <cell r="E2668">
            <v>580</v>
          </cell>
          <cell r="F2668" t="str">
            <v>X2W-760</v>
          </cell>
          <cell r="G2668" t="str">
            <v>C5V-992</v>
          </cell>
          <cell r="H2668" t="str">
            <v>LAS BAMBAS</v>
          </cell>
          <cell r="I2668">
            <v>150909</v>
          </cell>
          <cell r="J2668" t="str">
            <v>REPUESTO</v>
          </cell>
          <cell r="K2668" t="str">
            <v>PORTA FUSIBLES</v>
          </cell>
          <cell r="L2668">
            <v>1</v>
          </cell>
          <cell r="M2668" t="str">
            <v>UNID.</v>
          </cell>
          <cell r="N2668" t="str">
            <v>TRACTO</v>
          </cell>
          <cell r="O2668">
            <v>0</v>
          </cell>
          <cell r="P2668" t="str">
            <v>E1</v>
          </cell>
          <cell r="Q2668" t="str">
            <v>J2</v>
          </cell>
          <cell r="R2668" t="str">
            <v>J6</v>
          </cell>
          <cell r="S2668" t="str">
            <v>ENTREGADO</v>
          </cell>
          <cell r="T2668">
            <v>42717</v>
          </cell>
          <cell r="U2668" t="str">
            <v>PALOMINO CARDENAS JUAN CARLOS</v>
          </cell>
          <cell r="V2668" t="str">
            <v>CORIHUAMAN SURCO  ERICK ROBERT</v>
          </cell>
        </row>
        <row r="2669">
          <cell r="A2669">
            <v>2656</v>
          </cell>
          <cell r="B2669">
            <v>42717</v>
          </cell>
          <cell r="C2669" t="str">
            <v>DICIEMBRE</v>
          </cell>
          <cell r="D2669" t="str">
            <v>2016</v>
          </cell>
          <cell r="E2669">
            <v>580</v>
          </cell>
          <cell r="F2669" t="str">
            <v>X2W-760</v>
          </cell>
          <cell r="G2669" t="str">
            <v>C5V-992</v>
          </cell>
          <cell r="H2669" t="str">
            <v>LAS BAMBAS</v>
          </cell>
          <cell r="I2669">
            <v>150909</v>
          </cell>
          <cell r="J2669" t="str">
            <v>REPUESTO</v>
          </cell>
          <cell r="K2669" t="str">
            <v>FUSIBLE DE 20 AMP</v>
          </cell>
          <cell r="L2669">
            <v>1</v>
          </cell>
          <cell r="M2669" t="str">
            <v>UNID.</v>
          </cell>
          <cell r="N2669" t="str">
            <v>TRACTO</v>
          </cell>
          <cell r="O2669">
            <v>0</v>
          </cell>
          <cell r="P2669" t="str">
            <v>E1</v>
          </cell>
          <cell r="Q2669" t="str">
            <v>J2</v>
          </cell>
          <cell r="R2669" t="str">
            <v>J6</v>
          </cell>
          <cell r="S2669" t="str">
            <v>ENTREGADO</v>
          </cell>
          <cell r="T2669">
            <v>42717</v>
          </cell>
          <cell r="U2669" t="str">
            <v>PALOMINO CARDENAS JUAN CARLOS</v>
          </cell>
          <cell r="V2669" t="str">
            <v>CORIHUAMAN SURCO  ERICK ROBERT</v>
          </cell>
        </row>
        <row r="2670">
          <cell r="A2670">
            <v>2657</v>
          </cell>
          <cell r="B2670">
            <v>42717</v>
          </cell>
          <cell r="C2670" t="str">
            <v>DICIEMBRE</v>
          </cell>
          <cell r="D2670" t="str">
            <v>2016</v>
          </cell>
          <cell r="E2670">
            <v>580</v>
          </cell>
          <cell r="F2670" t="str">
            <v>X2W-760</v>
          </cell>
          <cell r="G2670" t="str">
            <v>C5V-992</v>
          </cell>
          <cell r="H2670" t="str">
            <v>LAS BAMBAS</v>
          </cell>
          <cell r="I2670">
            <v>150909</v>
          </cell>
          <cell r="J2670" t="str">
            <v>REPUESTO</v>
          </cell>
          <cell r="K2670" t="str">
            <v>TERMINAL DE OJO 3/8</v>
          </cell>
          <cell r="L2670">
            <v>1</v>
          </cell>
          <cell r="M2670" t="str">
            <v>UNID.</v>
          </cell>
          <cell r="N2670" t="str">
            <v>TRACTO</v>
          </cell>
          <cell r="O2670">
            <v>0</v>
          </cell>
          <cell r="P2670" t="str">
            <v>E1</v>
          </cell>
          <cell r="Q2670" t="str">
            <v>J2</v>
          </cell>
          <cell r="R2670" t="str">
            <v>J6</v>
          </cell>
          <cell r="S2670" t="str">
            <v>ENTREGADO</v>
          </cell>
          <cell r="T2670">
            <v>42717</v>
          </cell>
          <cell r="U2670" t="str">
            <v>PALOMINO CARDENAS JUAN CARLOS</v>
          </cell>
          <cell r="V2670" t="str">
            <v>CORIHUAMAN SURCO  ERICK ROBERT</v>
          </cell>
        </row>
        <row r="2671">
          <cell r="A2671">
            <v>2658</v>
          </cell>
          <cell r="B2671">
            <v>42717</v>
          </cell>
          <cell r="C2671" t="str">
            <v>DICIEMBRE</v>
          </cell>
          <cell r="D2671" t="str">
            <v>2016</v>
          </cell>
          <cell r="E2671">
            <v>580</v>
          </cell>
          <cell r="F2671" t="str">
            <v>X2W-760</v>
          </cell>
          <cell r="G2671" t="str">
            <v>C5V-992</v>
          </cell>
          <cell r="H2671" t="str">
            <v>LAS BAMBAS</v>
          </cell>
          <cell r="I2671">
            <v>150909</v>
          </cell>
          <cell r="J2671" t="str">
            <v>REPUESTO</v>
          </cell>
          <cell r="K2671" t="str">
            <v>TUBO CORRUGADO 1/4</v>
          </cell>
          <cell r="L2671">
            <v>1</v>
          </cell>
          <cell r="M2671" t="str">
            <v>M</v>
          </cell>
          <cell r="N2671" t="str">
            <v>TRACTO</v>
          </cell>
          <cell r="O2671">
            <v>0</v>
          </cell>
          <cell r="P2671" t="str">
            <v>E1</v>
          </cell>
          <cell r="Q2671" t="str">
            <v>J2</v>
          </cell>
          <cell r="R2671" t="str">
            <v>J6</v>
          </cell>
          <cell r="S2671" t="str">
            <v>ENTREGADO</v>
          </cell>
          <cell r="T2671">
            <v>42717</v>
          </cell>
          <cell r="U2671" t="str">
            <v>PALOMINO CARDENAS JUAN CARLOS</v>
          </cell>
          <cell r="V2671" t="str">
            <v>CORIHUAMAN SURCO  ERICK ROBERT</v>
          </cell>
        </row>
        <row r="2672">
          <cell r="A2672">
            <v>2662</v>
          </cell>
          <cell r="B2672">
            <v>42717</v>
          </cell>
          <cell r="C2672" t="str">
            <v>DICIEMBRE</v>
          </cell>
          <cell r="D2672" t="str">
            <v>2016</v>
          </cell>
          <cell r="E2672">
            <v>580</v>
          </cell>
          <cell r="F2672" t="str">
            <v>X2W-760</v>
          </cell>
          <cell r="G2672" t="str">
            <v>C5V-992</v>
          </cell>
          <cell r="H2672" t="str">
            <v>LAS BAMBAS</v>
          </cell>
          <cell r="I2672">
            <v>150909</v>
          </cell>
          <cell r="J2672" t="str">
            <v>REPUESTO</v>
          </cell>
          <cell r="K2672" t="str">
            <v>BOTON DE CLAXON</v>
          </cell>
          <cell r="L2672">
            <v>1</v>
          </cell>
          <cell r="M2672" t="str">
            <v>UNID.</v>
          </cell>
          <cell r="N2672" t="str">
            <v>TRACTO</v>
          </cell>
          <cell r="O2672">
            <v>0</v>
          </cell>
          <cell r="P2672" t="str">
            <v>E1</v>
          </cell>
          <cell r="Q2672" t="str">
            <v>J2</v>
          </cell>
          <cell r="R2672" t="str">
            <v>J6</v>
          </cell>
          <cell r="S2672" t="str">
            <v>ENTREGADO</v>
          </cell>
          <cell r="T2672">
            <v>42717</v>
          </cell>
          <cell r="U2672" t="str">
            <v>PALOMINO CARDENAS JUAN CARLOS</v>
          </cell>
          <cell r="V2672" t="str">
            <v>CORIHUAMAN SURCO  ERICK ROBERT</v>
          </cell>
        </row>
        <row r="2673">
          <cell r="A2673">
            <v>2645</v>
          </cell>
          <cell r="B2673">
            <v>42717</v>
          </cell>
          <cell r="C2673" t="str">
            <v>DICIEMBRE</v>
          </cell>
          <cell r="D2673" t="str">
            <v>2016</v>
          </cell>
          <cell r="E2673">
            <v>531</v>
          </cell>
          <cell r="F2673" t="str">
            <v>X2W-761</v>
          </cell>
          <cell r="G2673" t="str">
            <v>C5V-996</v>
          </cell>
          <cell r="H2673" t="str">
            <v>LAS BAMBAS</v>
          </cell>
          <cell r="I2673">
            <v>143665</v>
          </cell>
          <cell r="J2673" t="str">
            <v>REPUESTO</v>
          </cell>
          <cell r="K2673" t="str">
            <v>FARO PIRATA</v>
          </cell>
          <cell r="L2673">
            <v>2</v>
          </cell>
          <cell r="M2673" t="str">
            <v>UNID.</v>
          </cell>
          <cell r="N2673" t="str">
            <v>CISTERNA</v>
          </cell>
          <cell r="O2673">
            <v>73</v>
          </cell>
          <cell r="P2673" t="str">
            <v>J1</v>
          </cell>
          <cell r="Q2673" t="str">
            <v>J7</v>
          </cell>
          <cell r="R2673" t="str">
            <v>J6</v>
          </cell>
          <cell r="S2673" t="str">
            <v>ENTREGADO</v>
          </cell>
          <cell r="T2673">
            <v>0</v>
          </cell>
          <cell r="U2673" t="str">
            <v>FLOREZ CONDORI  JOSE WILLIANS</v>
          </cell>
          <cell r="V2673" t="str">
            <v>DONAYRE INGA PEDRO</v>
          </cell>
        </row>
        <row r="2674">
          <cell r="A2674">
            <v>2646</v>
          </cell>
          <cell r="B2674">
            <v>42717</v>
          </cell>
          <cell r="C2674" t="str">
            <v>DICIEMBRE</v>
          </cell>
          <cell r="D2674" t="str">
            <v>2016</v>
          </cell>
          <cell r="E2674">
            <v>545</v>
          </cell>
          <cell r="F2674" t="str">
            <v>X2W-762</v>
          </cell>
          <cell r="G2674" t="str">
            <v>C5V-998</v>
          </cell>
          <cell r="H2674" t="str">
            <v>LAS BAMBAS</v>
          </cell>
          <cell r="I2674">
            <v>15774</v>
          </cell>
          <cell r="J2674" t="str">
            <v>REPUESTO</v>
          </cell>
          <cell r="K2674" t="str">
            <v>FARO PIRATA</v>
          </cell>
          <cell r="L2674">
            <v>2</v>
          </cell>
          <cell r="M2674" t="str">
            <v>UNID.</v>
          </cell>
          <cell r="N2674" t="str">
            <v>CISTERNA</v>
          </cell>
          <cell r="O2674">
            <v>73</v>
          </cell>
          <cell r="P2674" t="str">
            <v>J1</v>
          </cell>
          <cell r="Q2674" t="str">
            <v>J7</v>
          </cell>
          <cell r="R2674" t="str">
            <v>J6</v>
          </cell>
          <cell r="S2674" t="str">
            <v>ENTREGADO</v>
          </cell>
          <cell r="T2674">
            <v>0</v>
          </cell>
          <cell r="U2674" t="str">
            <v>FLOREZ CONDORI  JOSE WILLIANS</v>
          </cell>
          <cell r="V2674" t="str">
            <v>DONAYRE INGA PEDRO</v>
          </cell>
        </row>
        <row r="2675">
          <cell r="A2675">
            <v>2626</v>
          </cell>
          <cell r="B2675">
            <v>42717</v>
          </cell>
          <cell r="C2675" t="str">
            <v>DICIEMBRE</v>
          </cell>
          <cell r="D2675" t="str">
            <v>2016</v>
          </cell>
          <cell r="E2675">
            <v>569</v>
          </cell>
          <cell r="F2675" t="str">
            <v>X2W-763</v>
          </cell>
          <cell r="G2675" t="str">
            <v>C5V-997</v>
          </cell>
          <cell r="H2675" t="str">
            <v>LAS BAMBAS</v>
          </cell>
          <cell r="I2675">
            <v>156389</v>
          </cell>
          <cell r="J2675" t="str">
            <v>REPUESTO</v>
          </cell>
          <cell r="K2675" t="str">
            <v>SOPORTE DE TRAVESAÑO</v>
          </cell>
          <cell r="L2675">
            <v>4</v>
          </cell>
          <cell r="M2675" t="str">
            <v>UNID.</v>
          </cell>
          <cell r="N2675" t="str">
            <v>TRACTO</v>
          </cell>
          <cell r="O2675">
            <v>73</v>
          </cell>
          <cell r="P2675" t="str">
            <v>J7</v>
          </cell>
          <cell r="Q2675" t="str">
            <v>J7</v>
          </cell>
          <cell r="R2675" t="str">
            <v>J6</v>
          </cell>
          <cell r="S2675" t="str">
            <v>PENDIENTE</v>
          </cell>
          <cell r="T2675">
            <v>0</v>
          </cell>
          <cell r="U2675" t="str">
            <v>DONAYRE INGA PEDRO</v>
          </cell>
          <cell r="V2675" t="str">
            <v>DONAYRE INGA PEDRO</v>
          </cell>
        </row>
        <row r="2676">
          <cell r="A2676">
            <v>2629</v>
          </cell>
          <cell r="B2676">
            <v>42717</v>
          </cell>
          <cell r="C2676" t="str">
            <v>DICIEMBRE</v>
          </cell>
          <cell r="D2676" t="str">
            <v>2016</v>
          </cell>
          <cell r="E2676">
            <v>569</v>
          </cell>
          <cell r="F2676" t="str">
            <v>X2W-763</v>
          </cell>
          <cell r="G2676" t="str">
            <v>C5V-997</v>
          </cell>
          <cell r="H2676" t="str">
            <v>LAS BAMBAS</v>
          </cell>
          <cell r="I2676">
            <v>156389</v>
          </cell>
          <cell r="J2676" t="str">
            <v>REPUESTO</v>
          </cell>
          <cell r="K2676" t="str">
            <v>CABLE NRO. 14</v>
          </cell>
          <cell r="L2676">
            <v>3</v>
          </cell>
          <cell r="M2676" t="str">
            <v>M</v>
          </cell>
          <cell r="N2676" t="str">
            <v>CISTERNA</v>
          </cell>
          <cell r="O2676">
            <v>0</v>
          </cell>
          <cell r="P2676" t="str">
            <v>E3</v>
          </cell>
          <cell r="Q2676" t="str">
            <v>J2</v>
          </cell>
          <cell r="R2676" t="str">
            <v>J6</v>
          </cell>
          <cell r="S2676" t="str">
            <v>ENTREGADO</v>
          </cell>
          <cell r="T2676">
            <v>42717</v>
          </cell>
          <cell r="U2676" t="str">
            <v>CONDORI CHURATA ALEX</v>
          </cell>
          <cell r="V2676" t="str">
            <v>CORIHUAMAN SURCO  ERICK ROBERT</v>
          </cell>
        </row>
        <row r="2677">
          <cell r="A2677">
            <v>2639</v>
          </cell>
          <cell r="B2677">
            <v>42717</v>
          </cell>
          <cell r="C2677" t="str">
            <v>DICIEMBRE</v>
          </cell>
          <cell r="D2677" t="str">
            <v>2016</v>
          </cell>
          <cell r="E2677">
            <v>569</v>
          </cell>
          <cell r="F2677" t="str">
            <v>X2W-763</v>
          </cell>
          <cell r="G2677" t="str">
            <v>C5V-997</v>
          </cell>
          <cell r="H2677" t="str">
            <v>LAS BAMBAS</v>
          </cell>
          <cell r="I2677">
            <v>156389</v>
          </cell>
          <cell r="J2677" t="str">
            <v>REPUESTO</v>
          </cell>
          <cell r="K2677" t="str">
            <v>ARO NUEVO  R 22.5 AMERICANO</v>
          </cell>
          <cell r="L2677">
            <v>1</v>
          </cell>
          <cell r="M2677" t="str">
            <v>UNID.</v>
          </cell>
          <cell r="N2677" t="str">
            <v>TRACTO</v>
          </cell>
          <cell r="O2677">
            <v>0</v>
          </cell>
          <cell r="P2677" t="str">
            <v>N2</v>
          </cell>
          <cell r="Q2677" t="str">
            <v>J2</v>
          </cell>
          <cell r="R2677" t="str">
            <v>J6</v>
          </cell>
          <cell r="S2677" t="str">
            <v>ENTREGADO</v>
          </cell>
          <cell r="T2677">
            <v>42717</v>
          </cell>
          <cell r="U2677" t="str">
            <v>MAMANI LARICO  EDUARDO ALVARO</v>
          </cell>
          <cell r="V2677" t="str">
            <v>CORIHUAMAN SURCO  ERICK ROBERT</v>
          </cell>
        </row>
        <row r="2678">
          <cell r="A2678">
            <v>2647</v>
          </cell>
          <cell r="B2678">
            <v>42717</v>
          </cell>
          <cell r="C2678" t="str">
            <v>DICIEMBRE</v>
          </cell>
          <cell r="D2678" t="str">
            <v>2016</v>
          </cell>
          <cell r="E2678">
            <v>569</v>
          </cell>
          <cell r="F2678" t="str">
            <v>X2W-763</v>
          </cell>
          <cell r="G2678" t="str">
            <v>C5V-997</v>
          </cell>
          <cell r="H2678" t="str">
            <v>LAS BAMBAS</v>
          </cell>
          <cell r="I2678">
            <v>156389</v>
          </cell>
          <cell r="J2678" t="str">
            <v>REPUESTO</v>
          </cell>
          <cell r="K2678" t="str">
            <v>FARO PIRATA</v>
          </cell>
          <cell r="L2678">
            <v>2</v>
          </cell>
          <cell r="M2678" t="str">
            <v>UNID.</v>
          </cell>
          <cell r="N2678" t="str">
            <v>CISTERNA</v>
          </cell>
          <cell r="O2678">
            <v>73</v>
          </cell>
          <cell r="P2678" t="str">
            <v>J1</v>
          </cell>
          <cell r="Q2678" t="str">
            <v>J7</v>
          </cell>
          <cell r="R2678" t="str">
            <v>J6</v>
          </cell>
          <cell r="S2678" t="str">
            <v>ENTREGADO</v>
          </cell>
          <cell r="T2678">
            <v>0</v>
          </cell>
          <cell r="U2678" t="str">
            <v>FLOREZ CONDORI  JOSE WILLIANS</v>
          </cell>
          <cell r="V2678" t="str">
            <v>DONAYRE INGA PEDRO</v>
          </cell>
        </row>
        <row r="2679">
          <cell r="A2679">
            <v>2623</v>
          </cell>
          <cell r="B2679">
            <v>42717</v>
          </cell>
          <cell r="C2679" t="str">
            <v>DICIEMBRE</v>
          </cell>
          <cell r="D2679" t="str">
            <v>2016</v>
          </cell>
          <cell r="E2679">
            <v>569</v>
          </cell>
          <cell r="F2679" t="str">
            <v>X2W-763</v>
          </cell>
          <cell r="G2679" t="str">
            <v>C5V-997</v>
          </cell>
          <cell r="H2679" t="str">
            <v>LAS BAMBAS</v>
          </cell>
          <cell r="I2679">
            <v>156389</v>
          </cell>
          <cell r="J2679" t="str">
            <v>REPUESTO</v>
          </cell>
          <cell r="K2679" t="str">
            <v>LLANTAS</v>
          </cell>
          <cell r="L2679">
            <v>4</v>
          </cell>
          <cell r="M2679" t="str">
            <v>UNID.</v>
          </cell>
          <cell r="N2679" t="str">
            <v>TRACTO</v>
          </cell>
          <cell r="O2679">
            <v>0</v>
          </cell>
          <cell r="P2679" t="str">
            <v>N1</v>
          </cell>
          <cell r="Q2679" t="str">
            <v>J2</v>
          </cell>
          <cell r="R2679" t="str">
            <v>J6</v>
          </cell>
          <cell r="S2679" t="str">
            <v>ENTREGADO</v>
          </cell>
          <cell r="T2679">
            <v>42717</v>
          </cell>
          <cell r="U2679" t="str">
            <v>AGUILAR CCANTUTA WILLY</v>
          </cell>
          <cell r="V2679" t="str">
            <v>CORIHUAMAN SURCO  ERICK ROBERT</v>
          </cell>
        </row>
        <row r="2680">
          <cell r="A2680">
            <v>2627</v>
          </cell>
          <cell r="B2680">
            <v>42717</v>
          </cell>
          <cell r="C2680" t="str">
            <v>DICIEMBRE</v>
          </cell>
          <cell r="D2680" t="str">
            <v>2016</v>
          </cell>
          <cell r="E2680">
            <v>527</v>
          </cell>
          <cell r="F2680" t="str">
            <v>X2W-765</v>
          </cell>
          <cell r="G2680" t="str">
            <v>C5V-993</v>
          </cell>
          <cell r="H2680" t="str">
            <v>LAS BAMBAS</v>
          </cell>
          <cell r="I2680">
            <v>157711</v>
          </cell>
          <cell r="J2680" t="str">
            <v>REPUESTO</v>
          </cell>
          <cell r="K2680" t="str">
            <v>SOPORTE DE TRAVESAÑO</v>
          </cell>
          <cell r="L2680">
            <v>4</v>
          </cell>
          <cell r="M2680" t="str">
            <v>UNID.</v>
          </cell>
          <cell r="N2680" t="str">
            <v>TRACTO</v>
          </cell>
          <cell r="O2680">
            <v>73</v>
          </cell>
          <cell r="P2680" t="str">
            <v>J7</v>
          </cell>
          <cell r="Q2680" t="str">
            <v>J7</v>
          </cell>
          <cell r="R2680" t="str">
            <v>J6</v>
          </cell>
          <cell r="S2680" t="str">
            <v>PENDIENTE</v>
          </cell>
          <cell r="T2680">
            <v>0</v>
          </cell>
          <cell r="U2680" t="str">
            <v>DONAYRE INGA PEDRO</v>
          </cell>
          <cell r="V2680" t="str">
            <v>DONAYRE INGA PEDRO</v>
          </cell>
        </row>
        <row r="2681">
          <cell r="A2681">
            <v>2648</v>
          </cell>
          <cell r="B2681">
            <v>42717</v>
          </cell>
          <cell r="C2681" t="str">
            <v>DICIEMBRE</v>
          </cell>
          <cell r="D2681" t="str">
            <v>2016</v>
          </cell>
          <cell r="E2681">
            <v>527</v>
          </cell>
          <cell r="F2681" t="str">
            <v>X2W-765</v>
          </cell>
          <cell r="G2681" t="str">
            <v>C5V-993</v>
          </cell>
          <cell r="H2681" t="str">
            <v>LAS BAMBAS</v>
          </cell>
          <cell r="I2681">
            <v>157711</v>
          </cell>
          <cell r="J2681" t="str">
            <v>REPUESTO</v>
          </cell>
          <cell r="K2681" t="str">
            <v>FARO PIRATA</v>
          </cell>
          <cell r="L2681">
            <v>2</v>
          </cell>
          <cell r="M2681" t="str">
            <v>UNID.</v>
          </cell>
          <cell r="N2681" t="str">
            <v>CISTERNA</v>
          </cell>
          <cell r="O2681">
            <v>73</v>
          </cell>
          <cell r="P2681" t="str">
            <v>J1</v>
          </cell>
          <cell r="Q2681" t="str">
            <v>J7</v>
          </cell>
          <cell r="R2681" t="str">
            <v>J6</v>
          </cell>
          <cell r="S2681" t="str">
            <v>ENTREGADO</v>
          </cell>
          <cell r="T2681">
            <v>0</v>
          </cell>
          <cell r="U2681" t="str">
            <v>FLOREZ CONDORI  JOSE WILLIANS</v>
          </cell>
          <cell r="V2681" t="str">
            <v>DONAYRE INGA PEDRO</v>
          </cell>
        </row>
        <row r="2682">
          <cell r="A2682">
            <v>2633</v>
          </cell>
          <cell r="B2682">
            <v>42717</v>
          </cell>
          <cell r="C2682" t="str">
            <v>DICIEMBRE</v>
          </cell>
          <cell r="D2682" t="str">
            <v>2016</v>
          </cell>
          <cell r="E2682">
            <v>527</v>
          </cell>
          <cell r="F2682" t="str">
            <v>X2W-765</v>
          </cell>
          <cell r="G2682" t="str">
            <v>C5V-993</v>
          </cell>
          <cell r="H2682" t="str">
            <v>LAS BAMBAS</v>
          </cell>
          <cell r="I2682">
            <v>157711</v>
          </cell>
          <cell r="J2682" t="str">
            <v>REPUESTO</v>
          </cell>
          <cell r="K2682" t="str">
            <v>LLANTAS</v>
          </cell>
          <cell r="L2682">
            <v>3</v>
          </cell>
          <cell r="M2682" t="str">
            <v>UNID.</v>
          </cell>
          <cell r="N2682" t="str">
            <v>TRACTO</v>
          </cell>
          <cell r="O2682">
            <v>0</v>
          </cell>
          <cell r="P2682" t="str">
            <v>N2</v>
          </cell>
          <cell r="Q2682" t="str">
            <v>J2</v>
          </cell>
          <cell r="R2682" t="str">
            <v>J6</v>
          </cell>
          <cell r="S2682" t="str">
            <v>ENTREGADO</v>
          </cell>
          <cell r="T2682">
            <v>42717</v>
          </cell>
          <cell r="U2682" t="str">
            <v>MAMANI LARICO  EDUARDO ALVARO</v>
          </cell>
          <cell r="V2682" t="str">
            <v>CORIHUAMAN SURCO  ERICK ROBERT</v>
          </cell>
        </row>
        <row r="2683">
          <cell r="A2683">
            <v>2649</v>
          </cell>
          <cell r="B2683">
            <v>42717</v>
          </cell>
          <cell r="C2683" t="str">
            <v>DICIEMBRE</v>
          </cell>
          <cell r="D2683" t="str">
            <v>2016</v>
          </cell>
          <cell r="E2683">
            <v>553</v>
          </cell>
          <cell r="F2683" t="str">
            <v>X2W-788</v>
          </cell>
          <cell r="G2683" t="str">
            <v>C5V-994</v>
          </cell>
          <cell r="H2683" t="str">
            <v>LAS BAMBAS</v>
          </cell>
          <cell r="I2683">
            <v>156800</v>
          </cell>
          <cell r="J2683" t="str">
            <v>REPUESTO</v>
          </cell>
          <cell r="K2683" t="str">
            <v>FARO PIRATA</v>
          </cell>
          <cell r="L2683">
            <v>2</v>
          </cell>
          <cell r="M2683" t="str">
            <v>UNID.</v>
          </cell>
          <cell r="N2683" t="str">
            <v>CISTERNA</v>
          </cell>
          <cell r="O2683">
            <v>73</v>
          </cell>
          <cell r="P2683" t="str">
            <v>J1</v>
          </cell>
          <cell r="Q2683" t="str">
            <v>J7</v>
          </cell>
          <cell r="R2683" t="str">
            <v>J6</v>
          </cell>
          <cell r="S2683" t="str">
            <v>ENTREGADO</v>
          </cell>
          <cell r="T2683">
            <v>0</v>
          </cell>
          <cell r="U2683" t="str">
            <v>FLOREZ CONDORI  JOSE WILLIANS</v>
          </cell>
          <cell r="V2683" t="str">
            <v>DONAYRE INGA PEDRO</v>
          </cell>
        </row>
        <row r="2684">
          <cell r="A2684">
            <v>2650</v>
          </cell>
          <cell r="B2684">
            <v>42717</v>
          </cell>
          <cell r="C2684" t="str">
            <v>DICIEMBRE</v>
          </cell>
          <cell r="D2684" t="str">
            <v>2016</v>
          </cell>
          <cell r="E2684">
            <v>536</v>
          </cell>
          <cell r="F2684" t="str">
            <v>X2W-791</v>
          </cell>
          <cell r="G2684" t="str">
            <v>C5V-989</v>
          </cell>
          <cell r="H2684" t="str">
            <v>LAS BAMBAS</v>
          </cell>
          <cell r="I2684">
            <v>147312</v>
          </cell>
          <cell r="J2684" t="str">
            <v>REPUESTO</v>
          </cell>
          <cell r="K2684" t="str">
            <v>FARO PIRATA</v>
          </cell>
          <cell r="L2684">
            <v>2</v>
          </cell>
          <cell r="M2684" t="str">
            <v>UNID.</v>
          </cell>
          <cell r="N2684" t="str">
            <v>CISTERNA</v>
          </cell>
          <cell r="O2684">
            <v>73</v>
          </cell>
          <cell r="P2684" t="str">
            <v>J1</v>
          </cell>
          <cell r="Q2684" t="str">
            <v>J7</v>
          </cell>
          <cell r="R2684" t="str">
            <v>J6</v>
          </cell>
          <cell r="S2684" t="str">
            <v>ENTREGADO</v>
          </cell>
          <cell r="T2684">
            <v>0</v>
          </cell>
          <cell r="U2684" t="str">
            <v>FLOREZ CONDORI  JOSE WILLIANS</v>
          </cell>
          <cell r="V2684" t="str">
            <v>DONAYRE INGA PEDRO</v>
          </cell>
        </row>
        <row r="2685">
          <cell r="A2685">
            <v>2688</v>
          </cell>
          <cell r="B2685">
            <v>42718</v>
          </cell>
          <cell r="C2685" t="str">
            <v>DICIEMBRE</v>
          </cell>
          <cell r="D2685" t="str">
            <v>2016</v>
          </cell>
          <cell r="E2685">
            <v>581</v>
          </cell>
          <cell r="F2685" t="str">
            <v>AAF-727</v>
          </cell>
          <cell r="G2685" t="str">
            <v>D5I-978</v>
          </cell>
          <cell r="H2685" t="str">
            <v>TPE</v>
          </cell>
          <cell r="I2685">
            <v>338715</v>
          </cell>
          <cell r="J2685" t="str">
            <v>REPUESTO</v>
          </cell>
          <cell r="K2685" t="str">
            <v>BOLSA DE AIRE PARA CABINA</v>
          </cell>
          <cell r="L2685">
            <v>1</v>
          </cell>
          <cell r="M2685" t="str">
            <v>UNID.</v>
          </cell>
          <cell r="N2685" t="str">
            <v>TRACTO</v>
          </cell>
          <cell r="O2685">
            <v>0</v>
          </cell>
          <cell r="P2685" t="str">
            <v>M2</v>
          </cell>
          <cell r="Q2685" t="str">
            <v>J1</v>
          </cell>
          <cell r="R2685" t="str">
            <v>J6</v>
          </cell>
          <cell r="S2685" t="str">
            <v>ENTREGADO</v>
          </cell>
          <cell r="T2685">
            <v>42718</v>
          </cell>
          <cell r="U2685" t="str">
            <v>CHUMPITAZ GAGO JULIO ENRIQUE</v>
          </cell>
          <cell r="V2685" t="str">
            <v>FLOREZ CONDORI  JOSE WILLIANS</v>
          </cell>
        </row>
        <row r="2686">
          <cell r="A2686">
            <v>2693</v>
          </cell>
          <cell r="B2686">
            <v>42718</v>
          </cell>
          <cell r="C2686" t="str">
            <v>DICIEMBRE</v>
          </cell>
          <cell r="D2686" t="str">
            <v>2016</v>
          </cell>
          <cell r="E2686">
            <v>581</v>
          </cell>
          <cell r="F2686" t="str">
            <v>AAF-727</v>
          </cell>
          <cell r="G2686" t="str">
            <v>D5I-978</v>
          </cell>
          <cell r="H2686" t="str">
            <v>TPE</v>
          </cell>
          <cell r="I2686">
            <v>338715</v>
          </cell>
          <cell r="J2686" t="str">
            <v>REPUESTO</v>
          </cell>
          <cell r="K2686" t="str">
            <v>PERNO 5/8 X 4</v>
          </cell>
          <cell r="L2686">
            <v>2</v>
          </cell>
          <cell r="M2686" t="str">
            <v>UNID.</v>
          </cell>
          <cell r="N2686" t="str">
            <v>TRACTO</v>
          </cell>
          <cell r="O2686">
            <v>0</v>
          </cell>
          <cell r="P2686" t="str">
            <v>M2</v>
          </cell>
          <cell r="Q2686" t="str">
            <v>J1</v>
          </cell>
          <cell r="R2686" t="str">
            <v>J6</v>
          </cell>
          <cell r="S2686" t="str">
            <v>ENTREGADO</v>
          </cell>
          <cell r="T2686">
            <v>42718</v>
          </cell>
          <cell r="U2686" t="str">
            <v>CHUMPITAZ GAGO JULIO ENRIQUE</v>
          </cell>
          <cell r="V2686" t="str">
            <v>FLOREZ CONDORI  JOSE WILLIANS</v>
          </cell>
        </row>
        <row r="2687">
          <cell r="A2687">
            <v>2694</v>
          </cell>
          <cell r="B2687">
            <v>42718</v>
          </cell>
          <cell r="C2687" t="str">
            <v>DICIEMBRE</v>
          </cell>
          <cell r="D2687" t="str">
            <v>2016</v>
          </cell>
          <cell r="E2687">
            <v>581</v>
          </cell>
          <cell r="F2687" t="str">
            <v>AAF-727</v>
          </cell>
          <cell r="G2687" t="str">
            <v>D5I-978</v>
          </cell>
          <cell r="H2687" t="str">
            <v>TPE</v>
          </cell>
          <cell r="I2687">
            <v>338715</v>
          </cell>
          <cell r="J2687" t="str">
            <v>REPUESTO</v>
          </cell>
          <cell r="K2687" t="str">
            <v>TUERCA SEGURO 5/8</v>
          </cell>
          <cell r="L2687">
            <v>2</v>
          </cell>
          <cell r="M2687" t="str">
            <v>UNID.</v>
          </cell>
          <cell r="N2687" t="str">
            <v>TRACTO</v>
          </cell>
          <cell r="O2687">
            <v>0</v>
          </cell>
          <cell r="P2687" t="str">
            <v>M2</v>
          </cell>
          <cell r="Q2687" t="str">
            <v>J1</v>
          </cell>
          <cell r="R2687" t="str">
            <v>J6</v>
          </cell>
          <cell r="S2687" t="str">
            <v>ENTREGADO</v>
          </cell>
          <cell r="T2687">
            <v>42718</v>
          </cell>
          <cell r="U2687" t="str">
            <v>CHUMPITAZ GAGO JULIO ENRIQUE</v>
          </cell>
          <cell r="V2687" t="str">
            <v>FLOREZ CONDORI  JOSE WILLIANS</v>
          </cell>
        </row>
        <row r="2688">
          <cell r="A2688">
            <v>2695</v>
          </cell>
          <cell r="B2688">
            <v>42718</v>
          </cell>
          <cell r="C2688" t="str">
            <v>DICIEMBRE</v>
          </cell>
          <cell r="D2688" t="str">
            <v>2016</v>
          </cell>
          <cell r="E2688">
            <v>581</v>
          </cell>
          <cell r="F2688" t="str">
            <v>AAF-727</v>
          </cell>
          <cell r="G2688" t="str">
            <v>D5I-978</v>
          </cell>
          <cell r="H2688" t="str">
            <v>TPE</v>
          </cell>
          <cell r="I2688">
            <v>338715</v>
          </cell>
          <cell r="J2688" t="str">
            <v>REPUESTO</v>
          </cell>
          <cell r="K2688" t="str">
            <v>ARANDELA PLANA 5/8</v>
          </cell>
          <cell r="L2688">
            <v>2</v>
          </cell>
          <cell r="M2688" t="str">
            <v>UNID.</v>
          </cell>
          <cell r="N2688" t="str">
            <v>TRACTO</v>
          </cell>
          <cell r="O2688">
            <v>0</v>
          </cell>
          <cell r="P2688" t="str">
            <v>M2</v>
          </cell>
          <cell r="Q2688" t="str">
            <v>J1</v>
          </cell>
          <cell r="R2688" t="str">
            <v>J6</v>
          </cell>
          <cell r="S2688" t="str">
            <v>ENTREGADO</v>
          </cell>
          <cell r="T2688">
            <v>42718</v>
          </cell>
          <cell r="U2688" t="str">
            <v>CHUMPITAZ GAGO JULIO ENRIQUE</v>
          </cell>
          <cell r="V2688" t="str">
            <v>FLOREZ CONDORI  JOSE WILLIANS</v>
          </cell>
        </row>
        <row r="2689">
          <cell r="A2689">
            <v>2736</v>
          </cell>
          <cell r="B2689">
            <v>42718</v>
          </cell>
          <cell r="C2689" t="str">
            <v>DICIEMBRE</v>
          </cell>
          <cell r="D2689" t="str">
            <v>2016</v>
          </cell>
          <cell r="E2689">
            <v>530</v>
          </cell>
          <cell r="F2689" t="str">
            <v>C5R-892</v>
          </cell>
          <cell r="G2689" t="str">
            <v>A0T-983</v>
          </cell>
          <cell r="H2689" t="str">
            <v>LAS BAMBAS</v>
          </cell>
          <cell r="I2689">
            <v>226743</v>
          </cell>
          <cell r="J2689" t="str">
            <v>REPUESTO</v>
          </cell>
          <cell r="K2689" t="str">
            <v>ABRAZADERA PARA MANGUERA INTERCOOLER 83-05</v>
          </cell>
          <cell r="L2689">
            <v>1</v>
          </cell>
          <cell r="M2689" t="str">
            <v>UNID.</v>
          </cell>
          <cell r="N2689" t="str">
            <v>TRACTO</v>
          </cell>
          <cell r="O2689">
            <v>0</v>
          </cell>
          <cell r="P2689" t="str">
            <v>M8</v>
          </cell>
          <cell r="Q2689" t="str">
            <v>J2</v>
          </cell>
          <cell r="R2689" t="str">
            <v>J5</v>
          </cell>
          <cell r="S2689" t="str">
            <v>ENTREGADO</v>
          </cell>
          <cell r="T2689">
            <v>42718</v>
          </cell>
          <cell r="U2689" t="str">
            <v>VARILLAS GAGO  OSCAR ALBERTO</v>
          </cell>
          <cell r="V2689" t="str">
            <v>CORIHUAMAN SURCO  ERICK ROBERT</v>
          </cell>
        </row>
        <row r="2690">
          <cell r="A2690">
            <v>2737</v>
          </cell>
          <cell r="B2690">
            <v>42718</v>
          </cell>
          <cell r="C2690" t="str">
            <v>DICIEMBRE</v>
          </cell>
          <cell r="D2690" t="str">
            <v>2016</v>
          </cell>
          <cell r="E2690">
            <v>530</v>
          </cell>
          <cell r="F2690" t="str">
            <v>C5R-892</v>
          </cell>
          <cell r="G2690" t="str">
            <v>A0T-983</v>
          </cell>
          <cell r="H2690" t="str">
            <v>LAS BAMBAS</v>
          </cell>
          <cell r="I2690">
            <v>226743</v>
          </cell>
          <cell r="J2690" t="str">
            <v>REPUESTO</v>
          </cell>
          <cell r="K2690" t="str">
            <v>ABRAZADERA PARA MANGUERA 2 1/2"</v>
          </cell>
          <cell r="L2690">
            <v>1</v>
          </cell>
          <cell r="M2690" t="str">
            <v>UNID.</v>
          </cell>
          <cell r="N2690" t="str">
            <v>TRACTO</v>
          </cell>
          <cell r="O2690">
            <v>0</v>
          </cell>
          <cell r="P2690" t="str">
            <v>M8</v>
          </cell>
          <cell r="Q2690" t="str">
            <v>J2</v>
          </cell>
          <cell r="R2690" t="str">
            <v>J5</v>
          </cell>
          <cell r="S2690" t="str">
            <v>ENTREGADO</v>
          </cell>
          <cell r="T2690">
            <v>42718</v>
          </cell>
          <cell r="U2690" t="str">
            <v>VARILLAS GAGO  OSCAR ALBERTO</v>
          </cell>
          <cell r="V2690" t="str">
            <v>CORIHUAMAN SURCO  ERICK ROBERT</v>
          </cell>
        </row>
        <row r="2691">
          <cell r="A2691">
            <v>2738</v>
          </cell>
          <cell r="B2691">
            <v>42718</v>
          </cell>
          <cell r="C2691" t="str">
            <v>DICIEMBRE</v>
          </cell>
          <cell r="D2691" t="str">
            <v>2016</v>
          </cell>
          <cell r="E2691">
            <v>530</v>
          </cell>
          <cell r="F2691" t="str">
            <v>C5R-892</v>
          </cell>
          <cell r="G2691" t="str">
            <v>A0T-983</v>
          </cell>
          <cell r="H2691" t="str">
            <v>LAS BAMBAS</v>
          </cell>
          <cell r="I2691">
            <v>226743</v>
          </cell>
          <cell r="J2691" t="str">
            <v>REPUESTO</v>
          </cell>
          <cell r="K2691" t="str">
            <v>TENSOR DE CORREA DE ALTERNADOR</v>
          </cell>
          <cell r="L2691">
            <v>1</v>
          </cell>
          <cell r="M2691" t="str">
            <v>UNID.</v>
          </cell>
          <cell r="N2691" t="str">
            <v>TRACTO</v>
          </cell>
          <cell r="O2691">
            <v>0</v>
          </cell>
          <cell r="P2691" t="str">
            <v>M8</v>
          </cell>
          <cell r="Q2691" t="str">
            <v>J2</v>
          </cell>
          <cell r="R2691" t="str">
            <v>J5</v>
          </cell>
          <cell r="S2691" t="str">
            <v>ENTREGADO</v>
          </cell>
          <cell r="T2691">
            <v>42718</v>
          </cell>
          <cell r="U2691" t="str">
            <v>VARILLAS GAGO  OSCAR ALBERTO</v>
          </cell>
          <cell r="V2691" t="str">
            <v>CORIHUAMAN SURCO  ERICK ROBERT</v>
          </cell>
        </row>
        <row r="2692">
          <cell r="A2692">
            <v>2739</v>
          </cell>
          <cell r="B2692">
            <v>42718</v>
          </cell>
          <cell r="C2692" t="str">
            <v>DICIEMBRE</v>
          </cell>
          <cell r="D2692" t="str">
            <v>2016</v>
          </cell>
          <cell r="E2692">
            <v>530</v>
          </cell>
          <cell r="F2692" t="str">
            <v>C5R-892</v>
          </cell>
          <cell r="G2692" t="str">
            <v>A0T-983</v>
          </cell>
          <cell r="H2692" t="str">
            <v>LAS BAMBAS</v>
          </cell>
          <cell r="I2692">
            <v>226743</v>
          </cell>
          <cell r="J2692" t="str">
            <v>REPUESTO</v>
          </cell>
          <cell r="K2692" t="str">
            <v>CORREA DE ALTERNADOR</v>
          </cell>
          <cell r="L2692">
            <v>1</v>
          </cell>
          <cell r="M2692" t="str">
            <v>UNID.</v>
          </cell>
          <cell r="N2692" t="str">
            <v>TRACTO</v>
          </cell>
          <cell r="O2692">
            <v>0</v>
          </cell>
          <cell r="P2692" t="str">
            <v>M8</v>
          </cell>
          <cell r="Q2692" t="str">
            <v>J2</v>
          </cell>
          <cell r="R2692" t="str">
            <v>J5</v>
          </cell>
          <cell r="S2692" t="str">
            <v>ENTREGADO</v>
          </cell>
          <cell r="T2692">
            <v>42718</v>
          </cell>
          <cell r="U2692" t="str">
            <v>VARILLAS GAGO  OSCAR ALBERTO</v>
          </cell>
          <cell r="V2692" t="str">
            <v>CORIHUAMAN SURCO  ERICK ROBERT</v>
          </cell>
        </row>
        <row r="2693">
          <cell r="A2693">
            <v>2667</v>
          </cell>
          <cell r="B2693">
            <v>42718</v>
          </cell>
          <cell r="C2693" t="str">
            <v>DICIEMBRE</v>
          </cell>
          <cell r="D2693" t="str">
            <v>2016</v>
          </cell>
          <cell r="E2693">
            <v>575</v>
          </cell>
          <cell r="F2693" t="str">
            <v>C9N-807</v>
          </cell>
          <cell r="G2693" t="str">
            <v>B4O-994</v>
          </cell>
          <cell r="H2693" t="str">
            <v>LAS BAMBAS</v>
          </cell>
          <cell r="I2693">
            <v>211537</v>
          </cell>
          <cell r="J2693" t="str">
            <v>INSUMO TALLER</v>
          </cell>
          <cell r="K2693" t="str">
            <v>CHANFERCORD</v>
          </cell>
          <cell r="L2693">
            <v>1</v>
          </cell>
          <cell r="M2693" t="str">
            <v>KG.</v>
          </cell>
          <cell r="N2693" t="str">
            <v>TALLER</v>
          </cell>
          <cell r="O2693">
            <v>0</v>
          </cell>
          <cell r="P2693" t="str">
            <v>S4</v>
          </cell>
          <cell r="Q2693" t="str">
            <v>J1</v>
          </cell>
          <cell r="R2693" t="str">
            <v>J6</v>
          </cell>
          <cell r="S2693" t="str">
            <v>ENTREGADO</v>
          </cell>
          <cell r="T2693">
            <v>42718</v>
          </cell>
          <cell r="U2693" t="str">
            <v>SURCO QUISPE JOHNNY</v>
          </cell>
          <cell r="V2693" t="str">
            <v>FLOREZ CONDORI  JOSE WILLIANS</v>
          </cell>
        </row>
        <row r="2694">
          <cell r="A2694">
            <v>2700</v>
          </cell>
          <cell r="B2694">
            <v>42718</v>
          </cell>
          <cell r="C2694" t="str">
            <v>DICIEMBRE</v>
          </cell>
          <cell r="D2694" t="str">
            <v>2016</v>
          </cell>
          <cell r="E2694">
            <v>575</v>
          </cell>
          <cell r="F2694" t="str">
            <v>C9N-807</v>
          </cell>
          <cell r="G2694" t="str">
            <v>B4O-994</v>
          </cell>
          <cell r="H2694" t="str">
            <v>LAS BAMBAS</v>
          </cell>
          <cell r="I2694">
            <v>211537</v>
          </cell>
          <cell r="J2694" t="str">
            <v>REPUESTO</v>
          </cell>
          <cell r="K2694" t="str">
            <v>PICAPORTE</v>
          </cell>
          <cell r="L2694">
            <v>1</v>
          </cell>
          <cell r="M2694" t="str">
            <v>UNID.</v>
          </cell>
          <cell r="N2694" t="str">
            <v>CISTERNA</v>
          </cell>
          <cell r="O2694">
            <v>72</v>
          </cell>
          <cell r="P2694" t="str">
            <v>S2</v>
          </cell>
          <cell r="Q2694" t="str">
            <v>J1</v>
          </cell>
          <cell r="R2694" t="str">
            <v>J6</v>
          </cell>
          <cell r="S2694" t="str">
            <v>PENDIENTE</v>
          </cell>
          <cell r="T2694">
            <v>0</v>
          </cell>
          <cell r="U2694" t="str">
            <v>PALOMINO ESTRADA  MICHEL</v>
          </cell>
          <cell r="V2694" t="str">
            <v>FLOREZ CONDORI  JOSE WILLIANS</v>
          </cell>
        </row>
        <row r="2695">
          <cell r="A2695">
            <v>2723</v>
          </cell>
          <cell r="B2695">
            <v>42718</v>
          </cell>
          <cell r="C2695" t="str">
            <v>DICIEMBRE</v>
          </cell>
          <cell r="D2695" t="str">
            <v>2016</v>
          </cell>
          <cell r="E2695">
            <v>566</v>
          </cell>
          <cell r="F2695" t="str">
            <v>C9P-948</v>
          </cell>
          <cell r="G2695" t="str">
            <v>B4O-995</v>
          </cell>
          <cell r="H2695" t="str">
            <v>LAS BAMBAS</v>
          </cell>
          <cell r="I2695">
            <v>157264</v>
          </cell>
          <cell r="J2695" t="str">
            <v>REPUESTO</v>
          </cell>
          <cell r="K2695" t="str">
            <v>MATACHISPA</v>
          </cell>
          <cell r="L2695">
            <v>1</v>
          </cell>
          <cell r="M2695" t="str">
            <v>UNID.</v>
          </cell>
          <cell r="N2695" t="str">
            <v>TRACTO</v>
          </cell>
          <cell r="O2695">
            <v>0</v>
          </cell>
          <cell r="P2695" t="str">
            <v>M2</v>
          </cell>
          <cell r="Q2695" t="str">
            <v>J2</v>
          </cell>
          <cell r="R2695" t="str">
            <v>J6</v>
          </cell>
          <cell r="S2695" t="str">
            <v>ENTREGADO</v>
          </cell>
          <cell r="T2695">
            <v>42718</v>
          </cell>
          <cell r="U2695" t="str">
            <v>CHUMPITAZ GAGO JULIO ENRIQUE</v>
          </cell>
          <cell r="V2695" t="str">
            <v>CORIHUAMAN SURCO  ERICK ROBERT</v>
          </cell>
        </row>
        <row r="2696">
          <cell r="A2696">
            <v>2689</v>
          </cell>
          <cell r="B2696">
            <v>42718</v>
          </cell>
          <cell r="C2696" t="str">
            <v>DICIEMBRE</v>
          </cell>
          <cell r="D2696" t="str">
            <v>2016</v>
          </cell>
          <cell r="E2696">
            <v>550</v>
          </cell>
          <cell r="F2696" t="str">
            <v>D3O-745</v>
          </cell>
          <cell r="G2696" t="str">
            <v>F3L-979</v>
          </cell>
          <cell r="H2696" t="str">
            <v>LAS BAMBAS</v>
          </cell>
          <cell r="I2696">
            <v>159243</v>
          </cell>
          <cell r="J2696" t="str">
            <v>REPUESTO</v>
          </cell>
          <cell r="K2696" t="str">
            <v>SUPERCITO 1/8</v>
          </cell>
          <cell r="L2696">
            <v>3</v>
          </cell>
          <cell r="M2696" t="str">
            <v>KG.</v>
          </cell>
          <cell r="N2696" t="str">
            <v>CISTERNA</v>
          </cell>
          <cell r="O2696">
            <v>0</v>
          </cell>
          <cell r="P2696" t="str">
            <v>S1</v>
          </cell>
          <cell r="Q2696" t="str">
            <v>J1</v>
          </cell>
          <cell r="R2696" t="str">
            <v>J6</v>
          </cell>
          <cell r="S2696" t="str">
            <v>ENTREGADO</v>
          </cell>
          <cell r="T2696">
            <v>42718</v>
          </cell>
          <cell r="U2696" t="str">
            <v>BAYONA CRUZ CRISTIAN ARMANDO</v>
          </cell>
          <cell r="V2696" t="str">
            <v>FLOREZ CONDORI  JOSE WILLIANS</v>
          </cell>
        </row>
        <row r="2697">
          <cell r="A2697">
            <v>2690</v>
          </cell>
          <cell r="B2697">
            <v>42718</v>
          </cell>
          <cell r="C2697" t="str">
            <v>DICIEMBRE</v>
          </cell>
          <cell r="D2697" t="str">
            <v>2016</v>
          </cell>
          <cell r="E2697">
            <v>550</v>
          </cell>
          <cell r="F2697" t="str">
            <v>D3O-745</v>
          </cell>
          <cell r="G2697" t="str">
            <v>F3L-979</v>
          </cell>
          <cell r="H2697" t="str">
            <v>LAS BAMBAS</v>
          </cell>
          <cell r="I2697">
            <v>159243</v>
          </cell>
          <cell r="J2697" t="str">
            <v>REPUESTO</v>
          </cell>
          <cell r="K2697" t="str">
            <v>DISCO DE CORTE 7"</v>
          </cell>
          <cell r="L2697">
            <v>1</v>
          </cell>
          <cell r="M2697" t="str">
            <v>UNID.</v>
          </cell>
          <cell r="N2697" t="str">
            <v>CISTERNA</v>
          </cell>
          <cell r="O2697">
            <v>0</v>
          </cell>
          <cell r="P2697" t="str">
            <v>S1</v>
          </cell>
          <cell r="Q2697" t="str">
            <v>J1</v>
          </cell>
          <cell r="R2697" t="str">
            <v>J6</v>
          </cell>
          <cell r="S2697" t="str">
            <v>ENTREGADO</v>
          </cell>
          <cell r="T2697">
            <v>42718</v>
          </cell>
          <cell r="U2697" t="str">
            <v>BAYONA CRUZ CRISTIAN ARMANDO</v>
          </cell>
          <cell r="V2697" t="str">
            <v>FLOREZ CONDORI  JOSE WILLIANS</v>
          </cell>
        </row>
        <row r="2698">
          <cell r="A2698">
            <v>2691</v>
          </cell>
          <cell r="B2698">
            <v>42718</v>
          </cell>
          <cell r="C2698" t="str">
            <v>DICIEMBRE</v>
          </cell>
          <cell r="D2698" t="str">
            <v>2016</v>
          </cell>
          <cell r="E2698">
            <v>550</v>
          </cell>
          <cell r="F2698" t="str">
            <v>D3O-745</v>
          </cell>
          <cell r="G2698" t="str">
            <v>F3L-979</v>
          </cell>
          <cell r="H2698" t="str">
            <v>LAS BAMBAS</v>
          </cell>
          <cell r="I2698">
            <v>159243</v>
          </cell>
          <cell r="J2698" t="str">
            <v>REPUESTO</v>
          </cell>
          <cell r="K2698" t="str">
            <v>CHANFERCORD</v>
          </cell>
          <cell r="L2698">
            <v>1</v>
          </cell>
          <cell r="M2698" t="str">
            <v>KG.</v>
          </cell>
          <cell r="N2698" t="str">
            <v>CISTERNA</v>
          </cell>
          <cell r="O2698">
            <v>0</v>
          </cell>
          <cell r="P2698" t="str">
            <v>S1</v>
          </cell>
          <cell r="Q2698" t="str">
            <v>J1</v>
          </cell>
          <cell r="R2698" t="str">
            <v>J6</v>
          </cell>
          <cell r="S2698" t="str">
            <v>ENTREGADO</v>
          </cell>
          <cell r="T2698">
            <v>42718</v>
          </cell>
          <cell r="U2698" t="str">
            <v>BAYONA CRUZ CRISTIAN ARMANDO</v>
          </cell>
          <cell r="V2698" t="str">
            <v>FLOREZ CONDORI  JOSE WILLIANS</v>
          </cell>
        </row>
        <row r="2699">
          <cell r="A2699">
            <v>2682</v>
          </cell>
          <cell r="B2699">
            <v>42718</v>
          </cell>
          <cell r="C2699" t="str">
            <v>DICIEMBRE</v>
          </cell>
          <cell r="D2699" t="str">
            <v>2016</v>
          </cell>
          <cell r="E2699">
            <v>202</v>
          </cell>
          <cell r="F2699" t="str">
            <v>D3P-752</v>
          </cell>
          <cell r="G2699" t="str">
            <v>C5Y-985</v>
          </cell>
          <cell r="H2699" t="str">
            <v>LAS BAMBAS</v>
          </cell>
          <cell r="I2699">
            <v>150504</v>
          </cell>
          <cell r="J2699" t="str">
            <v>REPUESTO</v>
          </cell>
          <cell r="K2699" t="str">
            <v>LLANTAS DE TRACCION</v>
          </cell>
          <cell r="L2699">
            <v>4</v>
          </cell>
          <cell r="M2699" t="str">
            <v>UNID.</v>
          </cell>
          <cell r="N2699" t="str">
            <v>TRACTO</v>
          </cell>
          <cell r="O2699">
            <v>0</v>
          </cell>
          <cell r="P2699" t="str">
            <v>J2</v>
          </cell>
          <cell r="Q2699" t="str">
            <v>J7</v>
          </cell>
          <cell r="R2699" t="str">
            <v>J6</v>
          </cell>
          <cell r="S2699" t="str">
            <v>ENTREGADO</v>
          </cell>
          <cell r="T2699">
            <v>42718</v>
          </cell>
          <cell r="U2699" t="str">
            <v>CORIHUAMAN SURCO  ERICK ROBERT</v>
          </cell>
          <cell r="V2699" t="str">
            <v>DONAYRE INGA PEDRO</v>
          </cell>
        </row>
        <row r="2700">
          <cell r="A2700">
            <v>2669</v>
          </cell>
          <cell r="B2700">
            <v>42718</v>
          </cell>
          <cell r="C2700" t="str">
            <v>DICIEMBRE</v>
          </cell>
          <cell r="D2700" t="str">
            <v>2016</v>
          </cell>
          <cell r="E2700">
            <v>202</v>
          </cell>
          <cell r="F2700" t="str">
            <v>D3P-752</v>
          </cell>
          <cell r="G2700" t="str">
            <v>C5Y-985</v>
          </cell>
          <cell r="H2700" t="str">
            <v>LAS BAMBAS</v>
          </cell>
          <cell r="I2700">
            <v>150504</v>
          </cell>
          <cell r="J2700" t="str">
            <v>REPUESTO</v>
          </cell>
          <cell r="K2700" t="str">
            <v>SERVO DE DIRECCION</v>
          </cell>
          <cell r="L2700">
            <v>1</v>
          </cell>
          <cell r="M2700" t="str">
            <v>UNID.</v>
          </cell>
          <cell r="N2700" t="str">
            <v>TRACTO</v>
          </cell>
          <cell r="O2700">
            <v>72</v>
          </cell>
          <cell r="P2700" t="str">
            <v>M2</v>
          </cell>
          <cell r="Q2700" t="str">
            <v>J7</v>
          </cell>
          <cell r="R2700" t="str">
            <v>J6</v>
          </cell>
          <cell r="S2700" t="str">
            <v>PENDIENTE</v>
          </cell>
          <cell r="T2700">
            <v>0</v>
          </cell>
          <cell r="U2700" t="str">
            <v>CHUMPITAZ GAGO JULIO ENRIQUE</v>
          </cell>
          <cell r="V2700" t="str">
            <v>DONAYRE INGA PEDRO</v>
          </cell>
        </row>
        <row r="2701">
          <cell r="A2701">
            <v>2670</v>
          </cell>
          <cell r="B2701">
            <v>42718</v>
          </cell>
          <cell r="C2701" t="str">
            <v>DICIEMBRE</v>
          </cell>
          <cell r="D2701" t="str">
            <v>2016</v>
          </cell>
          <cell r="E2701">
            <v>202</v>
          </cell>
          <cell r="F2701" t="str">
            <v>D3P-752</v>
          </cell>
          <cell r="G2701" t="str">
            <v>C5Y-985</v>
          </cell>
          <cell r="H2701" t="str">
            <v>LAS BAMBAS</v>
          </cell>
          <cell r="I2701">
            <v>150504</v>
          </cell>
          <cell r="J2701" t="str">
            <v>REPUESTO</v>
          </cell>
          <cell r="K2701" t="str">
            <v>ALTERNADOR</v>
          </cell>
          <cell r="L2701">
            <v>1</v>
          </cell>
          <cell r="M2701" t="str">
            <v>UNID.</v>
          </cell>
          <cell r="N2701" t="str">
            <v>TRACTO</v>
          </cell>
          <cell r="O2701">
            <v>72</v>
          </cell>
          <cell r="P2701" t="str">
            <v>M2</v>
          </cell>
          <cell r="Q2701" t="str">
            <v>J7</v>
          </cell>
          <cell r="R2701" t="str">
            <v>J6</v>
          </cell>
          <cell r="S2701" t="str">
            <v>PENDIENTE</v>
          </cell>
          <cell r="T2701">
            <v>0</v>
          </cell>
          <cell r="U2701" t="str">
            <v>CHUMPITAZ GAGO JULIO ENRIQUE</v>
          </cell>
          <cell r="V2701" t="str">
            <v>DONAYRE INGA PEDRO</v>
          </cell>
        </row>
        <row r="2702">
          <cell r="A2702">
            <v>2671</v>
          </cell>
          <cell r="B2702">
            <v>42718</v>
          </cell>
          <cell r="C2702" t="str">
            <v>DICIEMBRE</v>
          </cell>
          <cell r="D2702" t="str">
            <v>2016</v>
          </cell>
          <cell r="E2702">
            <v>202</v>
          </cell>
          <cell r="F2702" t="str">
            <v>D3P-752</v>
          </cell>
          <cell r="G2702" t="str">
            <v>C5Y-985</v>
          </cell>
          <cell r="H2702" t="str">
            <v>LAS BAMBAS</v>
          </cell>
          <cell r="I2702">
            <v>150504</v>
          </cell>
          <cell r="J2702" t="str">
            <v>REPUESTO</v>
          </cell>
          <cell r="K2702" t="str">
            <v>VALVULA DE AIRE SELECTOR</v>
          </cell>
          <cell r="L2702">
            <v>1</v>
          </cell>
          <cell r="M2702" t="str">
            <v>UNID.</v>
          </cell>
          <cell r="N2702" t="str">
            <v>TRACTO</v>
          </cell>
          <cell r="O2702">
            <v>72</v>
          </cell>
          <cell r="P2702" t="str">
            <v>M2</v>
          </cell>
          <cell r="Q2702" t="str">
            <v>J7</v>
          </cell>
          <cell r="R2702" t="str">
            <v>J6</v>
          </cell>
          <cell r="S2702" t="str">
            <v>PENDIENTE</v>
          </cell>
          <cell r="T2702">
            <v>0</v>
          </cell>
          <cell r="U2702" t="str">
            <v>CHUMPITAZ GAGO JULIO ENRIQUE</v>
          </cell>
          <cell r="V2702" t="str">
            <v>DONAYRE INGA PEDRO</v>
          </cell>
        </row>
        <row r="2703">
          <cell r="A2703">
            <v>2672</v>
          </cell>
          <cell r="B2703">
            <v>42718</v>
          </cell>
          <cell r="C2703" t="str">
            <v>DICIEMBRE</v>
          </cell>
          <cell r="D2703" t="str">
            <v>2016</v>
          </cell>
          <cell r="E2703">
            <v>202</v>
          </cell>
          <cell r="F2703" t="str">
            <v>D3P-752</v>
          </cell>
          <cell r="G2703" t="str">
            <v>C5Y-985</v>
          </cell>
          <cell r="H2703" t="str">
            <v>LAS BAMBAS</v>
          </cell>
          <cell r="I2703">
            <v>150504</v>
          </cell>
          <cell r="J2703" t="str">
            <v>REPUESTO</v>
          </cell>
          <cell r="K2703" t="str">
            <v>BOMBA DE AGUA</v>
          </cell>
          <cell r="L2703">
            <v>1</v>
          </cell>
          <cell r="M2703" t="str">
            <v>UNID.</v>
          </cell>
          <cell r="N2703" t="str">
            <v>TRACTO</v>
          </cell>
          <cell r="O2703">
            <v>72</v>
          </cell>
          <cell r="P2703" t="str">
            <v>M2</v>
          </cell>
          <cell r="Q2703" t="str">
            <v>J7</v>
          </cell>
          <cell r="R2703" t="str">
            <v>J6</v>
          </cell>
          <cell r="S2703" t="str">
            <v>PENDIENTE</v>
          </cell>
          <cell r="T2703">
            <v>0</v>
          </cell>
          <cell r="U2703" t="str">
            <v>CHUMPITAZ GAGO JULIO ENRIQUE</v>
          </cell>
          <cell r="V2703" t="str">
            <v>DONAYRE INGA PEDRO</v>
          </cell>
        </row>
        <row r="2704">
          <cell r="A2704">
            <v>2673</v>
          </cell>
          <cell r="B2704">
            <v>42718</v>
          </cell>
          <cell r="C2704" t="str">
            <v>DICIEMBRE</v>
          </cell>
          <cell r="D2704" t="str">
            <v>2016</v>
          </cell>
          <cell r="E2704">
            <v>202</v>
          </cell>
          <cell r="F2704" t="str">
            <v>D3P-752</v>
          </cell>
          <cell r="G2704" t="str">
            <v>C5Y-985</v>
          </cell>
          <cell r="H2704" t="str">
            <v>LAS BAMBAS</v>
          </cell>
          <cell r="I2704">
            <v>150504</v>
          </cell>
          <cell r="J2704" t="str">
            <v>REPUESTO</v>
          </cell>
          <cell r="K2704" t="str">
            <v>RADIADOR</v>
          </cell>
          <cell r="L2704">
            <v>1</v>
          </cell>
          <cell r="M2704" t="str">
            <v>UNID.</v>
          </cell>
          <cell r="N2704" t="str">
            <v>TRACTO</v>
          </cell>
          <cell r="O2704">
            <v>0</v>
          </cell>
          <cell r="P2704" t="str">
            <v>M2</v>
          </cell>
          <cell r="Q2704" t="str">
            <v>J7</v>
          </cell>
          <cell r="R2704" t="str">
            <v>J6</v>
          </cell>
          <cell r="S2704" t="str">
            <v>ENTREGADO</v>
          </cell>
          <cell r="T2704">
            <v>42718</v>
          </cell>
          <cell r="U2704" t="str">
            <v>CHUMPITAZ GAGO JULIO ENRIQUE</v>
          </cell>
          <cell r="V2704" t="str">
            <v>DONAYRE INGA PEDRO</v>
          </cell>
        </row>
        <row r="2705">
          <cell r="A2705">
            <v>2674</v>
          </cell>
          <cell r="B2705">
            <v>42718</v>
          </cell>
          <cell r="C2705" t="str">
            <v>DICIEMBRE</v>
          </cell>
          <cell r="D2705" t="str">
            <v>2016</v>
          </cell>
          <cell r="E2705">
            <v>202</v>
          </cell>
          <cell r="F2705" t="str">
            <v>D3P-752</v>
          </cell>
          <cell r="G2705" t="str">
            <v>C5Y-985</v>
          </cell>
          <cell r="H2705" t="str">
            <v>LAS BAMBAS</v>
          </cell>
          <cell r="I2705">
            <v>150504</v>
          </cell>
          <cell r="J2705" t="str">
            <v>REPUESTO</v>
          </cell>
          <cell r="K2705" t="str">
            <v>FAJA DE ALTERNADOR</v>
          </cell>
          <cell r="L2705">
            <v>1</v>
          </cell>
          <cell r="M2705" t="str">
            <v>UNID.</v>
          </cell>
          <cell r="N2705" t="str">
            <v>TRACTO</v>
          </cell>
          <cell r="O2705">
            <v>0</v>
          </cell>
          <cell r="P2705" t="str">
            <v>M2</v>
          </cell>
          <cell r="Q2705" t="str">
            <v>J7</v>
          </cell>
          <cell r="R2705" t="str">
            <v>J6</v>
          </cell>
          <cell r="S2705" t="str">
            <v>ENTREGADO</v>
          </cell>
          <cell r="T2705">
            <v>42718</v>
          </cell>
          <cell r="U2705" t="str">
            <v>CHUMPITAZ GAGO JULIO ENRIQUE</v>
          </cell>
          <cell r="V2705" t="str">
            <v>DONAYRE INGA PEDRO</v>
          </cell>
        </row>
        <row r="2706">
          <cell r="A2706">
            <v>2675</v>
          </cell>
          <cell r="B2706">
            <v>42718</v>
          </cell>
          <cell r="C2706" t="str">
            <v>DICIEMBRE</v>
          </cell>
          <cell r="D2706" t="str">
            <v>2016</v>
          </cell>
          <cell r="E2706">
            <v>202</v>
          </cell>
          <cell r="F2706" t="str">
            <v>D3P-752</v>
          </cell>
          <cell r="G2706" t="str">
            <v>C5Y-985</v>
          </cell>
          <cell r="H2706" t="str">
            <v>LAS BAMBAS</v>
          </cell>
          <cell r="I2706">
            <v>150504</v>
          </cell>
          <cell r="J2706" t="str">
            <v>REPUESTO</v>
          </cell>
          <cell r="K2706" t="str">
            <v>ABRAZADERA PARA MANGUERA DE AGUA</v>
          </cell>
          <cell r="L2706">
            <v>4</v>
          </cell>
          <cell r="M2706" t="str">
            <v>UNID.</v>
          </cell>
          <cell r="N2706" t="str">
            <v>TRACTO</v>
          </cell>
          <cell r="O2706">
            <v>0</v>
          </cell>
          <cell r="P2706" t="str">
            <v>M2</v>
          </cell>
          <cell r="Q2706" t="str">
            <v>J7</v>
          </cell>
          <cell r="R2706" t="str">
            <v>J6</v>
          </cell>
          <cell r="S2706" t="str">
            <v>ENTREGADO</v>
          </cell>
          <cell r="T2706">
            <v>42718</v>
          </cell>
          <cell r="U2706" t="str">
            <v>CHUMPITAZ GAGO JULIO ENRIQUE</v>
          </cell>
          <cell r="V2706" t="str">
            <v>DONAYRE INGA PEDRO</v>
          </cell>
        </row>
        <row r="2707">
          <cell r="A2707">
            <v>2676</v>
          </cell>
          <cell r="B2707">
            <v>42718</v>
          </cell>
          <cell r="C2707" t="str">
            <v>DICIEMBRE</v>
          </cell>
          <cell r="D2707" t="str">
            <v>2016</v>
          </cell>
          <cell r="E2707">
            <v>202</v>
          </cell>
          <cell r="F2707" t="str">
            <v>D3P-752</v>
          </cell>
          <cell r="G2707" t="str">
            <v>C5Y-985</v>
          </cell>
          <cell r="H2707" t="str">
            <v>LAS BAMBAS</v>
          </cell>
          <cell r="I2707">
            <v>150504</v>
          </cell>
          <cell r="J2707" t="str">
            <v>REPUESTO</v>
          </cell>
          <cell r="K2707" t="str">
            <v>TEMPLADOR</v>
          </cell>
          <cell r="L2707">
            <v>1</v>
          </cell>
          <cell r="M2707" t="str">
            <v>UNID.</v>
          </cell>
          <cell r="N2707" t="str">
            <v>TRACTO</v>
          </cell>
          <cell r="O2707">
            <v>72</v>
          </cell>
          <cell r="P2707" t="str">
            <v>M2</v>
          </cell>
          <cell r="Q2707" t="str">
            <v>J7</v>
          </cell>
          <cell r="R2707" t="str">
            <v>J6</v>
          </cell>
          <cell r="S2707" t="str">
            <v>PENDIENTE</v>
          </cell>
          <cell r="T2707">
            <v>0</v>
          </cell>
          <cell r="U2707" t="str">
            <v>CHUMPITAZ GAGO JULIO ENRIQUE</v>
          </cell>
          <cell r="V2707" t="str">
            <v>DONAYRE INGA PEDRO</v>
          </cell>
        </row>
        <row r="2708">
          <cell r="A2708">
            <v>2677</v>
          </cell>
          <cell r="B2708">
            <v>42718</v>
          </cell>
          <cell r="C2708" t="str">
            <v>DICIEMBRE</v>
          </cell>
          <cell r="D2708" t="str">
            <v>2016</v>
          </cell>
          <cell r="E2708">
            <v>202</v>
          </cell>
          <cell r="F2708" t="str">
            <v>D3P-752</v>
          </cell>
          <cell r="G2708" t="str">
            <v>C5Y-985</v>
          </cell>
          <cell r="H2708" t="str">
            <v>LAS BAMBAS</v>
          </cell>
          <cell r="I2708">
            <v>150504</v>
          </cell>
          <cell r="J2708" t="str">
            <v>REPUESTO</v>
          </cell>
          <cell r="K2708" t="str">
            <v>TANQUE DE AGUA REFRIGERANTE</v>
          </cell>
          <cell r="L2708">
            <v>1</v>
          </cell>
          <cell r="M2708" t="str">
            <v>UNID.</v>
          </cell>
          <cell r="N2708" t="str">
            <v>TRACTO</v>
          </cell>
          <cell r="O2708">
            <v>72</v>
          </cell>
          <cell r="P2708" t="str">
            <v>M2</v>
          </cell>
          <cell r="Q2708" t="str">
            <v>J7</v>
          </cell>
          <cell r="R2708" t="str">
            <v>J6</v>
          </cell>
          <cell r="S2708" t="str">
            <v>PENDIENTE</v>
          </cell>
          <cell r="T2708">
            <v>0</v>
          </cell>
          <cell r="U2708" t="str">
            <v>CHUMPITAZ GAGO JULIO ENRIQUE</v>
          </cell>
          <cell r="V2708" t="str">
            <v>DONAYRE INGA PEDRO</v>
          </cell>
        </row>
        <row r="2709">
          <cell r="A2709">
            <v>2678</v>
          </cell>
          <cell r="B2709">
            <v>42718</v>
          </cell>
          <cell r="C2709" t="str">
            <v>DICIEMBRE</v>
          </cell>
          <cell r="D2709" t="str">
            <v>2016</v>
          </cell>
          <cell r="E2709">
            <v>202</v>
          </cell>
          <cell r="F2709" t="str">
            <v>D3P-752</v>
          </cell>
          <cell r="G2709" t="str">
            <v>C5Y-985</v>
          </cell>
          <cell r="H2709" t="str">
            <v>LAS BAMBAS</v>
          </cell>
          <cell r="I2709">
            <v>150504</v>
          </cell>
          <cell r="J2709" t="str">
            <v>REPUESTO</v>
          </cell>
          <cell r="K2709" t="str">
            <v>MANGUERA DE COMPRESORA</v>
          </cell>
          <cell r="L2709">
            <v>1</v>
          </cell>
          <cell r="M2709" t="str">
            <v>UNID.</v>
          </cell>
          <cell r="N2709" t="str">
            <v>TRACTO</v>
          </cell>
          <cell r="O2709">
            <v>72</v>
          </cell>
          <cell r="P2709" t="str">
            <v>M2</v>
          </cell>
          <cell r="Q2709" t="str">
            <v>J7</v>
          </cell>
          <cell r="R2709" t="str">
            <v>J6</v>
          </cell>
          <cell r="S2709" t="str">
            <v>PENDIENTE</v>
          </cell>
          <cell r="T2709">
            <v>0</v>
          </cell>
          <cell r="U2709" t="str">
            <v>CHUMPITAZ GAGO JULIO ENRIQUE</v>
          </cell>
          <cell r="V2709" t="str">
            <v>DONAYRE INGA PEDRO</v>
          </cell>
        </row>
        <row r="2710">
          <cell r="A2710">
            <v>2679</v>
          </cell>
          <cell r="B2710">
            <v>42718</v>
          </cell>
          <cell r="C2710" t="str">
            <v>DICIEMBRE</v>
          </cell>
          <cell r="D2710" t="str">
            <v>2016</v>
          </cell>
          <cell r="E2710">
            <v>202</v>
          </cell>
          <cell r="F2710" t="str">
            <v>D3P-752</v>
          </cell>
          <cell r="G2710" t="str">
            <v>C5Y-985</v>
          </cell>
          <cell r="H2710" t="str">
            <v>LAS BAMBAS</v>
          </cell>
          <cell r="I2710">
            <v>150504</v>
          </cell>
          <cell r="J2710" t="str">
            <v>REPUESTO</v>
          </cell>
          <cell r="K2710" t="str">
            <v>GUARDAFANGO BLANCO ALERONES DERECHO</v>
          </cell>
          <cell r="L2710">
            <v>1</v>
          </cell>
          <cell r="M2710" t="str">
            <v>UNID.</v>
          </cell>
          <cell r="N2710" t="str">
            <v>TRACTO</v>
          </cell>
          <cell r="O2710">
            <v>72</v>
          </cell>
          <cell r="P2710" t="str">
            <v>M2</v>
          </cell>
          <cell r="Q2710" t="str">
            <v>J7</v>
          </cell>
          <cell r="R2710" t="str">
            <v>J6</v>
          </cell>
          <cell r="S2710" t="str">
            <v>PENDIENTE</v>
          </cell>
          <cell r="T2710">
            <v>0</v>
          </cell>
          <cell r="U2710" t="str">
            <v>CHUMPITAZ GAGO JULIO ENRIQUE</v>
          </cell>
          <cell r="V2710" t="str">
            <v>DONAYRE INGA PEDRO</v>
          </cell>
        </row>
        <row r="2711">
          <cell r="A2711">
            <v>2680</v>
          </cell>
          <cell r="B2711">
            <v>42718</v>
          </cell>
          <cell r="C2711" t="str">
            <v>DICIEMBRE</v>
          </cell>
          <cell r="D2711" t="str">
            <v>2016</v>
          </cell>
          <cell r="E2711">
            <v>202</v>
          </cell>
          <cell r="F2711" t="str">
            <v>D3P-752</v>
          </cell>
          <cell r="G2711" t="str">
            <v>C5Y-985</v>
          </cell>
          <cell r="H2711" t="str">
            <v>LAS BAMBAS</v>
          </cell>
          <cell r="I2711">
            <v>150504</v>
          </cell>
          <cell r="J2711" t="str">
            <v>REPUESTO</v>
          </cell>
          <cell r="K2711" t="str">
            <v>GUARDAFANGO BLANCO ALERONES IZQUIERDO</v>
          </cell>
          <cell r="L2711">
            <v>1</v>
          </cell>
          <cell r="M2711" t="str">
            <v>UNID.</v>
          </cell>
          <cell r="N2711" t="str">
            <v>TRACTO</v>
          </cell>
          <cell r="O2711">
            <v>72</v>
          </cell>
          <cell r="P2711" t="str">
            <v>M2</v>
          </cell>
          <cell r="Q2711" t="str">
            <v>J7</v>
          </cell>
          <cell r="R2711" t="str">
            <v>J6</v>
          </cell>
          <cell r="S2711" t="str">
            <v>PENDIENTE</v>
          </cell>
          <cell r="T2711">
            <v>0</v>
          </cell>
          <cell r="U2711" t="str">
            <v>CHUMPITAZ GAGO JULIO ENRIQUE</v>
          </cell>
          <cell r="V2711" t="str">
            <v>DONAYRE INGA PEDRO</v>
          </cell>
        </row>
        <row r="2712">
          <cell r="A2712">
            <v>2681</v>
          </cell>
          <cell r="B2712">
            <v>42718</v>
          </cell>
          <cell r="C2712" t="str">
            <v>DICIEMBRE</v>
          </cell>
          <cell r="D2712" t="str">
            <v>2016</v>
          </cell>
          <cell r="E2712">
            <v>202</v>
          </cell>
          <cell r="F2712" t="str">
            <v>D3P-752</v>
          </cell>
          <cell r="G2712" t="str">
            <v>C5Y-985</v>
          </cell>
          <cell r="H2712" t="str">
            <v>LAS BAMBAS</v>
          </cell>
          <cell r="I2712">
            <v>150504</v>
          </cell>
          <cell r="J2712" t="str">
            <v>REPUESTO</v>
          </cell>
          <cell r="K2712" t="str">
            <v>MATACHISPA</v>
          </cell>
          <cell r="L2712">
            <v>1</v>
          </cell>
          <cell r="M2712" t="str">
            <v>UNID.</v>
          </cell>
          <cell r="N2712" t="str">
            <v>TRACTO</v>
          </cell>
          <cell r="O2712">
            <v>0</v>
          </cell>
          <cell r="P2712" t="str">
            <v>M2</v>
          </cell>
          <cell r="Q2712" t="str">
            <v>J7</v>
          </cell>
          <cell r="R2712" t="str">
            <v>J6</v>
          </cell>
          <cell r="S2712" t="str">
            <v>ENTREGADO</v>
          </cell>
          <cell r="T2712">
            <v>42718</v>
          </cell>
          <cell r="U2712" t="str">
            <v>CHUMPITAZ GAGO JULIO ENRIQUE</v>
          </cell>
          <cell r="V2712" t="str">
            <v>DONAYRE INGA PEDRO</v>
          </cell>
        </row>
        <row r="2713">
          <cell r="A2713">
            <v>2696</v>
          </cell>
          <cell r="B2713">
            <v>42718</v>
          </cell>
          <cell r="C2713" t="str">
            <v>DICIEMBRE</v>
          </cell>
          <cell r="D2713" t="str">
            <v>2016</v>
          </cell>
          <cell r="E2713">
            <v>202</v>
          </cell>
          <cell r="F2713" t="str">
            <v>D3P-752</v>
          </cell>
          <cell r="G2713" t="str">
            <v>C5Y-985</v>
          </cell>
          <cell r="H2713" t="str">
            <v>LAS BAMBAS</v>
          </cell>
          <cell r="I2713">
            <v>150504</v>
          </cell>
          <cell r="J2713" t="str">
            <v>REPUESTO</v>
          </cell>
          <cell r="K2713" t="str">
            <v>CASCARA DE BOTONES DE TESTIGO DE CODIGO DE FALLA Y LUZ DE QUINTA RUEDA</v>
          </cell>
          <cell r="L2713">
            <v>1</v>
          </cell>
          <cell r="M2713" t="str">
            <v>UNID.</v>
          </cell>
          <cell r="N2713" t="str">
            <v>TRACTO</v>
          </cell>
          <cell r="O2713">
            <v>0</v>
          </cell>
          <cell r="P2713" t="str">
            <v>E1</v>
          </cell>
          <cell r="Q2713" t="str">
            <v>J1</v>
          </cell>
          <cell r="R2713" t="str">
            <v>J6</v>
          </cell>
          <cell r="S2713" t="str">
            <v>ENTREGADO</v>
          </cell>
          <cell r="T2713">
            <v>42718</v>
          </cell>
          <cell r="U2713" t="str">
            <v>PALOMINO CARDENAS JUAN CARLOS</v>
          </cell>
          <cell r="V2713" t="str">
            <v>FLOREZ CONDORI  JOSE WILLIANS</v>
          </cell>
        </row>
        <row r="2714">
          <cell r="A2714">
            <v>2698</v>
          </cell>
          <cell r="B2714">
            <v>42718</v>
          </cell>
          <cell r="C2714" t="str">
            <v>DICIEMBRE</v>
          </cell>
          <cell r="D2714" t="str">
            <v>2016</v>
          </cell>
          <cell r="E2714">
            <v>202</v>
          </cell>
          <cell r="F2714" t="str">
            <v>D3P-752</v>
          </cell>
          <cell r="G2714" t="str">
            <v>C5Y-985</v>
          </cell>
          <cell r="H2714" t="str">
            <v>LAS BAMBAS</v>
          </cell>
          <cell r="I2714">
            <v>150504</v>
          </cell>
          <cell r="J2714" t="str">
            <v>SERVICIO</v>
          </cell>
          <cell r="K2714" t="str">
            <v>ENFIBRADO DE TAPABARRO</v>
          </cell>
          <cell r="L2714">
            <v>1</v>
          </cell>
          <cell r="M2714" t="str">
            <v>UNID.</v>
          </cell>
          <cell r="N2714" t="str">
            <v>CISTERNA</v>
          </cell>
          <cell r="O2714">
            <v>0</v>
          </cell>
          <cell r="P2714" t="str">
            <v>M2</v>
          </cell>
          <cell r="Q2714" t="str">
            <v>J1</v>
          </cell>
          <cell r="R2714" t="str">
            <v>J6</v>
          </cell>
          <cell r="S2714" t="str">
            <v>ENTREGADO</v>
          </cell>
          <cell r="T2714">
            <v>42718</v>
          </cell>
          <cell r="U2714" t="str">
            <v>CHUMPITAZ GAGO JULIO ENRIQUE</v>
          </cell>
          <cell r="V2714" t="str">
            <v>FLOREZ CONDORI  JOSE WILLIANS</v>
          </cell>
        </row>
        <row r="2715">
          <cell r="A2715">
            <v>2721</v>
          </cell>
          <cell r="B2715">
            <v>42718</v>
          </cell>
          <cell r="C2715" t="str">
            <v>DICIEMBRE</v>
          </cell>
          <cell r="D2715" t="str">
            <v>2016</v>
          </cell>
          <cell r="E2715">
            <v>202</v>
          </cell>
          <cell r="F2715" t="str">
            <v>D3P-752</v>
          </cell>
          <cell r="G2715" t="str">
            <v>C5Y-985</v>
          </cell>
          <cell r="H2715" t="str">
            <v>LAS BAMBAS</v>
          </cell>
          <cell r="I2715">
            <v>150504</v>
          </cell>
          <cell r="J2715" t="str">
            <v>REPUESTO</v>
          </cell>
          <cell r="K2715" t="str">
            <v>MEDIDOR DE ACEITE DE MOTOR</v>
          </cell>
          <cell r="L2715">
            <v>1</v>
          </cell>
          <cell r="M2715" t="str">
            <v>UNID.</v>
          </cell>
          <cell r="N2715" t="str">
            <v>TRACTO</v>
          </cell>
          <cell r="O2715">
            <v>72</v>
          </cell>
          <cell r="P2715" t="str">
            <v>M2</v>
          </cell>
          <cell r="Q2715" t="str">
            <v>J1</v>
          </cell>
          <cell r="R2715" t="str">
            <v>J6</v>
          </cell>
          <cell r="S2715" t="str">
            <v>PENDIENTE</v>
          </cell>
          <cell r="T2715">
            <v>0</v>
          </cell>
          <cell r="U2715" t="str">
            <v>CHUMPITAZ GAGO JULIO ENRIQUE</v>
          </cell>
          <cell r="V2715" t="str">
            <v>FLOREZ CONDORI  JOSE WILLIANS</v>
          </cell>
        </row>
        <row r="2716">
          <cell r="A2716">
            <v>2732</v>
          </cell>
          <cell r="B2716">
            <v>42718</v>
          </cell>
          <cell r="C2716" t="str">
            <v>DICIEMBRE</v>
          </cell>
          <cell r="D2716" t="str">
            <v>2016</v>
          </cell>
          <cell r="E2716">
            <v>202</v>
          </cell>
          <cell r="F2716" t="str">
            <v>D3P-752</v>
          </cell>
          <cell r="G2716" t="str">
            <v>C5Y-985</v>
          </cell>
          <cell r="H2716" t="str">
            <v>LAS BAMBAS</v>
          </cell>
          <cell r="I2716">
            <v>150504</v>
          </cell>
          <cell r="J2716" t="str">
            <v>REPUESTO</v>
          </cell>
          <cell r="K2716" t="str">
            <v>CABLE VULCANIZADO 3X16</v>
          </cell>
          <cell r="L2716">
            <v>3</v>
          </cell>
          <cell r="M2716" t="str">
            <v>M</v>
          </cell>
          <cell r="N2716" t="str">
            <v>TRACTO</v>
          </cell>
          <cell r="O2716">
            <v>0</v>
          </cell>
          <cell r="P2716" t="str">
            <v>E1</v>
          </cell>
          <cell r="Q2716" t="str">
            <v>J2</v>
          </cell>
          <cell r="R2716" t="str">
            <v>J6</v>
          </cell>
          <cell r="S2716" t="str">
            <v>ENTREGADO</v>
          </cell>
          <cell r="T2716">
            <v>42718</v>
          </cell>
          <cell r="U2716" t="str">
            <v>PALOMINO CARDENAS JUAN CARLOS</v>
          </cell>
          <cell r="V2716" t="str">
            <v>CORIHUAMAN SURCO  ERICK ROBERT</v>
          </cell>
        </row>
        <row r="2717">
          <cell r="A2717">
            <v>2726</v>
          </cell>
          <cell r="B2717">
            <v>42718</v>
          </cell>
          <cell r="C2717" t="str">
            <v>DICIEMBRE</v>
          </cell>
          <cell r="D2717" t="str">
            <v>2016</v>
          </cell>
          <cell r="E2717">
            <v>506</v>
          </cell>
          <cell r="F2717" t="str">
            <v>D3P-754</v>
          </cell>
          <cell r="G2717" t="str">
            <v>C0V-971</v>
          </cell>
          <cell r="H2717" t="str">
            <v>LAS BAMBAS</v>
          </cell>
          <cell r="I2717">
            <v>163530</v>
          </cell>
          <cell r="J2717" t="str">
            <v>REPUESTO</v>
          </cell>
          <cell r="K2717" t="str">
            <v>TERMINALES DE DIRECCION DE LA BARRA LARGA LADO IZQUIERDO</v>
          </cell>
          <cell r="L2717">
            <v>1</v>
          </cell>
          <cell r="M2717" t="str">
            <v>UNID.</v>
          </cell>
          <cell r="N2717" t="str">
            <v>TRACTO</v>
          </cell>
          <cell r="O2717">
            <v>0</v>
          </cell>
          <cell r="P2717" t="str">
            <v>M2</v>
          </cell>
          <cell r="Q2717" t="str">
            <v>J2</v>
          </cell>
          <cell r="R2717" t="str">
            <v>J6</v>
          </cell>
          <cell r="S2717" t="str">
            <v>ENTREGADO</v>
          </cell>
          <cell r="T2717">
            <v>42718</v>
          </cell>
          <cell r="U2717" t="str">
            <v>CHUMPITAZ GAGO JULIO ENRIQUE</v>
          </cell>
          <cell r="V2717" t="str">
            <v>CORIHUAMAN SURCO  ERICK ROBERT</v>
          </cell>
        </row>
        <row r="2718">
          <cell r="A2718">
            <v>2727</v>
          </cell>
          <cell r="B2718">
            <v>42718</v>
          </cell>
          <cell r="C2718" t="str">
            <v>DICIEMBRE</v>
          </cell>
          <cell r="D2718" t="str">
            <v>2016</v>
          </cell>
          <cell r="E2718">
            <v>506</v>
          </cell>
          <cell r="F2718" t="str">
            <v>D3P-754</v>
          </cell>
          <cell r="G2718" t="str">
            <v>C0V-971</v>
          </cell>
          <cell r="H2718" t="str">
            <v>LAS BAMBAS</v>
          </cell>
          <cell r="I2718">
            <v>163530</v>
          </cell>
          <cell r="J2718" t="str">
            <v>REPUESTO</v>
          </cell>
          <cell r="K2718" t="str">
            <v>TERMINALES DE DIRECCION DE LA BARRA LARGA LADO DERECHO</v>
          </cell>
          <cell r="L2718">
            <v>1</v>
          </cell>
          <cell r="M2718" t="str">
            <v>UNID.</v>
          </cell>
          <cell r="N2718" t="str">
            <v>TRACTO</v>
          </cell>
          <cell r="O2718">
            <v>0</v>
          </cell>
          <cell r="P2718" t="str">
            <v>M2</v>
          </cell>
          <cell r="Q2718" t="str">
            <v>J2</v>
          </cell>
          <cell r="R2718" t="str">
            <v>J6</v>
          </cell>
          <cell r="S2718" t="str">
            <v>ENTREGADO</v>
          </cell>
          <cell r="T2718">
            <v>42718</v>
          </cell>
          <cell r="U2718" t="str">
            <v>CHUMPITAZ GAGO JULIO ENRIQUE</v>
          </cell>
          <cell r="V2718" t="str">
            <v>CORIHUAMAN SURCO  ERICK ROBERT</v>
          </cell>
        </row>
        <row r="2719">
          <cell r="A2719">
            <v>2729</v>
          </cell>
          <cell r="B2719">
            <v>42718</v>
          </cell>
          <cell r="C2719" t="str">
            <v>DICIEMBRE</v>
          </cell>
          <cell r="D2719" t="str">
            <v>2016</v>
          </cell>
          <cell r="E2719">
            <v>583</v>
          </cell>
          <cell r="F2719" t="str">
            <v>D3P-754</v>
          </cell>
          <cell r="G2719" t="str">
            <v>C0V-971</v>
          </cell>
          <cell r="H2719" t="str">
            <v>LAS BAMBAS</v>
          </cell>
          <cell r="I2719">
            <v>163803</v>
          </cell>
          <cell r="J2719" t="str">
            <v>REPUESTO</v>
          </cell>
          <cell r="K2719" t="str">
            <v xml:space="preserve">FOCO 9006 </v>
          </cell>
          <cell r="L2719">
            <v>1</v>
          </cell>
          <cell r="M2719" t="str">
            <v>UNID.</v>
          </cell>
          <cell r="N2719" t="str">
            <v>TRACTO</v>
          </cell>
          <cell r="O2719">
            <v>0</v>
          </cell>
          <cell r="P2719" t="str">
            <v>E2</v>
          </cell>
          <cell r="Q2719" t="str">
            <v>J2</v>
          </cell>
          <cell r="R2719" t="str">
            <v>J6</v>
          </cell>
          <cell r="S2719" t="str">
            <v>ENTREGADO</v>
          </cell>
          <cell r="T2719">
            <v>42718</v>
          </cell>
          <cell r="U2719" t="str">
            <v>YUCA BELLIDO BORIS YERSY</v>
          </cell>
          <cell r="V2719" t="str">
            <v>CORIHUAMAN SURCO  ERICK ROBERT</v>
          </cell>
        </row>
        <row r="2720">
          <cell r="A2720">
            <v>2730</v>
          </cell>
          <cell r="B2720">
            <v>42718</v>
          </cell>
          <cell r="C2720" t="str">
            <v>DICIEMBRE</v>
          </cell>
          <cell r="D2720" t="str">
            <v>2016</v>
          </cell>
          <cell r="E2720">
            <v>583</v>
          </cell>
          <cell r="F2720" t="str">
            <v>D3P-754</v>
          </cell>
          <cell r="G2720" t="str">
            <v>C0V-971</v>
          </cell>
          <cell r="H2720" t="str">
            <v>LAS BAMBAS</v>
          </cell>
          <cell r="I2720">
            <v>163803</v>
          </cell>
          <cell r="J2720" t="str">
            <v>REPUESTO</v>
          </cell>
          <cell r="K2720" t="str">
            <v>FOCO LAGRIMON AMBAR 12 V</v>
          </cell>
          <cell r="L2720">
            <v>1</v>
          </cell>
          <cell r="M2720" t="str">
            <v>UNID.</v>
          </cell>
          <cell r="N2720" t="str">
            <v>TRACTO</v>
          </cell>
          <cell r="O2720">
            <v>0</v>
          </cell>
          <cell r="P2720" t="str">
            <v>E2</v>
          </cell>
          <cell r="Q2720" t="str">
            <v>J2</v>
          </cell>
          <cell r="R2720" t="str">
            <v>J6</v>
          </cell>
          <cell r="S2720" t="str">
            <v>ENTREGADO</v>
          </cell>
          <cell r="T2720">
            <v>42718</v>
          </cell>
          <cell r="U2720" t="str">
            <v>YUCA BELLIDO BORIS YERSY</v>
          </cell>
          <cell r="V2720" t="str">
            <v>CORIHUAMAN SURCO  ERICK ROBERT</v>
          </cell>
        </row>
        <row r="2721">
          <cell r="A2721">
            <v>2733</v>
          </cell>
          <cell r="B2721">
            <v>42718</v>
          </cell>
          <cell r="C2721" t="str">
            <v>DICIEMBRE</v>
          </cell>
          <cell r="D2721" t="str">
            <v>2016</v>
          </cell>
          <cell r="E2721">
            <v>583</v>
          </cell>
          <cell r="F2721" t="str">
            <v>D3P-754</v>
          </cell>
          <cell r="G2721" t="str">
            <v>C0V-971</v>
          </cell>
          <cell r="H2721" t="str">
            <v>LAS BAMBAS</v>
          </cell>
          <cell r="I2721">
            <v>163803</v>
          </cell>
          <cell r="J2721" t="str">
            <v>REPUESTO</v>
          </cell>
          <cell r="K2721" t="str">
            <v>PRESINTOS 200</v>
          </cell>
          <cell r="L2721">
            <v>20</v>
          </cell>
          <cell r="M2721" t="str">
            <v>UNID.</v>
          </cell>
          <cell r="N2721" t="str">
            <v>CISTERNA</v>
          </cell>
          <cell r="O2721">
            <v>0</v>
          </cell>
          <cell r="P2721" t="str">
            <v>E2</v>
          </cell>
          <cell r="Q2721" t="str">
            <v>J2</v>
          </cell>
          <cell r="R2721" t="str">
            <v>J6</v>
          </cell>
          <cell r="S2721" t="str">
            <v>ENTREGADO</v>
          </cell>
          <cell r="T2721">
            <v>42718</v>
          </cell>
          <cell r="U2721" t="str">
            <v>YUCA BELLIDO BORIS YERSY</v>
          </cell>
          <cell r="V2721" t="str">
            <v>CORIHUAMAN SURCO  ERICK ROBERT</v>
          </cell>
        </row>
        <row r="2722">
          <cell r="A2722">
            <v>2740</v>
          </cell>
          <cell r="B2722">
            <v>42718</v>
          </cell>
          <cell r="C2722" t="str">
            <v>DICIEMBRE</v>
          </cell>
          <cell r="D2722" t="str">
            <v>2016</v>
          </cell>
          <cell r="E2722">
            <v>391</v>
          </cell>
          <cell r="F2722" t="str">
            <v>D3Q-741</v>
          </cell>
          <cell r="G2722" t="str">
            <v>D2E-976</v>
          </cell>
          <cell r="H2722" t="str">
            <v>LAS BAMBAS</v>
          </cell>
          <cell r="I2722">
            <v>162515</v>
          </cell>
          <cell r="J2722" t="str">
            <v>REPUESTO</v>
          </cell>
          <cell r="K2722" t="str">
            <v>LIQUIDO REFRIGERANTE</v>
          </cell>
          <cell r="L2722">
            <v>1</v>
          </cell>
          <cell r="M2722" t="str">
            <v>GLNS.</v>
          </cell>
          <cell r="N2722" t="str">
            <v>TRACTO</v>
          </cell>
          <cell r="O2722">
            <v>0</v>
          </cell>
          <cell r="P2722" t="str">
            <v>M8</v>
          </cell>
          <cell r="Q2722" t="str">
            <v>J2</v>
          </cell>
          <cell r="R2722" t="str">
            <v>J5</v>
          </cell>
          <cell r="S2722" t="str">
            <v>ENTREGADO</v>
          </cell>
          <cell r="T2722">
            <v>42718</v>
          </cell>
          <cell r="U2722" t="str">
            <v>VARILLAS GAGO  OSCAR ALBERTO</v>
          </cell>
          <cell r="V2722" t="str">
            <v>CORIHUAMAN SURCO  ERICK ROBERT</v>
          </cell>
        </row>
        <row r="2723">
          <cell r="A2723">
            <v>2745</v>
          </cell>
          <cell r="B2723">
            <v>42718</v>
          </cell>
          <cell r="C2723" t="str">
            <v>DICIEMBRE</v>
          </cell>
          <cell r="D2723" t="str">
            <v>2016</v>
          </cell>
          <cell r="E2723">
            <v>391</v>
          </cell>
          <cell r="F2723" t="str">
            <v>D3Q-741</v>
          </cell>
          <cell r="G2723" t="str">
            <v>D2E-976</v>
          </cell>
          <cell r="H2723" t="str">
            <v>LAS BAMBAS</v>
          </cell>
          <cell r="I2723">
            <v>162515</v>
          </cell>
          <cell r="J2723" t="str">
            <v>REPUESTO</v>
          </cell>
          <cell r="K2723" t="str">
            <v>FILTRO DE AIRE DE CABINA</v>
          </cell>
          <cell r="L2723">
            <v>1</v>
          </cell>
          <cell r="M2723" t="str">
            <v>UNID.</v>
          </cell>
          <cell r="N2723" t="str">
            <v>TRACTO</v>
          </cell>
          <cell r="O2723">
            <v>0</v>
          </cell>
          <cell r="P2723" t="str">
            <v>M8</v>
          </cell>
          <cell r="Q2723" t="str">
            <v>J2</v>
          </cell>
          <cell r="R2723" t="str">
            <v>J5</v>
          </cell>
          <cell r="S2723" t="str">
            <v>ENTREGADO</v>
          </cell>
          <cell r="T2723">
            <v>42718</v>
          </cell>
          <cell r="U2723" t="str">
            <v>VARILLAS GAGO  OSCAR ALBERTO</v>
          </cell>
          <cell r="V2723" t="str">
            <v>CORIHUAMAN SURCO  ERICK ROBERT</v>
          </cell>
        </row>
        <row r="2724">
          <cell r="A2724">
            <v>2746</v>
          </cell>
          <cell r="B2724">
            <v>42718</v>
          </cell>
          <cell r="C2724" t="str">
            <v>DICIEMBRE</v>
          </cell>
          <cell r="D2724" t="str">
            <v>2016</v>
          </cell>
          <cell r="E2724">
            <v>591</v>
          </cell>
          <cell r="F2724" t="str">
            <v>D3Q-741</v>
          </cell>
          <cell r="G2724" t="str">
            <v>D2E-976</v>
          </cell>
          <cell r="H2724" t="str">
            <v>LAS BAMBAS</v>
          </cell>
          <cell r="I2724">
            <v>164059</v>
          </cell>
          <cell r="J2724" t="str">
            <v>REPUESTO</v>
          </cell>
          <cell r="K2724" t="str">
            <v>RATCHET DE FRENO DE 10 DIENTES</v>
          </cell>
          <cell r="L2724">
            <v>1</v>
          </cell>
          <cell r="M2724" t="str">
            <v>UNID.</v>
          </cell>
          <cell r="N2724" t="str">
            <v>CISTERNA</v>
          </cell>
          <cell r="O2724">
            <v>1</v>
          </cell>
          <cell r="P2724" t="str">
            <v>M8</v>
          </cell>
          <cell r="Q2724" t="str">
            <v>J2</v>
          </cell>
          <cell r="R2724" t="str">
            <v>J6</v>
          </cell>
          <cell r="S2724" t="str">
            <v>ENTREGADO</v>
          </cell>
          <cell r="T2724">
            <v>42719</v>
          </cell>
          <cell r="U2724" t="str">
            <v>VARILLAS GAGO  OSCAR ALBERTO</v>
          </cell>
          <cell r="V2724" t="str">
            <v>CORIHUAMAN SURCO  ERICK ROBERT</v>
          </cell>
        </row>
        <row r="2725">
          <cell r="A2725">
            <v>2742</v>
          </cell>
          <cell r="B2725">
            <v>42718</v>
          </cell>
          <cell r="C2725" t="str">
            <v>DICIEMBRE</v>
          </cell>
          <cell r="D2725" t="str">
            <v>2016</v>
          </cell>
          <cell r="E2725">
            <v>586</v>
          </cell>
          <cell r="F2725" t="str">
            <v>D3S-725</v>
          </cell>
          <cell r="G2725" t="str">
            <v>TBL-977</v>
          </cell>
          <cell r="H2725" t="str">
            <v>LAS BAMBAS</v>
          </cell>
          <cell r="I2725">
            <v>148939</v>
          </cell>
          <cell r="J2725" t="str">
            <v>REPUESTO</v>
          </cell>
          <cell r="K2725" t="str">
            <v>TUERCA 3/8 X 4" C/ TUERCA SEGURO</v>
          </cell>
          <cell r="L2725">
            <v>2</v>
          </cell>
          <cell r="M2725" t="str">
            <v>UNID.</v>
          </cell>
          <cell r="N2725" t="str">
            <v>TRACTO</v>
          </cell>
          <cell r="O2725">
            <v>0</v>
          </cell>
          <cell r="P2725" t="str">
            <v>E3</v>
          </cell>
          <cell r="Q2725" t="str">
            <v>J2</v>
          </cell>
          <cell r="R2725" t="str">
            <v>J5</v>
          </cell>
          <cell r="S2725" t="str">
            <v>ENTREGADO</v>
          </cell>
          <cell r="T2725">
            <v>42718</v>
          </cell>
          <cell r="U2725" t="str">
            <v>CONDORI CHURATA ALEX</v>
          </cell>
          <cell r="V2725" t="str">
            <v>CORIHUAMAN SURCO  ERICK ROBERT</v>
          </cell>
        </row>
        <row r="2726">
          <cell r="A2726">
            <v>2743</v>
          </cell>
          <cell r="B2726">
            <v>42718</v>
          </cell>
          <cell r="C2726" t="str">
            <v>DICIEMBRE</v>
          </cell>
          <cell r="D2726" t="str">
            <v>2016</v>
          </cell>
          <cell r="E2726">
            <v>586</v>
          </cell>
          <cell r="F2726" t="str">
            <v>D3S-725</v>
          </cell>
          <cell r="G2726" t="str">
            <v>TBL-977</v>
          </cell>
          <cell r="H2726" t="str">
            <v>LAS BAMBAS</v>
          </cell>
          <cell r="I2726">
            <v>148939</v>
          </cell>
          <cell r="J2726" t="str">
            <v>REPUESTO</v>
          </cell>
          <cell r="K2726" t="str">
            <v>ARANDELAS PLANAS 3/8</v>
          </cell>
          <cell r="L2726">
            <v>2</v>
          </cell>
          <cell r="M2726" t="str">
            <v>UNID.</v>
          </cell>
          <cell r="N2726" t="str">
            <v>TRACTO</v>
          </cell>
          <cell r="O2726">
            <v>0</v>
          </cell>
          <cell r="P2726" t="str">
            <v>E3</v>
          </cell>
          <cell r="Q2726" t="str">
            <v>J2</v>
          </cell>
          <cell r="R2726" t="str">
            <v>J5</v>
          </cell>
          <cell r="S2726" t="str">
            <v>ENTREGADO</v>
          </cell>
          <cell r="T2726">
            <v>42718</v>
          </cell>
          <cell r="U2726" t="str">
            <v>CONDORI CHURATA ALEX</v>
          </cell>
          <cell r="V2726" t="str">
            <v>CORIHUAMAN SURCO  ERICK ROBERT</v>
          </cell>
        </row>
        <row r="2727">
          <cell r="A2727">
            <v>2716</v>
          </cell>
          <cell r="B2727">
            <v>42718</v>
          </cell>
          <cell r="C2727" t="str">
            <v>DICIEMBRE</v>
          </cell>
          <cell r="D2727" t="str">
            <v>2016</v>
          </cell>
          <cell r="E2727">
            <v>582</v>
          </cell>
          <cell r="F2727" t="str">
            <v>D4W-805</v>
          </cell>
          <cell r="G2727" t="str">
            <v>CAMIONETA</v>
          </cell>
          <cell r="H2727" t="str">
            <v>MANTENIMIENTO</v>
          </cell>
          <cell r="I2727">
            <v>123845</v>
          </cell>
          <cell r="J2727" t="str">
            <v>REPUESTO</v>
          </cell>
          <cell r="K2727" t="str">
            <v>FILTRO DE AIRE</v>
          </cell>
          <cell r="L2727">
            <v>1</v>
          </cell>
          <cell r="M2727" t="str">
            <v>UNID.</v>
          </cell>
          <cell r="N2727" t="str">
            <v>CAMIONETA</v>
          </cell>
          <cell r="O2727">
            <v>0</v>
          </cell>
          <cell r="P2727" t="str">
            <v>M6</v>
          </cell>
          <cell r="Q2727" t="str">
            <v>J1</v>
          </cell>
          <cell r="R2727" t="str">
            <v>J6</v>
          </cell>
          <cell r="S2727" t="str">
            <v>ENTREGADO</v>
          </cell>
          <cell r="T2727">
            <v>42718</v>
          </cell>
          <cell r="U2727" t="str">
            <v>PARI VENTURA  EDSON ORLANDO</v>
          </cell>
          <cell r="V2727" t="str">
            <v>FLOREZ CONDORI  JOSE WILLIANS</v>
          </cell>
        </row>
        <row r="2728">
          <cell r="A2728">
            <v>2717</v>
          </cell>
          <cell r="B2728">
            <v>42718</v>
          </cell>
          <cell r="C2728" t="str">
            <v>DICIEMBRE</v>
          </cell>
          <cell r="D2728" t="str">
            <v>2016</v>
          </cell>
          <cell r="E2728">
            <v>582</v>
          </cell>
          <cell r="F2728" t="str">
            <v>D4W-805</v>
          </cell>
          <cell r="G2728" t="str">
            <v>CAMIONETA</v>
          </cell>
          <cell r="H2728" t="str">
            <v>MANTENIMIENTO</v>
          </cell>
          <cell r="I2728">
            <v>123845</v>
          </cell>
          <cell r="J2728" t="str">
            <v>REPUESTO</v>
          </cell>
          <cell r="K2728" t="str">
            <v>FILTRO DE ACEITE</v>
          </cell>
          <cell r="L2728">
            <v>1</v>
          </cell>
          <cell r="M2728" t="str">
            <v>UNID.</v>
          </cell>
          <cell r="N2728" t="str">
            <v>CAMIONETA</v>
          </cell>
          <cell r="O2728">
            <v>0</v>
          </cell>
          <cell r="P2728" t="str">
            <v>M6</v>
          </cell>
          <cell r="Q2728" t="str">
            <v>J1</v>
          </cell>
          <cell r="R2728" t="str">
            <v>J6</v>
          </cell>
          <cell r="S2728" t="str">
            <v>ENTREGADO</v>
          </cell>
          <cell r="T2728">
            <v>42718</v>
          </cell>
          <cell r="U2728" t="str">
            <v>PARI VENTURA  EDSON ORLANDO</v>
          </cell>
          <cell r="V2728" t="str">
            <v>FLOREZ CONDORI  JOSE WILLIANS</v>
          </cell>
        </row>
        <row r="2729">
          <cell r="A2729">
            <v>2718</v>
          </cell>
          <cell r="B2729">
            <v>42718</v>
          </cell>
          <cell r="C2729" t="str">
            <v>DICIEMBRE</v>
          </cell>
          <cell r="D2729" t="str">
            <v>2016</v>
          </cell>
          <cell r="E2729">
            <v>582</v>
          </cell>
          <cell r="F2729" t="str">
            <v>D4W-805</v>
          </cell>
          <cell r="G2729" t="str">
            <v>CAMIONETA</v>
          </cell>
          <cell r="H2729" t="str">
            <v>MANTENIMIENTO</v>
          </cell>
          <cell r="I2729">
            <v>123845</v>
          </cell>
          <cell r="J2729" t="str">
            <v>REPUESTO</v>
          </cell>
          <cell r="K2729" t="str">
            <v>FILTRO DE COMBUSTIBLE</v>
          </cell>
          <cell r="L2729">
            <v>1</v>
          </cell>
          <cell r="M2729" t="str">
            <v>UNID.</v>
          </cell>
          <cell r="N2729" t="str">
            <v>CAMIONETA</v>
          </cell>
          <cell r="O2729">
            <v>0</v>
          </cell>
          <cell r="P2729" t="str">
            <v>M6</v>
          </cell>
          <cell r="Q2729" t="str">
            <v>J1</v>
          </cell>
          <cell r="R2729" t="str">
            <v>J6</v>
          </cell>
          <cell r="S2729" t="str">
            <v>ENTREGADO</v>
          </cell>
          <cell r="T2729">
            <v>42718</v>
          </cell>
          <cell r="U2729" t="str">
            <v>PARI VENTURA  EDSON ORLANDO</v>
          </cell>
          <cell r="V2729" t="str">
            <v>FLOREZ CONDORI  JOSE WILLIANS</v>
          </cell>
        </row>
        <row r="2730">
          <cell r="A2730">
            <v>2719</v>
          </cell>
          <cell r="B2730">
            <v>42718</v>
          </cell>
          <cell r="C2730" t="str">
            <v>DICIEMBRE</v>
          </cell>
          <cell r="D2730" t="str">
            <v>2016</v>
          </cell>
          <cell r="E2730">
            <v>582</v>
          </cell>
          <cell r="F2730" t="str">
            <v>D4W-805</v>
          </cell>
          <cell r="G2730" t="str">
            <v>CAMIONETA</v>
          </cell>
          <cell r="H2730" t="str">
            <v>MANTENIMIENTO</v>
          </cell>
          <cell r="I2730">
            <v>123845</v>
          </cell>
          <cell r="J2730" t="str">
            <v>REPUESTO</v>
          </cell>
          <cell r="K2730" t="str">
            <v>ACEITE 15W40</v>
          </cell>
          <cell r="L2730">
            <v>2</v>
          </cell>
          <cell r="M2730" t="str">
            <v>GLNS.</v>
          </cell>
          <cell r="N2730" t="str">
            <v>CAMIONETA</v>
          </cell>
          <cell r="O2730">
            <v>0</v>
          </cell>
          <cell r="P2730" t="str">
            <v>M6</v>
          </cell>
          <cell r="Q2730" t="str">
            <v>J1</v>
          </cell>
          <cell r="R2730" t="str">
            <v>J6</v>
          </cell>
          <cell r="S2730" t="str">
            <v>ENTREGADO</v>
          </cell>
          <cell r="T2730">
            <v>42718</v>
          </cell>
          <cell r="U2730" t="str">
            <v>PARI VENTURA  EDSON ORLANDO</v>
          </cell>
          <cell r="V2730" t="str">
            <v>FLOREZ CONDORI  JOSE WILLIANS</v>
          </cell>
        </row>
        <row r="2731">
          <cell r="A2731">
            <v>2724</v>
          </cell>
          <cell r="B2731">
            <v>42718</v>
          </cell>
          <cell r="C2731" t="str">
            <v>DICIEMBRE</v>
          </cell>
          <cell r="D2731" t="str">
            <v>2016</v>
          </cell>
          <cell r="E2731">
            <v>582</v>
          </cell>
          <cell r="F2731" t="str">
            <v>D4W-805</v>
          </cell>
          <cell r="G2731" t="str">
            <v>CAMIONETA</v>
          </cell>
          <cell r="H2731" t="str">
            <v>MANTENIMIENTO</v>
          </cell>
          <cell r="I2731">
            <v>123845</v>
          </cell>
          <cell r="J2731" t="str">
            <v>REPUESTO</v>
          </cell>
          <cell r="K2731" t="str">
            <v>DISCO DE FRENO</v>
          </cell>
          <cell r="L2731">
            <v>1</v>
          </cell>
          <cell r="M2731" t="str">
            <v>UNID.</v>
          </cell>
          <cell r="N2731" t="str">
            <v>CAMIONETA</v>
          </cell>
          <cell r="O2731">
            <v>72</v>
          </cell>
          <cell r="P2731" t="str">
            <v>M6</v>
          </cell>
          <cell r="Q2731" t="str">
            <v>J1</v>
          </cell>
          <cell r="R2731" t="str">
            <v>J6</v>
          </cell>
          <cell r="S2731" t="str">
            <v>PENDIENTE</v>
          </cell>
          <cell r="T2731">
            <v>0</v>
          </cell>
          <cell r="U2731" t="str">
            <v>PARI VENTURA  EDSON ORLANDO</v>
          </cell>
          <cell r="V2731" t="str">
            <v>FLOREZ CONDORI  JOSE WILLIANS</v>
          </cell>
        </row>
        <row r="2732">
          <cell r="A2732">
            <v>2725</v>
          </cell>
          <cell r="B2732">
            <v>42718</v>
          </cell>
          <cell r="C2732" t="str">
            <v>DICIEMBRE</v>
          </cell>
          <cell r="D2732" t="str">
            <v>2016</v>
          </cell>
          <cell r="E2732">
            <v>582</v>
          </cell>
          <cell r="F2732" t="str">
            <v>D4W-805</v>
          </cell>
          <cell r="G2732" t="str">
            <v>CAMIONETA</v>
          </cell>
          <cell r="H2732" t="str">
            <v>MANTENIMIENTO</v>
          </cell>
          <cell r="I2732">
            <v>123845</v>
          </cell>
          <cell r="J2732" t="str">
            <v>REPUESTO</v>
          </cell>
          <cell r="K2732" t="str">
            <v>JUEGO DE PASTILLAS MITSUBISHI DE 200</v>
          </cell>
          <cell r="L2732">
            <v>1</v>
          </cell>
          <cell r="M2732" t="str">
            <v>JUEGO</v>
          </cell>
          <cell r="N2732" t="str">
            <v>CAMIONETA</v>
          </cell>
          <cell r="O2732">
            <v>72</v>
          </cell>
          <cell r="P2732" t="str">
            <v>M6</v>
          </cell>
          <cell r="Q2732" t="str">
            <v>J1</v>
          </cell>
          <cell r="R2732" t="str">
            <v>J6</v>
          </cell>
          <cell r="S2732" t="str">
            <v>PENDIENTE</v>
          </cell>
          <cell r="T2732">
            <v>0</v>
          </cell>
          <cell r="U2732" t="str">
            <v>PARI VENTURA  EDSON ORLANDO</v>
          </cell>
          <cell r="V2732" t="str">
            <v>FLOREZ CONDORI  JOSE WILLIANS</v>
          </cell>
        </row>
        <row r="2733">
          <cell r="A2733">
            <v>2697</v>
          </cell>
          <cell r="B2733">
            <v>42718</v>
          </cell>
          <cell r="C2733" t="str">
            <v>DICIEMBRE</v>
          </cell>
          <cell r="D2733" t="str">
            <v>2016</v>
          </cell>
          <cell r="E2733">
            <v>574</v>
          </cell>
          <cell r="F2733" t="str">
            <v>D4X-872</v>
          </cell>
          <cell r="G2733" t="str">
            <v>B4P-976</v>
          </cell>
          <cell r="H2733" t="str">
            <v>LAS BAMBAS</v>
          </cell>
          <cell r="I2733">
            <v>184600</v>
          </cell>
          <cell r="J2733" t="str">
            <v>REPUESTO</v>
          </cell>
          <cell r="K2733" t="str">
            <v>LLANTAS</v>
          </cell>
          <cell r="L2733">
            <v>12</v>
          </cell>
          <cell r="M2733" t="str">
            <v>UNID.</v>
          </cell>
          <cell r="N2733" t="str">
            <v>CISTERNA</v>
          </cell>
          <cell r="O2733">
            <v>0</v>
          </cell>
          <cell r="P2733" t="str">
            <v>N1</v>
          </cell>
          <cell r="Q2733" t="str">
            <v>J1</v>
          </cell>
          <cell r="R2733" t="str">
            <v>J6</v>
          </cell>
          <cell r="S2733" t="str">
            <v>ENTREGADO</v>
          </cell>
          <cell r="T2733">
            <v>42718</v>
          </cell>
          <cell r="U2733" t="str">
            <v>AGUILAR CCANTUTA WILLY</v>
          </cell>
          <cell r="V2733" t="str">
            <v>FLOREZ CONDORI  JOSE WILLIANS</v>
          </cell>
        </row>
        <row r="2734">
          <cell r="A2734">
            <v>2707</v>
          </cell>
          <cell r="B2734">
            <v>42718</v>
          </cell>
          <cell r="C2734" t="str">
            <v>DICIEMBRE</v>
          </cell>
          <cell r="D2734" t="str">
            <v>2016</v>
          </cell>
          <cell r="E2734">
            <v>574</v>
          </cell>
          <cell r="F2734" t="str">
            <v>D4X-872</v>
          </cell>
          <cell r="G2734" t="str">
            <v>B4P-976</v>
          </cell>
          <cell r="H2734" t="str">
            <v>LAS BAMBAS</v>
          </cell>
          <cell r="I2734">
            <v>184600</v>
          </cell>
          <cell r="J2734" t="str">
            <v>REPUESTO</v>
          </cell>
          <cell r="K2734" t="str">
            <v>RESORTES GRANDES DE ZAPATAS</v>
          </cell>
          <cell r="L2734">
            <v>6</v>
          </cell>
          <cell r="M2734" t="str">
            <v>UNID.</v>
          </cell>
          <cell r="N2734" t="str">
            <v>CISTERNA</v>
          </cell>
          <cell r="O2734">
            <v>0</v>
          </cell>
          <cell r="P2734" t="str">
            <v>M3</v>
          </cell>
          <cell r="Q2734" t="str">
            <v>J1</v>
          </cell>
          <cell r="R2734" t="str">
            <v>J6</v>
          </cell>
          <cell r="S2734" t="str">
            <v>ENTREGADO</v>
          </cell>
          <cell r="T2734">
            <v>42718</v>
          </cell>
          <cell r="U2734" t="str">
            <v>GARCIA PASQUEL  JOSE LUIS</v>
          </cell>
          <cell r="V2734" t="str">
            <v>FLOREZ CONDORI  JOSE WILLIANS</v>
          </cell>
        </row>
        <row r="2735">
          <cell r="A2735">
            <v>2708</v>
          </cell>
          <cell r="B2735">
            <v>42718</v>
          </cell>
          <cell r="C2735" t="str">
            <v>DICIEMBRE</v>
          </cell>
          <cell r="D2735" t="str">
            <v>2016</v>
          </cell>
          <cell r="E2735">
            <v>574</v>
          </cell>
          <cell r="F2735" t="str">
            <v>D4X-872</v>
          </cell>
          <cell r="G2735" t="str">
            <v>B4P-976</v>
          </cell>
          <cell r="H2735" t="str">
            <v>LAS BAMBAS</v>
          </cell>
          <cell r="I2735">
            <v>184600</v>
          </cell>
          <cell r="J2735" t="str">
            <v>REPUESTO</v>
          </cell>
          <cell r="K2735" t="str">
            <v>RESORTES CHICOS DE ZAPATAS</v>
          </cell>
          <cell r="L2735">
            <v>12</v>
          </cell>
          <cell r="M2735" t="str">
            <v>UNID.</v>
          </cell>
          <cell r="N2735" t="str">
            <v>CISTERNA</v>
          </cell>
          <cell r="O2735">
            <v>0</v>
          </cell>
          <cell r="P2735" t="str">
            <v>M3</v>
          </cell>
          <cell r="Q2735" t="str">
            <v>J1</v>
          </cell>
          <cell r="R2735" t="str">
            <v>J6</v>
          </cell>
          <cell r="S2735" t="str">
            <v>ENTREGADO</v>
          </cell>
          <cell r="T2735">
            <v>42718</v>
          </cell>
          <cell r="U2735" t="str">
            <v>GARCIA PASQUEL  JOSE LUIS</v>
          </cell>
          <cell r="V2735" t="str">
            <v>FLOREZ CONDORI  JOSE WILLIANS</v>
          </cell>
        </row>
        <row r="2736">
          <cell r="A2736">
            <v>2714</v>
          </cell>
          <cell r="B2736">
            <v>42718</v>
          </cell>
          <cell r="C2736" t="str">
            <v>DICIEMBRE</v>
          </cell>
          <cell r="D2736" t="str">
            <v>2016</v>
          </cell>
          <cell r="E2736">
            <v>574</v>
          </cell>
          <cell r="F2736" t="str">
            <v>D4X-872</v>
          </cell>
          <cell r="G2736" t="str">
            <v>B4P-976</v>
          </cell>
          <cell r="H2736" t="str">
            <v>LAS BAMBAS</v>
          </cell>
          <cell r="I2736">
            <v>184600</v>
          </cell>
          <cell r="J2736" t="str">
            <v>REPUESTO</v>
          </cell>
          <cell r="K2736" t="str">
            <v>PITONES RECTOS AMERICANOS</v>
          </cell>
          <cell r="L2736">
            <v>4</v>
          </cell>
          <cell r="M2736" t="str">
            <v>UNID.</v>
          </cell>
          <cell r="N2736" t="str">
            <v>CISTERNA</v>
          </cell>
          <cell r="O2736">
            <v>0</v>
          </cell>
          <cell r="P2736" t="str">
            <v>N2</v>
          </cell>
          <cell r="Q2736" t="str">
            <v>J1</v>
          </cell>
          <cell r="R2736" t="str">
            <v>J6</v>
          </cell>
          <cell r="S2736" t="str">
            <v>ENTREGADO</v>
          </cell>
          <cell r="T2736">
            <v>42718</v>
          </cell>
          <cell r="U2736" t="str">
            <v>MAMANI LARICO  EDUARDO ALVARO</v>
          </cell>
          <cell r="V2736" t="str">
            <v>FLOREZ CONDORI  JOSE WILLIANS</v>
          </cell>
        </row>
        <row r="2737">
          <cell r="A2737">
            <v>2715</v>
          </cell>
          <cell r="B2737">
            <v>42718</v>
          </cell>
          <cell r="C2737" t="str">
            <v>DICIEMBRE</v>
          </cell>
          <cell r="D2737" t="str">
            <v>2016</v>
          </cell>
          <cell r="E2737">
            <v>574</v>
          </cell>
          <cell r="F2737" t="str">
            <v>D4X-872</v>
          </cell>
          <cell r="G2737" t="str">
            <v>B4P-976</v>
          </cell>
          <cell r="H2737" t="str">
            <v>LAS BAMBAS</v>
          </cell>
          <cell r="I2737">
            <v>184600</v>
          </cell>
          <cell r="J2737" t="str">
            <v>REPUESTO</v>
          </cell>
          <cell r="K2737" t="str">
            <v>AGUJAS DE PITON</v>
          </cell>
          <cell r="L2737">
            <v>12</v>
          </cell>
          <cell r="M2737" t="str">
            <v>UNID.</v>
          </cell>
          <cell r="N2737" t="str">
            <v>CISTERNA</v>
          </cell>
          <cell r="O2737">
            <v>0</v>
          </cell>
          <cell r="P2737" t="str">
            <v>N1</v>
          </cell>
          <cell r="Q2737" t="str">
            <v>J1</v>
          </cell>
          <cell r="R2737" t="str">
            <v>J6</v>
          </cell>
          <cell r="S2737" t="str">
            <v>ENTREGADO</v>
          </cell>
          <cell r="T2737">
            <v>42718</v>
          </cell>
          <cell r="U2737" t="str">
            <v>AGUILAR CCANTUTA WILLY</v>
          </cell>
          <cell r="V2737" t="str">
            <v>FLOREZ CONDORI  JOSE WILLIANS</v>
          </cell>
        </row>
        <row r="2738">
          <cell r="A2738">
            <v>2720</v>
          </cell>
          <cell r="B2738">
            <v>42718</v>
          </cell>
          <cell r="C2738" t="str">
            <v>DICIEMBRE</v>
          </cell>
          <cell r="D2738" t="str">
            <v>2016</v>
          </cell>
          <cell r="E2738">
            <v>574</v>
          </cell>
          <cell r="F2738" t="str">
            <v>D4X-872</v>
          </cell>
          <cell r="G2738" t="str">
            <v>B4P-976</v>
          </cell>
          <cell r="H2738" t="str">
            <v>LAS BAMBAS</v>
          </cell>
          <cell r="I2738">
            <v>184600</v>
          </cell>
          <cell r="J2738" t="str">
            <v>REPUESTO</v>
          </cell>
          <cell r="K2738" t="str">
            <v>GOMA LACA</v>
          </cell>
          <cell r="L2738">
            <v>1</v>
          </cell>
          <cell r="M2738" t="str">
            <v>UNID.</v>
          </cell>
          <cell r="N2738" t="str">
            <v>CISTERNA</v>
          </cell>
          <cell r="O2738">
            <v>0</v>
          </cell>
          <cell r="P2738" t="str">
            <v>M3</v>
          </cell>
          <cell r="Q2738" t="str">
            <v>J1</v>
          </cell>
          <cell r="R2738" t="str">
            <v>J6</v>
          </cell>
          <cell r="S2738" t="str">
            <v>ENTREGADO</v>
          </cell>
          <cell r="T2738">
            <v>42718</v>
          </cell>
          <cell r="U2738" t="str">
            <v>GARCIA PASQUEL  JOSE LUIS</v>
          </cell>
          <cell r="V2738" t="str">
            <v>FLOREZ CONDORI  JOSE WILLIANS</v>
          </cell>
        </row>
        <row r="2739">
          <cell r="A2739">
            <v>2744</v>
          </cell>
          <cell r="B2739">
            <v>42718</v>
          </cell>
          <cell r="C2739" t="str">
            <v>DICIEMBRE</v>
          </cell>
          <cell r="D2739" t="str">
            <v>2016</v>
          </cell>
          <cell r="E2739">
            <v>574</v>
          </cell>
          <cell r="F2739" t="str">
            <v>D4X-872</v>
          </cell>
          <cell r="G2739" t="str">
            <v>B4P-976</v>
          </cell>
          <cell r="H2739" t="str">
            <v>LAS BAMBAS</v>
          </cell>
          <cell r="I2739">
            <v>184600</v>
          </cell>
          <cell r="J2739" t="str">
            <v>REPUESTO</v>
          </cell>
          <cell r="K2739" t="str">
            <v>SEGUROS DE RODILLOS DE ZAPATAS</v>
          </cell>
          <cell r="L2739">
            <v>4</v>
          </cell>
          <cell r="M2739" t="str">
            <v>UNID.</v>
          </cell>
          <cell r="N2739" t="str">
            <v>CISTERNA</v>
          </cell>
          <cell r="O2739">
            <v>0</v>
          </cell>
          <cell r="P2739" t="str">
            <v>M3</v>
          </cell>
          <cell r="Q2739" t="str">
            <v>J2</v>
          </cell>
          <cell r="R2739" t="str">
            <v>J5</v>
          </cell>
          <cell r="S2739" t="str">
            <v>ENTREGADO</v>
          </cell>
          <cell r="T2739">
            <v>42718</v>
          </cell>
          <cell r="U2739" t="str">
            <v>GARCIA PASQUEL  JOSE LUIS</v>
          </cell>
          <cell r="V2739" t="str">
            <v>CORIHUAMAN SURCO  ERICK ROBERT</v>
          </cell>
        </row>
        <row r="2740">
          <cell r="A2740">
            <v>2664</v>
          </cell>
          <cell r="B2740">
            <v>42718</v>
          </cell>
          <cell r="C2740" t="str">
            <v>DICIEMBRE</v>
          </cell>
          <cell r="D2740" t="str">
            <v>2016</v>
          </cell>
          <cell r="E2740">
            <v>200</v>
          </cell>
          <cell r="F2740" t="str">
            <v>TALLER</v>
          </cell>
          <cell r="G2740" t="str">
            <v>TALLER</v>
          </cell>
          <cell r="H2740" t="str">
            <v>TALLER</v>
          </cell>
          <cell r="I2740" t="str">
            <v>TALLER</v>
          </cell>
          <cell r="J2740" t="str">
            <v>UNIFORMES</v>
          </cell>
          <cell r="K2740" t="str">
            <v>TAIVEX "L"</v>
          </cell>
          <cell r="L2740">
            <v>1</v>
          </cell>
          <cell r="M2740" t="str">
            <v>UNID.</v>
          </cell>
          <cell r="N2740" t="str">
            <v>TALLER</v>
          </cell>
          <cell r="O2740">
            <v>0</v>
          </cell>
          <cell r="P2740" t="str">
            <v>M3</v>
          </cell>
          <cell r="Q2740" t="str">
            <v>J1</v>
          </cell>
          <cell r="R2740" t="str">
            <v>J6</v>
          </cell>
          <cell r="S2740" t="str">
            <v>ENTREGADO</v>
          </cell>
          <cell r="T2740">
            <v>42718</v>
          </cell>
          <cell r="U2740" t="str">
            <v>GARCIA PASQUEL  JOSE LUIS</v>
          </cell>
          <cell r="V2740" t="str">
            <v>FLOREZ CONDORI  JOSE WILLIANS</v>
          </cell>
        </row>
        <row r="2741">
          <cell r="A2741">
            <v>2665</v>
          </cell>
          <cell r="B2741">
            <v>42718</v>
          </cell>
          <cell r="C2741" t="str">
            <v>DICIEMBRE</v>
          </cell>
          <cell r="D2741" t="str">
            <v>2016</v>
          </cell>
          <cell r="E2741">
            <v>200</v>
          </cell>
          <cell r="F2741" t="str">
            <v>TALLER</v>
          </cell>
          <cell r="G2741" t="str">
            <v>TALLER</v>
          </cell>
          <cell r="H2741" t="str">
            <v>TALLER</v>
          </cell>
          <cell r="I2741" t="str">
            <v>TALLER</v>
          </cell>
          <cell r="J2741" t="str">
            <v>IMPLEMENTACION</v>
          </cell>
          <cell r="K2741" t="str">
            <v>PIEDRA CORTE 7"</v>
          </cell>
          <cell r="L2741">
            <v>1</v>
          </cell>
          <cell r="M2741" t="str">
            <v>UNID.</v>
          </cell>
          <cell r="N2741" t="str">
            <v>TALLER</v>
          </cell>
          <cell r="O2741">
            <v>0</v>
          </cell>
          <cell r="P2741" t="str">
            <v>S2</v>
          </cell>
          <cell r="Q2741" t="str">
            <v>J1</v>
          </cell>
          <cell r="R2741" t="str">
            <v>J6</v>
          </cell>
          <cell r="S2741" t="str">
            <v>ENTREGADO</v>
          </cell>
          <cell r="T2741">
            <v>42718</v>
          </cell>
          <cell r="U2741" t="str">
            <v>PALOMINO ESTRADA  MICHEL</v>
          </cell>
          <cell r="V2741" t="str">
            <v>FLOREZ CONDORI  JOSE WILLIANS</v>
          </cell>
        </row>
        <row r="2742">
          <cell r="A2742">
            <v>2666</v>
          </cell>
          <cell r="B2742">
            <v>42718</v>
          </cell>
          <cell r="C2742" t="str">
            <v>DICIEMBRE</v>
          </cell>
          <cell r="D2742" t="str">
            <v>2016</v>
          </cell>
          <cell r="E2742">
            <v>200</v>
          </cell>
          <cell r="F2742" t="str">
            <v>TALLER</v>
          </cell>
          <cell r="G2742" t="str">
            <v>TALLER</v>
          </cell>
          <cell r="H2742" t="str">
            <v>TALLER</v>
          </cell>
          <cell r="I2742" t="str">
            <v>TALLER</v>
          </cell>
          <cell r="J2742" t="str">
            <v>IMPLEMENTACION</v>
          </cell>
          <cell r="K2742" t="str">
            <v>PIEDRA CORTE 4.5"</v>
          </cell>
          <cell r="L2742">
            <v>2</v>
          </cell>
          <cell r="M2742" t="str">
            <v>UNID.</v>
          </cell>
          <cell r="N2742" t="str">
            <v>TALLER</v>
          </cell>
          <cell r="O2742">
            <v>0</v>
          </cell>
          <cell r="P2742" t="str">
            <v>S2</v>
          </cell>
          <cell r="Q2742" t="str">
            <v>J1</v>
          </cell>
          <cell r="R2742" t="str">
            <v>J6</v>
          </cell>
          <cell r="S2742" t="str">
            <v>ENTREGADO</v>
          </cell>
          <cell r="T2742">
            <v>42718</v>
          </cell>
          <cell r="U2742" t="str">
            <v>PALOMINO ESTRADA  MICHEL</v>
          </cell>
          <cell r="V2742" t="str">
            <v>FLOREZ CONDORI  JOSE WILLIANS</v>
          </cell>
        </row>
        <row r="2743">
          <cell r="A2743">
            <v>2668</v>
          </cell>
          <cell r="B2743">
            <v>42718</v>
          </cell>
          <cell r="C2743" t="str">
            <v>DICIEMBRE</v>
          </cell>
          <cell r="D2743" t="str">
            <v>2016</v>
          </cell>
          <cell r="E2743">
            <v>200</v>
          </cell>
          <cell r="F2743" t="str">
            <v>TALLER</v>
          </cell>
          <cell r="G2743" t="str">
            <v>TALLER</v>
          </cell>
          <cell r="H2743" t="str">
            <v>TALLER</v>
          </cell>
          <cell r="I2743" t="str">
            <v>TALLER</v>
          </cell>
          <cell r="J2743" t="str">
            <v>UNIFORMES</v>
          </cell>
          <cell r="K2743" t="str">
            <v>TAIVEX "M"</v>
          </cell>
          <cell r="L2743">
            <v>1</v>
          </cell>
          <cell r="M2743" t="str">
            <v>UNID.</v>
          </cell>
          <cell r="N2743" t="str">
            <v>TALLER</v>
          </cell>
          <cell r="O2743">
            <v>0</v>
          </cell>
          <cell r="P2743" t="str">
            <v>M1</v>
          </cell>
          <cell r="Q2743" t="str">
            <v>J1</v>
          </cell>
          <cell r="R2743" t="str">
            <v>J6</v>
          </cell>
          <cell r="S2743" t="str">
            <v>ENTREGADO</v>
          </cell>
          <cell r="T2743">
            <v>42718</v>
          </cell>
          <cell r="U2743" t="str">
            <v>CABEZAS SANCHEZ JEAN JHONATAN</v>
          </cell>
          <cell r="V2743" t="str">
            <v>FLOREZ CONDORI  JOSE WILLIANS</v>
          </cell>
        </row>
        <row r="2744">
          <cell r="A2744">
            <v>2701</v>
          </cell>
          <cell r="B2744">
            <v>42718</v>
          </cell>
          <cell r="C2744" t="str">
            <v>DICIEMBRE</v>
          </cell>
          <cell r="D2744" t="str">
            <v>2016</v>
          </cell>
          <cell r="E2744">
            <v>200</v>
          </cell>
          <cell r="F2744" t="str">
            <v>TALLER</v>
          </cell>
          <cell r="G2744" t="str">
            <v>TALLER</v>
          </cell>
          <cell r="H2744" t="str">
            <v>TALLER</v>
          </cell>
          <cell r="I2744" t="str">
            <v>TALLER</v>
          </cell>
          <cell r="J2744" t="str">
            <v>INSUMO TALLER</v>
          </cell>
          <cell r="K2744" t="str">
            <v>THINNER</v>
          </cell>
          <cell r="L2744">
            <v>2</v>
          </cell>
          <cell r="M2744" t="str">
            <v>GLNS.</v>
          </cell>
          <cell r="N2744" t="str">
            <v>TALLER</v>
          </cell>
          <cell r="O2744">
            <v>1</v>
          </cell>
          <cell r="P2744" t="str">
            <v>S2</v>
          </cell>
          <cell r="Q2744" t="str">
            <v>J1</v>
          </cell>
          <cell r="R2744" t="str">
            <v>J6</v>
          </cell>
          <cell r="S2744" t="str">
            <v>ENTREGADO</v>
          </cell>
          <cell r="T2744">
            <v>42719</v>
          </cell>
          <cell r="U2744" t="str">
            <v>PALOMINO ESTRADA  MICHEL</v>
          </cell>
          <cell r="V2744" t="str">
            <v>FLOREZ CONDORI  JOSE WILLIANS</v>
          </cell>
        </row>
        <row r="2745">
          <cell r="A2745">
            <v>2702</v>
          </cell>
          <cell r="B2745">
            <v>42718</v>
          </cell>
          <cell r="C2745" t="str">
            <v>DICIEMBRE</v>
          </cell>
          <cell r="D2745" t="str">
            <v>2016</v>
          </cell>
          <cell r="E2745">
            <v>200</v>
          </cell>
          <cell r="F2745" t="str">
            <v>TALLER</v>
          </cell>
          <cell r="G2745" t="str">
            <v>TALLER</v>
          </cell>
          <cell r="H2745" t="str">
            <v>TALLER</v>
          </cell>
          <cell r="I2745" t="str">
            <v>TALLER</v>
          </cell>
          <cell r="J2745" t="str">
            <v>INSUMO TALLER</v>
          </cell>
          <cell r="K2745" t="str">
            <v>PINTURA CELESTE</v>
          </cell>
          <cell r="L2745">
            <v>2</v>
          </cell>
          <cell r="M2745" t="str">
            <v>GLNS.</v>
          </cell>
          <cell r="N2745" t="str">
            <v>TALLER</v>
          </cell>
          <cell r="O2745">
            <v>72</v>
          </cell>
          <cell r="P2745" t="str">
            <v>E3</v>
          </cell>
          <cell r="Q2745" t="str">
            <v>J1</v>
          </cell>
          <cell r="R2745" t="str">
            <v>J6</v>
          </cell>
          <cell r="S2745" t="str">
            <v>PENDIENTE</v>
          </cell>
          <cell r="T2745">
            <v>0</v>
          </cell>
          <cell r="U2745" t="str">
            <v>CONDORI CHURATA ALEX</v>
          </cell>
          <cell r="V2745" t="str">
            <v>FLOREZ CONDORI  JOSE WILLIANS</v>
          </cell>
        </row>
        <row r="2746">
          <cell r="A2746">
            <v>2703</v>
          </cell>
          <cell r="B2746">
            <v>42718</v>
          </cell>
          <cell r="C2746" t="str">
            <v>DICIEMBRE</v>
          </cell>
          <cell r="D2746" t="str">
            <v>2016</v>
          </cell>
          <cell r="E2746">
            <v>200</v>
          </cell>
          <cell r="F2746" t="str">
            <v>TALLER</v>
          </cell>
          <cell r="G2746" t="str">
            <v>TALLER</v>
          </cell>
          <cell r="H2746" t="str">
            <v>TALLER</v>
          </cell>
          <cell r="I2746" t="str">
            <v>TALLER</v>
          </cell>
          <cell r="J2746" t="str">
            <v>INSUMO TALLER</v>
          </cell>
          <cell r="K2746" t="str">
            <v>THINNER</v>
          </cell>
          <cell r="L2746">
            <v>2</v>
          </cell>
          <cell r="M2746" t="str">
            <v>GLNS.</v>
          </cell>
          <cell r="N2746" t="str">
            <v>TALLER</v>
          </cell>
          <cell r="O2746">
            <v>1</v>
          </cell>
          <cell r="P2746" t="str">
            <v>E3</v>
          </cell>
          <cell r="Q2746" t="str">
            <v>J1</v>
          </cell>
          <cell r="R2746" t="str">
            <v>J6</v>
          </cell>
          <cell r="S2746" t="str">
            <v>ENTREGADO</v>
          </cell>
          <cell r="T2746">
            <v>42719</v>
          </cell>
          <cell r="U2746" t="str">
            <v>CONDORI CHURATA ALEX</v>
          </cell>
          <cell r="V2746" t="str">
            <v>FLOREZ CONDORI  JOSE WILLIANS</v>
          </cell>
        </row>
        <row r="2747">
          <cell r="A2747">
            <v>2704</v>
          </cell>
          <cell r="B2747">
            <v>42718</v>
          </cell>
          <cell r="C2747" t="str">
            <v>DICIEMBRE</v>
          </cell>
          <cell r="D2747" t="str">
            <v>2016</v>
          </cell>
          <cell r="E2747">
            <v>200</v>
          </cell>
          <cell r="F2747" t="str">
            <v>TALLER</v>
          </cell>
          <cell r="G2747" t="str">
            <v>TALLER</v>
          </cell>
          <cell r="H2747" t="str">
            <v>TALLER</v>
          </cell>
          <cell r="I2747" t="str">
            <v>TALLER</v>
          </cell>
          <cell r="J2747" t="str">
            <v>INSUMO TALLER</v>
          </cell>
          <cell r="K2747" t="str">
            <v>PINTURA NEGRA</v>
          </cell>
          <cell r="L2747">
            <v>1</v>
          </cell>
          <cell r="M2747" t="str">
            <v>GLNS.</v>
          </cell>
          <cell r="N2747" t="str">
            <v>TALLER</v>
          </cell>
          <cell r="O2747">
            <v>1</v>
          </cell>
          <cell r="P2747" t="str">
            <v>E3</v>
          </cell>
          <cell r="Q2747" t="str">
            <v>J1</v>
          </cell>
          <cell r="R2747" t="str">
            <v>J6</v>
          </cell>
          <cell r="S2747" t="str">
            <v>ENTREGADO</v>
          </cell>
          <cell r="T2747">
            <v>42719</v>
          </cell>
          <cell r="U2747" t="str">
            <v>CONDORI CHURATA ALEX</v>
          </cell>
          <cell r="V2747" t="str">
            <v>FLOREZ CONDORI  JOSE WILLIANS</v>
          </cell>
        </row>
        <row r="2748">
          <cell r="A2748">
            <v>2705</v>
          </cell>
          <cell r="B2748">
            <v>42718</v>
          </cell>
          <cell r="C2748" t="str">
            <v>DICIEMBRE</v>
          </cell>
          <cell r="D2748" t="str">
            <v>2016</v>
          </cell>
          <cell r="E2748">
            <v>200</v>
          </cell>
          <cell r="F2748" t="str">
            <v>TALLER</v>
          </cell>
          <cell r="G2748" t="str">
            <v>TALLER</v>
          </cell>
          <cell r="H2748" t="str">
            <v>TALLER</v>
          </cell>
          <cell r="I2748" t="str">
            <v>TALLER</v>
          </cell>
          <cell r="J2748" t="str">
            <v>UNIFORMES</v>
          </cell>
          <cell r="K2748" t="str">
            <v>TAIVEX "M"</v>
          </cell>
          <cell r="L2748">
            <v>1</v>
          </cell>
          <cell r="M2748" t="str">
            <v>UNID.</v>
          </cell>
          <cell r="N2748" t="str">
            <v>TALLER</v>
          </cell>
          <cell r="O2748">
            <v>0</v>
          </cell>
          <cell r="P2748" t="str">
            <v>E3</v>
          </cell>
          <cell r="Q2748" t="str">
            <v>J1</v>
          </cell>
          <cell r="R2748" t="str">
            <v>J6</v>
          </cell>
          <cell r="S2748" t="str">
            <v>ENTREGADO</v>
          </cell>
          <cell r="T2748">
            <v>42718</v>
          </cell>
          <cell r="U2748" t="str">
            <v>CONDORI CHURATA ALEX</v>
          </cell>
          <cell r="V2748" t="str">
            <v>FLOREZ CONDORI  JOSE WILLIANS</v>
          </cell>
        </row>
        <row r="2749">
          <cell r="A2749">
            <v>2706</v>
          </cell>
          <cell r="B2749">
            <v>42718</v>
          </cell>
          <cell r="C2749" t="str">
            <v>DICIEMBRE</v>
          </cell>
          <cell r="D2749" t="str">
            <v>2016</v>
          </cell>
          <cell r="E2749">
            <v>200</v>
          </cell>
          <cell r="F2749" t="str">
            <v>TALLER</v>
          </cell>
          <cell r="G2749" t="str">
            <v>TALLER</v>
          </cell>
          <cell r="H2749" t="str">
            <v>TALLER</v>
          </cell>
          <cell r="I2749" t="str">
            <v>TALLER</v>
          </cell>
          <cell r="J2749" t="str">
            <v>INSUMO TALLER</v>
          </cell>
          <cell r="K2749" t="str">
            <v>DETERGENTE</v>
          </cell>
          <cell r="L2749">
            <v>1</v>
          </cell>
          <cell r="M2749" t="str">
            <v>UNID.</v>
          </cell>
          <cell r="N2749" t="str">
            <v>TALLER</v>
          </cell>
          <cell r="O2749">
            <v>0</v>
          </cell>
          <cell r="P2749" t="str">
            <v>E3</v>
          </cell>
          <cell r="Q2749" t="str">
            <v>J1</v>
          </cell>
          <cell r="R2749" t="str">
            <v>J6</v>
          </cell>
          <cell r="S2749" t="str">
            <v>ENTREGADO</v>
          </cell>
          <cell r="T2749">
            <v>42718</v>
          </cell>
          <cell r="U2749" t="str">
            <v>CONDORI CHURATA ALEX</v>
          </cell>
          <cell r="V2749" t="str">
            <v>FLOREZ CONDORI  JOSE WILLIANS</v>
          </cell>
        </row>
        <row r="2750">
          <cell r="A2750">
            <v>2709</v>
          </cell>
          <cell r="B2750">
            <v>42718</v>
          </cell>
          <cell r="C2750" t="str">
            <v>DICIEMBRE</v>
          </cell>
          <cell r="D2750" t="str">
            <v>2016</v>
          </cell>
          <cell r="E2750">
            <v>200</v>
          </cell>
          <cell r="F2750" t="str">
            <v>TALLER</v>
          </cell>
          <cell r="G2750" t="str">
            <v>TALLER</v>
          </cell>
          <cell r="H2750" t="str">
            <v>TALLER</v>
          </cell>
          <cell r="I2750" t="str">
            <v>TALLER</v>
          </cell>
          <cell r="J2750" t="str">
            <v>REPUESTO</v>
          </cell>
          <cell r="K2750" t="str">
            <v>LUNAS OSCURAS NRO. 11</v>
          </cell>
          <cell r="L2750">
            <v>1</v>
          </cell>
          <cell r="M2750" t="str">
            <v>UNID.</v>
          </cell>
          <cell r="N2750" t="str">
            <v>TALLER</v>
          </cell>
          <cell r="O2750">
            <v>0</v>
          </cell>
          <cell r="P2750" t="str">
            <v>S1</v>
          </cell>
          <cell r="Q2750" t="str">
            <v>J1</v>
          </cell>
          <cell r="R2750" t="str">
            <v>J6</v>
          </cell>
          <cell r="S2750" t="str">
            <v>ENTREGADO</v>
          </cell>
          <cell r="T2750">
            <v>42718</v>
          </cell>
          <cell r="U2750" t="str">
            <v>BAYONA CRUZ CRISTIAN ARMANDO</v>
          </cell>
          <cell r="V2750" t="str">
            <v>FLOREZ CONDORI  JOSE WILLIANS</v>
          </cell>
        </row>
        <row r="2751">
          <cell r="A2751">
            <v>2710</v>
          </cell>
          <cell r="B2751">
            <v>42718</v>
          </cell>
          <cell r="C2751" t="str">
            <v>DICIEMBRE</v>
          </cell>
          <cell r="D2751" t="str">
            <v>2016</v>
          </cell>
          <cell r="E2751">
            <v>200</v>
          </cell>
          <cell r="F2751" t="str">
            <v>TALLER</v>
          </cell>
          <cell r="G2751" t="str">
            <v>TALLER</v>
          </cell>
          <cell r="H2751" t="str">
            <v>TALLER</v>
          </cell>
          <cell r="I2751" t="str">
            <v>TALLER</v>
          </cell>
          <cell r="J2751" t="str">
            <v>REPUESTO</v>
          </cell>
          <cell r="K2751" t="str">
            <v>LUNAS CLARAS</v>
          </cell>
          <cell r="L2751">
            <v>2</v>
          </cell>
          <cell r="M2751" t="str">
            <v>UNID.</v>
          </cell>
          <cell r="N2751" t="str">
            <v>TALLER</v>
          </cell>
          <cell r="O2751">
            <v>0</v>
          </cell>
          <cell r="P2751" t="str">
            <v>S1</v>
          </cell>
          <cell r="Q2751" t="str">
            <v>J1</v>
          </cell>
          <cell r="R2751" t="str">
            <v>J6</v>
          </cell>
          <cell r="S2751" t="str">
            <v>ENTREGADO</v>
          </cell>
          <cell r="T2751">
            <v>42718</v>
          </cell>
          <cell r="U2751" t="str">
            <v>BAYONA CRUZ CRISTIAN ARMANDO</v>
          </cell>
          <cell r="V2751" t="str">
            <v>FLOREZ CONDORI  JOSE WILLIANS</v>
          </cell>
        </row>
        <row r="2752">
          <cell r="A2752">
            <v>2711</v>
          </cell>
          <cell r="B2752">
            <v>42718</v>
          </cell>
          <cell r="C2752" t="str">
            <v>DICIEMBRE</v>
          </cell>
          <cell r="D2752" t="str">
            <v>2016</v>
          </cell>
          <cell r="E2752">
            <v>200</v>
          </cell>
          <cell r="F2752" t="str">
            <v>TALLER</v>
          </cell>
          <cell r="G2752" t="str">
            <v>TALLER</v>
          </cell>
          <cell r="H2752" t="str">
            <v>TALLER</v>
          </cell>
          <cell r="I2752" t="str">
            <v>TALLER</v>
          </cell>
          <cell r="J2752" t="str">
            <v>REPUESTO</v>
          </cell>
          <cell r="K2752" t="str">
            <v>DISCO DE CORTE 7"</v>
          </cell>
          <cell r="L2752">
            <v>1</v>
          </cell>
          <cell r="M2752" t="str">
            <v>UNID.</v>
          </cell>
          <cell r="N2752" t="str">
            <v>TALLER</v>
          </cell>
          <cell r="O2752">
            <v>0</v>
          </cell>
          <cell r="P2752" t="str">
            <v>S1</v>
          </cell>
          <cell r="Q2752" t="str">
            <v>J1</v>
          </cell>
          <cell r="R2752" t="str">
            <v>J6</v>
          </cell>
          <cell r="S2752" t="str">
            <v>ENTREGADO</v>
          </cell>
          <cell r="T2752">
            <v>42718</v>
          </cell>
          <cell r="U2752" t="str">
            <v>BAYONA CRUZ CRISTIAN ARMANDO</v>
          </cell>
          <cell r="V2752" t="str">
            <v>FLOREZ CONDORI  JOSE WILLIANS</v>
          </cell>
        </row>
        <row r="2753">
          <cell r="A2753">
            <v>2713</v>
          </cell>
          <cell r="B2753">
            <v>42718</v>
          </cell>
          <cell r="C2753" t="str">
            <v>DICIEMBRE</v>
          </cell>
          <cell r="D2753" t="str">
            <v>2016</v>
          </cell>
          <cell r="E2753">
            <v>200</v>
          </cell>
          <cell r="F2753" t="str">
            <v>TALLER</v>
          </cell>
          <cell r="G2753" t="str">
            <v>TALLER</v>
          </cell>
          <cell r="H2753" t="str">
            <v>TALLER</v>
          </cell>
          <cell r="I2753" t="str">
            <v>TALLER</v>
          </cell>
          <cell r="J2753" t="str">
            <v>INSUMO TALLER</v>
          </cell>
          <cell r="K2753" t="str">
            <v>TRAPOS SUELTOS</v>
          </cell>
          <cell r="L2753">
            <v>1</v>
          </cell>
          <cell r="M2753" t="str">
            <v>KG.</v>
          </cell>
          <cell r="N2753" t="str">
            <v>TALLER</v>
          </cell>
          <cell r="O2753">
            <v>0</v>
          </cell>
          <cell r="P2753" t="str">
            <v>J6</v>
          </cell>
          <cell r="Q2753" t="str">
            <v>J1</v>
          </cell>
          <cell r="R2753" t="str">
            <v>J6</v>
          </cell>
          <cell r="S2753" t="str">
            <v>ENTREGADO</v>
          </cell>
          <cell r="T2753">
            <v>42718</v>
          </cell>
          <cell r="U2753" t="str">
            <v>VILLANUEVA BEJAR  YHORDAN MICHEL</v>
          </cell>
          <cell r="V2753" t="str">
            <v>FLOREZ CONDORI  JOSE WILLIANS</v>
          </cell>
        </row>
        <row r="2754">
          <cell r="A2754">
            <v>2722</v>
          </cell>
          <cell r="B2754">
            <v>42718</v>
          </cell>
          <cell r="C2754" t="str">
            <v>DICIEMBRE</v>
          </cell>
          <cell r="D2754" t="str">
            <v>2016</v>
          </cell>
          <cell r="E2754">
            <v>200</v>
          </cell>
          <cell r="F2754" t="str">
            <v>TALLER</v>
          </cell>
          <cell r="G2754" t="str">
            <v>TALLER</v>
          </cell>
          <cell r="H2754" t="str">
            <v>TALLER</v>
          </cell>
          <cell r="I2754" t="str">
            <v>TALLER</v>
          </cell>
          <cell r="J2754" t="str">
            <v>REPUESTO</v>
          </cell>
          <cell r="K2754" t="str">
            <v>DISCO DE CORTE4"</v>
          </cell>
          <cell r="L2754">
            <v>1</v>
          </cell>
          <cell r="M2754" t="str">
            <v>UNID.</v>
          </cell>
          <cell r="N2754" t="str">
            <v>TALLER</v>
          </cell>
          <cell r="O2754">
            <v>0</v>
          </cell>
          <cell r="P2754" t="str">
            <v>S1</v>
          </cell>
          <cell r="Q2754" t="str">
            <v>J1</v>
          </cell>
          <cell r="R2754" t="str">
            <v>J6</v>
          </cell>
          <cell r="S2754" t="str">
            <v>ENTREGADO</v>
          </cell>
          <cell r="T2754">
            <v>42718</v>
          </cell>
          <cell r="U2754" t="str">
            <v>BAYONA CRUZ CRISTIAN ARMANDO</v>
          </cell>
          <cell r="V2754" t="str">
            <v>FLOREZ CONDORI  JOSE WILLIANS</v>
          </cell>
        </row>
        <row r="2755">
          <cell r="A2755">
            <v>2728</v>
          </cell>
          <cell r="B2755">
            <v>42718</v>
          </cell>
          <cell r="C2755" t="str">
            <v>DICIEMBRE</v>
          </cell>
          <cell r="D2755" t="str">
            <v>2016</v>
          </cell>
          <cell r="E2755">
            <v>200</v>
          </cell>
          <cell r="F2755" t="str">
            <v>TALLER</v>
          </cell>
          <cell r="G2755" t="str">
            <v>TALLER</v>
          </cell>
          <cell r="H2755" t="str">
            <v>TALLER</v>
          </cell>
          <cell r="I2755" t="str">
            <v>TALLER</v>
          </cell>
          <cell r="J2755" t="str">
            <v>REPUESTO</v>
          </cell>
          <cell r="K2755" t="str">
            <v>DISCO DE CORTE 4"</v>
          </cell>
          <cell r="L2755">
            <v>3</v>
          </cell>
          <cell r="M2755" t="str">
            <v>UNID.</v>
          </cell>
          <cell r="N2755" t="str">
            <v>TALLER</v>
          </cell>
          <cell r="O2755">
            <v>0</v>
          </cell>
          <cell r="P2755" t="str">
            <v>S3</v>
          </cell>
          <cell r="Q2755" t="str">
            <v>J2</v>
          </cell>
          <cell r="R2755" t="str">
            <v>J6</v>
          </cell>
          <cell r="S2755" t="str">
            <v>ENTREGADO</v>
          </cell>
          <cell r="T2755">
            <v>42718</v>
          </cell>
          <cell r="U2755" t="str">
            <v>JIMENEZ MACHACA JAVIER</v>
          </cell>
          <cell r="V2755" t="str">
            <v>CORIHUAMAN SURCO  ERICK ROBERT</v>
          </cell>
        </row>
        <row r="2756">
          <cell r="A2756">
            <v>2741</v>
          </cell>
          <cell r="B2756">
            <v>42718</v>
          </cell>
          <cell r="C2756" t="str">
            <v>DICIEMBRE</v>
          </cell>
          <cell r="D2756" t="str">
            <v>2016</v>
          </cell>
          <cell r="E2756">
            <v>200</v>
          </cell>
          <cell r="F2756" t="str">
            <v>TALLER</v>
          </cell>
          <cell r="G2756" t="str">
            <v>TALLER</v>
          </cell>
          <cell r="H2756" t="str">
            <v>TALLER</v>
          </cell>
          <cell r="I2756" t="str">
            <v>TALLER</v>
          </cell>
          <cell r="J2756" t="str">
            <v>REPUESTO</v>
          </cell>
          <cell r="K2756" t="str">
            <v>FOCO DOBLE CONTACTO 24V</v>
          </cell>
          <cell r="L2756">
            <v>1</v>
          </cell>
          <cell r="M2756" t="str">
            <v>UNID.</v>
          </cell>
          <cell r="N2756" t="str">
            <v>TRACTO</v>
          </cell>
          <cell r="O2756">
            <v>0</v>
          </cell>
          <cell r="P2756" t="str">
            <v>E2</v>
          </cell>
          <cell r="Q2756" t="str">
            <v>J2</v>
          </cell>
          <cell r="R2756" t="str">
            <v>J5</v>
          </cell>
          <cell r="S2756" t="str">
            <v>ENTREGADO</v>
          </cell>
          <cell r="T2756">
            <v>42718</v>
          </cell>
          <cell r="U2756" t="str">
            <v>YUCA BELLIDO BORIS YERSY</v>
          </cell>
          <cell r="V2756" t="str">
            <v>CORIHUAMAN SURCO  ERICK ROBERT</v>
          </cell>
        </row>
        <row r="2757">
          <cell r="A2757">
            <v>2734</v>
          </cell>
          <cell r="B2757">
            <v>42718</v>
          </cell>
          <cell r="C2757" t="str">
            <v>DICIEMBRE</v>
          </cell>
          <cell r="D2757" t="str">
            <v>2016</v>
          </cell>
          <cell r="E2757">
            <v>427</v>
          </cell>
          <cell r="F2757" t="str">
            <v>X2W-759</v>
          </cell>
          <cell r="G2757" t="str">
            <v>C5V-999</v>
          </cell>
          <cell r="H2757" t="str">
            <v>LAS BAMBAS</v>
          </cell>
          <cell r="I2757">
            <v>153388</v>
          </cell>
          <cell r="J2757" t="str">
            <v>REPUESTO</v>
          </cell>
          <cell r="K2757" t="str">
            <v>PERNOS 5/8 X 6</v>
          </cell>
          <cell r="L2757">
            <v>2</v>
          </cell>
          <cell r="M2757" t="str">
            <v>UNID.</v>
          </cell>
          <cell r="N2757" t="str">
            <v>CISTERNA</v>
          </cell>
          <cell r="O2757">
            <v>0</v>
          </cell>
          <cell r="P2757" t="str">
            <v>S1</v>
          </cell>
          <cell r="Q2757" t="str">
            <v>J2</v>
          </cell>
          <cell r="R2757" t="str">
            <v>J6</v>
          </cell>
          <cell r="S2757" t="str">
            <v>ENTREGADO</v>
          </cell>
          <cell r="T2757">
            <v>42718</v>
          </cell>
          <cell r="U2757" t="str">
            <v>BAYONA CRUZ CRISTIAN ARMANDO</v>
          </cell>
          <cell r="V2757" t="str">
            <v>CORIHUAMAN SURCO  ERICK ROBERT</v>
          </cell>
        </row>
        <row r="2758">
          <cell r="A2758">
            <v>2735</v>
          </cell>
          <cell r="B2758">
            <v>42718</v>
          </cell>
          <cell r="C2758" t="str">
            <v>DICIEMBRE</v>
          </cell>
          <cell r="D2758" t="str">
            <v>2016</v>
          </cell>
          <cell r="E2758">
            <v>427</v>
          </cell>
          <cell r="F2758" t="str">
            <v>X2W-759</v>
          </cell>
          <cell r="G2758" t="str">
            <v>C5V-999</v>
          </cell>
          <cell r="H2758" t="str">
            <v>LAS BAMBAS</v>
          </cell>
          <cell r="I2758">
            <v>153388</v>
          </cell>
          <cell r="J2758" t="str">
            <v>REPUESTO</v>
          </cell>
          <cell r="K2758" t="str">
            <v>TUERCA SEGURO 5/8</v>
          </cell>
          <cell r="L2758">
            <v>2</v>
          </cell>
          <cell r="M2758" t="str">
            <v>UNID.</v>
          </cell>
          <cell r="N2758" t="str">
            <v>CISTERNA</v>
          </cell>
          <cell r="O2758">
            <v>0</v>
          </cell>
          <cell r="P2758" t="str">
            <v>S1</v>
          </cell>
          <cell r="Q2758" t="str">
            <v>J2</v>
          </cell>
          <cell r="R2758" t="str">
            <v>J6</v>
          </cell>
          <cell r="S2758" t="str">
            <v>ENTREGADO</v>
          </cell>
          <cell r="T2758">
            <v>42718</v>
          </cell>
          <cell r="U2758" t="str">
            <v>BAYONA CRUZ CRISTIAN ARMANDO</v>
          </cell>
          <cell r="V2758" t="str">
            <v>CORIHUAMAN SURCO  ERICK ROBERT</v>
          </cell>
        </row>
        <row r="2759">
          <cell r="A2759">
            <v>2712</v>
          </cell>
          <cell r="B2759">
            <v>42718</v>
          </cell>
          <cell r="C2759" t="str">
            <v>DICIEMBRE</v>
          </cell>
          <cell r="D2759" t="str">
            <v>2016</v>
          </cell>
          <cell r="E2759">
            <v>556</v>
          </cell>
          <cell r="F2759" t="str">
            <v>X2W-763</v>
          </cell>
          <cell r="G2759" t="str">
            <v>C5V-997</v>
          </cell>
          <cell r="H2759" t="str">
            <v>LAS BAMBAS</v>
          </cell>
          <cell r="I2759">
            <v>156389</v>
          </cell>
          <cell r="J2759" t="str">
            <v>REPUESTO</v>
          </cell>
          <cell r="K2759" t="str">
            <v>TAPA DE ESCULLI</v>
          </cell>
          <cell r="L2759">
            <v>1</v>
          </cell>
          <cell r="M2759" t="str">
            <v>UNID.</v>
          </cell>
          <cell r="N2759" t="str">
            <v>CISTERNA</v>
          </cell>
          <cell r="O2759">
            <v>72</v>
          </cell>
          <cell r="P2759" t="str">
            <v>E2</v>
          </cell>
          <cell r="Q2759" t="str">
            <v>J1</v>
          </cell>
          <cell r="R2759" t="str">
            <v>J6</v>
          </cell>
          <cell r="S2759" t="str">
            <v>PENDIENTE</v>
          </cell>
          <cell r="T2759">
            <v>0</v>
          </cell>
          <cell r="U2759" t="str">
            <v>YUCA BELLIDO BORIS YERSY</v>
          </cell>
          <cell r="V2759" t="str">
            <v>FLOREZ CONDORI  JOSE WILLIANS</v>
          </cell>
        </row>
        <row r="2760">
          <cell r="A2760">
            <v>2683</v>
          </cell>
          <cell r="B2760">
            <v>42718</v>
          </cell>
          <cell r="C2760" t="str">
            <v>DICIEMBRE</v>
          </cell>
          <cell r="D2760" t="str">
            <v>2016</v>
          </cell>
          <cell r="E2760">
            <v>536</v>
          </cell>
          <cell r="F2760" t="str">
            <v>X2W-791</v>
          </cell>
          <cell r="G2760" t="str">
            <v>C5V-989</v>
          </cell>
          <cell r="H2760" t="str">
            <v>LAS BAMBAS</v>
          </cell>
          <cell r="I2760">
            <v>147312</v>
          </cell>
          <cell r="J2760" t="str">
            <v>REPUESTO</v>
          </cell>
          <cell r="K2760" t="str">
            <v>ACEITE 15W40</v>
          </cell>
          <cell r="L2760">
            <v>1</v>
          </cell>
          <cell r="M2760" t="str">
            <v>GLNS.</v>
          </cell>
          <cell r="N2760" t="str">
            <v>TRACTO</v>
          </cell>
          <cell r="O2760">
            <v>0</v>
          </cell>
          <cell r="P2760" t="str">
            <v>M8</v>
          </cell>
          <cell r="Q2760" t="str">
            <v>J1</v>
          </cell>
          <cell r="R2760" t="str">
            <v>J6</v>
          </cell>
          <cell r="S2760" t="str">
            <v>ENTREGADO</v>
          </cell>
          <cell r="T2760">
            <v>42718</v>
          </cell>
          <cell r="U2760" t="str">
            <v>VARILLAS GAGO  OSCAR ALBERTO</v>
          </cell>
          <cell r="V2760" t="str">
            <v>FLOREZ CONDORI  JOSE WILLIANS</v>
          </cell>
        </row>
        <row r="2761">
          <cell r="A2761">
            <v>2684</v>
          </cell>
          <cell r="B2761">
            <v>42718</v>
          </cell>
          <cell r="C2761" t="str">
            <v>DICIEMBRE</v>
          </cell>
          <cell r="D2761" t="str">
            <v>2016</v>
          </cell>
          <cell r="E2761">
            <v>536</v>
          </cell>
          <cell r="F2761" t="str">
            <v>X2W-791</v>
          </cell>
          <cell r="G2761" t="str">
            <v>C5V-989</v>
          </cell>
          <cell r="H2761" t="str">
            <v>LAS BAMBAS</v>
          </cell>
          <cell r="I2761">
            <v>147312</v>
          </cell>
          <cell r="J2761" t="str">
            <v>REPUESTO</v>
          </cell>
          <cell r="K2761" t="str">
            <v>PERNO 5/16 X 1</v>
          </cell>
          <cell r="L2761">
            <v>1</v>
          </cell>
          <cell r="M2761" t="str">
            <v>UNID.</v>
          </cell>
          <cell r="N2761" t="str">
            <v>TRACTO</v>
          </cell>
          <cell r="O2761">
            <v>0</v>
          </cell>
          <cell r="P2761" t="str">
            <v>M8</v>
          </cell>
          <cell r="Q2761" t="str">
            <v>J1</v>
          </cell>
          <cell r="R2761" t="str">
            <v>J6</v>
          </cell>
          <cell r="S2761" t="str">
            <v>ENTREGADO</v>
          </cell>
          <cell r="T2761">
            <v>42718</v>
          </cell>
          <cell r="U2761" t="str">
            <v>VARILLAS GAGO  OSCAR ALBERTO</v>
          </cell>
          <cell r="V2761" t="str">
            <v>FLOREZ CONDORI  JOSE WILLIANS</v>
          </cell>
        </row>
        <row r="2762">
          <cell r="A2762">
            <v>2685</v>
          </cell>
          <cell r="B2762">
            <v>42718</v>
          </cell>
          <cell r="C2762" t="str">
            <v>DICIEMBRE</v>
          </cell>
          <cell r="D2762" t="str">
            <v>2016</v>
          </cell>
          <cell r="E2762">
            <v>536</v>
          </cell>
          <cell r="F2762" t="str">
            <v>X2W-791</v>
          </cell>
          <cell r="G2762" t="str">
            <v>C5V-989</v>
          </cell>
          <cell r="H2762" t="str">
            <v>LAS BAMBAS</v>
          </cell>
          <cell r="I2762">
            <v>147312</v>
          </cell>
          <cell r="J2762" t="str">
            <v>REPUESTO</v>
          </cell>
          <cell r="K2762" t="str">
            <v>ARANDELA PLANA  5/16</v>
          </cell>
          <cell r="L2762">
            <v>1</v>
          </cell>
          <cell r="M2762" t="str">
            <v>UNID.</v>
          </cell>
          <cell r="N2762" t="str">
            <v>TRACTO</v>
          </cell>
          <cell r="O2762">
            <v>0</v>
          </cell>
          <cell r="P2762" t="str">
            <v>M8</v>
          </cell>
          <cell r="Q2762" t="str">
            <v>J1</v>
          </cell>
          <cell r="R2762" t="str">
            <v>J6</v>
          </cell>
          <cell r="S2762" t="str">
            <v>ENTREGADO</v>
          </cell>
          <cell r="T2762">
            <v>42718</v>
          </cell>
          <cell r="U2762" t="str">
            <v>VARILLAS GAGO  OSCAR ALBERTO</v>
          </cell>
          <cell r="V2762" t="str">
            <v>FLOREZ CONDORI  JOSE WILLIANS</v>
          </cell>
        </row>
        <row r="2763">
          <cell r="A2763">
            <v>2686</v>
          </cell>
          <cell r="B2763">
            <v>42718</v>
          </cell>
          <cell r="C2763" t="str">
            <v>DICIEMBRE</v>
          </cell>
          <cell r="D2763" t="str">
            <v>2016</v>
          </cell>
          <cell r="E2763">
            <v>536</v>
          </cell>
          <cell r="F2763" t="str">
            <v>X2W-791</v>
          </cell>
          <cell r="G2763" t="str">
            <v>C5V-989</v>
          </cell>
          <cell r="H2763" t="str">
            <v>LAS BAMBAS</v>
          </cell>
          <cell r="I2763">
            <v>147312</v>
          </cell>
          <cell r="J2763" t="str">
            <v>REPUESTO</v>
          </cell>
          <cell r="K2763" t="str">
            <v>FOCO 9005</v>
          </cell>
          <cell r="L2763">
            <v>1</v>
          </cell>
          <cell r="M2763" t="str">
            <v>UNID.</v>
          </cell>
          <cell r="N2763" t="str">
            <v>TRACTO</v>
          </cell>
          <cell r="O2763">
            <v>0</v>
          </cell>
          <cell r="P2763" t="str">
            <v>E3</v>
          </cell>
          <cell r="Q2763" t="str">
            <v>J1</v>
          </cell>
          <cell r="R2763" t="str">
            <v>J6</v>
          </cell>
          <cell r="S2763" t="str">
            <v>ENTREGADO</v>
          </cell>
          <cell r="T2763">
            <v>42718</v>
          </cell>
          <cell r="U2763" t="str">
            <v>CONDORI CHURATA ALEX</v>
          </cell>
          <cell r="V2763" t="str">
            <v>FLOREZ CONDORI  JOSE WILLIANS</v>
          </cell>
        </row>
        <row r="2764">
          <cell r="A2764">
            <v>2687</v>
          </cell>
          <cell r="B2764">
            <v>42718</v>
          </cell>
          <cell r="C2764" t="str">
            <v>DICIEMBRE</v>
          </cell>
          <cell r="D2764" t="str">
            <v>2016</v>
          </cell>
          <cell r="E2764">
            <v>536</v>
          </cell>
          <cell r="F2764" t="str">
            <v>X2W-791</v>
          </cell>
          <cell r="G2764" t="str">
            <v>C5V-989</v>
          </cell>
          <cell r="H2764" t="str">
            <v>LAS BAMBAS</v>
          </cell>
          <cell r="I2764">
            <v>147312</v>
          </cell>
          <cell r="J2764" t="str">
            <v>REPUESTO</v>
          </cell>
          <cell r="K2764" t="str">
            <v xml:space="preserve">FOCO 9006 </v>
          </cell>
          <cell r="L2764">
            <v>1</v>
          </cell>
          <cell r="M2764" t="str">
            <v>UNID.</v>
          </cell>
          <cell r="N2764" t="str">
            <v>TRACTO</v>
          </cell>
          <cell r="O2764">
            <v>0</v>
          </cell>
          <cell r="P2764" t="str">
            <v>E3</v>
          </cell>
          <cell r="Q2764" t="str">
            <v>J1</v>
          </cell>
          <cell r="R2764" t="str">
            <v>J6</v>
          </cell>
          <cell r="S2764" t="str">
            <v>ENTREGADO</v>
          </cell>
          <cell r="T2764">
            <v>42718</v>
          </cell>
          <cell r="U2764" t="str">
            <v>CONDORI CHURATA ALEX</v>
          </cell>
          <cell r="V2764" t="str">
            <v>FLOREZ CONDORI  JOSE WILLIANS</v>
          </cell>
        </row>
        <row r="2765">
          <cell r="A2765">
            <v>2692</v>
          </cell>
          <cell r="B2765">
            <v>42718</v>
          </cell>
          <cell r="C2765" t="str">
            <v>DICIEMBRE</v>
          </cell>
          <cell r="D2765" t="str">
            <v>2016</v>
          </cell>
          <cell r="E2765">
            <v>536</v>
          </cell>
          <cell r="F2765" t="str">
            <v>X2W-791</v>
          </cell>
          <cell r="G2765" t="str">
            <v>C5V-989</v>
          </cell>
          <cell r="H2765" t="str">
            <v>LAS BAMBAS</v>
          </cell>
          <cell r="I2765">
            <v>147312</v>
          </cell>
          <cell r="J2765" t="str">
            <v>REPUESTO</v>
          </cell>
          <cell r="K2765" t="str">
            <v>BASE DE LA BATERIA (MATERIAL MAPRESA DE 53 X 36 X 3/4")</v>
          </cell>
          <cell r="L2765">
            <v>1</v>
          </cell>
          <cell r="M2765" t="str">
            <v>UNID.</v>
          </cell>
          <cell r="N2765" t="str">
            <v>TRACTO</v>
          </cell>
          <cell r="O2765">
            <v>72</v>
          </cell>
          <cell r="P2765" t="str">
            <v>E3</v>
          </cell>
          <cell r="Q2765" t="str">
            <v>J1</v>
          </cell>
          <cell r="R2765" t="str">
            <v>J6</v>
          </cell>
          <cell r="S2765" t="str">
            <v>PENDIENTE</v>
          </cell>
          <cell r="T2765">
            <v>0</v>
          </cell>
          <cell r="U2765" t="str">
            <v>CONDORI CHURATA ALEX</v>
          </cell>
          <cell r="V2765" t="str">
            <v>FLOREZ CONDORI  JOSE WILLIANS</v>
          </cell>
        </row>
        <row r="2766">
          <cell r="A2766">
            <v>2699</v>
          </cell>
          <cell r="B2766">
            <v>42718</v>
          </cell>
          <cell r="C2766" t="str">
            <v>DICIEMBRE</v>
          </cell>
          <cell r="D2766" t="str">
            <v>2016</v>
          </cell>
          <cell r="E2766">
            <v>536</v>
          </cell>
          <cell r="F2766" t="str">
            <v>X2W-791</v>
          </cell>
          <cell r="G2766" t="str">
            <v>C5V-989</v>
          </cell>
          <cell r="H2766" t="str">
            <v>LAS BAMBAS</v>
          </cell>
          <cell r="I2766">
            <v>147312</v>
          </cell>
          <cell r="J2766" t="str">
            <v>REPUESTO</v>
          </cell>
          <cell r="K2766" t="str">
            <v>TAPA DE ESCULLI</v>
          </cell>
          <cell r="L2766">
            <v>1</v>
          </cell>
          <cell r="M2766" t="str">
            <v>UNID.</v>
          </cell>
          <cell r="N2766" t="str">
            <v>CISTERNA</v>
          </cell>
          <cell r="O2766">
            <v>72</v>
          </cell>
          <cell r="P2766" t="str">
            <v>J7</v>
          </cell>
          <cell r="Q2766" t="str">
            <v>J7</v>
          </cell>
          <cell r="R2766" t="str">
            <v>J6</v>
          </cell>
          <cell r="S2766" t="str">
            <v>PENDIENTE</v>
          </cell>
          <cell r="T2766">
            <v>0</v>
          </cell>
          <cell r="U2766" t="str">
            <v>DONAYRE INGA PEDRO</v>
          </cell>
          <cell r="V2766" t="str">
            <v>DONAYRE INGA PEDRO</v>
          </cell>
        </row>
        <row r="2767">
          <cell r="A2767">
            <v>2731</v>
          </cell>
          <cell r="B2767">
            <v>42718</v>
          </cell>
          <cell r="C2767" t="str">
            <v>DICIEMBRE</v>
          </cell>
          <cell r="D2767" t="str">
            <v>2016</v>
          </cell>
          <cell r="E2767">
            <v>536</v>
          </cell>
          <cell r="F2767" t="str">
            <v>X2W-791</v>
          </cell>
          <cell r="G2767" t="str">
            <v>C5V-989</v>
          </cell>
          <cell r="H2767" t="str">
            <v>LAS BAMBAS</v>
          </cell>
          <cell r="I2767">
            <v>147312</v>
          </cell>
          <cell r="J2767" t="str">
            <v>REPUESTO</v>
          </cell>
          <cell r="K2767" t="str">
            <v>PRESINTOS 200</v>
          </cell>
          <cell r="L2767">
            <v>10</v>
          </cell>
          <cell r="M2767" t="str">
            <v>UNID.</v>
          </cell>
          <cell r="N2767" t="str">
            <v>TRACTO</v>
          </cell>
          <cell r="O2767">
            <v>0</v>
          </cell>
          <cell r="P2767" t="str">
            <v>E3</v>
          </cell>
          <cell r="Q2767" t="str">
            <v>J2</v>
          </cell>
          <cell r="R2767" t="str">
            <v>J6</v>
          </cell>
          <cell r="S2767" t="str">
            <v>ENTREGADO</v>
          </cell>
          <cell r="T2767">
            <v>42718</v>
          </cell>
          <cell r="U2767" t="str">
            <v>CONDORI CHURATA ALEX</v>
          </cell>
          <cell r="V2767" t="str">
            <v>CORIHUAMAN SURCO  ERICK ROBERT</v>
          </cell>
        </row>
        <row r="2768">
          <cell r="A2768">
            <v>2747</v>
          </cell>
          <cell r="B2768">
            <v>42718</v>
          </cell>
          <cell r="C2768" t="str">
            <v>DICIEMBRE</v>
          </cell>
          <cell r="D2768" t="str">
            <v>2016</v>
          </cell>
          <cell r="E2768">
            <v>536</v>
          </cell>
          <cell r="F2768" t="str">
            <v>X2W-791</v>
          </cell>
          <cell r="G2768" t="str">
            <v>C5V-989</v>
          </cell>
          <cell r="H2768" t="str">
            <v>LAS BAMBAS</v>
          </cell>
          <cell r="I2768">
            <v>147312</v>
          </cell>
          <cell r="J2768" t="str">
            <v>REPUESTO</v>
          </cell>
          <cell r="K2768" t="str">
            <v>RATCHET DE FRENO DE 10 DIENTES</v>
          </cell>
          <cell r="L2768">
            <v>1</v>
          </cell>
          <cell r="M2768" t="str">
            <v>UNID.</v>
          </cell>
          <cell r="N2768" t="str">
            <v>CISTERNA</v>
          </cell>
          <cell r="O2768">
            <v>1</v>
          </cell>
          <cell r="P2768" t="str">
            <v>M8</v>
          </cell>
          <cell r="Q2768" t="str">
            <v>J2</v>
          </cell>
          <cell r="R2768" t="str">
            <v>J6</v>
          </cell>
          <cell r="S2768" t="str">
            <v>ENTREGADO</v>
          </cell>
          <cell r="T2768">
            <v>42719</v>
          </cell>
          <cell r="U2768" t="str">
            <v>VARILLAS GAGO  OSCAR ALBERTO</v>
          </cell>
          <cell r="V2768" t="str">
            <v>CORIHUAMAN SURCO  ERICK ROBERT</v>
          </cell>
        </row>
        <row r="2769">
          <cell r="A2769">
            <v>2761</v>
          </cell>
          <cell r="B2769">
            <v>42719</v>
          </cell>
          <cell r="C2769">
            <v>0</v>
          </cell>
          <cell r="D2769">
            <v>0</v>
          </cell>
          <cell r="E2769">
            <v>592</v>
          </cell>
          <cell r="F2769" t="str">
            <v>ABP-729</v>
          </cell>
          <cell r="G2769" t="str">
            <v>D8K-985</v>
          </cell>
          <cell r="H2769" t="str">
            <v>LAS BAMBAS</v>
          </cell>
          <cell r="I2769">
            <v>111387</v>
          </cell>
          <cell r="J2769" t="str">
            <v>REPUESTO</v>
          </cell>
          <cell r="K2769" t="str">
            <v>CELLOCORD 1/8</v>
          </cell>
          <cell r="L2769">
            <v>1</v>
          </cell>
          <cell r="M2769" t="str">
            <v>KG.</v>
          </cell>
          <cell r="N2769" t="str">
            <v>CISTERNA</v>
          </cell>
          <cell r="O2769">
            <v>71</v>
          </cell>
          <cell r="P2769" t="str">
            <v>S2</v>
          </cell>
          <cell r="Q2769" t="str">
            <v>J2</v>
          </cell>
          <cell r="R2769" t="str">
            <v>J5</v>
          </cell>
          <cell r="S2769" t="str">
            <v>ENTREGADO</v>
          </cell>
          <cell r="T2769">
            <v>0</v>
          </cell>
          <cell r="U2769" t="str">
            <v>PALOMINO ESTRADA  MICHEL</v>
          </cell>
          <cell r="V2769" t="str">
            <v>CORIHUAMAN SURCO  ERICK ROBERT</v>
          </cell>
        </row>
        <row r="2770">
          <cell r="A2770">
            <v>2762</v>
          </cell>
          <cell r="B2770">
            <v>42719</v>
          </cell>
          <cell r="C2770" t="str">
            <v>DICIEMBRE</v>
          </cell>
          <cell r="D2770" t="str">
            <v>2016</v>
          </cell>
          <cell r="E2770">
            <v>592</v>
          </cell>
          <cell r="F2770" t="str">
            <v>ABP-729</v>
          </cell>
          <cell r="G2770" t="str">
            <v>D8K-985</v>
          </cell>
          <cell r="H2770" t="str">
            <v>LAS BAMBAS</v>
          </cell>
          <cell r="I2770">
            <v>111387</v>
          </cell>
          <cell r="J2770" t="str">
            <v>REPUESTO</v>
          </cell>
          <cell r="K2770" t="str">
            <v>SPRAY COLOR VERDE</v>
          </cell>
          <cell r="L2770">
            <v>1</v>
          </cell>
          <cell r="M2770" t="str">
            <v>UNID.</v>
          </cell>
          <cell r="N2770" t="str">
            <v>CISTERNA</v>
          </cell>
          <cell r="O2770">
            <v>71</v>
          </cell>
          <cell r="P2770" t="str">
            <v>S2</v>
          </cell>
          <cell r="Q2770" t="str">
            <v>J2</v>
          </cell>
          <cell r="R2770" t="str">
            <v>J5</v>
          </cell>
          <cell r="S2770" t="str">
            <v>ENTREGADO</v>
          </cell>
          <cell r="T2770">
            <v>0</v>
          </cell>
          <cell r="U2770" t="str">
            <v>PALOMINO ESTRADA  MICHEL</v>
          </cell>
          <cell r="V2770" t="str">
            <v>CORIHUAMAN SURCO  ERICK ROBERT</v>
          </cell>
        </row>
        <row r="2771">
          <cell r="A2771">
            <v>2768</v>
          </cell>
          <cell r="B2771">
            <v>42719</v>
          </cell>
          <cell r="C2771" t="str">
            <v>DICIEMBRE</v>
          </cell>
          <cell r="D2771" t="str">
            <v>2016</v>
          </cell>
          <cell r="E2771">
            <v>592</v>
          </cell>
          <cell r="F2771" t="str">
            <v>ABP-729</v>
          </cell>
          <cell r="G2771" t="str">
            <v>D8K-985</v>
          </cell>
          <cell r="H2771" t="str">
            <v>LAS BAMBAS</v>
          </cell>
          <cell r="I2771">
            <v>111387</v>
          </cell>
          <cell r="J2771" t="str">
            <v>REPUESTO</v>
          </cell>
          <cell r="K2771" t="str">
            <v>TORNAMESA</v>
          </cell>
          <cell r="L2771">
            <v>1</v>
          </cell>
          <cell r="M2771" t="str">
            <v>UNID.</v>
          </cell>
          <cell r="N2771" t="str">
            <v>TRACTO</v>
          </cell>
          <cell r="O2771">
            <v>71</v>
          </cell>
          <cell r="P2771" t="str">
            <v>M8</v>
          </cell>
          <cell r="Q2771" t="str">
            <v>J2</v>
          </cell>
          <cell r="R2771" t="str">
            <v>J5</v>
          </cell>
          <cell r="S2771" t="str">
            <v>ENTREGADO</v>
          </cell>
          <cell r="T2771">
            <v>0</v>
          </cell>
          <cell r="U2771" t="str">
            <v>VARILLAS GAGO  OSCAR ALBERTO</v>
          </cell>
          <cell r="V2771" t="str">
            <v>CORIHUAMAN SURCO  ERICK ROBERT</v>
          </cell>
        </row>
        <row r="2772">
          <cell r="A2772">
            <v>2769</v>
          </cell>
          <cell r="B2772">
            <v>42719</v>
          </cell>
          <cell r="C2772" t="str">
            <v>DICIEMBRE</v>
          </cell>
          <cell r="D2772" t="str">
            <v>2016</v>
          </cell>
          <cell r="E2772">
            <v>592</v>
          </cell>
          <cell r="F2772" t="str">
            <v>ABP-729</v>
          </cell>
          <cell r="G2772" t="str">
            <v>D8K-985</v>
          </cell>
          <cell r="H2772" t="str">
            <v>LAS BAMBAS</v>
          </cell>
          <cell r="I2772">
            <v>111387</v>
          </cell>
          <cell r="J2772" t="str">
            <v>REPUESTO</v>
          </cell>
          <cell r="K2772" t="str">
            <v>PINES</v>
          </cell>
          <cell r="L2772">
            <v>2</v>
          </cell>
          <cell r="M2772" t="str">
            <v>UNID.</v>
          </cell>
          <cell r="N2772" t="str">
            <v>TRACTO</v>
          </cell>
          <cell r="O2772">
            <v>71</v>
          </cell>
          <cell r="P2772" t="str">
            <v>M8</v>
          </cell>
          <cell r="Q2772" t="str">
            <v>J2</v>
          </cell>
          <cell r="R2772" t="str">
            <v>J5</v>
          </cell>
          <cell r="S2772" t="str">
            <v>ENTREGADO</v>
          </cell>
          <cell r="T2772">
            <v>0</v>
          </cell>
          <cell r="U2772" t="str">
            <v>VARILLAS GAGO  OSCAR ALBERTO</v>
          </cell>
          <cell r="V2772" t="str">
            <v>CORIHUAMAN SURCO  ERICK ROBERT</v>
          </cell>
        </row>
        <row r="2773">
          <cell r="A2773">
            <v>2770</v>
          </cell>
          <cell r="B2773">
            <v>42719</v>
          </cell>
          <cell r="C2773" t="str">
            <v>DICIEMBRE</v>
          </cell>
          <cell r="D2773" t="str">
            <v>2016</v>
          </cell>
          <cell r="E2773">
            <v>592</v>
          </cell>
          <cell r="F2773" t="str">
            <v>ABP-729</v>
          </cell>
          <cell r="G2773" t="str">
            <v>D8K-985</v>
          </cell>
          <cell r="H2773" t="str">
            <v>LAS BAMBAS</v>
          </cell>
          <cell r="I2773">
            <v>111387</v>
          </cell>
          <cell r="J2773" t="str">
            <v>REPUESTO</v>
          </cell>
          <cell r="K2773" t="str">
            <v>LAINAS</v>
          </cell>
          <cell r="L2773">
            <v>2</v>
          </cell>
          <cell r="M2773" t="str">
            <v>UNID.</v>
          </cell>
          <cell r="N2773" t="str">
            <v>TRACTO</v>
          </cell>
          <cell r="O2773">
            <v>71</v>
          </cell>
          <cell r="P2773" t="str">
            <v>M8</v>
          </cell>
          <cell r="Q2773" t="str">
            <v>J2</v>
          </cell>
          <cell r="R2773" t="str">
            <v>J5</v>
          </cell>
          <cell r="S2773" t="str">
            <v>ENTREGADO</v>
          </cell>
          <cell r="T2773">
            <v>0</v>
          </cell>
          <cell r="U2773" t="str">
            <v>VARILLAS GAGO  OSCAR ALBERTO</v>
          </cell>
          <cell r="V2773" t="str">
            <v>CORIHUAMAN SURCO  ERICK ROBERT</v>
          </cell>
        </row>
        <row r="2774">
          <cell r="A2774">
            <v>2771</v>
          </cell>
          <cell r="B2774">
            <v>42719</v>
          </cell>
          <cell r="C2774" t="str">
            <v>DICIEMBRE</v>
          </cell>
          <cell r="D2774" t="str">
            <v>2016</v>
          </cell>
          <cell r="E2774">
            <v>592</v>
          </cell>
          <cell r="F2774" t="str">
            <v>ABP-729</v>
          </cell>
          <cell r="G2774" t="str">
            <v>D8K-985</v>
          </cell>
          <cell r="H2774" t="str">
            <v>LAS BAMBAS</v>
          </cell>
          <cell r="I2774">
            <v>111387</v>
          </cell>
          <cell r="J2774" t="str">
            <v>REPUESTO</v>
          </cell>
          <cell r="K2774" t="str">
            <v>PERNOS 3/8 X 4"</v>
          </cell>
          <cell r="L2774">
            <v>3</v>
          </cell>
          <cell r="M2774" t="str">
            <v>UNID.</v>
          </cell>
          <cell r="N2774" t="str">
            <v>TRACTO</v>
          </cell>
          <cell r="O2774">
            <v>71</v>
          </cell>
          <cell r="P2774" t="str">
            <v>M8</v>
          </cell>
          <cell r="Q2774" t="str">
            <v>J2</v>
          </cell>
          <cell r="R2774" t="str">
            <v>J5</v>
          </cell>
          <cell r="S2774" t="str">
            <v>ENTREGADO</v>
          </cell>
          <cell r="T2774">
            <v>0</v>
          </cell>
          <cell r="U2774" t="str">
            <v>VARILLAS GAGO  OSCAR ALBERTO</v>
          </cell>
          <cell r="V2774" t="str">
            <v>CORIHUAMAN SURCO  ERICK ROBERT</v>
          </cell>
        </row>
        <row r="2775">
          <cell r="A2775">
            <v>2772</v>
          </cell>
          <cell r="B2775">
            <v>42719</v>
          </cell>
          <cell r="C2775" t="str">
            <v>DICIEMBRE</v>
          </cell>
          <cell r="D2775" t="str">
            <v>2016</v>
          </cell>
          <cell r="E2775">
            <v>592</v>
          </cell>
          <cell r="F2775" t="str">
            <v>ABP-729</v>
          </cell>
          <cell r="G2775" t="str">
            <v>D8K-985</v>
          </cell>
          <cell r="H2775" t="str">
            <v>LAS BAMBAS</v>
          </cell>
          <cell r="I2775">
            <v>111387</v>
          </cell>
          <cell r="J2775" t="str">
            <v>REPUESTO</v>
          </cell>
          <cell r="K2775" t="str">
            <v>TUERCA SEGURO 3/8</v>
          </cell>
          <cell r="L2775">
            <v>4</v>
          </cell>
          <cell r="M2775" t="str">
            <v>UNID.</v>
          </cell>
          <cell r="N2775" t="str">
            <v>TRACTO</v>
          </cell>
          <cell r="O2775">
            <v>71</v>
          </cell>
          <cell r="P2775" t="str">
            <v>M8</v>
          </cell>
          <cell r="Q2775" t="str">
            <v>J2</v>
          </cell>
          <cell r="R2775" t="str">
            <v>J5</v>
          </cell>
          <cell r="S2775" t="str">
            <v>ENTREGADO</v>
          </cell>
          <cell r="T2775">
            <v>0</v>
          </cell>
          <cell r="U2775" t="str">
            <v>VARILLAS GAGO  OSCAR ALBERTO</v>
          </cell>
          <cell r="V2775" t="str">
            <v>CORIHUAMAN SURCO  ERICK ROBERT</v>
          </cell>
        </row>
        <row r="2776">
          <cell r="A2776">
            <v>2785</v>
          </cell>
          <cell r="B2776">
            <v>42719</v>
          </cell>
          <cell r="C2776" t="str">
            <v>DICIEMBRE</v>
          </cell>
          <cell r="D2776" t="str">
            <v>2016</v>
          </cell>
          <cell r="E2776">
            <v>592</v>
          </cell>
          <cell r="F2776" t="str">
            <v>ABP-729</v>
          </cell>
          <cell r="G2776" t="str">
            <v>D8K-985</v>
          </cell>
          <cell r="H2776" t="str">
            <v>LAS BAMBAS</v>
          </cell>
          <cell r="I2776">
            <v>111387</v>
          </cell>
          <cell r="J2776" t="str">
            <v>REPUESTO</v>
          </cell>
          <cell r="K2776" t="str">
            <v xml:space="preserve">DISCO DE FRICCION </v>
          </cell>
          <cell r="L2776">
            <v>1</v>
          </cell>
          <cell r="M2776" t="str">
            <v>UNID.</v>
          </cell>
          <cell r="N2776" t="str">
            <v>TRACTO</v>
          </cell>
          <cell r="O2776">
            <v>71</v>
          </cell>
          <cell r="P2776" t="str">
            <v>M8</v>
          </cell>
          <cell r="Q2776" t="str">
            <v>J2</v>
          </cell>
          <cell r="R2776" t="str">
            <v>J5</v>
          </cell>
          <cell r="S2776" t="str">
            <v>ENTREGADO</v>
          </cell>
          <cell r="T2776">
            <v>0</v>
          </cell>
          <cell r="U2776" t="str">
            <v>VARILLAS GAGO  OSCAR ALBERTO</v>
          </cell>
          <cell r="V2776" t="str">
            <v>CORIHUAMAN SURCO  ERICK ROBERT</v>
          </cell>
        </row>
        <row r="2777">
          <cell r="A2777">
            <v>2786</v>
          </cell>
          <cell r="B2777">
            <v>42719</v>
          </cell>
          <cell r="C2777" t="str">
            <v>DICIEMBRE</v>
          </cell>
          <cell r="D2777" t="str">
            <v>2016</v>
          </cell>
          <cell r="E2777">
            <v>592</v>
          </cell>
          <cell r="F2777" t="str">
            <v>ABP-729</v>
          </cell>
          <cell r="G2777" t="str">
            <v>D8K-985</v>
          </cell>
          <cell r="H2777" t="str">
            <v>LAS BAMBAS</v>
          </cell>
          <cell r="I2777">
            <v>111387</v>
          </cell>
          <cell r="J2777" t="str">
            <v>REPUESTO</v>
          </cell>
          <cell r="K2777" t="str">
            <v>SEGURO DE DISCO</v>
          </cell>
          <cell r="L2777">
            <v>1</v>
          </cell>
          <cell r="M2777" t="str">
            <v>UNID.</v>
          </cell>
          <cell r="N2777" t="str">
            <v>TRACTO</v>
          </cell>
          <cell r="O2777">
            <v>71</v>
          </cell>
          <cell r="P2777" t="str">
            <v>M8</v>
          </cell>
          <cell r="Q2777" t="str">
            <v>J2</v>
          </cell>
          <cell r="R2777" t="str">
            <v>J5</v>
          </cell>
          <cell r="S2777" t="str">
            <v>ENTREGADO</v>
          </cell>
          <cell r="T2777">
            <v>0</v>
          </cell>
          <cell r="U2777" t="str">
            <v>VARILLAS GAGO  OSCAR ALBERTO</v>
          </cell>
          <cell r="V2777" t="str">
            <v>CORIHUAMAN SURCO  ERICK ROBERT</v>
          </cell>
        </row>
        <row r="2778">
          <cell r="A2778">
            <v>2815</v>
          </cell>
          <cell r="B2778">
            <v>42719</v>
          </cell>
          <cell r="C2778" t="str">
            <v>DICIEMBRE</v>
          </cell>
          <cell r="D2778" t="str">
            <v>2016</v>
          </cell>
          <cell r="E2778">
            <v>592</v>
          </cell>
          <cell r="F2778" t="str">
            <v>ABP-729</v>
          </cell>
          <cell r="G2778" t="str">
            <v>D8K-985</v>
          </cell>
          <cell r="H2778" t="str">
            <v>LAS BAMBAS</v>
          </cell>
          <cell r="I2778">
            <v>111387</v>
          </cell>
          <cell r="J2778" t="str">
            <v>REPUESTO</v>
          </cell>
          <cell r="K2778" t="str">
            <v>SENSOR DE CORONA</v>
          </cell>
          <cell r="L2778">
            <v>1</v>
          </cell>
          <cell r="M2778" t="str">
            <v>UNID.</v>
          </cell>
          <cell r="N2778" t="str">
            <v>TRACTO</v>
          </cell>
          <cell r="O2778">
            <v>71</v>
          </cell>
          <cell r="P2778" t="str">
            <v>E1</v>
          </cell>
          <cell r="Q2778" t="str">
            <v>J2</v>
          </cell>
          <cell r="R2778" t="str">
            <v>J6</v>
          </cell>
          <cell r="S2778" t="str">
            <v>PENDIENTE</v>
          </cell>
          <cell r="T2778">
            <v>0</v>
          </cell>
          <cell r="U2778" t="str">
            <v>PALOMINO CARDENAS JUAN CARLOS</v>
          </cell>
          <cell r="V2778" t="str">
            <v>CORIHUAMAN SURCO  ERICK ROBERT</v>
          </cell>
        </row>
        <row r="2779">
          <cell r="A2779">
            <v>2750</v>
          </cell>
          <cell r="B2779">
            <v>42719</v>
          </cell>
          <cell r="C2779" t="str">
            <v>DICIEMBRE</v>
          </cell>
          <cell r="D2779" t="str">
            <v>2016</v>
          </cell>
          <cell r="E2779">
            <v>593</v>
          </cell>
          <cell r="F2779" t="str">
            <v>ABQ-703</v>
          </cell>
          <cell r="G2779" t="str">
            <v>D0Z-994</v>
          </cell>
          <cell r="H2779" t="str">
            <v>LAS BAMBAS</v>
          </cell>
          <cell r="I2779">
            <v>102521</v>
          </cell>
          <cell r="J2779" t="str">
            <v>REPUESTO</v>
          </cell>
          <cell r="K2779" t="str">
            <v>TORNAMESA</v>
          </cell>
          <cell r="L2779">
            <v>1</v>
          </cell>
          <cell r="M2779" t="str">
            <v>UNID.</v>
          </cell>
          <cell r="N2779" t="str">
            <v>TRACTO</v>
          </cell>
          <cell r="O2779">
            <v>71</v>
          </cell>
          <cell r="P2779" t="str">
            <v>M8</v>
          </cell>
          <cell r="Q2779" t="str">
            <v>J2</v>
          </cell>
          <cell r="R2779" t="str">
            <v>J6</v>
          </cell>
          <cell r="S2779" t="str">
            <v>ENTREGADO</v>
          </cell>
          <cell r="T2779">
            <v>0</v>
          </cell>
          <cell r="U2779" t="str">
            <v>VARILLAS GAGO  OSCAR ALBERTO</v>
          </cell>
          <cell r="V2779" t="str">
            <v>CORIHUAMAN SURCO  ERICK ROBERT</v>
          </cell>
        </row>
        <row r="2780">
          <cell r="A2780">
            <v>2751</v>
          </cell>
          <cell r="B2780">
            <v>42719</v>
          </cell>
          <cell r="C2780" t="str">
            <v>DICIEMBRE</v>
          </cell>
          <cell r="D2780" t="str">
            <v>2016</v>
          </cell>
          <cell r="E2780">
            <v>593</v>
          </cell>
          <cell r="F2780" t="str">
            <v>ABQ-703</v>
          </cell>
          <cell r="G2780" t="str">
            <v>D0Z-994</v>
          </cell>
          <cell r="H2780" t="str">
            <v>LAS BAMBAS</v>
          </cell>
          <cell r="I2780">
            <v>102521</v>
          </cell>
          <cell r="J2780" t="str">
            <v>REPUESTO</v>
          </cell>
          <cell r="K2780" t="str">
            <v xml:space="preserve">PIN </v>
          </cell>
          <cell r="L2780">
            <v>2</v>
          </cell>
          <cell r="M2780" t="str">
            <v>UNID.</v>
          </cell>
          <cell r="N2780" t="str">
            <v>TRACTO</v>
          </cell>
          <cell r="O2780">
            <v>71</v>
          </cell>
          <cell r="P2780" t="str">
            <v>M8</v>
          </cell>
          <cell r="Q2780" t="str">
            <v>J2</v>
          </cell>
          <cell r="R2780" t="str">
            <v>J6</v>
          </cell>
          <cell r="S2780" t="str">
            <v>ENTREGADO</v>
          </cell>
          <cell r="T2780">
            <v>0</v>
          </cell>
          <cell r="U2780" t="str">
            <v>VARILLAS GAGO  OSCAR ALBERTO</v>
          </cell>
          <cell r="V2780" t="str">
            <v>CORIHUAMAN SURCO  ERICK ROBERT</v>
          </cell>
        </row>
        <row r="2781">
          <cell r="A2781">
            <v>2752</v>
          </cell>
          <cell r="B2781">
            <v>42719</v>
          </cell>
          <cell r="C2781" t="str">
            <v>DICIEMBRE</v>
          </cell>
          <cell r="D2781" t="str">
            <v>2016</v>
          </cell>
          <cell r="E2781">
            <v>593</v>
          </cell>
          <cell r="F2781" t="str">
            <v>ABQ-703</v>
          </cell>
          <cell r="G2781" t="str">
            <v>D0Z-994</v>
          </cell>
          <cell r="H2781" t="str">
            <v>LAS BAMBAS</v>
          </cell>
          <cell r="I2781">
            <v>102521</v>
          </cell>
          <cell r="J2781" t="str">
            <v>REPUESTO</v>
          </cell>
          <cell r="K2781" t="str">
            <v>BOCINAS</v>
          </cell>
          <cell r="L2781">
            <v>4</v>
          </cell>
          <cell r="M2781" t="str">
            <v>UNID.</v>
          </cell>
          <cell r="N2781" t="str">
            <v>TRACTO</v>
          </cell>
          <cell r="O2781">
            <v>71</v>
          </cell>
          <cell r="P2781" t="str">
            <v>M8</v>
          </cell>
          <cell r="Q2781" t="str">
            <v>J2</v>
          </cell>
          <cell r="R2781" t="str">
            <v>J6</v>
          </cell>
          <cell r="S2781" t="str">
            <v>PENDIENTE</v>
          </cell>
          <cell r="T2781">
            <v>0</v>
          </cell>
          <cell r="U2781" t="str">
            <v>VARILLAS GAGO  OSCAR ALBERTO</v>
          </cell>
          <cell r="V2781" t="str">
            <v>CORIHUAMAN SURCO  ERICK ROBERT</v>
          </cell>
        </row>
        <row r="2782">
          <cell r="A2782">
            <v>2753</v>
          </cell>
          <cell r="B2782">
            <v>42719</v>
          </cell>
          <cell r="C2782" t="str">
            <v>DICIEMBRE</v>
          </cell>
          <cell r="D2782" t="str">
            <v>2016</v>
          </cell>
          <cell r="E2782">
            <v>593</v>
          </cell>
          <cell r="F2782" t="str">
            <v>ABQ-703</v>
          </cell>
          <cell r="G2782" t="str">
            <v>D0Z-994</v>
          </cell>
          <cell r="H2782" t="str">
            <v>LAS BAMBAS</v>
          </cell>
          <cell r="I2782">
            <v>102521</v>
          </cell>
          <cell r="J2782" t="str">
            <v>REPUESTO</v>
          </cell>
          <cell r="K2782" t="str">
            <v>LAINAS</v>
          </cell>
          <cell r="L2782">
            <v>2</v>
          </cell>
          <cell r="M2782" t="str">
            <v>UNID.</v>
          </cell>
          <cell r="N2782" t="str">
            <v>TRACTO</v>
          </cell>
          <cell r="O2782">
            <v>71</v>
          </cell>
          <cell r="P2782" t="str">
            <v>M8</v>
          </cell>
          <cell r="Q2782" t="str">
            <v>J2</v>
          </cell>
          <cell r="R2782" t="str">
            <v>J6</v>
          </cell>
          <cell r="S2782" t="str">
            <v>ENTREGADO</v>
          </cell>
          <cell r="T2782">
            <v>0</v>
          </cell>
          <cell r="U2782" t="str">
            <v>VARILLAS GAGO  OSCAR ALBERTO</v>
          </cell>
          <cell r="V2782" t="str">
            <v>CORIHUAMAN SURCO  ERICK ROBERT</v>
          </cell>
        </row>
        <row r="2783">
          <cell r="A2783">
            <v>2802</v>
          </cell>
          <cell r="B2783">
            <v>42719</v>
          </cell>
          <cell r="C2783" t="str">
            <v>DICIEMBRE</v>
          </cell>
          <cell r="D2783" t="str">
            <v>2016</v>
          </cell>
          <cell r="E2783">
            <v>599</v>
          </cell>
          <cell r="F2783" t="str">
            <v>ABQ-705</v>
          </cell>
          <cell r="G2783" t="str">
            <v>D0Z-996</v>
          </cell>
          <cell r="H2783" t="str">
            <v>LAS BAMBAS</v>
          </cell>
          <cell r="I2783">
            <v>110827</v>
          </cell>
          <cell r="J2783" t="str">
            <v>REPUESTO</v>
          </cell>
          <cell r="K2783" t="str">
            <v>ACEITE 15W40</v>
          </cell>
          <cell r="L2783">
            <v>10</v>
          </cell>
          <cell r="M2783" t="str">
            <v>GLNS.</v>
          </cell>
          <cell r="N2783" t="str">
            <v>TRACTO</v>
          </cell>
          <cell r="O2783">
            <v>71</v>
          </cell>
          <cell r="P2783" t="str">
            <v>M8</v>
          </cell>
          <cell r="Q2783" t="str">
            <v>J2</v>
          </cell>
          <cell r="R2783" t="str">
            <v>J6</v>
          </cell>
          <cell r="S2783" t="str">
            <v>ENTREGADO</v>
          </cell>
          <cell r="T2783">
            <v>0</v>
          </cell>
          <cell r="U2783" t="str">
            <v>VARILLAS GAGO  OSCAR ALBERTO</v>
          </cell>
          <cell r="V2783" t="str">
            <v>CORIHUAMAN SURCO  ERICK ROBERT</v>
          </cell>
        </row>
        <row r="2784">
          <cell r="A2784">
            <v>2803</v>
          </cell>
          <cell r="B2784">
            <v>42719</v>
          </cell>
          <cell r="C2784" t="str">
            <v>DICIEMBRE</v>
          </cell>
          <cell r="D2784" t="str">
            <v>2016</v>
          </cell>
          <cell r="E2784">
            <v>599</v>
          </cell>
          <cell r="F2784" t="str">
            <v>ABQ-705</v>
          </cell>
          <cell r="G2784" t="str">
            <v>D0Z-996</v>
          </cell>
          <cell r="H2784" t="str">
            <v>LAS BAMBAS</v>
          </cell>
          <cell r="I2784">
            <v>110827</v>
          </cell>
          <cell r="J2784" t="str">
            <v>REPUESTO</v>
          </cell>
          <cell r="K2784" t="str">
            <v>FILTRO DE ACEITE</v>
          </cell>
          <cell r="L2784">
            <v>2</v>
          </cell>
          <cell r="M2784" t="str">
            <v>UNID.</v>
          </cell>
          <cell r="N2784" t="str">
            <v>TRACTO</v>
          </cell>
          <cell r="O2784">
            <v>71</v>
          </cell>
          <cell r="P2784" t="str">
            <v>M8</v>
          </cell>
          <cell r="Q2784" t="str">
            <v>J2</v>
          </cell>
          <cell r="R2784" t="str">
            <v>J6</v>
          </cell>
          <cell r="S2784" t="str">
            <v>ENTREGADO</v>
          </cell>
          <cell r="T2784">
            <v>0</v>
          </cell>
          <cell r="U2784" t="str">
            <v>VARILLAS GAGO  OSCAR ALBERTO</v>
          </cell>
          <cell r="V2784" t="str">
            <v>CORIHUAMAN SURCO  ERICK ROBERT</v>
          </cell>
        </row>
        <row r="2785">
          <cell r="A2785">
            <v>2804</v>
          </cell>
          <cell r="B2785">
            <v>42719</v>
          </cell>
          <cell r="C2785" t="str">
            <v>DICIEMBRE</v>
          </cell>
          <cell r="D2785" t="str">
            <v>2016</v>
          </cell>
          <cell r="E2785">
            <v>599</v>
          </cell>
          <cell r="F2785" t="str">
            <v>ABQ-705</v>
          </cell>
          <cell r="G2785" t="str">
            <v>D0Z-996</v>
          </cell>
          <cell r="H2785" t="str">
            <v>LAS BAMBAS</v>
          </cell>
          <cell r="I2785">
            <v>110827</v>
          </cell>
          <cell r="J2785" t="str">
            <v>REPUESTO</v>
          </cell>
          <cell r="K2785" t="str">
            <v>FILTRO DE PETROLEO</v>
          </cell>
          <cell r="L2785">
            <v>1</v>
          </cell>
          <cell r="M2785" t="str">
            <v>UNID.</v>
          </cell>
          <cell r="N2785" t="str">
            <v>TRACTO</v>
          </cell>
          <cell r="O2785">
            <v>71</v>
          </cell>
          <cell r="P2785" t="str">
            <v>M8</v>
          </cell>
          <cell r="Q2785" t="str">
            <v>J2</v>
          </cell>
          <cell r="R2785" t="str">
            <v>J6</v>
          </cell>
          <cell r="S2785" t="str">
            <v>ENTREGADO</v>
          </cell>
          <cell r="T2785">
            <v>0</v>
          </cell>
          <cell r="U2785" t="str">
            <v>VARILLAS GAGO  OSCAR ALBERTO</v>
          </cell>
          <cell r="V2785" t="str">
            <v>CORIHUAMAN SURCO  ERICK ROBERT</v>
          </cell>
        </row>
        <row r="2786">
          <cell r="A2786">
            <v>2805</v>
          </cell>
          <cell r="B2786">
            <v>42719</v>
          </cell>
          <cell r="C2786" t="str">
            <v>DICIEMBRE</v>
          </cell>
          <cell r="D2786" t="str">
            <v>2016</v>
          </cell>
          <cell r="E2786">
            <v>599</v>
          </cell>
          <cell r="F2786" t="str">
            <v>ABQ-705</v>
          </cell>
          <cell r="G2786" t="str">
            <v>D0Z-996</v>
          </cell>
          <cell r="H2786" t="str">
            <v>LAS BAMBAS</v>
          </cell>
          <cell r="I2786">
            <v>110827</v>
          </cell>
          <cell r="J2786" t="str">
            <v>REPUESTO</v>
          </cell>
          <cell r="K2786" t="str">
            <v>FILTRO SEPARADOR DE AGUA</v>
          </cell>
          <cell r="L2786">
            <v>1</v>
          </cell>
          <cell r="M2786" t="str">
            <v>UNID.</v>
          </cell>
          <cell r="N2786" t="str">
            <v>TRACTO</v>
          </cell>
          <cell r="O2786">
            <v>71</v>
          </cell>
          <cell r="P2786" t="str">
            <v>M8</v>
          </cell>
          <cell r="Q2786" t="str">
            <v>J2</v>
          </cell>
          <cell r="R2786" t="str">
            <v>J6</v>
          </cell>
          <cell r="S2786" t="str">
            <v>ENTREGADO</v>
          </cell>
          <cell r="T2786">
            <v>0</v>
          </cell>
          <cell r="U2786" t="str">
            <v>VARILLAS GAGO  OSCAR ALBERTO</v>
          </cell>
          <cell r="V2786" t="str">
            <v>CORIHUAMAN SURCO  ERICK ROBERT</v>
          </cell>
        </row>
        <row r="2787">
          <cell r="A2787">
            <v>2806</v>
          </cell>
          <cell r="B2787">
            <v>42719</v>
          </cell>
          <cell r="C2787" t="str">
            <v>DICIEMBRE</v>
          </cell>
          <cell r="D2787" t="str">
            <v>2016</v>
          </cell>
          <cell r="E2787">
            <v>599</v>
          </cell>
          <cell r="F2787" t="str">
            <v>ABQ-705</v>
          </cell>
          <cell r="G2787" t="str">
            <v>D0Z-996</v>
          </cell>
          <cell r="H2787" t="str">
            <v>LAS BAMBAS</v>
          </cell>
          <cell r="I2787">
            <v>110827</v>
          </cell>
          <cell r="J2787" t="str">
            <v>REPUESTO</v>
          </cell>
          <cell r="K2787" t="str">
            <v>FILTRO E AIRE PRIMARIO</v>
          </cell>
          <cell r="L2787">
            <v>1</v>
          </cell>
          <cell r="M2787" t="str">
            <v>UNID.</v>
          </cell>
          <cell r="N2787" t="str">
            <v>TRACTO</v>
          </cell>
          <cell r="O2787">
            <v>71</v>
          </cell>
          <cell r="P2787" t="str">
            <v>M8</v>
          </cell>
          <cell r="Q2787" t="str">
            <v>J2</v>
          </cell>
          <cell r="R2787" t="str">
            <v>J6</v>
          </cell>
          <cell r="S2787" t="str">
            <v>ENTREGADO</v>
          </cell>
          <cell r="T2787">
            <v>0</v>
          </cell>
          <cell r="U2787" t="str">
            <v>VARILLAS GAGO  OSCAR ALBERTO</v>
          </cell>
          <cell r="V2787" t="str">
            <v>CORIHUAMAN SURCO  ERICK ROBERT</v>
          </cell>
        </row>
        <row r="2788">
          <cell r="A2788">
            <v>2807</v>
          </cell>
          <cell r="B2788">
            <v>42719</v>
          </cell>
          <cell r="C2788" t="str">
            <v>DICIEMBRE</v>
          </cell>
          <cell r="D2788" t="str">
            <v>2016</v>
          </cell>
          <cell r="E2788">
            <v>599</v>
          </cell>
          <cell r="F2788" t="str">
            <v>ABQ-705</v>
          </cell>
          <cell r="G2788" t="str">
            <v>D0Z-996</v>
          </cell>
          <cell r="H2788" t="str">
            <v>LAS BAMBAS</v>
          </cell>
          <cell r="I2788">
            <v>110827</v>
          </cell>
          <cell r="J2788" t="str">
            <v>REPUESTO</v>
          </cell>
          <cell r="K2788" t="str">
            <v>FILTRO DE CABINA</v>
          </cell>
          <cell r="L2788">
            <v>1</v>
          </cell>
          <cell r="M2788" t="str">
            <v>UNID.</v>
          </cell>
          <cell r="N2788" t="str">
            <v>TRACTO</v>
          </cell>
          <cell r="O2788">
            <v>71</v>
          </cell>
          <cell r="P2788" t="str">
            <v>M8</v>
          </cell>
          <cell r="Q2788" t="str">
            <v>J2</v>
          </cell>
          <cell r="R2788" t="str">
            <v>J6</v>
          </cell>
          <cell r="S2788" t="str">
            <v>ENTREGADO</v>
          </cell>
          <cell r="T2788">
            <v>0</v>
          </cell>
          <cell r="U2788" t="str">
            <v>VARILLAS GAGO  OSCAR ALBERTO</v>
          </cell>
          <cell r="V2788" t="str">
            <v>CORIHUAMAN SURCO  ERICK ROBERT</v>
          </cell>
        </row>
        <row r="2789">
          <cell r="A2789">
            <v>2818</v>
          </cell>
          <cell r="B2789">
            <v>42719</v>
          </cell>
          <cell r="C2789" t="str">
            <v>DICIEMBRE</v>
          </cell>
          <cell r="D2789" t="str">
            <v>2016</v>
          </cell>
          <cell r="E2789">
            <v>599</v>
          </cell>
          <cell r="F2789" t="str">
            <v>ABQ-705</v>
          </cell>
          <cell r="G2789" t="str">
            <v>D0Z-996</v>
          </cell>
          <cell r="H2789" t="str">
            <v>LAS BAMBAS</v>
          </cell>
          <cell r="I2789">
            <v>110827</v>
          </cell>
          <cell r="J2789" t="str">
            <v>REPUESTO</v>
          </cell>
          <cell r="K2789" t="str">
            <v>ACCESORIOS DE VALVULA DE PULPO</v>
          </cell>
          <cell r="L2789">
            <v>1</v>
          </cell>
          <cell r="M2789" t="str">
            <v>UNID.</v>
          </cell>
          <cell r="N2789" t="str">
            <v>CISTERNA</v>
          </cell>
          <cell r="O2789">
            <v>71</v>
          </cell>
          <cell r="P2789" t="str">
            <v>M8</v>
          </cell>
          <cell r="Q2789" t="str">
            <v>J2</v>
          </cell>
          <cell r="R2789" t="str">
            <v>J6</v>
          </cell>
          <cell r="S2789" t="str">
            <v>ENTREGADO</v>
          </cell>
          <cell r="T2789">
            <v>0</v>
          </cell>
          <cell r="U2789" t="str">
            <v>VARILLAS GAGO  OSCAR ALBERTO</v>
          </cell>
          <cell r="V2789" t="str">
            <v>CORIHUAMAN SURCO  ERICK ROBERT</v>
          </cell>
        </row>
        <row r="2790">
          <cell r="A2790">
            <v>2819</v>
          </cell>
          <cell r="B2790">
            <v>42719</v>
          </cell>
          <cell r="C2790" t="str">
            <v>DICIEMBRE</v>
          </cell>
          <cell r="D2790" t="str">
            <v>2016</v>
          </cell>
          <cell r="E2790">
            <v>599</v>
          </cell>
          <cell r="F2790" t="str">
            <v>ABQ-705</v>
          </cell>
          <cell r="G2790" t="str">
            <v>D0Z-996</v>
          </cell>
          <cell r="H2790" t="str">
            <v>LAS BAMBAS</v>
          </cell>
          <cell r="I2790">
            <v>110827</v>
          </cell>
          <cell r="J2790" t="str">
            <v>REPUESTO</v>
          </cell>
          <cell r="K2790" t="str">
            <v>FOCO DOBLE CONTACTO DE 12 V</v>
          </cell>
          <cell r="L2790">
            <v>1</v>
          </cell>
          <cell r="M2790" t="str">
            <v>UNID.</v>
          </cell>
          <cell r="N2790" t="str">
            <v>TRACTO</v>
          </cell>
          <cell r="O2790">
            <v>71</v>
          </cell>
          <cell r="P2790" t="str">
            <v>E2</v>
          </cell>
          <cell r="Q2790" t="str">
            <v>J2</v>
          </cell>
          <cell r="R2790" t="str">
            <v>J6</v>
          </cell>
          <cell r="S2790" t="str">
            <v>ENTREGADO</v>
          </cell>
          <cell r="T2790">
            <v>0</v>
          </cell>
          <cell r="U2790" t="str">
            <v>YUCA BELLIDO BORIS YERSY</v>
          </cell>
          <cell r="V2790" t="str">
            <v>CORIHUAMAN SURCO  ERICK ROBERT</v>
          </cell>
        </row>
        <row r="2791">
          <cell r="A2791">
            <v>2820</v>
          </cell>
          <cell r="B2791">
            <v>42719</v>
          </cell>
          <cell r="C2791" t="str">
            <v>DICIEMBRE</v>
          </cell>
          <cell r="D2791" t="str">
            <v>2016</v>
          </cell>
          <cell r="E2791">
            <v>599</v>
          </cell>
          <cell r="F2791" t="str">
            <v>ABQ-705</v>
          </cell>
          <cell r="G2791" t="str">
            <v>D0Z-996</v>
          </cell>
          <cell r="H2791" t="str">
            <v>LAS BAMBAS</v>
          </cell>
          <cell r="I2791">
            <v>110827</v>
          </cell>
          <cell r="J2791" t="str">
            <v>REPUESTO</v>
          </cell>
          <cell r="K2791" t="str">
            <v>FOCO LAGRIMON AMBAR DE 12 V</v>
          </cell>
          <cell r="L2791">
            <v>1</v>
          </cell>
          <cell r="M2791" t="str">
            <v>UNID.</v>
          </cell>
          <cell r="N2791" t="str">
            <v>TRACTO</v>
          </cell>
          <cell r="O2791">
            <v>71</v>
          </cell>
          <cell r="P2791" t="str">
            <v>E2</v>
          </cell>
          <cell r="Q2791" t="str">
            <v>J2</v>
          </cell>
          <cell r="R2791" t="str">
            <v>J6</v>
          </cell>
          <cell r="S2791" t="str">
            <v>ENTREGADO</v>
          </cell>
          <cell r="T2791">
            <v>0</v>
          </cell>
          <cell r="U2791" t="str">
            <v>YUCA BELLIDO BORIS YERSY</v>
          </cell>
          <cell r="V2791" t="str">
            <v>CORIHUAMAN SURCO  ERICK ROBERT</v>
          </cell>
        </row>
        <row r="2792">
          <cell r="A2792">
            <v>2821</v>
          </cell>
          <cell r="B2792">
            <v>42719</v>
          </cell>
          <cell r="C2792" t="str">
            <v>DICIEMBRE</v>
          </cell>
          <cell r="D2792" t="str">
            <v>2016</v>
          </cell>
          <cell r="E2792">
            <v>599</v>
          </cell>
          <cell r="F2792" t="str">
            <v>ABQ-705</v>
          </cell>
          <cell r="G2792" t="str">
            <v>D0Z-996</v>
          </cell>
          <cell r="H2792" t="str">
            <v>LAS BAMBAS</v>
          </cell>
          <cell r="I2792">
            <v>110827</v>
          </cell>
          <cell r="J2792" t="str">
            <v>REPUESTO</v>
          </cell>
          <cell r="K2792" t="str">
            <v>FOCO DE UN CONTACTO DE 12 V</v>
          </cell>
          <cell r="L2792">
            <v>1</v>
          </cell>
          <cell r="M2792" t="str">
            <v>UNID.</v>
          </cell>
          <cell r="N2792" t="str">
            <v>TRACTO</v>
          </cell>
          <cell r="O2792">
            <v>71</v>
          </cell>
          <cell r="P2792" t="str">
            <v>E2</v>
          </cell>
          <cell r="Q2792" t="str">
            <v>J2</v>
          </cell>
          <cell r="R2792" t="str">
            <v>J6</v>
          </cell>
          <cell r="S2792" t="str">
            <v>ENTREGADO</v>
          </cell>
          <cell r="T2792">
            <v>0</v>
          </cell>
          <cell r="U2792" t="str">
            <v>YUCA BELLIDO BORIS YERSY</v>
          </cell>
          <cell r="V2792" t="str">
            <v>CORIHUAMAN SURCO  ERICK ROBERT</v>
          </cell>
        </row>
        <row r="2793">
          <cell r="A2793">
            <v>2777</v>
          </cell>
          <cell r="B2793">
            <v>42719</v>
          </cell>
          <cell r="C2793" t="str">
            <v>DICIEMBRE</v>
          </cell>
          <cell r="D2793" t="str">
            <v>2016</v>
          </cell>
          <cell r="E2793">
            <v>520</v>
          </cell>
          <cell r="F2793" t="str">
            <v>AEG-922</v>
          </cell>
          <cell r="G2793" t="str">
            <v>CAMIONETA</v>
          </cell>
          <cell r="H2793" t="str">
            <v>LAS BAMBAS</v>
          </cell>
          <cell r="I2793">
            <v>98089</v>
          </cell>
          <cell r="J2793" t="str">
            <v>REPUESTO</v>
          </cell>
          <cell r="K2793" t="str">
            <v>FILTRO DE AIRE</v>
          </cell>
          <cell r="L2793">
            <v>1</v>
          </cell>
          <cell r="M2793" t="str">
            <v>UNID.</v>
          </cell>
          <cell r="N2793" t="str">
            <v>CAMIONETA</v>
          </cell>
          <cell r="O2793">
            <v>71</v>
          </cell>
          <cell r="P2793" t="str">
            <v>J1</v>
          </cell>
          <cell r="Q2793" t="str">
            <v>J1</v>
          </cell>
          <cell r="R2793" t="str">
            <v>J5</v>
          </cell>
          <cell r="S2793" t="str">
            <v>ENTREGADO</v>
          </cell>
          <cell r="T2793">
            <v>0</v>
          </cell>
          <cell r="U2793" t="str">
            <v>FLOREZ CONDORI  JOSE WILLIANS</v>
          </cell>
          <cell r="V2793" t="str">
            <v>FLOREZ CONDORI  JOSE WILLIANS</v>
          </cell>
        </row>
        <row r="2794">
          <cell r="A2794">
            <v>2778</v>
          </cell>
          <cell r="B2794">
            <v>42719</v>
          </cell>
          <cell r="C2794" t="str">
            <v>DICIEMBRE</v>
          </cell>
          <cell r="D2794" t="str">
            <v>2016</v>
          </cell>
          <cell r="E2794">
            <v>520</v>
          </cell>
          <cell r="F2794" t="str">
            <v>AEG-922</v>
          </cell>
          <cell r="G2794" t="str">
            <v>CAMIONETA</v>
          </cell>
          <cell r="H2794" t="str">
            <v>LAS BAMBAS</v>
          </cell>
          <cell r="I2794">
            <v>98089</v>
          </cell>
          <cell r="J2794" t="str">
            <v>REPUESTO</v>
          </cell>
          <cell r="K2794" t="str">
            <v>FILTRO DE COMBUSTIBLE</v>
          </cell>
          <cell r="L2794">
            <v>1</v>
          </cell>
          <cell r="M2794" t="str">
            <v>UNID.</v>
          </cell>
          <cell r="N2794" t="str">
            <v>CAMIONETA</v>
          </cell>
          <cell r="O2794">
            <v>71</v>
          </cell>
          <cell r="P2794" t="str">
            <v>J1</v>
          </cell>
          <cell r="Q2794" t="str">
            <v>J1</v>
          </cell>
          <cell r="R2794" t="str">
            <v>J5</v>
          </cell>
          <cell r="S2794" t="str">
            <v>ENTREGADO</v>
          </cell>
          <cell r="T2794">
            <v>0</v>
          </cell>
          <cell r="U2794" t="str">
            <v>FLOREZ CONDORI  JOSE WILLIANS</v>
          </cell>
          <cell r="V2794" t="str">
            <v>FLOREZ CONDORI  JOSE WILLIANS</v>
          </cell>
        </row>
        <row r="2795">
          <cell r="A2795">
            <v>2779</v>
          </cell>
          <cell r="B2795">
            <v>42719</v>
          </cell>
          <cell r="C2795" t="str">
            <v>DICIEMBRE</v>
          </cell>
          <cell r="D2795" t="str">
            <v>2016</v>
          </cell>
          <cell r="E2795">
            <v>520</v>
          </cell>
          <cell r="F2795" t="str">
            <v>AEG-922</v>
          </cell>
          <cell r="G2795" t="str">
            <v>CAMIONETA</v>
          </cell>
          <cell r="H2795" t="str">
            <v>LAS BAMBAS</v>
          </cell>
          <cell r="I2795">
            <v>98089</v>
          </cell>
          <cell r="J2795" t="str">
            <v>REPUESTO</v>
          </cell>
          <cell r="K2795" t="str">
            <v>FILTRO DE ACEITE</v>
          </cell>
          <cell r="L2795">
            <v>1</v>
          </cell>
          <cell r="M2795" t="str">
            <v>UNID.</v>
          </cell>
          <cell r="N2795" t="str">
            <v>CAMIONETA</v>
          </cell>
          <cell r="O2795">
            <v>71</v>
          </cell>
          <cell r="P2795" t="str">
            <v>J1</v>
          </cell>
          <cell r="Q2795" t="str">
            <v>J1</v>
          </cell>
          <cell r="R2795" t="str">
            <v>J5</v>
          </cell>
          <cell r="S2795" t="str">
            <v>ENTREGADO</v>
          </cell>
          <cell r="T2795">
            <v>0</v>
          </cell>
          <cell r="U2795" t="str">
            <v>FLOREZ CONDORI  JOSE WILLIANS</v>
          </cell>
          <cell r="V2795" t="str">
            <v>FLOREZ CONDORI  JOSE WILLIANS</v>
          </cell>
        </row>
        <row r="2796">
          <cell r="A2796">
            <v>2780</v>
          </cell>
          <cell r="B2796">
            <v>42719</v>
          </cell>
          <cell r="C2796" t="str">
            <v>DICIEMBRE</v>
          </cell>
          <cell r="D2796" t="str">
            <v>2016</v>
          </cell>
          <cell r="E2796">
            <v>520</v>
          </cell>
          <cell r="F2796" t="str">
            <v>AEG-922</v>
          </cell>
          <cell r="G2796" t="str">
            <v>CAMIONETA</v>
          </cell>
          <cell r="H2796" t="str">
            <v>LAS BAMBAS</v>
          </cell>
          <cell r="I2796">
            <v>98089</v>
          </cell>
          <cell r="J2796" t="str">
            <v>REPUESTO</v>
          </cell>
          <cell r="K2796" t="str">
            <v>ACEITE MOTOR 15W-40</v>
          </cell>
          <cell r="L2796">
            <v>2</v>
          </cell>
          <cell r="M2796" t="str">
            <v>GLNS.</v>
          </cell>
          <cell r="N2796" t="str">
            <v>CAMIONETA</v>
          </cell>
          <cell r="O2796">
            <v>71</v>
          </cell>
          <cell r="P2796" t="str">
            <v>J1</v>
          </cell>
          <cell r="Q2796" t="str">
            <v>J1</v>
          </cell>
          <cell r="R2796" t="str">
            <v>J5</v>
          </cell>
          <cell r="S2796" t="str">
            <v>ENTREGADO</v>
          </cell>
          <cell r="T2796">
            <v>0</v>
          </cell>
          <cell r="U2796" t="str">
            <v>FLOREZ CONDORI  JOSE WILLIANS</v>
          </cell>
          <cell r="V2796" t="str">
            <v>FLOREZ CONDORI  JOSE WILLIANS</v>
          </cell>
        </row>
        <row r="2797">
          <cell r="A2797">
            <v>2749</v>
          </cell>
          <cell r="B2797">
            <v>42719</v>
          </cell>
          <cell r="C2797" t="str">
            <v>DICIEMBRE</v>
          </cell>
          <cell r="D2797" t="str">
            <v>2016</v>
          </cell>
          <cell r="E2797">
            <v>584</v>
          </cell>
          <cell r="F2797" t="str">
            <v>AEH-888</v>
          </cell>
          <cell r="G2797" t="str">
            <v>CAMIONETA</v>
          </cell>
          <cell r="H2797" t="str">
            <v>LAS BAMBAS</v>
          </cell>
          <cell r="I2797">
            <v>93897</v>
          </cell>
          <cell r="J2797" t="str">
            <v>REPUESTO</v>
          </cell>
          <cell r="K2797" t="str">
            <v>FAROS NEBLINEROS AMBAR</v>
          </cell>
          <cell r="L2797">
            <v>2</v>
          </cell>
          <cell r="M2797" t="str">
            <v>UNID.</v>
          </cell>
          <cell r="N2797" t="str">
            <v>CAMIONETA</v>
          </cell>
          <cell r="O2797">
            <v>71</v>
          </cell>
          <cell r="P2797" t="str">
            <v>E1</v>
          </cell>
          <cell r="Q2797" t="str">
            <v>J2</v>
          </cell>
          <cell r="R2797" t="str">
            <v>J6</v>
          </cell>
          <cell r="S2797" t="str">
            <v>PENDIENTE</v>
          </cell>
          <cell r="T2797">
            <v>0</v>
          </cell>
          <cell r="U2797" t="str">
            <v>PALOMINO CARDENAS JUAN CARLOS</v>
          </cell>
          <cell r="V2797" t="str">
            <v>CORIHUAMAN SURCO  ERICK ROBERT</v>
          </cell>
        </row>
        <row r="2798">
          <cell r="A2798">
            <v>2828</v>
          </cell>
          <cell r="B2798">
            <v>42719</v>
          </cell>
          <cell r="C2798" t="str">
            <v>DICIEMBRE</v>
          </cell>
          <cell r="D2798" t="str">
            <v>2016</v>
          </cell>
          <cell r="E2798">
            <v>601</v>
          </cell>
          <cell r="F2798" t="str">
            <v>AKW-731</v>
          </cell>
          <cell r="G2798" t="str">
            <v>TCR-989</v>
          </cell>
          <cell r="H2798" t="str">
            <v>LAS BAMBAS CONC.</v>
          </cell>
          <cell r="I2798">
            <v>25998</v>
          </cell>
          <cell r="J2798" t="str">
            <v>REPUESTO</v>
          </cell>
          <cell r="K2798" t="str">
            <v>PARCHE RACK 12</v>
          </cell>
          <cell r="L2798">
            <v>1</v>
          </cell>
          <cell r="M2798" t="str">
            <v>UNID.</v>
          </cell>
          <cell r="N2798" t="str">
            <v>TRACTO</v>
          </cell>
          <cell r="O2798">
            <v>71</v>
          </cell>
          <cell r="P2798" t="str">
            <v>N1</v>
          </cell>
          <cell r="Q2798" t="str">
            <v>J2</v>
          </cell>
          <cell r="R2798" t="str">
            <v>J6</v>
          </cell>
          <cell r="S2798" t="str">
            <v>ENTREGADO</v>
          </cell>
          <cell r="T2798">
            <v>0</v>
          </cell>
          <cell r="U2798" t="str">
            <v>AGUILAR CCANTUTA WILLY</v>
          </cell>
          <cell r="V2798" t="str">
            <v>CORIHUAMAN SURCO  ERICK ROBERT</v>
          </cell>
        </row>
        <row r="2799">
          <cell r="A2799">
            <v>2793</v>
          </cell>
          <cell r="B2799">
            <v>42719</v>
          </cell>
          <cell r="C2799" t="str">
            <v>DICIEMBRE</v>
          </cell>
          <cell r="D2799" t="str">
            <v>2016</v>
          </cell>
          <cell r="E2799">
            <v>596</v>
          </cell>
          <cell r="F2799" t="str">
            <v>AMT-866</v>
          </cell>
          <cell r="G2799" t="str">
            <v>CAMIONETA</v>
          </cell>
          <cell r="H2799" t="str">
            <v>LAS BAMBAS</v>
          </cell>
          <cell r="I2799">
            <v>35629</v>
          </cell>
          <cell r="J2799" t="str">
            <v>REPUESTO</v>
          </cell>
          <cell r="K2799" t="str">
            <v xml:space="preserve">LLANTA MT </v>
          </cell>
          <cell r="L2799">
            <v>1</v>
          </cell>
          <cell r="M2799" t="str">
            <v>UNID.</v>
          </cell>
          <cell r="N2799" t="str">
            <v>CAMIONETA</v>
          </cell>
          <cell r="O2799">
            <v>71</v>
          </cell>
          <cell r="P2799" t="str">
            <v>J1</v>
          </cell>
          <cell r="Q2799" t="str">
            <v>J1</v>
          </cell>
          <cell r="R2799" t="str">
            <v>J5</v>
          </cell>
          <cell r="S2799" t="str">
            <v>ENTREGADO</v>
          </cell>
          <cell r="T2799">
            <v>0</v>
          </cell>
          <cell r="U2799" t="str">
            <v>FLOREZ CONDORI  JOSE WILLIANS</v>
          </cell>
          <cell r="V2799" t="str">
            <v>FLOREZ CONDORI  JOSE WILLIANS</v>
          </cell>
        </row>
        <row r="2800">
          <cell r="A2800">
            <v>2788</v>
          </cell>
          <cell r="B2800">
            <v>42719</v>
          </cell>
          <cell r="C2800" t="str">
            <v>DICIEMBRE</v>
          </cell>
          <cell r="D2800" t="str">
            <v>2016</v>
          </cell>
          <cell r="E2800">
            <v>596</v>
          </cell>
          <cell r="F2800" t="str">
            <v>AMT-866</v>
          </cell>
          <cell r="G2800" t="str">
            <v>CAMIONETA</v>
          </cell>
          <cell r="H2800" t="str">
            <v>LAS BAMBAS</v>
          </cell>
          <cell r="I2800">
            <v>35629</v>
          </cell>
          <cell r="J2800" t="str">
            <v>REPUESTO</v>
          </cell>
          <cell r="K2800" t="str">
            <v>FILTRO DE AIRE</v>
          </cell>
          <cell r="L2800">
            <v>1</v>
          </cell>
          <cell r="M2800" t="str">
            <v>UNID.</v>
          </cell>
          <cell r="N2800" t="str">
            <v>CAMIONETA</v>
          </cell>
          <cell r="O2800">
            <v>71</v>
          </cell>
          <cell r="P2800" t="str">
            <v>J1</v>
          </cell>
          <cell r="Q2800" t="str">
            <v>J1</v>
          </cell>
          <cell r="R2800" t="str">
            <v>J5</v>
          </cell>
          <cell r="S2800" t="str">
            <v>ENTREGADO</v>
          </cell>
          <cell r="T2800">
            <v>0</v>
          </cell>
          <cell r="U2800" t="str">
            <v>FLOREZ CONDORI  JOSE WILLIANS</v>
          </cell>
          <cell r="V2800" t="str">
            <v>FLOREZ CONDORI  JOSE WILLIANS</v>
          </cell>
        </row>
        <row r="2801">
          <cell r="A2801">
            <v>2789</v>
          </cell>
          <cell r="B2801">
            <v>42719</v>
          </cell>
          <cell r="C2801" t="str">
            <v>DICIEMBRE</v>
          </cell>
          <cell r="D2801" t="str">
            <v>2016</v>
          </cell>
          <cell r="E2801">
            <v>596</v>
          </cell>
          <cell r="F2801" t="str">
            <v>AMT-866</v>
          </cell>
          <cell r="G2801" t="str">
            <v>CAMIONETA</v>
          </cell>
          <cell r="H2801" t="str">
            <v>LAS BAMBAS</v>
          </cell>
          <cell r="I2801">
            <v>35629</v>
          </cell>
          <cell r="J2801" t="str">
            <v>REPUESTO</v>
          </cell>
          <cell r="K2801" t="str">
            <v>FILTRO DE COMBUSTIBLE</v>
          </cell>
          <cell r="L2801">
            <v>1</v>
          </cell>
          <cell r="M2801" t="str">
            <v>UNID.</v>
          </cell>
          <cell r="N2801" t="str">
            <v>CAMIONETA</v>
          </cell>
          <cell r="O2801">
            <v>71</v>
          </cell>
          <cell r="P2801" t="str">
            <v>J1</v>
          </cell>
          <cell r="Q2801" t="str">
            <v>J1</v>
          </cell>
          <cell r="R2801" t="str">
            <v>J5</v>
          </cell>
          <cell r="S2801" t="str">
            <v>ENTREGADO</v>
          </cell>
          <cell r="T2801">
            <v>0</v>
          </cell>
          <cell r="U2801" t="str">
            <v>FLOREZ CONDORI  JOSE WILLIANS</v>
          </cell>
          <cell r="V2801" t="str">
            <v>FLOREZ CONDORI  JOSE WILLIANS</v>
          </cell>
        </row>
        <row r="2802">
          <cell r="A2802">
            <v>2790</v>
          </cell>
          <cell r="B2802">
            <v>42719</v>
          </cell>
          <cell r="C2802" t="str">
            <v>DICIEMBRE</v>
          </cell>
          <cell r="D2802" t="str">
            <v>2016</v>
          </cell>
          <cell r="E2802">
            <v>596</v>
          </cell>
          <cell r="F2802" t="str">
            <v>AMT-866</v>
          </cell>
          <cell r="G2802" t="str">
            <v>CAMIONETA</v>
          </cell>
          <cell r="H2802" t="str">
            <v>LAS BAMBAS</v>
          </cell>
          <cell r="I2802">
            <v>35629</v>
          </cell>
          <cell r="J2802" t="str">
            <v>REPUESTO</v>
          </cell>
          <cell r="K2802" t="str">
            <v>FILTRO DE ACEITE</v>
          </cell>
          <cell r="L2802">
            <v>1</v>
          </cell>
          <cell r="M2802" t="str">
            <v>UNID.</v>
          </cell>
          <cell r="N2802" t="str">
            <v>CAMIONETA</v>
          </cell>
          <cell r="O2802">
            <v>71</v>
          </cell>
          <cell r="P2802" t="str">
            <v>J1</v>
          </cell>
          <cell r="Q2802" t="str">
            <v>J1</v>
          </cell>
          <cell r="R2802" t="str">
            <v>J5</v>
          </cell>
          <cell r="S2802" t="str">
            <v>ENTREGADO</v>
          </cell>
          <cell r="T2802">
            <v>0</v>
          </cell>
          <cell r="U2802" t="str">
            <v>FLOREZ CONDORI  JOSE WILLIANS</v>
          </cell>
          <cell r="V2802" t="str">
            <v>FLOREZ CONDORI  JOSE WILLIANS</v>
          </cell>
        </row>
        <row r="2803">
          <cell r="A2803">
            <v>2791</v>
          </cell>
          <cell r="B2803">
            <v>42719</v>
          </cell>
          <cell r="C2803" t="str">
            <v>DICIEMBRE</v>
          </cell>
          <cell r="D2803" t="str">
            <v>2016</v>
          </cell>
          <cell r="E2803">
            <v>596</v>
          </cell>
          <cell r="F2803" t="str">
            <v>AMT-866</v>
          </cell>
          <cell r="G2803" t="str">
            <v>CAMIONETA</v>
          </cell>
          <cell r="H2803" t="str">
            <v>LAS BAMBAS</v>
          </cell>
          <cell r="I2803">
            <v>35629</v>
          </cell>
          <cell r="J2803" t="str">
            <v>REPUESTO</v>
          </cell>
          <cell r="K2803" t="str">
            <v>ACEITE MOTOR 15W-40</v>
          </cell>
          <cell r="L2803">
            <v>2</v>
          </cell>
          <cell r="M2803" t="str">
            <v>GLNS.</v>
          </cell>
          <cell r="N2803" t="str">
            <v>CAMIONETA</v>
          </cell>
          <cell r="O2803">
            <v>71</v>
          </cell>
          <cell r="P2803" t="str">
            <v>J1</v>
          </cell>
          <cell r="Q2803" t="str">
            <v>J1</v>
          </cell>
          <cell r="R2803" t="str">
            <v>J5</v>
          </cell>
          <cell r="S2803" t="str">
            <v>ENTREGADO</v>
          </cell>
          <cell r="T2803">
            <v>0</v>
          </cell>
          <cell r="U2803" t="str">
            <v>FLOREZ CONDORI  JOSE WILLIANS</v>
          </cell>
          <cell r="V2803" t="str">
            <v>FLOREZ CONDORI  JOSE WILLIANS</v>
          </cell>
        </row>
        <row r="2804">
          <cell r="A2804">
            <v>2792</v>
          </cell>
          <cell r="B2804">
            <v>42719</v>
          </cell>
          <cell r="C2804" t="str">
            <v>DICIEMBRE</v>
          </cell>
          <cell r="D2804" t="str">
            <v>2016</v>
          </cell>
          <cell r="E2804">
            <v>596</v>
          </cell>
          <cell r="F2804" t="str">
            <v>AMT-866</v>
          </cell>
          <cell r="G2804" t="str">
            <v>CAMIONETA</v>
          </cell>
          <cell r="H2804" t="str">
            <v>LAS BAMBAS</v>
          </cell>
          <cell r="I2804">
            <v>35629</v>
          </cell>
          <cell r="J2804" t="str">
            <v>REPUESTO</v>
          </cell>
          <cell r="K2804" t="str">
            <v>ARO N°17</v>
          </cell>
          <cell r="L2804">
            <v>1</v>
          </cell>
          <cell r="M2804" t="str">
            <v>UNID.</v>
          </cell>
          <cell r="N2804" t="str">
            <v>CAMIONETA</v>
          </cell>
          <cell r="O2804">
            <v>71</v>
          </cell>
          <cell r="P2804" t="str">
            <v>J1</v>
          </cell>
          <cell r="Q2804" t="str">
            <v>J1</v>
          </cell>
          <cell r="R2804" t="str">
            <v>J5</v>
          </cell>
          <cell r="S2804" t="str">
            <v>ENTREGADO</v>
          </cell>
          <cell r="T2804">
            <v>0</v>
          </cell>
          <cell r="U2804" t="str">
            <v>FLOREZ CONDORI  JOSE WILLIANS</v>
          </cell>
          <cell r="V2804" t="str">
            <v>FLOREZ CONDORI  JOSE WILLIANS</v>
          </cell>
        </row>
        <row r="2805">
          <cell r="A2805">
            <v>2855</v>
          </cell>
          <cell r="B2805">
            <v>42719</v>
          </cell>
          <cell r="C2805" t="str">
            <v>DICIEMBRE</v>
          </cell>
          <cell r="D2805" t="str">
            <v>2016</v>
          </cell>
          <cell r="E2805">
            <v>594</v>
          </cell>
          <cell r="F2805" t="str">
            <v>B2M-948</v>
          </cell>
          <cell r="G2805" t="str">
            <v>CAMION</v>
          </cell>
          <cell r="H2805" t="str">
            <v>TAMBOMAYO</v>
          </cell>
          <cell r="I2805">
            <v>114956</v>
          </cell>
          <cell r="J2805" t="str">
            <v>REPUESTO</v>
          </cell>
          <cell r="K2805" t="str">
            <v>FARO PITA</v>
          </cell>
          <cell r="L2805">
            <v>1</v>
          </cell>
          <cell r="M2805" t="str">
            <v>UNID.</v>
          </cell>
          <cell r="N2805" t="str">
            <v>CAMION</v>
          </cell>
          <cell r="O2805">
            <v>71</v>
          </cell>
          <cell r="P2805" t="str">
            <v>E2</v>
          </cell>
          <cell r="Q2805" t="str">
            <v>J2</v>
          </cell>
          <cell r="R2805" t="str">
            <v>J2</v>
          </cell>
          <cell r="S2805" t="str">
            <v>ENTREGADO</v>
          </cell>
          <cell r="T2805">
            <v>0</v>
          </cell>
          <cell r="U2805" t="str">
            <v>YUCA BELLIDO BORIS YERSY</v>
          </cell>
          <cell r="V2805" t="str">
            <v>CORIHUAMAN SURCO  ERICK ROBERT</v>
          </cell>
        </row>
        <row r="2806">
          <cell r="A2806">
            <v>2856</v>
          </cell>
          <cell r="B2806">
            <v>42719</v>
          </cell>
          <cell r="C2806" t="str">
            <v>DICIEMBRE</v>
          </cell>
          <cell r="D2806" t="str">
            <v>2016</v>
          </cell>
          <cell r="E2806">
            <v>594</v>
          </cell>
          <cell r="F2806" t="str">
            <v>B2M-948</v>
          </cell>
          <cell r="G2806" t="str">
            <v>CAMION</v>
          </cell>
          <cell r="H2806" t="str">
            <v>TAMBOMAYO</v>
          </cell>
          <cell r="I2806">
            <v>114956</v>
          </cell>
          <cell r="J2806" t="str">
            <v>REPUESTO</v>
          </cell>
          <cell r="K2806" t="str">
            <v>FOCOS H3 24V</v>
          </cell>
          <cell r="L2806">
            <v>2</v>
          </cell>
          <cell r="M2806" t="str">
            <v>UNID.</v>
          </cell>
          <cell r="N2806" t="str">
            <v>CAMION</v>
          </cell>
          <cell r="O2806">
            <v>71</v>
          </cell>
          <cell r="P2806" t="str">
            <v>E2</v>
          </cell>
          <cell r="Q2806" t="str">
            <v>J2</v>
          </cell>
          <cell r="R2806" t="str">
            <v>J2</v>
          </cell>
          <cell r="S2806" t="str">
            <v>PENDIENTE</v>
          </cell>
          <cell r="T2806">
            <v>0</v>
          </cell>
          <cell r="U2806" t="str">
            <v>YUCA BELLIDO BORIS YERSY</v>
          </cell>
          <cell r="V2806" t="str">
            <v>CORIHUAMAN SURCO  ERICK ROBERT</v>
          </cell>
        </row>
        <row r="2807">
          <cell r="A2807">
            <v>2858</v>
          </cell>
          <cell r="B2807">
            <v>42719</v>
          </cell>
          <cell r="C2807" t="str">
            <v>DICIEMBRE</v>
          </cell>
          <cell r="D2807" t="str">
            <v>2016</v>
          </cell>
          <cell r="E2807">
            <v>594</v>
          </cell>
          <cell r="F2807" t="str">
            <v>B2M-948</v>
          </cell>
          <cell r="G2807" t="str">
            <v>CAMION</v>
          </cell>
          <cell r="H2807" t="str">
            <v>TAMBOMAYO</v>
          </cell>
          <cell r="I2807">
            <v>114956</v>
          </cell>
          <cell r="J2807" t="str">
            <v>REPUESTO</v>
          </cell>
          <cell r="K2807" t="str">
            <v>CINTA TEFLON</v>
          </cell>
          <cell r="L2807">
            <v>1</v>
          </cell>
          <cell r="M2807" t="str">
            <v>UNID.</v>
          </cell>
          <cell r="N2807" t="str">
            <v>CAMION</v>
          </cell>
          <cell r="O2807">
            <v>71</v>
          </cell>
          <cell r="P2807" t="str">
            <v>M3</v>
          </cell>
          <cell r="Q2807" t="str">
            <v>J2</v>
          </cell>
          <cell r="R2807" t="str">
            <v>J2</v>
          </cell>
          <cell r="S2807" t="str">
            <v>ENTREGADO</v>
          </cell>
          <cell r="T2807">
            <v>0</v>
          </cell>
          <cell r="U2807" t="str">
            <v>GARCIA PASQUEL  JOSE LUIS</v>
          </cell>
          <cell r="V2807" t="str">
            <v>CORIHUAMAN SURCO  ERICK ROBERT</v>
          </cell>
        </row>
        <row r="2808">
          <cell r="A2808">
            <v>2852</v>
          </cell>
          <cell r="B2808">
            <v>42719</v>
          </cell>
          <cell r="C2808" t="str">
            <v>DICIEMBRE</v>
          </cell>
          <cell r="D2808" t="str">
            <v>2016</v>
          </cell>
          <cell r="E2808">
            <v>530</v>
          </cell>
          <cell r="F2808" t="str">
            <v>C5R-892</v>
          </cell>
          <cell r="G2808" t="str">
            <v>A0T-983</v>
          </cell>
          <cell r="H2808" t="str">
            <v>LAS BAMBAS</v>
          </cell>
          <cell r="I2808">
            <v>226743</v>
          </cell>
          <cell r="J2808" t="str">
            <v>REPUESTO</v>
          </cell>
          <cell r="K2808" t="str">
            <v>LLANTAS REENCAUCHADAS TZY2</v>
          </cell>
          <cell r="L2808">
            <v>8</v>
          </cell>
          <cell r="M2808" t="str">
            <v>UNID.</v>
          </cell>
          <cell r="N2808" t="str">
            <v>CISTERNA</v>
          </cell>
          <cell r="O2808">
            <v>71</v>
          </cell>
          <cell r="P2808" t="str">
            <v>N1</v>
          </cell>
          <cell r="Q2808" t="str">
            <v>J1</v>
          </cell>
          <cell r="R2808" t="str">
            <v>J5</v>
          </cell>
          <cell r="S2808" t="str">
            <v>ENTREGADO</v>
          </cell>
          <cell r="T2808">
            <v>0</v>
          </cell>
          <cell r="U2808" t="str">
            <v>AGUILAR CCANTUTA WILLY</v>
          </cell>
          <cell r="V2808" t="str">
            <v>FLOREZ CONDORI  JOSE WILLIANS</v>
          </cell>
        </row>
        <row r="2809">
          <cell r="A2809">
            <v>2853</v>
          </cell>
          <cell r="B2809">
            <v>42719</v>
          </cell>
          <cell r="C2809" t="str">
            <v>DICIEMBRE</v>
          </cell>
          <cell r="D2809" t="str">
            <v>2016</v>
          </cell>
          <cell r="E2809">
            <v>530</v>
          </cell>
          <cell r="F2809" t="str">
            <v>C5R-892</v>
          </cell>
          <cell r="G2809" t="str">
            <v>A0T-983</v>
          </cell>
          <cell r="H2809" t="str">
            <v>LAS BAMBAS</v>
          </cell>
          <cell r="I2809">
            <v>226743</v>
          </cell>
          <cell r="J2809" t="str">
            <v>REPUESTO</v>
          </cell>
          <cell r="K2809" t="str">
            <v>PARCHE RACK 12</v>
          </cell>
          <cell r="L2809">
            <v>1</v>
          </cell>
          <cell r="M2809" t="str">
            <v>UNID.</v>
          </cell>
          <cell r="N2809" t="str">
            <v>CISTERNA</v>
          </cell>
          <cell r="O2809">
            <v>71</v>
          </cell>
          <cell r="P2809" t="str">
            <v>N1</v>
          </cell>
          <cell r="Q2809" t="str">
            <v>J1</v>
          </cell>
          <cell r="R2809" t="str">
            <v>J5</v>
          </cell>
          <cell r="S2809" t="str">
            <v>ENTREGADO</v>
          </cell>
          <cell r="T2809">
            <v>0</v>
          </cell>
          <cell r="U2809" t="str">
            <v>AGUILAR CCANTUTA WILLY</v>
          </cell>
          <cell r="V2809" t="str">
            <v>FLOREZ CONDORI  JOSE WILLIANS</v>
          </cell>
        </row>
        <row r="2810">
          <cell r="A2810">
            <v>2854</v>
          </cell>
          <cell r="B2810">
            <v>42719</v>
          </cell>
          <cell r="C2810" t="str">
            <v>DICIEMBRE</v>
          </cell>
          <cell r="D2810" t="str">
            <v>2016</v>
          </cell>
          <cell r="E2810">
            <v>530</v>
          </cell>
          <cell r="F2810" t="str">
            <v>C5R-892</v>
          </cell>
          <cell r="G2810" t="str">
            <v>A0T-983</v>
          </cell>
          <cell r="H2810" t="str">
            <v>LAS BAMBAS</v>
          </cell>
          <cell r="I2810">
            <v>226743</v>
          </cell>
          <cell r="J2810" t="str">
            <v>REPUESTO</v>
          </cell>
          <cell r="K2810" t="str">
            <v>PARCHE RACK 10</v>
          </cell>
          <cell r="L2810">
            <v>1</v>
          </cell>
          <cell r="M2810" t="str">
            <v>UNID.</v>
          </cell>
          <cell r="N2810" t="str">
            <v>CISTERNA</v>
          </cell>
          <cell r="O2810">
            <v>71</v>
          </cell>
          <cell r="P2810" t="str">
            <v>N1</v>
          </cell>
          <cell r="Q2810" t="str">
            <v>J1</v>
          </cell>
          <cell r="R2810" t="str">
            <v>J5</v>
          </cell>
          <cell r="S2810" t="str">
            <v>ENTREGADO</v>
          </cell>
          <cell r="T2810">
            <v>0</v>
          </cell>
          <cell r="U2810" t="str">
            <v>AGUILAR CCANTUTA WILLY</v>
          </cell>
          <cell r="V2810" t="str">
            <v>FLOREZ CONDORI  JOSE WILLIANS</v>
          </cell>
        </row>
        <row r="2811">
          <cell r="A2811">
            <v>2859</v>
          </cell>
          <cell r="B2811">
            <v>42719</v>
          </cell>
          <cell r="C2811" t="str">
            <v>DICIEMBRE</v>
          </cell>
          <cell r="D2811" t="str">
            <v>2016</v>
          </cell>
          <cell r="E2811">
            <v>530</v>
          </cell>
          <cell r="F2811" t="str">
            <v>C5R-892</v>
          </cell>
          <cell r="G2811" t="str">
            <v>A0T-983</v>
          </cell>
          <cell r="H2811" t="str">
            <v>LAS BAMBAS</v>
          </cell>
          <cell r="I2811">
            <v>226743</v>
          </cell>
          <cell r="J2811" t="str">
            <v>REPUESTO</v>
          </cell>
          <cell r="K2811" t="str">
            <v>CAÑERIA PARA EL AIRE ACONDICIONADO</v>
          </cell>
          <cell r="L2811">
            <v>1</v>
          </cell>
          <cell r="M2811" t="str">
            <v>UNID.</v>
          </cell>
          <cell r="N2811" t="str">
            <v>TRACTO</v>
          </cell>
          <cell r="O2811">
            <v>71</v>
          </cell>
          <cell r="P2811" t="str">
            <v>M8</v>
          </cell>
          <cell r="Q2811" t="str">
            <v>J2</v>
          </cell>
          <cell r="R2811" t="str">
            <v>J2</v>
          </cell>
          <cell r="S2811" t="str">
            <v>PENDIENTE</v>
          </cell>
          <cell r="T2811">
            <v>0</v>
          </cell>
          <cell r="U2811" t="str">
            <v>VARILLAS GAGO  OSCAR ALBERTO</v>
          </cell>
          <cell r="V2811" t="str">
            <v>CORIHUAMAN SURCO  ERICK ROBERT</v>
          </cell>
        </row>
        <row r="2812">
          <cell r="A2812">
            <v>2860</v>
          </cell>
          <cell r="B2812">
            <v>42719</v>
          </cell>
          <cell r="C2812" t="str">
            <v>DICIEMBRE</v>
          </cell>
          <cell r="D2812" t="str">
            <v>2016</v>
          </cell>
          <cell r="E2812">
            <v>530</v>
          </cell>
          <cell r="F2812" t="str">
            <v>C5R-892</v>
          </cell>
          <cell r="G2812" t="str">
            <v>A0T-983</v>
          </cell>
          <cell r="H2812" t="str">
            <v>LAS BAMBAS</v>
          </cell>
          <cell r="I2812">
            <v>226743</v>
          </cell>
          <cell r="J2812" t="str">
            <v>SERVICIO</v>
          </cell>
          <cell r="K2812" t="str">
            <v>TAPIZAR ACIENTO</v>
          </cell>
          <cell r="L2812">
            <v>1</v>
          </cell>
          <cell r="M2812" t="str">
            <v>UNID.</v>
          </cell>
          <cell r="N2812" t="str">
            <v>TRACTO</v>
          </cell>
          <cell r="O2812">
            <v>71</v>
          </cell>
          <cell r="P2812" t="str">
            <v>M8</v>
          </cell>
          <cell r="Q2812" t="str">
            <v>J2</v>
          </cell>
          <cell r="R2812" t="str">
            <v>J2</v>
          </cell>
          <cell r="S2812" t="str">
            <v>ENTREGADO</v>
          </cell>
          <cell r="T2812">
            <v>0</v>
          </cell>
          <cell r="U2812" t="str">
            <v>VARILLAS GAGO  OSCAR ALBERTO</v>
          </cell>
          <cell r="V2812" t="str">
            <v>CORIHUAMAN SURCO  ERICK ROBERT</v>
          </cell>
        </row>
        <row r="2813">
          <cell r="A2813">
            <v>2758</v>
          </cell>
          <cell r="B2813">
            <v>42719</v>
          </cell>
          <cell r="C2813" t="str">
            <v>DICIEMBRE</v>
          </cell>
          <cell r="D2813" t="str">
            <v>2016</v>
          </cell>
          <cell r="E2813">
            <v>585</v>
          </cell>
          <cell r="F2813" t="str">
            <v>C5R-896</v>
          </cell>
          <cell r="G2813" t="str">
            <v>A0U-977</v>
          </cell>
          <cell r="H2813" t="str">
            <v>LAS BAMBAS</v>
          </cell>
          <cell r="I2813">
            <v>212663</v>
          </cell>
          <cell r="J2813" t="str">
            <v>REPUESTO</v>
          </cell>
          <cell r="K2813" t="str">
            <v>PERNO 1/4 X 1 1/2</v>
          </cell>
          <cell r="L2813">
            <v>10</v>
          </cell>
          <cell r="M2813" t="str">
            <v>UNID.</v>
          </cell>
          <cell r="N2813" t="str">
            <v>CISTERNA</v>
          </cell>
          <cell r="O2813">
            <v>71</v>
          </cell>
          <cell r="P2813" t="str">
            <v>S4</v>
          </cell>
          <cell r="Q2813" t="str">
            <v>J2</v>
          </cell>
          <cell r="R2813" t="str">
            <v>J6</v>
          </cell>
          <cell r="S2813" t="str">
            <v>ENTREGADO</v>
          </cell>
          <cell r="T2813">
            <v>0</v>
          </cell>
          <cell r="U2813" t="str">
            <v>SURCO QUISPE JOHNNY</v>
          </cell>
          <cell r="V2813" t="str">
            <v>CORIHUAMAN SURCO  ERICK ROBERT</v>
          </cell>
        </row>
        <row r="2814">
          <cell r="A2814">
            <v>2759</v>
          </cell>
          <cell r="B2814">
            <v>42719</v>
          </cell>
          <cell r="C2814" t="str">
            <v>DICIEMBRE</v>
          </cell>
          <cell r="D2814" t="str">
            <v>2016</v>
          </cell>
          <cell r="E2814">
            <v>585</v>
          </cell>
          <cell r="F2814" t="str">
            <v>C5R-896</v>
          </cell>
          <cell r="G2814" t="str">
            <v>A0U-977</v>
          </cell>
          <cell r="H2814" t="str">
            <v>LAS BAMBAS</v>
          </cell>
          <cell r="I2814">
            <v>212663</v>
          </cell>
          <cell r="J2814" t="str">
            <v>REPUESTO</v>
          </cell>
          <cell r="K2814" t="str">
            <v>PERNO 1/4</v>
          </cell>
          <cell r="L2814">
            <v>10</v>
          </cell>
          <cell r="M2814" t="str">
            <v>UNID.</v>
          </cell>
          <cell r="N2814" t="str">
            <v>CISTERNA</v>
          </cell>
          <cell r="O2814">
            <v>71</v>
          </cell>
          <cell r="P2814" t="str">
            <v>S4</v>
          </cell>
          <cell r="Q2814" t="str">
            <v>J2</v>
          </cell>
          <cell r="R2814" t="str">
            <v>J6</v>
          </cell>
          <cell r="S2814" t="str">
            <v>ENTREGADO</v>
          </cell>
          <cell r="T2814">
            <v>0</v>
          </cell>
          <cell r="U2814" t="str">
            <v>SURCO QUISPE JOHNNY</v>
          </cell>
          <cell r="V2814" t="str">
            <v>CORIHUAMAN SURCO  ERICK ROBERT</v>
          </cell>
        </row>
        <row r="2815">
          <cell r="A2815">
            <v>2760</v>
          </cell>
          <cell r="B2815">
            <v>42719</v>
          </cell>
          <cell r="C2815" t="str">
            <v>DICIEMBRE</v>
          </cell>
          <cell r="D2815" t="str">
            <v>2016</v>
          </cell>
          <cell r="E2815">
            <v>585</v>
          </cell>
          <cell r="F2815" t="str">
            <v>C5R-896</v>
          </cell>
          <cell r="G2815" t="str">
            <v>A0U-977</v>
          </cell>
          <cell r="H2815" t="str">
            <v>LAS BAMBAS</v>
          </cell>
          <cell r="I2815">
            <v>212663</v>
          </cell>
          <cell r="J2815" t="str">
            <v>REPUESTO</v>
          </cell>
          <cell r="K2815" t="str">
            <v>ARANDELA PLANA 1/4</v>
          </cell>
          <cell r="L2815">
            <v>20</v>
          </cell>
          <cell r="M2815" t="str">
            <v>UNID.</v>
          </cell>
          <cell r="N2815" t="str">
            <v>CISTERNA</v>
          </cell>
          <cell r="O2815">
            <v>71</v>
          </cell>
          <cell r="P2815" t="str">
            <v>S4</v>
          </cell>
          <cell r="Q2815" t="str">
            <v>J2</v>
          </cell>
          <cell r="R2815" t="str">
            <v>J6</v>
          </cell>
          <cell r="S2815" t="str">
            <v>ENTREGADO</v>
          </cell>
          <cell r="T2815">
            <v>0</v>
          </cell>
          <cell r="U2815" t="str">
            <v>SURCO QUISPE JOHNNY</v>
          </cell>
          <cell r="V2815" t="str">
            <v>CORIHUAMAN SURCO  ERICK ROBERT</v>
          </cell>
        </row>
        <row r="2816">
          <cell r="A2816">
            <v>2781</v>
          </cell>
          <cell r="B2816">
            <v>42719</v>
          </cell>
          <cell r="C2816" t="str">
            <v>DICIEMBRE</v>
          </cell>
          <cell r="D2816" t="str">
            <v>2016</v>
          </cell>
          <cell r="E2816">
            <v>585</v>
          </cell>
          <cell r="F2816" t="str">
            <v>C5R-896</v>
          </cell>
          <cell r="G2816" t="str">
            <v>A0U-977</v>
          </cell>
          <cell r="H2816" t="str">
            <v>LAS BAMBAS</v>
          </cell>
          <cell r="I2816">
            <v>212663</v>
          </cell>
          <cell r="J2816" t="str">
            <v>REPUESTO</v>
          </cell>
          <cell r="K2816" t="str">
            <v>SOCKET PARA FOCO 9006</v>
          </cell>
          <cell r="L2816">
            <v>1</v>
          </cell>
          <cell r="M2816" t="str">
            <v>UNID.</v>
          </cell>
          <cell r="N2816" t="str">
            <v>TRACTO</v>
          </cell>
          <cell r="O2816">
            <v>71</v>
          </cell>
          <cell r="P2816" t="str">
            <v>E3</v>
          </cell>
          <cell r="Q2816" t="str">
            <v>J1</v>
          </cell>
          <cell r="R2816" t="str">
            <v>J5</v>
          </cell>
          <cell r="S2816" t="str">
            <v>PENDIENTE</v>
          </cell>
          <cell r="T2816">
            <v>0</v>
          </cell>
          <cell r="U2816" t="str">
            <v>CONDORI CHURATA ALEX</v>
          </cell>
          <cell r="V2816" t="str">
            <v>FLOREZ CONDORI  JOSE WILLIANS</v>
          </cell>
        </row>
        <row r="2817">
          <cell r="A2817">
            <v>2782</v>
          </cell>
          <cell r="B2817">
            <v>42719</v>
          </cell>
          <cell r="C2817" t="str">
            <v>DICIEMBRE</v>
          </cell>
          <cell r="D2817" t="str">
            <v>2016</v>
          </cell>
          <cell r="E2817">
            <v>585</v>
          </cell>
          <cell r="F2817" t="str">
            <v>C5R-896</v>
          </cell>
          <cell r="G2817" t="str">
            <v>A0U-977</v>
          </cell>
          <cell r="H2817" t="str">
            <v>LAS BAMBAS</v>
          </cell>
          <cell r="I2817">
            <v>212663</v>
          </cell>
          <cell r="J2817" t="str">
            <v>REPUESTO</v>
          </cell>
          <cell r="K2817" t="str">
            <v xml:space="preserve">PRECINTOS </v>
          </cell>
          <cell r="L2817">
            <v>10</v>
          </cell>
          <cell r="M2817" t="str">
            <v>UNID.</v>
          </cell>
          <cell r="N2817" t="str">
            <v>TRACTO</v>
          </cell>
          <cell r="O2817">
            <v>71</v>
          </cell>
          <cell r="P2817" t="str">
            <v>E3</v>
          </cell>
          <cell r="Q2817" t="str">
            <v>J1</v>
          </cell>
          <cell r="R2817" t="str">
            <v>J5</v>
          </cell>
          <cell r="S2817" t="str">
            <v>ENTREGADO</v>
          </cell>
          <cell r="T2817">
            <v>0</v>
          </cell>
          <cell r="U2817" t="str">
            <v>CONDORI CHURATA ALEX</v>
          </cell>
          <cell r="V2817" t="str">
            <v>FLOREZ CONDORI  JOSE WILLIANS</v>
          </cell>
        </row>
        <row r="2818">
          <cell r="A2818">
            <v>2783</v>
          </cell>
          <cell r="B2818">
            <v>42719</v>
          </cell>
          <cell r="C2818" t="str">
            <v>DICIEMBRE</v>
          </cell>
          <cell r="D2818" t="str">
            <v>2016</v>
          </cell>
          <cell r="E2818">
            <v>585</v>
          </cell>
          <cell r="F2818" t="str">
            <v>C5R-896</v>
          </cell>
          <cell r="G2818" t="str">
            <v>A0U-977</v>
          </cell>
          <cell r="H2818" t="str">
            <v>LAS BAMBAS</v>
          </cell>
          <cell r="I2818">
            <v>212663</v>
          </cell>
          <cell r="J2818" t="str">
            <v>REPUESTO</v>
          </cell>
          <cell r="K2818" t="str">
            <v>CINTA AISLANTE NEGRA</v>
          </cell>
          <cell r="L2818">
            <v>1</v>
          </cell>
          <cell r="M2818" t="str">
            <v>UNID.</v>
          </cell>
          <cell r="N2818" t="str">
            <v>TRACTO</v>
          </cell>
          <cell r="O2818">
            <v>71</v>
          </cell>
          <cell r="P2818" t="str">
            <v>E3</v>
          </cell>
          <cell r="Q2818" t="str">
            <v>J1</v>
          </cell>
          <cell r="R2818" t="str">
            <v>J5</v>
          </cell>
          <cell r="S2818" t="str">
            <v>ENTREGADO</v>
          </cell>
          <cell r="T2818">
            <v>0</v>
          </cell>
          <cell r="U2818" t="str">
            <v>CONDORI CHURATA ALEX</v>
          </cell>
          <cell r="V2818" t="str">
            <v>FLOREZ CONDORI  JOSE WILLIANS</v>
          </cell>
        </row>
        <row r="2819">
          <cell r="A2819">
            <v>2784</v>
          </cell>
          <cell r="B2819">
            <v>42719</v>
          </cell>
          <cell r="C2819" t="str">
            <v>DICIEMBRE</v>
          </cell>
          <cell r="D2819" t="str">
            <v>2016</v>
          </cell>
          <cell r="E2819">
            <v>585</v>
          </cell>
          <cell r="F2819" t="str">
            <v>C5R-896</v>
          </cell>
          <cell r="G2819" t="str">
            <v>A0U-977</v>
          </cell>
          <cell r="H2819" t="str">
            <v>LAS BAMBAS</v>
          </cell>
          <cell r="I2819">
            <v>212663</v>
          </cell>
          <cell r="J2819" t="str">
            <v>REPUESTO</v>
          </cell>
          <cell r="K2819" t="str">
            <v>FARO RECTANGULAR LATERAL</v>
          </cell>
          <cell r="L2819">
            <v>1</v>
          </cell>
          <cell r="M2819" t="str">
            <v>UNID.</v>
          </cell>
          <cell r="N2819" t="str">
            <v>TRACTO</v>
          </cell>
          <cell r="O2819">
            <v>71</v>
          </cell>
          <cell r="P2819" t="str">
            <v>E3</v>
          </cell>
          <cell r="Q2819" t="str">
            <v>J1</v>
          </cell>
          <cell r="R2819" t="str">
            <v>J5</v>
          </cell>
          <cell r="S2819" t="str">
            <v>ENTREGADO</v>
          </cell>
          <cell r="T2819">
            <v>0</v>
          </cell>
          <cell r="U2819" t="str">
            <v>CONDORI CHURATA ALEX</v>
          </cell>
          <cell r="V2819" t="str">
            <v>FLOREZ CONDORI  JOSE WILLIANS</v>
          </cell>
        </row>
        <row r="2820">
          <cell r="A2820">
            <v>2816</v>
          </cell>
          <cell r="B2820">
            <v>42719</v>
          </cell>
          <cell r="C2820" t="str">
            <v>DICIEMBRE</v>
          </cell>
          <cell r="D2820" t="str">
            <v>2016</v>
          </cell>
          <cell r="E2820">
            <v>585</v>
          </cell>
          <cell r="F2820" t="str">
            <v>C5R-896</v>
          </cell>
          <cell r="G2820" t="str">
            <v>A0U-977</v>
          </cell>
          <cell r="H2820" t="str">
            <v>LAS BAMBAS</v>
          </cell>
          <cell r="I2820">
            <v>212663</v>
          </cell>
          <cell r="J2820" t="str">
            <v>REPUESTO</v>
          </cell>
          <cell r="K2820" t="str">
            <v>TAPA RECUPERADOR DE VAPORES</v>
          </cell>
          <cell r="L2820">
            <v>1</v>
          </cell>
          <cell r="M2820" t="str">
            <v>UNID.</v>
          </cell>
          <cell r="N2820" t="str">
            <v>CISTERNA</v>
          </cell>
          <cell r="O2820">
            <v>71</v>
          </cell>
          <cell r="P2820" t="str">
            <v>J2</v>
          </cell>
          <cell r="Q2820" t="str">
            <v>J2</v>
          </cell>
          <cell r="R2820" t="str">
            <v>J6</v>
          </cell>
          <cell r="S2820" t="str">
            <v>ENTREGADO</v>
          </cell>
          <cell r="T2820">
            <v>0</v>
          </cell>
          <cell r="U2820" t="str">
            <v>CORIHUAMAN SURCO  ERICK ROBERT</v>
          </cell>
          <cell r="V2820" t="str">
            <v>CORIHUAMAN SURCO  ERICK ROBERT</v>
          </cell>
        </row>
        <row r="2821">
          <cell r="A2821">
            <v>2817</v>
          </cell>
          <cell r="B2821">
            <v>42719</v>
          </cell>
          <cell r="C2821" t="str">
            <v>DICIEMBRE</v>
          </cell>
          <cell r="D2821" t="str">
            <v>2016</v>
          </cell>
          <cell r="E2821">
            <v>585</v>
          </cell>
          <cell r="F2821" t="str">
            <v>C5R-896</v>
          </cell>
          <cell r="G2821" t="str">
            <v>A0U-977</v>
          </cell>
          <cell r="H2821" t="str">
            <v>LAS BAMBAS</v>
          </cell>
          <cell r="I2821">
            <v>212663</v>
          </cell>
          <cell r="J2821" t="str">
            <v>REPUESTO</v>
          </cell>
          <cell r="K2821" t="str">
            <v>FAROS NEBLINEROS</v>
          </cell>
          <cell r="L2821">
            <v>2</v>
          </cell>
          <cell r="M2821" t="str">
            <v>UNID.</v>
          </cell>
          <cell r="N2821" t="str">
            <v>TRACTO</v>
          </cell>
          <cell r="O2821">
            <v>71</v>
          </cell>
          <cell r="P2821" t="str">
            <v>E3</v>
          </cell>
          <cell r="Q2821" t="str">
            <v>J2</v>
          </cell>
          <cell r="R2821" t="str">
            <v>J6</v>
          </cell>
          <cell r="S2821" t="str">
            <v>ENTREGADO</v>
          </cell>
          <cell r="T2821">
            <v>0</v>
          </cell>
          <cell r="U2821" t="str">
            <v>CONDORI CHURATA ALEX</v>
          </cell>
          <cell r="V2821" t="str">
            <v>CORIHUAMAN SURCO  ERICK ROBERT</v>
          </cell>
        </row>
        <row r="2822">
          <cell r="A2822">
            <v>2824</v>
          </cell>
          <cell r="B2822">
            <v>42719</v>
          </cell>
          <cell r="C2822" t="str">
            <v>DICIEMBRE</v>
          </cell>
          <cell r="D2822" t="str">
            <v>2016</v>
          </cell>
          <cell r="E2822">
            <v>585</v>
          </cell>
          <cell r="F2822" t="str">
            <v>C5R-896</v>
          </cell>
          <cell r="G2822" t="str">
            <v>A0U-977</v>
          </cell>
          <cell r="H2822" t="str">
            <v>LAS BAMBAS</v>
          </cell>
          <cell r="I2822">
            <v>212663</v>
          </cell>
          <cell r="J2822" t="str">
            <v>REPUESTO</v>
          </cell>
          <cell r="K2822" t="str">
            <v xml:space="preserve">PRECINTOS </v>
          </cell>
          <cell r="L2822">
            <v>10</v>
          </cell>
          <cell r="M2822" t="str">
            <v>UNID.</v>
          </cell>
          <cell r="N2822" t="str">
            <v>TRACTO</v>
          </cell>
          <cell r="O2822">
            <v>71</v>
          </cell>
          <cell r="P2822" t="str">
            <v>E3</v>
          </cell>
          <cell r="Q2822" t="str">
            <v>J1</v>
          </cell>
          <cell r="R2822" t="str">
            <v>J5</v>
          </cell>
          <cell r="S2822" t="str">
            <v>ENTREGADO</v>
          </cell>
          <cell r="T2822">
            <v>0</v>
          </cell>
          <cell r="U2822" t="str">
            <v>CONDORI CHURATA ALEX</v>
          </cell>
          <cell r="V2822" t="str">
            <v>FLOREZ CONDORI  JOSE WILLIANS</v>
          </cell>
        </row>
        <row r="2823">
          <cell r="A2823">
            <v>2799</v>
          </cell>
          <cell r="B2823">
            <v>42719</v>
          </cell>
          <cell r="C2823" t="str">
            <v>DICIEMBRE</v>
          </cell>
          <cell r="D2823" t="str">
            <v>2016</v>
          </cell>
          <cell r="E2823">
            <v>598</v>
          </cell>
          <cell r="F2823" t="str">
            <v>D3N-721</v>
          </cell>
          <cell r="G2823" t="str">
            <v>C4S-979</v>
          </cell>
          <cell r="H2823" t="str">
            <v>LAS BAMBAS</v>
          </cell>
          <cell r="I2823">
            <v>136863</v>
          </cell>
          <cell r="J2823" t="str">
            <v>REPUESTO</v>
          </cell>
          <cell r="K2823" t="str">
            <v>PERNO 5/8 X 6</v>
          </cell>
          <cell r="L2823">
            <v>1</v>
          </cell>
          <cell r="M2823" t="str">
            <v>UNID.</v>
          </cell>
          <cell r="N2823" t="str">
            <v>CISTERNA</v>
          </cell>
          <cell r="O2823">
            <v>71</v>
          </cell>
          <cell r="P2823" t="str">
            <v>M3</v>
          </cell>
          <cell r="Q2823" t="str">
            <v>J2</v>
          </cell>
          <cell r="R2823" t="str">
            <v>J6</v>
          </cell>
          <cell r="S2823" t="str">
            <v>ENTREGADO</v>
          </cell>
          <cell r="T2823">
            <v>0</v>
          </cell>
          <cell r="U2823" t="str">
            <v>GARCIA PASQUEL  JOSE LUIS</v>
          </cell>
          <cell r="V2823" t="str">
            <v>CORIHUAMAN SURCO  ERICK ROBERT</v>
          </cell>
        </row>
        <row r="2824">
          <cell r="A2824">
            <v>2800</v>
          </cell>
          <cell r="B2824">
            <v>42719</v>
          </cell>
          <cell r="C2824" t="str">
            <v>DICIEMBRE</v>
          </cell>
          <cell r="D2824" t="str">
            <v>2016</v>
          </cell>
          <cell r="E2824">
            <v>598</v>
          </cell>
          <cell r="F2824" t="str">
            <v>D3N-721</v>
          </cell>
          <cell r="G2824" t="str">
            <v>C4S-979</v>
          </cell>
          <cell r="H2824" t="str">
            <v>LAS BAMBAS</v>
          </cell>
          <cell r="I2824">
            <v>136863</v>
          </cell>
          <cell r="J2824" t="str">
            <v>REPUESTO</v>
          </cell>
          <cell r="K2824" t="str">
            <v>TUERCA SEGURO 5/8</v>
          </cell>
          <cell r="L2824">
            <v>1</v>
          </cell>
          <cell r="M2824" t="str">
            <v>UNID.</v>
          </cell>
          <cell r="N2824" t="str">
            <v>CISTERNA</v>
          </cell>
          <cell r="O2824">
            <v>71</v>
          </cell>
          <cell r="P2824" t="str">
            <v>M3</v>
          </cell>
          <cell r="Q2824" t="str">
            <v>J2</v>
          </cell>
          <cell r="R2824" t="str">
            <v>J6</v>
          </cell>
          <cell r="S2824" t="str">
            <v>ENTREGADO</v>
          </cell>
          <cell r="T2824">
            <v>0</v>
          </cell>
          <cell r="U2824" t="str">
            <v>GARCIA PASQUEL  JOSE LUIS</v>
          </cell>
          <cell r="V2824" t="str">
            <v>CORIHUAMAN SURCO  ERICK ROBERT</v>
          </cell>
        </row>
        <row r="2825">
          <cell r="A2825">
            <v>2801</v>
          </cell>
          <cell r="B2825">
            <v>42719</v>
          </cell>
          <cell r="C2825" t="str">
            <v>DICIEMBRE</v>
          </cell>
          <cell r="D2825" t="str">
            <v>2016</v>
          </cell>
          <cell r="E2825">
            <v>598</v>
          </cell>
          <cell r="F2825" t="str">
            <v>D3N-721</v>
          </cell>
          <cell r="G2825" t="str">
            <v>C4S-979</v>
          </cell>
          <cell r="H2825" t="str">
            <v>LAS BAMBAS</v>
          </cell>
          <cell r="I2825">
            <v>136863</v>
          </cell>
          <cell r="J2825" t="str">
            <v>REPUESTO</v>
          </cell>
          <cell r="K2825" t="str">
            <v>ARANDELA PLANA 5/8</v>
          </cell>
          <cell r="L2825">
            <v>2</v>
          </cell>
          <cell r="M2825" t="str">
            <v>UNID.</v>
          </cell>
          <cell r="N2825" t="str">
            <v>CISTERNA</v>
          </cell>
          <cell r="O2825">
            <v>71</v>
          </cell>
          <cell r="P2825" t="str">
            <v>M3</v>
          </cell>
          <cell r="Q2825" t="str">
            <v>J2</v>
          </cell>
          <cell r="R2825" t="str">
            <v>J6</v>
          </cell>
          <cell r="S2825" t="str">
            <v>ENTREGADO</v>
          </cell>
          <cell r="T2825">
            <v>0</v>
          </cell>
          <cell r="U2825" t="str">
            <v>GARCIA PASQUEL  JOSE LUIS</v>
          </cell>
          <cell r="V2825" t="str">
            <v>CORIHUAMAN SURCO  ERICK ROBERT</v>
          </cell>
        </row>
        <row r="2826">
          <cell r="A2826">
            <v>2766</v>
          </cell>
          <cell r="B2826">
            <v>42719</v>
          </cell>
          <cell r="C2826" t="str">
            <v>DICIEMBRE</v>
          </cell>
          <cell r="D2826" t="str">
            <v>2016</v>
          </cell>
          <cell r="E2826">
            <v>574</v>
          </cell>
          <cell r="F2826" t="str">
            <v>D4X-872</v>
          </cell>
          <cell r="G2826" t="str">
            <v>B4P-976</v>
          </cell>
          <cell r="H2826" t="str">
            <v>LAS BAMBAS</v>
          </cell>
          <cell r="I2826">
            <v>184600</v>
          </cell>
          <cell r="J2826" t="str">
            <v>REPUESTO</v>
          </cell>
          <cell r="K2826" t="str">
            <v>LLANTAS DE TRACCION</v>
          </cell>
          <cell r="L2826">
            <v>8</v>
          </cell>
          <cell r="M2826" t="str">
            <v>UNID.</v>
          </cell>
          <cell r="N2826" t="str">
            <v>TRACTO</v>
          </cell>
          <cell r="O2826">
            <v>71</v>
          </cell>
          <cell r="P2826" t="str">
            <v>M2</v>
          </cell>
          <cell r="Q2826" t="str">
            <v>J2</v>
          </cell>
          <cell r="R2826" t="str">
            <v>J5</v>
          </cell>
          <cell r="S2826" t="str">
            <v>ENTREGADO</v>
          </cell>
          <cell r="T2826">
            <v>0</v>
          </cell>
          <cell r="U2826" t="str">
            <v>CHUMPITAZ GAGO JULIO ENRIQUE</v>
          </cell>
          <cell r="V2826" t="str">
            <v>CORIHUAMAN SURCO  ERICK ROBERT</v>
          </cell>
        </row>
        <row r="2827">
          <cell r="A2827">
            <v>2764</v>
          </cell>
          <cell r="B2827">
            <v>42719</v>
          </cell>
          <cell r="C2827" t="str">
            <v>DICIEMBRE</v>
          </cell>
          <cell r="D2827" t="str">
            <v>2016</v>
          </cell>
          <cell r="E2827">
            <v>574</v>
          </cell>
          <cell r="F2827" t="str">
            <v>D4X-872</v>
          </cell>
          <cell r="G2827" t="str">
            <v>B4P-976</v>
          </cell>
          <cell r="H2827" t="str">
            <v>LAS BAMBAS</v>
          </cell>
          <cell r="I2827">
            <v>184600</v>
          </cell>
          <cell r="J2827" t="str">
            <v>REPUESTO</v>
          </cell>
          <cell r="K2827" t="str">
            <v>TAPABARRO DE PLASTICO</v>
          </cell>
          <cell r="L2827">
            <v>1</v>
          </cell>
          <cell r="M2827" t="str">
            <v>UNID.</v>
          </cell>
          <cell r="N2827" t="str">
            <v>TRACTO</v>
          </cell>
          <cell r="O2827">
            <v>71</v>
          </cell>
          <cell r="P2827" t="str">
            <v>S3</v>
          </cell>
          <cell r="Q2827" t="str">
            <v>J1</v>
          </cell>
          <cell r="R2827" t="str">
            <v>J5</v>
          </cell>
          <cell r="S2827" t="str">
            <v>ENTREGADO</v>
          </cell>
          <cell r="T2827">
            <v>0</v>
          </cell>
          <cell r="U2827" t="str">
            <v>JIMENEZ MACHACA JAVIER</v>
          </cell>
          <cell r="V2827" t="str">
            <v>FLOREZ CONDORI  JOSE WILLIANS</v>
          </cell>
        </row>
        <row r="2828">
          <cell r="A2828">
            <v>2794</v>
          </cell>
          <cell r="B2828">
            <v>42719</v>
          </cell>
          <cell r="C2828" t="str">
            <v>DICIEMBRE</v>
          </cell>
          <cell r="D2828" t="str">
            <v>2016</v>
          </cell>
          <cell r="E2828">
            <v>590</v>
          </cell>
          <cell r="F2828" t="str">
            <v>D6F-903</v>
          </cell>
          <cell r="G2828" t="str">
            <v>B8K-997</v>
          </cell>
          <cell r="H2828" t="str">
            <v>LAS BAMBAS</v>
          </cell>
          <cell r="I2828">
            <v>219054</v>
          </cell>
          <cell r="J2828" t="str">
            <v>REPUESTO</v>
          </cell>
          <cell r="K2828" t="str">
            <v>VARILLA INOXIDABLE 1/8</v>
          </cell>
          <cell r="L2828">
            <v>1</v>
          </cell>
          <cell r="M2828" t="str">
            <v>UNID.</v>
          </cell>
          <cell r="N2828" t="str">
            <v>CISTERNA</v>
          </cell>
          <cell r="O2828">
            <v>71</v>
          </cell>
          <cell r="P2828" t="str">
            <v>S2</v>
          </cell>
          <cell r="Q2828" t="str">
            <v>J1</v>
          </cell>
          <cell r="R2828" t="str">
            <v>J5</v>
          </cell>
          <cell r="S2828" t="str">
            <v>ENTREGADO</v>
          </cell>
          <cell r="T2828">
            <v>0</v>
          </cell>
          <cell r="U2828" t="str">
            <v>PALOMINO ESTRADA  MICHEL</v>
          </cell>
          <cell r="V2828" t="str">
            <v>FLOREZ CONDORI  JOSE WILLIANS</v>
          </cell>
        </row>
        <row r="2829">
          <cell r="A2829">
            <v>2795</v>
          </cell>
          <cell r="B2829">
            <v>42719</v>
          </cell>
          <cell r="C2829" t="str">
            <v>DICIEMBRE</v>
          </cell>
          <cell r="D2829" t="str">
            <v>2016</v>
          </cell>
          <cell r="E2829">
            <v>590</v>
          </cell>
          <cell r="F2829" t="str">
            <v>D6F-903</v>
          </cell>
          <cell r="G2829" t="str">
            <v>B8K-997</v>
          </cell>
          <cell r="H2829" t="str">
            <v>LAS BAMBAS</v>
          </cell>
          <cell r="I2829">
            <v>219054</v>
          </cell>
          <cell r="J2829" t="str">
            <v>REPUESTO</v>
          </cell>
          <cell r="K2829" t="str">
            <v>VOLANDA 5/8</v>
          </cell>
          <cell r="L2829">
            <v>1</v>
          </cell>
          <cell r="M2829" t="str">
            <v>UNID.</v>
          </cell>
          <cell r="N2829" t="str">
            <v>CISTERNA</v>
          </cell>
          <cell r="O2829">
            <v>71</v>
          </cell>
          <cell r="P2829" t="str">
            <v>S2</v>
          </cell>
          <cell r="Q2829" t="str">
            <v>J1</v>
          </cell>
          <cell r="R2829" t="str">
            <v>J5</v>
          </cell>
          <cell r="S2829" t="str">
            <v>ENTREGADO</v>
          </cell>
          <cell r="T2829">
            <v>0</v>
          </cell>
          <cell r="U2829" t="str">
            <v>PALOMINO ESTRADA  MICHEL</v>
          </cell>
          <cell r="V2829" t="str">
            <v>FLOREZ CONDORI  JOSE WILLIANS</v>
          </cell>
        </row>
        <row r="2830">
          <cell r="A2830">
            <v>2796</v>
          </cell>
          <cell r="B2830">
            <v>42719</v>
          </cell>
          <cell r="C2830" t="str">
            <v>DICIEMBRE</v>
          </cell>
          <cell r="D2830" t="str">
            <v>2016</v>
          </cell>
          <cell r="E2830">
            <v>590</v>
          </cell>
          <cell r="F2830" t="str">
            <v>D6F-903</v>
          </cell>
          <cell r="G2830" t="str">
            <v>B8K-997</v>
          </cell>
          <cell r="H2830" t="str">
            <v>LAS BAMBAS</v>
          </cell>
          <cell r="I2830">
            <v>219054</v>
          </cell>
          <cell r="J2830" t="str">
            <v>REPUESTO</v>
          </cell>
          <cell r="K2830" t="str">
            <v>SOPORTE LATERAL EN L DE CHASIS</v>
          </cell>
          <cell r="L2830">
            <v>3</v>
          </cell>
          <cell r="M2830" t="str">
            <v>UNID.</v>
          </cell>
          <cell r="N2830" t="str">
            <v>TRACTO</v>
          </cell>
          <cell r="O2830">
            <v>71</v>
          </cell>
          <cell r="P2830" t="str">
            <v>M6</v>
          </cell>
          <cell r="Q2830" t="str">
            <v>J1</v>
          </cell>
          <cell r="R2830" t="str">
            <v>J5</v>
          </cell>
          <cell r="S2830" t="str">
            <v>PENDIENTE</v>
          </cell>
          <cell r="T2830">
            <v>0</v>
          </cell>
          <cell r="U2830" t="str">
            <v>PARI VENTURA  EDSON ORLANDO</v>
          </cell>
          <cell r="V2830" t="str">
            <v>FLOREZ CONDORI  JOSE WILLIANS</v>
          </cell>
        </row>
        <row r="2831">
          <cell r="A2831">
            <v>2797</v>
          </cell>
          <cell r="B2831">
            <v>42719</v>
          </cell>
          <cell r="C2831" t="str">
            <v>DICIEMBRE</v>
          </cell>
          <cell r="D2831" t="str">
            <v>2016</v>
          </cell>
          <cell r="E2831">
            <v>590</v>
          </cell>
          <cell r="F2831" t="str">
            <v>D6F-903</v>
          </cell>
          <cell r="G2831" t="str">
            <v>B8K-997</v>
          </cell>
          <cell r="H2831" t="str">
            <v>LAS BAMBAS</v>
          </cell>
          <cell r="I2831">
            <v>219054</v>
          </cell>
          <cell r="J2831" t="str">
            <v>REPUESTO</v>
          </cell>
          <cell r="K2831" t="str">
            <v>DISCO CORTE 7"</v>
          </cell>
          <cell r="L2831">
            <v>1</v>
          </cell>
          <cell r="M2831" t="str">
            <v>UNID.</v>
          </cell>
          <cell r="N2831" t="str">
            <v>TRACTO</v>
          </cell>
          <cell r="O2831">
            <v>71</v>
          </cell>
          <cell r="P2831" t="str">
            <v>S1</v>
          </cell>
          <cell r="Q2831" t="str">
            <v>J2</v>
          </cell>
          <cell r="R2831" t="str">
            <v>J6</v>
          </cell>
          <cell r="S2831" t="str">
            <v>ENTREGADO</v>
          </cell>
          <cell r="T2831">
            <v>0</v>
          </cell>
          <cell r="U2831" t="str">
            <v>BAYONA CRUZ CRISTIAN ARMANDO</v>
          </cell>
          <cell r="V2831" t="str">
            <v>CORIHUAMAN SURCO  ERICK ROBERT</v>
          </cell>
        </row>
        <row r="2832">
          <cell r="A2832">
            <v>2798</v>
          </cell>
          <cell r="B2832">
            <v>42719</v>
          </cell>
          <cell r="C2832" t="str">
            <v>DICIEMBRE</v>
          </cell>
          <cell r="D2832" t="str">
            <v>2016</v>
          </cell>
          <cell r="E2832">
            <v>590</v>
          </cell>
          <cell r="F2832" t="str">
            <v>D6F-903</v>
          </cell>
          <cell r="G2832" t="str">
            <v>B8K-997</v>
          </cell>
          <cell r="H2832" t="str">
            <v>LAS BAMBAS</v>
          </cell>
          <cell r="I2832">
            <v>219054</v>
          </cell>
          <cell r="J2832" t="str">
            <v>REPUESTO</v>
          </cell>
          <cell r="K2832" t="str">
            <v>SUPERCITO 1/8</v>
          </cell>
          <cell r="L2832">
            <v>0.5</v>
          </cell>
          <cell r="M2832" t="str">
            <v>KG.</v>
          </cell>
          <cell r="N2832" t="str">
            <v>TRACTO</v>
          </cell>
          <cell r="O2832">
            <v>71</v>
          </cell>
          <cell r="P2832" t="str">
            <v>S1</v>
          </cell>
          <cell r="Q2832" t="str">
            <v>J2</v>
          </cell>
          <cell r="R2832" t="str">
            <v>J6</v>
          </cell>
          <cell r="S2832" t="str">
            <v>ENTREGADO</v>
          </cell>
          <cell r="T2832">
            <v>0</v>
          </cell>
          <cell r="U2832" t="str">
            <v>BAYONA CRUZ CRISTIAN ARMANDO</v>
          </cell>
          <cell r="V2832" t="str">
            <v>CORIHUAMAN SURCO  ERICK ROBERT</v>
          </cell>
        </row>
        <row r="2833">
          <cell r="A2833">
            <v>2808</v>
          </cell>
          <cell r="B2833">
            <v>42719</v>
          </cell>
          <cell r="C2833" t="str">
            <v>DICIEMBRE</v>
          </cell>
          <cell r="D2833" t="str">
            <v>2016</v>
          </cell>
          <cell r="E2833">
            <v>590</v>
          </cell>
          <cell r="F2833" t="str">
            <v>D6F-903</v>
          </cell>
          <cell r="G2833" t="str">
            <v>B8K-997</v>
          </cell>
          <cell r="H2833" t="str">
            <v>LAS BAMBAS</v>
          </cell>
          <cell r="I2833">
            <v>219054</v>
          </cell>
          <cell r="J2833" t="str">
            <v>REPUESTO</v>
          </cell>
          <cell r="K2833" t="str">
            <v>PRECINTOS 300 MM</v>
          </cell>
          <cell r="L2833">
            <v>2</v>
          </cell>
          <cell r="M2833" t="str">
            <v>UNID.</v>
          </cell>
          <cell r="N2833" t="str">
            <v>TRACTO</v>
          </cell>
          <cell r="O2833">
            <v>71</v>
          </cell>
          <cell r="P2833" t="str">
            <v>S1</v>
          </cell>
          <cell r="Q2833" t="str">
            <v>J2</v>
          </cell>
          <cell r="R2833" t="str">
            <v>J6</v>
          </cell>
          <cell r="S2833" t="str">
            <v>ENTREGADO</v>
          </cell>
          <cell r="T2833">
            <v>0</v>
          </cell>
          <cell r="U2833" t="str">
            <v>BAYONA CRUZ CRISTIAN ARMANDO</v>
          </cell>
          <cell r="V2833" t="str">
            <v>CORIHUAMAN SURCO  ERICK ROBERT</v>
          </cell>
        </row>
        <row r="2834">
          <cell r="A2834">
            <v>2767</v>
          </cell>
          <cell r="B2834">
            <v>42719</v>
          </cell>
          <cell r="C2834" t="str">
            <v>DICIEMBRE</v>
          </cell>
          <cell r="D2834" t="str">
            <v>2016</v>
          </cell>
          <cell r="E2834">
            <v>572</v>
          </cell>
          <cell r="F2834" t="str">
            <v>D6F-907</v>
          </cell>
          <cell r="G2834" t="str">
            <v>T2Y-979</v>
          </cell>
          <cell r="H2834" t="str">
            <v>LAS BAMBAS</v>
          </cell>
          <cell r="I2834">
            <v>200791</v>
          </cell>
          <cell r="J2834" t="str">
            <v>REPUESTO</v>
          </cell>
          <cell r="K2834" t="str">
            <v>ABRAZADERA DE SILENCIADOR PARTE SUPERIOR</v>
          </cell>
          <cell r="L2834">
            <v>1</v>
          </cell>
          <cell r="M2834" t="str">
            <v>UNID.</v>
          </cell>
          <cell r="N2834" t="str">
            <v>TRACTO</v>
          </cell>
          <cell r="O2834">
            <v>71</v>
          </cell>
          <cell r="P2834" t="str">
            <v>M6</v>
          </cell>
          <cell r="Q2834" t="str">
            <v>J2</v>
          </cell>
          <cell r="R2834" t="str">
            <v>J5</v>
          </cell>
          <cell r="S2834" t="str">
            <v>ENTREGADO</v>
          </cell>
          <cell r="T2834">
            <v>0</v>
          </cell>
          <cell r="U2834" t="str">
            <v>PARI VENTURA  EDSON ORLANDO</v>
          </cell>
          <cell r="V2834" t="str">
            <v>CORIHUAMAN SURCO  ERICK ROBERT</v>
          </cell>
        </row>
        <row r="2835">
          <cell r="A2835">
            <v>2809</v>
          </cell>
          <cell r="B2835">
            <v>42719</v>
          </cell>
          <cell r="C2835" t="str">
            <v>DICIEMBRE</v>
          </cell>
          <cell r="D2835" t="str">
            <v>2016</v>
          </cell>
          <cell r="E2835">
            <v>572</v>
          </cell>
          <cell r="F2835" t="str">
            <v>D6F-907</v>
          </cell>
          <cell r="G2835" t="str">
            <v>T2Y-979</v>
          </cell>
          <cell r="H2835" t="str">
            <v>LAS BAMBAS</v>
          </cell>
          <cell r="I2835">
            <v>200791</v>
          </cell>
          <cell r="J2835" t="str">
            <v>REPUESTO</v>
          </cell>
          <cell r="K2835" t="str">
            <v>SOCKET PARA RELAY</v>
          </cell>
          <cell r="L2835">
            <v>1</v>
          </cell>
          <cell r="M2835" t="str">
            <v>UNID.</v>
          </cell>
          <cell r="N2835" t="str">
            <v>TRACTO</v>
          </cell>
          <cell r="O2835">
            <v>71</v>
          </cell>
          <cell r="P2835" t="str">
            <v>E3</v>
          </cell>
          <cell r="Q2835" t="str">
            <v>J2</v>
          </cell>
          <cell r="R2835" t="str">
            <v>J6</v>
          </cell>
          <cell r="S2835" t="str">
            <v>PENDIENTE</v>
          </cell>
          <cell r="T2835">
            <v>0</v>
          </cell>
          <cell r="U2835" t="str">
            <v>CONDORI CHURATA ALEX</v>
          </cell>
          <cell r="V2835" t="str">
            <v>CORIHUAMAN SURCO  ERICK ROBERT</v>
          </cell>
        </row>
        <row r="2836">
          <cell r="A2836">
            <v>2810</v>
          </cell>
          <cell r="B2836">
            <v>42719</v>
          </cell>
          <cell r="C2836" t="str">
            <v>DICIEMBRE</v>
          </cell>
          <cell r="D2836" t="str">
            <v>2016</v>
          </cell>
          <cell r="E2836">
            <v>572</v>
          </cell>
          <cell r="F2836" t="str">
            <v>D6F-907</v>
          </cell>
          <cell r="G2836" t="str">
            <v>T2Y-979</v>
          </cell>
          <cell r="H2836" t="str">
            <v>LAS BAMBAS</v>
          </cell>
          <cell r="I2836">
            <v>200791</v>
          </cell>
          <cell r="J2836" t="str">
            <v>REPUESTO</v>
          </cell>
          <cell r="K2836" t="str">
            <v xml:space="preserve">PRECINTOS </v>
          </cell>
          <cell r="L2836">
            <v>5</v>
          </cell>
          <cell r="M2836" t="str">
            <v>UNID.</v>
          </cell>
          <cell r="N2836" t="str">
            <v>TRACTO</v>
          </cell>
          <cell r="O2836">
            <v>71</v>
          </cell>
          <cell r="P2836" t="str">
            <v>E3</v>
          </cell>
          <cell r="Q2836" t="str">
            <v>J2</v>
          </cell>
          <cell r="R2836" t="str">
            <v>J6</v>
          </cell>
          <cell r="S2836" t="str">
            <v>ENTREGADO</v>
          </cell>
          <cell r="T2836">
            <v>0</v>
          </cell>
          <cell r="U2836" t="str">
            <v>CONDORI CHURATA ALEX</v>
          </cell>
          <cell r="V2836" t="str">
            <v>CORIHUAMAN SURCO  ERICK ROBERT</v>
          </cell>
        </row>
        <row r="2837">
          <cell r="A2837">
            <v>2773</v>
          </cell>
          <cell r="B2837">
            <v>42719</v>
          </cell>
          <cell r="C2837" t="str">
            <v>DICIEMBRE</v>
          </cell>
          <cell r="D2837" t="str">
            <v>2016</v>
          </cell>
          <cell r="E2837">
            <v>595</v>
          </cell>
          <cell r="F2837" t="str">
            <v>D6G-805</v>
          </cell>
          <cell r="G2837" t="str">
            <v>T4Z-996</v>
          </cell>
          <cell r="H2837" t="str">
            <v>LAS BAMBAS</v>
          </cell>
          <cell r="I2837">
            <v>224443</v>
          </cell>
          <cell r="J2837" t="str">
            <v>REPUESTO</v>
          </cell>
          <cell r="K2837" t="str">
            <v>TAPABARRO DE PLASTICO</v>
          </cell>
          <cell r="L2837">
            <v>2</v>
          </cell>
          <cell r="M2837" t="str">
            <v>UNID.</v>
          </cell>
          <cell r="N2837" t="str">
            <v>TRACTO</v>
          </cell>
          <cell r="O2837">
            <v>71</v>
          </cell>
          <cell r="P2837" t="str">
            <v>S4</v>
          </cell>
          <cell r="Q2837" t="str">
            <v>J2</v>
          </cell>
          <cell r="R2837" t="str">
            <v>J5</v>
          </cell>
          <cell r="S2837" t="str">
            <v>ENTREGADO</v>
          </cell>
          <cell r="T2837">
            <v>0</v>
          </cell>
          <cell r="U2837" t="str">
            <v>SURCO QUISPE JOHNNY</v>
          </cell>
          <cell r="V2837" t="str">
            <v>CORIHUAMAN SURCO  ERICK ROBERT</v>
          </cell>
        </row>
        <row r="2838">
          <cell r="A2838">
            <v>2811</v>
          </cell>
          <cell r="B2838">
            <v>42719</v>
          </cell>
          <cell r="C2838" t="str">
            <v>DICIEMBRE</v>
          </cell>
          <cell r="D2838" t="str">
            <v>2016</v>
          </cell>
          <cell r="E2838">
            <v>595</v>
          </cell>
          <cell r="F2838" t="str">
            <v>D6G-805</v>
          </cell>
          <cell r="G2838" t="str">
            <v>T4Z-996</v>
          </cell>
          <cell r="H2838" t="str">
            <v>LAS BAMBAS</v>
          </cell>
          <cell r="I2838">
            <v>224443</v>
          </cell>
          <cell r="J2838" t="str">
            <v>REPUESTO</v>
          </cell>
          <cell r="K2838" t="str">
            <v>FOCO LAGRIMON AMBAR 12 V</v>
          </cell>
          <cell r="L2838">
            <v>2</v>
          </cell>
          <cell r="M2838" t="str">
            <v>UNID.</v>
          </cell>
          <cell r="N2838" t="str">
            <v>TRACTO</v>
          </cell>
          <cell r="O2838">
            <v>71</v>
          </cell>
          <cell r="P2838" t="str">
            <v>E1</v>
          </cell>
          <cell r="Q2838" t="str">
            <v>J2</v>
          </cell>
          <cell r="R2838" t="str">
            <v>J5</v>
          </cell>
          <cell r="S2838" t="str">
            <v>ENTREGADO</v>
          </cell>
          <cell r="T2838">
            <v>0</v>
          </cell>
          <cell r="U2838" t="str">
            <v>PALOMINO CARDENAS JUAN CARLOS</v>
          </cell>
          <cell r="V2838" t="str">
            <v>CORIHUAMAN SURCO  ERICK ROBERT</v>
          </cell>
        </row>
        <row r="2839">
          <cell r="A2839">
            <v>2812</v>
          </cell>
          <cell r="B2839">
            <v>42719</v>
          </cell>
          <cell r="C2839" t="str">
            <v>DICIEMBRE</v>
          </cell>
          <cell r="D2839" t="str">
            <v>2016</v>
          </cell>
          <cell r="E2839">
            <v>595</v>
          </cell>
          <cell r="F2839" t="str">
            <v>D6G-805</v>
          </cell>
          <cell r="G2839" t="str">
            <v>T4Z-996</v>
          </cell>
          <cell r="H2839" t="str">
            <v>LAS BAMBAS</v>
          </cell>
          <cell r="I2839">
            <v>224443</v>
          </cell>
          <cell r="J2839" t="str">
            <v>REPUESTO</v>
          </cell>
          <cell r="K2839" t="str">
            <v xml:space="preserve">SOCKET DE FOCO LAGRIMON </v>
          </cell>
          <cell r="L2839">
            <v>2</v>
          </cell>
          <cell r="M2839" t="str">
            <v>UNID.</v>
          </cell>
          <cell r="N2839" t="str">
            <v>TRACTO</v>
          </cell>
          <cell r="O2839">
            <v>71</v>
          </cell>
          <cell r="P2839" t="str">
            <v>E1</v>
          </cell>
          <cell r="Q2839" t="str">
            <v>J2</v>
          </cell>
          <cell r="R2839" t="str">
            <v>J5</v>
          </cell>
          <cell r="S2839" t="str">
            <v>ENTREGADO</v>
          </cell>
          <cell r="T2839">
            <v>0</v>
          </cell>
          <cell r="U2839" t="str">
            <v>PALOMINO CARDENAS JUAN CARLOS</v>
          </cell>
          <cell r="V2839" t="str">
            <v>CORIHUAMAN SURCO  ERICK ROBERT</v>
          </cell>
        </row>
        <row r="2840">
          <cell r="A2840">
            <v>2748</v>
          </cell>
          <cell r="B2840">
            <v>42719</v>
          </cell>
          <cell r="C2840" t="str">
            <v>DICIEMBRE</v>
          </cell>
          <cell r="D2840" t="str">
            <v>2016</v>
          </cell>
          <cell r="E2840">
            <v>200</v>
          </cell>
          <cell r="F2840" t="str">
            <v>TALLER</v>
          </cell>
          <cell r="G2840" t="str">
            <v>TALLER</v>
          </cell>
          <cell r="H2840" t="str">
            <v>TALLER</v>
          </cell>
          <cell r="I2840" t="str">
            <v>TALLER</v>
          </cell>
          <cell r="J2840" t="str">
            <v>REPUESTO</v>
          </cell>
          <cell r="K2840" t="str">
            <v>DISCO DE CORTE 4"</v>
          </cell>
          <cell r="L2840">
            <v>1</v>
          </cell>
          <cell r="M2840" t="str">
            <v>UNID.</v>
          </cell>
          <cell r="N2840" t="str">
            <v>TALLER</v>
          </cell>
          <cell r="O2840">
            <v>71</v>
          </cell>
          <cell r="P2840" t="str">
            <v>S3</v>
          </cell>
          <cell r="Q2840" t="str">
            <v>J2</v>
          </cell>
          <cell r="R2840" t="str">
            <v>J6</v>
          </cell>
          <cell r="S2840" t="str">
            <v>ENTREGADO</v>
          </cell>
          <cell r="T2840">
            <v>0</v>
          </cell>
          <cell r="U2840" t="str">
            <v>JIMENEZ MACHACA JAVIER</v>
          </cell>
          <cell r="V2840" t="str">
            <v>CORIHUAMAN SURCO  ERICK ROBERT</v>
          </cell>
        </row>
        <row r="2841">
          <cell r="A2841">
            <v>2754</v>
          </cell>
          <cell r="B2841">
            <v>42719</v>
          </cell>
          <cell r="C2841" t="str">
            <v>DICIEMBRE</v>
          </cell>
          <cell r="D2841" t="str">
            <v>2016</v>
          </cell>
          <cell r="E2841">
            <v>200</v>
          </cell>
          <cell r="F2841" t="str">
            <v>TALLER</v>
          </cell>
          <cell r="G2841" t="str">
            <v>TALLER</v>
          </cell>
          <cell r="H2841" t="str">
            <v>TALLER</v>
          </cell>
          <cell r="I2841" t="str">
            <v>TALLER</v>
          </cell>
          <cell r="J2841" t="str">
            <v>REPUESTO</v>
          </cell>
          <cell r="K2841" t="str">
            <v>PLATINA 2 X 1/8</v>
          </cell>
          <cell r="L2841">
            <v>9</v>
          </cell>
          <cell r="M2841" t="str">
            <v>UNID.</v>
          </cell>
          <cell r="N2841" t="str">
            <v>TRACTO</v>
          </cell>
          <cell r="O2841">
            <v>71</v>
          </cell>
          <cell r="P2841" t="str">
            <v>J4</v>
          </cell>
          <cell r="Q2841" t="str">
            <v>J4</v>
          </cell>
          <cell r="R2841" t="str">
            <v>J6</v>
          </cell>
          <cell r="S2841" t="str">
            <v>ENTREGADO</v>
          </cell>
          <cell r="T2841">
            <v>0</v>
          </cell>
          <cell r="U2841" t="str">
            <v>CHIAN MANRIQUE PEDRO ANTONIO</v>
          </cell>
          <cell r="V2841" t="str">
            <v>CHIAN MANRIQUE PEDRO ANTONIO</v>
          </cell>
        </row>
        <row r="2842">
          <cell r="A2842">
            <v>2755</v>
          </cell>
          <cell r="B2842">
            <v>42719</v>
          </cell>
          <cell r="C2842" t="str">
            <v>DICIEMBRE</v>
          </cell>
          <cell r="D2842" t="str">
            <v>2016</v>
          </cell>
          <cell r="E2842">
            <v>200</v>
          </cell>
          <cell r="F2842" t="str">
            <v>TALLER</v>
          </cell>
          <cell r="G2842" t="str">
            <v>TALLER</v>
          </cell>
          <cell r="H2842" t="str">
            <v>TALLER</v>
          </cell>
          <cell r="I2842" t="str">
            <v>TALLER</v>
          </cell>
          <cell r="J2842" t="str">
            <v>REPUESTO</v>
          </cell>
          <cell r="K2842" t="str">
            <v>BISAGRAS 3 1/8 X 2</v>
          </cell>
          <cell r="L2842">
            <v>63</v>
          </cell>
          <cell r="M2842" t="str">
            <v>UNID.</v>
          </cell>
          <cell r="N2842" t="str">
            <v>TRACTO</v>
          </cell>
          <cell r="O2842">
            <v>71</v>
          </cell>
          <cell r="P2842" t="str">
            <v>J4</v>
          </cell>
          <cell r="Q2842" t="str">
            <v>J4</v>
          </cell>
          <cell r="R2842" t="str">
            <v>J6</v>
          </cell>
          <cell r="S2842" t="str">
            <v>ENTREGADO</v>
          </cell>
          <cell r="T2842">
            <v>0</v>
          </cell>
          <cell r="U2842" t="str">
            <v>CHIAN MANRIQUE PEDRO ANTONIO</v>
          </cell>
          <cell r="V2842" t="str">
            <v>CHIAN MANRIQUE PEDRO ANTONIO</v>
          </cell>
        </row>
        <row r="2843">
          <cell r="A2843">
            <v>2756</v>
          </cell>
          <cell r="B2843">
            <v>42719</v>
          </cell>
          <cell r="C2843" t="str">
            <v>DICIEMBRE</v>
          </cell>
          <cell r="D2843" t="str">
            <v>2016</v>
          </cell>
          <cell r="E2843">
            <v>200</v>
          </cell>
          <cell r="F2843" t="str">
            <v>TALLER</v>
          </cell>
          <cell r="G2843" t="str">
            <v>TALLER</v>
          </cell>
          <cell r="H2843" t="str">
            <v>TALLER</v>
          </cell>
          <cell r="I2843" t="str">
            <v>TALLER</v>
          </cell>
          <cell r="J2843" t="str">
            <v>REPUESTO</v>
          </cell>
          <cell r="K2843" t="str">
            <v>ARANDELA PLANA 1/2</v>
          </cell>
          <cell r="L2843">
            <v>252</v>
          </cell>
          <cell r="M2843" t="str">
            <v>UNID.</v>
          </cell>
          <cell r="N2843" t="str">
            <v>TRACTO</v>
          </cell>
          <cell r="O2843">
            <v>71</v>
          </cell>
          <cell r="P2843" t="str">
            <v>J4</v>
          </cell>
          <cell r="Q2843" t="str">
            <v>J4</v>
          </cell>
          <cell r="R2843" t="str">
            <v>J6</v>
          </cell>
          <cell r="S2843" t="str">
            <v>ENTREGADO</v>
          </cell>
          <cell r="T2843">
            <v>0</v>
          </cell>
          <cell r="U2843" t="str">
            <v>CHIAN MANRIQUE PEDRO ANTONIO</v>
          </cell>
          <cell r="V2843" t="str">
            <v>CHIAN MANRIQUE PEDRO ANTONIO</v>
          </cell>
        </row>
        <row r="2844">
          <cell r="A2844">
            <v>2757</v>
          </cell>
          <cell r="B2844">
            <v>42719</v>
          </cell>
          <cell r="C2844" t="str">
            <v>DICIEMBRE</v>
          </cell>
          <cell r="D2844" t="str">
            <v>2016</v>
          </cell>
          <cell r="E2844">
            <v>200</v>
          </cell>
          <cell r="F2844" t="str">
            <v>TALLER</v>
          </cell>
          <cell r="G2844" t="str">
            <v>TALLER</v>
          </cell>
          <cell r="H2844" t="str">
            <v>TALLER</v>
          </cell>
          <cell r="I2844" t="str">
            <v>TALLER</v>
          </cell>
          <cell r="J2844" t="str">
            <v>REPUESTO</v>
          </cell>
          <cell r="K2844" t="str">
            <v>PLANCHA 3/32 X 4 X 8</v>
          </cell>
          <cell r="L2844">
            <v>1</v>
          </cell>
          <cell r="M2844" t="str">
            <v>UNID.</v>
          </cell>
          <cell r="N2844" t="str">
            <v>TRACTO</v>
          </cell>
          <cell r="O2844">
            <v>71</v>
          </cell>
          <cell r="P2844" t="str">
            <v>J4</v>
          </cell>
          <cell r="Q2844" t="str">
            <v>J4</v>
          </cell>
          <cell r="R2844" t="str">
            <v>J6</v>
          </cell>
          <cell r="S2844" t="str">
            <v>ENTREGADO</v>
          </cell>
          <cell r="T2844">
            <v>0</v>
          </cell>
          <cell r="U2844" t="str">
            <v>CHIAN MANRIQUE PEDRO ANTONIO</v>
          </cell>
          <cell r="V2844" t="str">
            <v>CHIAN MANRIQUE PEDRO ANTONIO</v>
          </cell>
        </row>
        <row r="2845">
          <cell r="A2845">
            <v>2763</v>
          </cell>
          <cell r="B2845">
            <v>42719</v>
          </cell>
          <cell r="C2845" t="str">
            <v>DICIEMBRE</v>
          </cell>
          <cell r="D2845" t="str">
            <v>2016</v>
          </cell>
          <cell r="E2845">
            <v>200</v>
          </cell>
          <cell r="F2845" t="str">
            <v>TALLER</v>
          </cell>
          <cell r="G2845" t="str">
            <v>TALLER</v>
          </cell>
          <cell r="H2845" t="str">
            <v>TALLER</v>
          </cell>
          <cell r="I2845" t="str">
            <v>TALLER</v>
          </cell>
          <cell r="J2845" t="str">
            <v>IMPLEMENTACION</v>
          </cell>
          <cell r="K2845" t="str">
            <v>JEBE LONA 60 X 60 X 1/4</v>
          </cell>
          <cell r="L2845">
            <v>10</v>
          </cell>
          <cell r="M2845" t="str">
            <v>UNID.</v>
          </cell>
          <cell r="N2845" t="str">
            <v>TALLER</v>
          </cell>
          <cell r="O2845">
            <v>71</v>
          </cell>
          <cell r="P2845" t="str">
            <v>J2</v>
          </cell>
          <cell r="Q2845" t="str">
            <v>J1</v>
          </cell>
          <cell r="R2845" t="str">
            <v>J5</v>
          </cell>
          <cell r="S2845" t="str">
            <v>ENTREGADO</v>
          </cell>
          <cell r="T2845">
            <v>0</v>
          </cell>
          <cell r="U2845" t="str">
            <v>CORIHUAMAN SURCO  ERICK ROBERT</v>
          </cell>
          <cell r="V2845" t="str">
            <v>FLOREZ CONDORI  JOSE WILLIANS</v>
          </cell>
        </row>
        <row r="2846">
          <cell r="A2846">
            <v>2822</v>
          </cell>
          <cell r="B2846">
            <v>42719</v>
          </cell>
          <cell r="C2846" t="str">
            <v>DICIEMBRE</v>
          </cell>
          <cell r="D2846" t="str">
            <v>2016</v>
          </cell>
          <cell r="E2846">
            <v>200</v>
          </cell>
          <cell r="F2846" t="str">
            <v>TALLER</v>
          </cell>
          <cell r="G2846" t="str">
            <v>TALLER</v>
          </cell>
          <cell r="H2846" t="str">
            <v>TALLER</v>
          </cell>
          <cell r="I2846" t="str">
            <v>TALLER</v>
          </cell>
          <cell r="J2846" t="str">
            <v>IMPLEMENTACION</v>
          </cell>
          <cell r="K2846" t="str">
            <v>ESCOBA</v>
          </cell>
          <cell r="L2846">
            <v>1</v>
          </cell>
          <cell r="M2846" t="str">
            <v>UNID.</v>
          </cell>
          <cell r="N2846" t="str">
            <v>TALLER</v>
          </cell>
          <cell r="O2846">
            <v>71</v>
          </cell>
          <cell r="P2846" t="str">
            <v>J2</v>
          </cell>
          <cell r="Q2846" t="str">
            <v>J2</v>
          </cell>
          <cell r="R2846" t="str">
            <v>J6</v>
          </cell>
          <cell r="S2846" t="str">
            <v>PENDIENTE</v>
          </cell>
          <cell r="T2846">
            <v>0</v>
          </cell>
          <cell r="U2846" t="str">
            <v>CORIHUAMAN SURCO  ERICK ROBERT</v>
          </cell>
          <cell r="V2846" t="str">
            <v>CORIHUAMAN SURCO  ERICK ROBERT</v>
          </cell>
        </row>
        <row r="2847">
          <cell r="A2847">
            <v>2823</v>
          </cell>
          <cell r="B2847">
            <v>42719</v>
          </cell>
          <cell r="C2847" t="str">
            <v>DICIEMBRE</v>
          </cell>
          <cell r="D2847" t="str">
            <v>2016</v>
          </cell>
          <cell r="E2847">
            <v>200</v>
          </cell>
          <cell r="F2847" t="str">
            <v>TALLER</v>
          </cell>
          <cell r="G2847" t="str">
            <v>TALLER</v>
          </cell>
          <cell r="H2847" t="str">
            <v>TALLER</v>
          </cell>
          <cell r="I2847" t="str">
            <v>TALLER</v>
          </cell>
          <cell r="J2847" t="str">
            <v>IMPLEMENTACION</v>
          </cell>
          <cell r="K2847" t="str">
            <v>RECOGEDOR</v>
          </cell>
          <cell r="L2847">
            <v>1</v>
          </cell>
          <cell r="M2847" t="str">
            <v>UNID.</v>
          </cell>
          <cell r="N2847" t="str">
            <v>TALLER</v>
          </cell>
          <cell r="O2847">
            <v>71</v>
          </cell>
          <cell r="P2847" t="str">
            <v>J2</v>
          </cell>
          <cell r="Q2847" t="str">
            <v>J2</v>
          </cell>
          <cell r="R2847" t="str">
            <v>J6</v>
          </cell>
          <cell r="S2847" t="str">
            <v>PENDIENTE</v>
          </cell>
          <cell r="T2847">
            <v>0</v>
          </cell>
          <cell r="U2847" t="str">
            <v>CORIHUAMAN SURCO  ERICK ROBERT</v>
          </cell>
          <cell r="V2847" t="str">
            <v>CORIHUAMAN SURCO  ERICK ROBERT</v>
          </cell>
        </row>
        <row r="2848">
          <cell r="A2848">
            <v>2849</v>
          </cell>
          <cell r="B2848">
            <v>42719</v>
          </cell>
          <cell r="C2848" t="str">
            <v>DICIEMBRE</v>
          </cell>
          <cell r="D2848" t="str">
            <v>2016</v>
          </cell>
          <cell r="E2848">
            <v>200</v>
          </cell>
          <cell r="F2848" t="str">
            <v>TALLER</v>
          </cell>
          <cell r="G2848" t="str">
            <v>TALLER</v>
          </cell>
          <cell r="H2848" t="str">
            <v>TALLER</v>
          </cell>
          <cell r="I2848" t="str">
            <v>TALLER</v>
          </cell>
          <cell r="J2848" t="str">
            <v>REPUESTO</v>
          </cell>
          <cell r="K2848" t="str">
            <v>TIZA DE CALDERO</v>
          </cell>
          <cell r="L2848">
            <v>1</v>
          </cell>
          <cell r="M2848" t="str">
            <v>UNID.</v>
          </cell>
          <cell r="N2848" t="str">
            <v>TALLER</v>
          </cell>
          <cell r="O2848">
            <v>71</v>
          </cell>
          <cell r="P2848" t="str">
            <v>S2</v>
          </cell>
          <cell r="Q2848" t="str">
            <v>J1</v>
          </cell>
          <cell r="R2848" t="str">
            <v>J5</v>
          </cell>
          <cell r="S2848" t="str">
            <v>ENTREGADO</v>
          </cell>
          <cell r="T2848">
            <v>0</v>
          </cell>
          <cell r="U2848" t="str">
            <v>PALOMINO ESTRADA  MICHEL</v>
          </cell>
          <cell r="V2848" t="str">
            <v>FLOREZ CONDORI  JOSE WILLIANS</v>
          </cell>
        </row>
        <row r="2849">
          <cell r="A2849">
            <v>2850</v>
          </cell>
          <cell r="B2849">
            <v>42719</v>
          </cell>
          <cell r="C2849" t="str">
            <v>DICIEMBRE</v>
          </cell>
          <cell r="D2849" t="str">
            <v>2016</v>
          </cell>
          <cell r="E2849">
            <v>200</v>
          </cell>
          <cell r="F2849" t="str">
            <v>TALLER</v>
          </cell>
          <cell r="G2849" t="str">
            <v>TALLER</v>
          </cell>
          <cell r="H2849" t="str">
            <v>TALLER</v>
          </cell>
          <cell r="I2849" t="str">
            <v>TALLER</v>
          </cell>
          <cell r="J2849" t="str">
            <v>REPUESTO</v>
          </cell>
          <cell r="K2849" t="str">
            <v>CABLE VULCANIZADO 3X16</v>
          </cell>
          <cell r="L2849">
            <v>5</v>
          </cell>
          <cell r="M2849" t="str">
            <v>M</v>
          </cell>
          <cell r="N2849" t="str">
            <v>TALLER</v>
          </cell>
          <cell r="O2849">
            <v>71</v>
          </cell>
          <cell r="P2849" t="str">
            <v>E2</v>
          </cell>
          <cell r="Q2849" t="str">
            <v>J1</v>
          </cell>
          <cell r="R2849" t="str">
            <v>J5</v>
          </cell>
          <cell r="S2849" t="str">
            <v>ENTREGADO</v>
          </cell>
          <cell r="T2849">
            <v>0</v>
          </cell>
          <cell r="U2849" t="str">
            <v>YUCA BELLIDO BORIS YERSY</v>
          </cell>
          <cell r="V2849" t="str">
            <v>FLOREZ CONDORI  JOSE WILLIANS</v>
          </cell>
        </row>
        <row r="2850">
          <cell r="A2850">
            <v>2851</v>
          </cell>
          <cell r="B2850">
            <v>42719</v>
          </cell>
          <cell r="C2850" t="str">
            <v>DICIEMBRE</v>
          </cell>
          <cell r="D2850" t="str">
            <v>2016</v>
          </cell>
          <cell r="E2850">
            <v>200</v>
          </cell>
          <cell r="F2850" t="str">
            <v>TALLER</v>
          </cell>
          <cell r="G2850" t="str">
            <v>TALLER</v>
          </cell>
          <cell r="H2850" t="str">
            <v>TALLER</v>
          </cell>
          <cell r="I2850" t="str">
            <v>TALLER</v>
          </cell>
          <cell r="J2850" t="str">
            <v>REPUESTO</v>
          </cell>
          <cell r="K2850" t="str">
            <v>CINTA AISLANTE NEGRA</v>
          </cell>
          <cell r="L2850">
            <v>1</v>
          </cell>
          <cell r="M2850" t="str">
            <v>UNID.</v>
          </cell>
          <cell r="N2850" t="str">
            <v>TALLER</v>
          </cell>
          <cell r="O2850">
            <v>71</v>
          </cell>
          <cell r="P2850" t="str">
            <v>E2</v>
          </cell>
          <cell r="Q2850" t="str">
            <v>J1</v>
          </cell>
          <cell r="R2850" t="str">
            <v>J5</v>
          </cell>
          <cell r="S2850" t="str">
            <v>ENTREGADO</v>
          </cell>
          <cell r="T2850">
            <v>0</v>
          </cell>
          <cell r="U2850" t="str">
            <v>YUCA BELLIDO BORIS YERSY</v>
          </cell>
          <cell r="V2850" t="str">
            <v>FLOREZ CONDORI  JOSE WILLIANS</v>
          </cell>
        </row>
        <row r="2851">
          <cell r="A2851">
            <v>2857</v>
          </cell>
          <cell r="B2851">
            <v>42719</v>
          </cell>
          <cell r="C2851" t="str">
            <v>DICIEMBRE</v>
          </cell>
          <cell r="D2851" t="str">
            <v>2016</v>
          </cell>
          <cell r="E2851">
            <v>200</v>
          </cell>
          <cell r="F2851" t="str">
            <v>TALLER</v>
          </cell>
          <cell r="G2851" t="str">
            <v>TALLER</v>
          </cell>
          <cell r="H2851" t="str">
            <v>TALLER</v>
          </cell>
          <cell r="I2851" t="str">
            <v>TALLER</v>
          </cell>
          <cell r="J2851" t="str">
            <v>REPUESTO</v>
          </cell>
          <cell r="K2851" t="str">
            <v>SELLOCOR</v>
          </cell>
          <cell r="L2851">
            <v>2</v>
          </cell>
          <cell r="M2851" t="str">
            <v>KG.</v>
          </cell>
          <cell r="N2851" t="str">
            <v>TALLER</v>
          </cell>
          <cell r="O2851">
            <v>71</v>
          </cell>
          <cell r="P2851" t="str">
            <v>S4</v>
          </cell>
          <cell r="Q2851" t="str">
            <v>J2</v>
          </cell>
          <cell r="R2851" t="str">
            <v>J2</v>
          </cell>
          <cell r="S2851" t="str">
            <v>ENTREGADO</v>
          </cell>
          <cell r="T2851">
            <v>0</v>
          </cell>
          <cell r="U2851" t="str">
            <v>SURCO QUISPE JOHNNY</v>
          </cell>
          <cell r="V2851" t="str">
            <v>CORIHUAMAN SURCO  ERICK ROBERT</v>
          </cell>
        </row>
        <row r="2852">
          <cell r="A2852">
            <v>2765</v>
          </cell>
          <cell r="B2852">
            <v>42719</v>
          </cell>
          <cell r="C2852" t="str">
            <v>DICIEMBRE</v>
          </cell>
          <cell r="D2852" t="str">
            <v>2016</v>
          </cell>
          <cell r="E2852">
            <v>427</v>
          </cell>
          <cell r="F2852" t="str">
            <v>X2W-759</v>
          </cell>
          <cell r="G2852" t="str">
            <v>C5V-999</v>
          </cell>
          <cell r="H2852" t="str">
            <v>LAS BAMBAS</v>
          </cell>
          <cell r="I2852">
            <v>153388</v>
          </cell>
          <cell r="J2852" t="str">
            <v>REPUESTO</v>
          </cell>
          <cell r="K2852" t="str">
            <v>LIQUIDO REFRIGERANTE</v>
          </cell>
          <cell r="L2852">
            <v>1</v>
          </cell>
          <cell r="M2852" t="str">
            <v>GLNS.</v>
          </cell>
          <cell r="N2852" t="str">
            <v>TRACTO</v>
          </cell>
          <cell r="O2852">
            <v>71</v>
          </cell>
          <cell r="P2852" t="str">
            <v>M3</v>
          </cell>
          <cell r="Q2852" t="str">
            <v>J1</v>
          </cell>
          <cell r="R2852" t="str">
            <v>J5</v>
          </cell>
          <cell r="S2852" t="str">
            <v>ENTREGADO</v>
          </cell>
          <cell r="T2852">
            <v>0</v>
          </cell>
          <cell r="U2852" t="str">
            <v>GARCIA PASQUEL  JOSE LUIS</v>
          </cell>
          <cell r="V2852" t="str">
            <v>FLOREZ CONDORI  JOSE WILLIANS</v>
          </cell>
        </row>
        <row r="2853">
          <cell r="A2853">
            <v>2774</v>
          </cell>
          <cell r="B2853">
            <v>42719</v>
          </cell>
          <cell r="C2853" t="str">
            <v>DICIEMBRE</v>
          </cell>
          <cell r="D2853" t="str">
            <v>2016</v>
          </cell>
          <cell r="E2853">
            <v>427</v>
          </cell>
          <cell r="F2853" t="str">
            <v>X2W-759</v>
          </cell>
          <cell r="G2853" t="str">
            <v>C5V-999</v>
          </cell>
          <cell r="H2853" t="str">
            <v>LAS BAMBAS</v>
          </cell>
          <cell r="I2853">
            <v>153388</v>
          </cell>
          <cell r="J2853" t="str">
            <v>REPUESTO</v>
          </cell>
          <cell r="K2853" t="str">
            <v>PERNO 3/16 X 2 1/2"</v>
          </cell>
          <cell r="L2853">
            <v>1</v>
          </cell>
          <cell r="M2853" t="str">
            <v>UNID.</v>
          </cell>
          <cell r="N2853" t="str">
            <v>TRACTO</v>
          </cell>
          <cell r="O2853">
            <v>71</v>
          </cell>
          <cell r="P2853" t="str">
            <v>M3</v>
          </cell>
          <cell r="Q2853" t="str">
            <v>J2</v>
          </cell>
          <cell r="R2853" t="str">
            <v>J5</v>
          </cell>
          <cell r="S2853" t="str">
            <v>ENTREGADO</v>
          </cell>
          <cell r="T2853">
            <v>0</v>
          </cell>
          <cell r="U2853" t="str">
            <v>GARCIA PASQUEL  JOSE LUIS</v>
          </cell>
          <cell r="V2853" t="str">
            <v>CORIHUAMAN SURCO  ERICK ROBERT</v>
          </cell>
        </row>
        <row r="2854">
          <cell r="A2854">
            <v>2775</v>
          </cell>
          <cell r="B2854">
            <v>42719</v>
          </cell>
          <cell r="C2854" t="str">
            <v>DICIEMBRE</v>
          </cell>
          <cell r="D2854" t="str">
            <v>2016</v>
          </cell>
          <cell r="E2854">
            <v>427</v>
          </cell>
          <cell r="F2854" t="str">
            <v>X2W-759</v>
          </cell>
          <cell r="G2854" t="str">
            <v>C5V-999</v>
          </cell>
          <cell r="H2854" t="str">
            <v>LAS BAMBAS</v>
          </cell>
          <cell r="I2854">
            <v>153388</v>
          </cell>
          <cell r="J2854" t="str">
            <v>REPUESTO</v>
          </cell>
          <cell r="K2854" t="str">
            <v>TUERCA 3/16</v>
          </cell>
          <cell r="L2854">
            <v>2</v>
          </cell>
          <cell r="M2854" t="str">
            <v>UNID.</v>
          </cell>
          <cell r="N2854" t="str">
            <v>TRACTO</v>
          </cell>
          <cell r="O2854">
            <v>71</v>
          </cell>
          <cell r="P2854" t="str">
            <v>M3</v>
          </cell>
          <cell r="Q2854" t="str">
            <v>J2</v>
          </cell>
          <cell r="R2854" t="str">
            <v>J5</v>
          </cell>
          <cell r="S2854" t="str">
            <v>ENTREGADO</v>
          </cell>
          <cell r="T2854">
            <v>0</v>
          </cell>
          <cell r="U2854" t="str">
            <v>GARCIA PASQUEL  JOSE LUIS</v>
          </cell>
          <cell r="V2854" t="str">
            <v>CORIHUAMAN SURCO  ERICK ROBERT</v>
          </cell>
        </row>
        <row r="2855">
          <cell r="A2855">
            <v>2776</v>
          </cell>
          <cell r="B2855">
            <v>42719</v>
          </cell>
          <cell r="C2855" t="str">
            <v>DICIEMBRE</v>
          </cell>
          <cell r="D2855" t="str">
            <v>2016</v>
          </cell>
          <cell r="E2855">
            <v>427</v>
          </cell>
          <cell r="F2855" t="str">
            <v>X2W-759</v>
          </cell>
          <cell r="G2855" t="str">
            <v>C5V-999</v>
          </cell>
          <cell r="H2855" t="str">
            <v>LAS BAMBAS</v>
          </cell>
          <cell r="I2855">
            <v>153388</v>
          </cell>
          <cell r="J2855" t="str">
            <v>REPUESTO</v>
          </cell>
          <cell r="K2855" t="str">
            <v>ARANDELA PLANA 3/16</v>
          </cell>
          <cell r="L2855">
            <v>2</v>
          </cell>
          <cell r="M2855" t="str">
            <v>UNID.</v>
          </cell>
          <cell r="N2855" t="str">
            <v>TRACTO</v>
          </cell>
          <cell r="O2855">
            <v>71</v>
          </cell>
          <cell r="P2855" t="str">
            <v>M3</v>
          </cell>
          <cell r="Q2855" t="str">
            <v>J2</v>
          </cell>
          <cell r="R2855" t="str">
            <v>J5</v>
          </cell>
          <cell r="S2855" t="str">
            <v>ENTREGADO</v>
          </cell>
          <cell r="T2855">
            <v>0</v>
          </cell>
          <cell r="U2855" t="str">
            <v>GARCIA PASQUEL  JOSE LUIS</v>
          </cell>
          <cell r="V2855" t="str">
            <v>CORIHUAMAN SURCO  ERICK ROBERT</v>
          </cell>
        </row>
        <row r="2856">
          <cell r="A2856">
            <v>2787</v>
          </cell>
          <cell r="B2856">
            <v>42719</v>
          </cell>
          <cell r="C2856" t="str">
            <v>DICIEMBRE</v>
          </cell>
          <cell r="D2856" t="str">
            <v>2016</v>
          </cell>
          <cell r="E2856">
            <v>587</v>
          </cell>
          <cell r="F2856" t="str">
            <v>X2W-759</v>
          </cell>
          <cell r="G2856" t="str">
            <v>C5V-999</v>
          </cell>
          <cell r="H2856" t="str">
            <v>LAS BAMBAS</v>
          </cell>
          <cell r="I2856">
            <v>154752</v>
          </cell>
          <cell r="J2856" t="str">
            <v>REPUESTO</v>
          </cell>
          <cell r="K2856" t="str">
            <v>LIQUIDO REFRIGERANTE</v>
          </cell>
          <cell r="L2856">
            <v>1</v>
          </cell>
          <cell r="M2856" t="str">
            <v>GLNS.</v>
          </cell>
          <cell r="N2856" t="str">
            <v>TRACTO</v>
          </cell>
          <cell r="O2856">
            <v>71</v>
          </cell>
          <cell r="P2856" t="str">
            <v>M3</v>
          </cell>
          <cell r="Q2856" t="str">
            <v>J2</v>
          </cell>
          <cell r="R2856" t="str">
            <v>J5</v>
          </cell>
          <cell r="S2856" t="str">
            <v>ENTREGADO</v>
          </cell>
          <cell r="T2856">
            <v>0</v>
          </cell>
          <cell r="U2856" t="str">
            <v>GARCIA PASQUEL  JOSE LUIS</v>
          </cell>
          <cell r="V2856" t="str">
            <v>CORIHUAMAN SURCO  ERICK ROBERT</v>
          </cell>
        </row>
        <row r="2857">
          <cell r="A2857">
            <v>2813</v>
          </cell>
          <cell r="B2857">
            <v>42719</v>
          </cell>
          <cell r="C2857" t="str">
            <v>DICIEMBRE</v>
          </cell>
          <cell r="D2857" t="str">
            <v>2016</v>
          </cell>
          <cell r="E2857">
            <v>587</v>
          </cell>
          <cell r="F2857" t="str">
            <v>X2W-759</v>
          </cell>
          <cell r="G2857" t="str">
            <v>C5V-999</v>
          </cell>
          <cell r="H2857" t="str">
            <v>LAS BAMBAS</v>
          </cell>
          <cell r="I2857">
            <v>154752</v>
          </cell>
          <cell r="J2857" t="str">
            <v>REPUESTO</v>
          </cell>
          <cell r="K2857" t="str">
            <v>BOTON DE CLAXON C/ TERMINALES</v>
          </cell>
          <cell r="L2857">
            <v>1</v>
          </cell>
          <cell r="M2857" t="str">
            <v>UNID.</v>
          </cell>
          <cell r="N2857" t="str">
            <v>TRACTO</v>
          </cell>
          <cell r="O2857">
            <v>71</v>
          </cell>
          <cell r="P2857" t="str">
            <v>E1</v>
          </cell>
          <cell r="Q2857" t="str">
            <v>J2</v>
          </cell>
          <cell r="R2857" t="str">
            <v>J5</v>
          </cell>
          <cell r="S2857" t="str">
            <v>PENDIENTE</v>
          </cell>
          <cell r="T2857">
            <v>0</v>
          </cell>
          <cell r="U2857" t="str">
            <v>PALOMINO CARDENAS JUAN CARLOS</v>
          </cell>
          <cell r="V2857" t="str">
            <v>CORIHUAMAN SURCO  ERICK ROBERT</v>
          </cell>
        </row>
        <row r="2858">
          <cell r="A2858">
            <v>2814</v>
          </cell>
          <cell r="B2858">
            <v>42719</v>
          </cell>
          <cell r="C2858" t="str">
            <v>DICIEMBRE</v>
          </cell>
          <cell r="D2858" t="str">
            <v>2016</v>
          </cell>
          <cell r="E2858">
            <v>587</v>
          </cell>
          <cell r="F2858" t="str">
            <v>X2W-759</v>
          </cell>
          <cell r="G2858" t="str">
            <v>C5V-999</v>
          </cell>
          <cell r="H2858" t="str">
            <v>LAS BAMBAS</v>
          </cell>
          <cell r="I2858">
            <v>154752</v>
          </cell>
          <cell r="J2858" t="str">
            <v>REPUESTO</v>
          </cell>
          <cell r="K2858" t="str">
            <v>CABLE VULCANIZADO 3X16</v>
          </cell>
          <cell r="L2858">
            <v>1</v>
          </cell>
          <cell r="M2858" t="str">
            <v>M</v>
          </cell>
          <cell r="N2858" t="str">
            <v>TRACTO</v>
          </cell>
          <cell r="O2858">
            <v>71</v>
          </cell>
          <cell r="P2858" t="str">
            <v>E1</v>
          </cell>
          <cell r="Q2858" t="str">
            <v>J2</v>
          </cell>
          <cell r="R2858" t="str">
            <v>J5</v>
          </cell>
          <cell r="S2858" t="str">
            <v>ENTREGADO</v>
          </cell>
          <cell r="T2858">
            <v>0</v>
          </cell>
          <cell r="U2858" t="str">
            <v>PALOMINO CARDENAS JUAN CARLOS</v>
          </cell>
          <cell r="V2858" t="str">
            <v>CORIHUAMAN SURCO  ERICK ROBERT</v>
          </cell>
        </row>
        <row r="2859">
          <cell r="A2859">
            <v>2910</v>
          </cell>
          <cell r="B2859">
            <v>42720</v>
          </cell>
          <cell r="C2859" t="str">
            <v>DICIEMBRE</v>
          </cell>
          <cell r="D2859" t="str">
            <v>2016</v>
          </cell>
          <cell r="E2859">
            <v>593</v>
          </cell>
          <cell r="F2859" t="str">
            <v>ABQ-703</v>
          </cell>
          <cell r="G2859" t="str">
            <v>D0Z-994</v>
          </cell>
          <cell r="H2859" t="str">
            <v>LAS BAMBAS</v>
          </cell>
          <cell r="I2859">
            <v>102521</v>
          </cell>
          <cell r="J2859" t="str">
            <v>REPUESTO</v>
          </cell>
          <cell r="K2859" t="str">
            <v xml:space="preserve">LLANTAS </v>
          </cell>
          <cell r="L2859">
            <v>5</v>
          </cell>
          <cell r="M2859" t="str">
            <v>UNID.</v>
          </cell>
          <cell r="N2859" t="str">
            <v>CISTERNA</v>
          </cell>
          <cell r="O2859">
            <v>70</v>
          </cell>
          <cell r="P2859" t="str">
            <v>N2</v>
          </cell>
          <cell r="Q2859" t="str">
            <v>J2</v>
          </cell>
          <cell r="R2859" t="str">
            <v>J6</v>
          </cell>
          <cell r="S2859" t="str">
            <v>ENTREGADO</v>
          </cell>
          <cell r="T2859">
            <v>0</v>
          </cell>
          <cell r="U2859" t="str">
            <v>MAMANI LARICO  EDUARDO ALVARO</v>
          </cell>
          <cell r="V2859" t="str">
            <v>CORIHUAMAN SURCO  ERICK ROBERT</v>
          </cell>
        </row>
        <row r="2860">
          <cell r="A2860">
            <v>2863</v>
          </cell>
          <cell r="B2860">
            <v>42720</v>
          </cell>
          <cell r="C2860" t="str">
            <v>DICIEMBRE</v>
          </cell>
          <cell r="D2860" t="str">
            <v>2016</v>
          </cell>
          <cell r="E2860">
            <v>604</v>
          </cell>
          <cell r="F2860" t="str">
            <v>ABR-759</v>
          </cell>
          <cell r="G2860" t="str">
            <v>D0Z-995</v>
          </cell>
          <cell r="H2860" t="str">
            <v>LAS BAMBAS</v>
          </cell>
          <cell r="I2860">
            <v>113074</v>
          </cell>
          <cell r="J2860" t="str">
            <v>REPUESTO</v>
          </cell>
          <cell r="K2860" t="str">
            <v>RETENEDOR DE PUERTA</v>
          </cell>
          <cell r="L2860">
            <v>2</v>
          </cell>
          <cell r="M2860" t="str">
            <v>UNID.</v>
          </cell>
          <cell r="N2860" t="str">
            <v>TRACTO</v>
          </cell>
          <cell r="O2860">
            <v>70</v>
          </cell>
          <cell r="P2860" t="str">
            <v>M6</v>
          </cell>
          <cell r="Q2860" t="str">
            <v>J1</v>
          </cell>
          <cell r="R2860" t="str">
            <v>J6</v>
          </cell>
          <cell r="S2860" t="str">
            <v>ENTREGADO</v>
          </cell>
          <cell r="T2860">
            <v>0</v>
          </cell>
          <cell r="U2860" t="str">
            <v>PARI VENTURA  EDSON ORLANDO</v>
          </cell>
          <cell r="V2860" t="str">
            <v>FLOREZ CONDORI  JOSE WILLIANS</v>
          </cell>
        </row>
        <row r="2861">
          <cell r="A2861">
            <v>2864</v>
          </cell>
          <cell r="B2861">
            <v>42720</v>
          </cell>
          <cell r="C2861" t="str">
            <v>DICIEMBRE</v>
          </cell>
          <cell r="D2861" t="str">
            <v>2016</v>
          </cell>
          <cell r="E2861">
            <v>604</v>
          </cell>
          <cell r="F2861" t="str">
            <v>ABR-759</v>
          </cell>
          <cell r="G2861" t="str">
            <v>D0Z-995</v>
          </cell>
          <cell r="H2861" t="str">
            <v>LAS BAMBAS</v>
          </cell>
          <cell r="I2861">
            <v>113074</v>
          </cell>
          <cell r="J2861" t="str">
            <v>REPUESTO</v>
          </cell>
          <cell r="K2861" t="str">
            <v>FILTRO DE AIRE PRIMARIO</v>
          </cell>
          <cell r="L2861">
            <v>1</v>
          </cell>
          <cell r="M2861" t="str">
            <v>UNID.</v>
          </cell>
          <cell r="N2861" t="str">
            <v>TRACTO</v>
          </cell>
          <cell r="O2861">
            <v>70</v>
          </cell>
          <cell r="P2861" t="str">
            <v>M6</v>
          </cell>
          <cell r="Q2861" t="str">
            <v>J1</v>
          </cell>
          <cell r="R2861" t="str">
            <v>J6</v>
          </cell>
          <cell r="S2861" t="str">
            <v>ENTREGADO</v>
          </cell>
          <cell r="T2861">
            <v>0</v>
          </cell>
          <cell r="U2861" t="str">
            <v>PARI VENTURA  EDSON ORLANDO</v>
          </cell>
          <cell r="V2861" t="str">
            <v>FLOREZ CONDORI  JOSE WILLIANS</v>
          </cell>
        </row>
        <row r="2862">
          <cell r="A2862">
            <v>2865</v>
          </cell>
          <cell r="B2862">
            <v>42720</v>
          </cell>
          <cell r="C2862" t="str">
            <v>DICIEMBRE</v>
          </cell>
          <cell r="D2862" t="str">
            <v>2016</v>
          </cell>
          <cell r="E2862">
            <v>604</v>
          </cell>
          <cell r="F2862" t="str">
            <v>ABR-759</v>
          </cell>
          <cell r="G2862" t="str">
            <v>D0Z-995</v>
          </cell>
          <cell r="H2862" t="str">
            <v>LAS BAMBAS</v>
          </cell>
          <cell r="I2862">
            <v>113074</v>
          </cell>
          <cell r="J2862" t="str">
            <v>REPUESTO</v>
          </cell>
          <cell r="K2862" t="str">
            <v>FILTRO DE AIRE SECUNDARIO</v>
          </cell>
          <cell r="L2862">
            <v>1</v>
          </cell>
          <cell r="M2862" t="str">
            <v>UNID.</v>
          </cell>
          <cell r="N2862" t="str">
            <v>TRACTO</v>
          </cell>
          <cell r="O2862">
            <v>70</v>
          </cell>
          <cell r="P2862" t="str">
            <v>M6</v>
          </cell>
          <cell r="Q2862" t="str">
            <v>J1</v>
          </cell>
          <cell r="R2862" t="str">
            <v>J6</v>
          </cell>
          <cell r="S2862" t="str">
            <v>ENTREGADO</v>
          </cell>
          <cell r="T2862">
            <v>0</v>
          </cell>
          <cell r="U2862" t="str">
            <v>PARI VENTURA  EDSON ORLANDO</v>
          </cell>
          <cell r="V2862" t="str">
            <v>FLOREZ CONDORI  JOSE WILLIANS</v>
          </cell>
        </row>
        <row r="2863">
          <cell r="A2863">
            <v>2866</v>
          </cell>
          <cell r="B2863">
            <v>42720</v>
          </cell>
          <cell r="C2863" t="str">
            <v>DICIEMBRE</v>
          </cell>
          <cell r="D2863" t="str">
            <v>2016</v>
          </cell>
          <cell r="E2863">
            <v>604</v>
          </cell>
          <cell r="F2863" t="str">
            <v>ABR-759</v>
          </cell>
          <cell r="G2863" t="str">
            <v>D0Z-995</v>
          </cell>
          <cell r="H2863" t="str">
            <v>LAS BAMBAS</v>
          </cell>
          <cell r="I2863">
            <v>113074</v>
          </cell>
          <cell r="J2863" t="str">
            <v>REPUESTO</v>
          </cell>
          <cell r="K2863" t="str">
            <v>FILTRO DE CABINA</v>
          </cell>
          <cell r="L2863">
            <v>1</v>
          </cell>
          <cell r="M2863" t="str">
            <v>UNID.</v>
          </cell>
          <cell r="N2863" t="str">
            <v>TRACTO</v>
          </cell>
          <cell r="O2863">
            <v>70</v>
          </cell>
          <cell r="P2863" t="str">
            <v>M6</v>
          </cell>
          <cell r="Q2863" t="str">
            <v>J1</v>
          </cell>
          <cell r="R2863" t="str">
            <v>J6</v>
          </cell>
          <cell r="S2863" t="str">
            <v>ENTREGADO</v>
          </cell>
          <cell r="T2863">
            <v>0</v>
          </cell>
          <cell r="U2863" t="str">
            <v>PARI VENTURA  EDSON ORLANDO</v>
          </cell>
          <cell r="V2863" t="str">
            <v>FLOREZ CONDORI  JOSE WILLIANS</v>
          </cell>
        </row>
        <row r="2864">
          <cell r="A2864">
            <v>2867</v>
          </cell>
          <cell r="B2864">
            <v>42720</v>
          </cell>
          <cell r="C2864" t="str">
            <v>DICIEMBRE</v>
          </cell>
          <cell r="D2864" t="str">
            <v>2016</v>
          </cell>
          <cell r="E2864">
            <v>604</v>
          </cell>
          <cell r="F2864" t="str">
            <v>ABR-759</v>
          </cell>
          <cell r="G2864" t="str">
            <v>D0Z-995</v>
          </cell>
          <cell r="H2864" t="str">
            <v>LAS BAMBAS</v>
          </cell>
          <cell r="I2864">
            <v>113074</v>
          </cell>
          <cell r="J2864" t="str">
            <v>REPUESTO</v>
          </cell>
          <cell r="K2864" t="str">
            <v>FILTRO DE ACEITE</v>
          </cell>
          <cell r="L2864">
            <v>2</v>
          </cell>
          <cell r="M2864" t="str">
            <v>UNID.</v>
          </cell>
          <cell r="N2864" t="str">
            <v>TRACTO</v>
          </cell>
          <cell r="O2864">
            <v>70</v>
          </cell>
          <cell r="P2864" t="str">
            <v>M6</v>
          </cell>
          <cell r="Q2864" t="str">
            <v>J1</v>
          </cell>
          <cell r="R2864" t="str">
            <v>J6</v>
          </cell>
          <cell r="S2864" t="str">
            <v>ENTREGADO</v>
          </cell>
          <cell r="T2864">
            <v>0</v>
          </cell>
          <cell r="U2864" t="str">
            <v>PARI VENTURA  EDSON ORLANDO</v>
          </cell>
          <cell r="V2864" t="str">
            <v>FLOREZ CONDORI  JOSE WILLIANS</v>
          </cell>
        </row>
        <row r="2865">
          <cell r="A2865">
            <v>2868</v>
          </cell>
          <cell r="B2865">
            <v>42720</v>
          </cell>
          <cell r="C2865" t="str">
            <v>DICIEMBRE</v>
          </cell>
          <cell r="D2865" t="str">
            <v>2016</v>
          </cell>
          <cell r="E2865">
            <v>604</v>
          </cell>
          <cell r="F2865" t="str">
            <v>ABR-759</v>
          </cell>
          <cell r="G2865" t="str">
            <v>D0Z-995</v>
          </cell>
          <cell r="H2865" t="str">
            <v>LAS BAMBAS</v>
          </cell>
          <cell r="I2865">
            <v>113074</v>
          </cell>
          <cell r="J2865" t="str">
            <v>REPUESTO</v>
          </cell>
          <cell r="K2865" t="str">
            <v>FILTRO DE COMBUSTIBLE PRIMARIO</v>
          </cell>
          <cell r="L2865">
            <v>1</v>
          </cell>
          <cell r="M2865" t="str">
            <v>UNID.</v>
          </cell>
          <cell r="N2865" t="str">
            <v>TRACTO</v>
          </cell>
          <cell r="O2865">
            <v>70</v>
          </cell>
          <cell r="P2865" t="str">
            <v>M6</v>
          </cell>
          <cell r="Q2865" t="str">
            <v>J1</v>
          </cell>
          <cell r="R2865" t="str">
            <v>J6</v>
          </cell>
          <cell r="S2865" t="str">
            <v>ENTREGADO</v>
          </cell>
          <cell r="T2865">
            <v>0</v>
          </cell>
          <cell r="U2865" t="str">
            <v>PARI VENTURA  EDSON ORLANDO</v>
          </cell>
          <cell r="V2865" t="str">
            <v>FLOREZ CONDORI  JOSE WILLIANS</v>
          </cell>
        </row>
        <row r="2866">
          <cell r="A2866">
            <v>2869</v>
          </cell>
          <cell r="B2866">
            <v>42720</v>
          </cell>
          <cell r="C2866" t="str">
            <v>DICIEMBRE</v>
          </cell>
          <cell r="D2866" t="str">
            <v>2016</v>
          </cell>
          <cell r="E2866">
            <v>604</v>
          </cell>
          <cell r="F2866" t="str">
            <v>ABR-759</v>
          </cell>
          <cell r="G2866" t="str">
            <v>D0Z-995</v>
          </cell>
          <cell r="H2866" t="str">
            <v>LAS BAMBAS</v>
          </cell>
          <cell r="I2866">
            <v>113074</v>
          </cell>
          <cell r="J2866" t="str">
            <v>REPUESTO</v>
          </cell>
          <cell r="K2866" t="str">
            <v>FILTRO DE COMBUSTIBLE SECUNDARIO</v>
          </cell>
          <cell r="L2866">
            <v>1</v>
          </cell>
          <cell r="M2866" t="str">
            <v>UNID.</v>
          </cell>
          <cell r="N2866" t="str">
            <v>TRACTO</v>
          </cell>
          <cell r="O2866">
            <v>70</v>
          </cell>
          <cell r="P2866" t="str">
            <v>M6</v>
          </cell>
          <cell r="Q2866" t="str">
            <v>J1</v>
          </cell>
          <cell r="R2866" t="str">
            <v>J6</v>
          </cell>
          <cell r="S2866" t="str">
            <v>ENTREGADO</v>
          </cell>
          <cell r="T2866">
            <v>0</v>
          </cell>
          <cell r="U2866" t="str">
            <v>PARI VENTURA  EDSON ORLANDO</v>
          </cell>
          <cell r="V2866" t="str">
            <v>FLOREZ CONDORI  JOSE WILLIANS</v>
          </cell>
        </row>
        <row r="2867">
          <cell r="A2867">
            <v>2870</v>
          </cell>
          <cell r="B2867">
            <v>42720</v>
          </cell>
          <cell r="C2867" t="str">
            <v>DICIEMBRE</v>
          </cell>
          <cell r="D2867" t="str">
            <v>2016</v>
          </cell>
          <cell r="E2867">
            <v>604</v>
          </cell>
          <cell r="F2867" t="str">
            <v>ABR-759</v>
          </cell>
          <cell r="G2867" t="str">
            <v>D0Z-995</v>
          </cell>
          <cell r="H2867" t="str">
            <v>LAS BAMBAS</v>
          </cell>
          <cell r="I2867">
            <v>113074</v>
          </cell>
          <cell r="J2867" t="str">
            <v>REPUESTO</v>
          </cell>
          <cell r="K2867" t="str">
            <v>ACEITE 15W40</v>
          </cell>
          <cell r="L2867">
            <v>10</v>
          </cell>
          <cell r="M2867" t="str">
            <v>GLNS.</v>
          </cell>
          <cell r="N2867" t="str">
            <v>TRACTO</v>
          </cell>
          <cell r="O2867">
            <v>70</v>
          </cell>
          <cell r="P2867" t="str">
            <v>M6</v>
          </cell>
          <cell r="Q2867" t="str">
            <v>J1</v>
          </cell>
          <cell r="R2867" t="str">
            <v>J6</v>
          </cell>
          <cell r="S2867" t="str">
            <v>ENTREGADO</v>
          </cell>
          <cell r="T2867">
            <v>0</v>
          </cell>
          <cell r="U2867" t="str">
            <v>PARI VENTURA  EDSON ORLANDO</v>
          </cell>
          <cell r="V2867" t="str">
            <v>FLOREZ CONDORI  JOSE WILLIANS</v>
          </cell>
        </row>
        <row r="2868">
          <cell r="A2868">
            <v>2871</v>
          </cell>
          <cell r="B2868">
            <v>42720</v>
          </cell>
          <cell r="C2868" t="str">
            <v>DICIEMBRE</v>
          </cell>
          <cell r="D2868" t="str">
            <v>2016</v>
          </cell>
          <cell r="E2868">
            <v>604</v>
          </cell>
          <cell r="F2868" t="str">
            <v>ABR-759</v>
          </cell>
          <cell r="G2868" t="str">
            <v>D0Z-995</v>
          </cell>
          <cell r="H2868" t="str">
            <v>LAS BAMBAS</v>
          </cell>
          <cell r="I2868">
            <v>113074</v>
          </cell>
          <cell r="J2868" t="str">
            <v>REPUESTO</v>
          </cell>
          <cell r="K2868" t="str">
            <v>LIQUIDO REFRIGERANTE</v>
          </cell>
          <cell r="L2868">
            <v>1</v>
          </cell>
          <cell r="M2868" t="str">
            <v>GLNS.</v>
          </cell>
          <cell r="N2868" t="str">
            <v>TRACTO</v>
          </cell>
          <cell r="O2868">
            <v>70</v>
          </cell>
          <cell r="P2868" t="str">
            <v>M6</v>
          </cell>
          <cell r="Q2868" t="str">
            <v>J1</v>
          </cell>
          <cell r="R2868" t="str">
            <v>J6</v>
          </cell>
          <cell r="S2868" t="str">
            <v>ENTREGADO</v>
          </cell>
          <cell r="T2868">
            <v>0</v>
          </cell>
          <cell r="U2868" t="str">
            <v>PARI VENTURA  EDSON ORLANDO</v>
          </cell>
          <cell r="V2868" t="str">
            <v>FLOREZ CONDORI  JOSE WILLIANS</v>
          </cell>
        </row>
        <row r="2869">
          <cell r="A2869">
            <v>2872</v>
          </cell>
          <cell r="B2869">
            <v>42720</v>
          </cell>
          <cell r="C2869" t="str">
            <v>DICIEMBRE</v>
          </cell>
          <cell r="D2869" t="str">
            <v>2016</v>
          </cell>
          <cell r="E2869">
            <v>604</v>
          </cell>
          <cell r="F2869" t="str">
            <v>ABR-759</v>
          </cell>
          <cell r="G2869" t="str">
            <v>D0Z-995</v>
          </cell>
          <cell r="H2869" t="str">
            <v>LAS BAMBAS</v>
          </cell>
          <cell r="I2869">
            <v>113074</v>
          </cell>
          <cell r="J2869" t="str">
            <v>REPUESTO</v>
          </cell>
          <cell r="K2869" t="str">
            <v>LIQUIDO LIMPIAPARABRISAS</v>
          </cell>
          <cell r="L2869">
            <v>1</v>
          </cell>
          <cell r="M2869" t="str">
            <v>GLNS.</v>
          </cell>
          <cell r="N2869" t="str">
            <v>TRACTO</v>
          </cell>
          <cell r="O2869">
            <v>70</v>
          </cell>
          <cell r="P2869" t="str">
            <v>M6</v>
          </cell>
          <cell r="Q2869" t="str">
            <v>J1</v>
          </cell>
          <cell r="R2869" t="str">
            <v>J6</v>
          </cell>
          <cell r="S2869" t="str">
            <v>ENTREGADO</v>
          </cell>
          <cell r="T2869">
            <v>0</v>
          </cell>
          <cell r="U2869" t="str">
            <v>PARI VENTURA  EDSON ORLANDO</v>
          </cell>
          <cell r="V2869" t="str">
            <v>FLOREZ CONDORI  JOSE WILLIANS</v>
          </cell>
        </row>
        <row r="2870">
          <cell r="A2870">
            <v>2887</v>
          </cell>
          <cell r="B2870">
            <v>42720</v>
          </cell>
          <cell r="C2870" t="str">
            <v>DICIEMBRE</v>
          </cell>
          <cell r="D2870" t="str">
            <v>2016</v>
          </cell>
          <cell r="E2870">
            <v>604</v>
          </cell>
          <cell r="F2870" t="str">
            <v>ABR-759</v>
          </cell>
          <cell r="G2870" t="str">
            <v>D0Z-995</v>
          </cell>
          <cell r="H2870" t="str">
            <v>LAS BAMBAS</v>
          </cell>
          <cell r="I2870">
            <v>113074</v>
          </cell>
          <cell r="J2870" t="str">
            <v>REPUESTO</v>
          </cell>
          <cell r="K2870" t="str">
            <v>PERNO MANHOLE 3/8 X 6</v>
          </cell>
          <cell r="L2870">
            <v>1</v>
          </cell>
          <cell r="M2870" t="str">
            <v>UNID.</v>
          </cell>
          <cell r="N2870" t="str">
            <v>CISTERNA</v>
          </cell>
          <cell r="O2870">
            <v>70</v>
          </cell>
          <cell r="P2870" t="str">
            <v>J7</v>
          </cell>
          <cell r="Q2870" t="str">
            <v>J7</v>
          </cell>
          <cell r="R2870" t="str">
            <v>J6</v>
          </cell>
          <cell r="S2870" t="str">
            <v>ENTREGADO</v>
          </cell>
          <cell r="T2870">
            <v>0</v>
          </cell>
          <cell r="U2870" t="str">
            <v>DONAYRE INGA PEDRO</v>
          </cell>
          <cell r="V2870" t="str">
            <v>DONAYRE INGA PEDRO</v>
          </cell>
        </row>
        <row r="2871">
          <cell r="A2871">
            <v>2888</v>
          </cell>
          <cell r="B2871">
            <v>42720</v>
          </cell>
          <cell r="C2871" t="str">
            <v>DICIEMBRE</v>
          </cell>
          <cell r="D2871" t="str">
            <v>2016</v>
          </cell>
          <cell r="E2871">
            <v>604</v>
          </cell>
          <cell r="F2871" t="str">
            <v>ABR-759</v>
          </cell>
          <cell r="G2871" t="str">
            <v>D0Z-995</v>
          </cell>
          <cell r="H2871" t="str">
            <v>LAS BAMBAS</v>
          </cell>
          <cell r="I2871">
            <v>113074</v>
          </cell>
          <cell r="J2871" t="str">
            <v>REPUESTO</v>
          </cell>
          <cell r="K2871" t="str">
            <v>TUERCA 3/8</v>
          </cell>
          <cell r="L2871">
            <v>2</v>
          </cell>
          <cell r="M2871" t="str">
            <v>UNID.</v>
          </cell>
          <cell r="N2871" t="str">
            <v>CISTERNA</v>
          </cell>
          <cell r="O2871">
            <v>70</v>
          </cell>
          <cell r="P2871" t="str">
            <v>J7</v>
          </cell>
          <cell r="Q2871" t="str">
            <v>J7</v>
          </cell>
          <cell r="R2871" t="str">
            <v>J6</v>
          </cell>
          <cell r="S2871" t="str">
            <v>ENTREGADO</v>
          </cell>
          <cell r="T2871">
            <v>0</v>
          </cell>
          <cell r="U2871" t="str">
            <v>DONAYRE INGA PEDRO</v>
          </cell>
          <cell r="V2871" t="str">
            <v>DONAYRE INGA PEDRO</v>
          </cell>
        </row>
        <row r="2872">
          <cell r="A2872">
            <v>2905</v>
          </cell>
          <cell r="B2872">
            <v>42720</v>
          </cell>
          <cell r="C2872" t="str">
            <v>DICIEMBRE</v>
          </cell>
          <cell r="D2872" t="str">
            <v>2016</v>
          </cell>
          <cell r="E2872">
            <v>607</v>
          </cell>
          <cell r="F2872" t="str">
            <v>ABR-796</v>
          </cell>
          <cell r="G2872" t="str">
            <v>C9S-994</v>
          </cell>
          <cell r="H2872" t="str">
            <v>LAS BAMBAS</v>
          </cell>
          <cell r="I2872">
            <v>112414</v>
          </cell>
          <cell r="J2872" t="str">
            <v>REPUESTO</v>
          </cell>
          <cell r="K2872" t="str">
            <v>LLANTAS CARRETA</v>
          </cell>
          <cell r="L2872">
            <v>4</v>
          </cell>
          <cell r="M2872" t="str">
            <v>UNID.</v>
          </cell>
          <cell r="N2872" t="str">
            <v>CISTERNA</v>
          </cell>
          <cell r="O2872">
            <v>70</v>
          </cell>
          <cell r="P2872" t="str">
            <v>N1</v>
          </cell>
          <cell r="Q2872" t="str">
            <v>J2</v>
          </cell>
          <cell r="R2872" t="str">
            <v>J6</v>
          </cell>
          <cell r="S2872" t="str">
            <v>ENTREGADO</v>
          </cell>
          <cell r="T2872">
            <v>0</v>
          </cell>
          <cell r="U2872" t="str">
            <v>AGUILAR CCANTUTA WILLY</v>
          </cell>
          <cell r="V2872" t="str">
            <v>CORIHUAMAN SURCO  ERICK ROBERT</v>
          </cell>
        </row>
        <row r="2873">
          <cell r="A2873">
            <v>2882</v>
          </cell>
          <cell r="B2873">
            <v>42720</v>
          </cell>
          <cell r="C2873" t="str">
            <v>DICIEMBRE</v>
          </cell>
          <cell r="D2873" t="str">
            <v>2016</v>
          </cell>
          <cell r="E2873">
            <v>607</v>
          </cell>
          <cell r="F2873" t="str">
            <v>ABR-796</v>
          </cell>
          <cell r="G2873" t="str">
            <v>C9S-994</v>
          </cell>
          <cell r="H2873" t="str">
            <v>LAS BAMBAS</v>
          </cell>
          <cell r="I2873">
            <v>112414</v>
          </cell>
          <cell r="J2873" t="str">
            <v>REPUESTO</v>
          </cell>
          <cell r="K2873" t="str">
            <v>FAROS NEBLINEROS AAA</v>
          </cell>
          <cell r="L2873">
            <v>2</v>
          </cell>
          <cell r="M2873" t="str">
            <v>UNID.</v>
          </cell>
          <cell r="N2873" t="str">
            <v>TRACTO</v>
          </cell>
          <cell r="O2873">
            <v>70</v>
          </cell>
          <cell r="P2873" t="str">
            <v>E3</v>
          </cell>
          <cell r="Q2873" t="str">
            <v>J2</v>
          </cell>
          <cell r="R2873" t="str">
            <v>J5</v>
          </cell>
          <cell r="S2873" t="str">
            <v>ENTREGADO</v>
          </cell>
          <cell r="T2873">
            <v>0</v>
          </cell>
          <cell r="U2873" t="str">
            <v>CONDORI CHURATA ALEX</v>
          </cell>
          <cell r="V2873" t="str">
            <v>CORIHUAMAN SURCO  ERICK ROBERT</v>
          </cell>
        </row>
        <row r="2874">
          <cell r="A2874">
            <v>2902</v>
          </cell>
          <cell r="B2874">
            <v>42720</v>
          </cell>
          <cell r="C2874" t="str">
            <v>DICIEMBRE</v>
          </cell>
          <cell r="D2874" t="str">
            <v>2016</v>
          </cell>
          <cell r="E2874">
            <v>607</v>
          </cell>
          <cell r="F2874" t="str">
            <v>ABR-796</v>
          </cell>
          <cell r="G2874" t="str">
            <v>C9S-994</v>
          </cell>
          <cell r="H2874" t="str">
            <v>LAS BAMBAS</v>
          </cell>
          <cell r="I2874">
            <v>112414</v>
          </cell>
          <cell r="J2874" t="str">
            <v>REPUESTO</v>
          </cell>
          <cell r="K2874" t="str">
            <v>LIQUIDO LIMPIAPARABRISAS</v>
          </cell>
          <cell r="L2874">
            <v>1</v>
          </cell>
          <cell r="M2874" t="str">
            <v>GLNS.</v>
          </cell>
          <cell r="N2874" t="str">
            <v>TRACTO</v>
          </cell>
          <cell r="O2874">
            <v>70</v>
          </cell>
          <cell r="P2874" t="str">
            <v>M1</v>
          </cell>
          <cell r="Q2874" t="str">
            <v>J2</v>
          </cell>
          <cell r="R2874" t="str">
            <v>J6</v>
          </cell>
          <cell r="S2874" t="str">
            <v>ENTREGADO</v>
          </cell>
          <cell r="T2874">
            <v>0</v>
          </cell>
          <cell r="U2874" t="str">
            <v>CABEZAS SANCHEZ JEAN JHONATAN</v>
          </cell>
          <cell r="V2874" t="str">
            <v>CORIHUAMAN SURCO  ERICK ROBERT</v>
          </cell>
        </row>
        <row r="2875">
          <cell r="A2875">
            <v>2903</v>
          </cell>
          <cell r="B2875">
            <v>42720</v>
          </cell>
          <cell r="C2875" t="str">
            <v>DICIEMBRE</v>
          </cell>
          <cell r="D2875" t="str">
            <v>2016</v>
          </cell>
          <cell r="E2875">
            <v>607</v>
          </cell>
          <cell r="F2875" t="str">
            <v>ABR-796</v>
          </cell>
          <cell r="G2875" t="str">
            <v>C9S-994</v>
          </cell>
          <cell r="H2875" t="str">
            <v>LAS BAMBAS</v>
          </cell>
          <cell r="I2875">
            <v>112414</v>
          </cell>
          <cell r="J2875" t="str">
            <v>REPUESTO</v>
          </cell>
          <cell r="K2875" t="str">
            <v>LIQUIDO REFRIGHERANTE</v>
          </cell>
          <cell r="L2875">
            <v>0.5</v>
          </cell>
          <cell r="M2875" t="str">
            <v>GLNS.</v>
          </cell>
          <cell r="N2875" t="str">
            <v>TRACTO</v>
          </cell>
          <cell r="O2875">
            <v>70</v>
          </cell>
          <cell r="P2875" t="str">
            <v>M1</v>
          </cell>
          <cell r="Q2875" t="str">
            <v>J2</v>
          </cell>
          <cell r="R2875" t="str">
            <v>J6</v>
          </cell>
          <cell r="S2875" t="str">
            <v>ENTREGADO</v>
          </cell>
          <cell r="T2875">
            <v>0</v>
          </cell>
          <cell r="U2875" t="str">
            <v>CABEZAS SANCHEZ JEAN JHONATAN</v>
          </cell>
          <cell r="V2875" t="str">
            <v>CORIHUAMAN SURCO  ERICK ROBERT</v>
          </cell>
        </row>
        <row r="2876">
          <cell r="A2876">
            <v>2904</v>
          </cell>
          <cell r="B2876">
            <v>42720</v>
          </cell>
          <cell r="C2876" t="str">
            <v>DICIEMBRE</v>
          </cell>
          <cell r="D2876" t="str">
            <v>2016</v>
          </cell>
          <cell r="E2876">
            <v>607</v>
          </cell>
          <cell r="F2876" t="str">
            <v>ABR-796</v>
          </cell>
          <cell r="G2876" t="str">
            <v>C9S-994</v>
          </cell>
          <cell r="H2876" t="str">
            <v>LAS BAMBAS</v>
          </cell>
          <cell r="I2876">
            <v>112414</v>
          </cell>
          <cell r="J2876" t="str">
            <v>REPUESTO</v>
          </cell>
          <cell r="K2876" t="str">
            <v>HIDROLINA</v>
          </cell>
          <cell r="L2876">
            <v>0.25</v>
          </cell>
          <cell r="M2876" t="str">
            <v>GLNS.</v>
          </cell>
          <cell r="N2876" t="str">
            <v>TRACTO</v>
          </cell>
          <cell r="O2876">
            <v>70</v>
          </cell>
          <cell r="P2876" t="str">
            <v>M1</v>
          </cell>
          <cell r="Q2876" t="str">
            <v>J2</v>
          </cell>
          <cell r="R2876" t="str">
            <v>J6</v>
          </cell>
          <cell r="S2876" t="str">
            <v>ENTREGADO</v>
          </cell>
          <cell r="T2876">
            <v>0</v>
          </cell>
          <cell r="U2876" t="str">
            <v>CABEZAS SANCHEZ JEAN JHONATAN</v>
          </cell>
          <cell r="V2876" t="str">
            <v>CORIHUAMAN SURCO  ERICK ROBERT</v>
          </cell>
        </row>
        <row r="2877">
          <cell r="A2877">
            <v>2945</v>
          </cell>
          <cell r="B2877">
            <v>42720</v>
          </cell>
          <cell r="C2877" t="str">
            <v>DICIEMBRE</v>
          </cell>
          <cell r="D2877" t="str">
            <v>2016</v>
          </cell>
          <cell r="E2877">
            <v>520</v>
          </cell>
          <cell r="F2877" t="str">
            <v>AEG-922</v>
          </cell>
          <cell r="G2877" t="str">
            <v>CAMIONETA</v>
          </cell>
          <cell r="H2877" t="str">
            <v>LAS BAMBAS</v>
          </cell>
          <cell r="I2877">
            <v>98089</v>
          </cell>
          <cell r="J2877" t="str">
            <v>REPUESTO</v>
          </cell>
          <cell r="K2877" t="str">
            <v>LLANTAS DE CAMIONETA NRO. 16</v>
          </cell>
          <cell r="L2877">
            <v>2</v>
          </cell>
          <cell r="M2877" t="str">
            <v>UNID.</v>
          </cell>
          <cell r="N2877" t="str">
            <v>CAMIONETA</v>
          </cell>
          <cell r="O2877">
            <v>70</v>
          </cell>
          <cell r="P2877" t="str">
            <v>J1</v>
          </cell>
          <cell r="Q2877" t="str">
            <v>J1</v>
          </cell>
          <cell r="R2877" t="str">
            <v>J6</v>
          </cell>
          <cell r="S2877" t="str">
            <v>ENTREGADO</v>
          </cell>
          <cell r="T2877">
            <v>0</v>
          </cell>
          <cell r="U2877" t="str">
            <v>FLOREZ CONDORI  JOSE WILLIANS</v>
          </cell>
          <cell r="V2877" t="str">
            <v>FLOREZ CONDORI  JOSE WILLIANS</v>
          </cell>
        </row>
        <row r="2878">
          <cell r="A2878">
            <v>2947</v>
          </cell>
          <cell r="B2878">
            <v>42720</v>
          </cell>
          <cell r="C2878" t="str">
            <v>DICIEMBRE</v>
          </cell>
          <cell r="D2878" t="str">
            <v>2016</v>
          </cell>
          <cell r="E2878">
            <v>520</v>
          </cell>
          <cell r="F2878" t="str">
            <v>AEG-922</v>
          </cell>
          <cell r="G2878" t="str">
            <v>CAMIONETA</v>
          </cell>
          <cell r="H2878" t="str">
            <v>LAS BAMBAS</v>
          </cell>
          <cell r="I2878">
            <v>98089</v>
          </cell>
          <cell r="J2878" t="str">
            <v>SERVICIO</v>
          </cell>
          <cell r="K2878" t="str">
            <v>ENLLANTE DE 2 NEUMATICOS DE LA CAMIONETA</v>
          </cell>
          <cell r="L2878">
            <v>1</v>
          </cell>
          <cell r="M2878" t="str">
            <v>UNID.</v>
          </cell>
          <cell r="N2878" t="str">
            <v>CAMIONETA</v>
          </cell>
          <cell r="O2878">
            <v>70</v>
          </cell>
          <cell r="P2878" t="str">
            <v>J1</v>
          </cell>
          <cell r="Q2878" t="str">
            <v>J1</v>
          </cell>
          <cell r="R2878" t="str">
            <v>J6</v>
          </cell>
          <cell r="S2878" t="str">
            <v>ENTREGADO</v>
          </cell>
          <cell r="T2878">
            <v>0</v>
          </cell>
          <cell r="U2878" t="str">
            <v>FLOREZ CONDORI  JOSE WILLIANS</v>
          </cell>
          <cell r="V2878" t="str">
            <v>FLOREZ CONDORI  JOSE WILLIANS</v>
          </cell>
        </row>
        <row r="2879">
          <cell r="A2879">
            <v>2948</v>
          </cell>
          <cell r="B2879">
            <v>42720</v>
          </cell>
          <cell r="C2879" t="str">
            <v>DICIEMBRE</v>
          </cell>
          <cell r="D2879" t="str">
            <v>2016</v>
          </cell>
          <cell r="E2879">
            <v>520</v>
          </cell>
          <cell r="F2879" t="str">
            <v>AEG-922</v>
          </cell>
          <cell r="G2879" t="str">
            <v>CAMIONETA</v>
          </cell>
          <cell r="H2879" t="str">
            <v>LAS BAMBAS</v>
          </cell>
          <cell r="I2879">
            <v>98089</v>
          </cell>
          <cell r="J2879" t="str">
            <v>SERVICIO</v>
          </cell>
          <cell r="K2879" t="str">
            <v>INSTALACION DE PORTACAMILLAS</v>
          </cell>
          <cell r="L2879">
            <v>1</v>
          </cell>
          <cell r="M2879" t="str">
            <v>UNID.</v>
          </cell>
          <cell r="N2879" t="str">
            <v>CAMIONETA</v>
          </cell>
          <cell r="O2879">
            <v>70</v>
          </cell>
          <cell r="P2879" t="str">
            <v>J1</v>
          </cell>
          <cell r="Q2879" t="str">
            <v>J1</v>
          </cell>
          <cell r="R2879" t="str">
            <v>J6</v>
          </cell>
          <cell r="S2879" t="str">
            <v>ENTREGADO</v>
          </cell>
          <cell r="T2879">
            <v>0</v>
          </cell>
          <cell r="U2879" t="str">
            <v>FLOREZ CONDORI  JOSE WILLIANS</v>
          </cell>
          <cell r="V2879" t="str">
            <v>FLOREZ CONDORI  JOSE WILLIANS</v>
          </cell>
        </row>
        <row r="2880">
          <cell r="A2880">
            <v>2906</v>
          </cell>
          <cell r="B2880">
            <v>42720</v>
          </cell>
          <cell r="C2880" t="str">
            <v>DICIEMBRE</v>
          </cell>
          <cell r="D2880" t="str">
            <v>2016</v>
          </cell>
          <cell r="E2880">
            <v>504</v>
          </cell>
          <cell r="F2880" t="str">
            <v>AEH-862</v>
          </cell>
          <cell r="G2880" t="str">
            <v>CAMIONETA</v>
          </cell>
          <cell r="H2880" t="str">
            <v>LAS BAMBAS</v>
          </cell>
          <cell r="I2880">
            <v>97780</v>
          </cell>
          <cell r="J2880" t="str">
            <v>REPUESTO</v>
          </cell>
          <cell r="K2880" t="str">
            <v>FILTRO COMBUSTIBLE</v>
          </cell>
          <cell r="L2880">
            <v>1</v>
          </cell>
          <cell r="M2880" t="str">
            <v>UNID.</v>
          </cell>
          <cell r="N2880" t="str">
            <v>CAMIONETA</v>
          </cell>
          <cell r="O2880">
            <v>70</v>
          </cell>
          <cell r="P2880" t="str">
            <v>J1</v>
          </cell>
          <cell r="Q2880" t="str">
            <v>J1</v>
          </cell>
          <cell r="R2880" t="str">
            <v>J6</v>
          </cell>
          <cell r="S2880" t="str">
            <v>ENTREGADO</v>
          </cell>
          <cell r="T2880">
            <v>0</v>
          </cell>
          <cell r="U2880" t="str">
            <v>FLOREZ CONDORI  JOSE WILLIANS</v>
          </cell>
          <cell r="V2880" t="str">
            <v>FLOREZ CONDORI  JOSE WILLIANS</v>
          </cell>
        </row>
        <row r="2881">
          <cell r="A2881">
            <v>2907</v>
          </cell>
          <cell r="B2881">
            <v>42720</v>
          </cell>
          <cell r="C2881" t="str">
            <v>DICIEMBRE</v>
          </cell>
          <cell r="D2881" t="str">
            <v>2016</v>
          </cell>
          <cell r="E2881">
            <v>504</v>
          </cell>
          <cell r="F2881" t="str">
            <v>AEH-862</v>
          </cell>
          <cell r="G2881" t="str">
            <v>CAMIONETA</v>
          </cell>
          <cell r="H2881" t="str">
            <v>LAS BAMBAS</v>
          </cell>
          <cell r="I2881">
            <v>97780</v>
          </cell>
          <cell r="J2881" t="str">
            <v>REPUESTO</v>
          </cell>
          <cell r="K2881" t="str">
            <v>FILTRO DE AIRE</v>
          </cell>
          <cell r="L2881">
            <v>1</v>
          </cell>
          <cell r="M2881" t="str">
            <v>UNID.</v>
          </cell>
          <cell r="N2881" t="str">
            <v>CAMIONETA</v>
          </cell>
          <cell r="O2881">
            <v>70</v>
          </cell>
          <cell r="P2881" t="str">
            <v>J1</v>
          </cell>
          <cell r="Q2881" t="str">
            <v>J1</v>
          </cell>
          <cell r="R2881" t="str">
            <v>J6</v>
          </cell>
          <cell r="S2881" t="str">
            <v>ENTREGADO</v>
          </cell>
          <cell r="T2881">
            <v>0</v>
          </cell>
          <cell r="U2881" t="str">
            <v>FLOREZ CONDORI  JOSE WILLIANS</v>
          </cell>
          <cell r="V2881" t="str">
            <v>FLOREZ CONDORI  JOSE WILLIANS</v>
          </cell>
        </row>
        <row r="2882">
          <cell r="A2882">
            <v>2908</v>
          </cell>
          <cell r="B2882">
            <v>42720</v>
          </cell>
          <cell r="C2882" t="str">
            <v>DICIEMBRE</v>
          </cell>
          <cell r="D2882" t="str">
            <v>2016</v>
          </cell>
          <cell r="E2882">
            <v>504</v>
          </cell>
          <cell r="F2882" t="str">
            <v>AEH-862</v>
          </cell>
          <cell r="G2882" t="str">
            <v>CAMIONETA</v>
          </cell>
          <cell r="H2882" t="str">
            <v>LAS BAMBAS</v>
          </cell>
          <cell r="I2882">
            <v>97780</v>
          </cell>
          <cell r="J2882" t="str">
            <v>REPUESTO</v>
          </cell>
          <cell r="K2882" t="str">
            <v>FILTRO DE ACEITE</v>
          </cell>
          <cell r="L2882">
            <v>1</v>
          </cell>
          <cell r="M2882" t="str">
            <v>UNID.</v>
          </cell>
          <cell r="N2882" t="str">
            <v>CAMIONETA</v>
          </cell>
          <cell r="O2882">
            <v>70</v>
          </cell>
          <cell r="P2882" t="str">
            <v>J1</v>
          </cell>
          <cell r="Q2882" t="str">
            <v>J1</v>
          </cell>
          <cell r="R2882" t="str">
            <v>J6</v>
          </cell>
          <cell r="S2882" t="str">
            <v>ENTREGADO</v>
          </cell>
          <cell r="T2882">
            <v>0</v>
          </cell>
          <cell r="U2882" t="str">
            <v>FLOREZ CONDORI  JOSE WILLIANS</v>
          </cell>
          <cell r="V2882" t="str">
            <v>FLOREZ CONDORI  JOSE WILLIANS</v>
          </cell>
        </row>
        <row r="2883">
          <cell r="A2883">
            <v>2909</v>
          </cell>
          <cell r="B2883">
            <v>42720</v>
          </cell>
          <cell r="C2883" t="str">
            <v>DICIEMBRE</v>
          </cell>
          <cell r="D2883" t="str">
            <v>2016</v>
          </cell>
          <cell r="E2883">
            <v>504</v>
          </cell>
          <cell r="F2883" t="str">
            <v>AEH-862</v>
          </cell>
          <cell r="G2883" t="str">
            <v>CAMIONETA</v>
          </cell>
          <cell r="H2883" t="str">
            <v>LAS BAMBAS</v>
          </cell>
          <cell r="I2883">
            <v>97780</v>
          </cell>
          <cell r="J2883" t="str">
            <v>REPUESTO</v>
          </cell>
          <cell r="K2883" t="str">
            <v>ACEITE MOTOR 15W-40</v>
          </cell>
          <cell r="L2883">
            <v>2</v>
          </cell>
          <cell r="M2883" t="str">
            <v>GLNS.</v>
          </cell>
          <cell r="N2883" t="str">
            <v>CAMIONETA</v>
          </cell>
          <cell r="O2883">
            <v>70</v>
          </cell>
          <cell r="P2883" t="str">
            <v>J1</v>
          </cell>
          <cell r="Q2883" t="str">
            <v>J1</v>
          </cell>
          <cell r="R2883" t="str">
            <v>J6</v>
          </cell>
          <cell r="S2883" t="str">
            <v>ENTREGADO</v>
          </cell>
          <cell r="T2883">
            <v>0</v>
          </cell>
          <cell r="U2883" t="str">
            <v>FLOREZ CONDORI  JOSE WILLIANS</v>
          </cell>
          <cell r="V2883" t="str">
            <v>FLOREZ CONDORI  JOSE WILLIANS</v>
          </cell>
        </row>
        <row r="2884">
          <cell r="A2884">
            <v>2920</v>
          </cell>
          <cell r="B2884">
            <v>42720</v>
          </cell>
          <cell r="C2884" t="str">
            <v>DICIEMBRE</v>
          </cell>
          <cell r="D2884" t="str">
            <v>2016</v>
          </cell>
          <cell r="E2884">
            <v>612</v>
          </cell>
          <cell r="F2884" t="str">
            <v>AEH-920</v>
          </cell>
          <cell r="G2884" t="str">
            <v>CAMIONETA</v>
          </cell>
          <cell r="H2884" t="str">
            <v>LAS BAMBAS</v>
          </cell>
          <cell r="I2884">
            <v>31610</v>
          </cell>
          <cell r="J2884" t="str">
            <v>REPUESTO</v>
          </cell>
          <cell r="K2884" t="str">
            <v>FILTRO DE AIRE</v>
          </cell>
          <cell r="L2884">
            <v>1</v>
          </cell>
          <cell r="M2884" t="str">
            <v>UNID.</v>
          </cell>
          <cell r="N2884" t="str">
            <v>CAMIONETA</v>
          </cell>
          <cell r="O2884">
            <v>70</v>
          </cell>
          <cell r="P2884" t="str">
            <v>M6</v>
          </cell>
          <cell r="Q2884" t="str">
            <v>J1</v>
          </cell>
          <cell r="R2884" t="str">
            <v>J6</v>
          </cell>
          <cell r="S2884" t="str">
            <v>ENTREGADO</v>
          </cell>
          <cell r="T2884">
            <v>0</v>
          </cell>
          <cell r="U2884" t="str">
            <v>PARI VENTURA  EDSON ORLANDO</v>
          </cell>
          <cell r="V2884" t="str">
            <v>FLOREZ CONDORI  JOSE WILLIANS</v>
          </cell>
        </row>
        <row r="2885">
          <cell r="A2885">
            <v>2921</v>
          </cell>
          <cell r="B2885">
            <v>42720</v>
          </cell>
          <cell r="C2885" t="str">
            <v>DICIEMBRE</v>
          </cell>
          <cell r="D2885" t="str">
            <v>2016</v>
          </cell>
          <cell r="E2885">
            <v>612</v>
          </cell>
          <cell r="F2885" t="str">
            <v>AEH-920</v>
          </cell>
          <cell r="G2885" t="str">
            <v>CAMIONETA</v>
          </cell>
          <cell r="H2885" t="str">
            <v>LAS BAMBAS</v>
          </cell>
          <cell r="I2885">
            <v>31610</v>
          </cell>
          <cell r="J2885" t="str">
            <v>REPUESTO</v>
          </cell>
          <cell r="K2885" t="str">
            <v>FILTRO DE COMBUSTIBLE</v>
          </cell>
          <cell r="L2885">
            <v>1</v>
          </cell>
          <cell r="M2885" t="str">
            <v>UNID.</v>
          </cell>
          <cell r="N2885" t="str">
            <v>CAMIONETA</v>
          </cell>
          <cell r="O2885">
            <v>70</v>
          </cell>
          <cell r="P2885" t="str">
            <v>M6</v>
          </cell>
          <cell r="Q2885" t="str">
            <v>J1</v>
          </cell>
          <cell r="R2885" t="str">
            <v>J6</v>
          </cell>
          <cell r="S2885" t="str">
            <v>ENTREGADO</v>
          </cell>
          <cell r="T2885">
            <v>0</v>
          </cell>
          <cell r="U2885" t="str">
            <v>PARI VENTURA  EDSON ORLANDO</v>
          </cell>
          <cell r="V2885" t="str">
            <v>FLOREZ CONDORI  JOSE WILLIANS</v>
          </cell>
        </row>
        <row r="2886">
          <cell r="A2886">
            <v>2922</v>
          </cell>
          <cell r="B2886">
            <v>42720</v>
          </cell>
          <cell r="C2886" t="str">
            <v>DICIEMBRE</v>
          </cell>
          <cell r="D2886" t="str">
            <v>2016</v>
          </cell>
          <cell r="E2886">
            <v>612</v>
          </cell>
          <cell r="F2886" t="str">
            <v>AEH-920</v>
          </cell>
          <cell r="G2886" t="str">
            <v>CAMIONETA</v>
          </cell>
          <cell r="H2886" t="str">
            <v>LAS BAMBAS</v>
          </cell>
          <cell r="I2886">
            <v>31610</v>
          </cell>
          <cell r="J2886" t="str">
            <v>REPUESTO</v>
          </cell>
          <cell r="K2886" t="str">
            <v>FILTRO DE ACEITE</v>
          </cell>
          <cell r="L2886">
            <v>1</v>
          </cell>
          <cell r="M2886" t="str">
            <v>UNID.</v>
          </cell>
          <cell r="N2886" t="str">
            <v>CAMIONETA</v>
          </cell>
          <cell r="O2886">
            <v>70</v>
          </cell>
          <cell r="P2886" t="str">
            <v>M6</v>
          </cell>
          <cell r="Q2886" t="str">
            <v>J1</v>
          </cell>
          <cell r="R2886" t="str">
            <v>J6</v>
          </cell>
          <cell r="S2886" t="str">
            <v>ENTREGADO</v>
          </cell>
          <cell r="T2886">
            <v>0</v>
          </cell>
          <cell r="U2886" t="str">
            <v>PARI VENTURA  EDSON ORLANDO</v>
          </cell>
          <cell r="V2886" t="str">
            <v>FLOREZ CONDORI  JOSE WILLIANS</v>
          </cell>
        </row>
        <row r="2887">
          <cell r="A2887">
            <v>2923</v>
          </cell>
          <cell r="B2887">
            <v>42720</v>
          </cell>
          <cell r="C2887" t="str">
            <v>DICIEMBRE</v>
          </cell>
          <cell r="D2887" t="str">
            <v>2016</v>
          </cell>
          <cell r="E2887">
            <v>612</v>
          </cell>
          <cell r="F2887" t="str">
            <v>AEH-920</v>
          </cell>
          <cell r="G2887" t="str">
            <v>CAMIONETA</v>
          </cell>
          <cell r="H2887" t="str">
            <v>LAS BAMBAS</v>
          </cell>
          <cell r="I2887">
            <v>31610</v>
          </cell>
          <cell r="J2887" t="str">
            <v>REPUESTO</v>
          </cell>
          <cell r="K2887" t="str">
            <v>ACEITE MOTOR 15W-40</v>
          </cell>
          <cell r="L2887">
            <v>2</v>
          </cell>
          <cell r="M2887" t="str">
            <v>GLNS.</v>
          </cell>
          <cell r="N2887" t="str">
            <v>CAMIONETA</v>
          </cell>
          <cell r="O2887">
            <v>70</v>
          </cell>
          <cell r="P2887" t="str">
            <v>M6</v>
          </cell>
          <cell r="Q2887" t="str">
            <v>J1</v>
          </cell>
          <cell r="R2887" t="str">
            <v>J6</v>
          </cell>
          <cell r="S2887" t="str">
            <v>ENTREGADO</v>
          </cell>
          <cell r="T2887">
            <v>0</v>
          </cell>
          <cell r="U2887" t="str">
            <v>PARI VENTURA  EDSON ORLANDO</v>
          </cell>
          <cell r="V2887" t="str">
            <v>FLOREZ CONDORI  JOSE WILLIANS</v>
          </cell>
        </row>
        <row r="2888">
          <cell r="A2888">
            <v>2949</v>
          </cell>
          <cell r="B2888">
            <v>42720</v>
          </cell>
          <cell r="C2888" t="str">
            <v>DICIEMBRE</v>
          </cell>
          <cell r="D2888" t="str">
            <v>2016</v>
          </cell>
          <cell r="E2888">
            <v>596</v>
          </cell>
          <cell r="F2888" t="str">
            <v>AMT-866</v>
          </cell>
          <cell r="G2888" t="str">
            <v>CAMIONETA</v>
          </cell>
          <cell r="H2888" t="str">
            <v>LAS BAMBAS</v>
          </cell>
          <cell r="I2888">
            <v>35629</v>
          </cell>
          <cell r="J2888" t="str">
            <v>SERVICIO</v>
          </cell>
          <cell r="K2888" t="str">
            <v>ENLLANTE DE 2 NEUMATICOS DE LA CAMIONETA</v>
          </cell>
          <cell r="L2888">
            <v>1</v>
          </cell>
          <cell r="M2888" t="str">
            <v>UNID.</v>
          </cell>
          <cell r="N2888" t="str">
            <v>CAMIONETA</v>
          </cell>
          <cell r="O2888">
            <v>70</v>
          </cell>
          <cell r="P2888" t="str">
            <v>J1</v>
          </cell>
          <cell r="Q2888" t="str">
            <v>J1</v>
          </cell>
          <cell r="R2888" t="str">
            <v>J6</v>
          </cell>
          <cell r="S2888" t="str">
            <v>ENTREGADO</v>
          </cell>
          <cell r="T2888">
            <v>0</v>
          </cell>
          <cell r="U2888" t="str">
            <v>FLOREZ CONDORI  JOSE WILLIANS</v>
          </cell>
          <cell r="V2888" t="str">
            <v>FLOREZ CONDORI  JOSE WILLIANS</v>
          </cell>
        </row>
        <row r="2889">
          <cell r="A2889">
            <v>2950</v>
          </cell>
          <cell r="B2889">
            <v>42720</v>
          </cell>
          <cell r="C2889" t="str">
            <v>DICIEMBRE</v>
          </cell>
          <cell r="D2889" t="str">
            <v>2016</v>
          </cell>
          <cell r="E2889">
            <v>618</v>
          </cell>
          <cell r="F2889" t="str">
            <v>APH-782</v>
          </cell>
          <cell r="G2889" t="str">
            <v>CAMIONETA</v>
          </cell>
          <cell r="H2889" t="str">
            <v>LAS BAMBAS</v>
          </cell>
          <cell r="I2889">
            <v>0</v>
          </cell>
          <cell r="J2889" t="str">
            <v>SERVICIO</v>
          </cell>
          <cell r="K2889" t="str">
            <v>INSTALACION DE PORTACAMILLAS</v>
          </cell>
          <cell r="L2889">
            <v>1</v>
          </cell>
          <cell r="M2889" t="str">
            <v>UNID.</v>
          </cell>
          <cell r="N2889" t="str">
            <v>CAMIONETA</v>
          </cell>
          <cell r="O2889">
            <v>70</v>
          </cell>
          <cell r="P2889" t="str">
            <v>J1</v>
          </cell>
          <cell r="Q2889" t="str">
            <v>J1</v>
          </cell>
          <cell r="R2889" t="str">
            <v>J6</v>
          </cell>
          <cell r="S2889" t="str">
            <v>ENTREGADO</v>
          </cell>
          <cell r="T2889">
            <v>0</v>
          </cell>
          <cell r="U2889" t="str">
            <v>FLOREZ CONDORI  JOSE WILLIANS</v>
          </cell>
          <cell r="V2889" t="str">
            <v>FLOREZ CONDORI  JOSE WILLIANS</v>
          </cell>
        </row>
        <row r="2890">
          <cell r="A2890">
            <v>2915</v>
          </cell>
          <cell r="B2890">
            <v>42720</v>
          </cell>
          <cell r="C2890" t="str">
            <v>DICIEMBRE</v>
          </cell>
          <cell r="D2890" t="str">
            <v>2016</v>
          </cell>
          <cell r="E2890">
            <v>611</v>
          </cell>
          <cell r="F2890" t="str">
            <v>B2L-889</v>
          </cell>
          <cell r="G2890" t="str">
            <v>CAMION</v>
          </cell>
          <cell r="H2890" t="str">
            <v>TAMBOMAYO</v>
          </cell>
          <cell r="I2890">
            <v>123252</v>
          </cell>
          <cell r="J2890" t="str">
            <v>REPUESTO</v>
          </cell>
          <cell r="K2890" t="str">
            <v>CELLOCORD 1/8</v>
          </cell>
          <cell r="L2890">
            <v>0.5</v>
          </cell>
          <cell r="M2890" t="str">
            <v>KG.</v>
          </cell>
          <cell r="N2890" t="str">
            <v>CISTERNA</v>
          </cell>
          <cell r="O2890">
            <v>70</v>
          </cell>
          <cell r="P2890" t="str">
            <v>S1</v>
          </cell>
          <cell r="Q2890" t="str">
            <v>J2</v>
          </cell>
          <cell r="R2890" t="str">
            <v>J6</v>
          </cell>
          <cell r="S2890" t="str">
            <v>ENTREGADO</v>
          </cell>
          <cell r="T2890">
            <v>0</v>
          </cell>
          <cell r="U2890" t="str">
            <v>BAYONA CRUZ CRISTIAN ARMANDO</v>
          </cell>
          <cell r="V2890" t="str">
            <v>CORIHUAMAN SURCO  ERICK ROBERT</v>
          </cell>
        </row>
        <row r="2891">
          <cell r="A2891">
            <v>2924</v>
          </cell>
          <cell r="B2891">
            <v>42720</v>
          </cell>
          <cell r="C2891" t="str">
            <v>DICIEMBRE</v>
          </cell>
          <cell r="D2891" t="str">
            <v>2016</v>
          </cell>
          <cell r="E2891">
            <v>611</v>
          </cell>
          <cell r="F2891" t="str">
            <v>B2L-889</v>
          </cell>
          <cell r="G2891" t="str">
            <v>CAMION</v>
          </cell>
          <cell r="H2891" t="str">
            <v>TAMBOMAYO</v>
          </cell>
          <cell r="I2891">
            <v>123252</v>
          </cell>
          <cell r="J2891" t="str">
            <v>REPUESTO</v>
          </cell>
          <cell r="K2891" t="str">
            <v>FARO PIRATA</v>
          </cell>
          <cell r="L2891">
            <v>1</v>
          </cell>
          <cell r="M2891" t="str">
            <v>UNID.</v>
          </cell>
          <cell r="N2891" t="str">
            <v>CISTERNA</v>
          </cell>
          <cell r="O2891">
            <v>70</v>
          </cell>
          <cell r="P2891" t="str">
            <v>E2</v>
          </cell>
          <cell r="Q2891" t="str">
            <v>J2</v>
          </cell>
          <cell r="R2891" t="str">
            <v>J5</v>
          </cell>
          <cell r="S2891" t="str">
            <v>ENTREGADO</v>
          </cell>
          <cell r="T2891">
            <v>0</v>
          </cell>
          <cell r="U2891" t="str">
            <v>YUCA BELLIDO BORIS YERSY</v>
          </cell>
          <cell r="V2891" t="str">
            <v>CORIHUAMAN SURCO  ERICK ROBERT</v>
          </cell>
        </row>
        <row r="2892">
          <cell r="A2892">
            <v>2925</v>
          </cell>
          <cell r="B2892">
            <v>42720</v>
          </cell>
          <cell r="C2892" t="str">
            <v>DICIEMBRE</v>
          </cell>
          <cell r="D2892" t="str">
            <v>2016</v>
          </cell>
          <cell r="E2892">
            <v>611</v>
          </cell>
          <cell r="F2892" t="str">
            <v>B2L-889</v>
          </cell>
          <cell r="G2892" t="str">
            <v>CAMION</v>
          </cell>
          <cell r="H2892" t="str">
            <v>TAMBOMAYO</v>
          </cell>
          <cell r="I2892">
            <v>123252</v>
          </cell>
          <cell r="J2892" t="str">
            <v>REPUESTO</v>
          </cell>
          <cell r="K2892" t="str">
            <v>PERNO 5/16 X 1 1/2 C/ TUERCA Y VOLANDA</v>
          </cell>
          <cell r="L2892">
            <v>1</v>
          </cell>
          <cell r="M2892" t="str">
            <v>UNID.</v>
          </cell>
          <cell r="N2892" t="str">
            <v>CISTERNA</v>
          </cell>
          <cell r="O2892">
            <v>70</v>
          </cell>
          <cell r="P2892" t="str">
            <v>E2</v>
          </cell>
          <cell r="Q2892" t="str">
            <v>J2</v>
          </cell>
          <cell r="R2892" t="str">
            <v>J5</v>
          </cell>
          <cell r="S2892" t="str">
            <v>ENTREGADO</v>
          </cell>
          <cell r="T2892">
            <v>0</v>
          </cell>
          <cell r="U2892" t="str">
            <v>YUCA BELLIDO BORIS YERSY</v>
          </cell>
          <cell r="V2892" t="str">
            <v>CORIHUAMAN SURCO  ERICK ROBERT</v>
          </cell>
        </row>
        <row r="2893">
          <cell r="A2893">
            <v>2919</v>
          </cell>
          <cell r="B2893">
            <v>42720</v>
          </cell>
          <cell r="C2893" t="str">
            <v>DICIEMBRE</v>
          </cell>
          <cell r="D2893" t="str">
            <v>2016</v>
          </cell>
          <cell r="E2893">
            <v>594</v>
          </cell>
          <cell r="F2893" t="str">
            <v>B2M-948</v>
          </cell>
          <cell r="G2893" t="str">
            <v>CAMION</v>
          </cell>
          <cell r="H2893" t="str">
            <v>TAMBOMAYO</v>
          </cell>
          <cell r="I2893">
            <v>114956</v>
          </cell>
          <cell r="J2893" t="str">
            <v>REPUESTO</v>
          </cell>
          <cell r="K2893" t="str">
            <v>BATERIA DE 19 PLACAS</v>
          </cell>
          <cell r="L2893">
            <v>2</v>
          </cell>
          <cell r="M2893" t="str">
            <v>UNID.</v>
          </cell>
          <cell r="N2893" t="str">
            <v>CAMION</v>
          </cell>
          <cell r="O2893">
            <v>70</v>
          </cell>
          <cell r="P2893" t="str">
            <v>E1</v>
          </cell>
          <cell r="Q2893" t="str">
            <v>J2</v>
          </cell>
          <cell r="R2893" t="str">
            <v>J6</v>
          </cell>
          <cell r="S2893" t="str">
            <v>ENTREGADO</v>
          </cell>
          <cell r="T2893">
            <v>0</v>
          </cell>
          <cell r="U2893" t="str">
            <v>PALOMINO CARDENAS JUAN CARLOS</v>
          </cell>
          <cell r="V2893" t="str">
            <v>CORIHUAMAN SURCO  ERICK ROBERT</v>
          </cell>
        </row>
        <row r="2894">
          <cell r="A2894">
            <v>2874</v>
          </cell>
          <cell r="B2894">
            <v>42720</v>
          </cell>
          <cell r="C2894" t="str">
            <v>DICIEMBRE</v>
          </cell>
          <cell r="D2894" t="str">
            <v>2016</v>
          </cell>
          <cell r="E2894">
            <v>606</v>
          </cell>
          <cell r="F2894" t="str">
            <v>C5R-899</v>
          </cell>
          <cell r="G2894" t="str">
            <v>A0U-978</v>
          </cell>
          <cell r="H2894" t="str">
            <v>LAS BAMBAS</v>
          </cell>
          <cell r="I2894">
            <v>154986</v>
          </cell>
          <cell r="J2894" t="str">
            <v>REPUESTO</v>
          </cell>
          <cell r="K2894" t="str">
            <v>LLANTAS REENCAUCHADAS</v>
          </cell>
          <cell r="L2894">
            <v>4</v>
          </cell>
          <cell r="M2894" t="str">
            <v>UNID.</v>
          </cell>
          <cell r="N2894" t="str">
            <v>CISTERNA</v>
          </cell>
          <cell r="O2894">
            <v>70</v>
          </cell>
          <cell r="P2894" t="str">
            <v>N2</v>
          </cell>
          <cell r="Q2894" t="str">
            <v>J2</v>
          </cell>
          <cell r="R2894" t="str">
            <v>J6</v>
          </cell>
          <cell r="S2894" t="str">
            <v>ENTREGADO</v>
          </cell>
          <cell r="T2894">
            <v>0</v>
          </cell>
          <cell r="U2894" t="str">
            <v>MAMANI LARICO  EDUARDO ALVARO</v>
          </cell>
          <cell r="V2894" t="str">
            <v>CORIHUAMAN SURCO  ERICK ROBERT</v>
          </cell>
        </row>
        <row r="2895">
          <cell r="A2895">
            <v>2881</v>
          </cell>
          <cell r="B2895">
            <v>42720</v>
          </cell>
          <cell r="C2895" t="str">
            <v>DICIEMBRE</v>
          </cell>
          <cell r="D2895" t="str">
            <v>2016</v>
          </cell>
          <cell r="E2895">
            <v>606</v>
          </cell>
          <cell r="F2895" t="str">
            <v>C5R-899</v>
          </cell>
          <cell r="G2895" t="str">
            <v>A0U-978</v>
          </cell>
          <cell r="H2895" t="str">
            <v>LAS BAMBAS</v>
          </cell>
          <cell r="I2895">
            <v>154986</v>
          </cell>
          <cell r="J2895" t="str">
            <v>REPUESTO</v>
          </cell>
          <cell r="K2895" t="str">
            <v>PARCHE RACK 10</v>
          </cell>
          <cell r="L2895">
            <v>2</v>
          </cell>
          <cell r="M2895" t="str">
            <v>UNID.</v>
          </cell>
          <cell r="N2895" t="str">
            <v>CISTERNA</v>
          </cell>
          <cell r="O2895">
            <v>70</v>
          </cell>
          <cell r="P2895" t="str">
            <v>N1</v>
          </cell>
          <cell r="Q2895" t="str">
            <v>J2</v>
          </cell>
          <cell r="R2895" t="str">
            <v>J6</v>
          </cell>
          <cell r="S2895" t="str">
            <v>ENTREGADO</v>
          </cell>
          <cell r="T2895">
            <v>0</v>
          </cell>
          <cell r="U2895" t="str">
            <v>AGUILAR CCANTUTA WILLY</v>
          </cell>
          <cell r="V2895" t="str">
            <v>CORIHUAMAN SURCO  ERICK ROBERT</v>
          </cell>
        </row>
        <row r="2896">
          <cell r="A2896">
            <v>2885</v>
          </cell>
          <cell r="B2896">
            <v>42720</v>
          </cell>
          <cell r="C2896" t="str">
            <v>DICIEMBRE</v>
          </cell>
          <cell r="D2896" t="str">
            <v>2016</v>
          </cell>
          <cell r="E2896">
            <v>606</v>
          </cell>
          <cell r="F2896" t="str">
            <v>C5R-899</v>
          </cell>
          <cell r="G2896" t="str">
            <v>A0U-978</v>
          </cell>
          <cell r="H2896" t="str">
            <v>LAS BAMBAS</v>
          </cell>
          <cell r="I2896">
            <v>154986</v>
          </cell>
          <cell r="J2896" t="str">
            <v>REPUESTO</v>
          </cell>
          <cell r="K2896" t="str">
            <v>MASILLA PLASTICA</v>
          </cell>
          <cell r="L2896">
            <v>1</v>
          </cell>
          <cell r="M2896" t="str">
            <v>UNID.</v>
          </cell>
          <cell r="N2896" t="str">
            <v>CISTERNA</v>
          </cell>
          <cell r="O2896">
            <v>70</v>
          </cell>
          <cell r="P2896" t="str">
            <v>S1</v>
          </cell>
          <cell r="Q2896" t="str">
            <v>J2</v>
          </cell>
          <cell r="R2896" t="str">
            <v>J6</v>
          </cell>
          <cell r="S2896" t="str">
            <v>ENTREGADO</v>
          </cell>
          <cell r="T2896">
            <v>0</v>
          </cell>
          <cell r="U2896" t="str">
            <v>BAYONA CRUZ CRISTIAN ARMANDO</v>
          </cell>
          <cell r="V2896" t="str">
            <v>CORIHUAMAN SURCO  ERICK ROBERT</v>
          </cell>
        </row>
        <row r="2897">
          <cell r="A2897">
            <v>2886</v>
          </cell>
          <cell r="B2897">
            <v>42720</v>
          </cell>
          <cell r="C2897" t="str">
            <v>DICIEMBRE</v>
          </cell>
          <cell r="D2897" t="str">
            <v>2016</v>
          </cell>
          <cell r="E2897">
            <v>606</v>
          </cell>
          <cell r="F2897" t="str">
            <v>C5R-899</v>
          </cell>
          <cell r="G2897" t="str">
            <v>A0U-978</v>
          </cell>
          <cell r="H2897" t="str">
            <v>LAS BAMBAS</v>
          </cell>
          <cell r="I2897">
            <v>154986</v>
          </cell>
          <cell r="J2897" t="str">
            <v>REPUESTO</v>
          </cell>
          <cell r="K2897" t="str">
            <v>ESPATULA</v>
          </cell>
          <cell r="L2897">
            <v>1</v>
          </cell>
          <cell r="M2897" t="str">
            <v>UNID.</v>
          </cell>
          <cell r="N2897" t="str">
            <v>CISTERNA</v>
          </cell>
          <cell r="O2897">
            <v>70</v>
          </cell>
          <cell r="P2897" t="str">
            <v>S1</v>
          </cell>
          <cell r="Q2897" t="str">
            <v>J2</v>
          </cell>
          <cell r="R2897" t="str">
            <v>J6</v>
          </cell>
          <cell r="S2897" t="str">
            <v>ENTREGADO</v>
          </cell>
          <cell r="T2897">
            <v>0</v>
          </cell>
          <cell r="U2897" t="str">
            <v>BAYONA CRUZ CRISTIAN ARMANDO</v>
          </cell>
          <cell r="V2897" t="str">
            <v>CORIHUAMAN SURCO  ERICK ROBERT</v>
          </cell>
        </row>
        <row r="2898">
          <cell r="A2898">
            <v>2889</v>
          </cell>
          <cell r="B2898">
            <v>42720</v>
          </cell>
          <cell r="C2898" t="str">
            <v>DICIEMBRE</v>
          </cell>
          <cell r="D2898" t="str">
            <v>2016</v>
          </cell>
          <cell r="E2898">
            <v>606</v>
          </cell>
          <cell r="F2898" t="str">
            <v>C5R-899</v>
          </cell>
          <cell r="G2898" t="str">
            <v>A0U-978</v>
          </cell>
          <cell r="H2898" t="str">
            <v>LAS BAMBAS</v>
          </cell>
          <cell r="I2898">
            <v>154986</v>
          </cell>
          <cell r="J2898" t="str">
            <v>REPUESTO</v>
          </cell>
          <cell r="K2898" t="str">
            <v>PERNO MANHOLE 3/8 X 6</v>
          </cell>
          <cell r="L2898">
            <v>1</v>
          </cell>
          <cell r="M2898" t="str">
            <v>UNID.</v>
          </cell>
          <cell r="N2898" t="str">
            <v>CISTERNA</v>
          </cell>
          <cell r="O2898">
            <v>70</v>
          </cell>
          <cell r="P2898" t="str">
            <v>J7</v>
          </cell>
          <cell r="Q2898" t="str">
            <v>J7</v>
          </cell>
          <cell r="R2898" t="str">
            <v>J6</v>
          </cell>
          <cell r="S2898" t="str">
            <v>ENTREGADO</v>
          </cell>
          <cell r="T2898">
            <v>0</v>
          </cell>
          <cell r="U2898" t="str">
            <v>DONAYRE INGA PEDRO</v>
          </cell>
          <cell r="V2898" t="str">
            <v>DONAYRE INGA PEDRO</v>
          </cell>
        </row>
        <row r="2899">
          <cell r="A2899">
            <v>2890</v>
          </cell>
          <cell r="B2899">
            <v>42720</v>
          </cell>
          <cell r="C2899" t="str">
            <v>DICIEMBRE</v>
          </cell>
          <cell r="D2899" t="str">
            <v>2016</v>
          </cell>
          <cell r="E2899">
            <v>606</v>
          </cell>
          <cell r="F2899" t="str">
            <v>C5R-899</v>
          </cell>
          <cell r="G2899" t="str">
            <v>A0U-978</v>
          </cell>
          <cell r="H2899" t="str">
            <v>LAS BAMBAS</v>
          </cell>
          <cell r="I2899">
            <v>154986</v>
          </cell>
          <cell r="J2899" t="str">
            <v>REPUESTO</v>
          </cell>
          <cell r="K2899" t="str">
            <v>TUERCA 3/8</v>
          </cell>
          <cell r="L2899">
            <v>2</v>
          </cell>
          <cell r="M2899" t="str">
            <v>UNID.</v>
          </cell>
          <cell r="N2899" t="str">
            <v>CISTERNA</v>
          </cell>
          <cell r="O2899">
            <v>70</v>
          </cell>
          <cell r="P2899" t="str">
            <v>J7</v>
          </cell>
          <cell r="Q2899" t="str">
            <v>J7</v>
          </cell>
          <cell r="R2899" t="str">
            <v>J6</v>
          </cell>
          <cell r="S2899" t="str">
            <v>ENTREGADO</v>
          </cell>
          <cell r="T2899">
            <v>0</v>
          </cell>
          <cell r="U2899" t="str">
            <v>DONAYRE INGA PEDRO</v>
          </cell>
          <cell r="V2899" t="str">
            <v>DONAYRE INGA PEDRO</v>
          </cell>
        </row>
        <row r="2900">
          <cell r="A2900">
            <v>2951</v>
          </cell>
          <cell r="B2900">
            <v>42720</v>
          </cell>
          <cell r="C2900" t="str">
            <v>DICIEMBRE</v>
          </cell>
          <cell r="D2900" t="str">
            <v>2016</v>
          </cell>
          <cell r="E2900">
            <v>617</v>
          </cell>
          <cell r="F2900" t="str">
            <v>C9N-807</v>
          </cell>
          <cell r="G2900" t="str">
            <v>B4O-994</v>
          </cell>
          <cell r="H2900" t="str">
            <v>LAS BAMBAS</v>
          </cell>
          <cell r="I2900">
            <v>211802</v>
          </cell>
          <cell r="J2900" t="str">
            <v>REPUESTO</v>
          </cell>
          <cell r="K2900" t="str">
            <v>PLANCHA TRANSPARENTE DE PLASTICO (17 X 36 CM)</v>
          </cell>
          <cell r="L2900">
            <v>1</v>
          </cell>
          <cell r="M2900" t="str">
            <v>UNID.</v>
          </cell>
          <cell r="N2900" t="str">
            <v>CISTERNA</v>
          </cell>
          <cell r="O2900">
            <v>70</v>
          </cell>
          <cell r="P2900" t="str">
            <v>J7</v>
          </cell>
          <cell r="Q2900" t="str">
            <v>J7</v>
          </cell>
          <cell r="R2900" t="str">
            <v>J6</v>
          </cell>
          <cell r="S2900" t="str">
            <v>ENTREGADO</v>
          </cell>
          <cell r="T2900">
            <v>0</v>
          </cell>
          <cell r="U2900" t="str">
            <v>DONAYRE INGA PEDRO</v>
          </cell>
          <cell r="V2900" t="str">
            <v>DONAYRE INGA PEDRO</v>
          </cell>
        </row>
        <row r="2901">
          <cell r="A2901">
            <v>2892</v>
          </cell>
          <cell r="B2901">
            <v>42720</v>
          </cell>
          <cell r="C2901" t="str">
            <v>DICIEMBRE</v>
          </cell>
          <cell r="D2901" t="str">
            <v>2016</v>
          </cell>
          <cell r="E2901">
            <v>550</v>
          </cell>
          <cell r="F2901" t="str">
            <v>D3O-745</v>
          </cell>
          <cell r="G2901" t="str">
            <v>F3L-979</v>
          </cell>
          <cell r="H2901" t="str">
            <v>LAS BAMBAS</v>
          </cell>
          <cell r="I2901">
            <v>159243</v>
          </cell>
          <cell r="J2901" t="str">
            <v>REPUESTO</v>
          </cell>
          <cell r="K2901" t="str">
            <v>BOTON DE CLAXON</v>
          </cell>
          <cell r="L2901">
            <v>1</v>
          </cell>
          <cell r="M2901" t="str">
            <v>UNID.</v>
          </cell>
          <cell r="N2901" t="str">
            <v>TRACTO</v>
          </cell>
          <cell r="O2901">
            <v>70</v>
          </cell>
          <cell r="P2901" t="str">
            <v>E1</v>
          </cell>
          <cell r="Q2901" t="str">
            <v>J2</v>
          </cell>
          <cell r="R2901" t="str">
            <v>J6</v>
          </cell>
          <cell r="S2901" t="str">
            <v>ENTREGADO</v>
          </cell>
          <cell r="T2901">
            <v>0</v>
          </cell>
          <cell r="U2901" t="str">
            <v>PALOMINO CARDENAS JUAN CARLOS</v>
          </cell>
          <cell r="V2901" t="str">
            <v>CORIHUAMAN SURCO  ERICK ROBERT</v>
          </cell>
        </row>
        <row r="2902">
          <cell r="A2902">
            <v>2893</v>
          </cell>
          <cell r="B2902">
            <v>42720</v>
          </cell>
          <cell r="C2902" t="str">
            <v>DICIEMBRE</v>
          </cell>
          <cell r="D2902" t="str">
            <v>2016</v>
          </cell>
          <cell r="E2902">
            <v>609</v>
          </cell>
          <cell r="F2902" t="str">
            <v>D3P-743</v>
          </cell>
          <cell r="G2902" t="str">
            <v>B8L-972</v>
          </cell>
          <cell r="H2902" t="str">
            <v>LAS BAMBAS</v>
          </cell>
          <cell r="I2902">
            <v>184439</v>
          </cell>
          <cell r="J2902" t="str">
            <v>REPUESTO</v>
          </cell>
          <cell r="K2902" t="str">
            <v>LIQUIDO LIMPIAPARABRISAS</v>
          </cell>
          <cell r="L2902">
            <v>1</v>
          </cell>
          <cell r="M2902" t="str">
            <v>GLNS.</v>
          </cell>
          <cell r="N2902" t="str">
            <v>TRACTO</v>
          </cell>
          <cell r="O2902">
            <v>70</v>
          </cell>
          <cell r="P2902" t="str">
            <v>M8</v>
          </cell>
          <cell r="Q2902" t="str">
            <v>J2</v>
          </cell>
          <cell r="R2902" t="str">
            <v>J6</v>
          </cell>
          <cell r="S2902" t="str">
            <v>ENTREGADO</v>
          </cell>
          <cell r="T2902">
            <v>0</v>
          </cell>
          <cell r="U2902" t="str">
            <v>VARILLAS GAGO  OSCAR ALBERTO</v>
          </cell>
          <cell r="V2902" t="str">
            <v>CORIHUAMAN SURCO  ERICK ROBERT</v>
          </cell>
        </row>
        <row r="2903">
          <cell r="A2903">
            <v>2894</v>
          </cell>
          <cell r="B2903">
            <v>42720</v>
          </cell>
          <cell r="C2903" t="str">
            <v>DICIEMBRE</v>
          </cell>
          <cell r="D2903" t="str">
            <v>2016</v>
          </cell>
          <cell r="E2903">
            <v>609</v>
          </cell>
          <cell r="F2903" t="str">
            <v>D3P-743</v>
          </cell>
          <cell r="G2903" t="str">
            <v>B8L-972</v>
          </cell>
          <cell r="H2903" t="str">
            <v>LAS BAMBAS</v>
          </cell>
          <cell r="I2903">
            <v>184439</v>
          </cell>
          <cell r="J2903" t="str">
            <v>REPUESTO</v>
          </cell>
          <cell r="K2903" t="str">
            <v>SOPORTE DE TRAVESAÑO POSTERIOR</v>
          </cell>
          <cell r="L2903">
            <v>1</v>
          </cell>
          <cell r="M2903" t="str">
            <v>UNID.</v>
          </cell>
          <cell r="N2903" t="str">
            <v>TRACTO</v>
          </cell>
          <cell r="O2903">
            <v>70</v>
          </cell>
          <cell r="P2903" t="str">
            <v>M8</v>
          </cell>
          <cell r="Q2903" t="str">
            <v>J2</v>
          </cell>
          <cell r="R2903" t="str">
            <v>J6</v>
          </cell>
          <cell r="S2903" t="str">
            <v>ENTREGADO</v>
          </cell>
          <cell r="T2903">
            <v>0</v>
          </cell>
          <cell r="U2903" t="str">
            <v>VARILLAS GAGO  OSCAR ALBERTO</v>
          </cell>
          <cell r="V2903" t="str">
            <v>CORIHUAMAN SURCO  ERICK ROBERT</v>
          </cell>
        </row>
        <row r="2904">
          <cell r="A2904">
            <v>2895</v>
          </cell>
          <cell r="B2904">
            <v>42720</v>
          </cell>
          <cell r="C2904" t="str">
            <v>DICIEMBRE</v>
          </cell>
          <cell r="D2904" t="str">
            <v>2016</v>
          </cell>
          <cell r="E2904">
            <v>609</v>
          </cell>
          <cell r="F2904" t="str">
            <v>D3P-743</v>
          </cell>
          <cell r="G2904" t="str">
            <v>B8L-972</v>
          </cell>
          <cell r="H2904" t="str">
            <v>LAS BAMBAS</v>
          </cell>
          <cell r="I2904">
            <v>184439</v>
          </cell>
          <cell r="J2904" t="str">
            <v>REPUESTO</v>
          </cell>
          <cell r="K2904" t="str">
            <v>PERNO 5/8 X 2</v>
          </cell>
          <cell r="L2904">
            <v>2</v>
          </cell>
          <cell r="M2904" t="str">
            <v>UNID.</v>
          </cell>
          <cell r="N2904" t="str">
            <v>TRACTO</v>
          </cell>
          <cell r="O2904">
            <v>70</v>
          </cell>
          <cell r="P2904" t="str">
            <v>M8</v>
          </cell>
          <cell r="Q2904" t="str">
            <v>J2</v>
          </cell>
          <cell r="R2904" t="str">
            <v>J6</v>
          </cell>
          <cell r="S2904" t="str">
            <v>ENTREGADO</v>
          </cell>
          <cell r="T2904">
            <v>0</v>
          </cell>
          <cell r="U2904" t="str">
            <v>VARILLAS GAGO  OSCAR ALBERTO</v>
          </cell>
          <cell r="V2904" t="str">
            <v>CORIHUAMAN SURCO  ERICK ROBERT</v>
          </cell>
        </row>
        <row r="2905">
          <cell r="A2905">
            <v>2896</v>
          </cell>
          <cell r="B2905">
            <v>42720</v>
          </cell>
          <cell r="C2905" t="str">
            <v>DICIEMBRE</v>
          </cell>
          <cell r="D2905" t="str">
            <v>2016</v>
          </cell>
          <cell r="E2905">
            <v>609</v>
          </cell>
          <cell r="F2905" t="str">
            <v>D3P-743</v>
          </cell>
          <cell r="G2905" t="str">
            <v>B8L-972</v>
          </cell>
          <cell r="H2905" t="str">
            <v>LAS BAMBAS</v>
          </cell>
          <cell r="I2905">
            <v>184439</v>
          </cell>
          <cell r="J2905" t="str">
            <v>REPUESTO</v>
          </cell>
          <cell r="K2905" t="str">
            <v>TUERCA SEGURO 5/8</v>
          </cell>
          <cell r="L2905">
            <v>2</v>
          </cell>
          <cell r="M2905" t="str">
            <v>UNID.</v>
          </cell>
          <cell r="N2905" t="str">
            <v>TRACTO</v>
          </cell>
          <cell r="O2905">
            <v>70</v>
          </cell>
          <cell r="P2905" t="str">
            <v>M8</v>
          </cell>
          <cell r="Q2905" t="str">
            <v>J2</v>
          </cell>
          <cell r="R2905" t="str">
            <v>J6</v>
          </cell>
          <cell r="S2905" t="str">
            <v>ENTREGADO</v>
          </cell>
          <cell r="T2905">
            <v>0</v>
          </cell>
          <cell r="U2905" t="str">
            <v>VARILLAS GAGO  OSCAR ALBERTO</v>
          </cell>
          <cell r="V2905" t="str">
            <v>CORIHUAMAN SURCO  ERICK ROBERT</v>
          </cell>
        </row>
        <row r="2906">
          <cell r="A2906">
            <v>2897</v>
          </cell>
          <cell r="B2906">
            <v>42720</v>
          </cell>
          <cell r="C2906" t="str">
            <v>DICIEMBRE</v>
          </cell>
          <cell r="D2906" t="str">
            <v>2016</v>
          </cell>
          <cell r="E2906">
            <v>609</v>
          </cell>
          <cell r="F2906" t="str">
            <v>D3P-743</v>
          </cell>
          <cell r="G2906" t="str">
            <v>B8L-972</v>
          </cell>
          <cell r="H2906" t="str">
            <v>LAS BAMBAS</v>
          </cell>
          <cell r="I2906">
            <v>184439</v>
          </cell>
          <cell r="J2906" t="str">
            <v>REPUESTO</v>
          </cell>
          <cell r="K2906" t="str">
            <v>ARANDELAS PLANAS 5/8</v>
          </cell>
          <cell r="L2906">
            <v>4</v>
          </cell>
          <cell r="M2906" t="str">
            <v>UNID.</v>
          </cell>
          <cell r="N2906" t="str">
            <v>TRACTO</v>
          </cell>
          <cell r="O2906">
            <v>70</v>
          </cell>
          <cell r="P2906" t="str">
            <v>M8</v>
          </cell>
          <cell r="Q2906" t="str">
            <v>J2</v>
          </cell>
          <cell r="R2906" t="str">
            <v>J6</v>
          </cell>
          <cell r="S2906" t="str">
            <v>ENTREGADO</v>
          </cell>
          <cell r="T2906">
            <v>0</v>
          </cell>
          <cell r="U2906" t="str">
            <v>VARILLAS GAGO  OSCAR ALBERTO</v>
          </cell>
          <cell r="V2906" t="str">
            <v>CORIHUAMAN SURCO  ERICK ROBERT</v>
          </cell>
        </row>
        <row r="2907">
          <cell r="A2907">
            <v>2914</v>
          </cell>
          <cell r="B2907">
            <v>42720</v>
          </cell>
          <cell r="C2907" t="str">
            <v>DICIEMBRE</v>
          </cell>
          <cell r="D2907" t="str">
            <v>2016</v>
          </cell>
          <cell r="E2907">
            <v>609</v>
          </cell>
          <cell r="F2907" t="str">
            <v>D3P-743</v>
          </cell>
          <cell r="G2907" t="str">
            <v>B8L-972</v>
          </cell>
          <cell r="H2907" t="str">
            <v>LAS BAMBAS</v>
          </cell>
          <cell r="I2907">
            <v>184439</v>
          </cell>
          <cell r="J2907" t="str">
            <v>REPUESTO</v>
          </cell>
          <cell r="K2907" t="str">
            <v>FARO PIRATA</v>
          </cell>
          <cell r="L2907">
            <v>1</v>
          </cell>
          <cell r="M2907" t="str">
            <v>UNID.</v>
          </cell>
          <cell r="N2907" t="str">
            <v>CISTERNA</v>
          </cell>
          <cell r="O2907">
            <v>70</v>
          </cell>
          <cell r="P2907" t="str">
            <v>E3</v>
          </cell>
          <cell r="Q2907" t="str">
            <v>J2</v>
          </cell>
          <cell r="R2907" t="str">
            <v>J6</v>
          </cell>
          <cell r="S2907" t="str">
            <v>ENTREGADO</v>
          </cell>
          <cell r="T2907">
            <v>0</v>
          </cell>
          <cell r="U2907" t="str">
            <v>CONDORI CHURATA ALEX</v>
          </cell>
          <cell r="V2907" t="str">
            <v>CORIHUAMAN SURCO  ERICK ROBERT</v>
          </cell>
        </row>
        <row r="2908">
          <cell r="A2908">
            <v>2916</v>
          </cell>
          <cell r="B2908">
            <v>42720</v>
          </cell>
          <cell r="C2908" t="str">
            <v>DICIEMBRE</v>
          </cell>
          <cell r="D2908" t="str">
            <v>2016</v>
          </cell>
          <cell r="E2908">
            <v>609</v>
          </cell>
          <cell r="F2908" t="str">
            <v>D3P-743</v>
          </cell>
          <cell r="G2908" t="str">
            <v>B8L-972</v>
          </cell>
          <cell r="H2908" t="str">
            <v>LAS BAMBAS</v>
          </cell>
          <cell r="I2908">
            <v>184439</v>
          </cell>
          <cell r="J2908" t="str">
            <v>REPUESTO</v>
          </cell>
          <cell r="K2908" t="str">
            <v>PERNO 1/4 X 1</v>
          </cell>
          <cell r="L2908">
            <v>5</v>
          </cell>
          <cell r="M2908" t="str">
            <v>UNID.</v>
          </cell>
          <cell r="N2908" t="str">
            <v>CISTERNA</v>
          </cell>
          <cell r="O2908">
            <v>70</v>
          </cell>
          <cell r="P2908" t="str">
            <v>M3</v>
          </cell>
          <cell r="Q2908" t="str">
            <v>J2</v>
          </cell>
          <cell r="R2908" t="str">
            <v>J6</v>
          </cell>
          <cell r="S2908" t="str">
            <v>ENTREGADO</v>
          </cell>
          <cell r="T2908">
            <v>0</v>
          </cell>
          <cell r="U2908" t="str">
            <v>GARCIA PASQUEL  JOSE LUIS</v>
          </cell>
          <cell r="V2908" t="str">
            <v>CORIHUAMAN SURCO  ERICK ROBERT</v>
          </cell>
        </row>
        <row r="2909">
          <cell r="A2909">
            <v>2917</v>
          </cell>
          <cell r="B2909">
            <v>42720</v>
          </cell>
          <cell r="C2909" t="str">
            <v>DICIEMBRE</v>
          </cell>
          <cell r="D2909" t="str">
            <v>2016</v>
          </cell>
          <cell r="E2909">
            <v>609</v>
          </cell>
          <cell r="F2909" t="str">
            <v>D3P-743</v>
          </cell>
          <cell r="G2909" t="str">
            <v>B8L-972</v>
          </cell>
          <cell r="H2909" t="str">
            <v>LAS BAMBAS</v>
          </cell>
          <cell r="I2909">
            <v>184439</v>
          </cell>
          <cell r="J2909" t="str">
            <v>REPUESTO</v>
          </cell>
          <cell r="K2909" t="str">
            <v>TUERCA 1/4</v>
          </cell>
          <cell r="L2909">
            <v>5</v>
          </cell>
          <cell r="M2909" t="str">
            <v>UNID.</v>
          </cell>
          <cell r="N2909" t="str">
            <v>CISTERNA</v>
          </cell>
          <cell r="O2909">
            <v>70</v>
          </cell>
          <cell r="P2909" t="str">
            <v>M3</v>
          </cell>
          <cell r="Q2909" t="str">
            <v>J2</v>
          </cell>
          <cell r="R2909" t="str">
            <v>J6</v>
          </cell>
          <cell r="S2909" t="str">
            <v>ENTREGADO</v>
          </cell>
          <cell r="T2909">
            <v>0</v>
          </cell>
          <cell r="U2909" t="str">
            <v>GARCIA PASQUEL  JOSE LUIS</v>
          </cell>
          <cell r="V2909" t="str">
            <v>CORIHUAMAN SURCO  ERICK ROBERT</v>
          </cell>
        </row>
        <row r="2910">
          <cell r="A2910">
            <v>2918</v>
          </cell>
          <cell r="B2910">
            <v>42720</v>
          </cell>
          <cell r="C2910" t="str">
            <v>DICIEMBRE</v>
          </cell>
          <cell r="D2910" t="str">
            <v>2016</v>
          </cell>
          <cell r="E2910">
            <v>609</v>
          </cell>
          <cell r="F2910" t="str">
            <v>D3P-743</v>
          </cell>
          <cell r="G2910" t="str">
            <v>B8L-972</v>
          </cell>
          <cell r="H2910" t="str">
            <v>LAS BAMBAS</v>
          </cell>
          <cell r="I2910">
            <v>184439</v>
          </cell>
          <cell r="J2910" t="str">
            <v>REPUESTO</v>
          </cell>
          <cell r="K2910" t="str">
            <v>ARANDELA PLANA 1/4</v>
          </cell>
          <cell r="L2910">
            <v>10</v>
          </cell>
          <cell r="M2910" t="str">
            <v>UNID.</v>
          </cell>
          <cell r="N2910" t="str">
            <v>CISTERNA</v>
          </cell>
          <cell r="O2910">
            <v>70</v>
          </cell>
          <cell r="P2910" t="str">
            <v>M3</v>
          </cell>
          <cell r="Q2910" t="str">
            <v>J2</v>
          </cell>
          <cell r="R2910" t="str">
            <v>J6</v>
          </cell>
          <cell r="S2910" t="str">
            <v>ENTREGADO</v>
          </cell>
          <cell r="T2910">
            <v>0</v>
          </cell>
          <cell r="U2910" t="str">
            <v>GARCIA PASQUEL  JOSE LUIS</v>
          </cell>
          <cell r="V2910" t="str">
            <v>CORIHUAMAN SURCO  ERICK ROBERT</v>
          </cell>
        </row>
        <row r="2911">
          <cell r="A2911">
            <v>2913</v>
          </cell>
          <cell r="B2911">
            <v>42720</v>
          </cell>
          <cell r="C2911" t="str">
            <v>DICIEMBRE</v>
          </cell>
          <cell r="D2911" t="str">
            <v>2016</v>
          </cell>
          <cell r="E2911">
            <v>591</v>
          </cell>
          <cell r="F2911" t="str">
            <v>D3Q-741</v>
          </cell>
          <cell r="G2911" t="str">
            <v>D2E-976</v>
          </cell>
          <cell r="H2911" t="str">
            <v>LAS BAMBAS</v>
          </cell>
          <cell r="I2911">
            <v>164059</v>
          </cell>
          <cell r="J2911" t="str">
            <v>REPUESTO</v>
          </cell>
          <cell r="K2911" t="str">
            <v>PEDAZO DE CINTA ROJO - BLANCO - ROJO</v>
          </cell>
          <cell r="L2911">
            <v>1</v>
          </cell>
          <cell r="M2911" t="str">
            <v>UNID.</v>
          </cell>
          <cell r="N2911" t="str">
            <v>CISTERNA</v>
          </cell>
          <cell r="O2911">
            <v>70</v>
          </cell>
          <cell r="P2911" t="str">
            <v>S1</v>
          </cell>
          <cell r="Q2911" t="str">
            <v>J2</v>
          </cell>
          <cell r="R2911" t="str">
            <v>J6</v>
          </cell>
          <cell r="S2911" t="str">
            <v>ENTREGADO</v>
          </cell>
          <cell r="T2911">
            <v>0</v>
          </cell>
          <cell r="U2911" t="str">
            <v>BAYONA CRUZ CRISTIAN ARMANDO</v>
          </cell>
          <cell r="V2911" t="str">
            <v>CORIHUAMAN SURCO  ERICK ROBERT</v>
          </cell>
        </row>
        <row r="2912">
          <cell r="A2912">
            <v>2926</v>
          </cell>
          <cell r="B2912">
            <v>42720</v>
          </cell>
          <cell r="C2912" t="str">
            <v>DICIEMBRE</v>
          </cell>
          <cell r="D2912" t="str">
            <v>2016</v>
          </cell>
          <cell r="E2912">
            <v>591</v>
          </cell>
          <cell r="F2912" t="str">
            <v>D3Q-741</v>
          </cell>
          <cell r="G2912" t="str">
            <v>D2E-976</v>
          </cell>
          <cell r="H2912" t="str">
            <v>LAS BAMBAS</v>
          </cell>
          <cell r="I2912">
            <v>164059</v>
          </cell>
          <cell r="J2912" t="str">
            <v>REPUESTO</v>
          </cell>
          <cell r="K2912" t="str">
            <v>ESPARRAGOS (SEGÚN MUESTRA)</v>
          </cell>
          <cell r="L2912">
            <v>10</v>
          </cell>
          <cell r="M2912" t="str">
            <v>UNID.</v>
          </cell>
          <cell r="N2912" t="str">
            <v>CISTERNA</v>
          </cell>
          <cell r="O2912">
            <v>70</v>
          </cell>
          <cell r="P2912" t="str">
            <v>J2</v>
          </cell>
          <cell r="Q2912" t="str">
            <v>J2</v>
          </cell>
          <cell r="R2912" t="str">
            <v>J5</v>
          </cell>
          <cell r="S2912" t="str">
            <v>PENDIENTE</v>
          </cell>
          <cell r="T2912">
            <v>0</v>
          </cell>
          <cell r="U2912" t="str">
            <v>CORIHUAMAN SURCO  ERICK ROBERT</v>
          </cell>
          <cell r="V2912" t="str">
            <v>CORIHUAMAN SURCO  ERICK ROBERT</v>
          </cell>
        </row>
        <row r="2913">
          <cell r="A2913">
            <v>2861</v>
          </cell>
          <cell r="B2913">
            <v>42720</v>
          </cell>
          <cell r="C2913" t="str">
            <v>DICIEMBRE</v>
          </cell>
          <cell r="D2913" t="str">
            <v>2016</v>
          </cell>
          <cell r="E2913">
            <v>603</v>
          </cell>
          <cell r="F2913" t="str">
            <v>D3R-742</v>
          </cell>
          <cell r="G2913" t="str">
            <v>D2E-975</v>
          </cell>
          <cell r="H2913" t="str">
            <v>LAS BAMBAS</v>
          </cell>
          <cell r="I2913">
            <v>153744</v>
          </cell>
          <cell r="J2913" t="str">
            <v>REPUESTO</v>
          </cell>
          <cell r="K2913" t="str">
            <v>DISCO DE CORTE DE 4"</v>
          </cell>
          <cell r="L2913">
            <v>1</v>
          </cell>
          <cell r="M2913" t="str">
            <v>UNID.</v>
          </cell>
          <cell r="N2913" t="str">
            <v>CISTERNA</v>
          </cell>
          <cell r="O2913">
            <v>70</v>
          </cell>
          <cell r="P2913" t="str">
            <v>S1</v>
          </cell>
          <cell r="Q2913" t="str">
            <v>J2</v>
          </cell>
          <cell r="R2913" t="str">
            <v>J6</v>
          </cell>
          <cell r="S2913" t="str">
            <v>ENTREGADO</v>
          </cell>
          <cell r="T2913">
            <v>0</v>
          </cell>
          <cell r="U2913" t="str">
            <v>BAYONA CRUZ CRISTIAN ARMANDO</v>
          </cell>
          <cell r="V2913" t="str">
            <v>CORIHUAMAN SURCO  ERICK ROBERT</v>
          </cell>
        </row>
        <row r="2914">
          <cell r="A2914">
            <v>2862</v>
          </cell>
          <cell r="B2914">
            <v>42720</v>
          </cell>
          <cell r="C2914" t="str">
            <v>DICIEMBRE</v>
          </cell>
          <cell r="D2914" t="str">
            <v>2016</v>
          </cell>
          <cell r="E2914">
            <v>603</v>
          </cell>
          <cell r="F2914" t="str">
            <v>D3R-742</v>
          </cell>
          <cell r="G2914" t="str">
            <v>D2E-975</v>
          </cell>
          <cell r="H2914" t="str">
            <v>LAS BAMBAS</v>
          </cell>
          <cell r="I2914">
            <v>153744</v>
          </cell>
          <cell r="J2914" t="str">
            <v>REPUESTO</v>
          </cell>
          <cell r="K2914" t="str">
            <v>CELLOCORD 1/8</v>
          </cell>
          <cell r="L2914">
            <v>0.5</v>
          </cell>
          <cell r="M2914" t="str">
            <v>UNID.</v>
          </cell>
          <cell r="N2914" t="str">
            <v>CISTERNA</v>
          </cell>
          <cell r="O2914">
            <v>70</v>
          </cell>
          <cell r="P2914" t="str">
            <v>S1</v>
          </cell>
          <cell r="Q2914" t="str">
            <v>J2</v>
          </cell>
          <cell r="R2914" t="str">
            <v>J6</v>
          </cell>
          <cell r="S2914" t="str">
            <v>ENTREGADO</v>
          </cell>
          <cell r="T2914">
            <v>0</v>
          </cell>
          <cell r="U2914" t="str">
            <v>BAYONA CRUZ CRISTIAN ARMANDO</v>
          </cell>
          <cell r="V2914" t="str">
            <v>CORIHUAMAN SURCO  ERICK ROBERT</v>
          </cell>
        </row>
        <row r="2915">
          <cell r="A2915">
            <v>2898</v>
          </cell>
          <cell r="B2915">
            <v>42720</v>
          </cell>
          <cell r="C2915" t="str">
            <v>DICIEMBRE</v>
          </cell>
          <cell r="D2915" t="str">
            <v>2016</v>
          </cell>
          <cell r="E2915">
            <v>603</v>
          </cell>
          <cell r="F2915" t="str">
            <v>D3R-742</v>
          </cell>
          <cell r="G2915" t="str">
            <v>D2E-975</v>
          </cell>
          <cell r="H2915" t="str">
            <v>LAS BAMBAS</v>
          </cell>
          <cell r="I2915">
            <v>153744</v>
          </cell>
          <cell r="J2915" t="str">
            <v>REPUESTO</v>
          </cell>
          <cell r="K2915" t="str">
            <v>LIQUIDO LIMPIAPARABRISAS</v>
          </cell>
          <cell r="L2915">
            <v>1</v>
          </cell>
          <cell r="M2915" t="str">
            <v>GLNS.</v>
          </cell>
          <cell r="N2915" t="str">
            <v>TRACTO</v>
          </cell>
          <cell r="O2915">
            <v>70</v>
          </cell>
          <cell r="P2915" t="str">
            <v>M2</v>
          </cell>
          <cell r="Q2915" t="str">
            <v>J2</v>
          </cell>
          <cell r="R2915" t="str">
            <v>J6</v>
          </cell>
          <cell r="S2915" t="str">
            <v>ENTREGADO</v>
          </cell>
          <cell r="T2915">
            <v>0</v>
          </cell>
          <cell r="U2915" t="str">
            <v>CHUMPITAZ GAGO JULIO ENRIQUE</v>
          </cell>
          <cell r="V2915" t="str">
            <v>CORIHUAMAN SURCO  ERICK ROBERT</v>
          </cell>
        </row>
        <row r="2916">
          <cell r="A2916">
            <v>2911</v>
          </cell>
          <cell r="B2916">
            <v>42720</v>
          </cell>
          <cell r="C2916" t="str">
            <v>DICIEMBRE</v>
          </cell>
          <cell r="D2916" t="str">
            <v>2016</v>
          </cell>
          <cell r="E2916">
            <v>603</v>
          </cell>
          <cell r="F2916" t="str">
            <v>D3R-742</v>
          </cell>
          <cell r="G2916" t="str">
            <v>D2E-975</v>
          </cell>
          <cell r="H2916" t="str">
            <v>LAS BAMBAS</v>
          </cell>
          <cell r="I2916">
            <v>153744</v>
          </cell>
          <cell r="J2916" t="str">
            <v>REPUESTO</v>
          </cell>
          <cell r="K2916" t="str">
            <v>PERNO MANHOLE 3/8 X 6</v>
          </cell>
          <cell r="L2916">
            <v>1</v>
          </cell>
          <cell r="M2916" t="str">
            <v>UNID.</v>
          </cell>
          <cell r="N2916" t="str">
            <v>CISTERNA</v>
          </cell>
          <cell r="O2916">
            <v>70</v>
          </cell>
          <cell r="P2916" t="str">
            <v>S1</v>
          </cell>
          <cell r="Q2916" t="str">
            <v>J2</v>
          </cell>
          <cell r="R2916" t="str">
            <v>J6</v>
          </cell>
          <cell r="S2916" t="str">
            <v>ENTREGADO</v>
          </cell>
          <cell r="T2916">
            <v>0</v>
          </cell>
          <cell r="U2916" t="str">
            <v>BAYONA CRUZ CRISTIAN ARMANDO</v>
          </cell>
          <cell r="V2916" t="str">
            <v>CORIHUAMAN SURCO  ERICK ROBERT</v>
          </cell>
        </row>
        <row r="2917">
          <cell r="A2917">
            <v>2912</v>
          </cell>
          <cell r="B2917">
            <v>42720</v>
          </cell>
          <cell r="C2917" t="str">
            <v>DICIEMBRE</v>
          </cell>
          <cell r="D2917" t="str">
            <v>2016</v>
          </cell>
          <cell r="E2917">
            <v>603</v>
          </cell>
          <cell r="F2917" t="str">
            <v>D3R-742</v>
          </cell>
          <cell r="G2917" t="str">
            <v>D2E-975</v>
          </cell>
          <cell r="H2917" t="str">
            <v>LAS BAMBAS</v>
          </cell>
          <cell r="I2917">
            <v>153744</v>
          </cell>
          <cell r="J2917" t="str">
            <v>REPUESTO</v>
          </cell>
          <cell r="K2917" t="str">
            <v>TUERCA 3/8</v>
          </cell>
          <cell r="L2917">
            <v>1</v>
          </cell>
          <cell r="M2917" t="str">
            <v>UNID.</v>
          </cell>
          <cell r="N2917" t="str">
            <v>CISTERNA</v>
          </cell>
          <cell r="O2917">
            <v>70</v>
          </cell>
          <cell r="P2917" t="str">
            <v>S1</v>
          </cell>
          <cell r="Q2917" t="str">
            <v>J2</v>
          </cell>
          <cell r="R2917" t="str">
            <v>J6</v>
          </cell>
          <cell r="S2917" t="str">
            <v>ENTREGADO</v>
          </cell>
          <cell r="T2917">
            <v>0</v>
          </cell>
          <cell r="U2917" t="str">
            <v>BAYONA CRUZ CRISTIAN ARMANDO</v>
          </cell>
          <cell r="V2917" t="str">
            <v>CORIHUAMAN SURCO  ERICK ROBERT</v>
          </cell>
        </row>
        <row r="2918">
          <cell r="A2918">
            <v>2875</v>
          </cell>
          <cell r="B2918">
            <v>42720</v>
          </cell>
          <cell r="C2918" t="str">
            <v>DICIEMBRE</v>
          </cell>
          <cell r="D2918" t="str">
            <v>2016</v>
          </cell>
          <cell r="E2918">
            <v>608</v>
          </cell>
          <cell r="F2918" t="str">
            <v>D3S-764</v>
          </cell>
          <cell r="G2918" t="str">
            <v>TBL-998</v>
          </cell>
          <cell r="H2918" t="str">
            <v>LAS BAMBAS</v>
          </cell>
          <cell r="I2918">
            <v>127263</v>
          </cell>
          <cell r="J2918" t="str">
            <v>REPUESTO</v>
          </cell>
          <cell r="K2918" t="str">
            <v>TERMINALES HEMBRA</v>
          </cell>
          <cell r="L2918">
            <v>8</v>
          </cell>
          <cell r="M2918" t="str">
            <v>UNID.</v>
          </cell>
          <cell r="N2918" t="str">
            <v>TRACTO</v>
          </cell>
          <cell r="O2918">
            <v>70</v>
          </cell>
          <cell r="P2918" t="str">
            <v>E2</v>
          </cell>
          <cell r="Q2918" t="str">
            <v>J1</v>
          </cell>
          <cell r="R2918" t="str">
            <v>J5</v>
          </cell>
          <cell r="S2918" t="str">
            <v>ENTREGADO</v>
          </cell>
          <cell r="T2918">
            <v>0</v>
          </cell>
          <cell r="U2918" t="str">
            <v>YUCA BELLIDO BORIS YERSY</v>
          </cell>
          <cell r="V2918" t="str">
            <v>FLOREZ CONDORI  JOSE WILLIANS</v>
          </cell>
        </row>
        <row r="2919">
          <cell r="A2919">
            <v>2876</v>
          </cell>
          <cell r="B2919">
            <v>42720</v>
          </cell>
          <cell r="C2919" t="str">
            <v>DICIEMBRE</v>
          </cell>
          <cell r="D2919" t="str">
            <v>2016</v>
          </cell>
          <cell r="E2919">
            <v>608</v>
          </cell>
          <cell r="F2919" t="str">
            <v>D3S-764</v>
          </cell>
          <cell r="G2919" t="str">
            <v>TBL-998</v>
          </cell>
          <cell r="H2919" t="str">
            <v>LAS BAMBAS</v>
          </cell>
          <cell r="I2919">
            <v>127263</v>
          </cell>
          <cell r="J2919" t="str">
            <v>REPUESTO</v>
          </cell>
          <cell r="K2919" t="str">
            <v>RELAY 12V</v>
          </cell>
          <cell r="L2919">
            <v>1</v>
          </cell>
          <cell r="M2919" t="str">
            <v>UNID.</v>
          </cell>
          <cell r="N2919" t="str">
            <v>TRACTO</v>
          </cell>
          <cell r="O2919">
            <v>70</v>
          </cell>
          <cell r="P2919" t="str">
            <v>E2</v>
          </cell>
          <cell r="Q2919" t="str">
            <v>J1</v>
          </cell>
          <cell r="R2919" t="str">
            <v>J5</v>
          </cell>
          <cell r="S2919" t="str">
            <v>ENTREGADO</v>
          </cell>
          <cell r="T2919">
            <v>0</v>
          </cell>
          <cell r="U2919" t="str">
            <v>YUCA BELLIDO BORIS YERSY</v>
          </cell>
          <cell r="V2919" t="str">
            <v>FLOREZ CONDORI  JOSE WILLIANS</v>
          </cell>
        </row>
        <row r="2920">
          <cell r="A2920">
            <v>2877</v>
          </cell>
          <cell r="B2920">
            <v>42720</v>
          </cell>
          <cell r="C2920" t="str">
            <v>DICIEMBRE</v>
          </cell>
          <cell r="D2920" t="str">
            <v>2016</v>
          </cell>
          <cell r="E2920">
            <v>608</v>
          </cell>
          <cell r="F2920" t="str">
            <v>D3S-764</v>
          </cell>
          <cell r="G2920" t="str">
            <v>TBL-998</v>
          </cell>
          <cell r="H2920" t="str">
            <v>LAS BAMBAS</v>
          </cell>
          <cell r="I2920">
            <v>127263</v>
          </cell>
          <cell r="J2920" t="str">
            <v>REPUESTO</v>
          </cell>
          <cell r="K2920" t="str">
            <v>FUSIBLE 20A</v>
          </cell>
          <cell r="L2920">
            <v>1</v>
          </cell>
          <cell r="M2920" t="str">
            <v>UNID.</v>
          </cell>
          <cell r="N2920" t="str">
            <v>TRACTO</v>
          </cell>
          <cell r="O2920">
            <v>70</v>
          </cell>
          <cell r="P2920" t="str">
            <v>E2</v>
          </cell>
          <cell r="Q2920" t="str">
            <v>J1</v>
          </cell>
          <cell r="R2920" t="str">
            <v>J5</v>
          </cell>
          <cell r="S2920" t="str">
            <v>ENTREGADO</v>
          </cell>
          <cell r="T2920">
            <v>0</v>
          </cell>
          <cell r="U2920" t="str">
            <v>YUCA BELLIDO BORIS YERSY</v>
          </cell>
          <cell r="V2920" t="str">
            <v>FLOREZ CONDORI  JOSE WILLIANS</v>
          </cell>
        </row>
        <row r="2921">
          <cell r="A2921">
            <v>2878</v>
          </cell>
          <cell r="B2921">
            <v>42720</v>
          </cell>
          <cell r="C2921" t="str">
            <v>DICIEMBRE</v>
          </cell>
          <cell r="D2921" t="str">
            <v>2016</v>
          </cell>
          <cell r="E2921">
            <v>608</v>
          </cell>
          <cell r="F2921" t="str">
            <v>D3S-764</v>
          </cell>
          <cell r="G2921" t="str">
            <v>TBL-998</v>
          </cell>
          <cell r="H2921" t="str">
            <v>LAS BAMBAS</v>
          </cell>
          <cell r="I2921">
            <v>127263</v>
          </cell>
          <cell r="J2921" t="str">
            <v>REPUESTO</v>
          </cell>
          <cell r="K2921" t="str">
            <v>SWITCH DE 2 TIEMPOS</v>
          </cell>
          <cell r="L2921">
            <v>1</v>
          </cell>
          <cell r="M2921" t="str">
            <v>UNID.</v>
          </cell>
          <cell r="N2921" t="str">
            <v>TRACTO</v>
          </cell>
          <cell r="O2921">
            <v>70</v>
          </cell>
          <cell r="P2921" t="str">
            <v>E2</v>
          </cell>
          <cell r="Q2921" t="str">
            <v>J1</v>
          </cell>
          <cell r="R2921" t="str">
            <v>J5</v>
          </cell>
          <cell r="S2921" t="str">
            <v>ENTREGADO</v>
          </cell>
          <cell r="T2921">
            <v>0</v>
          </cell>
          <cell r="U2921" t="str">
            <v>YUCA BELLIDO BORIS YERSY</v>
          </cell>
          <cell r="V2921" t="str">
            <v>FLOREZ CONDORI  JOSE WILLIANS</v>
          </cell>
        </row>
        <row r="2922">
          <cell r="A2922">
            <v>2879</v>
          </cell>
          <cell r="B2922">
            <v>42720</v>
          </cell>
          <cell r="C2922" t="str">
            <v>DICIEMBRE</v>
          </cell>
          <cell r="D2922" t="str">
            <v>2016</v>
          </cell>
          <cell r="E2922">
            <v>608</v>
          </cell>
          <cell r="F2922" t="str">
            <v>D3S-764</v>
          </cell>
          <cell r="G2922" t="str">
            <v>TBL-998</v>
          </cell>
          <cell r="H2922" t="str">
            <v>LAS BAMBAS</v>
          </cell>
          <cell r="I2922">
            <v>127263</v>
          </cell>
          <cell r="J2922" t="str">
            <v>REPUESTO</v>
          </cell>
          <cell r="K2922" t="str">
            <v>CABLE N°14</v>
          </cell>
          <cell r="L2922">
            <v>10</v>
          </cell>
          <cell r="M2922" t="str">
            <v>M</v>
          </cell>
          <cell r="N2922" t="str">
            <v>TRACTO</v>
          </cell>
          <cell r="O2922">
            <v>70</v>
          </cell>
          <cell r="P2922" t="str">
            <v>E2</v>
          </cell>
          <cell r="Q2922" t="str">
            <v>J1</v>
          </cell>
          <cell r="R2922" t="str">
            <v>J5</v>
          </cell>
          <cell r="S2922" t="str">
            <v>ENTREGADO</v>
          </cell>
          <cell r="T2922">
            <v>0</v>
          </cell>
          <cell r="U2922" t="str">
            <v>YUCA BELLIDO BORIS YERSY</v>
          </cell>
          <cell r="V2922" t="str">
            <v>FLOREZ CONDORI  JOSE WILLIANS</v>
          </cell>
        </row>
        <row r="2923">
          <cell r="A2923">
            <v>2880</v>
          </cell>
          <cell r="B2923">
            <v>42720</v>
          </cell>
          <cell r="C2923" t="str">
            <v>DICIEMBRE</v>
          </cell>
          <cell r="D2923" t="str">
            <v>2016</v>
          </cell>
          <cell r="E2923">
            <v>608</v>
          </cell>
          <cell r="F2923" t="str">
            <v>D3S-764</v>
          </cell>
          <cell r="G2923" t="str">
            <v>TBL-998</v>
          </cell>
          <cell r="H2923" t="str">
            <v>LAS BAMBAS</v>
          </cell>
          <cell r="I2923">
            <v>127263</v>
          </cell>
          <cell r="J2923" t="str">
            <v>REPUESTO</v>
          </cell>
          <cell r="K2923" t="str">
            <v>TUBO CORRUGADO 1/4</v>
          </cell>
          <cell r="L2923">
            <v>5</v>
          </cell>
          <cell r="M2923" t="str">
            <v>M</v>
          </cell>
          <cell r="N2923" t="str">
            <v>TRACTO</v>
          </cell>
          <cell r="O2923">
            <v>70</v>
          </cell>
          <cell r="P2923" t="str">
            <v>E2</v>
          </cell>
          <cell r="Q2923" t="str">
            <v>J1</v>
          </cell>
          <cell r="R2923" t="str">
            <v>J5</v>
          </cell>
          <cell r="S2923" t="str">
            <v>ENTREGADO</v>
          </cell>
          <cell r="T2923">
            <v>0</v>
          </cell>
          <cell r="U2923" t="str">
            <v>YUCA BELLIDO BORIS YERSY</v>
          </cell>
          <cell r="V2923" t="str">
            <v>FLOREZ CONDORI  JOSE WILLIANS</v>
          </cell>
        </row>
        <row r="2924">
          <cell r="A2924">
            <v>2883</v>
          </cell>
          <cell r="B2924">
            <v>42720</v>
          </cell>
          <cell r="C2924" t="str">
            <v>DICIEMBRE</v>
          </cell>
          <cell r="D2924" t="str">
            <v>2016</v>
          </cell>
          <cell r="E2924">
            <v>608</v>
          </cell>
          <cell r="F2924" t="str">
            <v>D3S-764</v>
          </cell>
          <cell r="G2924" t="str">
            <v>TBL-998</v>
          </cell>
          <cell r="H2924" t="str">
            <v>LAS BAMBAS</v>
          </cell>
          <cell r="I2924">
            <v>127263</v>
          </cell>
          <cell r="J2924" t="str">
            <v>REPUESTO</v>
          </cell>
          <cell r="K2924" t="str">
            <v>TAPABARRO LADO IZQUIERDO BLANCO</v>
          </cell>
          <cell r="L2924">
            <v>1</v>
          </cell>
          <cell r="M2924" t="str">
            <v>UNID.</v>
          </cell>
          <cell r="N2924" t="str">
            <v>TRACTO</v>
          </cell>
          <cell r="O2924">
            <v>70</v>
          </cell>
          <cell r="P2924" t="str">
            <v>M3</v>
          </cell>
          <cell r="Q2924" t="str">
            <v>J2</v>
          </cell>
          <cell r="R2924" t="str">
            <v>J6</v>
          </cell>
          <cell r="S2924" t="str">
            <v>ENTREGADO</v>
          </cell>
          <cell r="T2924">
            <v>0</v>
          </cell>
          <cell r="U2924" t="str">
            <v>GARCIA PASQUEL  JOSE LUIS</v>
          </cell>
          <cell r="V2924" t="str">
            <v>CORIHUAMAN SURCO  ERICK ROBERT</v>
          </cell>
        </row>
        <row r="2925">
          <cell r="A2925">
            <v>2884</v>
          </cell>
          <cell r="B2925">
            <v>42720</v>
          </cell>
          <cell r="C2925" t="str">
            <v>DICIEMBRE</v>
          </cell>
          <cell r="D2925" t="str">
            <v>2016</v>
          </cell>
          <cell r="E2925">
            <v>608</v>
          </cell>
          <cell r="F2925" t="str">
            <v>D3S-764</v>
          </cell>
          <cell r="G2925" t="str">
            <v>TBL-998</v>
          </cell>
          <cell r="H2925" t="str">
            <v>LAS BAMBAS</v>
          </cell>
          <cell r="I2925">
            <v>127263</v>
          </cell>
          <cell r="J2925" t="str">
            <v>REPUESTO</v>
          </cell>
          <cell r="K2925" t="str">
            <v>RETENEDORES DE PUERTA</v>
          </cell>
          <cell r="L2925">
            <v>2</v>
          </cell>
          <cell r="M2925" t="str">
            <v>UNID.</v>
          </cell>
          <cell r="N2925" t="str">
            <v>TRACTO</v>
          </cell>
          <cell r="O2925">
            <v>70</v>
          </cell>
          <cell r="P2925" t="str">
            <v>M3</v>
          </cell>
          <cell r="Q2925" t="str">
            <v>J2</v>
          </cell>
          <cell r="R2925" t="str">
            <v>J6</v>
          </cell>
          <cell r="S2925" t="str">
            <v>ENTREGADO</v>
          </cell>
          <cell r="T2925">
            <v>0</v>
          </cell>
          <cell r="U2925" t="str">
            <v>GARCIA PASQUEL  JOSE LUIS</v>
          </cell>
          <cell r="V2925" t="str">
            <v>CORIHUAMAN SURCO  ERICK ROBERT</v>
          </cell>
        </row>
        <row r="2926">
          <cell r="A2926">
            <v>2899</v>
          </cell>
          <cell r="B2926">
            <v>42720</v>
          </cell>
          <cell r="C2926" t="str">
            <v>DICIEMBRE</v>
          </cell>
          <cell r="D2926" t="str">
            <v>2016</v>
          </cell>
          <cell r="E2926">
            <v>608</v>
          </cell>
          <cell r="F2926" t="str">
            <v>D3S-764</v>
          </cell>
          <cell r="G2926" t="str">
            <v>TBL-998</v>
          </cell>
          <cell r="H2926" t="str">
            <v>LAS BAMBAS</v>
          </cell>
          <cell r="I2926">
            <v>127263</v>
          </cell>
          <cell r="J2926" t="str">
            <v>REPUESTO</v>
          </cell>
          <cell r="K2926" t="str">
            <v>PERNO 5/16 X 1</v>
          </cell>
          <cell r="L2926">
            <v>1</v>
          </cell>
          <cell r="M2926" t="str">
            <v>UNID.</v>
          </cell>
          <cell r="N2926" t="str">
            <v>TRACTO</v>
          </cell>
          <cell r="O2926">
            <v>70</v>
          </cell>
          <cell r="P2926" t="str">
            <v>M3</v>
          </cell>
          <cell r="Q2926" t="str">
            <v>J2</v>
          </cell>
          <cell r="R2926" t="str">
            <v>J6</v>
          </cell>
          <cell r="S2926" t="str">
            <v>ENTREGADO</v>
          </cell>
          <cell r="T2926">
            <v>0</v>
          </cell>
          <cell r="U2926" t="str">
            <v>GARCIA PASQUEL  JOSE LUIS</v>
          </cell>
          <cell r="V2926" t="str">
            <v>CORIHUAMAN SURCO  ERICK ROBERT</v>
          </cell>
        </row>
        <row r="2927">
          <cell r="A2927">
            <v>2900</v>
          </cell>
          <cell r="B2927">
            <v>42720</v>
          </cell>
          <cell r="C2927" t="str">
            <v>DICIEMBRE</v>
          </cell>
          <cell r="D2927" t="str">
            <v>2016</v>
          </cell>
          <cell r="E2927">
            <v>608</v>
          </cell>
          <cell r="F2927" t="str">
            <v>D3S-764</v>
          </cell>
          <cell r="G2927" t="str">
            <v>TBL-998</v>
          </cell>
          <cell r="H2927" t="str">
            <v>LAS BAMBAS</v>
          </cell>
          <cell r="I2927">
            <v>127263</v>
          </cell>
          <cell r="J2927" t="str">
            <v>REPUESTO</v>
          </cell>
          <cell r="K2927" t="str">
            <v>TUERCA 5/16</v>
          </cell>
          <cell r="L2927">
            <v>1</v>
          </cell>
          <cell r="M2927" t="str">
            <v>UNID.</v>
          </cell>
          <cell r="N2927" t="str">
            <v>TRACTO</v>
          </cell>
          <cell r="O2927">
            <v>70</v>
          </cell>
          <cell r="P2927" t="str">
            <v>M3</v>
          </cell>
          <cell r="Q2927" t="str">
            <v>J2</v>
          </cell>
          <cell r="R2927" t="str">
            <v>J6</v>
          </cell>
          <cell r="S2927" t="str">
            <v>ENTREGADO</v>
          </cell>
          <cell r="T2927">
            <v>0</v>
          </cell>
          <cell r="U2927" t="str">
            <v>GARCIA PASQUEL  JOSE LUIS</v>
          </cell>
          <cell r="V2927" t="str">
            <v>CORIHUAMAN SURCO  ERICK ROBERT</v>
          </cell>
        </row>
        <row r="2928">
          <cell r="A2928">
            <v>2901</v>
          </cell>
          <cell r="B2928">
            <v>42720</v>
          </cell>
          <cell r="C2928" t="str">
            <v>DICIEMBRE</v>
          </cell>
          <cell r="D2928" t="str">
            <v>2016</v>
          </cell>
          <cell r="E2928">
            <v>608</v>
          </cell>
          <cell r="F2928" t="str">
            <v>D3S-764</v>
          </cell>
          <cell r="G2928" t="str">
            <v>TBL-998</v>
          </cell>
          <cell r="H2928" t="str">
            <v>LAS BAMBAS</v>
          </cell>
          <cell r="I2928">
            <v>127263</v>
          </cell>
          <cell r="J2928" t="str">
            <v>REPUESTO</v>
          </cell>
          <cell r="K2928" t="str">
            <v>ARANDELA PLANA 5/16</v>
          </cell>
          <cell r="L2928">
            <v>2</v>
          </cell>
          <cell r="M2928" t="str">
            <v>UNID.</v>
          </cell>
          <cell r="N2928" t="str">
            <v>TRACTO</v>
          </cell>
          <cell r="O2928">
            <v>70</v>
          </cell>
          <cell r="P2928" t="str">
            <v>M3</v>
          </cell>
          <cell r="Q2928" t="str">
            <v>J2</v>
          </cell>
          <cell r="R2928" t="str">
            <v>J6</v>
          </cell>
          <cell r="S2928" t="str">
            <v>ENTREGADO</v>
          </cell>
          <cell r="T2928">
            <v>0</v>
          </cell>
          <cell r="U2928" t="str">
            <v>GARCIA PASQUEL  JOSE LUIS</v>
          </cell>
          <cell r="V2928" t="str">
            <v>CORIHUAMAN SURCO  ERICK ROBERT</v>
          </cell>
        </row>
        <row r="2929">
          <cell r="A2929">
            <v>2944</v>
          </cell>
          <cell r="B2929">
            <v>42720</v>
          </cell>
          <cell r="C2929" t="str">
            <v>DICIEMBRE</v>
          </cell>
          <cell r="D2929" t="str">
            <v>2016</v>
          </cell>
          <cell r="E2929">
            <v>574</v>
          </cell>
          <cell r="F2929" t="str">
            <v>D4X-872</v>
          </cell>
          <cell r="G2929" t="str">
            <v>B4P-976</v>
          </cell>
          <cell r="H2929" t="str">
            <v>LAS BAMBAS</v>
          </cell>
          <cell r="I2929">
            <v>184600</v>
          </cell>
          <cell r="J2929" t="str">
            <v>SERVICIO</v>
          </cell>
          <cell r="K2929" t="str">
            <v>SERVICIO DE INSPECCION DEL RADIO COMUNICACIÓN</v>
          </cell>
          <cell r="L2929">
            <v>1</v>
          </cell>
          <cell r="M2929" t="str">
            <v>UNID.</v>
          </cell>
          <cell r="N2929" t="str">
            <v>TRACTO</v>
          </cell>
          <cell r="O2929">
            <v>70</v>
          </cell>
          <cell r="P2929" t="str">
            <v>J1</v>
          </cell>
          <cell r="Q2929" t="str">
            <v>J1</v>
          </cell>
          <cell r="R2929" t="str">
            <v>J6</v>
          </cell>
          <cell r="S2929" t="str">
            <v>ENTREGADO</v>
          </cell>
          <cell r="T2929">
            <v>0</v>
          </cell>
          <cell r="U2929" t="str">
            <v>FLOREZ CONDORI  JOSE WILLIANS</v>
          </cell>
          <cell r="V2929" t="str">
            <v>FLOREZ CONDORI  JOSE WILLIANS</v>
          </cell>
        </row>
        <row r="2930">
          <cell r="A2930">
            <v>2946</v>
          </cell>
          <cell r="B2930">
            <v>42720</v>
          </cell>
          <cell r="C2930" t="str">
            <v>DICIEMBRE</v>
          </cell>
          <cell r="D2930" t="str">
            <v>2016</v>
          </cell>
          <cell r="E2930">
            <v>595</v>
          </cell>
          <cell r="F2930" t="str">
            <v>D6G-805</v>
          </cell>
          <cell r="G2930" t="str">
            <v>T4Z-996</v>
          </cell>
          <cell r="H2930" t="str">
            <v>LAS BAMBAS</v>
          </cell>
          <cell r="I2930">
            <v>224443</v>
          </cell>
          <cell r="J2930" t="str">
            <v>REPUESTO</v>
          </cell>
          <cell r="K2930" t="str">
            <v>LLANTA REENCAUCHADAS</v>
          </cell>
          <cell r="L2930">
            <v>1</v>
          </cell>
          <cell r="M2930" t="str">
            <v>UNID.</v>
          </cell>
          <cell r="N2930" t="str">
            <v>CISTERNA</v>
          </cell>
          <cell r="O2930">
            <v>70</v>
          </cell>
          <cell r="P2930" t="str">
            <v>N2</v>
          </cell>
          <cell r="Q2930" t="str">
            <v>J1</v>
          </cell>
          <cell r="R2930" t="str">
            <v>J6</v>
          </cell>
          <cell r="S2930" t="str">
            <v>ENTREGADO</v>
          </cell>
          <cell r="T2930">
            <v>0</v>
          </cell>
          <cell r="U2930" t="str">
            <v>MAMANI LARICO  EDUARDO ALVARO</v>
          </cell>
          <cell r="V2930" t="str">
            <v>FLOREZ CONDORI  JOSE WILLIANS</v>
          </cell>
        </row>
        <row r="2931">
          <cell r="A2931">
            <v>2873</v>
          </cell>
          <cell r="B2931">
            <v>42720</v>
          </cell>
          <cell r="C2931" t="str">
            <v>DICIEMBRE</v>
          </cell>
          <cell r="D2931" t="str">
            <v>2016</v>
          </cell>
          <cell r="E2931">
            <v>200</v>
          </cell>
          <cell r="F2931" t="str">
            <v>TALLER</v>
          </cell>
          <cell r="G2931" t="str">
            <v>TALLER</v>
          </cell>
          <cell r="H2931" t="str">
            <v>TALLER</v>
          </cell>
          <cell r="I2931" t="str">
            <v>TALLER</v>
          </cell>
          <cell r="J2931" t="str">
            <v>REPUESTO</v>
          </cell>
          <cell r="K2931" t="str">
            <v>SICAFLEX</v>
          </cell>
          <cell r="L2931">
            <v>1</v>
          </cell>
          <cell r="M2931" t="str">
            <v>UNID.</v>
          </cell>
          <cell r="N2931" t="str">
            <v>TALLER</v>
          </cell>
          <cell r="O2931">
            <v>70</v>
          </cell>
          <cell r="P2931" t="str">
            <v>E1</v>
          </cell>
          <cell r="Q2931" t="str">
            <v>J2</v>
          </cell>
          <cell r="R2931" t="str">
            <v>J6</v>
          </cell>
          <cell r="S2931" t="str">
            <v>ENTREGADO</v>
          </cell>
          <cell r="T2931">
            <v>0</v>
          </cell>
          <cell r="U2931" t="str">
            <v>PALOMINO CARDENAS JUAN CARLOS</v>
          </cell>
          <cell r="V2931" t="str">
            <v>CORIHUAMAN SURCO  ERICK ROBERT</v>
          </cell>
        </row>
        <row r="2932">
          <cell r="A2932">
            <v>2943</v>
          </cell>
          <cell r="B2932">
            <v>42720</v>
          </cell>
          <cell r="C2932" t="str">
            <v>DICIEMBRE</v>
          </cell>
          <cell r="D2932" t="str">
            <v>2016</v>
          </cell>
          <cell r="E2932">
            <v>587</v>
          </cell>
          <cell r="F2932" t="str">
            <v>X2W-759</v>
          </cell>
          <cell r="G2932" t="str">
            <v>C5V-999</v>
          </cell>
          <cell r="H2932" t="str">
            <v>LAS BAMBAS</v>
          </cell>
          <cell r="I2932">
            <v>154752</v>
          </cell>
          <cell r="J2932" t="str">
            <v>REPUESTO</v>
          </cell>
          <cell r="K2932" t="str">
            <v>LLANTAS REENCAUCHADAS</v>
          </cell>
          <cell r="L2932">
            <v>12</v>
          </cell>
          <cell r="M2932" t="str">
            <v>UNID.</v>
          </cell>
          <cell r="N2932" t="str">
            <v>CISTERNA</v>
          </cell>
          <cell r="O2932">
            <v>70</v>
          </cell>
          <cell r="P2932" t="str">
            <v>N1</v>
          </cell>
          <cell r="Q2932" t="str">
            <v>J2</v>
          </cell>
          <cell r="R2932" t="str">
            <v>J5</v>
          </cell>
          <cell r="S2932" t="str">
            <v>ENTREGADO</v>
          </cell>
          <cell r="T2932">
            <v>0</v>
          </cell>
          <cell r="U2932" t="str">
            <v>AGUILAR CCANTUTA WILLY</v>
          </cell>
          <cell r="V2932" t="str">
            <v>CORIHUAMAN SURCO  ERICK ROBERT</v>
          </cell>
        </row>
        <row r="2933">
          <cell r="A2933">
            <v>2933</v>
          </cell>
          <cell r="B2933">
            <v>42720</v>
          </cell>
          <cell r="C2933" t="str">
            <v>DICIEMBRE</v>
          </cell>
          <cell r="D2933" t="str">
            <v>2016</v>
          </cell>
          <cell r="E2933">
            <v>587</v>
          </cell>
          <cell r="F2933" t="str">
            <v>X2W-759</v>
          </cell>
          <cell r="G2933" t="str">
            <v>C5V-999</v>
          </cell>
          <cell r="H2933" t="str">
            <v>LAS BAMBAS</v>
          </cell>
          <cell r="I2933">
            <v>154752</v>
          </cell>
          <cell r="J2933" t="str">
            <v>REPUESTO</v>
          </cell>
          <cell r="K2933" t="str">
            <v>PERNO 3/8 X 1 1/2</v>
          </cell>
          <cell r="L2933">
            <v>2</v>
          </cell>
          <cell r="M2933" t="str">
            <v>UNID.</v>
          </cell>
          <cell r="N2933" t="str">
            <v>CISTERNA</v>
          </cell>
          <cell r="O2933">
            <v>70</v>
          </cell>
          <cell r="P2933" t="str">
            <v>E3</v>
          </cell>
          <cell r="Q2933" t="str">
            <v>J2</v>
          </cell>
          <cell r="R2933" t="str">
            <v>J6</v>
          </cell>
          <cell r="S2933" t="str">
            <v>ENTREGADO</v>
          </cell>
          <cell r="T2933">
            <v>0</v>
          </cell>
          <cell r="U2933" t="str">
            <v>CONDORI CHURATA ALEX</v>
          </cell>
          <cell r="V2933" t="str">
            <v>CORIHUAMAN SURCO  ERICK ROBERT</v>
          </cell>
        </row>
        <row r="2934">
          <cell r="A2934">
            <v>2934</v>
          </cell>
          <cell r="B2934">
            <v>42720</v>
          </cell>
          <cell r="C2934" t="str">
            <v>DICIEMBRE</v>
          </cell>
          <cell r="D2934" t="str">
            <v>2016</v>
          </cell>
          <cell r="E2934">
            <v>587</v>
          </cell>
          <cell r="F2934" t="str">
            <v>X2W-759</v>
          </cell>
          <cell r="G2934" t="str">
            <v>C5V-999</v>
          </cell>
          <cell r="H2934" t="str">
            <v>LAS BAMBAS</v>
          </cell>
          <cell r="I2934">
            <v>154752</v>
          </cell>
          <cell r="J2934" t="str">
            <v>REPUESTO</v>
          </cell>
          <cell r="K2934" t="str">
            <v>TUERCA SEGURO 3/8</v>
          </cell>
          <cell r="L2934">
            <v>2</v>
          </cell>
          <cell r="M2934" t="str">
            <v>UNID.</v>
          </cell>
          <cell r="N2934" t="str">
            <v>CISTERNA</v>
          </cell>
          <cell r="O2934">
            <v>70</v>
          </cell>
          <cell r="P2934" t="str">
            <v>E3</v>
          </cell>
          <cell r="Q2934" t="str">
            <v>J2</v>
          </cell>
          <cell r="R2934" t="str">
            <v>J6</v>
          </cell>
          <cell r="S2934" t="str">
            <v>ENTREGADO</v>
          </cell>
          <cell r="T2934">
            <v>0</v>
          </cell>
          <cell r="U2934" t="str">
            <v>CONDORI CHURATA ALEX</v>
          </cell>
          <cell r="V2934" t="str">
            <v>CORIHUAMAN SURCO  ERICK ROBERT</v>
          </cell>
        </row>
        <row r="2935">
          <cell r="A2935">
            <v>2935</v>
          </cell>
          <cell r="B2935">
            <v>42720</v>
          </cell>
          <cell r="C2935" t="str">
            <v>DICIEMBRE</v>
          </cell>
          <cell r="D2935" t="str">
            <v>2016</v>
          </cell>
          <cell r="E2935">
            <v>587</v>
          </cell>
          <cell r="F2935" t="str">
            <v>X2W-759</v>
          </cell>
          <cell r="G2935" t="str">
            <v>C5V-999</v>
          </cell>
          <cell r="H2935" t="str">
            <v>LAS BAMBAS</v>
          </cell>
          <cell r="I2935">
            <v>154752</v>
          </cell>
          <cell r="J2935" t="str">
            <v>REPUESTO</v>
          </cell>
          <cell r="K2935" t="str">
            <v>ARANDELA PLANA 3/8</v>
          </cell>
          <cell r="L2935">
            <v>2</v>
          </cell>
          <cell r="M2935" t="str">
            <v>UNID.</v>
          </cell>
          <cell r="N2935" t="str">
            <v>CISTERNA</v>
          </cell>
          <cell r="O2935">
            <v>70</v>
          </cell>
          <cell r="P2935" t="str">
            <v>E3</v>
          </cell>
          <cell r="Q2935" t="str">
            <v>J2</v>
          </cell>
          <cell r="R2935" t="str">
            <v>J6</v>
          </cell>
          <cell r="S2935" t="str">
            <v>ENTREGADO</v>
          </cell>
          <cell r="T2935">
            <v>0</v>
          </cell>
          <cell r="U2935" t="str">
            <v>CONDORI CHURATA ALEX</v>
          </cell>
          <cell r="V2935" t="str">
            <v>CORIHUAMAN SURCO  ERICK ROBERT</v>
          </cell>
        </row>
        <row r="2936">
          <cell r="A2936">
            <v>2891</v>
          </cell>
          <cell r="B2936">
            <v>42720</v>
          </cell>
          <cell r="C2936" t="str">
            <v>DICIEMBRE</v>
          </cell>
          <cell r="D2936" t="str">
            <v>2016</v>
          </cell>
          <cell r="E2936">
            <v>580</v>
          </cell>
          <cell r="F2936" t="str">
            <v>X2W-760</v>
          </cell>
          <cell r="G2936" t="str">
            <v>C5V-992</v>
          </cell>
          <cell r="H2936" t="str">
            <v>LAS BAMBAS</v>
          </cell>
          <cell r="I2936">
            <v>150909</v>
          </cell>
          <cell r="J2936" t="str">
            <v>REPUESTO</v>
          </cell>
          <cell r="K2936" t="str">
            <v>BOTON DE CLAXON - MARILLA</v>
          </cell>
          <cell r="L2936">
            <v>1</v>
          </cell>
          <cell r="M2936" t="str">
            <v>UNID.</v>
          </cell>
          <cell r="N2936" t="str">
            <v>TRACTO</v>
          </cell>
          <cell r="O2936">
            <v>70</v>
          </cell>
          <cell r="P2936" t="str">
            <v>E1</v>
          </cell>
          <cell r="Q2936" t="str">
            <v>J2</v>
          </cell>
          <cell r="R2936" t="str">
            <v>J6</v>
          </cell>
          <cell r="S2936" t="str">
            <v>ENTREGADO</v>
          </cell>
          <cell r="T2936">
            <v>0</v>
          </cell>
          <cell r="U2936" t="str">
            <v>PALOMINO CARDENAS JUAN CARLOS</v>
          </cell>
          <cell r="V2936" t="str">
            <v>CORIHUAMAN SURCO  ERICK ROBERT</v>
          </cell>
        </row>
        <row r="2937">
          <cell r="A2937">
            <v>2927</v>
          </cell>
          <cell r="B2937">
            <v>42720</v>
          </cell>
          <cell r="C2937" t="str">
            <v>DICIEMBRE</v>
          </cell>
          <cell r="D2937" t="str">
            <v>2016</v>
          </cell>
          <cell r="E2937">
            <v>600</v>
          </cell>
          <cell r="F2937" t="str">
            <v>X2W-761</v>
          </cell>
          <cell r="G2937" t="str">
            <v>C5V-996</v>
          </cell>
          <cell r="H2937" t="str">
            <v>LAS BAMBAS</v>
          </cell>
          <cell r="I2937">
            <v>144997</v>
          </cell>
          <cell r="J2937" t="str">
            <v>REPUESTO</v>
          </cell>
          <cell r="K2937" t="str">
            <v>LLANTAS TRACCION</v>
          </cell>
          <cell r="L2937">
            <v>4</v>
          </cell>
          <cell r="M2937" t="str">
            <v>UNID.</v>
          </cell>
          <cell r="N2937" t="str">
            <v>TRACTO</v>
          </cell>
          <cell r="O2937">
            <v>70</v>
          </cell>
          <cell r="P2937" t="str">
            <v>N2</v>
          </cell>
          <cell r="Q2937" t="str">
            <v>J2</v>
          </cell>
          <cell r="R2937" t="str">
            <v>J5</v>
          </cell>
          <cell r="S2937" t="str">
            <v>ENTREGADO</v>
          </cell>
          <cell r="T2937">
            <v>0</v>
          </cell>
          <cell r="U2937" t="str">
            <v>MAMANI LARICO  EDUARDO ALVARO</v>
          </cell>
          <cell r="V2937" t="str">
            <v>CORIHUAMAN SURCO  ERICK ROBERT</v>
          </cell>
        </row>
        <row r="2938">
          <cell r="A2938">
            <v>2928</v>
          </cell>
          <cell r="B2938">
            <v>42720</v>
          </cell>
          <cell r="C2938" t="str">
            <v>DICIEMBRE</v>
          </cell>
          <cell r="D2938" t="str">
            <v>2016</v>
          </cell>
          <cell r="E2938">
            <v>600</v>
          </cell>
          <cell r="F2938" t="str">
            <v>X2W-761</v>
          </cell>
          <cell r="G2938" t="str">
            <v>C5V-996</v>
          </cell>
          <cell r="H2938" t="str">
            <v>LAS BAMBAS</v>
          </cell>
          <cell r="I2938">
            <v>144997</v>
          </cell>
          <cell r="J2938" t="str">
            <v>REPUESTO</v>
          </cell>
          <cell r="K2938" t="str">
            <v>LLANTAS CARRETA</v>
          </cell>
          <cell r="L2938">
            <v>4</v>
          </cell>
          <cell r="M2938" t="str">
            <v>UNID.</v>
          </cell>
          <cell r="N2938" t="str">
            <v>CISTERNA</v>
          </cell>
          <cell r="O2938">
            <v>70</v>
          </cell>
          <cell r="P2938" t="str">
            <v>N2</v>
          </cell>
          <cell r="Q2938" t="str">
            <v>J2</v>
          </cell>
          <cell r="R2938" t="str">
            <v>J5</v>
          </cell>
          <cell r="S2938" t="str">
            <v>ENTREGADO</v>
          </cell>
          <cell r="T2938">
            <v>0</v>
          </cell>
          <cell r="U2938" t="str">
            <v>MAMANI LARICO  EDUARDO ALVARO</v>
          </cell>
          <cell r="V2938" t="str">
            <v>CORIHUAMAN SURCO  ERICK ROBERT</v>
          </cell>
        </row>
        <row r="2939">
          <cell r="A2939">
            <v>2929</v>
          </cell>
          <cell r="B2939">
            <v>42720</v>
          </cell>
          <cell r="C2939" t="str">
            <v>DICIEMBRE</v>
          </cell>
          <cell r="D2939" t="str">
            <v>2016</v>
          </cell>
          <cell r="E2939">
            <v>600</v>
          </cell>
          <cell r="F2939" t="str">
            <v>X2W-761</v>
          </cell>
          <cell r="G2939" t="str">
            <v>C5V-996</v>
          </cell>
          <cell r="H2939" t="str">
            <v>LAS BAMBAS</v>
          </cell>
          <cell r="I2939">
            <v>144997</v>
          </cell>
          <cell r="J2939" t="str">
            <v>REPUESTO</v>
          </cell>
          <cell r="K2939" t="str">
            <v>ACEITE DE MOTOR 15W40</v>
          </cell>
          <cell r="L2939">
            <v>10</v>
          </cell>
          <cell r="M2939" t="str">
            <v>GLNS.</v>
          </cell>
          <cell r="N2939" t="str">
            <v>TRACTO</v>
          </cell>
          <cell r="O2939">
            <v>70</v>
          </cell>
          <cell r="P2939" t="str">
            <v>M3</v>
          </cell>
          <cell r="Q2939" t="str">
            <v>J2</v>
          </cell>
          <cell r="R2939" t="str">
            <v>J6</v>
          </cell>
          <cell r="S2939" t="str">
            <v>ENTREGADO</v>
          </cell>
          <cell r="T2939">
            <v>0</v>
          </cell>
          <cell r="U2939" t="str">
            <v>GARCIA PASQUEL  JOSE LUIS</v>
          </cell>
          <cell r="V2939" t="str">
            <v>CORIHUAMAN SURCO  ERICK ROBERT</v>
          </cell>
        </row>
        <row r="2940">
          <cell r="A2940">
            <v>2930</v>
          </cell>
          <cell r="B2940">
            <v>42720</v>
          </cell>
          <cell r="C2940" t="str">
            <v>DICIEMBRE</v>
          </cell>
          <cell r="D2940" t="str">
            <v>2016</v>
          </cell>
          <cell r="E2940">
            <v>600</v>
          </cell>
          <cell r="F2940" t="str">
            <v>X2W-761</v>
          </cell>
          <cell r="G2940" t="str">
            <v>C5V-996</v>
          </cell>
          <cell r="H2940" t="str">
            <v>LAS BAMBAS</v>
          </cell>
          <cell r="I2940">
            <v>144997</v>
          </cell>
          <cell r="J2940" t="str">
            <v>REPUESTO</v>
          </cell>
          <cell r="K2940" t="str">
            <v>FILTRO DE ACEITE</v>
          </cell>
          <cell r="L2940">
            <v>1</v>
          </cell>
          <cell r="M2940" t="str">
            <v>UNID.</v>
          </cell>
          <cell r="N2940" t="str">
            <v>TRACTO</v>
          </cell>
          <cell r="O2940">
            <v>70</v>
          </cell>
          <cell r="P2940" t="str">
            <v>M3</v>
          </cell>
          <cell r="Q2940" t="str">
            <v>J2</v>
          </cell>
          <cell r="R2940" t="str">
            <v>J6</v>
          </cell>
          <cell r="S2940" t="str">
            <v>ENTREGADO</v>
          </cell>
          <cell r="T2940">
            <v>0</v>
          </cell>
          <cell r="U2940" t="str">
            <v>GARCIA PASQUEL  JOSE LUIS</v>
          </cell>
          <cell r="V2940" t="str">
            <v>CORIHUAMAN SURCO  ERICK ROBERT</v>
          </cell>
        </row>
        <row r="2941">
          <cell r="A2941">
            <v>2931</v>
          </cell>
          <cell r="B2941">
            <v>42720</v>
          </cell>
          <cell r="C2941" t="str">
            <v>DICIEMBRE</v>
          </cell>
          <cell r="D2941" t="str">
            <v>2016</v>
          </cell>
          <cell r="E2941">
            <v>600</v>
          </cell>
          <cell r="F2941" t="str">
            <v>X2W-761</v>
          </cell>
          <cell r="G2941" t="str">
            <v>C5V-996</v>
          </cell>
          <cell r="H2941" t="str">
            <v>LAS BAMBAS</v>
          </cell>
          <cell r="I2941">
            <v>144997</v>
          </cell>
          <cell r="J2941" t="str">
            <v>REPUESTO</v>
          </cell>
          <cell r="K2941" t="str">
            <v>FILTRO DE PETROLEO</v>
          </cell>
          <cell r="L2941">
            <v>2</v>
          </cell>
          <cell r="M2941" t="str">
            <v>UNID.</v>
          </cell>
          <cell r="N2941" t="str">
            <v>TRACTO</v>
          </cell>
          <cell r="O2941">
            <v>70</v>
          </cell>
          <cell r="P2941" t="str">
            <v>M3</v>
          </cell>
          <cell r="Q2941" t="str">
            <v>J2</v>
          </cell>
          <cell r="R2941" t="str">
            <v>J6</v>
          </cell>
          <cell r="S2941" t="str">
            <v>ENTREGADO</v>
          </cell>
          <cell r="T2941">
            <v>0</v>
          </cell>
          <cell r="U2941" t="str">
            <v>GARCIA PASQUEL  JOSE LUIS</v>
          </cell>
          <cell r="V2941" t="str">
            <v>CORIHUAMAN SURCO  ERICK ROBERT</v>
          </cell>
        </row>
        <row r="2942">
          <cell r="A2942">
            <v>2932</v>
          </cell>
          <cell r="B2942">
            <v>42720</v>
          </cell>
          <cell r="C2942" t="str">
            <v>DICIEMBRE</v>
          </cell>
          <cell r="D2942" t="str">
            <v>2016</v>
          </cell>
          <cell r="E2942">
            <v>600</v>
          </cell>
          <cell r="F2942" t="str">
            <v>X2W-761</v>
          </cell>
          <cell r="G2942" t="str">
            <v>C5V-996</v>
          </cell>
          <cell r="H2942" t="str">
            <v>LAS BAMBAS</v>
          </cell>
          <cell r="I2942">
            <v>144997</v>
          </cell>
          <cell r="J2942" t="str">
            <v>REPUESTO</v>
          </cell>
          <cell r="K2942" t="str">
            <v>FILTRO DE AIRE</v>
          </cell>
          <cell r="L2942">
            <v>1</v>
          </cell>
          <cell r="M2942" t="str">
            <v>UNID.</v>
          </cell>
          <cell r="N2942" t="str">
            <v>TRACTO</v>
          </cell>
          <cell r="O2942">
            <v>70</v>
          </cell>
          <cell r="P2942" t="str">
            <v>M3</v>
          </cell>
          <cell r="Q2942" t="str">
            <v>J2</v>
          </cell>
          <cell r="R2942" t="str">
            <v>J6</v>
          </cell>
          <cell r="S2942" t="str">
            <v>ENTREGADO</v>
          </cell>
          <cell r="T2942">
            <v>0</v>
          </cell>
          <cell r="U2942" t="str">
            <v>GARCIA PASQUEL  JOSE LUIS</v>
          </cell>
          <cell r="V2942" t="str">
            <v>CORIHUAMAN SURCO  ERICK ROBERT</v>
          </cell>
        </row>
        <row r="2943">
          <cell r="A2943">
            <v>2936</v>
          </cell>
          <cell r="B2943">
            <v>42720</v>
          </cell>
          <cell r="C2943" t="str">
            <v>DICIEMBRE</v>
          </cell>
          <cell r="D2943" t="str">
            <v>2016</v>
          </cell>
          <cell r="E2943">
            <v>600</v>
          </cell>
          <cell r="F2943" t="str">
            <v>X2W-761</v>
          </cell>
          <cell r="G2943" t="str">
            <v>C5V-996</v>
          </cell>
          <cell r="H2943" t="str">
            <v>LAS BAMBAS</v>
          </cell>
          <cell r="I2943">
            <v>144997</v>
          </cell>
          <cell r="J2943" t="str">
            <v>REPUESTO</v>
          </cell>
          <cell r="K2943" t="str">
            <v>FAROS PIRATAS</v>
          </cell>
          <cell r="L2943">
            <v>2</v>
          </cell>
          <cell r="M2943" t="str">
            <v>UNID.</v>
          </cell>
          <cell r="N2943" t="str">
            <v>CISTERNA</v>
          </cell>
          <cell r="O2943">
            <v>70</v>
          </cell>
          <cell r="P2943" t="str">
            <v>E2</v>
          </cell>
          <cell r="Q2943" t="str">
            <v>J2</v>
          </cell>
          <cell r="R2943" t="str">
            <v>J6</v>
          </cell>
          <cell r="S2943" t="str">
            <v>ENTREGADO</v>
          </cell>
          <cell r="T2943">
            <v>0</v>
          </cell>
          <cell r="U2943" t="str">
            <v>YUCA BELLIDO BORIS YERSY</v>
          </cell>
          <cell r="V2943" t="str">
            <v>CORIHUAMAN SURCO  ERICK ROBERT</v>
          </cell>
        </row>
        <row r="2944">
          <cell r="A2944">
            <v>2937</v>
          </cell>
          <cell r="B2944">
            <v>42720</v>
          </cell>
          <cell r="C2944" t="str">
            <v>DICIEMBRE</v>
          </cell>
          <cell r="D2944" t="str">
            <v>2016</v>
          </cell>
          <cell r="E2944">
            <v>600</v>
          </cell>
          <cell r="F2944" t="str">
            <v>X2W-761</v>
          </cell>
          <cell r="G2944" t="str">
            <v>C5V-996</v>
          </cell>
          <cell r="H2944" t="str">
            <v>LAS BAMBAS</v>
          </cell>
          <cell r="I2944">
            <v>144997</v>
          </cell>
          <cell r="J2944" t="str">
            <v>REPUESTO</v>
          </cell>
          <cell r="K2944" t="str">
            <v>PERNO 5/16 X 1 1/2</v>
          </cell>
          <cell r="L2944">
            <v>2</v>
          </cell>
          <cell r="M2944" t="str">
            <v>UNID.</v>
          </cell>
          <cell r="N2944" t="str">
            <v>CISTERNA</v>
          </cell>
          <cell r="O2944">
            <v>70</v>
          </cell>
          <cell r="P2944" t="str">
            <v>E2</v>
          </cell>
          <cell r="Q2944" t="str">
            <v>J2</v>
          </cell>
          <cell r="R2944" t="str">
            <v>J6</v>
          </cell>
          <cell r="S2944" t="str">
            <v>ENTREGADO</v>
          </cell>
          <cell r="T2944">
            <v>0</v>
          </cell>
          <cell r="U2944" t="str">
            <v>YUCA BELLIDO BORIS YERSY</v>
          </cell>
          <cell r="V2944" t="str">
            <v>CORIHUAMAN SURCO  ERICK ROBERT</v>
          </cell>
        </row>
        <row r="2945">
          <cell r="A2945">
            <v>2938</v>
          </cell>
          <cell r="B2945">
            <v>42720</v>
          </cell>
          <cell r="C2945" t="str">
            <v>DICIEMBRE</v>
          </cell>
          <cell r="D2945" t="str">
            <v>2016</v>
          </cell>
          <cell r="E2945">
            <v>600</v>
          </cell>
          <cell r="F2945" t="str">
            <v>X2W-761</v>
          </cell>
          <cell r="G2945" t="str">
            <v>C5V-996</v>
          </cell>
          <cell r="H2945" t="str">
            <v>LAS BAMBAS</v>
          </cell>
          <cell r="I2945">
            <v>144997</v>
          </cell>
          <cell r="J2945" t="str">
            <v>REPUESTO</v>
          </cell>
          <cell r="K2945" t="str">
            <v>ARANDELA PLANA 5/16</v>
          </cell>
          <cell r="L2945">
            <v>4</v>
          </cell>
          <cell r="M2945" t="str">
            <v>UNID.</v>
          </cell>
          <cell r="N2945" t="str">
            <v>CISTERNA</v>
          </cell>
          <cell r="O2945">
            <v>70</v>
          </cell>
          <cell r="P2945" t="str">
            <v>E2</v>
          </cell>
          <cell r="Q2945" t="str">
            <v>J2</v>
          </cell>
          <cell r="R2945" t="str">
            <v>J6</v>
          </cell>
          <cell r="S2945" t="str">
            <v>ENTREGADO</v>
          </cell>
          <cell r="T2945">
            <v>0</v>
          </cell>
          <cell r="U2945" t="str">
            <v>YUCA BELLIDO BORIS YERSY</v>
          </cell>
          <cell r="V2945" t="str">
            <v>CORIHUAMAN SURCO  ERICK ROBERT</v>
          </cell>
        </row>
        <row r="2946">
          <cell r="A2946">
            <v>2939</v>
          </cell>
          <cell r="B2946">
            <v>42720</v>
          </cell>
          <cell r="C2946" t="str">
            <v>DICIEMBRE</v>
          </cell>
          <cell r="D2946" t="str">
            <v>2016</v>
          </cell>
          <cell r="E2946">
            <v>600</v>
          </cell>
          <cell r="F2946" t="str">
            <v>X2W-761</v>
          </cell>
          <cell r="G2946" t="str">
            <v>C5V-996</v>
          </cell>
          <cell r="H2946" t="str">
            <v>LAS BAMBAS</v>
          </cell>
          <cell r="I2946">
            <v>144997</v>
          </cell>
          <cell r="J2946" t="str">
            <v>REPUESTO</v>
          </cell>
          <cell r="K2946" t="str">
            <v>TUERCA SEGURO 5/16</v>
          </cell>
          <cell r="L2946">
            <v>2</v>
          </cell>
          <cell r="M2946" t="str">
            <v>UNID.</v>
          </cell>
          <cell r="N2946" t="str">
            <v>CISTERNA</v>
          </cell>
          <cell r="O2946">
            <v>70</v>
          </cell>
          <cell r="P2946" t="str">
            <v>E2</v>
          </cell>
          <cell r="Q2946" t="str">
            <v>J2</v>
          </cell>
          <cell r="R2946" t="str">
            <v>J6</v>
          </cell>
          <cell r="S2946" t="str">
            <v>ENTREGADO</v>
          </cell>
          <cell r="T2946">
            <v>0</v>
          </cell>
          <cell r="U2946" t="str">
            <v>YUCA BELLIDO BORIS YERSY</v>
          </cell>
          <cell r="V2946" t="str">
            <v>CORIHUAMAN SURCO  ERICK ROBERT</v>
          </cell>
        </row>
        <row r="2947">
          <cell r="A2947">
            <v>2940</v>
          </cell>
          <cell r="B2947">
            <v>42720</v>
          </cell>
          <cell r="C2947" t="str">
            <v>DICIEMBRE</v>
          </cell>
          <cell r="D2947" t="str">
            <v>2016</v>
          </cell>
          <cell r="E2947">
            <v>600</v>
          </cell>
          <cell r="F2947" t="str">
            <v>X2W-761</v>
          </cell>
          <cell r="G2947" t="str">
            <v>C5V-996</v>
          </cell>
          <cell r="H2947" t="str">
            <v>LAS BAMBAS</v>
          </cell>
          <cell r="I2947">
            <v>144997</v>
          </cell>
          <cell r="J2947" t="str">
            <v>REPUESTO</v>
          </cell>
          <cell r="K2947" t="str">
            <v>CABLE NRO. 14</v>
          </cell>
          <cell r="L2947">
            <v>3</v>
          </cell>
          <cell r="M2947" t="str">
            <v>M</v>
          </cell>
          <cell r="N2947" t="str">
            <v>CISTERNA</v>
          </cell>
          <cell r="O2947">
            <v>70</v>
          </cell>
          <cell r="P2947" t="str">
            <v>E2</v>
          </cell>
          <cell r="Q2947" t="str">
            <v>J2</v>
          </cell>
          <cell r="R2947" t="str">
            <v>J6</v>
          </cell>
          <cell r="S2947" t="str">
            <v>ENTREGADO</v>
          </cell>
          <cell r="T2947">
            <v>0</v>
          </cell>
          <cell r="U2947" t="str">
            <v>YUCA BELLIDO BORIS YERSY</v>
          </cell>
          <cell r="V2947" t="str">
            <v>CORIHUAMAN SURCO  ERICK ROBERT</v>
          </cell>
        </row>
        <row r="2948">
          <cell r="A2948">
            <v>2941</v>
          </cell>
          <cell r="B2948">
            <v>42720</v>
          </cell>
          <cell r="C2948" t="str">
            <v>DICIEMBRE</v>
          </cell>
          <cell r="D2948" t="str">
            <v>2016</v>
          </cell>
          <cell r="E2948">
            <v>600</v>
          </cell>
          <cell r="F2948" t="str">
            <v>X2W-761</v>
          </cell>
          <cell r="G2948" t="str">
            <v>C5V-996</v>
          </cell>
          <cell r="H2948" t="str">
            <v>LAS BAMBAS</v>
          </cell>
          <cell r="I2948">
            <v>144997</v>
          </cell>
          <cell r="J2948" t="str">
            <v>REPUESTO</v>
          </cell>
          <cell r="K2948" t="str">
            <v>TUBO CORRUGADO 1/4</v>
          </cell>
          <cell r="L2948">
            <v>2</v>
          </cell>
          <cell r="M2948" t="str">
            <v>M</v>
          </cell>
          <cell r="N2948" t="str">
            <v>CISTERNA</v>
          </cell>
          <cell r="O2948">
            <v>70</v>
          </cell>
          <cell r="P2948" t="str">
            <v>E2</v>
          </cell>
          <cell r="Q2948" t="str">
            <v>J2</v>
          </cell>
          <cell r="R2948" t="str">
            <v>J6</v>
          </cell>
          <cell r="S2948" t="str">
            <v>ENTREGADO</v>
          </cell>
          <cell r="T2948">
            <v>0</v>
          </cell>
          <cell r="U2948" t="str">
            <v>YUCA BELLIDO BORIS YERSY</v>
          </cell>
          <cell r="V2948" t="str">
            <v>CORIHUAMAN SURCO  ERICK ROBERT</v>
          </cell>
        </row>
        <row r="2949">
          <cell r="A2949">
            <v>2942</v>
          </cell>
          <cell r="B2949">
            <v>42720</v>
          </cell>
          <cell r="C2949" t="str">
            <v>DICIEMBRE</v>
          </cell>
          <cell r="D2949" t="str">
            <v>2016</v>
          </cell>
          <cell r="E2949">
            <v>600</v>
          </cell>
          <cell r="F2949" t="str">
            <v>X2W-761</v>
          </cell>
          <cell r="G2949" t="str">
            <v>C5V-996</v>
          </cell>
          <cell r="H2949" t="str">
            <v>LAS BAMBAS</v>
          </cell>
          <cell r="I2949">
            <v>144997</v>
          </cell>
          <cell r="J2949" t="str">
            <v>REPUESTO</v>
          </cell>
          <cell r="K2949" t="str">
            <v>PRESINTOS 300</v>
          </cell>
          <cell r="L2949">
            <v>20</v>
          </cell>
          <cell r="M2949" t="str">
            <v>UNID.</v>
          </cell>
          <cell r="N2949" t="str">
            <v>TRACTO</v>
          </cell>
          <cell r="O2949">
            <v>70</v>
          </cell>
          <cell r="P2949" t="str">
            <v>E1</v>
          </cell>
          <cell r="Q2949" t="str">
            <v>J2</v>
          </cell>
          <cell r="R2949" t="str">
            <v>J6</v>
          </cell>
          <cell r="S2949" t="str">
            <v>ENTREGADO</v>
          </cell>
          <cell r="T2949">
            <v>0</v>
          </cell>
          <cell r="U2949" t="str">
            <v>PALOMINO CARDENAS JUAN CARLOS</v>
          </cell>
          <cell r="V2949" t="str">
            <v>CORIHUAMAN SURCO  ERICK ROBERT</v>
          </cell>
        </row>
        <row r="2950">
          <cell r="A2950">
            <v>2965</v>
          </cell>
          <cell r="B2950">
            <v>42721</v>
          </cell>
          <cell r="C2950" t="str">
            <v>DICIEMBRE</v>
          </cell>
          <cell r="D2950" t="str">
            <v>2016</v>
          </cell>
          <cell r="E2950">
            <v>339</v>
          </cell>
          <cell r="F2950" t="str">
            <v>A9H-889</v>
          </cell>
          <cell r="G2950" t="str">
            <v>CAMION</v>
          </cell>
          <cell r="H2950" t="str">
            <v>TAMBOMAYO</v>
          </cell>
          <cell r="I2950">
            <v>0</v>
          </cell>
          <cell r="J2950" t="str">
            <v>REPUESTO</v>
          </cell>
          <cell r="K2950" t="str">
            <v>CAÑERIA 12 MM (SEGUN MUESTRA)</v>
          </cell>
          <cell r="L2950">
            <v>5</v>
          </cell>
          <cell r="M2950" t="str">
            <v>M</v>
          </cell>
          <cell r="N2950" t="str">
            <v>CAMION</v>
          </cell>
          <cell r="O2950">
            <v>69</v>
          </cell>
          <cell r="P2950" t="str">
            <v>M2</v>
          </cell>
          <cell r="Q2950" t="str">
            <v>J1</v>
          </cell>
          <cell r="R2950" t="str">
            <v>J5</v>
          </cell>
          <cell r="S2950" t="str">
            <v>ENTREGADO</v>
          </cell>
          <cell r="T2950">
            <v>0</v>
          </cell>
          <cell r="U2950" t="str">
            <v>CHUMPITAZ GAGO JULIO ENRIQUE</v>
          </cell>
          <cell r="V2950" t="str">
            <v>FLOREZ CONDORI  JOSE WILLIANS</v>
          </cell>
        </row>
        <row r="2951">
          <cell r="A2951">
            <v>2966</v>
          </cell>
          <cell r="B2951">
            <v>42721</v>
          </cell>
          <cell r="C2951" t="str">
            <v>DICIEMBRE</v>
          </cell>
          <cell r="D2951" t="str">
            <v>2016</v>
          </cell>
          <cell r="E2951">
            <v>339</v>
          </cell>
          <cell r="F2951" t="str">
            <v>A9H-889</v>
          </cell>
          <cell r="G2951" t="str">
            <v>CAMION</v>
          </cell>
          <cell r="H2951" t="str">
            <v>TAMBOMAYO</v>
          </cell>
          <cell r="I2951">
            <v>0</v>
          </cell>
          <cell r="J2951" t="str">
            <v>REPUESTO</v>
          </cell>
          <cell r="K2951" t="str">
            <v>UNION COMPLETA C/ CONO Y GUIA PARA CAÑERIA DE 12MM</v>
          </cell>
          <cell r="L2951">
            <v>4</v>
          </cell>
          <cell r="M2951" t="str">
            <v>UNID.</v>
          </cell>
          <cell r="N2951" t="str">
            <v>CAMION</v>
          </cell>
          <cell r="O2951">
            <v>69</v>
          </cell>
          <cell r="P2951" t="str">
            <v>M2</v>
          </cell>
          <cell r="Q2951" t="str">
            <v>J1</v>
          </cell>
          <cell r="R2951" t="str">
            <v>J5</v>
          </cell>
          <cell r="S2951" t="str">
            <v>ENTREGADO</v>
          </cell>
          <cell r="T2951">
            <v>0</v>
          </cell>
          <cell r="U2951" t="str">
            <v>CHUMPITAZ GAGO JULIO ENRIQUE</v>
          </cell>
          <cell r="V2951" t="str">
            <v>FLOREZ CONDORI  JOSE WILLIANS</v>
          </cell>
        </row>
        <row r="2952">
          <cell r="A2952">
            <v>2972</v>
          </cell>
          <cell r="B2952">
            <v>42721</v>
          </cell>
          <cell r="C2952" t="str">
            <v>DICIEMBRE</v>
          </cell>
          <cell r="D2952" t="str">
            <v>2016</v>
          </cell>
          <cell r="E2952">
            <v>622</v>
          </cell>
          <cell r="F2952" t="str">
            <v>AAM-837</v>
          </cell>
          <cell r="G2952" t="str">
            <v>CAMIONETA</v>
          </cell>
          <cell r="H2952" t="str">
            <v>LAS BAMBAS</v>
          </cell>
          <cell r="I2952">
            <v>117362</v>
          </cell>
          <cell r="J2952" t="str">
            <v>REPUESTO</v>
          </cell>
          <cell r="K2952" t="str">
            <v>FILTRO DE AIRE</v>
          </cell>
          <cell r="L2952">
            <v>1</v>
          </cell>
          <cell r="M2952" t="str">
            <v>UNID.</v>
          </cell>
          <cell r="N2952" t="str">
            <v>CAMIONETA</v>
          </cell>
          <cell r="O2952">
            <v>69</v>
          </cell>
          <cell r="P2952" t="str">
            <v>J1</v>
          </cell>
          <cell r="Q2952" t="str">
            <v>J1</v>
          </cell>
          <cell r="R2952" t="str">
            <v>J5</v>
          </cell>
          <cell r="S2952" t="str">
            <v>ENTREGADO</v>
          </cell>
          <cell r="T2952">
            <v>0</v>
          </cell>
          <cell r="U2952" t="str">
            <v>FLOREZ CONDORI  JOSE WILLIANS</v>
          </cell>
          <cell r="V2952" t="str">
            <v>FLOREZ CONDORI  JOSE WILLIANS</v>
          </cell>
        </row>
        <row r="2953">
          <cell r="A2953">
            <v>2973</v>
          </cell>
          <cell r="B2953">
            <v>42721</v>
          </cell>
          <cell r="C2953" t="str">
            <v>DICIEMBRE</v>
          </cell>
          <cell r="D2953" t="str">
            <v>2016</v>
          </cell>
          <cell r="E2953">
            <v>622</v>
          </cell>
          <cell r="F2953" t="str">
            <v>AAM-837</v>
          </cell>
          <cell r="G2953" t="str">
            <v>CAMIONETA</v>
          </cell>
          <cell r="H2953" t="str">
            <v>LAS BAMBAS</v>
          </cell>
          <cell r="I2953">
            <v>117362</v>
          </cell>
          <cell r="J2953" t="str">
            <v>REPUESTO</v>
          </cell>
          <cell r="K2953" t="str">
            <v>FILTRO DE COMBUSTIBLE</v>
          </cell>
          <cell r="L2953">
            <v>1</v>
          </cell>
          <cell r="M2953" t="str">
            <v>UNID.</v>
          </cell>
          <cell r="N2953" t="str">
            <v>CAMIONETA</v>
          </cell>
          <cell r="O2953">
            <v>69</v>
          </cell>
          <cell r="P2953" t="str">
            <v>J1</v>
          </cell>
          <cell r="Q2953" t="str">
            <v>J1</v>
          </cell>
          <cell r="R2953" t="str">
            <v>J5</v>
          </cell>
          <cell r="S2953" t="str">
            <v>ENTREGADO</v>
          </cell>
          <cell r="T2953">
            <v>0</v>
          </cell>
          <cell r="U2953" t="str">
            <v>FLOREZ CONDORI  JOSE WILLIANS</v>
          </cell>
          <cell r="V2953" t="str">
            <v>FLOREZ CONDORI  JOSE WILLIANS</v>
          </cell>
        </row>
        <row r="2954">
          <cell r="A2954">
            <v>2974</v>
          </cell>
          <cell r="B2954">
            <v>42721</v>
          </cell>
          <cell r="C2954" t="str">
            <v>DICIEMBRE</v>
          </cell>
          <cell r="D2954" t="str">
            <v>2016</v>
          </cell>
          <cell r="E2954">
            <v>622</v>
          </cell>
          <cell r="F2954" t="str">
            <v>AAM-837</v>
          </cell>
          <cell r="G2954" t="str">
            <v>CAMIONETA</v>
          </cell>
          <cell r="H2954" t="str">
            <v>LAS BAMBAS</v>
          </cell>
          <cell r="I2954">
            <v>117362</v>
          </cell>
          <cell r="J2954" t="str">
            <v>REPUESTO</v>
          </cell>
          <cell r="K2954" t="str">
            <v>FILTRO DE ACEITE</v>
          </cell>
          <cell r="L2954">
            <v>1</v>
          </cell>
          <cell r="M2954" t="str">
            <v>UNID.</v>
          </cell>
          <cell r="N2954" t="str">
            <v>CAMIONETA</v>
          </cell>
          <cell r="O2954">
            <v>69</v>
          </cell>
          <cell r="P2954" t="str">
            <v>J1</v>
          </cell>
          <cell r="Q2954" t="str">
            <v>J1</v>
          </cell>
          <cell r="R2954" t="str">
            <v>J5</v>
          </cell>
          <cell r="S2954" t="str">
            <v>ENTREGADO</v>
          </cell>
          <cell r="T2954">
            <v>0</v>
          </cell>
          <cell r="U2954" t="str">
            <v>FLOREZ CONDORI  JOSE WILLIANS</v>
          </cell>
          <cell r="V2954" t="str">
            <v>FLOREZ CONDORI  JOSE WILLIANS</v>
          </cell>
        </row>
        <row r="2955">
          <cell r="A2955">
            <v>2975</v>
          </cell>
          <cell r="B2955">
            <v>42721</v>
          </cell>
          <cell r="C2955" t="str">
            <v>DICIEMBRE</v>
          </cell>
          <cell r="D2955" t="str">
            <v>2016</v>
          </cell>
          <cell r="E2955">
            <v>622</v>
          </cell>
          <cell r="F2955" t="str">
            <v>AAM-837</v>
          </cell>
          <cell r="G2955" t="str">
            <v>CAMIONETA</v>
          </cell>
          <cell r="H2955" t="str">
            <v>LAS BAMBAS</v>
          </cell>
          <cell r="I2955">
            <v>117362</v>
          </cell>
          <cell r="J2955" t="str">
            <v>REPUESTO</v>
          </cell>
          <cell r="K2955" t="str">
            <v>ACEITE MOTOR 15W-40</v>
          </cell>
          <cell r="L2955">
            <v>2</v>
          </cell>
          <cell r="M2955" t="str">
            <v>GLNS.</v>
          </cell>
          <cell r="N2955" t="str">
            <v>CAMIONETA</v>
          </cell>
          <cell r="O2955">
            <v>69</v>
          </cell>
          <cell r="P2955" t="str">
            <v>J1</v>
          </cell>
          <cell r="Q2955" t="str">
            <v>J1</v>
          </cell>
          <cell r="R2955" t="str">
            <v>J5</v>
          </cell>
          <cell r="S2955" t="str">
            <v>ENTREGADO</v>
          </cell>
          <cell r="T2955">
            <v>0</v>
          </cell>
          <cell r="U2955" t="str">
            <v>FLOREZ CONDORI  JOSE WILLIANS</v>
          </cell>
          <cell r="V2955" t="str">
            <v>FLOREZ CONDORI  JOSE WILLIANS</v>
          </cell>
        </row>
        <row r="2956">
          <cell r="A2956">
            <v>2991</v>
          </cell>
          <cell r="B2956">
            <v>42721</v>
          </cell>
          <cell r="C2956" t="str">
            <v>DICIEMBRE</v>
          </cell>
          <cell r="D2956" t="str">
            <v>2016</v>
          </cell>
          <cell r="E2956">
            <v>626</v>
          </cell>
          <cell r="F2956" t="str">
            <v>ABQ-780</v>
          </cell>
          <cell r="G2956" t="str">
            <v>C9S-990</v>
          </cell>
          <cell r="H2956" t="str">
            <v>LAS BAMBAS</v>
          </cell>
          <cell r="I2956">
            <v>117982</v>
          </cell>
          <cell r="J2956" t="str">
            <v>REPUESTO</v>
          </cell>
          <cell r="K2956" t="str">
            <v>LLANTAS TRACCION</v>
          </cell>
          <cell r="L2956">
            <v>4</v>
          </cell>
          <cell r="M2956" t="str">
            <v>UNID.</v>
          </cell>
          <cell r="N2956" t="str">
            <v>TRACTO</v>
          </cell>
          <cell r="O2956">
            <v>69</v>
          </cell>
          <cell r="P2956" t="str">
            <v>J1</v>
          </cell>
          <cell r="Q2956" t="str">
            <v>J1</v>
          </cell>
          <cell r="R2956" t="str">
            <v>J5</v>
          </cell>
          <cell r="S2956" t="str">
            <v>PENDIENTE</v>
          </cell>
          <cell r="T2956">
            <v>0</v>
          </cell>
          <cell r="U2956" t="str">
            <v>FLOREZ CONDORI  JOSE WILLIANS</v>
          </cell>
          <cell r="V2956" t="str">
            <v>FLOREZ CONDORI  JOSE WILLIANS</v>
          </cell>
        </row>
        <row r="2957">
          <cell r="A2957">
            <v>2984</v>
          </cell>
          <cell r="B2957">
            <v>42721</v>
          </cell>
          <cell r="C2957" t="str">
            <v>DICIEMBRE</v>
          </cell>
          <cell r="D2957" t="str">
            <v>2016</v>
          </cell>
          <cell r="E2957">
            <v>626</v>
          </cell>
          <cell r="F2957" t="str">
            <v>ABQ-780</v>
          </cell>
          <cell r="G2957" t="str">
            <v>C9S-990</v>
          </cell>
          <cell r="H2957" t="str">
            <v>LAS BAMBAS</v>
          </cell>
          <cell r="I2957">
            <v>117982</v>
          </cell>
          <cell r="J2957" t="str">
            <v>REPUESTO</v>
          </cell>
          <cell r="K2957" t="str">
            <v>LIQUIDO LIMPIAPARABRISAS</v>
          </cell>
          <cell r="L2957">
            <v>1</v>
          </cell>
          <cell r="M2957" t="str">
            <v>GLNS.</v>
          </cell>
          <cell r="N2957" t="str">
            <v>TALLER</v>
          </cell>
          <cell r="O2957">
            <v>69</v>
          </cell>
          <cell r="P2957" t="str">
            <v>M6</v>
          </cell>
          <cell r="Q2957" t="str">
            <v>J1</v>
          </cell>
          <cell r="R2957" t="str">
            <v>J5</v>
          </cell>
          <cell r="S2957" t="str">
            <v>ENTREGADO</v>
          </cell>
          <cell r="T2957">
            <v>0</v>
          </cell>
          <cell r="U2957" t="str">
            <v>PARI VENTURA  EDSON ORLANDO</v>
          </cell>
          <cell r="V2957" t="str">
            <v>FLOREZ CONDORI  JOSE WILLIANS</v>
          </cell>
        </row>
        <row r="2958">
          <cell r="A2958">
            <v>3001</v>
          </cell>
          <cell r="B2958">
            <v>42721</v>
          </cell>
          <cell r="C2958" t="str">
            <v>DICIEMBRE</v>
          </cell>
          <cell r="D2958" t="str">
            <v>2016</v>
          </cell>
          <cell r="E2958">
            <v>626</v>
          </cell>
          <cell r="F2958" t="str">
            <v>ABQ-780</v>
          </cell>
          <cell r="G2958" t="str">
            <v>C9S-990</v>
          </cell>
          <cell r="H2958" t="str">
            <v>LAS BAMBAS</v>
          </cell>
          <cell r="I2958">
            <v>117982</v>
          </cell>
          <cell r="J2958" t="str">
            <v>REPUESTO</v>
          </cell>
          <cell r="K2958" t="str">
            <v>PRECINTOS 200</v>
          </cell>
          <cell r="L2958">
            <v>10</v>
          </cell>
          <cell r="M2958" t="str">
            <v>UNID.</v>
          </cell>
          <cell r="N2958" t="str">
            <v>TRACTO</v>
          </cell>
          <cell r="O2958">
            <v>69</v>
          </cell>
          <cell r="P2958" t="str">
            <v>E3</v>
          </cell>
          <cell r="Q2958" t="str">
            <v>J1</v>
          </cell>
          <cell r="R2958" t="str">
            <v>J5</v>
          </cell>
          <cell r="S2958" t="str">
            <v>ENTREGADO</v>
          </cell>
          <cell r="T2958">
            <v>0</v>
          </cell>
          <cell r="U2958" t="str">
            <v>CONDORI CHURATA ALEX</v>
          </cell>
          <cell r="V2958" t="str">
            <v>FLOREZ CONDORI  JOSE WILLIANS</v>
          </cell>
        </row>
        <row r="2959">
          <cell r="A2959">
            <v>3002</v>
          </cell>
          <cell r="B2959">
            <v>42721</v>
          </cell>
          <cell r="C2959" t="str">
            <v>DICIEMBRE</v>
          </cell>
          <cell r="D2959" t="str">
            <v>2016</v>
          </cell>
          <cell r="E2959">
            <v>626</v>
          </cell>
          <cell r="F2959" t="str">
            <v>ABQ-780</v>
          </cell>
          <cell r="G2959" t="str">
            <v>C9S-990</v>
          </cell>
          <cell r="H2959" t="str">
            <v>LAS BAMBAS</v>
          </cell>
          <cell r="I2959">
            <v>117982</v>
          </cell>
          <cell r="J2959" t="str">
            <v>REPUESTO</v>
          </cell>
          <cell r="K2959" t="str">
            <v>SOCKET PARA FOCO 9005</v>
          </cell>
          <cell r="L2959">
            <v>1</v>
          </cell>
          <cell r="M2959" t="str">
            <v>UNID.</v>
          </cell>
          <cell r="N2959" t="str">
            <v>TRACTO</v>
          </cell>
          <cell r="O2959">
            <v>69</v>
          </cell>
          <cell r="P2959" t="str">
            <v>E3</v>
          </cell>
          <cell r="Q2959" t="str">
            <v>J1</v>
          </cell>
          <cell r="R2959" t="str">
            <v>J5</v>
          </cell>
          <cell r="S2959" t="str">
            <v>ENTREGADO</v>
          </cell>
          <cell r="T2959">
            <v>0</v>
          </cell>
          <cell r="U2959" t="str">
            <v>CONDORI CHURATA ALEX</v>
          </cell>
          <cell r="V2959" t="str">
            <v>FLOREZ CONDORI  JOSE WILLIANS</v>
          </cell>
        </row>
        <row r="2960">
          <cell r="A2960">
            <v>3003</v>
          </cell>
          <cell r="B2960">
            <v>42721</v>
          </cell>
          <cell r="C2960" t="str">
            <v>DICIEMBRE</v>
          </cell>
          <cell r="D2960" t="str">
            <v>2016</v>
          </cell>
          <cell r="E2960">
            <v>626</v>
          </cell>
          <cell r="F2960" t="str">
            <v>ABQ-780</v>
          </cell>
          <cell r="G2960" t="str">
            <v>C9S-990</v>
          </cell>
          <cell r="H2960" t="str">
            <v>LAS BAMBAS</v>
          </cell>
          <cell r="I2960">
            <v>117982</v>
          </cell>
          <cell r="J2960" t="str">
            <v>REPUESTO</v>
          </cell>
          <cell r="K2960" t="str">
            <v>TUBO CORRUGADO 3/8</v>
          </cell>
          <cell r="L2960">
            <v>1</v>
          </cell>
          <cell r="M2960" t="str">
            <v>M</v>
          </cell>
          <cell r="N2960" t="str">
            <v>TRACTO</v>
          </cell>
          <cell r="O2960">
            <v>69</v>
          </cell>
          <cell r="P2960" t="str">
            <v>E1</v>
          </cell>
          <cell r="Q2960" t="str">
            <v>J1</v>
          </cell>
          <cell r="R2960" t="str">
            <v>J5</v>
          </cell>
          <cell r="S2960" t="str">
            <v>ENTREGADO</v>
          </cell>
          <cell r="T2960">
            <v>0</v>
          </cell>
          <cell r="U2960" t="str">
            <v>PALOMINO CARDENAS JUAN CARLOS</v>
          </cell>
          <cell r="V2960" t="str">
            <v>FLOREZ CONDORI  JOSE WILLIANS</v>
          </cell>
        </row>
        <row r="2961">
          <cell r="A2961">
            <v>2985</v>
          </cell>
          <cell r="B2961">
            <v>42721</v>
          </cell>
          <cell r="C2961" t="str">
            <v>DICIEMBRE</v>
          </cell>
          <cell r="D2961" t="str">
            <v>2016</v>
          </cell>
          <cell r="E2961">
            <v>625</v>
          </cell>
          <cell r="F2961" t="str">
            <v>ABR-727</v>
          </cell>
          <cell r="G2961" t="str">
            <v>C9S-989</v>
          </cell>
          <cell r="H2961" t="str">
            <v>LAS BAMBAS</v>
          </cell>
          <cell r="I2961">
            <v>100985</v>
          </cell>
          <cell r="J2961" t="str">
            <v>REPUESTO</v>
          </cell>
          <cell r="K2961" t="str">
            <v>FAJA DE ALTERNADOR</v>
          </cell>
          <cell r="L2961">
            <v>1</v>
          </cell>
          <cell r="M2961" t="str">
            <v>UNID.</v>
          </cell>
          <cell r="N2961" t="str">
            <v>TRACTO</v>
          </cell>
          <cell r="O2961">
            <v>69</v>
          </cell>
          <cell r="P2961" t="str">
            <v>M2</v>
          </cell>
          <cell r="Q2961" t="str">
            <v>J1</v>
          </cell>
          <cell r="R2961" t="str">
            <v>J5</v>
          </cell>
          <cell r="S2961" t="str">
            <v>ENTREGADO</v>
          </cell>
          <cell r="T2961">
            <v>0</v>
          </cell>
          <cell r="U2961" t="str">
            <v>CHUMPITAZ GAGO JULIO ENRIQUE</v>
          </cell>
          <cell r="V2961" t="str">
            <v>FLOREZ CONDORI  JOSE WILLIANS</v>
          </cell>
        </row>
        <row r="2962">
          <cell r="A2962">
            <v>2986</v>
          </cell>
          <cell r="B2962">
            <v>42721</v>
          </cell>
          <cell r="C2962" t="str">
            <v>DICIEMBRE</v>
          </cell>
          <cell r="D2962" t="str">
            <v>2016</v>
          </cell>
          <cell r="E2962">
            <v>625</v>
          </cell>
          <cell r="F2962" t="str">
            <v>ABR-727</v>
          </cell>
          <cell r="G2962" t="str">
            <v>C9S-989</v>
          </cell>
          <cell r="H2962" t="str">
            <v>LAS BAMBAS</v>
          </cell>
          <cell r="I2962">
            <v>100985</v>
          </cell>
          <cell r="J2962" t="str">
            <v>REPUESTO</v>
          </cell>
          <cell r="K2962" t="str">
            <v>LIQUIDO LIMPIAPARABRISAS</v>
          </cell>
          <cell r="L2962">
            <v>1</v>
          </cell>
          <cell r="M2962" t="str">
            <v>GLNS.</v>
          </cell>
          <cell r="N2962" t="str">
            <v>TRACTO</v>
          </cell>
          <cell r="O2962">
            <v>69</v>
          </cell>
          <cell r="P2962" t="str">
            <v>M2</v>
          </cell>
          <cell r="Q2962" t="str">
            <v>J1</v>
          </cell>
          <cell r="R2962" t="str">
            <v>J5</v>
          </cell>
          <cell r="S2962" t="str">
            <v>ENTREGADO</v>
          </cell>
          <cell r="T2962">
            <v>0</v>
          </cell>
          <cell r="U2962" t="str">
            <v>CHUMPITAZ GAGO JULIO ENRIQUE</v>
          </cell>
          <cell r="V2962" t="str">
            <v>FLOREZ CONDORI  JOSE WILLIANS</v>
          </cell>
        </row>
        <row r="2963">
          <cell r="A2963">
            <v>2995</v>
          </cell>
          <cell r="B2963">
            <v>42721</v>
          </cell>
          <cell r="C2963" t="str">
            <v>DICIEMBRE</v>
          </cell>
          <cell r="D2963" t="str">
            <v>2016</v>
          </cell>
          <cell r="E2963">
            <v>625</v>
          </cell>
          <cell r="F2963" t="str">
            <v>ABR-727</v>
          </cell>
          <cell r="G2963" t="str">
            <v>C9S-989</v>
          </cell>
          <cell r="H2963" t="str">
            <v>LAS BAMBAS</v>
          </cell>
          <cell r="I2963">
            <v>100985</v>
          </cell>
          <cell r="J2963" t="str">
            <v>REPUESTO</v>
          </cell>
          <cell r="K2963" t="str">
            <v>SOPORTE DE MOTOR POSTERIOR</v>
          </cell>
          <cell r="L2963">
            <v>2</v>
          </cell>
          <cell r="M2963" t="str">
            <v>UNID.</v>
          </cell>
          <cell r="N2963" t="str">
            <v>TRACTO</v>
          </cell>
          <cell r="O2963">
            <v>69</v>
          </cell>
          <cell r="P2963" t="str">
            <v>M2</v>
          </cell>
          <cell r="Q2963" t="str">
            <v>J1</v>
          </cell>
          <cell r="R2963" t="str">
            <v>J5</v>
          </cell>
          <cell r="S2963" t="str">
            <v>ENTREGADO</v>
          </cell>
          <cell r="T2963">
            <v>0</v>
          </cell>
          <cell r="U2963" t="str">
            <v>CHUMPITAZ GAGO JULIO ENRIQUE</v>
          </cell>
          <cell r="V2963" t="str">
            <v>FLOREZ CONDORI  JOSE WILLIANS</v>
          </cell>
        </row>
        <row r="2964">
          <cell r="A2964">
            <v>2996</v>
          </cell>
          <cell r="B2964">
            <v>42721</v>
          </cell>
          <cell r="C2964" t="str">
            <v>DICIEMBRE</v>
          </cell>
          <cell r="D2964" t="str">
            <v>2016</v>
          </cell>
          <cell r="E2964">
            <v>625</v>
          </cell>
          <cell r="F2964" t="str">
            <v>ABR-727</v>
          </cell>
          <cell r="G2964" t="str">
            <v>C9S-989</v>
          </cell>
          <cell r="H2964" t="str">
            <v>LAS BAMBAS</v>
          </cell>
          <cell r="I2964">
            <v>100985</v>
          </cell>
          <cell r="J2964" t="str">
            <v>REPUESTO</v>
          </cell>
          <cell r="K2964" t="str">
            <v>SOPORTE DE MOTOR DELANTERO</v>
          </cell>
          <cell r="L2964">
            <v>1</v>
          </cell>
          <cell r="M2964" t="str">
            <v>UNID.</v>
          </cell>
          <cell r="N2964" t="str">
            <v>TRACTO</v>
          </cell>
          <cell r="O2964">
            <v>69</v>
          </cell>
          <cell r="P2964" t="str">
            <v>M2</v>
          </cell>
          <cell r="Q2964" t="str">
            <v>J1</v>
          </cell>
          <cell r="R2964" t="str">
            <v>J5</v>
          </cell>
          <cell r="S2964" t="str">
            <v>ENTREGADO</v>
          </cell>
          <cell r="T2964">
            <v>0</v>
          </cell>
          <cell r="U2964" t="str">
            <v>CHUMPITAZ GAGO JULIO ENRIQUE</v>
          </cell>
          <cell r="V2964" t="str">
            <v>FLOREZ CONDORI  JOSE WILLIANS</v>
          </cell>
        </row>
        <row r="2965">
          <cell r="A2965">
            <v>2990</v>
          </cell>
          <cell r="B2965">
            <v>42721</v>
          </cell>
          <cell r="C2965" t="str">
            <v>DICIEMBRE</v>
          </cell>
          <cell r="D2965" t="str">
            <v>2016</v>
          </cell>
          <cell r="E2965">
            <v>604</v>
          </cell>
          <cell r="F2965" t="str">
            <v>ABR-759</v>
          </cell>
          <cell r="G2965" t="str">
            <v>D0Z-995</v>
          </cell>
          <cell r="H2965" t="str">
            <v>LAS BAMBAS</v>
          </cell>
          <cell r="I2965">
            <v>113074</v>
          </cell>
          <cell r="J2965" t="str">
            <v>REPUESTO</v>
          </cell>
          <cell r="K2965" t="str">
            <v>SPRAY VERDE</v>
          </cell>
          <cell r="L2965">
            <v>1</v>
          </cell>
          <cell r="M2965" t="str">
            <v>UNID.</v>
          </cell>
          <cell r="N2965" t="str">
            <v>CISTERNA</v>
          </cell>
          <cell r="O2965">
            <v>69</v>
          </cell>
          <cell r="P2965" t="str">
            <v>S1</v>
          </cell>
          <cell r="Q2965" t="str">
            <v>J1</v>
          </cell>
          <cell r="R2965" t="str">
            <v>J5</v>
          </cell>
          <cell r="S2965" t="str">
            <v>ENTREGADO</v>
          </cell>
          <cell r="T2965">
            <v>0</v>
          </cell>
          <cell r="U2965" t="str">
            <v>BAYONA CRUZ CRISTIAN ARMANDO</v>
          </cell>
          <cell r="V2965" t="str">
            <v>FLOREZ CONDORI  JOSE WILLIANS</v>
          </cell>
        </row>
        <row r="2966">
          <cell r="A2966">
            <v>2979</v>
          </cell>
          <cell r="B2966">
            <v>42721</v>
          </cell>
          <cell r="C2966" t="str">
            <v>DICIEMBRE</v>
          </cell>
          <cell r="D2966" t="str">
            <v>2016</v>
          </cell>
          <cell r="E2966">
            <v>623</v>
          </cell>
          <cell r="F2966" t="str">
            <v>AKX-767</v>
          </cell>
          <cell r="G2966" t="str">
            <v>TCR-993</v>
          </cell>
          <cell r="H2966" t="str">
            <v>LAS BAMBAS CONC.</v>
          </cell>
          <cell r="I2966">
            <v>24897</v>
          </cell>
          <cell r="J2966" t="str">
            <v>REPUESTO</v>
          </cell>
          <cell r="K2966" t="str">
            <v>LIQUIDO LIMPIAPARABRISAS</v>
          </cell>
          <cell r="L2966">
            <v>1</v>
          </cell>
          <cell r="M2966" t="str">
            <v>GLNS.</v>
          </cell>
          <cell r="N2966" t="str">
            <v>TRACTO</v>
          </cell>
          <cell r="O2966">
            <v>69</v>
          </cell>
          <cell r="P2966" t="str">
            <v>M8</v>
          </cell>
          <cell r="Q2966" t="str">
            <v>J1</v>
          </cell>
          <cell r="R2966" t="str">
            <v>J5</v>
          </cell>
          <cell r="S2966" t="str">
            <v>ENTREGADO</v>
          </cell>
          <cell r="T2966">
            <v>0</v>
          </cell>
          <cell r="U2966" t="str">
            <v>VARILLAS GAGO  OSCAR ALBERTO</v>
          </cell>
          <cell r="V2966" t="str">
            <v>FLOREZ CONDORI  JOSE WILLIANS</v>
          </cell>
        </row>
        <row r="2967">
          <cell r="A2967">
            <v>2989</v>
          </cell>
          <cell r="B2967">
            <v>42721</v>
          </cell>
          <cell r="C2967" t="str">
            <v>DICIEMBRE</v>
          </cell>
          <cell r="D2967" t="str">
            <v>2016</v>
          </cell>
          <cell r="E2967">
            <v>623</v>
          </cell>
          <cell r="F2967" t="str">
            <v>AKX-767</v>
          </cell>
          <cell r="G2967" t="str">
            <v>TCR-993</v>
          </cell>
          <cell r="H2967" t="str">
            <v>LAS BAMBAS CONC.</v>
          </cell>
          <cell r="I2967">
            <v>24897</v>
          </cell>
          <cell r="J2967" t="str">
            <v>REPUESTO</v>
          </cell>
          <cell r="K2967" t="str">
            <v>PARCHE RACK 12</v>
          </cell>
          <cell r="L2967">
            <v>1</v>
          </cell>
          <cell r="M2967" t="str">
            <v>UNID.</v>
          </cell>
          <cell r="N2967" t="str">
            <v>TRACTO</v>
          </cell>
          <cell r="O2967">
            <v>69</v>
          </cell>
          <cell r="P2967" t="str">
            <v>N1</v>
          </cell>
          <cell r="Q2967" t="str">
            <v>J1</v>
          </cell>
          <cell r="R2967" t="str">
            <v>J5</v>
          </cell>
          <cell r="S2967" t="str">
            <v>ENTREGADO</v>
          </cell>
          <cell r="T2967">
            <v>0</v>
          </cell>
          <cell r="U2967" t="str">
            <v>AGUILAR CCANTUTA WILLY</v>
          </cell>
          <cell r="V2967" t="str">
            <v>FLOREZ CONDORI  JOSE WILLIANS</v>
          </cell>
        </row>
        <row r="2968">
          <cell r="A2968">
            <v>2992</v>
          </cell>
          <cell r="B2968">
            <v>42721</v>
          </cell>
          <cell r="C2968" t="str">
            <v>DICIEMBRE</v>
          </cell>
          <cell r="D2968" t="str">
            <v>2016</v>
          </cell>
          <cell r="E2968">
            <v>623</v>
          </cell>
          <cell r="F2968" t="str">
            <v>AKX-767</v>
          </cell>
          <cell r="G2968" t="str">
            <v>TCR-993</v>
          </cell>
          <cell r="H2968" t="str">
            <v>LAS BAMBAS CONC.</v>
          </cell>
          <cell r="I2968">
            <v>24897</v>
          </cell>
          <cell r="J2968" t="str">
            <v>REPUESTO</v>
          </cell>
          <cell r="K2968" t="str">
            <v>FARO LATERAL</v>
          </cell>
          <cell r="L2968">
            <v>1</v>
          </cell>
          <cell r="M2968" t="str">
            <v>UNID.</v>
          </cell>
          <cell r="N2968" t="str">
            <v>TRACTO</v>
          </cell>
          <cell r="O2968">
            <v>69</v>
          </cell>
          <cell r="P2968" t="str">
            <v>E3</v>
          </cell>
          <cell r="Q2968" t="str">
            <v>J1</v>
          </cell>
          <cell r="R2968" t="str">
            <v>J5</v>
          </cell>
          <cell r="S2968" t="str">
            <v>ENTREGADO</v>
          </cell>
          <cell r="T2968">
            <v>0</v>
          </cell>
          <cell r="U2968" t="str">
            <v>CONDORI CHURATA ALEX</v>
          </cell>
          <cell r="V2968" t="str">
            <v>FLOREZ CONDORI  JOSE WILLIANS</v>
          </cell>
        </row>
        <row r="2969">
          <cell r="A2969">
            <v>2967</v>
          </cell>
          <cell r="B2969">
            <v>42721</v>
          </cell>
          <cell r="C2969" t="str">
            <v>DICIEMBRE</v>
          </cell>
          <cell r="D2969" t="str">
            <v>2016</v>
          </cell>
          <cell r="E2969">
            <v>611</v>
          </cell>
          <cell r="F2969" t="str">
            <v>B2L-889</v>
          </cell>
          <cell r="G2969" t="str">
            <v>CAMION</v>
          </cell>
          <cell r="H2969" t="str">
            <v>TAMBOMAYO</v>
          </cell>
          <cell r="I2969">
            <v>123252</v>
          </cell>
          <cell r="J2969" t="str">
            <v>REPUESTO</v>
          </cell>
          <cell r="K2969" t="str">
            <v>ABRAZADERA EN U PARA TANQUE C/ TUERCAS Y ARANDELAS</v>
          </cell>
          <cell r="L2969">
            <v>1</v>
          </cell>
          <cell r="M2969" t="str">
            <v>UNID.</v>
          </cell>
          <cell r="N2969" t="str">
            <v>CAMION</v>
          </cell>
          <cell r="O2969">
            <v>69</v>
          </cell>
          <cell r="P2969" t="str">
            <v>S1</v>
          </cell>
          <cell r="Q2969" t="str">
            <v>J1</v>
          </cell>
          <cell r="R2969" t="str">
            <v>J5</v>
          </cell>
          <cell r="S2969" t="str">
            <v>ENTREGADO</v>
          </cell>
          <cell r="T2969">
            <v>0</v>
          </cell>
          <cell r="U2969" t="str">
            <v>BAYONA CRUZ CRISTIAN ARMANDO</v>
          </cell>
          <cell r="V2969" t="str">
            <v>FLOREZ CONDORI  JOSE WILLIANS</v>
          </cell>
        </row>
        <row r="2970">
          <cell r="A2970">
            <v>2968</v>
          </cell>
          <cell r="B2970">
            <v>42721</v>
          </cell>
          <cell r="C2970" t="str">
            <v>DICIEMBRE</v>
          </cell>
          <cell r="D2970" t="str">
            <v>2016</v>
          </cell>
          <cell r="E2970">
            <v>611</v>
          </cell>
          <cell r="F2970" t="str">
            <v>B2L-889</v>
          </cell>
          <cell r="G2970" t="str">
            <v>CAMION</v>
          </cell>
          <cell r="H2970" t="str">
            <v>TAMBOMAYO</v>
          </cell>
          <cell r="I2970">
            <v>123252</v>
          </cell>
          <cell r="J2970" t="str">
            <v>REPUESTO</v>
          </cell>
          <cell r="K2970" t="str">
            <v>ROMBO NFPA</v>
          </cell>
          <cell r="L2970">
            <v>2</v>
          </cell>
          <cell r="M2970" t="str">
            <v>UNID.</v>
          </cell>
          <cell r="N2970" t="str">
            <v>CAMION</v>
          </cell>
          <cell r="O2970">
            <v>69</v>
          </cell>
          <cell r="P2970" t="str">
            <v>S1</v>
          </cell>
          <cell r="Q2970" t="str">
            <v>J1</v>
          </cell>
          <cell r="R2970" t="str">
            <v>J5</v>
          </cell>
          <cell r="S2970" t="str">
            <v>ENTREGADO</v>
          </cell>
          <cell r="T2970">
            <v>0</v>
          </cell>
          <cell r="U2970" t="str">
            <v>BAYONA CRUZ CRISTIAN ARMANDO</v>
          </cell>
          <cell r="V2970" t="str">
            <v>FLOREZ CONDORI  JOSE WILLIANS</v>
          </cell>
        </row>
        <row r="2971">
          <cell r="A2971">
            <v>2969</v>
          </cell>
          <cell r="B2971">
            <v>42721</v>
          </cell>
          <cell r="C2971" t="str">
            <v>DICIEMBRE</v>
          </cell>
          <cell r="D2971" t="str">
            <v>2016</v>
          </cell>
          <cell r="E2971">
            <v>611</v>
          </cell>
          <cell r="F2971" t="str">
            <v>B2L-889</v>
          </cell>
          <cell r="G2971" t="str">
            <v>CAMION</v>
          </cell>
          <cell r="H2971" t="str">
            <v>TAMBOMAYO</v>
          </cell>
          <cell r="I2971">
            <v>123252</v>
          </cell>
          <cell r="J2971" t="str">
            <v>REPUESTO</v>
          </cell>
          <cell r="K2971" t="str">
            <v>SPRAY BLANCO</v>
          </cell>
          <cell r="L2971">
            <v>2</v>
          </cell>
          <cell r="M2971" t="str">
            <v>UNID.</v>
          </cell>
          <cell r="N2971" t="str">
            <v>CAMION</v>
          </cell>
          <cell r="O2971">
            <v>69</v>
          </cell>
          <cell r="P2971" t="str">
            <v>S1</v>
          </cell>
          <cell r="Q2971" t="str">
            <v>J1</v>
          </cell>
          <cell r="R2971" t="str">
            <v>J5</v>
          </cell>
          <cell r="S2971" t="str">
            <v>ENTREGADO</v>
          </cell>
          <cell r="T2971">
            <v>0</v>
          </cell>
          <cell r="U2971" t="str">
            <v>BAYONA CRUZ CRISTIAN ARMANDO</v>
          </cell>
          <cell r="V2971" t="str">
            <v>FLOREZ CONDORI  JOSE WILLIANS</v>
          </cell>
        </row>
        <row r="2972">
          <cell r="A2972">
            <v>2976</v>
          </cell>
          <cell r="B2972">
            <v>42721</v>
          </cell>
          <cell r="C2972" t="str">
            <v>DICIEMBRE</v>
          </cell>
          <cell r="D2972" t="str">
            <v>2016</v>
          </cell>
          <cell r="E2972">
            <v>611</v>
          </cell>
          <cell r="F2972" t="str">
            <v>B2L-889</v>
          </cell>
          <cell r="G2972" t="str">
            <v>CAMION</v>
          </cell>
          <cell r="H2972" t="str">
            <v>TAMBOMAYO</v>
          </cell>
          <cell r="I2972">
            <v>123252</v>
          </cell>
          <cell r="J2972" t="str">
            <v>REPUESTO</v>
          </cell>
          <cell r="K2972" t="str">
            <v>ARANDELAS PLANAS 7/8</v>
          </cell>
          <cell r="L2972">
            <v>4</v>
          </cell>
          <cell r="M2972" t="str">
            <v>UNID.</v>
          </cell>
          <cell r="N2972" t="str">
            <v>CAMION</v>
          </cell>
          <cell r="O2972">
            <v>69</v>
          </cell>
          <cell r="P2972" t="str">
            <v>S1</v>
          </cell>
          <cell r="Q2972" t="str">
            <v>J1</v>
          </cell>
          <cell r="R2972" t="str">
            <v>J5</v>
          </cell>
          <cell r="S2972" t="str">
            <v>ENTREGADO</v>
          </cell>
          <cell r="T2972">
            <v>0</v>
          </cell>
          <cell r="U2972" t="str">
            <v>BAYONA CRUZ CRISTIAN ARMANDO</v>
          </cell>
          <cell r="V2972" t="str">
            <v>FLOREZ CONDORI  JOSE WILLIANS</v>
          </cell>
        </row>
        <row r="2973">
          <cell r="A2973">
            <v>3004</v>
          </cell>
          <cell r="B2973">
            <v>42721</v>
          </cell>
          <cell r="C2973" t="str">
            <v>DICIEMBRE</v>
          </cell>
          <cell r="D2973" t="str">
            <v>2016</v>
          </cell>
          <cell r="E2973">
            <v>611</v>
          </cell>
          <cell r="F2973" t="str">
            <v>B2L-889</v>
          </cell>
          <cell r="G2973" t="str">
            <v>CAMION</v>
          </cell>
          <cell r="H2973" t="str">
            <v>TAMBOMAYO</v>
          </cell>
          <cell r="I2973">
            <v>123252</v>
          </cell>
          <cell r="J2973" t="str">
            <v>REPUESTO</v>
          </cell>
          <cell r="K2973" t="str">
            <v>FARO LATERAL</v>
          </cell>
          <cell r="L2973">
            <v>3</v>
          </cell>
          <cell r="M2973" t="str">
            <v>UNID.</v>
          </cell>
          <cell r="N2973" t="str">
            <v>CAMION</v>
          </cell>
          <cell r="O2973">
            <v>69</v>
          </cell>
          <cell r="P2973" t="str">
            <v>E3</v>
          </cell>
          <cell r="Q2973" t="str">
            <v>J1</v>
          </cell>
          <cell r="R2973" t="str">
            <v>J5</v>
          </cell>
          <cell r="S2973" t="str">
            <v>ENTREGADO</v>
          </cell>
          <cell r="T2973">
            <v>0</v>
          </cell>
          <cell r="U2973" t="str">
            <v>CONDORI CHURATA ALEX</v>
          </cell>
          <cell r="V2973" t="str">
            <v>FLOREZ CONDORI  JOSE WILLIANS</v>
          </cell>
        </row>
        <row r="2974">
          <cell r="A2974">
            <v>3005</v>
          </cell>
          <cell r="B2974">
            <v>42721</v>
          </cell>
          <cell r="C2974" t="str">
            <v>DICIEMBRE</v>
          </cell>
          <cell r="D2974" t="str">
            <v>2016</v>
          </cell>
          <cell r="E2974">
            <v>611</v>
          </cell>
          <cell r="F2974" t="str">
            <v>B2L-889</v>
          </cell>
          <cell r="G2974" t="str">
            <v>CAMION</v>
          </cell>
          <cell r="H2974" t="str">
            <v>TAMBOMAYO</v>
          </cell>
          <cell r="I2974">
            <v>123252</v>
          </cell>
          <cell r="J2974" t="str">
            <v>REPUESTO</v>
          </cell>
          <cell r="K2974" t="str">
            <v>PERNOS 5/16 X 1 1/2"</v>
          </cell>
          <cell r="L2974">
            <v>2</v>
          </cell>
          <cell r="M2974" t="str">
            <v>UNID.</v>
          </cell>
          <cell r="N2974" t="str">
            <v>CAMION</v>
          </cell>
          <cell r="O2974">
            <v>69</v>
          </cell>
          <cell r="P2974" t="str">
            <v>E3</v>
          </cell>
          <cell r="Q2974" t="str">
            <v>J1</v>
          </cell>
          <cell r="R2974" t="str">
            <v>J5</v>
          </cell>
          <cell r="S2974" t="str">
            <v>ENTREGADO</v>
          </cell>
          <cell r="T2974">
            <v>0</v>
          </cell>
          <cell r="U2974" t="str">
            <v>CONDORI CHURATA ALEX</v>
          </cell>
          <cell r="V2974" t="str">
            <v>FLOREZ CONDORI  JOSE WILLIANS</v>
          </cell>
        </row>
        <row r="2975">
          <cell r="A2975">
            <v>3006</v>
          </cell>
          <cell r="B2975">
            <v>42721</v>
          </cell>
          <cell r="C2975" t="str">
            <v>DICIEMBRE</v>
          </cell>
          <cell r="D2975" t="str">
            <v>2016</v>
          </cell>
          <cell r="E2975">
            <v>611</v>
          </cell>
          <cell r="F2975" t="str">
            <v>B2L-889</v>
          </cell>
          <cell r="G2975" t="str">
            <v>CAMION</v>
          </cell>
          <cell r="H2975" t="str">
            <v>TAMBOMAYO</v>
          </cell>
          <cell r="I2975">
            <v>123252</v>
          </cell>
          <cell r="J2975" t="str">
            <v>REPUESTO</v>
          </cell>
          <cell r="K2975" t="str">
            <v>TUERCAS Y ARANDELA 5/16</v>
          </cell>
          <cell r="L2975">
            <v>2</v>
          </cell>
          <cell r="M2975" t="str">
            <v>UNID.</v>
          </cell>
          <cell r="N2975" t="str">
            <v>CAMION</v>
          </cell>
          <cell r="O2975">
            <v>69</v>
          </cell>
          <cell r="P2975" t="str">
            <v>E3</v>
          </cell>
          <cell r="Q2975" t="str">
            <v>J1</v>
          </cell>
          <cell r="R2975" t="str">
            <v>J5</v>
          </cell>
          <cell r="S2975" t="str">
            <v>ENTREGADO</v>
          </cell>
          <cell r="T2975">
            <v>0</v>
          </cell>
          <cell r="U2975" t="str">
            <v>CONDORI CHURATA ALEX</v>
          </cell>
          <cell r="V2975" t="str">
            <v>FLOREZ CONDORI  JOSE WILLIANS</v>
          </cell>
        </row>
        <row r="2976">
          <cell r="A2976">
            <v>3010</v>
          </cell>
          <cell r="B2976">
            <v>42721</v>
          </cell>
          <cell r="C2976" t="str">
            <v>DICIEMBRE</v>
          </cell>
          <cell r="D2976" t="str">
            <v>2016</v>
          </cell>
          <cell r="E2976">
            <v>611</v>
          </cell>
          <cell r="F2976" t="str">
            <v>B2L-889</v>
          </cell>
          <cell r="G2976" t="str">
            <v>CAMION</v>
          </cell>
          <cell r="H2976" t="str">
            <v>TAMBOMAYO</v>
          </cell>
          <cell r="I2976">
            <v>123252</v>
          </cell>
          <cell r="J2976" t="str">
            <v>REPUESTO</v>
          </cell>
          <cell r="K2976" t="str">
            <v>FILTRO DE ACEITE</v>
          </cell>
          <cell r="L2976">
            <v>1</v>
          </cell>
          <cell r="M2976" t="str">
            <v>UNID.</v>
          </cell>
          <cell r="N2976" t="str">
            <v>CAMION</v>
          </cell>
          <cell r="O2976">
            <v>69</v>
          </cell>
          <cell r="P2976" t="str">
            <v>M3</v>
          </cell>
          <cell r="Q2976" t="str">
            <v>J1</v>
          </cell>
          <cell r="R2976" t="str">
            <v>J5</v>
          </cell>
          <cell r="S2976" t="str">
            <v>ENTREGADO</v>
          </cell>
          <cell r="T2976">
            <v>0</v>
          </cell>
          <cell r="U2976" t="str">
            <v>GARCIA PASQUEL  JOSE LUIS</v>
          </cell>
          <cell r="V2976" t="str">
            <v>FLOREZ CONDORI  JOSE WILLIANS</v>
          </cell>
        </row>
        <row r="2977">
          <cell r="A2977">
            <v>3011</v>
          </cell>
          <cell r="B2977">
            <v>42721</v>
          </cell>
          <cell r="C2977" t="str">
            <v>DICIEMBRE</v>
          </cell>
          <cell r="D2977" t="str">
            <v>2016</v>
          </cell>
          <cell r="E2977">
            <v>611</v>
          </cell>
          <cell r="F2977" t="str">
            <v>B2L-889</v>
          </cell>
          <cell r="G2977" t="str">
            <v>CAMION</v>
          </cell>
          <cell r="H2977" t="str">
            <v>TAMBOMAYO</v>
          </cell>
          <cell r="I2977">
            <v>123252</v>
          </cell>
          <cell r="J2977" t="str">
            <v>REPUESTO</v>
          </cell>
          <cell r="K2977" t="str">
            <v>FILTRO DE COMBUSTIBLE</v>
          </cell>
          <cell r="L2977">
            <v>1</v>
          </cell>
          <cell r="M2977" t="str">
            <v>UNID.</v>
          </cell>
          <cell r="N2977" t="str">
            <v>CAMION</v>
          </cell>
          <cell r="O2977">
            <v>69</v>
          </cell>
          <cell r="P2977" t="str">
            <v>M3</v>
          </cell>
          <cell r="Q2977" t="str">
            <v>J1</v>
          </cell>
          <cell r="R2977" t="str">
            <v>J5</v>
          </cell>
          <cell r="S2977" t="str">
            <v>ENTREGADO</v>
          </cell>
          <cell r="T2977">
            <v>0</v>
          </cell>
          <cell r="U2977" t="str">
            <v>GARCIA PASQUEL  JOSE LUIS</v>
          </cell>
          <cell r="V2977" t="str">
            <v>FLOREZ CONDORI  JOSE WILLIANS</v>
          </cell>
        </row>
        <row r="2978">
          <cell r="A2978">
            <v>3012</v>
          </cell>
          <cell r="B2978">
            <v>42721</v>
          </cell>
          <cell r="C2978" t="str">
            <v>DICIEMBRE</v>
          </cell>
          <cell r="D2978" t="str">
            <v>2016</v>
          </cell>
          <cell r="E2978">
            <v>611</v>
          </cell>
          <cell r="F2978" t="str">
            <v>B2L-889</v>
          </cell>
          <cell r="G2978" t="str">
            <v>CAMION</v>
          </cell>
          <cell r="H2978" t="str">
            <v>TAMBOMAYO</v>
          </cell>
          <cell r="I2978">
            <v>123252</v>
          </cell>
          <cell r="J2978" t="str">
            <v>REPUESTO</v>
          </cell>
          <cell r="K2978" t="str">
            <v>FILTRO DE AIRE</v>
          </cell>
          <cell r="L2978">
            <v>1</v>
          </cell>
          <cell r="M2978" t="str">
            <v>UNID.</v>
          </cell>
          <cell r="N2978" t="str">
            <v>CAMION</v>
          </cell>
          <cell r="O2978">
            <v>69</v>
          </cell>
          <cell r="P2978" t="str">
            <v>M3</v>
          </cell>
          <cell r="Q2978" t="str">
            <v>J1</v>
          </cell>
          <cell r="R2978" t="str">
            <v>J5</v>
          </cell>
          <cell r="S2978" t="str">
            <v>ENTREGADO</v>
          </cell>
          <cell r="T2978">
            <v>0</v>
          </cell>
          <cell r="U2978" t="str">
            <v>GARCIA PASQUEL  JOSE LUIS</v>
          </cell>
          <cell r="V2978" t="str">
            <v>FLOREZ CONDORI  JOSE WILLIANS</v>
          </cell>
        </row>
        <row r="2979">
          <cell r="A2979">
            <v>3013</v>
          </cell>
          <cell r="B2979">
            <v>42721</v>
          </cell>
          <cell r="C2979" t="str">
            <v>DICIEMBRE</v>
          </cell>
          <cell r="D2979" t="str">
            <v>2016</v>
          </cell>
          <cell r="E2979">
            <v>611</v>
          </cell>
          <cell r="F2979" t="str">
            <v>B2L-889</v>
          </cell>
          <cell r="G2979" t="str">
            <v>CAMION</v>
          </cell>
          <cell r="H2979" t="str">
            <v>TAMBOMAYO</v>
          </cell>
          <cell r="I2979">
            <v>123252</v>
          </cell>
          <cell r="J2979" t="str">
            <v>REPUESTO</v>
          </cell>
          <cell r="K2979" t="str">
            <v>ACEITE MOTOR 15W-40</v>
          </cell>
          <cell r="L2979">
            <v>10</v>
          </cell>
          <cell r="M2979" t="str">
            <v>GLNS.</v>
          </cell>
          <cell r="N2979" t="str">
            <v>CAMION</v>
          </cell>
          <cell r="O2979">
            <v>69</v>
          </cell>
          <cell r="P2979" t="str">
            <v>M3</v>
          </cell>
          <cell r="Q2979" t="str">
            <v>J1</v>
          </cell>
          <cell r="R2979" t="str">
            <v>J5</v>
          </cell>
          <cell r="S2979" t="str">
            <v>ENTREGADO</v>
          </cell>
          <cell r="T2979">
            <v>0</v>
          </cell>
          <cell r="U2979" t="str">
            <v>GARCIA PASQUEL  JOSE LUIS</v>
          </cell>
          <cell r="V2979" t="str">
            <v>FLOREZ CONDORI  JOSE WILLIANS</v>
          </cell>
        </row>
        <row r="2980">
          <cell r="A2980">
            <v>2981</v>
          </cell>
          <cell r="B2980">
            <v>42721</v>
          </cell>
          <cell r="C2980" t="str">
            <v>DICIEMBRE</v>
          </cell>
          <cell r="D2980" t="str">
            <v>2016</v>
          </cell>
          <cell r="E2980">
            <v>594</v>
          </cell>
          <cell r="F2980" t="str">
            <v>B2M-948</v>
          </cell>
          <cell r="G2980" t="str">
            <v>CAMION</v>
          </cell>
          <cell r="H2980" t="str">
            <v>TAMBOMAYO</v>
          </cell>
          <cell r="I2980">
            <v>114956</v>
          </cell>
          <cell r="J2980" t="str">
            <v>REPUESTO</v>
          </cell>
          <cell r="K2980" t="str">
            <v>CELLOCORD 1/8</v>
          </cell>
          <cell r="L2980">
            <v>0.5</v>
          </cell>
          <cell r="M2980" t="str">
            <v>KG.</v>
          </cell>
          <cell r="N2980" t="str">
            <v>CAMION</v>
          </cell>
          <cell r="O2980">
            <v>69</v>
          </cell>
          <cell r="P2980" t="str">
            <v>S1</v>
          </cell>
          <cell r="Q2980" t="str">
            <v>J1</v>
          </cell>
          <cell r="R2980" t="str">
            <v>J5</v>
          </cell>
          <cell r="S2980" t="str">
            <v>ENTREGADO</v>
          </cell>
          <cell r="T2980">
            <v>0</v>
          </cell>
          <cell r="U2980" t="str">
            <v>BAYONA CRUZ CRISTIAN ARMANDO</v>
          </cell>
          <cell r="V2980" t="str">
            <v>FLOREZ CONDORI  JOSE WILLIANS</v>
          </cell>
        </row>
        <row r="2981">
          <cell r="A2981">
            <v>3020</v>
          </cell>
          <cell r="B2981">
            <v>42721</v>
          </cell>
          <cell r="C2981" t="str">
            <v>DICIEMBRE</v>
          </cell>
          <cell r="D2981" t="str">
            <v>2016</v>
          </cell>
          <cell r="E2981">
            <v>530</v>
          </cell>
          <cell r="F2981" t="str">
            <v>C5R-892</v>
          </cell>
          <cell r="G2981" t="str">
            <v>A0T-983</v>
          </cell>
          <cell r="H2981" t="str">
            <v>LAS BAMBAS</v>
          </cell>
          <cell r="I2981">
            <v>226743</v>
          </cell>
          <cell r="J2981" t="str">
            <v>REPUESTO</v>
          </cell>
          <cell r="K2981" t="str">
            <v>LLANTAS 11R22.5</v>
          </cell>
          <cell r="L2981">
            <v>8</v>
          </cell>
          <cell r="M2981" t="str">
            <v>UNID.</v>
          </cell>
          <cell r="N2981" t="str">
            <v>TRACTO</v>
          </cell>
          <cell r="O2981">
            <v>69</v>
          </cell>
          <cell r="P2981" t="str">
            <v>N2</v>
          </cell>
          <cell r="Q2981" t="str">
            <v>J2</v>
          </cell>
          <cell r="R2981" t="str">
            <v>J2</v>
          </cell>
          <cell r="S2981" t="str">
            <v>PENDIENTE</v>
          </cell>
          <cell r="T2981">
            <v>0</v>
          </cell>
          <cell r="U2981" t="str">
            <v>MAMANI LARICO  EDUARDO ALVARO</v>
          </cell>
          <cell r="V2981" t="str">
            <v>CORIHUAMAN SURCO  ERICK ROBERT</v>
          </cell>
        </row>
        <row r="2982">
          <cell r="A2982">
            <v>2952</v>
          </cell>
          <cell r="B2982">
            <v>42721</v>
          </cell>
          <cell r="C2982" t="str">
            <v>DICIEMBRE</v>
          </cell>
          <cell r="D2982" t="str">
            <v>2016</v>
          </cell>
          <cell r="E2982">
            <v>530</v>
          </cell>
          <cell r="F2982" t="str">
            <v>C5R-892</v>
          </cell>
          <cell r="G2982" t="str">
            <v>A0T-983</v>
          </cell>
          <cell r="H2982" t="str">
            <v>LAS BAMBAS</v>
          </cell>
          <cell r="I2982">
            <v>226743</v>
          </cell>
          <cell r="J2982" t="str">
            <v>SERVICIO</v>
          </cell>
          <cell r="K2982" t="str">
            <v>SERVICIO DE REPARACION DE CHAPA</v>
          </cell>
          <cell r="L2982">
            <v>1</v>
          </cell>
          <cell r="M2982" t="str">
            <v>UNID.</v>
          </cell>
          <cell r="N2982" t="str">
            <v>TRACTO</v>
          </cell>
          <cell r="O2982">
            <v>69</v>
          </cell>
          <cell r="P2982" t="str">
            <v>J1</v>
          </cell>
          <cell r="Q2982" t="str">
            <v>J1</v>
          </cell>
          <cell r="R2982" t="str">
            <v>J6</v>
          </cell>
          <cell r="S2982" t="str">
            <v>ENTREGADO</v>
          </cell>
          <cell r="T2982">
            <v>0</v>
          </cell>
          <cell r="U2982" t="str">
            <v>FLOREZ CONDORI  JOSE WILLIANS</v>
          </cell>
          <cell r="V2982" t="str">
            <v>FLOREZ CONDORI  JOSE WILLIANS</v>
          </cell>
        </row>
        <row r="2983">
          <cell r="A2983">
            <v>3014</v>
          </cell>
          <cell r="B2983">
            <v>42721</v>
          </cell>
          <cell r="C2983" t="str">
            <v>DICIEMBRE</v>
          </cell>
          <cell r="D2983" t="str">
            <v>2016</v>
          </cell>
          <cell r="E2983">
            <v>606</v>
          </cell>
          <cell r="F2983" t="str">
            <v>C5R-899</v>
          </cell>
          <cell r="G2983" t="str">
            <v>A0U-978</v>
          </cell>
          <cell r="H2983" t="str">
            <v>LAS BAMBAS</v>
          </cell>
          <cell r="I2983">
            <v>154986</v>
          </cell>
          <cell r="J2983" t="str">
            <v>REPUESTO</v>
          </cell>
          <cell r="K2983" t="str">
            <v>TERMINAL OJO 3/8 225A (PARA CABLE DE BATERIA)</v>
          </cell>
          <cell r="L2983">
            <v>12</v>
          </cell>
          <cell r="M2983" t="str">
            <v>GLNS.</v>
          </cell>
          <cell r="N2983" t="str">
            <v>CAMION</v>
          </cell>
          <cell r="O2983">
            <v>69</v>
          </cell>
          <cell r="P2983" t="str">
            <v>E1</v>
          </cell>
          <cell r="Q2983" t="str">
            <v>J1</v>
          </cell>
          <cell r="R2983" t="str">
            <v>J5</v>
          </cell>
          <cell r="S2983" t="str">
            <v>ENTREGADO</v>
          </cell>
          <cell r="T2983">
            <v>0</v>
          </cell>
          <cell r="U2983" t="str">
            <v>PALOMINO CARDENAS JUAN CARLOS</v>
          </cell>
          <cell r="V2983" t="str">
            <v>FLOREZ CONDORI  JOSE WILLIANS</v>
          </cell>
        </row>
        <row r="2984">
          <cell r="A2984">
            <v>3015</v>
          </cell>
          <cell r="B2984">
            <v>42721</v>
          </cell>
          <cell r="C2984" t="str">
            <v>DICIEMBRE</v>
          </cell>
          <cell r="D2984" t="str">
            <v>2016</v>
          </cell>
          <cell r="E2984">
            <v>606</v>
          </cell>
          <cell r="F2984" t="str">
            <v>C5R-899</v>
          </cell>
          <cell r="G2984" t="str">
            <v>A0U-978</v>
          </cell>
          <cell r="H2984" t="str">
            <v>LAS BAMBAS</v>
          </cell>
          <cell r="I2984">
            <v>154986</v>
          </cell>
          <cell r="J2984" t="str">
            <v>REPUESTO</v>
          </cell>
          <cell r="K2984" t="str">
            <v>CABLE N° 0/2  Ó  2/0</v>
          </cell>
          <cell r="L2984">
            <v>2</v>
          </cell>
          <cell r="M2984" t="str">
            <v>M</v>
          </cell>
          <cell r="N2984" t="str">
            <v>TRACTO</v>
          </cell>
          <cell r="O2984">
            <v>69</v>
          </cell>
          <cell r="P2984" t="str">
            <v>E1</v>
          </cell>
          <cell r="Q2984" t="str">
            <v>J1</v>
          </cell>
          <cell r="R2984" t="str">
            <v>J5</v>
          </cell>
          <cell r="S2984" t="str">
            <v>ENTREGADO</v>
          </cell>
          <cell r="T2984">
            <v>0</v>
          </cell>
          <cell r="U2984" t="str">
            <v>PALOMINO CARDENAS JUAN CARLOS</v>
          </cell>
          <cell r="V2984" t="str">
            <v>FLOREZ CONDORI  JOSE WILLIANS</v>
          </cell>
        </row>
        <row r="2985">
          <cell r="A2985">
            <v>2982</v>
          </cell>
          <cell r="B2985">
            <v>42721</v>
          </cell>
          <cell r="C2985" t="str">
            <v>DICIEMBRE</v>
          </cell>
          <cell r="D2985" t="str">
            <v>2016</v>
          </cell>
          <cell r="E2985">
            <v>627</v>
          </cell>
          <cell r="F2985" t="str">
            <v>D3P-730</v>
          </cell>
          <cell r="G2985" t="str">
            <v>TBM-980</v>
          </cell>
          <cell r="H2985" t="str">
            <v>LAS BAMBAS</v>
          </cell>
          <cell r="I2985">
            <v>109105</v>
          </cell>
          <cell r="J2985" t="str">
            <v>SERVICIO</v>
          </cell>
          <cell r="K2985" t="str">
            <v>CONFIGURACION DE RADIO BASE</v>
          </cell>
          <cell r="L2985">
            <v>1</v>
          </cell>
          <cell r="M2985" t="str">
            <v>UNID.</v>
          </cell>
          <cell r="N2985" t="str">
            <v>TRACTO</v>
          </cell>
          <cell r="O2985">
            <v>69</v>
          </cell>
          <cell r="P2985" t="str">
            <v>J1</v>
          </cell>
          <cell r="Q2985" t="str">
            <v>J1</v>
          </cell>
          <cell r="R2985" t="str">
            <v>J5</v>
          </cell>
          <cell r="S2985" t="str">
            <v>ENTREGADO</v>
          </cell>
          <cell r="T2985">
            <v>0</v>
          </cell>
          <cell r="U2985" t="str">
            <v>FLOREZ CONDORI  JOSE WILLIANS</v>
          </cell>
          <cell r="V2985" t="str">
            <v>FLOREZ CONDORI  JOSE WILLIANS</v>
          </cell>
        </row>
        <row r="2986">
          <cell r="A2986">
            <v>3007</v>
          </cell>
          <cell r="B2986">
            <v>42721</v>
          </cell>
          <cell r="C2986" t="str">
            <v>DICIEMBRE</v>
          </cell>
          <cell r="D2986" t="str">
            <v>2016</v>
          </cell>
          <cell r="E2986">
            <v>609</v>
          </cell>
          <cell r="F2986" t="str">
            <v>D3P-743</v>
          </cell>
          <cell r="G2986" t="str">
            <v>B8L-972</v>
          </cell>
          <cell r="H2986" t="str">
            <v>LAS BAMBAS</v>
          </cell>
          <cell r="I2986">
            <v>184439</v>
          </cell>
          <cell r="J2986" t="str">
            <v>REPUESTO</v>
          </cell>
          <cell r="K2986" t="str">
            <v>CABLE VULCANIZADO (5 COLORES)</v>
          </cell>
          <cell r="L2986">
            <v>1</v>
          </cell>
          <cell r="M2986" t="str">
            <v>M</v>
          </cell>
          <cell r="N2986" t="str">
            <v>TRACTO</v>
          </cell>
          <cell r="O2986">
            <v>69</v>
          </cell>
          <cell r="P2986" t="str">
            <v>E1</v>
          </cell>
          <cell r="Q2986" t="str">
            <v>J1</v>
          </cell>
          <cell r="R2986" t="str">
            <v>J5</v>
          </cell>
          <cell r="S2986" t="str">
            <v>ENTREGADO</v>
          </cell>
          <cell r="T2986">
            <v>0</v>
          </cell>
          <cell r="U2986" t="str">
            <v>PALOMINO CARDENAS JUAN CARLOS</v>
          </cell>
          <cell r="V2986" t="str">
            <v>FLOREZ CONDORI  JOSE WILLIANS</v>
          </cell>
        </row>
        <row r="2987">
          <cell r="A2987">
            <v>3008</v>
          </cell>
          <cell r="B2987">
            <v>42721</v>
          </cell>
          <cell r="C2987" t="str">
            <v>DICIEMBRE</v>
          </cell>
          <cell r="D2987" t="str">
            <v>2016</v>
          </cell>
          <cell r="E2987">
            <v>609</v>
          </cell>
          <cell r="F2987" t="str">
            <v>D3P-743</v>
          </cell>
          <cell r="G2987" t="str">
            <v>B8L-972</v>
          </cell>
          <cell r="H2987" t="str">
            <v>LAS BAMBAS</v>
          </cell>
          <cell r="I2987">
            <v>184439</v>
          </cell>
          <cell r="J2987" t="str">
            <v>REPUESTO</v>
          </cell>
          <cell r="K2987" t="str">
            <v>FOCO LAGRIMON AMBAR DE 12 V</v>
          </cell>
          <cell r="L2987">
            <v>1</v>
          </cell>
          <cell r="M2987" t="str">
            <v>UNID.</v>
          </cell>
          <cell r="N2987" t="str">
            <v>TRACTO</v>
          </cell>
          <cell r="O2987">
            <v>69</v>
          </cell>
          <cell r="P2987" t="str">
            <v>E1</v>
          </cell>
          <cell r="Q2987" t="str">
            <v>J1</v>
          </cell>
          <cell r="R2987" t="str">
            <v>J5</v>
          </cell>
          <cell r="S2987" t="str">
            <v>ENTREGADO</v>
          </cell>
          <cell r="T2987">
            <v>0</v>
          </cell>
          <cell r="U2987" t="str">
            <v>PALOMINO CARDENAS JUAN CARLOS</v>
          </cell>
          <cell r="V2987" t="str">
            <v>FLOREZ CONDORI  JOSE WILLIANS</v>
          </cell>
        </row>
        <row r="2988">
          <cell r="A2988">
            <v>3009</v>
          </cell>
          <cell r="B2988">
            <v>42721</v>
          </cell>
          <cell r="C2988" t="str">
            <v>DICIEMBRE</v>
          </cell>
          <cell r="D2988" t="str">
            <v>2016</v>
          </cell>
          <cell r="E2988">
            <v>609</v>
          </cell>
          <cell r="F2988" t="str">
            <v>D3P-743</v>
          </cell>
          <cell r="G2988" t="str">
            <v>B8L-972</v>
          </cell>
          <cell r="H2988" t="str">
            <v>LAS BAMBAS</v>
          </cell>
          <cell r="I2988">
            <v>184439</v>
          </cell>
          <cell r="J2988" t="str">
            <v>REPUESTO</v>
          </cell>
          <cell r="K2988" t="str">
            <v>SOCKET PARA FOCO LAGRIMON</v>
          </cell>
          <cell r="L2988">
            <v>1</v>
          </cell>
          <cell r="M2988" t="str">
            <v>UNID.</v>
          </cell>
          <cell r="N2988" t="str">
            <v>TRACTO</v>
          </cell>
          <cell r="O2988">
            <v>69</v>
          </cell>
          <cell r="P2988" t="str">
            <v>E1</v>
          </cell>
          <cell r="Q2988" t="str">
            <v>J1</v>
          </cell>
          <cell r="R2988" t="str">
            <v>J5</v>
          </cell>
          <cell r="S2988" t="str">
            <v>ENTREGADO</v>
          </cell>
          <cell r="T2988">
            <v>0</v>
          </cell>
          <cell r="U2988" t="str">
            <v>PALOMINO CARDENAS JUAN CARLOS</v>
          </cell>
          <cell r="V2988" t="str">
            <v>FLOREZ CONDORI  JOSE WILLIANS</v>
          </cell>
        </row>
        <row r="2989">
          <cell r="A2989">
            <v>3016</v>
          </cell>
          <cell r="B2989">
            <v>42721</v>
          </cell>
          <cell r="C2989" t="str">
            <v>DICIEMBRE</v>
          </cell>
          <cell r="D2989" t="str">
            <v>2016</v>
          </cell>
          <cell r="E2989">
            <v>609</v>
          </cell>
          <cell r="F2989" t="str">
            <v>D3P-743</v>
          </cell>
          <cell r="G2989" t="str">
            <v>B8L-972</v>
          </cell>
          <cell r="H2989" t="str">
            <v>LAS BAMBAS</v>
          </cell>
          <cell r="I2989">
            <v>184439</v>
          </cell>
          <cell r="J2989" t="str">
            <v>REPUESTO</v>
          </cell>
          <cell r="K2989" t="str">
            <v>MAXIBRAKE TIPO 30</v>
          </cell>
          <cell r="L2989">
            <v>1</v>
          </cell>
          <cell r="M2989" t="str">
            <v>UNID.</v>
          </cell>
          <cell r="N2989" t="str">
            <v>CISTERNA</v>
          </cell>
          <cell r="O2989">
            <v>69</v>
          </cell>
          <cell r="P2989" t="str">
            <v>M8</v>
          </cell>
          <cell r="Q2989" t="str">
            <v>J1</v>
          </cell>
          <cell r="R2989" t="str">
            <v>J5</v>
          </cell>
          <cell r="S2989" t="str">
            <v>ENTREGADO</v>
          </cell>
          <cell r="T2989">
            <v>0</v>
          </cell>
          <cell r="U2989" t="str">
            <v>VARILLAS GAGO  OSCAR ALBERTO</v>
          </cell>
          <cell r="V2989" t="str">
            <v>FLOREZ CONDORI  JOSE WILLIANS</v>
          </cell>
        </row>
        <row r="2990">
          <cell r="A2990">
            <v>3017</v>
          </cell>
          <cell r="B2990">
            <v>42721</v>
          </cell>
          <cell r="C2990" t="str">
            <v>DICIEMBRE</v>
          </cell>
          <cell r="D2990" t="str">
            <v>2016</v>
          </cell>
          <cell r="E2990">
            <v>609</v>
          </cell>
          <cell r="F2990" t="str">
            <v>D3P-743</v>
          </cell>
          <cell r="G2990" t="str">
            <v>B8L-972</v>
          </cell>
          <cell r="H2990" t="str">
            <v>LAS BAMBAS</v>
          </cell>
          <cell r="I2990">
            <v>184439</v>
          </cell>
          <cell r="J2990" t="str">
            <v>REPUESTO</v>
          </cell>
          <cell r="K2990" t="str">
            <v>KIT VALVULA PULPO</v>
          </cell>
          <cell r="L2990">
            <v>1</v>
          </cell>
          <cell r="M2990" t="str">
            <v>UNID.</v>
          </cell>
          <cell r="N2990" t="str">
            <v>CISTERNA</v>
          </cell>
          <cell r="O2990">
            <v>69</v>
          </cell>
          <cell r="P2990" t="str">
            <v>M8</v>
          </cell>
          <cell r="Q2990" t="str">
            <v>J1</v>
          </cell>
          <cell r="R2990" t="str">
            <v>J5</v>
          </cell>
          <cell r="S2990" t="str">
            <v>ENTREGADO</v>
          </cell>
          <cell r="T2990">
            <v>0</v>
          </cell>
          <cell r="U2990" t="str">
            <v>VARILLAS GAGO  OSCAR ALBERTO</v>
          </cell>
          <cell r="V2990" t="str">
            <v>FLOREZ CONDORI  JOSE WILLIANS</v>
          </cell>
        </row>
        <row r="2991">
          <cell r="A2991">
            <v>3018</v>
          </cell>
          <cell r="B2991">
            <v>42721</v>
          </cell>
          <cell r="C2991" t="str">
            <v>DICIEMBRE</v>
          </cell>
          <cell r="D2991" t="str">
            <v>2016</v>
          </cell>
          <cell r="E2991">
            <v>609</v>
          </cell>
          <cell r="F2991" t="str">
            <v>D3P-743</v>
          </cell>
          <cell r="G2991" t="str">
            <v>B8L-972</v>
          </cell>
          <cell r="H2991" t="str">
            <v>LAS BAMBAS</v>
          </cell>
          <cell r="I2991">
            <v>184439</v>
          </cell>
          <cell r="J2991" t="str">
            <v>REPUESTO</v>
          </cell>
          <cell r="K2991" t="str">
            <v>KIT SECADOR DE AIRE</v>
          </cell>
          <cell r="L2991">
            <v>1</v>
          </cell>
          <cell r="M2991" t="str">
            <v>UNID.</v>
          </cell>
          <cell r="N2991" t="str">
            <v>CISTERNA</v>
          </cell>
          <cell r="O2991">
            <v>69</v>
          </cell>
          <cell r="P2991" t="str">
            <v>M8</v>
          </cell>
          <cell r="Q2991" t="str">
            <v>J1</v>
          </cell>
          <cell r="R2991" t="str">
            <v>J5</v>
          </cell>
          <cell r="S2991" t="str">
            <v>ENTREGADO</v>
          </cell>
          <cell r="T2991">
            <v>0</v>
          </cell>
          <cell r="U2991" t="str">
            <v>VARILLAS GAGO  OSCAR ALBERTO</v>
          </cell>
          <cell r="V2991" t="str">
            <v>FLOREZ CONDORI  JOSE WILLIANS</v>
          </cell>
        </row>
        <row r="2992">
          <cell r="A2992">
            <v>3019</v>
          </cell>
          <cell r="B2992">
            <v>42721</v>
          </cell>
          <cell r="C2992" t="str">
            <v>DICIEMBRE</v>
          </cell>
          <cell r="D2992" t="str">
            <v>2016</v>
          </cell>
          <cell r="E2992">
            <v>609</v>
          </cell>
          <cell r="F2992" t="str">
            <v>D3P-743</v>
          </cell>
          <cell r="G2992" t="str">
            <v>B8L-972</v>
          </cell>
          <cell r="H2992" t="str">
            <v>LAS BAMBAS</v>
          </cell>
          <cell r="I2992">
            <v>184439</v>
          </cell>
          <cell r="J2992" t="str">
            <v>REPUESTO</v>
          </cell>
          <cell r="K2992" t="str">
            <v>FILTRO SECADOR DE AIRE</v>
          </cell>
          <cell r="L2992">
            <v>1</v>
          </cell>
          <cell r="M2992" t="str">
            <v>UNID.</v>
          </cell>
          <cell r="N2992" t="str">
            <v>CISTERNA</v>
          </cell>
          <cell r="O2992">
            <v>69</v>
          </cell>
          <cell r="P2992" t="str">
            <v>M8</v>
          </cell>
          <cell r="Q2992" t="str">
            <v>J1</v>
          </cell>
          <cell r="R2992" t="str">
            <v>J5</v>
          </cell>
          <cell r="S2992" t="str">
            <v>ENTREGADO</v>
          </cell>
          <cell r="T2992">
            <v>0</v>
          </cell>
          <cell r="U2992" t="str">
            <v>VARILLAS GAGO  OSCAR ALBERTO</v>
          </cell>
          <cell r="V2992" t="str">
            <v>FLOREZ CONDORI  JOSE WILLIANS</v>
          </cell>
        </row>
        <row r="2993">
          <cell r="A2993">
            <v>2970</v>
          </cell>
          <cell r="B2993">
            <v>42721</v>
          </cell>
          <cell r="C2993" t="str">
            <v>DICIEMBRE</v>
          </cell>
          <cell r="D2993" t="str">
            <v>2016</v>
          </cell>
          <cell r="E2993">
            <v>621</v>
          </cell>
          <cell r="F2993" t="str">
            <v>D3P-744</v>
          </cell>
          <cell r="G2993" t="str">
            <v>A0F-996</v>
          </cell>
          <cell r="H2993" t="str">
            <v>LAS BAMBAS</v>
          </cell>
          <cell r="I2993">
            <v>155746</v>
          </cell>
          <cell r="J2993" t="str">
            <v>REPUESTO</v>
          </cell>
          <cell r="K2993" t="str">
            <v>LLANTAS TRACCION</v>
          </cell>
          <cell r="L2993">
            <v>4</v>
          </cell>
          <cell r="M2993" t="str">
            <v>UNID.</v>
          </cell>
          <cell r="N2993" t="str">
            <v>TRACTO</v>
          </cell>
          <cell r="O2993">
            <v>69</v>
          </cell>
          <cell r="P2993" t="str">
            <v>M3</v>
          </cell>
          <cell r="Q2993" t="str">
            <v>J1</v>
          </cell>
          <cell r="R2993" t="str">
            <v>J5</v>
          </cell>
          <cell r="S2993" t="str">
            <v>PENDIENTE</v>
          </cell>
          <cell r="T2993">
            <v>0</v>
          </cell>
          <cell r="U2993" t="str">
            <v>GARCIA PASQUEL  JOSE LUIS</v>
          </cell>
          <cell r="V2993" t="str">
            <v>FLOREZ CONDORI  JOSE WILLIANS</v>
          </cell>
        </row>
        <row r="2994">
          <cell r="A2994">
            <v>2971</v>
          </cell>
          <cell r="B2994">
            <v>42721</v>
          </cell>
          <cell r="C2994" t="str">
            <v>DICIEMBRE</v>
          </cell>
          <cell r="D2994" t="str">
            <v>2016</v>
          </cell>
          <cell r="E2994">
            <v>621</v>
          </cell>
          <cell r="F2994" t="str">
            <v>D3P-744</v>
          </cell>
          <cell r="G2994" t="str">
            <v>A0F-996</v>
          </cell>
          <cell r="H2994" t="str">
            <v>LAS BAMBAS</v>
          </cell>
          <cell r="I2994">
            <v>155746</v>
          </cell>
          <cell r="J2994" t="str">
            <v>REPUESTO</v>
          </cell>
          <cell r="K2994" t="str">
            <v xml:space="preserve">PITONES RECTOS </v>
          </cell>
          <cell r="L2994">
            <v>2</v>
          </cell>
          <cell r="M2994" t="str">
            <v>UNID.</v>
          </cell>
          <cell r="N2994" t="str">
            <v>TRACTO</v>
          </cell>
          <cell r="O2994">
            <v>69</v>
          </cell>
          <cell r="P2994" t="str">
            <v>M3</v>
          </cell>
          <cell r="Q2994" t="str">
            <v>J1</v>
          </cell>
          <cell r="R2994" t="str">
            <v>J5</v>
          </cell>
          <cell r="S2994" t="str">
            <v>ENTREGADO</v>
          </cell>
          <cell r="T2994">
            <v>0</v>
          </cell>
          <cell r="U2994" t="str">
            <v>GARCIA PASQUEL  JOSE LUIS</v>
          </cell>
          <cell r="V2994" t="str">
            <v>FLOREZ CONDORI  JOSE WILLIANS</v>
          </cell>
        </row>
        <row r="2995">
          <cell r="A2995">
            <v>2987</v>
          </cell>
          <cell r="B2995">
            <v>42721</v>
          </cell>
          <cell r="C2995" t="str">
            <v>DICIEMBRE</v>
          </cell>
          <cell r="D2995" t="str">
            <v>2016</v>
          </cell>
          <cell r="E2995">
            <v>621</v>
          </cell>
          <cell r="F2995" t="str">
            <v>D3P-744</v>
          </cell>
          <cell r="G2995" t="str">
            <v>A0F-996</v>
          </cell>
          <cell r="H2995" t="str">
            <v>LAS BAMBAS</v>
          </cell>
          <cell r="I2995">
            <v>155746</v>
          </cell>
          <cell r="J2995" t="str">
            <v>REPUESTO</v>
          </cell>
          <cell r="K2995" t="str">
            <v>LUZ DE PLACA LED</v>
          </cell>
          <cell r="L2995">
            <v>1</v>
          </cell>
          <cell r="M2995" t="str">
            <v>UNID.</v>
          </cell>
          <cell r="N2995" t="str">
            <v>TRACTO</v>
          </cell>
          <cell r="O2995">
            <v>69</v>
          </cell>
          <cell r="P2995" t="str">
            <v>E2</v>
          </cell>
          <cell r="Q2995" t="str">
            <v>J1</v>
          </cell>
          <cell r="R2995" t="str">
            <v>J5</v>
          </cell>
          <cell r="S2995" t="str">
            <v>ENTREGADO</v>
          </cell>
          <cell r="T2995">
            <v>0</v>
          </cell>
          <cell r="U2995" t="str">
            <v>YUCA BELLIDO BORIS YERSY</v>
          </cell>
          <cell r="V2995" t="str">
            <v>FLOREZ CONDORI  JOSE WILLIANS</v>
          </cell>
        </row>
        <row r="2996">
          <cell r="A2996">
            <v>2988</v>
          </cell>
          <cell r="B2996">
            <v>42721</v>
          </cell>
          <cell r="C2996" t="str">
            <v>DICIEMBRE</v>
          </cell>
          <cell r="D2996" t="str">
            <v>2016</v>
          </cell>
          <cell r="E2996">
            <v>621</v>
          </cell>
          <cell r="F2996" t="str">
            <v>D3P-744</v>
          </cell>
          <cell r="G2996" t="str">
            <v>A0F-996</v>
          </cell>
          <cell r="H2996" t="str">
            <v>LAS BAMBAS</v>
          </cell>
          <cell r="I2996">
            <v>155746</v>
          </cell>
          <cell r="J2996" t="str">
            <v>REPUESTO</v>
          </cell>
          <cell r="K2996" t="str">
            <v>FOCO DOBLE CONTACTO DE 12 V</v>
          </cell>
          <cell r="L2996">
            <v>1</v>
          </cell>
          <cell r="M2996" t="str">
            <v>UNID.</v>
          </cell>
          <cell r="N2996" t="str">
            <v>TRACTO</v>
          </cell>
          <cell r="O2996">
            <v>69</v>
          </cell>
          <cell r="P2996" t="str">
            <v>E2</v>
          </cell>
          <cell r="Q2996" t="str">
            <v>J1</v>
          </cell>
          <cell r="R2996" t="str">
            <v>J5</v>
          </cell>
          <cell r="S2996" t="str">
            <v>ENTREGADO</v>
          </cell>
          <cell r="T2996">
            <v>0</v>
          </cell>
          <cell r="U2996" t="str">
            <v>YUCA BELLIDO BORIS YERSY</v>
          </cell>
          <cell r="V2996" t="str">
            <v>FLOREZ CONDORI  JOSE WILLIANS</v>
          </cell>
        </row>
        <row r="2997">
          <cell r="A2997">
            <v>2956</v>
          </cell>
          <cell r="B2997">
            <v>42721</v>
          </cell>
          <cell r="C2997" t="str">
            <v>DICIEMBRE</v>
          </cell>
          <cell r="D2997" t="str">
            <v>2016</v>
          </cell>
          <cell r="E2997">
            <v>603</v>
          </cell>
          <cell r="F2997" t="str">
            <v>D3R-742</v>
          </cell>
          <cell r="G2997" t="str">
            <v>D2E-975</v>
          </cell>
          <cell r="H2997" t="str">
            <v>LAS BAMBAS</v>
          </cell>
          <cell r="I2997">
            <v>153744</v>
          </cell>
          <cell r="J2997" t="str">
            <v>REPUESTO</v>
          </cell>
          <cell r="K2997" t="str">
            <v>PERNO 3/8 X 5"</v>
          </cell>
          <cell r="L2997">
            <v>2</v>
          </cell>
          <cell r="M2997" t="str">
            <v>UNID.</v>
          </cell>
          <cell r="N2997" t="str">
            <v>TRACTO</v>
          </cell>
          <cell r="O2997">
            <v>69</v>
          </cell>
          <cell r="P2997" t="str">
            <v>E3</v>
          </cell>
          <cell r="Q2997" t="str">
            <v>J1</v>
          </cell>
          <cell r="R2997" t="str">
            <v>J5</v>
          </cell>
          <cell r="S2997" t="str">
            <v>ENTREGADO</v>
          </cell>
          <cell r="T2997">
            <v>0</v>
          </cell>
          <cell r="U2997" t="str">
            <v>CONDORI CHURATA ALEX</v>
          </cell>
          <cell r="V2997" t="str">
            <v>FLOREZ CONDORI  JOSE WILLIANS</v>
          </cell>
        </row>
        <row r="2998">
          <cell r="A2998">
            <v>2957</v>
          </cell>
          <cell r="B2998">
            <v>42721</v>
          </cell>
          <cell r="C2998" t="str">
            <v>DICIEMBRE</v>
          </cell>
          <cell r="D2998" t="str">
            <v>2016</v>
          </cell>
          <cell r="E2998">
            <v>603</v>
          </cell>
          <cell r="F2998" t="str">
            <v>D3R-742</v>
          </cell>
          <cell r="G2998" t="str">
            <v>D2E-975</v>
          </cell>
          <cell r="H2998" t="str">
            <v>LAS BAMBAS</v>
          </cell>
          <cell r="I2998">
            <v>153744</v>
          </cell>
          <cell r="J2998" t="str">
            <v>REPUESTO</v>
          </cell>
          <cell r="K2998" t="str">
            <v>PERNO 3/8 X 6"</v>
          </cell>
          <cell r="L2998">
            <v>2</v>
          </cell>
          <cell r="M2998" t="str">
            <v>UNID.</v>
          </cell>
          <cell r="N2998" t="str">
            <v>TRACTO</v>
          </cell>
          <cell r="O2998">
            <v>69</v>
          </cell>
          <cell r="P2998" t="str">
            <v>E3</v>
          </cell>
          <cell r="Q2998" t="str">
            <v>J1</v>
          </cell>
          <cell r="R2998" t="str">
            <v>J5</v>
          </cell>
          <cell r="S2998" t="str">
            <v>ENTREGADO</v>
          </cell>
          <cell r="T2998">
            <v>0</v>
          </cell>
          <cell r="U2998" t="str">
            <v>CONDORI CHURATA ALEX</v>
          </cell>
          <cell r="V2998" t="str">
            <v>FLOREZ CONDORI  JOSE WILLIANS</v>
          </cell>
        </row>
        <row r="2999">
          <cell r="A2999">
            <v>2958</v>
          </cell>
          <cell r="B2999">
            <v>42721</v>
          </cell>
          <cell r="C2999" t="str">
            <v>DICIEMBRE</v>
          </cell>
          <cell r="D2999" t="str">
            <v>2016</v>
          </cell>
          <cell r="E2999">
            <v>603</v>
          </cell>
          <cell r="F2999" t="str">
            <v>D3R-742</v>
          </cell>
          <cell r="G2999" t="str">
            <v>D2E-975</v>
          </cell>
          <cell r="H2999" t="str">
            <v>LAS BAMBAS</v>
          </cell>
          <cell r="I2999">
            <v>153744</v>
          </cell>
          <cell r="J2999" t="str">
            <v>REPUESTO</v>
          </cell>
          <cell r="K2999" t="str">
            <v xml:space="preserve">ARANDELAS PLANAS 3/8 </v>
          </cell>
          <cell r="L2999">
            <v>2</v>
          </cell>
          <cell r="M2999" t="str">
            <v>UNID.</v>
          </cell>
          <cell r="N2999" t="str">
            <v>TRACTO</v>
          </cell>
          <cell r="O2999">
            <v>69</v>
          </cell>
          <cell r="P2999" t="str">
            <v>E3</v>
          </cell>
          <cell r="Q2999" t="str">
            <v>J1</v>
          </cell>
          <cell r="R2999" t="str">
            <v>J5</v>
          </cell>
          <cell r="S2999" t="str">
            <v>ENTREGADO</v>
          </cell>
          <cell r="T2999">
            <v>0</v>
          </cell>
          <cell r="U2999" t="str">
            <v>CONDORI CHURATA ALEX</v>
          </cell>
          <cell r="V2999" t="str">
            <v>FLOREZ CONDORI  JOSE WILLIANS</v>
          </cell>
        </row>
        <row r="3000">
          <cell r="A3000">
            <v>2977</v>
          </cell>
          <cell r="B3000">
            <v>42721</v>
          </cell>
          <cell r="C3000" t="str">
            <v>DICIEMBRE</v>
          </cell>
          <cell r="D3000" t="str">
            <v>2016</v>
          </cell>
          <cell r="E3000">
            <v>624</v>
          </cell>
          <cell r="F3000" t="str">
            <v>D4T-927</v>
          </cell>
          <cell r="G3000" t="str">
            <v>B4Q-976</v>
          </cell>
          <cell r="H3000" t="str">
            <v>LAS BAMBAS</v>
          </cell>
          <cell r="I3000">
            <v>191811</v>
          </cell>
          <cell r="J3000" t="str">
            <v>REPUESTO</v>
          </cell>
          <cell r="K3000" t="str">
            <v>TUERCA SEGURO 3/8</v>
          </cell>
          <cell r="L3000">
            <v>8</v>
          </cell>
          <cell r="M3000" t="str">
            <v>UNID.</v>
          </cell>
          <cell r="N3000" t="str">
            <v>TRACTO</v>
          </cell>
          <cell r="O3000">
            <v>69</v>
          </cell>
          <cell r="P3000" t="str">
            <v>E1</v>
          </cell>
          <cell r="Q3000" t="str">
            <v>J1</v>
          </cell>
          <cell r="R3000" t="str">
            <v>J5</v>
          </cell>
          <cell r="S3000" t="str">
            <v>ENTREGADO</v>
          </cell>
          <cell r="T3000">
            <v>0</v>
          </cell>
          <cell r="U3000" t="str">
            <v>PALOMINO CARDENAS JUAN CARLOS</v>
          </cell>
          <cell r="V3000" t="str">
            <v>FLOREZ CONDORI  JOSE WILLIANS</v>
          </cell>
        </row>
        <row r="3001">
          <cell r="A3001">
            <v>2978</v>
          </cell>
          <cell r="B3001">
            <v>42721</v>
          </cell>
          <cell r="C3001" t="str">
            <v>DICIEMBRE</v>
          </cell>
          <cell r="D3001" t="str">
            <v>2016</v>
          </cell>
          <cell r="E3001">
            <v>624</v>
          </cell>
          <cell r="F3001" t="str">
            <v>D4T-927</v>
          </cell>
          <cell r="G3001" t="str">
            <v>B4Q-976</v>
          </cell>
          <cell r="H3001" t="str">
            <v>LAS BAMBAS</v>
          </cell>
          <cell r="I3001">
            <v>191811</v>
          </cell>
          <cell r="J3001" t="str">
            <v>REPUESTO</v>
          </cell>
          <cell r="K3001" t="str">
            <v>SOPORTE DE TRAVESAÑO POSTERIOR</v>
          </cell>
          <cell r="L3001">
            <v>2</v>
          </cell>
          <cell r="M3001" t="str">
            <v>UNID.</v>
          </cell>
          <cell r="N3001" t="str">
            <v>TRACTO</v>
          </cell>
          <cell r="O3001">
            <v>69</v>
          </cell>
          <cell r="P3001" t="str">
            <v>M8</v>
          </cell>
          <cell r="Q3001" t="str">
            <v>J1</v>
          </cell>
          <cell r="R3001" t="str">
            <v>J5</v>
          </cell>
          <cell r="S3001" t="str">
            <v>ENTREGADO</v>
          </cell>
          <cell r="T3001">
            <v>0</v>
          </cell>
          <cell r="U3001" t="str">
            <v>VARILLAS GAGO  OSCAR ALBERTO</v>
          </cell>
          <cell r="V3001" t="str">
            <v>FLOREZ CONDORI  JOSE WILLIANS</v>
          </cell>
        </row>
        <row r="3002">
          <cell r="A3002">
            <v>2993</v>
          </cell>
          <cell r="B3002">
            <v>42721</v>
          </cell>
          <cell r="C3002" t="str">
            <v>DICIEMBRE</v>
          </cell>
          <cell r="D3002" t="str">
            <v>2016</v>
          </cell>
          <cell r="E3002">
            <v>619</v>
          </cell>
          <cell r="F3002" t="str">
            <v>D6G-806</v>
          </cell>
          <cell r="G3002" t="str">
            <v>B8K-998</v>
          </cell>
          <cell r="H3002" t="str">
            <v>LAS BAMBAS</v>
          </cell>
          <cell r="I3002">
            <v>219611</v>
          </cell>
          <cell r="J3002" t="str">
            <v>REPUESTO</v>
          </cell>
          <cell r="K3002" t="str">
            <v xml:space="preserve">PERNO 5/8 X 6" C TUERCA </v>
          </cell>
          <cell r="L3002">
            <v>2</v>
          </cell>
          <cell r="M3002" t="str">
            <v>UNID.</v>
          </cell>
          <cell r="N3002" t="str">
            <v>CISTERNA</v>
          </cell>
          <cell r="O3002">
            <v>69</v>
          </cell>
          <cell r="P3002" t="str">
            <v>M1</v>
          </cell>
          <cell r="Q3002" t="str">
            <v>J1</v>
          </cell>
          <cell r="R3002" t="str">
            <v>J5</v>
          </cell>
          <cell r="S3002" t="str">
            <v>ENTREGADO</v>
          </cell>
          <cell r="T3002">
            <v>0</v>
          </cell>
          <cell r="U3002" t="str">
            <v>CABEZAS SANCHEZ JEAN JHONATAN</v>
          </cell>
          <cell r="V3002" t="str">
            <v>FLOREZ CONDORI  JOSE WILLIANS</v>
          </cell>
        </row>
        <row r="3003">
          <cell r="A3003">
            <v>2994</v>
          </cell>
          <cell r="B3003">
            <v>42721</v>
          </cell>
          <cell r="C3003" t="str">
            <v>DICIEMBRE</v>
          </cell>
          <cell r="D3003" t="str">
            <v>2016</v>
          </cell>
          <cell r="E3003">
            <v>619</v>
          </cell>
          <cell r="F3003" t="str">
            <v>D6G-806</v>
          </cell>
          <cell r="G3003" t="str">
            <v>B8K-998</v>
          </cell>
          <cell r="H3003" t="str">
            <v>LAS BAMBAS</v>
          </cell>
          <cell r="I3003">
            <v>219611</v>
          </cell>
          <cell r="J3003" t="str">
            <v>REPUESTO</v>
          </cell>
          <cell r="K3003" t="str">
            <v xml:space="preserve">ARANDELAS 5/8 </v>
          </cell>
          <cell r="L3003">
            <v>4</v>
          </cell>
          <cell r="M3003" t="str">
            <v>UNID.</v>
          </cell>
          <cell r="N3003" t="str">
            <v>CISTERNA</v>
          </cell>
          <cell r="O3003">
            <v>69</v>
          </cell>
          <cell r="P3003" t="str">
            <v>M1</v>
          </cell>
          <cell r="Q3003" t="str">
            <v>J1</v>
          </cell>
          <cell r="R3003" t="str">
            <v>J5</v>
          </cell>
          <cell r="S3003" t="str">
            <v>ENTREGADO</v>
          </cell>
          <cell r="T3003">
            <v>0</v>
          </cell>
          <cell r="U3003" t="str">
            <v>CABEZAS SANCHEZ JEAN JHONATAN</v>
          </cell>
          <cell r="V3003" t="str">
            <v>FLOREZ CONDORI  JOSE WILLIANS</v>
          </cell>
        </row>
        <row r="3004">
          <cell r="A3004">
            <v>3000</v>
          </cell>
          <cell r="B3004">
            <v>42721</v>
          </cell>
          <cell r="C3004" t="str">
            <v>DICIEMBRE</v>
          </cell>
          <cell r="D3004" t="str">
            <v>2016</v>
          </cell>
          <cell r="E3004">
            <v>619</v>
          </cell>
          <cell r="F3004" t="str">
            <v>D6G-806</v>
          </cell>
          <cell r="G3004" t="str">
            <v>B8K-998</v>
          </cell>
          <cell r="H3004" t="str">
            <v>LAS BAMBAS</v>
          </cell>
          <cell r="I3004">
            <v>219611</v>
          </cell>
          <cell r="J3004" t="str">
            <v>REPUESTO</v>
          </cell>
          <cell r="K3004" t="str">
            <v>CHAPA DE CONTACTO CON LLAVE</v>
          </cell>
          <cell r="L3004">
            <v>1</v>
          </cell>
          <cell r="M3004" t="str">
            <v>UNID.</v>
          </cell>
          <cell r="N3004" t="str">
            <v>TRACTO</v>
          </cell>
          <cell r="O3004">
            <v>69</v>
          </cell>
          <cell r="P3004" t="str">
            <v>E1</v>
          </cell>
          <cell r="Q3004" t="str">
            <v>J1</v>
          </cell>
          <cell r="R3004" t="str">
            <v>J5</v>
          </cell>
          <cell r="S3004" t="str">
            <v>ENTREGADO</v>
          </cell>
          <cell r="T3004">
            <v>0</v>
          </cell>
          <cell r="U3004" t="str">
            <v>PALOMINO CARDENAS JUAN CARLOS</v>
          </cell>
          <cell r="V3004" t="str">
            <v>FLOREZ CONDORI  JOSE WILLIANS</v>
          </cell>
        </row>
        <row r="3005">
          <cell r="A3005">
            <v>2953</v>
          </cell>
          <cell r="B3005">
            <v>42721</v>
          </cell>
          <cell r="C3005" t="str">
            <v>DICIEMBRE</v>
          </cell>
          <cell r="D3005" t="str">
            <v>2016</v>
          </cell>
          <cell r="E3005">
            <v>602</v>
          </cell>
          <cell r="F3005" t="str">
            <v>D7N-755</v>
          </cell>
          <cell r="G3005" t="str">
            <v>F7L-983</v>
          </cell>
          <cell r="H3005" t="str">
            <v>LAS BAMBAS</v>
          </cell>
          <cell r="I3005">
            <v>51395</v>
          </cell>
          <cell r="J3005" t="str">
            <v>REPUESTO</v>
          </cell>
          <cell r="K3005" t="str">
            <v>PERNO 1 X7"</v>
          </cell>
          <cell r="L3005">
            <v>1</v>
          </cell>
          <cell r="M3005" t="str">
            <v>UNID.</v>
          </cell>
          <cell r="N3005" t="str">
            <v>CISTERNA</v>
          </cell>
          <cell r="O3005">
            <v>69</v>
          </cell>
          <cell r="P3005" t="str">
            <v>M8</v>
          </cell>
          <cell r="Q3005" t="str">
            <v>J1</v>
          </cell>
          <cell r="R3005" t="str">
            <v>J5</v>
          </cell>
          <cell r="S3005" t="str">
            <v>ENTREGADO</v>
          </cell>
          <cell r="T3005">
            <v>0</v>
          </cell>
          <cell r="U3005" t="str">
            <v>VARILLAS GAGO  OSCAR ALBERTO</v>
          </cell>
          <cell r="V3005" t="str">
            <v>FLOREZ CONDORI  JOSE WILLIANS</v>
          </cell>
        </row>
        <row r="3006">
          <cell r="A3006">
            <v>2954</v>
          </cell>
          <cell r="B3006">
            <v>42721</v>
          </cell>
          <cell r="C3006" t="str">
            <v>DICIEMBRE</v>
          </cell>
          <cell r="D3006" t="str">
            <v>2016</v>
          </cell>
          <cell r="E3006">
            <v>602</v>
          </cell>
          <cell r="F3006" t="str">
            <v>D7N-755</v>
          </cell>
          <cell r="G3006" t="str">
            <v>F7L-983</v>
          </cell>
          <cell r="H3006" t="str">
            <v>LAS BAMBAS</v>
          </cell>
          <cell r="I3006">
            <v>51395</v>
          </cell>
          <cell r="J3006" t="str">
            <v>REPUESTO</v>
          </cell>
          <cell r="K3006" t="str">
            <v>TUERCA SEGURO 1"</v>
          </cell>
          <cell r="L3006">
            <v>1</v>
          </cell>
          <cell r="M3006" t="str">
            <v>UNID.</v>
          </cell>
          <cell r="N3006" t="str">
            <v>CISTERNA</v>
          </cell>
          <cell r="O3006">
            <v>69</v>
          </cell>
          <cell r="P3006" t="str">
            <v>M8</v>
          </cell>
          <cell r="Q3006" t="str">
            <v>J1</v>
          </cell>
          <cell r="R3006" t="str">
            <v>J5</v>
          </cell>
          <cell r="S3006" t="str">
            <v>ENTREGADO</v>
          </cell>
          <cell r="T3006">
            <v>0</v>
          </cell>
          <cell r="U3006" t="str">
            <v>VARILLAS GAGO  OSCAR ALBERTO</v>
          </cell>
          <cell r="V3006" t="str">
            <v>FLOREZ CONDORI  JOSE WILLIANS</v>
          </cell>
        </row>
        <row r="3007">
          <cell r="A3007">
            <v>2955</v>
          </cell>
          <cell r="B3007">
            <v>42721</v>
          </cell>
          <cell r="C3007" t="str">
            <v>DICIEMBRE</v>
          </cell>
          <cell r="D3007" t="str">
            <v>2016</v>
          </cell>
          <cell r="E3007">
            <v>602</v>
          </cell>
          <cell r="F3007" t="str">
            <v>D7N-755</v>
          </cell>
          <cell r="G3007" t="str">
            <v>F7L-983</v>
          </cell>
          <cell r="H3007" t="str">
            <v>LAS BAMBAS</v>
          </cell>
          <cell r="I3007">
            <v>51395</v>
          </cell>
          <cell r="J3007" t="str">
            <v>REPUESTO</v>
          </cell>
          <cell r="K3007" t="str">
            <v>GRASERAS RECTAS NPT 3/8</v>
          </cell>
          <cell r="L3007">
            <v>4</v>
          </cell>
          <cell r="M3007" t="str">
            <v>UNID.</v>
          </cell>
          <cell r="N3007" t="str">
            <v>CISTERNA</v>
          </cell>
          <cell r="O3007">
            <v>69</v>
          </cell>
          <cell r="P3007" t="str">
            <v>M8</v>
          </cell>
          <cell r="Q3007" t="str">
            <v>J1</v>
          </cell>
          <cell r="R3007" t="str">
            <v>J5</v>
          </cell>
          <cell r="S3007" t="str">
            <v>ENTREGADO</v>
          </cell>
          <cell r="T3007">
            <v>0</v>
          </cell>
          <cell r="U3007" t="str">
            <v>VARILLAS GAGO  OSCAR ALBERTO</v>
          </cell>
          <cell r="V3007" t="str">
            <v>FLOREZ CONDORI  JOSE WILLIANS</v>
          </cell>
        </row>
        <row r="3008">
          <cell r="A3008">
            <v>2980</v>
          </cell>
          <cell r="B3008">
            <v>42721</v>
          </cell>
          <cell r="C3008" t="str">
            <v>DICIEMBRE</v>
          </cell>
          <cell r="D3008" t="str">
            <v>2016</v>
          </cell>
          <cell r="E3008">
            <v>200</v>
          </cell>
          <cell r="F3008" t="str">
            <v>TALLER</v>
          </cell>
          <cell r="G3008" t="str">
            <v>TALLER</v>
          </cell>
          <cell r="H3008" t="str">
            <v>TALLER</v>
          </cell>
          <cell r="I3008" t="str">
            <v>TALLER</v>
          </cell>
          <cell r="J3008" t="str">
            <v>REPUESTO</v>
          </cell>
          <cell r="K3008" t="str">
            <v>CELLOCORD 1/8</v>
          </cell>
          <cell r="L3008">
            <v>5</v>
          </cell>
          <cell r="M3008" t="str">
            <v>KG.</v>
          </cell>
          <cell r="N3008" t="str">
            <v>TALLER</v>
          </cell>
          <cell r="O3008">
            <v>69</v>
          </cell>
          <cell r="P3008" t="str">
            <v>S3</v>
          </cell>
          <cell r="Q3008" t="str">
            <v>J1</v>
          </cell>
          <cell r="R3008" t="str">
            <v>J5</v>
          </cell>
          <cell r="S3008" t="str">
            <v>ENTREGADO</v>
          </cell>
          <cell r="T3008">
            <v>0</v>
          </cell>
          <cell r="U3008" t="str">
            <v>JIMENEZ MACHACA JAVIER</v>
          </cell>
          <cell r="V3008" t="str">
            <v>FLOREZ CONDORI  JOSE WILLIANS</v>
          </cell>
        </row>
        <row r="3009">
          <cell r="A3009">
            <v>2983</v>
          </cell>
          <cell r="B3009">
            <v>42721</v>
          </cell>
          <cell r="C3009" t="str">
            <v>DICIEMBRE</v>
          </cell>
          <cell r="D3009" t="str">
            <v>2016</v>
          </cell>
          <cell r="E3009">
            <v>200</v>
          </cell>
          <cell r="F3009" t="str">
            <v>TALLER</v>
          </cell>
          <cell r="G3009" t="str">
            <v>TALLER</v>
          </cell>
          <cell r="H3009" t="str">
            <v>TALLER</v>
          </cell>
          <cell r="I3009" t="str">
            <v>TALLER</v>
          </cell>
          <cell r="J3009" t="str">
            <v>REPUESTO</v>
          </cell>
          <cell r="K3009" t="str">
            <v>SILICONA GREY</v>
          </cell>
          <cell r="L3009">
            <v>1</v>
          </cell>
          <cell r="M3009" t="str">
            <v>UNID.</v>
          </cell>
          <cell r="N3009" t="str">
            <v>TALLER</v>
          </cell>
          <cell r="O3009">
            <v>69</v>
          </cell>
          <cell r="P3009" t="str">
            <v>S3</v>
          </cell>
          <cell r="Q3009" t="str">
            <v>J1</v>
          </cell>
          <cell r="R3009" t="str">
            <v>J5</v>
          </cell>
          <cell r="S3009" t="str">
            <v>ENTREGADO</v>
          </cell>
          <cell r="T3009">
            <v>0</v>
          </cell>
          <cell r="U3009" t="str">
            <v>JIMENEZ MACHACA JAVIER</v>
          </cell>
          <cell r="V3009" t="str">
            <v>FLOREZ CONDORI  JOSE WILLIANS</v>
          </cell>
        </row>
        <row r="3010">
          <cell r="A3010">
            <v>2999</v>
          </cell>
          <cell r="B3010">
            <v>42721</v>
          </cell>
          <cell r="C3010" t="str">
            <v>DICIEMBRE</v>
          </cell>
          <cell r="D3010" t="str">
            <v>2016</v>
          </cell>
          <cell r="E3010">
            <v>200</v>
          </cell>
          <cell r="F3010" t="str">
            <v>TALLER</v>
          </cell>
          <cell r="G3010" t="str">
            <v>TALLER</v>
          </cell>
          <cell r="H3010" t="str">
            <v>TALLER</v>
          </cell>
          <cell r="I3010" t="str">
            <v>TALLER</v>
          </cell>
          <cell r="J3010" t="str">
            <v>REPUESTO</v>
          </cell>
          <cell r="K3010" t="str">
            <v>THINER</v>
          </cell>
          <cell r="L3010">
            <v>2</v>
          </cell>
          <cell r="M3010" t="str">
            <v>GLNS.</v>
          </cell>
          <cell r="N3010" t="str">
            <v>TALLER</v>
          </cell>
          <cell r="O3010">
            <v>69</v>
          </cell>
          <cell r="P3010" t="str">
            <v>S3</v>
          </cell>
          <cell r="Q3010" t="str">
            <v>J1</v>
          </cell>
          <cell r="R3010" t="str">
            <v>J5</v>
          </cell>
          <cell r="S3010" t="str">
            <v>ENTREGADO</v>
          </cell>
          <cell r="T3010">
            <v>0</v>
          </cell>
          <cell r="U3010" t="str">
            <v>JIMENEZ MACHACA JAVIER</v>
          </cell>
          <cell r="V3010" t="str">
            <v>FLOREZ CONDORI  JOSE WILLIANS</v>
          </cell>
        </row>
        <row r="3011">
          <cell r="A3011">
            <v>2959</v>
          </cell>
          <cell r="B3011">
            <v>42721</v>
          </cell>
          <cell r="C3011" t="str">
            <v>DICIEMBRE</v>
          </cell>
          <cell r="D3011" t="str">
            <v>2016</v>
          </cell>
          <cell r="E3011">
            <v>620</v>
          </cell>
          <cell r="F3011" t="str">
            <v>X2W-762</v>
          </cell>
          <cell r="G3011" t="str">
            <v>C5V-998</v>
          </cell>
          <cell r="H3011" t="str">
            <v>LAS BAMBAS</v>
          </cell>
          <cell r="I3011">
            <v>159103</v>
          </cell>
          <cell r="J3011" t="str">
            <v>REPUESTO</v>
          </cell>
          <cell r="K3011" t="str">
            <v>FARO PIRATA</v>
          </cell>
          <cell r="L3011">
            <v>2</v>
          </cell>
          <cell r="M3011" t="str">
            <v>UNID.</v>
          </cell>
          <cell r="N3011" t="str">
            <v>CISTERNA</v>
          </cell>
          <cell r="O3011">
            <v>69</v>
          </cell>
          <cell r="P3011" t="str">
            <v>E2</v>
          </cell>
          <cell r="Q3011" t="str">
            <v>J1</v>
          </cell>
          <cell r="R3011" t="str">
            <v>J5</v>
          </cell>
          <cell r="S3011" t="str">
            <v>ENTREGADO</v>
          </cell>
          <cell r="T3011">
            <v>0</v>
          </cell>
          <cell r="U3011" t="str">
            <v>YUCA BELLIDO BORIS YERSY</v>
          </cell>
          <cell r="V3011" t="str">
            <v>FLOREZ CONDORI  JOSE WILLIANS</v>
          </cell>
        </row>
        <row r="3012">
          <cell r="A3012">
            <v>2960</v>
          </cell>
          <cell r="B3012">
            <v>42721</v>
          </cell>
          <cell r="C3012" t="str">
            <v>DICIEMBRE</v>
          </cell>
          <cell r="D3012" t="str">
            <v>2016</v>
          </cell>
          <cell r="E3012">
            <v>620</v>
          </cell>
          <cell r="F3012" t="str">
            <v>X2W-762</v>
          </cell>
          <cell r="G3012" t="str">
            <v>C5V-998</v>
          </cell>
          <cell r="H3012" t="str">
            <v>LAS BAMBAS</v>
          </cell>
          <cell r="I3012">
            <v>159103</v>
          </cell>
          <cell r="J3012" t="str">
            <v>REPUESTO</v>
          </cell>
          <cell r="K3012" t="str">
            <v>PERNO 5/16 X 1 1/2"</v>
          </cell>
          <cell r="L3012">
            <v>2</v>
          </cell>
          <cell r="M3012" t="str">
            <v>UNID.</v>
          </cell>
          <cell r="N3012" t="str">
            <v>CISTERNA</v>
          </cell>
          <cell r="O3012">
            <v>69</v>
          </cell>
          <cell r="P3012" t="str">
            <v>E2</v>
          </cell>
          <cell r="Q3012" t="str">
            <v>J1</v>
          </cell>
          <cell r="R3012" t="str">
            <v>J5</v>
          </cell>
          <cell r="S3012" t="str">
            <v>ENTREGADO</v>
          </cell>
          <cell r="T3012">
            <v>0</v>
          </cell>
          <cell r="U3012" t="str">
            <v>YUCA BELLIDO BORIS YERSY</v>
          </cell>
          <cell r="V3012" t="str">
            <v>FLOREZ CONDORI  JOSE WILLIANS</v>
          </cell>
        </row>
        <row r="3013">
          <cell r="A3013">
            <v>2961</v>
          </cell>
          <cell r="B3013">
            <v>42721</v>
          </cell>
          <cell r="C3013" t="str">
            <v>DICIEMBRE</v>
          </cell>
          <cell r="D3013" t="str">
            <v>2016</v>
          </cell>
          <cell r="E3013">
            <v>620</v>
          </cell>
          <cell r="F3013" t="str">
            <v>X2W-762</v>
          </cell>
          <cell r="G3013" t="str">
            <v>C5V-998</v>
          </cell>
          <cell r="H3013" t="str">
            <v>LAS BAMBAS</v>
          </cell>
          <cell r="I3013">
            <v>159103</v>
          </cell>
          <cell r="J3013" t="str">
            <v>REPUESTO</v>
          </cell>
          <cell r="K3013" t="str">
            <v>TUERCA SEGURO 5/16</v>
          </cell>
          <cell r="L3013">
            <v>2</v>
          </cell>
          <cell r="M3013" t="str">
            <v>UNID.</v>
          </cell>
          <cell r="N3013" t="str">
            <v>CISTERNA</v>
          </cell>
          <cell r="O3013">
            <v>69</v>
          </cell>
          <cell r="P3013" t="str">
            <v>E2</v>
          </cell>
          <cell r="Q3013" t="str">
            <v>J1</v>
          </cell>
          <cell r="R3013" t="str">
            <v>J5</v>
          </cell>
          <cell r="S3013" t="str">
            <v>ENTREGADO</v>
          </cell>
          <cell r="T3013">
            <v>0</v>
          </cell>
          <cell r="U3013" t="str">
            <v>YUCA BELLIDO BORIS YERSY</v>
          </cell>
          <cell r="V3013" t="str">
            <v>FLOREZ CONDORI  JOSE WILLIANS</v>
          </cell>
        </row>
        <row r="3014">
          <cell r="A3014">
            <v>2962</v>
          </cell>
          <cell r="B3014">
            <v>42721</v>
          </cell>
          <cell r="C3014" t="str">
            <v>DICIEMBRE</v>
          </cell>
          <cell r="D3014" t="str">
            <v>2016</v>
          </cell>
          <cell r="E3014">
            <v>620</v>
          </cell>
          <cell r="F3014" t="str">
            <v>X2W-762</v>
          </cell>
          <cell r="G3014" t="str">
            <v>C5V-998</v>
          </cell>
          <cell r="H3014" t="str">
            <v>LAS BAMBAS</v>
          </cell>
          <cell r="I3014">
            <v>159103</v>
          </cell>
          <cell r="J3014" t="str">
            <v>REPUESTO</v>
          </cell>
          <cell r="K3014" t="str">
            <v>CABLE NRO.16</v>
          </cell>
          <cell r="L3014">
            <v>3</v>
          </cell>
          <cell r="M3014" t="str">
            <v>M</v>
          </cell>
          <cell r="N3014" t="str">
            <v>CISTERNA</v>
          </cell>
          <cell r="O3014">
            <v>69</v>
          </cell>
          <cell r="P3014" t="str">
            <v>E2</v>
          </cell>
          <cell r="Q3014" t="str">
            <v>J1</v>
          </cell>
          <cell r="R3014" t="str">
            <v>J5</v>
          </cell>
          <cell r="S3014" t="str">
            <v>ENTREGADO</v>
          </cell>
          <cell r="T3014">
            <v>0</v>
          </cell>
          <cell r="U3014" t="str">
            <v>YUCA BELLIDO BORIS YERSY</v>
          </cell>
          <cell r="V3014" t="str">
            <v>FLOREZ CONDORI  JOSE WILLIANS</v>
          </cell>
        </row>
        <row r="3015">
          <cell r="A3015">
            <v>2963</v>
          </cell>
          <cell r="B3015">
            <v>42721</v>
          </cell>
          <cell r="C3015" t="str">
            <v>DICIEMBRE</v>
          </cell>
          <cell r="D3015" t="str">
            <v>2016</v>
          </cell>
          <cell r="E3015">
            <v>620</v>
          </cell>
          <cell r="F3015" t="str">
            <v>X2W-762</v>
          </cell>
          <cell r="G3015" t="str">
            <v>C5V-998</v>
          </cell>
          <cell r="H3015" t="str">
            <v>LAS BAMBAS</v>
          </cell>
          <cell r="I3015">
            <v>159103</v>
          </cell>
          <cell r="J3015" t="str">
            <v>REPUESTO</v>
          </cell>
          <cell r="K3015" t="str">
            <v>CORRUGADO 1/4</v>
          </cell>
          <cell r="L3015">
            <v>2</v>
          </cell>
          <cell r="M3015" t="str">
            <v>M</v>
          </cell>
          <cell r="N3015" t="str">
            <v>CISTERNA</v>
          </cell>
          <cell r="O3015">
            <v>69</v>
          </cell>
          <cell r="P3015" t="str">
            <v>E2</v>
          </cell>
          <cell r="Q3015" t="str">
            <v>J1</v>
          </cell>
          <cell r="R3015" t="str">
            <v>J5</v>
          </cell>
          <cell r="S3015" t="str">
            <v>ENTREGADO</v>
          </cell>
          <cell r="T3015">
            <v>0</v>
          </cell>
          <cell r="U3015" t="str">
            <v>YUCA BELLIDO BORIS YERSY</v>
          </cell>
          <cell r="V3015" t="str">
            <v>FLOREZ CONDORI  JOSE WILLIANS</v>
          </cell>
        </row>
        <row r="3016">
          <cell r="A3016">
            <v>2964</v>
          </cell>
          <cell r="B3016">
            <v>42721</v>
          </cell>
          <cell r="C3016" t="str">
            <v>DICIEMBRE</v>
          </cell>
          <cell r="D3016" t="str">
            <v>2016</v>
          </cell>
          <cell r="E3016">
            <v>620</v>
          </cell>
          <cell r="F3016" t="str">
            <v>X2W-762</v>
          </cell>
          <cell r="G3016" t="str">
            <v>C5V-998</v>
          </cell>
          <cell r="H3016" t="str">
            <v>LAS BAMBAS</v>
          </cell>
          <cell r="I3016">
            <v>159103</v>
          </cell>
          <cell r="J3016" t="str">
            <v>REPUESTO</v>
          </cell>
          <cell r="K3016" t="str">
            <v>TERMINAL OJO 3/8 225A (PARA CABLE DE BATERIA)</v>
          </cell>
          <cell r="L3016">
            <v>2</v>
          </cell>
          <cell r="M3016" t="str">
            <v>UNID.</v>
          </cell>
          <cell r="N3016" t="str">
            <v>TRACTO</v>
          </cell>
          <cell r="O3016">
            <v>69</v>
          </cell>
          <cell r="P3016" t="str">
            <v>E2</v>
          </cell>
          <cell r="Q3016" t="str">
            <v>J1</v>
          </cell>
          <cell r="R3016" t="str">
            <v>J5</v>
          </cell>
          <cell r="S3016" t="str">
            <v>ENTREGADO</v>
          </cell>
          <cell r="T3016">
            <v>0</v>
          </cell>
          <cell r="U3016" t="str">
            <v>YUCA BELLIDO BORIS YERSY</v>
          </cell>
          <cell r="V3016" t="str">
            <v>FLOREZ CONDORI  JOSE WILLIANS</v>
          </cell>
        </row>
        <row r="3017">
          <cell r="A3017">
            <v>2997</v>
          </cell>
          <cell r="B3017">
            <v>42721</v>
          </cell>
          <cell r="C3017" t="str">
            <v>DICIEMBRE</v>
          </cell>
          <cell r="D3017" t="str">
            <v>2016</v>
          </cell>
          <cell r="E3017">
            <v>620</v>
          </cell>
          <cell r="F3017" t="str">
            <v>X2W-762</v>
          </cell>
          <cell r="G3017" t="str">
            <v>C5V-998</v>
          </cell>
          <cell r="H3017" t="str">
            <v>LAS BAMBAS</v>
          </cell>
          <cell r="I3017">
            <v>159103</v>
          </cell>
          <cell r="J3017" t="str">
            <v>REPUESTO</v>
          </cell>
          <cell r="K3017" t="str">
            <v>FILTRO SEPARADOR DE AGUA T502594</v>
          </cell>
          <cell r="L3017">
            <v>1</v>
          </cell>
          <cell r="M3017" t="str">
            <v>UNID.</v>
          </cell>
          <cell r="N3017" t="str">
            <v>TRACTO</v>
          </cell>
          <cell r="O3017">
            <v>69</v>
          </cell>
          <cell r="P3017" t="str">
            <v>M8</v>
          </cell>
          <cell r="Q3017" t="str">
            <v>J1</v>
          </cell>
          <cell r="R3017" t="str">
            <v>J5</v>
          </cell>
          <cell r="S3017" t="str">
            <v>ENTREGADO</v>
          </cell>
          <cell r="T3017">
            <v>0</v>
          </cell>
          <cell r="U3017" t="str">
            <v>VARILLAS GAGO  OSCAR ALBERTO</v>
          </cell>
          <cell r="V3017" t="str">
            <v>FLOREZ CONDORI  JOSE WILLIANS</v>
          </cell>
        </row>
        <row r="3018">
          <cell r="A3018">
            <v>2998</v>
          </cell>
          <cell r="B3018">
            <v>42721</v>
          </cell>
          <cell r="C3018" t="str">
            <v>DICIEMBRE</v>
          </cell>
          <cell r="D3018" t="str">
            <v>2016</v>
          </cell>
          <cell r="E3018">
            <v>620</v>
          </cell>
          <cell r="F3018" t="str">
            <v>X2W-762</v>
          </cell>
          <cell r="G3018" t="str">
            <v>C5V-998</v>
          </cell>
          <cell r="H3018" t="str">
            <v>LAS BAMBAS</v>
          </cell>
          <cell r="I3018">
            <v>159103</v>
          </cell>
          <cell r="J3018" t="str">
            <v>REPUESTO</v>
          </cell>
          <cell r="K3018" t="str">
            <v>FILTRO DE COMBUSTIBLE E500KP02 D36</v>
          </cell>
          <cell r="L3018">
            <v>1</v>
          </cell>
          <cell r="M3018" t="str">
            <v>UNID.</v>
          </cell>
          <cell r="N3018" t="str">
            <v>TRACTO</v>
          </cell>
          <cell r="O3018">
            <v>69</v>
          </cell>
          <cell r="P3018" t="str">
            <v>M8</v>
          </cell>
          <cell r="Q3018" t="str">
            <v>J1</v>
          </cell>
          <cell r="R3018" t="str">
            <v>J5</v>
          </cell>
          <cell r="S3018" t="str">
            <v>ENTREGADO</v>
          </cell>
          <cell r="T3018">
            <v>0</v>
          </cell>
          <cell r="U3018" t="str">
            <v>VARILLAS GAGO  OSCAR ALBERTO</v>
          </cell>
          <cell r="V3018" t="str">
            <v>FLOREZ CONDORI  JOSE WILLIANS</v>
          </cell>
        </row>
        <row r="3019">
          <cell r="A3019">
            <v>3028</v>
          </cell>
          <cell r="B3019">
            <v>42722</v>
          </cell>
          <cell r="C3019" t="str">
            <v>DICIEMBRE</v>
          </cell>
          <cell r="D3019" t="str">
            <v>2016</v>
          </cell>
          <cell r="E3019">
            <v>633</v>
          </cell>
          <cell r="F3019" t="str">
            <v>AKX-805</v>
          </cell>
          <cell r="G3019" t="str">
            <v>F5Z-985</v>
          </cell>
          <cell r="H3019" t="str">
            <v>LAS BAMBAS</v>
          </cell>
          <cell r="I3019">
            <v>37238</v>
          </cell>
          <cell r="J3019" t="str">
            <v>REPUESTO</v>
          </cell>
          <cell r="K3019" t="str">
            <v>FILTRO DE AIRE  PRIMARIO</v>
          </cell>
          <cell r="L3019">
            <v>1</v>
          </cell>
          <cell r="M3019" t="str">
            <v>UNID.</v>
          </cell>
          <cell r="N3019" t="str">
            <v>TRACTO</v>
          </cell>
          <cell r="O3019">
            <v>68</v>
          </cell>
          <cell r="P3019" t="str">
            <v>M1</v>
          </cell>
          <cell r="Q3019" t="str">
            <v>J2</v>
          </cell>
          <cell r="R3019" t="str">
            <v>J2</v>
          </cell>
          <cell r="S3019" t="str">
            <v>ENTREGADO</v>
          </cell>
          <cell r="T3019">
            <v>0</v>
          </cell>
          <cell r="U3019" t="str">
            <v>CABEZAS SANCHEZ JEAN JHONATAN</v>
          </cell>
          <cell r="V3019" t="str">
            <v>CORIHUAMAN SURCO  ERICK ROBERT</v>
          </cell>
        </row>
        <row r="3020">
          <cell r="A3020">
            <v>3033</v>
          </cell>
          <cell r="B3020">
            <v>42722</v>
          </cell>
          <cell r="C3020" t="str">
            <v>DICIEMBRE</v>
          </cell>
          <cell r="D3020" t="str">
            <v>2016</v>
          </cell>
          <cell r="E3020">
            <v>633</v>
          </cell>
          <cell r="F3020" t="str">
            <v>AKX-805</v>
          </cell>
          <cell r="G3020" t="str">
            <v>F5Z-985</v>
          </cell>
          <cell r="H3020" t="str">
            <v>LAS BAMBAS</v>
          </cell>
          <cell r="I3020">
            <v>37238</v>
          </cell>
          <cell r="J3020" t="str">
            <v>MATERIALES</v>
          </cell>
          <cell r="K3020" t="str">
            <v>GALON DE LIMPIA PARABRISAS</v>
          </cell>
          <cell r="L3020">
            <v>1</v>
          </cell>
          <cell r="M3020" t="str">
            <v>GLNS.</v>
          </cell>
          <cell r="N3020" t="str">
            <v>TRACTO</v>
          </cell>
          <cell r="O3020">
            <v>68</v>
          </cell>
          <cell r="P3020" t="str">
            <v>M1</v>
          </cell>
          <cell r="Q3020" t="str">
            <v>J2</v>
          </cell>
          <cell r="R3020" t="str">
            <v>J2</v>
          </cell>
          <cell r="S3020" t="str">
            <v>ENTREGADO</v>
          </cell>
          <cell r="T3020">
            <v>0</v>
          </cell>
          <cell r="U3020" t="str">
            <v>CABEZAS SANCHEZ JEAN JHONATAN</v>
          </cell>
          <cell r="V3020" t="str">
            <v>CORIHUAMAN SURCO  ERICK ROBERT</v>
          </cell>
        </row>
        <row r="3021">
          <cell r="A3021">
            <v>3034</v>
          </cell>
          <cell r="B3021">
            <v>42722</v>
          </cell>
          <cell r="C3021" t="str">
            <v>DICIEMBRE</v>
          </cell>
          <cell r="D3021" t="str">
            <v>2016</v>
          </cell>
          <cell r="E3021">
            <v>633</v>
          </cell>
          <cell r="F3021" t="str">
            <v>AKX-805</v>
          </cell>
          <cell r="G3021" t="str">
            <v>F5Z-985</v>
          </cell>
          <cell r="H3021" t="str">
            <v>LAS BAMBAS</v>
          </cell>
          <cell r="I3021">
            <v>37238</v>
          </cell>
          <cell r="J3021" t="str">
            <v>MATERIALES</v>
          </cell>
          <cell r="K3021" t="str">
            <v>AMARRA CABLES</v>
          </cell>
          <cell r="L3021">
            <v>5</v>
          </cell>
          <cell r="M3021" t="str">
            <v>UNID.</v>
          </cell>
          <cell r="N3021" t="str">
            <v>TRACTO</v>
          </cell>
          <cell r="O3021">
            <v>68</v>
          </cell>
          <cell r="P3021" t="str">
            <v>M1</v>
          </cell>
          <cell r="Q3021" t="str">
            <v>J2</v>
          </cell>
          <cell r="R3021" t="str">
            <v>J2</v>
          </cell>
          <cell r="S3021" t="str">
            <v>ENTREGADO</v>
          </cell>
          <cell r="T3021">
            <v>0</v>
          </cell>
          <cell r="U3021" t="str">
            <v>CABEZAS SANCHEZ JEAN JHONATAN</v>
          </cell>
          <cell r="V3021" t="str">
            <v>CORIHUAMAN SURCO  ERICK ROBERT</v>
          </cell>
        </row>
        <row r="3022">
          <cell r="A3022">
            <v>3023</v>
          </cell>
          <cell r="B3022">
            <v>42722</v>
          </cell>
          <cell r="C3022" t="str">
            <v>DICIEMBRE</v>
          </cell>
          <cell r="D3022" t="str">
            <v>2016</v>
          </cell>
          <cell r="E3022">
            <v>632</v>
          </cell>
          <cell r="F3022" t="str">
            <v>D3P-747</v>
          </cell>
          <cell r="G3022" t="str">
            <v>A0T-985</v>
          </cell>
          <cell r="H3022" t="str">
            <v>LAS BAMBAS</v>
          </cell>
          <cell r="I3022">
            <v>186478</v>
          </cell>
          <cell r="J3022" t="str">
            <v>REPUESTO</v>
          </cell>
          <cell r="K3022" t="str">
            <v>TAPA DE FARO DELANTERO DERECHO</v>
          </cell>
          <cell r="L3022">
            <v>1</v>
          </cell>
          <cell r="M3022" t="str">
            <v>UNID.</v>
          </cell>
          <cell r="N3022" t="str">
            <v>TRACTO</v>
          </cell>
          <cell r="O3022">
            <v>68</v>
          </cell>
          <cell r="P3022" t="str">
            <v>E1</v>
          </cell>
          <cell r="Q3022" t="str">
            <v>J2</v>
          </cell>
          <cell r="R3022" t="str">
            <v>J2</v>
          </cell>
          <cell r="S3022" t="str">
            <v>ENTREGADO</v>
          </cell>
          <cell r="T3022">
            <v>0</v>
          </cell>
          <cell r="U3022" t="str">
            <v>PALOMINO CARDENAS JUAN CARLOS</v>
          </cell>
          <cell r="V3022" t="str">
            <v>CORIHUAMAN SURCO  ERICK ROBERT</v>
          </cell>
        </row>
        <row r="3023">
          <cell r="A3023">
            <v>3024</v>
          </cell>
          <cell r="B3023">
            <v>42722</v>
          </cell>
          <cell r="C3023" t="str">
            <v>DICIEMBRE</v>
          </cell>
          <cell r="D3023" t="str">
            <v>2016</v>
          </cell>
          <cell r="E3023">
            <v>632</v>
          </cell>
          <cell r="F3023" t="str">
            <v>D3P-747</v>
          </cell>
          <cell r="G3023" t="str">
            <v>A0T-985</v>
          </cell>
          <cell r="H3023" t="str">
            <v>LAS BAMBAS</v>
          </cell>
          <cell r="I3023">
            <v>186478</v>
          </cell>
          <cell r="J3023" t="str">
            <v>REPUESTO</v>
          </cell>
          <cell r="K3023" t="str">
            <v>SOLICITO 5TA RUEDA POR ENCONTRARSE RAJADA</v>
          </cell>
          <cell r="L3023">
            <v>1</v>
          </cell>
          <cell r="M3023" t="str">
            <v>UNID.</v>
          </cell>
          <cell r="N3023" t="str">
            <v>TRACTO</v>
          </cell>
          <cell r="O3023">
            <v>68</v>
          </cell>
          <cell r="P3023" t="str">
            <v>M3</v>
          </cell>
          <cell r="Q3023" t="str">
            <v>J2</v>
          </cell>
          <cell r="R3023" t="str">
            <v>J2</v>
          </cell>
          <cell r="S3023" t="str">
            <v>ENTREGADO</v>
          </cell>
          <cell r="T3023">
            <v>0</v>
          </cell>
          <cell r="U3023" t="str">
            <v>GARCIA PASQUEL  JOSE LUIS</v>
          </cell>
          <cell r="V3023" t="str">
            <v>CORIHUAMAN SURCO  ERICK ROBERT</v>
          </cell>
        </row>
        <row r="3024">
          <cell r="A3024">
            <v>3031</v>
          </cell>
          <cell r="B3024">
            <v>42722</v>
          </cell>
          <cell r="C3024" t="str">
            <v>DICIEMBRE</v>
          </cell>
          <cell r="D3024" t="str">
            <v>2016</v>
          </cell>
          <cell r="E3024">
            <v>632</v>
          </cell>
          <cell r="F3024" t="str">
            <v>D3P-747</v>
          </cell>
          <cell r="G3024" t="str">
            <v>A0T-985</v>
          </cell>
          <cell r="H3024" t="str">
            <v>LAS BAMBAS</v>
          </cell>
          <cell r="I3024">
            <v>186478</v>
          </cell>
          <cell r="J3024" t="str">
            <v>REPUESTO</v>
          </cell>
          <cell r="K3024" t="str">
            <v>KIT EJE EXENTRICO</v>
          </cell>
          <cell r="L3024">
            <v>3</v>
          </cell>
          <cell r="M3024" t="str">
            <v>UNID.</v>
          </cell>
          <cell r="N3024" t="str">
            <v>CISTERNA</v>
          </cell>
          <cell r="O3024">
            <v>68</v>
          </cell>
          <cell r="P3024" t="str">
            <v>M3</v>
          </cell>
          <cell r="Q3024" t="str">
            <v>J2</v>
          </cell>
          <cell r="R3024" t="str">
            <v>J2</v>
          </cell>
          <cell r="S3024" t="str">
            <v>ENTREGADO</v>
          </cell>
          <cell r="T3024">
            <v>0</v>
          </cell>
          <cell r="U3024" t="str">
            <v>GARCIA PASQUEL  JOSE LUIS</v>
          </cell>
          <cell r="V3024" t="str">
            <v>CORIHUAMAN SURCO  ERICK ROBERT</v>
          </cell>
        </row>
        <row r="3025">
          <cell r="A3025">
            <v>3032</v>
          </cell>
          <cell r="B3025">
            <v>42722</v>
          </cell>
          <cell r="C3025" t="str">
            <v>DICIEMBRE</v>
          </cell>
          <cell r="D3025" t="str">
            <v>2016</v>
          </cell>
          <cell r="E3025">
            <v>632</v>
          </cell>
          <cell r="F3025" t="str">
            <v>D3P-747</v>
          </cell>
          <cell r="G3025" t="str">
            <v>A0T-985</v>
          </cell>
          <cell r="H3025" t="str">
            <v>LAS BAMBAS</v>
          </cell>
          <cell r="I3025">
            <v>186478</v>
          </cell>
          <cell r="J3025" t="str">
            <v>MATERIALES</v>
          </cell>
          <cell r="K3025" t="str">
            <v>BALDE DE GRASA</v>
          </cell>
          <cell r="L3025">
            <v>1</v>
          </cell>
          <cell r="M3025" t="str">
            <v>UNID.</v>
          </cell>
          <cell r="N3025" t="str">
            <v>CISTERNA</v>
          </cell>
          <cell r="O3025">
            <v>68</v>
          </cell>
          <cell r="P3025" t="str">
            <v>M3</v>
          </cell>
          <cell r="Q3025" t="str">
            <v>J2</v>
          </cell>
          <cell r="R3025" t="str">
            <v>J2</v>
          </cell>
          <cell r="S3025" t="str">
            <v>ENTREGADO</v>
          </cell>
          <cell r="T3025">
            <v>0</v>
          </cell>
          <cell r="U3025" t="str">
            <v>GARCIA PASQUEL  JOSE LUIS</v>
          </cell>
          <cell r="V3025" t="str">
            <v>CORIHUAMAN SURCO  ERICK ROBERT</v>
          </cell>
        </row>
        <row r="3026">
          <cell r="A3026">
            <v>3021</v>
          </cell>
          <cell r="B3026">
            <v>42722</v>
          </cell>
          <cell r="C3026" t="str">
            <v>DICIEMBRE</v>
          </cell>
          <cell r="D3026" t="str">
            <v>2016</v>
          </cell>
          <cell r="E3026">
            <v>631</v>
          </cell>
          <cell r="F3026" t="str">
            <v>D3R-791</v>
          </cell>
          <cell r="G3026" t="str">
            <v>B1M-993</v>
          </cell>
          <cell r="H3026" t="str">
            <v>LAS BAMBAS</v>
          </cell>
          <cell r="I3026">
            <v>141416</v>
          </cell>
          <cell r="J3026" t="str">
            <v>SERVICIO</v>
          </cell>
          <cell r="K3026" t="str">
            <v>REPARACION DE RADIADOR</v>
          </cell>
          <cell r="L3026">
            <v>1</v>
          </cell>
          <cell r="M3026" t="str">
            <v>UNID.</v>
          </cell>
          <cell r="N3026" t="str">
            <v>TRACTO</v>
          </cell>
          <cell r="O3026">
            <v>68</v>
          </cell>
          <cell r="P3026" t="str">
            <v>M8</v>
          </cell>
          <cell r="Q3026" t="str">
            <v>J2</v>
          </cell>
          <cell r="R3026" t="str">
            <v>J2</v>
          </cell>
          <cell r="S3026" t="str">
            <v>ENTREGADO</v>
          </cell>
          <cell r="T3026">
            <v>0</v>
          </cell>
          <cell r="U3026" t="str">
            <v>VARILLAS GAGO  OSCAR ALBERTO</v>
          </cell>
          <cell r="V3026" t="str">
            <v>CORIHUAMAN SURCO  ERICK ROBERT</v>
          </cell>
        </row>
        <row r="3027">
          <cell r="A3027">
            <v>3022</v>
          </cell>
          <cell r="B3027">
            <v>42722</v>
          </cell>
          <cell r="C3027" t="str">
            <v>DICIEMBRE</v>
          </cell>
          <cell r="D3027" t="str">
            <v>2016</v>
          </cell>
          <cell r="E3027">
            <v>631</v>
          </cell>
          <cell r="F3027" t="str">
            <v>D3R-791</v>
          </cell>
          <cell r="G3027" t="str">
            <v>B1M-993</v>
          </cell>
          <cell r="H3027" t="str">
            <v>LAS BAMBAS</v>
          </cell>
          <cell r="I3027">
            <v>141416</v>
          </cell>
          <cell r="J3027" t="str">
            <v>SERVICIO</v>
          </cell>
          <cell r="K3027" t="str">
            <v>SONDEO DE INTERCULER</v>
          </cell>
          <cell r="L3027">
            <v>1</v>
          </cell>
          <cell r="M3027" t="str">
            <v>UNID.</v>
          </cell>
          <cell r="N3027" t="str">
            <v>TRACTO</v>
          </cell>
          <cell r="O3027">
            <v>68</v>
          </cell>
          <cell r="P3027" t="str">
            <v>M8</v>
          </cell>
          <cell r="Q3027" t="str">
            <v>J2</v>
          </cell>
          <cell r="R3027" t="str">
            <v>J2</v>
          </cell>
          <cell r="S3027" t="str">
            <v>ENTREGADO</v>
          </cell>
          <cell r="T3027">
            <v>0</v>
          </cell>
          <cell r="U3027" t="str">
            <v>VARILLAS GAGO  OSCAR ALBERTO</v>
          </cell>
          <cell r="V3027" t="str">
            <v>CORIHUAMAN SURCO  ERICK ROBERT</v>
          </cell>
        </row>
        <row r="3028">
          <cell r="A3028">
            <v>3029</v>
          </cell>
          <cell r="B3028">
            <v>42722</v>
          </cell>
          <cell r="C3028" t="str">
            <v>DICIEMBRE</v>
          </cell>
          <cell r="D3028" t="str">
            <v>2016</v>
          </cell>
          <cell r="E3028">
            <v>631</v>
          </cell>
          <cell r="F3028" t="str">
            <v>D3R-791</v>
          </cell>
          <cell r="G3028" t="str">
            <v>B1M-993</v>
          </cell>
          <cell r="H3028" t="str">
            <v>LAS BAMBAS</v>
          </cell>
          <cell r="I3028">
            <v>141416</v>
          </cell>
          <cell r="J3028" t="str">
            <v>REPUESTO</v>
          </cell>
          <cell r="K3028" t="str">
            <v>FUNDA PARA PALANCA DE CAMBIOS</v>
          </cell>
          <cell r="L3028">
            <v>1</v>
          </cell>
          <cell r="M3028" t="str">
            <v>UNID.</v>
          </cell>
          <cell r="N3028" t="str">
            <v>TRACTO</v>
          </cell>
          <cell r="O3028">
            <v>68</v>
          </cell>
          <cell r="P3028" t="str">
            <v>M8</v>
          </cell>
          <cell r="Q3028" t="str">
            <v>J2</v>
          </cell>
          <cell r="R3028" t="str">
            <v>J2</v>
          </cell>
          <cell r="S3028" t="str">
            <v>ENTREGADO</v>
          </cell>
          <cell r="T3028">
            <v>0</v>
          </cell>
          <cell r="U3028" t="str">
            <v>VARILLAS GAGO  OSCAR ALBERTO</v>
          </cell>
          <cell r="V3028" t="str">
            <v>CORIHUAMAN SURCO  ERICK ROBERT</v>
          </cell>
        </row>
        <row r="3029">
          <cell r="A3029">
            <v>3030</v>
          </cell>
          <cell r="B3029">
            <v>42722</v>
          </cell>
          <cell r="C3029" t="str">
            <v>DICIEMBRE</v>
          </cell>
          <cell r="D3029" t="str">
            <v>2016</v>
          </cell>
          <cell r="E3029">
            <v>631</v>
          </cell>
          <cell r="F3029" t="str">
            <v>D3R-791</v>
          </cell>
          <cell r="G3029" t="str">
            <v>B1M-993</v>
          </cell>
          <cell r="H3029" t="str">
            <v>LAS BAMBAS</v>
          </cell>
          <cell r="I3029">
            <v>141416</v>
          </cell>
          <cell r="J3029" t="str">
            <v>REPUESTO</v>
          </cell>
          <cell r="K3029" t="str">
            <v>SOPORTE DE CAPOT</v>
          </cell>
          <cell r="L3029">
            <v>2</v>
          </cell>
          <cell r="M3029" t="str">
            <v>UNID.</v>
          </cell>
          <cell r="N3029" t="str">
            <v>TRACTO</v>
          </cell>
          <cell r="O3029">
            <v>68</v>
          </cell>
          <cell r="P3029" t="str">
            <v>M8</v>
          </cell>
          <cell r="Q3029" t="str">
            <v>J2</v>
          </cell>
          <cell r="R3029" t="str">
            <v>J2</v>
          </cell>
          <cell r="S3029" t="str">
            <v>ENTREGADO</v>
          </cell>
          <cell r="T3029">
            <v>0</v>
          </cell>
          <cell r="U3029" t="str">
            <v>VARILLAS GAGO  OSCAR ALBERTO</v>
          </cell>
          <cell r="V3029" t="str">
            <v>CORIHUAMAN SURCO  ERICK ROBERT</v>
          </cell>
        </row>
        <row r="3030">
          <cell r="A3030">
            <v>3025</v>
          </cell>
          <cell r="B3030">
            <v>42722</v>
          </cell>
          <cell r="C3030" t="str">
            <v>DICIEMBRE</v>
          </cell>
          <cell r="D3030" t="str">
            <v>2016</v>
          </cell>
          <cell r="E3030">
            <v>200</v>
          </cell>
          <cell r="F3030" t="str">
            <v>TALLER</v>
          </cell>
          <cell r="G3030" t="str">
            <v>TALLER</v>
          </cell>
          <cell r="H3030" t="str">
            <v>TALLER</v>
          </cell>
          <cell r="I3030" t="str">
            <v>TALLER</v>
          </cell>
          <cell r="J3030" t="str">
            <v>INSUMO TALLER</v>
          </cell>
          <cell r="K3030" t="str">
            <v>ESPRAY BLANCO</v>
          </cell>
          <cell r="L3030">
            <v>1</v>
          </cell>
          <cell r="M3030" t="str">
            <v>UNID.</v>
          </cell>
          <cell r="N3030" t="str">
            <v>TALLER</v>
          </cell>
          <cell r="O3030">
            <v>68</v>
          </cell>
          <cell r="P3030" t="str">
            <v>N2</v>
          </cell>
          <cell r="Q3030" t="str">
            <v>J2</v>
          </cell>
          <cell r="R3030" t="str">
            <v>J2</v>
          </cell>
          <cell r="S3030" t="str">
            <v>ENTREGADO</v>
          </cell>
          <cell r="T3030">
            <v>0</v>
          </cell>
          <cell r="U3030" t="str">
            <v>MAMANI LARICO  EDUARDO ALVARO</v>
          </cell>
          <cell r="V3030" t="str">
            <v>CORIHUAMAN SURCO  ERICK ROBERT</v>
          </cell>
        </row>
        <row r="3031">
          <cell r="A3031">
            <v>3026</v>
          </cell>
          <cell r="B3031">
            <v>42722</v>
          </cell>
          <cell r="C3031" t="str">
            <v>DICIEMBRE</v>
          </cell>
          <cell r="D3031" t="str">
            <v>2016</v>
          </cell>
          <cell r="E3031">
            <v>200</v>
          </cell>
          <cell r="F3031" t="str">
            <v>TALLER</v>
          </cell>
          <cell r="G3031" t="str">
            <v>TALLER</v>
          </cell>
          <cell r="H3031" t="str">
            <v>TALLER</v>
          </cell>
          <cell r="I3031" t="str">
            <v>TALLER</v>
          </cell>
          <cell r="J3031" t="str">
            <v>INSUMO TALLER</v>
          </cell>
          <cell r="K3031" t="str">
            <v>ESPRAY ALUMINIO</v>
          </cell>
          <cell r="L3031">
            <v>1</v>
          </cell>
          <cell r="M3031" t="str">
            <v>UNID.</v>
          </cell>
          <cell r="N3031" t="str">
            <v>TALLER</v>
          </cell>
          <cell r="O3031">
            <v>68</v>
          </cell>
          <cell r="P3031" t="str">
            <v>N2</v>
          </cell>
          <cell r="Q3031" t="str">
            <v>J2</v>
          </cell>
          <cell r="R3031" t="str">
            <v>J2</v>
          </cell>
          <cell r="S3031" t="str">
            <v>ENTREGADO</v>
          </cell>
          <cell r="T3031">
            <v>0</v>
          </cell>
          <cell r="U3031" t="str">
            <v>MAMANI LARICO  EDUARDO ALVARO</v>
          </cell>
          <cell r="V3031" t="str">
            <v>CORIHUAMAN SURCO  ERICK ROBERT</v>
          </cell>
        </row>
        <row r="3032">
          <cell r="A3032">
            <v>3027</v>
          </cell>
          <cell r="B3032">
            <v>42722</v>
          </cell>
          <cell r="C3032" t="str">
            <v>DICIEMBRE</v>
          </cell>
          <cell r="D3032" t="str">
            <v>2016</v>
          </cell>
          <cell r="E3032">
            <v>200</v>
          </cell>
          <cell r="F3032" t="str">
            <v>TALLER</v>
          </cell>
          <cell r="G3032" t="str">
            <v>TALLER</v>
          </cell>
          <cell r="H3032" t="str">
            <v>TALLER</v>
          </cell>
          <cell r="I3032" t="str">
            <v>TALLER</v>
          </cell>
          <cell r="J3032" t="str">
            <v>INSUMO TALLER</v>
          </cell>
          <cell r="K3032" t="str">
            <v>PLUMON</v>
          </cell>
          <cell r="L3032">
            <v>1</v>
          </cell>
          <cell r="M3032" t="str">
            <v>UNID.</v>
          </cell>
          <cell r="N3032" t="str">
            <v>TALLER</v>
          </cell>
          <cell r="O3032">
            <v>68</v>
          </cell>
          <cell r="P3032" t="str">
            <v>N2</v>
          </cell>
          <cell r="Q3032" t="str">
            <v>J2</v>
          </cell>
          <cell r="R3032" t="str">
            <v>J2</v>
          </cell>
          <cell r="S3032" t="str">
            <v>ENTREGADO</v>
          </cell>
          <cell r="T3032">
            <v>0</v>
          </cell>
          <cell r="U3032" t="str">
            <v>MAMANI LARICO  EDUARDO ALVARO</v>
          </cell>
          <cell r="V3032" t="str">
            <v>CORIHUAMAN SURCO  ERICK ROBERT</v>
          </cell>
        </row>
        <row r="3033">
          <cell r="A3033">
            <v>3094</v>
          </cell>
          <cell r="B3033">
            <v>42723</v>
          </cell>
          <cell r="C3033" t="str">
            <v>DICIEMBRE</v>
          </cell>
          <cell r="D3033" t="str">
            <v>2016</v>
          </cell>
          <cell r="E3033">
            <v>339</v>
          </cell>
          <cell r="F3033" t="str">
            <v>A9H-889</v>
          </cell>
          <cell r="G3033" t="str">
            <v>CAMION</v>
          </cell>
          <cell r="H3033" t="str">
            <v>TAMBOMAYO</v>
          </cell>
          <cell r="I3033">
            <v>0</v>
          </cell>
          <cell r="J3033" t="str">
            <v>REPUESTO</v>
          </cell>
          <cell r="K3033" t="str">
            <v>NEBLINEROS</v>
          </cell>
          <cell r="L3033">
            <v>2</v>
          </cell>
          <cell r="M3033" t="str">
            <v>UNID.</v>
          </cell>
          <cell r="N3033" t="str">
            <v>TRACTO</v>
          </cell>
          <cell r="O3033">
            <v>67</v>
          </cell>
          <cell r="P3033" t="str">
            <v>E3</v>
          </cell>
          <cell r="Q3033" t="str">
            <v>J2</v>
          </cell>
          <cell r="R3033" t="str">
            <v>J5</v>
          </cell>
          <cell r="S3033" t="str">
            <v>ENTREGADO</v>
          </cell>
          <cell r="T3033">
            <v>0</v>
          </cell>
          <cell r="U3033" t="str">
            <v>CONDORI CHURATA ALEX</v>
          </cell>
          <cell r="V3033" t="str">
            <v>CORIHUAMAN SURCO  ERICK ROBERT</v>
          </cell>
        </row>
        <row r="3034">
          <cell r="A3034">
            <v>3067</v>
          </cell>
          <cell r="B3034">
            <v>42723</v>
          </cell>
          <cell r="C3034" t="str">
            <v>DICIEMBRE</v>
          </cell>
          <cell r="D3034" t="str">
            <v>2016</v>
          </cell>
          <cell r="E3034">
            <v>625</v>
          </cell>
          <cell r="F3034" t="str">
            <v>ABR-727</v>
          </cell>
          <cell r="G3034" t="str">
            <v>C9S-989</v>
          </cell>
          <cell r="H3034" t="str">
            <v>LAS BAMBAS</v>
          </cell>
          <cell r="I3034">
            <v>100985</v>
          </cell>
          <cell r="J3034" t="str">
            <v>REPUESTO</v>
          </cell>
          <cell r="K3034" t="str">
            <v>TAPA DE FARO DELANTERO DERECHO</v>
          </cell>
          <cell r="L3034">
            <v>1</v>
          </cell>
          <cell r="M3034" t="str">
            <v>UNID.</v>
          </cell>
          <cell r="N3034" t="str">
            <v>TRACTO</v>
          </cell>
          <cell r="O3034">
            <v>67</v>
          </cell>
          <cell r="P3034" t="str">
            <v>E1</v>
          </cell>
          <cell r="Q3034" t="str">
            <v>J1</v>
          </cell>
          <cell r="R3034" t="str">
            <v>J5</v>
          </cell>
          <cell r="S3034" t="str">
            <v>ENTREGADO</v>
          </cell>
          <cell r="T3034">
            <v>0</v>
          </cell>
          <cell r="U3034" t="str">
            <v>PALOMINO CARDENAS JUAN CARLOS</v>
          </cell>
          <cell r="V3034" t="str">
            <v>FLOREZ CONDORI  JOSE WILLIANS</v>
          </cell>
        </row>
        <row r="3035">
          <cell r="A3035">
            <v>3073</v>
          </cell>
          <cell r="B3035">
            <v>42723</v>
          </cell>
          <cell r="C3035" t="str">
            <v>DICIEMBRE</v>
          </cell>
          <cell r="D3035" t="str">
            <v>2016</v>
          </cell>
          <cell r="E3035">
            <v>647</v>
          </cell>
          <cell r="F3035" t="str">
            <v>AEH-801</v>
          </cell>
          <cell r="G3035" t="str">
            <v>CAMIONETA</v>
          </cell>
          <cell r="H3035" t="str">
            <v>LAS BAMBAS</v>
          </cell>
          <cell r="I3035">
            <v>92180</v>
          </cell>
          <cell r="J3035" t="str">
            <v>REPUESTO</v>
          </cell>
          <cell r="K3035" t="str">
            <v>FILTRO DE AIRE</v>
          </cell>
          <cell r="L3035">
            <v>1</v>
          </cell>
          <cell r="M3035" t="str">
            <v>UNID.</v>
          </cell>
          <cell r="N3035" t="str">
            <v>CAMIONETA</v>
          </cell>
          <cell r="O3035">
            <v>67</v>
          </cell>
          <cell r="P3035" t="str">
            <v>J1</v>
          </cell>
          <cell r="Q3035" t="str">
            <v>J1</v>
          </cell>
          <cell r="R3035" t="str">
            <v>J5</v>
          </cell>
          <cell r="S3035" t="str">
            <v>ENTREGADO</v>
          </cell>
          <cell r="T3035">
            <v>0</v>
          </cell>
          <cell r="U3035" t="str">
            <v>FLOREZ CONDORI  JOSE WILLIANS</v>
          </cell>
          <cell r="V3035" t="str">
            <v>FLOREZ CONDORI  JOSE WILLIANS</v>
          </cell>
        </row>
        <row r="3036">
          <cell r="A3036">
            <v>3074</v>
          </cell>
          <cell r="B3036">
            <v>42723</v>
          </cell>
          <cell r="C3036" t="str">
            <v>DICIEMBRE</v>
          </cell>
          <cell r="D3036" t="str">
            <v>2016</v>
          </cell>
          <cell r="E3036">
            <v>647</v>
          </cell>
          <cell r="F3036" t="str">
            <v>AEH-801</v>
          </cell>
          <cell r="G3036" t="str">
            <v>CAMIONETA</v>
          </cell>
          <cell r="H3036" t="str">
            <v>LAS BAMBAS</v>
          </cell>
          <cell r="I3036">
            <v>92180</v>
          </cell>
          <cell r="J3036" t="str">
            <v>REPUESTO</v>
          </cell>
          <cell r="K3036" t="str">
            <v>FILTRO DE COMBUSTIBLE</v>
          </cell>
          <cell r="L3036">
            <v>1</v>
          </cell>
          <cell r="M3036" t="str">
            <v>UNID.</v>
          </cell>
          <cell r="N3036" t="str">
            <v>CAMIONETA</v>
          </cell>
          <cell r="O3036">
            <v>67</v>
          </cell>
          <cell r="P3036" t="str">
            <v>J1</v>
          </cell>
          <cell r="Q3036" t="str">
            <v>J1</v>
          </cell>
          <cell r="R3036" t="str">
            <v>J5</v>
          </cell>
          <cell r="S3036" t="str">
            <v>ENTREGADO</v>
          </cell>
          <cell r="T3036">
            <v>0</v>
          </cell>
          <cell r="U3036" t="str">
            <v>FLOREZ CONDORI  JOSE WILLIANS</v>
          </cell>
          <cell r="V3036" t="str">
            <v>FLOREZ CONDORI  JOSE WILLIANS</v>
          </cell>
        </row>
        <row r="3037">
          <cell r="A3037">
            <v>3075</v>
          </cell>
          <cell r="B3037">
            <v>42723</v>
          </cell>
          <cell r="C3037" t="str">
            <v>DICIEMBRE</v>
          </cell>
          <cell r="D3037" t="str">
            <v>2016</v>
          </cell>
          <cell r="E3037">
            <v>647</v>
          </cell>
          <cell r="F3037" t="str">
            <v>AEH-801</v>
          </cell>
          <cell r="G3037" t="str">
            <v>CAMIONETA</v>
          </cell>
          <cell r="H3037" t="str">
            <v>LAS BAMBAS</v>
          </cell>
          <cell r="I3037">
            <v>92180</v>
          </cell>
          <cell r="J3037" t="str">
            <v>REPUESTO</v>
          </cell>
          <cell r="K3037" t="str">
            <v>FILTRO DE ACEITE</v>
          </cell>
          <cell r="L3037">
            <v>1</v>
          </cell>
          <cell r="M3037" t="str">
            <v>UNID.</v>
          </cell>
          <cell r="N3037" t="str">
            <v>CAMIONETA</v>
          </cell>
          <cell r="O3037">
            <v>67</v>
          </cell>
          <cell r="P3037" t="str">
            <v>J1</v>
          </cell>
          <cell r="Q3037" t="str">
            <v>J1</v>
          </cell>
          <cell r="R3037" t="str">
            <v>J5</v>
          </cell>
          <cell r="S3037" t="str">
            <v>ENTREGADO</v>
          </cell>
          <cell r="T3037">
            <v>0</v>
          </cell>
          <cell r="U3037" t="str">
            <v>FLOREZ CONDORI  JOSE WILLIANS</v>
          </cell>
          <cell r="V3037" t="str">
            <v>FLOREZ CONDORI  JOSE WILLIANS</v>
          </cell>
        </row>
        <row r="3038">
          <cell r="A3038">
            <v>3076</v>
          </cell>
          <cell r="B3038">
            <v>42723</v>
          </cell>
          <cell r="C3038" t="str">
            <v>DICIEMBRE</v>
          </cell>
          <cell r="D3038" t="str">
            <v>2016</v>
          </cell>
          <cell r="E3038">
            <v>647</v>
          </cell>
          <cell r="F3038" t="str">
            <v>AEH-801</v>
          </cell>
          <cell r="G3038" t="str">
            <v>CAMIONETA</v>
          </cell>
          <cell r="H3038" t="str">
            <v>LAS BAMBAS</v>
          </cell>
          <cell r="I3038">
            <v>92180</v>
          </cell>
          <cell r="J3038" t="str">
            <v>REPUESTO</v>
          </cell>
          <cell r="K3038" t="str">
            <v>ACEITE MOTOR 15W-40</v>
          </cell>
          <cell r="L3038">
            <v>2</v>
          </cell>
          <cell r="M3038" t="str">
            <v>GLNS.</v>
          </cell>
          <cell r="N3038" t="str">
            <v>CAMIONETA</v>
          </cell>
          <cell r="O3038">
            <v>67</v>
          </cell>
          <cell r="P3038" t="str">
            <v>J1</v>
          </cell>
          <cell r="Q3038" t="str">
            <v>J1</v>
          </cell>
          <cell r="R3038" t="str">
            <v>J5</v>
          </cell>
          <cell r="S3038" t="str">
            <v>ENTREGADO</v>
          </cell>
          <cell r="T3038">
            <v>0</v>
          </cell>
          <cell r="U3038" t="str">
            <v>FLOREZ CONDORI  JOSE WILLIANS</v>
          </cell>
          <cell r="V3038" t="str">
            <v>FLOREZ CONDORI  JOSE WILLIANS</v>
          </cell>
        </row>
        <row r="3039">
          <cell r="A3039">
            <v>3065</v>
          </cell>
          <cell r="B3039">
            <v>42723</v>
          </cell>
          <cell r="C3039" t="str">
            <v>DICIEMBRE</v>
          </cell>
          <cell r="D3039" t="str">
            <v>2016</v>
          </cell>
          <cell r="E3039">
            <v>645</v>
          </cell>
          <cell r="F3039" t="str">
            <v>AKW-894</v>
          </cell>
          <cell r="G3039" t="str">
            <v>TBN-978</v>
          </cell>
          <cell r="H3039" t="str">
            <v>LAS BAMBAS</v>
          </cell>
          <cell r="I3039">
            <v>41745</v>
          </cell>
          <cell r="J3039" t="str">
            <v>REPUESTO</v>
          </cell>
          <cell r="K3039" t="str">
            <v>PARCHE RACK 10</v>
          </cell>
          <cell r="L3039">
            <v>1</v>
          </cell>
          <cell r="M3039" t="str">
            <v>UNID.</v>
          </cell>
          <cell r="N3039" t="str">
            <v>CISTERNA</v>
          </cell>
          <cell r="O3039">
            <v>67</v>
          </cell>
          <cell r="P3039" t="str">
            <v>N1</v>
          </cell>
          <cell r="Q3039" t="str">
            <v>J2</v>
          </cell>
          <cell r="R3039" t="str">
            <v>J6</v>
          </cell>
          <cell r="S3039" t="str">
            <v>ENTREGADO</v>
          </cell>
          <cell r="T3039">
            <v>0</v>
          </cell>
          <cell r="U3039" t="str">
            <v>AGUILAR CCANTUTA WILLY</v>
          </cell>
          <cell r="V3039" t="str">
            <v>CORIHUAMAN SURCO  ERICK ROBERT</v>
          </cell>
        </row>
        <row r="3040">
          <cell r="A3040">
            <v>3066</v>
          </cell>
          <cell r="B3040">
            <v>42723</v>
          </cell>
          <cell r="C3040" t="str">
            <v>DICIEMBRE</v>
          </cell>
          <cell r="D3040" t="str">
            <v>2016</v>
          </cell>
          <cell r="E3040">
            <v>645</v>
          </cell>
          <cell r="F3040" t="str">
            <v>AKW-894</v>
          </cell>
          <cell r="G3040" t="str">
            <v>TBN-978</v>
          </cell>
          <cell r="H3040" t="str">
            <v>LAS BAMBAS</v>
          </cell>
          <cell r="I3040">
            <v>41745</v>
          </cell>
          <cell r="J3040" t="str">
            <v>REPUESTO</v>
          </cell>
          <cell r="K3040" t="str">
            <v>PARCHE RACK 12</v>
          </cell>
          <cell r="L3040">
            <v>1</v>
          </cell>
          <cell r="M3040" t="str">
            <v>UNID.</v>
          </cell>
          <cell r="N3040" t="str">
            <v>CISTERNA</v>
          </cell>
          <cell r="O3040">
            <v>67</v>
          </cell>
          <cell r="P3040" t="str">
            <v>N1</v>
          </cell>
          <cell r="Q3040" t="str">
            <v>J2</v>
          </cell>
          <cell r="R3040" t="str">
            <v>J6</v>
          </cell>
          <cell r="S3040" t="str">
            <v>ENTREGADO</v>
          </cell>
          <cell r="T3040">
            <v>0</v>
          </cell>
          <cell r="U3040" t="str">
            <v>AGUILAR CCANTUTA WILLY</v>
          </cell>
          <cell r="V3040" t="str">
            <v>CORIHUAMAN SURCO  ERICK ROBERT</v>
          </cell>
        </row>
        <row r="3041">
          <cell r="A3041">
            <v>3060</v>
          </cell>
          <cell r="B3041">
            <v>42723</v>
          </cell>
          <cell r="C3041" t="str">
            <v>DICIEMBRE</v>
          </cell>
          <cell r="D3041" t="str">
            <v>2016</v>
          </cell>
          <cell r="E3041">
            <v>633</v>
          </cell>
          <cell r="F3041" t="str">
            <v>AKX-805</v>
          </cell>
          <cell r="G3041" t="str">
            <v>F5Z-985</v>
          </cell>
          <cell r="H3041" t="str">
            <v>LAS BAMBAS</v>
          </cell>
          <cell r="I3041">
            <v>37238</v>
          </cell>
          <cell r="J3041" t="str">
            <v>REPUESTO</v>
          </cell>
          <cell r="K3041" t="str">
            <v>AMORTIGUADOR DE SUSPENSION</v>
          </cell>
          <cell r="L3041">
            <v>1</v>
          </cell>
          <cell r="M3041" t="str">
            <v>UNID.</v>
          </cell>
          <cell r="N3041" t="str">
            <v>CISTERNA</v>
          </cell>
          <cell r="O3041">
            <v>67</v>
          </cell>
          <cell r="P3041" t="str">
            <v>J2</v>
          </cell>
          <cell r="Q3041" t="str">
            <v>J2</v>
          </cell>
          <cell r="R3041" t="str">
            <v>J5</v>
          </cell>
          <cell r="S3041" t="str">
            <v>ENTREGADO</v>
          </cell>
          <cell r="T3041">
            <v>0</v>
          </cell>
          <cell r="U3041" t="str">
            <v>CORIHUAMAN SURCO  ERICK ROBERT</v>
          </cell>
          <cell r="V3041" t="str">
            <v>CORIHUAMAN SURCO  ERICK ROBERT</v>
          </cell>
        </row>
        <row r="3042">
          <cell r="A3042">
            <v>3096</v>
          </cell>
          <cell r="B3042">
            <v>42723</v>
          </cell>
          <cell r="C3042" t="str">
            <v>DICIEMBRE</v>
          </cell>
          <cell r="D3042" t="str">
            <v>2016</v>
          </cell>
          <cell r="E3042">
            <v>594</v>
          </cell>
          <cell r="F3042" t="str">
            <v>B2M-948</v>
          </cell>
          <cell r="G3042" t="str">
            <v>CAMION</v>
          </cell>
          <cell r="H3042" t="str">
            <v>TAMBOMAYO</v>
          </cell>
          <cell r="I3042">
            <v>114956</v>
          </cell>
          <cell r="J3042" t="str">
            <v>REPUESTO</v>
          </cell>
          <cell r="K3042" t="str">
            <v>TERMINALES OJO DE 3/8</v>
          </cell>
          <cell r="L3042">
            <v>2</v>
          </cell>
          <cell r="M3042" t="str">
            <v>UNID.</v>
          </cell>
          <cell r="N3042" t="str">
            <v>TRACTO</v>
          </cell>
          <cell r="O3042">
            <v>67</v>
          </cell>
          <cell r="P3042" t="str">
            <v>E3</v>
          </cell>
          <cell r="Q3042" t="str">
            <v>J2</v>
          </cell>
          <cell r="R3042" t="str">
            <v>J2</v>
          </cell>
          <cell r="S3042" t="str">
            <v>ENTREGADO</v>
          </cell>
          <cell r="T3042">
            <v>0</v>
          </cell>
          <cell r="U3042" t="str">
            <v>CONDORI CHURATA ALEX</v>
          </cell>
          <cell r="V3042" t="str">
            <v>CORIHUAMAN SURCO  ERICK ROBERT</v>
          </cell>
        </row>
        <row r="3043">
          <cell r="A3043">
            <v>3070</v>
          </cell>
          <cell r="B3043">
            <v>42723</v>
          </cell>
          <cell r="C3043" t="str">
            <v>DICIEMBRE</v>
          </cell>
          <cell r="D3043" t="str">
            <v>2016</v>
          </cell>
          <cell r="E3043">
            <v>638</v>
          </cell>
          <cell r="F3043" t="str">
            <v>C5R-895</v>
          </cell>
          <cell r="G3043" t="str">
            <v>TBL-976</v>
          </cell>
          <cell r="H3043" t="str">
            <v>LAS BAMBAS</v>
          </cell>
          <cell r="I3043">
            <v>171517</v>
          </cell>
          <cell r="J3043" t="str">
            <v>REPUESTO</v>
          </cell>
          <cell r="K3043" t="str">
            <v>TUBO CORRUGADO 3/8</v>
          </cell>
          <cell r="L3043">
            <v>3</v>
          </cell>
          <cell r="M3043" t="str">
            <v>M</v>
          </cell>
          <cell r="N3043" t="str">
            <v>CISTERNA</v>
          </cell>
          <cell r="O3043">
            <v>67</v>
          </cell>
          <cell r="P3043" t="str">
            <v>E2</v>
          </cell>
          <cell r="Q3043" t="str">
            <v>J1</v>
          </cell>
          <cell r="R3043" t="str">
            <v>J5</v>
          </cell>
          <cell r="S3043" t="str">
            <v>ENTREGADO</v>
          </cell>
          <cell r="T3043">
            <v>0</v>
          </cell>
          <cell r="U3043" t="str">
            <v>YUCA BELLIDO BORIS YERSY</v>
          </cell>
          <cell r="V3043" t="str">
            <v>FLOREZ CONDORI  JOSE WILLIANS</v>
          </cell>
        </row>
        <row r="3044">
          <cell r="A3044">
            <v>3071</v>
          </cell>
          <cell r="B3044">
            <v>42723</v>
          </cell>
          <cell r="C3044" t="str">
            <v>DICIEMBRE</v>
          </cell>
          <cell r="D3044" t="str">
            <v>2016</v>
          </cell>
          <cell r="E3044">
            <v>638</v>
          </cell>
          <cell r="F3044" t="str">
            <v>C5R-895</v>
          </cell>
          <cell r="G3044" t="str">
            <v>TBL-976</v>
          </cell>
          <cell r="H3044" t="str">
            <v>LAS BAMBAS</v>
          </cell>
          <cell r="I3044">
            <v>171517</v>
          </cell>
          <cell r="J3044" t="str">
            <v>REPUESTO</v>
          </cell>
          <cell r="K3044" t="str">
            <v>FOCO LAGRIMON AMBAR DE 12 V</v>
          </cell>
          <cell r="L3044">
            <v>1</v>
          </cell>
          <cell r="M3044" t="str">
            <v>UNID.</v>
          </cell>
          <cell r="N3044" t="str">
            <v>CISTERNA</v>
          </cell>
          <cell r="O3044">
            <v>67</v>
          </cell>
          <cell r="P3044" t="str">
            <v>E2</v>
          </cell>
          <cell r="Q3044" t="str">
            <v>J1</v>
          </cell>
          <cell r="R3044" t="str">
            <v>J5</v>
          </cell>
          <cell r="S3044" t="str">
            <v>ENTREGADO</v>
          </cell>
          <cell r="T3044">
            <v>0</v>
          </cell>
          <cell r="U3044" t="str">
            <v>YUCA BELLIDO BORIS YERSY</v>
          </cell>
          <cell r="V3044" t="str">
            <v>FLOREZ CONDORI  JOSE WILLIANS</v>
          </cell>
        </row>
        <row r="3045">
          <cell r="A3045">
            <v>3093</v>
          </cell>
          <cell r="B3045">
            <v>42723</v>
          </cell>
          <cell r="C3045" t="str">
            <v>DICIEMBRE</v>
          </cell>
          <cell r="D3045" t="str">
            <v>2016</v>
          </cell>
          <cell r="E3045">
            <v>639</v>
          </cell>
          <cell r="F3045" t="str">
            <v>C6X-739</v>
          </cell>
          <cell r="G3045" t="str">
            <v>TCS-988</v>
          </cell>
          <cell r="H3045" t="str">
            <v>LAS BAMBAS CONC.</v>
          </cell>
          <cell r="I3045">
            <v>231385</v>
          </cell>
          <cell r="J3045" t="str">
            <v>REPUESTO</v>
          </cell>
          <cell r="K3045" t="str">
            <v>ENFRIADOR DE ACEITE DE DIRECCION</v>
          </cell>
          <cell r="L3045">
            <v>1</v>
          </cell>
          <cell r="M3045" t="str">
            <v>UNID.</v>
          </cell>
          <cell r="N3045" t="str">
            <v>TRACTO</v>
          </cell>
          <cell r="O3045">
            <v>67</v>
          </cell>
          <cell r="P3045" t="str">
            <v>M1</v>
          </cell>
          <cell r="Q3045" t="str">
            <v>J2</v>
          </cell>
          <cell r="R3045" t="str">
            <v>J5</v>
          </cell>
          <cell r="S3045" t="str">
            <v>PENDIENTE</v>
          </cell>
          <cell r="T3045">
            <v>0</v>
          </cell>
          <cell r="U3045" t="str">
            <v>CABEZAS SANCHEZ JEAN JHONATAN</v>
          </cell>
          <cell r="V3045" t="str">
            <v>CORIHUAMAN SURCO  ERICK ROBERT</v>
          </cell>
        </row>
        <row r="3046">
          <cell r="A3046">
            <v>3072</v>
          </cell>
          <cell r="B3046">
            <v>42723</v>
          </cell>
          <cell r="C3046" t="str">
            <v>DICIEMBRE</v>
          </cell>
          <cell r="D3046" t="str">
            <v>2016</v>
          </cell>
          <cell r="E3046">
            <v>632</v>
          </cell>
          <cell r="F3046" t="str">
            <v>D3P-747</v>
          </cell>
          <cell r="G3046" t="str">
            <v>A0T-985</v>
          </cell>
          <cell r="H3046" t="str">
            <v>LAS BAMBAS</v>
          </cell>
          <cell r="I3046">
            <v>186478</v>
          </cell>
          <cell r="J3046" t="str">
            <v>REPUESTO</v>
          </cell>
          <cell r="K3046" t="str">
            <v>VOLANDAS 1/4</v>
          </cell>
          <cell r="L3046">
            <v>10</v>
          </cell>
          <cell r="M3046" t="str">
            <v>UNID.</v>
          </cell>
          <cell r="N3046" t="str">
            <v>TRACTO</v>
          </cell>
          <cell r="O3046">
            <v>67</v>
          </cell>
          <cell r="P3046" t="str">
            <v>E1</v>
          </cell>
          <cell r="Q3046" t="str">
            <v>J1</v>
          </cell>
          <cell r="R3046" t="str">
            <v>J5</v>
          </cell>
          <cell r="S3046" t="str">
            <v>ENTREGADO</v>
          </cell>
          <cell r="T3046">
            <v>0</v>
          </cell>
          <cell r="U3046" t="str">
            <v>PALOMINO CARDENAS JUAN CARLOS</v>
          </cell>
          <cell r="V3046" t="str">
            <v>FLOREZ CONDORI  JOSE WILLIANS</v>
          </cell>
        </row>
        <row r="3047">
          <cell r="A3047">
            <v>3086</v>
          </cell>
          <cell r="B3047">
            <v>42723</v>
          </cell>
          <cell r="C3047" t="str">
            <v>DICIEMBRE</v>
          </cell>
          <cell r="D3047" t="str">
            <v>2016</v>
          </cell>
          <cell r="E3047">
            <v>632</v>
          </cell>
          <cell r="F3047" t="str">
            <v>D3P-747</v>
          </cell>
          <cell r="G3047" t="str">
            <v>A0T-985</v>
          </cell>
          <cell r="H3047" t="str">
            <v>LAS BAMBAS</v>
          </cell>
          <cell r="I3047">
            <v>186478</v>
          </cell>
          <cell r="J3047" t="str">
            <v>REPUESTO</v>
          </cell>
          <cell r="K3047" t="str">
            <v>FAJA DE ALTERNADOR</v>
          </cell>
          <cell r="L3047">
            <v>1</v>
          </cell>
          <cell r="M3047" t="str">
            <v>UNID.</v>
          </cell>
          <cell r="N3047" t="str">
            <v>TRACTO</v>
          </cell>
          <cell r="O3047">
            <v>67</v>
          </cell>
          <cell r="P3047" t="str">
            <v>M2</v>
          </cell>
          <cell r="Q3047" t="str">
            <v>J2</v>
          </cell>
          <cell r="R3047" t="str">
            <v>J6</v>
          </cell>
          <cell r="S3047" t="str">
            <v>ENTREGADO</v>
          </cell>
          <cell r="T3047">
            <v>0</v>
          </cell>
          <cell r="U3047" t="str">
            <v>CHUMPITAZ GAGO JULIO ENRIQUE</v>
          </cell>
          <cell r="V3047" t="str">
            <v>CORIHUAMAN SURCO  ERICK ROBERT</v>
          </cell>
        </row>
        <row r="3048">
          <cell r="A3048">
            <v>3099</v>
          </cell>
          <cell r="B3048">
            <v>42723</v>
          </cell>
          <cell r="C3048" t="str">
            <v>DICIEMBRE</v>
          </cell>
          <cell r="D3048" t="str">
            <v>2016</v>
          </cell>
          <cell r="E3048">
            <v>632</v>
          </cell>
          <cell r="F3048" t="str">
            <v>D3P-747</v>
          </cell>
          <cell r="G3048" t="str">
            <v>A0T-985</v>
          </cell>
          <cell r="H3048" t="str">
            <v>LAS BAMBAS</v>
          </cell>
          <cell r="I3048">
            <v>186478</v>
          </cell>
          <cell r="J3048" t="str">
            <v>REPUESTO</v>
          </cell>
          <cell r="K3048" t="str">
            <v>JUEGO DE ZAPATA</v>
          </cell>
          <cell r="L3048">
            <v>0.5</v>
          </cell>
          <cell r="M3048" t="str">
            <v>JUEGO</v>
          </cell>
          <cell r="N3048" t="str">
            <v>CISTERNA</v>
          </cell>
          <cell r="O3048">
            <v>67</v>
          </cell>
          <cell r="P3048" t="str">
            <v>M8</v>
          </cell>
          <cell r="Q3048" t="str">
            <v>J2</v>
          </cell>
          <cell r="R3048" t="str">
            <v>J5</v>
          </cell>
          <cell r="S3048" t="str">
            <v>ENTREGADO</v>
          </cell>
          <cell r="T3048">
            <v>0</v>
          </cell>
          <cell r="U3048" t="str">
            <v>VARILLAS GAGO  OSCAR ALBERTO</v>
          </cell>
          <cell r="V3048" t="str">
            <v>CORIHUAMAN SURCO  ERICK ROBERT</v>
          </cell>
        </row>
        <row r="3049">
          <cell r="A3049">
            <v>3100</v>
          </cell>
          <cell r="B3049">
            <v>42723</v>
          </cell>
          <cell r="C3049" t="str">
            <v>DICIEMBRE</v>
          </cell>
          <cell r="D3049" t="str">
            <v>2016</v>
          </cell>
          <cell r="E3049">
            <v>632</v>
          </cell>
          <cell r="F3049" t="str">
            <v>D3P-747</v>
          </cell>
          <cell r="G3049" t="str">
            <v>A0T-985</v>
          </cell>
          <cell r="H3049" t="str">
            <v>LAS BAMBAS</v>
          </cell>
          <cell r="I3049">
            <v>186478</v>
          </cell>
          <cell r="J3049" t="str">
            <v>REPUESTO</v>
          </cell>
          <cell r="K3049" t="str">
            <v>RACHET DE FRENO DE 10 DIENTES</v>
          </cell>
          <cell r="L3049">
            <v>1</v>
          </cell>
          <cell r="M3049" t="str">
            <v>UNID.</v>
          </cell>
          <cell r="N3049" t="str">
            <v>CISTERNA</v>
          </cell>
          <cell r="O3049">
            <v>67</v>
          </cell>
          <cell r="P3049" t="str">
            <v>M8</v>
          </cell>
          <cell r="Q3049" t="str">
            <v>J2</v>
          </cell>
          <cell r="R3049" t="str">
            <v>J5</v>
          </cell>
          <cell r="S3049" t="str">
            <v>ENTREGADO</v>
          </cell>
          <cell r="T3049">
            <v>0</v>
          </cell>
          <cell r="U3049" t="str">
            <v>VARILLAS GAGO  OSCAR ALBERTO</v>
          </cell>
          <cell r="V3049" t="str">
            <v>CORIHUAMAN SURCO  ERICK ROBERT</v>
          </cell>
        </row>
        <row r="3050">
          <cell r="A3050">
            <v>3063</v>
          </cell>
          <cell r="B3050">
            <v>42723</v>
          </cell>
          <cell r="C3050" t="str">
            <v>DICIEMBRE</v>
          </cell>
          <cell r="D3050" t="str">
            <v>2016</v>
          </cell>
          <cell r="E3050">
            <v>202</v>
          </cell>
          <cell r="F3050" t="str">
            <v>D3P-752</v>
          </cell>
          <cell r="G3050" t="str">
            <v>C5Y-985</v>
          </cell>
          <cell r="H3050" t="str">
            <v>LAS BAMBAS</v>
          </cell>
          <cell r="I3050">
            <v>150504</v>
          </cell>
          <cell r="J3050" t="str">
            <v>REPUESTO</v>
          </cell>
          <cell r="K3050" t="str">
            <v>LLANTAS</v>
          </cell>
          <cell r="L3050">
            <v>4</v>
          </cell>
          <cell r="M3050" t="str">
            <v>UNID.</v>
          </cell>
          <cell r="N3050" t="str">
            <v>TRACTO</v>
          </cell>
          <cell r="O3050">
            <v>67</v>
          </cell>
          <cell r="P3050" t="str">
            <v>N2</v>
          </cell>
          <cell r="Q3050" t="str">
            <v>J2</v>
          </cell>
          <cell r="R3050" t="str">
            <v>J6</v>
          </cell>
          <cell r="S3050" t="str">
            <v>PENDIENTE</v>
          </cell>
          <cell r="T3050">
            <v>0</v>
          </cell>
          <cell r="U3050" t="str">
            <v>MAMANI LARICO  EDUARDO ALVARO</v>
          </cell>
          <cell r="V3050" t="str">
            <v>CORIHUAMAN SURCO  ERICK ROBERT</v>
          </cell>
        </row>
        <row r="3051">
          <cell r="A3051">
            <v>3064</v>
          </cell>
          <cell r="B3051">
            <v>42723</v>
          </cell>
          <cell r="C3051" t="str">
            <v>DICIEMBRE</v>
          </cell>
          <cell r="D3051" t="str">
            <v>2016</v>
          </cell>
          <cell r="E3051">
            <v>631</v>
          </cell>
          <cell r="F3051" t="str">
            <v>D3R-791</v>
          </cell>
          <cell r="G3051" t="str">
            <v>B1M-993</v>
          </cell>
          <cell r="H3051" t="str">
            <v>LAS BAMBAS</v>
          </cell>
          <cell r="I3051">
            <v>141416</v>
          </cell>
          <cell r="J3051" t="str">
            <v>REPUESTO</v>
          </cell>
          <cell r="K3051" t="str">
            <v>LLANTAS</v>
          </cell>
          <cell r="L3051">
            <v>2</v>
          </cell>
          <cell r="M3051" t="str">
            <v>UNID.</v>
          </cell>
          <cell r="N3051" t="str">
            <v>TRACTO</v>
          </cell>
          <cell r="O3051">
            <v>67</v>
          </cell>
          <cell r="P3051" t="str">
            <v>N2</v>
          </cell>
          <cell r="Q3051" t="str">
            <v>J2</v>
          </cell>
          <cell r="R3051" t="str">
            <v>J6</v>
          </cell>
          <cell r="S3051" t="str">
            <v>PENDIENTE</v>
          </cell>
          <cell r="T3051">
            <v>0</v>
          </cell>
          <cell r="U3051" t="str">
            <v>MAMANI LARICO  EDUARDO ALVARO</v>
          </cell>
          <cell r="V3051" t="str">
            <v>CORIHUAMAN SURCO  ERICK ROBERT</v>
          </cell>
        </row>
        <row r="3052">
          <cell r="A3052">
            <v>3087</v>
          </cell>
          <cell r="B3052">
            <v>42723</v>
          </cell>
          <cell r="C3052" t="str">
            <v>DICIEMBRE</v>
          </cell>
          <cell r="D3052" t="str">
            <v>2016</v>
          </cell>
          <cell r="E3052">
            <v>631</v>
          </cell>
          <cell r="F3052" t="str">
            <v>D3R-791</v>
          </cell>
          <cell r="G3052" t="str">
            <v>B1M-993</v>
          </cell>
          <cell r="H3052" t="str">
            <v>LAS BAMBAS</v>
          </cell>
          <cell r="I3052">
            <v>141416</v>
          </cell>
          <cell r="J3052" t="str">
            <v>REPUESTO</v>
          </cell>
          <cell r="K3052" t="str">
            <v>LIQUIDO REFRIGERANTE</v>
          </cell>
          <cell r="L3052">
            <v>10</v>
          </cell>
          <cell r="M3052" t="str">
            <v>GLNS.</v>
          </cell>
          <cell r="N3052" t="str">
            <v>TRACTO</v>
          </cell>
          <cell r="O3052">
            <v>67</v>
          </cell>
          <cell r="P3052" t="str">
            <v>M8</v>
          </cell>
          <cell r="Q3052" t="str">
            <v>J2</v>
          </cell>
          <cell r="R3052" t="str">
            <v>J6</v>
          </cell>
          <cell r="S3052" t="str">
            <v>ENTREGADO</v>
          </cell>
          <cell r="T3052">
            <v>0</v>
          </cell>
          <cell r="U3052" t="str">
            <v>VARILLAS GAGO  OSCAR ALBERTO</v>
          </cell>
          <cell r="V3052" t="str">
            <v>CORIHUAMAN SURCO  ERICK ROBERT</v>
          </cell>
        </row>
        <row r="3053">
          <cell r="A3053">
            <v>3088</v>
          </cell>
          <cell r="B3053">
            <v>42723</v>
          </cell>
          <cell r="C3053" t="str">
            <v>DICIEMBRE</v>
          </cell>
          <cell r="D3053" t="str">
            <v>2016</v>
          </cell>
          <cell r="E3053">
            <v>631</v>
          </cell>
          <cell r="F3053" t="str">
            <v>D3R-791</v>
          </cell>
          <cell r="G3053" t="str">
            <v>B1M-993</v>
          </cell>
          <cell r="H3053" t="str">
            <v>LAS BAMBAS</v>
          </cell>
          <cell r="I3053">
            <v>141416</v>
          </cell>
          <cell r="J3053" t="str">
            <v>REPUESTO</v>
          </cell>
          <cell r="K3053" t="str">
            <v>FILTRO DE AGUA</v>
          </cell>
          <cell r="L3053">
            <v>1</v>
          </cell>
          <cell r="M3053" t="str">
            <v>UNID.</v>
          </cell>
          <cell r="N3053" t="str">
            <v>TRACTO</v>
          </cell>
          <cell r="O3053">
            <v>67</v>
          </cell>
          <cell r="P3053" t="str">
            <v>M8</v>
          </cell>
          <cell r="Q3053" t="str">
            <v>J2</v>
          </cell>
          <cell r="R3053" t="str">
            <v>J6</v>
          </cell>
          <cell r="S3053" t="str">
            <v>ENTREGADO</v>
          </cell>
          <cell r="T3053">
            <v>0</v>
          </cell>
          <cell r="U3053" t="str">
            <v>VARILLAS GAGO  OSCAR ALBERTO</v>
          </cell>
          <cell r="V3053" t="str">
            <v>CORIHUAMAN SURCO  ERICK ROBERT</v>
          </cell>
        </row>
        <row r="3054">
          <cell r="A3054">
            <v>3089</v>
          </cell>
          <cell r="B3054">
            <v>42723</v>
          </cell>
          <cell r="C3054" t="str">
            <v>DICIEMBRE</v>
          </cell>
          <cell r="D3054" t="str">
            <v>2016</v>
          </cell>
          <cell r="E3054">
            <v>631</v>
          </cell>
          <cell r="F3054" t="str">
            <v>D3R-791</v>
          </cell>
          <cell r="G3054" t="str">
            <v>B1M-993</v>
          </cell>
          <cell r="H3054" t="str">
            <v>LAS BAMBAS</v>
          </cell>
          <cell r="I3054">
            <v>141416</v>
          </cell>
          <cell r="J3054" t="str">
            <v>REPUESTO</v>
          </cell>
          <cell r="K3054" t="str">
            <v>PROTECTOR DE PALANCA DE CAMBIO</v>
          </cell>
          <cell r="L3054">
            <v>1</v>
          </cell>
          <cell r="M3054" t="str">
            <v>UNID.</v>
          </cell>
          <cell r="N3054" t="str">
            <v>TRACTO</v>
          </cell>
          <cell r="O3054">
            <v>67</v>
          </cell>
          <cell r="P3054" t="str">
            <v>M8</v>
          </cell>
          <cell r="Q3054" t="str">
            <v>J2</v>
          </cell>
          <cell r="R3054" t="str">
            <v>J6</v>
          </cell>
          <cell r="S3054" t="str">
            <v>ENTREGADO</v>
          </cell>
          <cell r="T3054">
            <v>0</v>
          </cell>
          <cell r="U3054" t="str">
            <v>VARILLAS GAGO  OSCAR ALBERTO</v>
          </cell>
          <cell r="V3054" t="str">
            <v>CORIHUAMAN SURCO  ERICK ROBERT</v>
          </cell>
        </row>
        <row r="3055">
          <cell r="A3055">
            <v>3046</v>
          </cell>
          <cell r="B3055">
            <v>42723</v>
          </cell>
          <cell r="C3055" t="str">
            <v>DICIEMBRE</v>
          </cell>
          <cell r="D3055" t="str">
            <v>2016</v>
          </cell>
          <cell r="E3055">
            <v>634</v>
          </cell>
          <cell r="F3055" t="str">
            <v>D3S-767</v>
          </cell>
          <cell r="G3055" t="str">
            <v>B8L-973</v>
          </cell>
          <cell r="H3055" t="str">
            <v>LAS BAMBAS</v>
          </cell>
          <cell r="I3055">
            <v>186850</v>
          </cell>
          <cell r="J3055" t="str">
            <v>REPUESTO</v>
          </cell>
          <cell r="K3055" t="str">
            <v>FILTRO DE AIRE PRIMARIO</v>
          </cell>
          <cell r="L3055">
            <v>1</v>
          </cell>
          <cell r="M3055" t="str">
            <v>UNID.</v>
          </cell>
          <cell r="N3055" t="str">
            <v>TRACTO</v>
          </cell>
          <cell r="O3055">
            <v>67</v>
          </cell>
          <cell r="P3055" t="str">
            <v>M2</v>
          </cell>
          <cell r="Q3055" t="str">
            <v>J2</v>
          </cell>
          <cell r="R3055" t="str">
            <v>J5</v>
          </cell>
          <cell r="S3055" t="str">
            <v>ENTREGADO</v>
          </cell>
          <cell r="T3055">
            <v>0</v>
          </cell>
          <cell r="U3055" t="str">
            <v>CHUMPITAZ GAGO JULIO ENRIQUE</v>
          </cell>
          <cell r="V3055" t="str">
            <v>CORIHUAMAN SURCO  ERICK ROBERT</v>
          </cell>
        </row>
        <row r="3056">
          <cell r="A3056">
            <v>3047</v>
          </cell>
          <cell r="B3056">
            <v>42723</v>
          </cell>
          <cell r="C3056" t="str">
            <v>DICIEMBRE</v>
          </cell>
          <cell r="D3056" t="str">
            <v>2016</v>
          </cell>
          <cell r="E3056">
            <v>634</v>
          </cell>
          <cell r="F3056" t="str">
            <v>D3S-767</v>
          </cell>
          <cell r="G3056" t="str">
            <v>B8L-973</v>
          </cell>
          <cell r="H3056" t="str">
            <v>LAS BAMBAS</v>
          </cell>
          <cell r="I3056">
            <v>186850</v>
          </cell>
          <cell r="J3056" t="str">
            <v>REPUESTO</v>
          </cell>
          <cell r="K3056" t="str">
            <v>FILTRO DE AIRE SECUNDARIO</v>
          </cell>
          <cell r="L3056">
            <v>1</v>
          </cell>
          <cell r="M3056" t="str">
            <v>UNID.</v>
          </cell>
          <cell r="N3056" t="str">
            <v>TRACTO</v>
          </cell>
          <cell r="O3056">
            <v>67</v>
          </cell>
          <cell r="P3056" t="str">
            <v>M2</v>
          </cell>
          <cell r="Q3056" t="str">
            <v>J2</v>
          </cell>
          <cell r="R3056" t="str">
            <v>J5</v>
          </cell>
          <cell r="S3056" t="str">
            <v>ENTREGADO</v>
          </cell>
          <cell r="T3056">
            <v>0</v>
          </cell>
          <cell r="U3056" t="str">
            <v>CHUMPITAZ GAGO JULIO ENRIQUE</v>
          </cell>
          <cell r="V3056" t="str">
            <v>CORIHUAMAN SURCO  ERICK ROBERT</v>
          </cell>
        </row>
        <row r="3057">
          <cell r="A3057">
            <v>3048</v>
          </cell>
          <cell r="B3057">
            <v>42723</v>
          </cell>
          <cell r="C3057" t="str">
            <v>DICIEMBRE</v>
          </cell>
          <cell r="D3057" t="str">
            <v>2016</v>
          </cell>
          <cell r="E3057">
            <v>634</v>
          </cell>
          <cell r="F3057" t="str">
            <v>D3S-767</v>
          </cell>
          <cell r="G3057" t="str">
            <v>B8L-973</v>
          </cell>
          <cell r="H3057" t="str">
            <v>LAS BAMBAS</v>
          </cell>
          <cell r="I3057">
            <v>186850</v>
          </cell>
          <cell r="J3057" t="str">
            <v>REPUESTO</v>
          </cell>
          <cell r="K3057" t="str">
            <v>ACEITE DE MOTOR 15W40</v>
          </cell>
          <cell r="L3057">
            <v>10</v>
          </cell>
          <cell r="M3057" t="str">
            <v>GLNS.</v>
          </cell>
          <cell r="N3057" t="str">
            <v>TRACTO</v>
          </cell>
          <cell r="O3057">
            <v>67</v>
          </cell>
          <cell r="P3057" t="str">
            <v>M2</v>
          </cell>
          <cell r="Q3057" t="str">
            <v>J2</v>
          </cell>
          <cell r="R3057" t="str">
            <v>J5</v>
          </cell>
          <cell r="S3057" t="str">
            <v>ENTREGADO</v>
          </cell>
          <cell r="T3057">
            <v>0</v>
          </cell>
          <cell r="U3057" t="str">
            <v>CHUMPITAZ GAGO JULIO ENRIQUE</v>
          </cell>
          <cell r="V3057" t="str">
            <v>CORIHUAMAN SURCO  ERICK ROBERT</v>
          </cell>
        </row>
        <row r="3058">
          <cell r="A3058">
            <v>3049</v>
          </cell>
          <cell r="B3058">
            <v>42723</v>
          </cell>
          <cell r="C3058" t="str">
            <v>DICIEMBRE</v>
          </cell>
          <cell r="D3058" t="str">
            <v>2016</v>
          </cell>
          <cell r="E3058">
            <v>634</v>
          </cell>
          <cell r="F3058" t="str">
            <v>D3S-767</v>
          </cell>
          <cell r="G3058" t="str">
            <v>B8L-973</v>
          </cell>
          <cell r="H3058" t="str">
            <v>LAS BAMBAS</v>
          </cell>
          <cell r="I3058">
            <v>186850</v>
          </cell>
          <cell r="J3058" t="str">
            <v>REPUESTO</v>
          </cell>
          <cell r="K3058" t="str">
            <v>FILTRO DE COMBUSTIBLE</v>
          </cell>
          <cell r="L3058">
            <v>1</v>
          </cell>
          <cell r="M3058" t="str">
            <v>UNID.</v>
          </cell>
          <cell r="N3058" t="str">
            <v>TRACTO</v>
          </cell>
          <cell r="O3058">
            <v>67</v>
          </cell>
          <cell r="P3058" t="str">
            <v>M2</v>
          </cell>
          <cell r="Q3058" t="str">
            <v>J2</v>
          </cell>
          <cell r="R3058" t="str">
            <v>J5</v>
          </cell>
          <cell r="S3058" t="str">
            <v>ENTREGADO</v>
          </cell>
          <cell r="T3058">
            <v>0</v>
          </cell>
          <cell r="U3058" t="str">
            <v>CHUMPITAZ GAGO JULIO ENRIQUE</v>
          </cell>
          <cell r="V3058" t="str">
            <v>CORIHUAMAN SURCO  ERICK ROBERT</v>
          </cell>
        </row>
        <row r="3059">
          <cell r="A3059">
            <v>3050</v>
          </cell>
          <cell r="B3059">
            <v>42723</v>
          </cell>
          <cell r="C3059" t="str">
            <v>DICIEMBRE</v>
          </cell>
          <cell r="D3059" t="str">
            <v>2016</v>
          </cell>
          <cell r="E3059">
            <v>634</v>
          </cell>
          <cell r="F3059" t="str">
            <v>D3S-767</v>
          </cell>
          <cell r="G3059" t="str">
            <v>B8L-973</v>
          </cell>
          <cell r="H3059" t="str">
            <v>LAS BAMBAS</v>
          </cell>
          <cell r="I3059">
            <v>186850</v>
          </cell>
          <cell r="J3059" t="str">
            <v>REPUESTO</v>
          </cell>
          <cell r="K3059" t="str">
            <v>FILTRO SEPARADOR DE AGUA</v>
          </cell>
          <cell r="L3059">
            <v>1</v>
          </cell>
          <cell r="M3059" t="str">
            <v>UNID.</v>
          </cell>
          <cell r="N3059" t="str">
            <v>TRACTO</v>
          </cell>
          <cell r="O3059">
            <v>67</v>
          </cell>
          <cell r="P3059" t="str">
            <v>M2</v>
          </cell>
          <cell r="Q3059" t="str">
            <v>J2</v>
          </cell>
          <cell r="R3059" t="str">
            <v>J5</v>
          </cell>
          <cell r="S3059" t="str">
            <v>ENTREGADO</v>
          </cell>
          <cell r="T3059">
            <v>0</v>
          </cell>
          <cell r="U3059" t="str">
            <v>CHUMPITAZ GAGO JULIO ENRIQUE</v>
          </cell>
          <cell r="V3059" t="str">
            <v>CORIHUAMAN SURCO  ERICK ROBERT</v>
          </cell>
        </row>
        <row r="3060">
          <cell r="A3060">
            <v>3051</v>
          </cell>
          <cell r="B3060">
            <v>42723</v>
          </cell>
          <cell r="C3060" t="str">
            <v>DICIEMBRE</v>
          </cell>
          <cell r="D3060" t="str">
            <v>2016</v>
          </cell>
          <cell r="E3060">
            <v>634</v>
          </cell>
          <cell r="F3060" t="str">
            <v>D3S-767</v>
          </cell>
          <cell r="G3060" t="str">
            <v>B8L-973</v>
          </cell>
          <cell r="H3060" t="str">
            <v>LAS BAMBAS</v>
          </cell>
          <cell r="I3060">
            <v>186850</v>
          </cell>
          <cell r="J3060" t="str">
            <v>REPUESTO</v>
          </cell>
          <cell r="K3060" t="str">
            <v>FILTRO DE ACEITE</v>
          </cell>
          <cell r="L3060">
            <v>2</v>
          </cell>
          <cell r="M3060" t="str">
            <v>UNID.</v>
          </cell>
          <cell r="N3060" t="str">
            <v>TRACTO</v>
          </cell>
          <cell r="O3060">
            <v>67</v>
          </cell>
          <cell r="P3060" t="str">
            <v>M2</v>
          </cell>
          <cell r="Q3060" t="str">
            <v>J2</v>
          </cell>
          <cell r="R3060" t="str">
            <v>J5</v>
          </cell>
          <cell r="S3060" t="str">
            <v>ENTREGADO</v>
          </cell>
          <cell r="T3060">
            <v>0</v>
          </cell>
          <cell r="U3060" t="str">
            <v>CHUMPITAZ GAGO JULIO ENRIQUE</v>
          </cell>
          <cell r="V3060" t="str">
            <v>CORIHUAMAN SURCO  ERICK ROBERT</v>
          </cell>
        </row>
        <row r="3061">
          <cell r="A3061">
            <v>3052</v>
          </cell>
          <cell r="B3061">
            <v>42723</v>
          </cell>
          <cell r="C3061" t="str">
            <v>DICIEMBRE</v>
          </cell>
          <cell r="D3061" t="str">
            <v>2016</v>
          </cell>
          <cell r="E3061">
            <v>634</v>
          </cell>
          <cell r="F3061" t="str">
            <v>D3S-767</v>
          </cell>
          <cell r="G3061" t="str">
            <v>B8L-973</v>
          </cell>
          <cell r="H3061" t="str">
            <v>LAS BAMBAS</v>
          </cell>
          <cell r="I3061">
            <v>186850</v>
          </cell>
          <cell r="J3061" t="str">
            <v>REPUESTO</v>
          </cell>
          <cell r="K3061" t="str">
            <v xml:space="preserve">ACEITE DE CAJA </v>
          </cell>
          <cell r="L3061">
            <v>4</v>
          </cell>
          <cell r="M3061" t="str">
            <v>GLNS.</v>
          </cell>
          <cell r="N3061" t="str">
            <v>TRACTO</v>
          </cell>
          <cell r="O3061">
            <v>67</v>
          </cell>
          <cell r="P3061" t="str">
            <v>M2</v>
          </cell>
          <cell r="Q3061" t="str">
            <v>J2</v>
          </cell>
          <cell r="R3061" t="str">
            <v>J5</v>
          </cell>
          <cell r="S3061" t="str">
            <v>ENTREGADO</v>
          </cell>
          <cell r="T3061">
            <v>0</v>
          </cell>
          <cell r="U3061" t="str">
            <v>CHUMPITAZ GAGO JULIO ENRIQUE</v>
          </cell>
          <cell r="V3061" t="str">
            <v>CORIHUAMAN SURCO  ERICK ROBERT</v>
          </cell>
        </row>
        <row r="3062">
          <cell r="A3062">
            <v>3053</v>
          </cell>
          <cell r="B3062">
            <v>42723</v>
          </cell>
          <cell r="C3062" t="str">
            <v>DICIEMBRE</v>
          </cell>
          <cell r="D3062" t="str">
            <v>2016</v>
          </cell>
          <cell r="E3062">
            <v>634</v>
          </cell>
          <cell r="F3062" t="str">
            <v>D3S-767</v>
          </cell>
          <cell r="G3062" t="str">
            <v>B8L-973</v>
          </cell>
          <cell r="H3062" t="str">
            <v>LAS BAMBAS</v>
          </cell>
          <cell r="I3062">
            <v>186850</v>
          </cell>
          <cell r="J3062" t="str">
            <v>REPUESTO</v>
          </cell>
          <cell r="K3062" t="str">
            <v xml:space="preserve">ACEITE DE CORONA </v>
          </cell>
          <cell r="L3062">
            <v>10</v>
          </cell>
          <cell r="M3062" t="str">
            <v>GLNS.</v>
          </cell>
          <cell r="N3062" t="str">
            <v>TRACTO</v>
          </cell>
          <cell r="O3062">
            <v>67</v>
          </cell>
          <cell r="P3062" t="str">
            <v>M2</v>
          </cell>
          <cell r="Q3062" t="str">
            <v>J2</v>
          </cell>
          <cell r="R3062" t="str">
            <v>J5</v>
          </cell>
          <cell r="S3062" t="str">
            <v>ENTREGADO</v>
          </cell>
          <cell r="T3062">
            <v>0</v>
          </cell>
          <cell r="U3062" t="str">
            <v>CHUMPITAZ GAGO JULIO ENRIQUE</v>
          </cell>
          <cell r="V3062" t="str">
            <v>CORIHUAMAN SURCO  ERICK ROBERT</v>
          </cell>
        </row>
        <row r="3063">
          <cell r="A3063">
            <v>3054</v>
          </cell>
          <cell r="B3063">
            <v>42723</v>
          </cell>
          <cell r="C3063" t="str">
            <v>DICIEMBRE</v>
          </cell>
          <cell r="D3063" t="str">
            <v>2016</v>
          </cell>
          <cell r="E3063">
            <v>634</v>
          </cell>
          <cell r="F3063" t="str">
            <v>D3S-767</v>
          </cell>
          <cell r="G3063" t="str">
            <v>B8L-973</v>
          </cell>
          <cell r="H3063" t="str">
            <v>LAS BAMBAS</v>
          </cell>
          <cell r="I3063">
            <v>186850</v>
          </cell>
          <cell r="J3063" t="str">
            <v>REPUESTO</v>
          </cell>
          <cell r="K3063" t="str">
            <v>FILTRO DE ACEITE PARA CORONA</v>
          </cell>
          <cell r="L3063">
            <v>1</v>
          </cell>
          <cell r="M3063" t="str">
            <v>UNID.</v>
          </cell>
          <cell r="N3063" t="str">
            <v>TRACTO</v>
          </cell>
          <cell r="O3063">
            <v>67</v>
          </cell>
          <cell r="P3063" t="str">
            <v>M2</v>
          </cell>
          <cell r="Q3063" t="str">
            <v>J2</v>
          </cell>
          <cell r="R3063" t="str">
            <v>J5</v>
          </cell>
          <cell r="S3063" t="str">
            <v>ENTREGADO</v>
          </cell>
          <cell r="T3063">
            <v>0</v>
          </cell>
          <cell r="U3063" t="str">
            <v>CHUMPITAZ GAGO JULIO ENRIQUE</v>
          </cell>
          <cell r="V3063" t="str">
            <v>CORIHUAMAN SURCO  ERICK ROBERT</v>
          </cell>
        </row>
        <row r="3064">
          <cell r="A3064">
            <v>3055</v>
          </cell>
          <cell r="B3064">
            <v>42723</v>
          </cell>
          <cell r="C3064" t="str">
            <v>DICIEMBRE</v>
          </cell>
          <cell r="D3064" t="str">
            <v>2016</v>
          </cell>
          <cell r="E3064">
            <v>634</v>
          </cell>
          <cell r="F3064" t="str">
            <v>D3S-767</v>
          </cell>
          <cell r="G3064" t="str">
            <v>B8L-973</v>
          </cell>
          <cell r="H3064" t="str">
            <v>LAS BAMBAS</v>
          </cell>
          <cell r="I3064">
            <v>186850</v>
          </cell>
          <cell r="J3064" t="str">
            <v>REPUESTO</v>
          </cell>
          <cell r="K3064" t="str">
            <v>KIT SECADOR DE AIRE</v>
          </cell>
          <cell r="L3064">
            <v>1</v>
          </cell>
          <cell r="M3064" t="str">
            <v>UNID.</v>
          </cell>
          <cell r="N3064" t="str">
            <v>TRACTO</v>
          </cell>
          <cell r="O3064">
            <v>67</v>
          </cell>
          <cell r="P3064" t="str">
            <v>M2</v>
          </cell>
          <cell r="Q3064" t="str">
            <v>J2</v>
          </cell>
          <cell r="R3064" t="str">
            <v>J5</v>
          </cell>
          <cell r="S3064" t="str">
            <v>ENTREGADO</v>
          </cell>
          <cell r="T3064">
            <v>0</v>
          </cell>
          <cell r="U3064" t="str">
            <v>CHUMPITAZ GAGO JULIO ENRIQUE</v>
          </cell>
          <cell r="V3064" t="str">
            <v>CORIHUAMAN SURCO  ERICK ROBERT</v>
          </cell>
        </row>
        <row r="3065">
          <cell r="A3065">
            <v>3056</v>
          </cell>
          <cell r="B3065">
            <v>42723</v>
          </cell>
          <cell r="C3065" t="str">
            <v>DICIEMBRE</v>
          </cell>
          <cell r="D3065" t="str">
            <v>2016</v>
          </cell>
          <cell r="E3065">
            <v>634</v>
          </cell>
          <cell r="F3065" t="str">
            <v>D3S-767</v>
          </cell>
          <cell r="G3065" t="str">
            <v>B8L-973</v>
          </cell>
          <cell r="H3065" t="str">
            <v>LAS BAMBAS</v>
          </cell>
          <cell r="I3065">
            <v>186850</v>
          </cell>
          <cell r="J3065" t="str">
            <v>REPUESTO</v>
          </cell>
          <cell r="K3065" t="str">
            <v>FILTRO SECADOR DE AIRE</v>
          </cell>
          <cell r="L3065">
            <v>1</v>
          </cell>
          <cell r="M3065" t="str">
            <v>UNID.</v>
          </cell>
          <cell r="N3065" t="str">
            <v>TRACTO</v>
          </cell>
          <cell r="O3065">
            <v>67</v>
          </cell>
          <cell r="P3065" t="str">
            <v>M2</v>
          </cell>
          <cell r="Q3065" t="str">
            <v>J2</v>
          </cell>
          <cell r="R3065" t="str">
            <v>J5</v>
          </cell>
          <cell r="S3065" t="str">
            <v>ENTREGADO</v>
          </cell>
          <cell r="T3065">
            <v>0</v>
          </cell>
          <cell r="U3065" t="str">
            <v>CHUMPITAZ GAGO JULIO ENRIQUE</v>
          </cell>
          <cell r="V3065" t="str">
            <v>CORIHUAMAN SURCO  ERICK ROBERT</v>
          </cell>
        </row>
        <row r="3066">
          <cell r="A3066">
            <v>3095</v>
          </cell>
          <cell r="B3066">
            <v>42723</v>
          </cell>
          <cell r="C3066" t="str">
            <v>DICIEMBRE</v>
          </cell>
          <cell r="D3066" t="str">
            <v>2016</v>
          </cell>
          <cell r="E3066">
            <v>634</v>
          </cell>
          <cell r="F3066" t="str">
            <v>D3S-767</v>
          </cell>
          <cell r="G3066" t="str">
            <v>B8L-973</v>
          </cell>
          <cell r="H3066" t="str">
            <v>LAS BAMBAS</v>
          </cell>
          <cell r="I3066">
            <v>186850</v>
          </cell>
          <cell r="J3066" t="str">
            <v>REPUESTO</v>
          </cell>
          <cell r="K3066" t="str">
            <v>NEBLINEROS</v>
          </cell>
          <cell r="L3066">
            <v>2</v>
          </cell>
          <cell r="M3066" t="str">
            <v>UNID.</v>
          </cell>
          <cell r="N3066" t="str">
            <v>TRACTO</v>
          </cell>
          <cell r="O3066">
            <v>67</v>
          </cell>
          <cell r="P3066" t="str">
            <v>E3</v>
          </cell>
          <cell r="Q3066" t="str">
            <v>J2</v>
          </cell>
          <cell r="R3066" t="str">
            <v>J5</v>
          </cell>
          <cell r="S3066" t="str">
            <v>ENTREGADO</v>
          </cell>
          <cell r="T3066">
            <v>0</v>
          </cell>
          <cell r="U3066" t="str">
            <v>CONDORI CHURATA ALEX</v>
          </cell>
          <cell r="V3066" t="str">
            <v>CORIHUAMAN SURCO  ERICK ROBERT</v>
          </cell>
        </row>
        <row r="3067">
          <cell r="A3067">
            <v>3077</v>
          </cell>
          <cell r="B3067">
            <v>42723</v>
          </cell>
          <cell r="C3067" t="str">
            <v>DICIEMBRE</v>
          </cell>
          <cell r="D3067" t="str">
            <v>2016</v>
          </cell>
          <cell r="E3067">
            <v>624</v>
          </cell>
          <cell r="F3067" t="str">
            <v>D4T-927</v>
          </cell>
          <cell r="G3067" t="str">
            <v>B4Q-976</v>
          </cell>
          <cell r="H3067" t="str">
            <v>LAS BAMBAS</v>
          </cell>
          <cell r="I3067">
            <v>191811</v>
          </cell>
          <cell r="J3067" t="str">
            <v>REPUESTO</v>
          </cell>
          <cell r="K3067" t="str">
            <v>ZAPATAS DE TRACCION</v>
          </cell>
          <cell r="L3067">
            <v>0.5</v>
          </cell>
          <cell r="M3067" t="str">
            <v>UNID.</v>
          </cell>
          <cell r="N3067" t="str">
            <v>TRACTO</v>
          </cell>
          <cell r="O3067">
            <v>67</v>
          </cell>
          <cell r="P3067" t="str">
            <v>M8</v>
          </cell>
          <cell r="Q3067" t="str">
            <v>J1</v>
          </cell>
          <cell r="R3067" t="str">
            <v>J5</v>
          </cell>
          <cell r="S3067" t="str">
            <v>ENTREGADO</v>
          </cell>
          <cell r="T3067">
            <v>0</v>
          </cell>
          <cell r="U3067" t="str">
            <v>VARILLAS GAGO  OSCAR ALBERTO</v>
          </cell>
          <cell r="V3067" t="str">
            <v>FLOREZ CONDORI  JOSE WILLIANS</v>
          </cell>
        </row>
        <row r="3068">
          <cell r="A3068">
            <v>3078</v>
          </cell>
          <cell r="B3068">
            <v>42723</v>
          </cell>
          <cell r="C3068" t="str">
            <v>DICIEMBRE</v>
          </cell>
          <cell r="D3068" t="str">
            <v>2016</v>
          </cell>
          <cell r="E3068">
            <v>624</v>
          </cell>
          <cell r="F3068" t="str">
            <v>D4T-927</v>
          </cell>
          <cell r="G3068" t="str">
            <v>B4Q-976</v>
          </cell>
          <cell r="H3068" t="str">
            <v>LAS BAMBAS</v>
          </cell>
          <cell r="I3068">
            <v>191811</v>
          </cell>
          <cell r="J3068" t="str">
            <v>REPUESTO</v>
          </cell>
          <cell r="K3068" t="str">
            <v>RESORTES CHICOS DE ZAPATAS</v>
          </cell>
          <cell r="L3068">
            <v>2</v>
          </cell>
          <cell r="M3068" t="str">
            <v>UNID.</v>
          </cell>
          <cell r="N3068" t="str">
            <v>TRACTO</v>
          </cell>
          <cell r="O3068">
            <v>67</v>
          </cell>
          <cell r="P3068" t="str">
            <v>M8</v>
          </cell>
          <cell r="Q3068" t="str">
            <v>J1</v>
          </cell>
          <cell r="R3068" t="str">
            <v>J5</v>
          </cell>
          <cell r="S3068" t="str">
            <v>ENTREGADO</v>
          </cell>
          <cell r="T3068">
            <v>0</v>
          </cell>
          <cell r="U3068" t="str">
            <v>VARILLAS GAGO  OSCAR ALBERTO</v>
          </cell>
          <cell r="V3068" t="str">
            <v>FLOREZ CONDORI  JOSE WILLIANS</v>
          </cell>
        </row>
        <row r="3069">
          <cell r="A3069">
            <v>3079</v>
          </cell>
          <cell r="B3069">
            <v>42723</v>
          </cell>
          <cell r="C3069" t="str">
            <v>DICIEMBRE</v>
          </cell>
          <cell r="D3069" t="str">
            <v>2016</v>
          </cell>
          <cell r="E3069">
            <v>624</v>
          </cell>
          <cell r="F3069" t="str">
            <v>D4T-927</v>
          </cell>
          <cell r="G3069" t="str">
            <v>B4Q-976</v>
          </cell>
          <cell r="H3069" t="str">
            <v>LAS BAMBAS</v>
          </cell>
          <cell r="I3069">
            <v>191811</v>
          </cell>
          <cell r="J3069" t="str">
            <v>REPUESTO</v>
          </cell>
          <cell r="K3069" t="str">
            <v>RESORTES GRANDES DE ZAPATAS</v>
          </cell>
          <cell r="L3069">
            <v>1</v>
          </cell>
          <cell r="M3069" t="str">
            <v>UNID.</v>
          </cell>
          <cell r="N3069" t="str">
            <v>TRACTO</v>
          </cell>
          <cell r="O3069">
            <v>67</v>
          </cell>
          <cell r="P3069" t="str">
            <v>M8</v>
          </cell>
          <cell r="Q3069" t="str">
            <v>J1</v>
          </cell>
          <cell r="R3069" t="str">
            <v>J5</v>
          </cell>
          <cell r="S3069" t="str">
            <v>ENTREGADO</v>
          </cell>
          <cell r="T3069">
            <v>0</v>
          </cell>
          <cell r="U3069" t="str">
            <v>VARILLAS GAGO  OSCAR ALBERTO</v>
          </cell>
          <cell r="V3069" t="str">
            <v>FLOREZ CONDORI  JOSE WILLIANS</v>
          </cell>
        </row>
        <row r="3070">
          <cell r="A3070">
            <v>3080</v>
          </cell>
          <cell r="B3070">
            <v>42723</v>
          </cell>
          <cell r="C3070" t="str">
            <v>DICIEMBRE</v>
          </cell>
          <cell r="D3070" t="str">
            <v>2016</v>
          </cell>
          <cell r="E3070">
            <v>624</v>
          </cell>
          <cell r="F3070" t="str">
            <v>D4T-927</v>
          </cell>
          <cell r="G3070" t="str">
            <v>B4Q-976</v>
          </cell>
          <cell r="H3070" t="str">
            <v>LAS BAMBAS</v>
          </cell>
          <cell r="I3070">
            <v>191811</v>
          </cell>
          <cell r="J3070" t="str">
            <v>REPUESTO</v>
          </cell>
          <cell r="K3070" t="str">
            <v>ACEITE 85W140</v>
          </cell>
          <cell r="L3070">
            <v>0.5</v>
          </cell>
          <cell r="M3070" t="str">
            <v>UNID.</v>
          </cell>
          <cell r="N3070" t="str">
            <v>TRACTO</v>
          </cell>
          <cell r="O3070">
            <v>67</v>
          </cell>
          <cell r="P3070" t="str">
            <v>M8</v>
          </cell>
          <cell r="Q3070" t="str">
            <v>J1</v>
          </cell>
          <cell r="R3070" t="str">
            <v>J5</v>
          </cell>
          <cell r="S3070" t="str">
            <v>ENTREGADO</v>
          </cell>
          <cell r="T3070">
            <v>0</v>
          </cell>
          <cell r="U3070" t="str">
            <v>VARILLAS GAGO  OSCAR ALBERTO</v>
          </cell>
          <cell r="V3070" t="str">
            <v>FLOREZ CONDORI  JOSE WILLIANS</v>
          </cell>
        </row>
        <row r="3071">
          <cell r="A3071">
            <v>3098</v>
          </cell>
          <cell r="B3071">
            <v>42723</v>
          </cell>
          <cell r="C3071" t="str">
            <v>DICIEMBRE</v>
          </cell>
          <cell r="D3071" t="str">
            <v>2016</v>
          </cell>
          <cell r="E3071">
            <v>624</v>
          </cell>
          <cell r="F3071" t="str">
            <v>D4T-927</v>
          </cell>
          <cell r="G3071" t="str">
            <v>B4Q-976</v>
          </cell>
          <cell r="H3071" t="str">
            <v>LAS BAMBAS</v>
          </cell>
          <cell r="I3071">
            <v>191811</v>
          </cell>
          <cell r="J3071" t="str">
            <v>MATERIALES</v>
          </cell>
          <cell r="K3071" t="str">
            <v>CODOS DE 3" SOLDABLES</v>
          </cell>
          <cell r="L3071">
            <v>2</v>
          </cell>
          <cell r="M3071" t="str">
            <v>UNID.</v>
          </cell>
          <cell r="N3071" t="str">
            <v>CISTERNA</v>
          </cell>
          <cell r="O3071">
            <v>67</v>
          </cell>
          <cell r="P3071" t="str">
            <v>S1</v>
          </cell>
          <cell r="Q3071" t="str">
            <v>J2</v>
          </cell>
          <cell r="R3071" t="str">
            <v>J2</v>
          </cell>
          <cell r="S3071" t="str">
            <v>ENTREGADO</v>
          </cell>
          <cell r="T3071">
            <v>0</v>
          </cell>
          <cell r="U3071" t="str">
            <v>BAYONA CRUZ CRISTIAN ARMANDO</v>
          </cell>
          <cell r="V3071" t="str">
            <v>CORIHUAMAN SURCO  ERICK ROBERT</v>
          </cell>
        </row>
        <row r="3072">
          <cell r="A3072">
            <v>3061</v>
          </cell>
          <cell r="B3072">
            <v>42723</v>
          </cell>
          <cell r="C3072" t="str">
            <v>DICIEMBRE</v>
          </cell>
          <cell r="D3072" t="str">
            <v>2016</v>
          </cell>
          <cell r="E3072">
            <v>602</v>
          </cell>
          <cell r="F3072" t="str">
            <v>D7N-755</v>
          </cell>
          <cell r="G3072" t="str">
            <v>F7L-983</v>
          </cell>
          <cell r="H3072" t="str">
            <v>LAS BAMBAS</v>
          </cell>
          <cell r="I3072">
            <v>51395</v>
          </cell>
          <cell r="J3072" t="str">
            <v>REPUESTO</v>
          </cell>
          <cell r="K3072" t="str">
            <v>FAROS PIRATAS</v>
          </cell>
          <cell r="L3072">
            <v>2</v>
          </cell>
          <cell r="M3072" t="str">
            <v>UNID.</v>
          </cell>
          <cell r="N3072" t="str">
            <v>CISTERNA</v>
          </cell>
          <cell r="O3072">
            <v>67</v>
          </cell>
          <cell r="P3072" t="str">
            <v>J1</v>
          </cell>
          <cell r="Q3072" t="str">
            <v>J1</v>
          </cell>
          <cell r="R3072" t="str">
            <v>J5</v>
          </cell>
          <cell r="S3072" t="str">
            <v>ENTREGADO</v>
          </cell>
          <cell r="T3072">
            <v>0</v>
          </cell>
          <cell r="U3072" t="str">
            <v>FLOREZ CONDORI  JOSE WILLIANS</v>
          </cell>
          <cell r="V3072" t="str">
            <v>FLOREZ CONDORI  JOSE WILLIANS</v>
          </cell>
        </row>
        <row r="3073">
          <cell r="A3073">
            <v>3062</v>
          </cell>
          <cell r="B3073">
            <v>42723</v>
          </cell>
          <cell r="C3073" t="str">
            <v>DICIEMBRE</v>
          </cell>
          <cell r="D3073" t="str">
            <v>2016</v>
          </cell>
          <cell r="E3073">
            <v>628</v>
          </cell>
          <cell r="F3073" t="str">
            <v>D7V-714</v>
          </cell>
          <cell r="G3073" t="str">
            <v>F7M-971</v>
          </cell>
          <cell r="H3073" t="str">
            <v>LAS BAMBAS</v>
          </cell>
          <cell r="I3073">
            <v>51068</v>
          </cell>
          <cell r="J3073" t="str">
            <v>REPUESTO</v>
          </cell>
          <cell r="K3073" t="str">
            <v>FAROS PIRATAS</v>
          </cell>
          <cell r="L3073">
            <v>2</v>
          </cell>
          <cell r="M3073" t="str">
            <v>UNID.</v>
          </cell>
          <cell r="N3073" t="str">
            <v>CISTERNA</v>
          </cell>
          <cell r="O3073">
            <v>67</v>
          </cell>
          <cell r="P3073" t="str">
            <v>J1</v>
          </cell>
          <cell r="Q3073" t="str">
            <v>J1</v>
          </cell>
          <cell r="R3073" t="str">
            <v>J5</v>
          </cell>
          <cell r="S3073" t="str">
            <v>ENTREGADO</v>
          </cell>
          <cell r="T3073">
            <v>0</v>
          </cell>
          <cell r="U3073" t="str">
            <v>FLOREZ CONDORI  JOSE WILLIANS</v>
          </cell>
          <cell r="V3073" t="str">
            <v>FLOREZ CONDORI  JOSE WILLIANS</v>
          </cell>
        </row>
        <row r="3074">
          <cell r="A3074">
            <v>3043</v>
          </cell>
          <cell r="B3074">
            <v>42723</v>
          </cell>
          <cell r="C3074" t="str">
            <v>DICIEMBRE</v>
          </cell>
          <cell r="D3074" t="str">
            <v>2016</v>
          </cell>
          <cell r="E3074">
            <v>200</v>
          </cell>
          <cell r="F3074" t="str">
            <v>TALLER</v>
          </cell>
          <cell r="G3074" t="str">
            <v>TALLER</v>
          </cell>
          <cell r="H3074" t="str">
            <v>TALLER</v>
          </cell>
          <cell r="I3074" t="str">
            <v>TALLER</v>
          </cell>
          <cell r="J3074" t="str">
            <v>REPUESTO</v>
          </cell>
          <cell r="K3074" t="str">
            <v>PERNO 1/4 X 1</v>
          </cell>
          <cell r="L3074">
            <v>1</v>
          </cell>
          <cell r="M3074" t="str">
            <v>UNID.</v>
          </cell>
          <cell r="N3074" t="str">
            <v>CISTERNA</v>
          </cell>
          <cell r="O3074">
            <v>67</v>
          </cell>
          <cell r="P3074" t="str">
            <v>S1</v>
          </cell>
          <cell r="Q3074" t="str">
            <v>J2</v>
          </cell>
          <cell r="R3074" t="str">
            <v>J5</v>
          </cell>
          <cell r="S3074" t="str">
            <v>ENTREGADO</v>
          </cell>
          <cell r="T3074">
            <v>0</v>
          </cell>
          <cell r="U3074" t="str">
            <v>BAYONA CRUZ CRISTIAN ARMANDO</v>
          </cell>
          <cell r="V3074" t="str">
            <v>CORIHUAMAN SURCO  ERICK ROBERT</v>
          </cell>
        </row>
        <row r="3075">
          <cell r="A3075">
            <v>3044</v>
          </cell>
          <cell r="B3075">
            <v>42723</v>
          </cell>
          <cell r="C3075" t="str">
            <v>DICIEMBRE</v>
          </cell>
          <cell r="D3075" t="str">
            <v>2016</v>
          </cell>
          <cell r="E3075">
            <v>200</v>
          </cell>
          <cell r="F3075" t="str">
            <v>TALLER</v>
          </cell>
          <cell r="G3075" t="str">
            <v>TALLER</v>
          </cell>
          <cell r="H3075" t="str">
            <v>TALLER</v>
          </cell>
          <cell r="I3075" t="str">
            <v>TALLER</v>
          </cell>
          <cell r="J3075" t="str">
            <v>REPUESTO</v>
          </cell>
          <cell r="K3075" t="str">
            <v>TUERCA 1/4</v>
          </cell>
          <cell r="L3075">
            <v>2</v>
          </cell>
          <cell r="M3075" t="str">
            <v>UNID.</v>
          </cell>
          <cell r="N3075" t="str">
            <v>CISTERNA</v>
          </cell>
          <cell r="O3075">
            <v>67</v>
          </cell>
          <cell r="P3075" t="str">
            <v>S1</v>
          </cell>
          <cell r="Q3075" t="str">
            <v>J2</v>
          </cell>
          <cell r="R3075" t="str">
            <v>J5</v>
          </cell>
          <cell r="S3075" t="str">
            <v>ENTREGADO</v>
          </cell>
          <cell r="T3075">
            <v>0</v>
          </cell>
          <cell r="U3075" t="str">
            <v>BAYONA CRUZ CRISTIAN ARMANDO</v>
          </cell>
          <cell r="V3075" t="str">
            <v>CORIHUAMAN SURCO  ERICK ROBERT</v>
          </cell>
        </row>
        <row r="3076">
          <cell r="A3076">
            <v>3045</v>
          </cell>
          <cell r="B3076">
            <v>42723</v>
          </cell>
          <cell r="C3076" t="str">
            <v>DICIEMBRE</v>
          </cell>
          <cell r="D3076" t="str">
            <v>2016</v>
          </cell>
          <cell r="E3076">
            <v>200</v>
          </cell>
          <cell r="F3076" t="str">
            <v>TALLER</v>
          </cell>
          <cell r="G3076" t="str">
            <v>TALLER</v>
          </cell>
          <cell r="H3076" t="str">
            <v>TALLER</v>
          </cell>
          <cell r="I3076" t="str">
            <v>TALLER</v>
          </cell>
          <cell r="J3076" t="str">
            <v>REPUESTO</v>
          </cell>
          <cell r="K3076" t="str">
            <v>ARANDELA 1/4</v>
          </cell>
          <cell r="L3076">
            <v>2</v>
          </cell>
          <cell r="M3076" t="str">
            <v>UNID.</v>
          </cell>
          <cell r="N3076" t="str">
            <v>CISTERNA</v>
          </cell>
          <cell r="O3076">
            <v>67</v>
          </cell>
          <cell r="P3076" t="str">
            <v>S1</v>
          </cell>
          <cell r="Q3076" t="str">
            <v>J2</v>
          </cell>
          <cell r="R3076" t="str">
            <v>J5</v>
          </cell>
          <cell r="S3076" t="str">
            <v>ENTREGADO</v>
          </cell>
          <cell r="T3076">
            <v>0</v>
          </cell>
          <cell r="U3076" t="str">
            <v>BAYONA CRUZ CRISTIAN ARMANDO</v>
          </cell>
          <cell r="V3076" t="str">
            <v>CORIHUAMAN SURCO  ERICK ROBERT</v>
          </cell>
        </row>
        <row r="3077">
          <cell r="A3077">
            <v>3057</v>
          </cell>
          <cell r="B3077">
            <v>42723</v>
          </cell>
          <cell r="C3077" t="str">
            <v>DICIEMBRE</v>
          </cell>
          <cell r="D3077" t="str">
            <v>2016</v>
          </cell>
          <cell r="E3077">
            <v>200</v>
          </cell>
          <cell r="F3077" t="str">
            <v>TALLER</v>
          </cell>
          <cell r="G3077" t="str">
            <v>TALLER</v>
          </cell>
          <cell r="H3077" t="str">
            <v>TALLER</v>
          </cell>
          <cell r="I3077" t="str">
            <v>TALLER</v>
          </cell>
          <cell r="J3077" t="str">
            <v>REPUESTO</v>
          </cell>
          <cell r="K3077" t="str">
            <v>DISCO DE CORTE DE 7"</v>
          </cell>
          <cell r="L3077">
            <v>1</v>
          </cell>
          <cell r="M3077" t="str">
            <v>UNID.</v>
          </cell>
          <cell r="N3077" t="str">
            <v>TALLER</v>
          </cell>
          <cell r="O3077">
            <v>67</v>
          </cell>
          <cell r="P3077" t="str">
            <v>S1</v>
          </cell>
          <cell r="Q3077" t="str">
            <v>J2</v>
          </cell>
          <cell r="R3077" t="str">
            <v>J5</v>
          </cell>
          <cell r="S3077" t="str">
            <v>ENTREGADO</v>
          </cell>
          <cell r="T3077">
            <v>0</v>
          </cell>
          <cell r="U3077" t="str">
            <v>BAYONA CRUZ CRISTIAN ARMANDO</v>
          </cell>
          <cell r="V3077" t="str">
            <v>CORIHUAMAN SURCO  ERICK ROBERT</v>
          </cell>
        </row>
        <row r="3078">
          <cell r="A3078">
            <v>3058</v>
          </cell>
          <cell r="B3078">
            <v>42723</v>
          </cell>
          <cell r="C3078" t="str">
            <v>DICIEMBRE</v>
          </cell>
          <cell r="D3078" t="str">
            <v>2016</v>
          </cell>
          <cell r="E3078">
            <v>200</v>
          </cell>
          <cell r="F3078" t="str">
            <v>TALLER</v>
          </cell>
          <cell r="G3078" t="str">
            <v>TALLER</v>
          </cell>
          <cell r="H3078" t="str">
            <v>TALLER</v>
          </cell>
          <cell r="I3078" t="str">
            <v>TALLER</v>
          </cell>
          <cell r="J3078" t="str">
            <v>REPUESTO</v>
          </cell>
          <cell r="K3078" t="str">
            <v>DISCO DE DESBASTE 7"</v>
          </cell>
          <cell r="L3078">
            <v>1</v>
          </cell>
          <cell r="M3078" t="str">
            <v>UNID.</v>
          </cell>
          <cell r="N3078" t="str">
            <v>TALLER</v>
          </cell>
          <cell r="O3078">
            <v>67</v>
          </cell>
          <cell r="P3078" t="str">
            <v>S1</v>
          </cell>
          <cell r="Q3078" t="str">
            <v>J2</v>
          </cell>
          <cell r="R3078" t="str">
            <v>J5</v>
          </cell>
          <cell r="S3078" t="str">
            <v>ENTREGADO</v>
          </cell>
          <cell r="T3078">
            <v>0</v>
          </cell>
          <cell r="U3078" t="str">
            <v>BAYONA CRUZ CRISTIAN ARMANDO</v>
          </cell>
          <cell r="V3078" t="str">
            <v>CORIHUAMAN SURCO  ERICK ROBERT</v>
          </cell>
        </row>
        <row r="3079">
          <cell r="A3079">
            <v>3059</v>
          </cell>
          <cell r="B3079">
            <v>42723</v>
          </cell>
          <cell r="C3079" t="str">
            <v>DICIEMBRE</v>
          </cell>
          <cell r="D3079" t="str">
            <v>2016</v>
          </cell>
          <cell r="E3079">
            <v>200</v>
          </cell>
          <cell r="F3079" t="str">
            <v>TALLER</v>
          </cell>
          <cell r="G3079" t="str">
            <v>TALLER</v>
          </cell>
          <cell r="H3079" t="str">
            <v>TALLER</v>
          </cell>
          <cell r="I3079" t="str">
            <v>TALLER</v>
          </cell>
          <cell r="J3079" t="str">
            <v>REPUESTO</v>
          </cell>
          <cell r="K3079" t="str">
            <v>CINTA AISLANTE NEGRA</v>
          </cell>
          <cell r="L3079">
            <v>1</v>
          </cell>
          <cell r="M3079" t="str">
            <v>UNID.</v>
          </cell>
          <cell r="N3079" t="str">
            <v>TALLER</v>
          </cell>
          <cell r="O3079">
            <v>67</v>
          </cell>
          <cell r="P3079" t="str">
            <v>E2</v>
          </cell>
          <cell r="Q3079" t="str">
            <v>J2</v>
          </cell>
          <cell r="R3079" t="str">
            <v>J5</v>
          </cell>
          <cell r="S3079" t="str">
            <v>ENTREGADO</v>
          </cell>
          <cell r="T3079">
            <v>0</v>
          </cell>
          <cell r="U3079" t="str">
            <v>YUCA BELLIDO BORIS YERSY</v>
          </cell>
          <cell r="V3079" t="str">
            <v>CORIHUAMAN SURCO  ERICK ROBERT</v>
          </cell>
        </row>
        <row r="3080">
          <cell r="A3080">
            <v>3068</v>
          </cell>
          <cell r="B3080">
            <v>42723</v>
          </cell>
          <cell r="C3080" t="str">
            <v>DICIEMBRE</v>
          </cell>
          <cell r="D3080" t="str">
            <v>2016</v>
          </cell>
          <cell r="E3080">
            <v>200</v>
          </cell>
          <cell r="F3080" t="str">
            <v>TALLER</v>
          </cell>
          <cell r="G3080" t="str">
            <v>TALLER</v>
          </cell>
          <cell r="H3080" t="str">
            <v>TALLER</v>
          </cell>
          <cell r="I3080" t="str">
            <v>TALLER</v>
          </cell>
          <cell r="J3080" t="str">
            <v>REPUESTO</v>
          </cell>
          <cell r="K3080" t="str">
            <v>DISCO DE CORTE DE 4"</v>
          </cell>
          <cell r="L3080">
            <v>1</v>
          </cell>
          <cell r="M3080" t="str">
            <v>UNID.</v>
          </cell>
          <cell r="N3080" t="str">
            <v>TALLER</v>
          </cell>
          <cell r="O3080">
            <v>67</v>
          </cell>
          <cell r="P3080" t="str">
            <v>S1</v>
          </cell>
          <cell r="Q3080" t="str">
            <v>J1</v>
          </cell>
          <cell r="R3080" t="str">
            <v>J5</v>
          </cell>
          <cell r="S3080" t="str">
            <v>ENTREGADO</v>
          </cell>
          <cell r="T3080">
            <v>0</v>
          </cell>
          <cell r="U3080" t="str">
            <v>BAYONA CRUZ CRISTIAN ARMANDO</v>
          </cell>
          <cell r="V3080" t="str">
            <v>FLOREZ CONDORI  JOSE WILLIANS</v>
          </cell>
        </row>
        <row r="3081">
          <cell r="A3081">
            <v>3084</v>
          </cell>
          <cell r="B3081">
            <v>42723</v>
          </cell>
          <cell r="C3081" t="str">
            <v>DICIEMBRE</v>
          </cell>
          <cell r="D3081" t="str">
            <v>2016</v>
          </cell>
          <cell r="E3081">
            <v>200</v>
          </cell>
          <cell r="F3081" t="str">
            <v>TALLER</v>
          </cell>
          <cell r="G3081" t="str">
            <v>TALLER</v>
          </cell>
          <cell r="H3081" t="str">
            <v>TALLER</v>
          </cell>
          <cell r="I3081" t="str">
            <v>TALLER</v>
          </cell>
          <cell r="J3081" t="str">
            <v>REPUESTO</v>
          </cell>
          <cell r="K3081" t="str">
            <v>BROCA 3/8</v>
          </cell>
          <cell r="L3081">
            <v>1</v>
          </cell>
          <cell r="M3081" t="str">
            <v>UNID.</v>
          </cell>
          <cell r="N3081" t="str">
            <v>TALLER</v>
          </cell>
          <cell r="O3081">
            <v>67</v>
          </cell>
          <cell r="P3081" t="str">
            <v>E2</v>
          </cell>
          <cell r="Q3081" t="str">
            <v>J1</v>
          </cell>
          <cell r="R3081" t="str">
            <v>J5</v>
          </cell>
          <cell r="S3081" t="str">
            <v>PENDIENTE</v>
          </cell>
          <cell r="T3081">
            <v>0</v>
          </cell>
          <cell r="U3081" t="str">
            <v>YUCA BELLIDO BORIS YERSY</v>
          </cell>
          <cell r="V3081" t="str">
            <v>FLOREZ CONDORI  JOSE WILLIANS</v>
          </cell>
        </row>
        <row r="3082">
          <cell r="A3082">
            <v>3085</v>
          </cell>
          <cell r="B3082">
            <v>42723</v>
          </cell>
          <cell r="C3082" t="str">
            <v>DICIEMBRE</v>
          </cell>
          <cell r="D3082" t="str">
            <v>2016</v>
          </cell>
          <cell r="E3082">
            <v>200</v>
          </cell>
          <cell r="F3082" t="str">
            <v>TALLER</v>
          </cell>
          <cell r="G3082" t="str">
            <v>TALLER</v>
          </cell>
          <cell r="H3082" t="str">
            <v>TALLER</v>
          </cell>
          <cell r="I3082" t="str">
            <v>TALLER</v>
          </cell>
          <cell r="J3082" t="str">
            <v>REPUESTO</v>
          </cell>
          <cell r="K3082" t="str">
            <v>LIMPIACONTACTO</v>
          </cell>
          <cell r="L3082">
            <v>1</v>
          </cell>
          <cell r="M3082" t="str">
            <v>UNID.</v>
          </cell>
          <cell r="N3082" t="str">
            <v>TALLER</v>
          </cell>
          <cell r="O3082">
            <v>67</v>
          </cell>
          <cell r="P3082" t="str">
            <v>E1</v>
          </cell>
          <cell r="Q3082" t="str">
            <v>J1</v>
          </cell>
          <cell r="R3082" t="str">
            <v>J5</v>
          </cell>
          <cell r="S3082" t="str">
            <v>ENTREGADO</v>
          </cell>
          <cell r="T3082">
            <v>0</v>
          </cell>
          <cell r="U3082" t="str">
            <v>PALOMINO CARDENAS JUAN CARLOS</v>
          </cell>
          <cell r="V3082" t="str">
            <v>FLOREZ CONDORI  JOSE WILLIANS</v>
          </cell>
        </row>
        <row r="3083">
          <cell r="A3083">
            <v>3090</v>
          </cell>
          <cell r="B3083">
            <v>42723</v>
          </cell>
          <cell r="C3083" t="str">
            <v>DICIEMBRE</v>
          </cell>
          <cell r="D3083" t="str">
            <v>2016</v>
          </cell>
          <cell r="E3083">
            <v>200</v>
          </cell>
          <cell r="F3083" t="str">
            <v>TALLER</v>
          </cell>
          <cell r="G3083" t="str">
            <v>TALLER</v>
          </cell>
          <cell r="H3083" t="str">
            <v>TALLER</v>
          </cell>
          <cell r="I3083" t="str">
            <v>TALLER</v>
          </cell>
          <cell r="J3083" t="str">
            <v>REPUESTO</v>
          </cell>
          <cell r="K3083" t="str">
            <v>AUTOROSCANTE PARA CALAMINA</v>
          </cell>
          <cell r="L3083">
            <v>1</v>
          </cell>
          <cell r="M3083" t="str">
            <v>UNID.</v>
          </cell>
          <cell r="N3083" t="str">
            <v>TALLER</v>
          </cell>
          <cell r="O3083">
            <v>67</v>
          </cell>
          <cell r="P3083" t="str">
            <v>S1</v>
          </cell>
          <cell r="Q3083" t="str">
            <v>J2</v>
          </cell>
          <cell r="R3083" t="str">
            <v>J6</v>
          </cell>
          <cell r="S3083" t="str">
            <v>ENTREGADO</v>
          </cell>
          <cell r="T3083">
            <v>0</v>
          </cell>
          <cell r="U3083" t="str">
            <v>BAYONA CRUZ CRISTIAN ARMANDO</v>
          </cell>
          <cell r="V3083" t="str">
            <v>CORIHUAMAN SURCO  ERICK ROBERT</v>
          </cell>
        </row>
        <row r="3084">
          <cell r="A3084">
            <v>3091</v>
          </cell>
          <cell r="B3084">
            <v>42723</v>
          </cell>
          <cell r="C3084" t="str">
            <v>DICIEMBRE</v>
          </cell>
          <cell r="D3084" t="str">
            <v>2016</v>
          </cell>
          <cell r="E3084">
            <v>200</v>
          </cell>
          <cell r="F3084" t="str">
            <v>TALLER</v>
          </cell>
          <cell r="G3084" t="str">
            <v>TALLER</v>
          </cell>
          <cell r="H3084" t="str">
            <v>TALLER</v>
          </cell>
          <cell r="I3084" t="str">
            <v>TALLER</v>
          </cell>
          <cell r="J3084" t="str">
            <v>REPUESTO</v>
          </cell>
          <cell r="K3084" t="str">
            <v>DADO DE AUTOROSCANTE</v>
          </cell>
          <cell r="L3084">
            <v>1</v>
          </cell>
          <cell r="M3084" t="str">
            <v>UNID.</v>
          </cell>
          <cell r="N3084" t="str">
            <v>TALLER</v>
          </cell>
          <cell r="O3084">
            <v>67</v>
          </cell>
          <cell r="P3084" t="str">
            <v>S1</v>
          </cell>
          <cell r="Q3084" t="str">
            <v>J2</v>
          </cell>
          <cell r="R3084" t="str">
            <v>J6</v>
          </cell>
          <cell r="S3084" t="str">
            <v>ENTREGADO</v>
          </cell>
          <cell r="T3084">
            <v>0</v>
          </cell>
          <cell r="U3084" t="str">
            <v>BAYONA CRUZ CRISTIAN ARMANDO</v>
          </cell>
          <cell r="V3084" t="str">
            <v>CORIHUAMAN SURCO  ERICK ROBERT</v>
          </cell>
        </row>
        <row r="3085">
          <cell r="A3085">
            <v>3097</v>
          </cell>
          <cell r="B3085">
            <v>42723</v>
          </cell>
          <cell r="C3085" t="str">
            <v>DICIEMBRE</v>
          </cell>
          <cell r="D3085" t="str">
            <v>2016</v>
          </cell>
          <cell r="E3085">
            <v>200</v>
          </cell>
          <cell r="F3085" t="str">
            <v>TALLER</v>
          </cell>
          <cell r="G3085" t="str">
            <v>TALLER</v>
          </cell>
          <cell r="H3085" t="str">
            <v>TALLER</v>
          </cell>
          <cell r="I3085" t="str">
            <v>TALLER</v>
          </cell>
          <cell r="J3085" t="str">
            <v>MATERIALES</v>
          </cell>
          <cell r="K3085" t="str">
            <v>CINTA AISLANTE NEGRA</v>
          </cell>
          <cell r="L3085">
            <v>1</v>
          </cell>
          <cell r="M3085" t="str">
            <v>UNID.</v>
          </cell>
          <cell r="N3085" t="str">
            <v>TRACTO</v>
          </cell>
          <cell r="O3085">
            <v>67</v>
          </cell>
          <cell r="P3085" t="str">
            <v>E3</v>
          </cell>
          <cell r="Q3085" t="str">
            <v>J2</v>
          </cell>
          <cell r="R3085" t="str">
            <v>J2</v>
          </cell>
          <cell r="S3085" t="str">
            <v>ENTREGADO</v>
          </cell>
          <cell r="T3085">
            <v>0</v>
          </cell>
          <cell r="U3085" t="str">
            <v>CONDORI CHURATA ALEX</v>
          </cell>
          <cell r="V3085" t="str">
            <v>CORIHUAMAN SURCO  ERICK ROBERT</v>
          </cell>
        </row>
        <row r="3086">
          <cell r="A3086">
            <v>3092</v>
          </cell>
          <cell r="B3086">
            <v>42723</v>
          </cell>
          <cell r="C3086" t="str">
            <v>DICIEMBRE</v>
          </cell>
          <cell r="D3086" t="str">
            <v>2016</v>
          </cell>
          <cell r="E3086">
            <v>620</v>
          </cell>
          <cell r="F3086" t="str">
            <v>X2W-762</v>
          </cell>
          <cell r="G3086" t="str">
            <v>C5V-998</v>
          </cell>
          <cell r="H3086" t="str">
            <v>LAS BAMBAS</v>
          </cell>
          <cell r="I3086">
            <v>159103</v>
          </cell>
          <cell r="J3086" t="str">
            <v>REPUESTO</v>
          </cell>
          <cell r="K3086" t="str">
            <v>LLANTAS REENCAUCHADAS IZY2</v>
          </cell>
          <cell r="L3086">
            <v>12</v>
          </cell>
          <cell r="M3086" t="str">
            <v>UNID.</v>
          </cell>
          <cell r="N3086" t="str">
            <v>CISTERNA</v>
          </cell>
          <cell r="O3086">
            <v>67</v>
          </cell>
          <cell r="P3086" t="str">
            <v>N2</v>
          </cell>
          <cell r="Q3086" t="str">
            <v>J3</v>
          </cell>
          <cell r="R3086" t="str">
            <v>J5</v>
          </cell>
          <cell r="S3086" t="str">
            <v>PENDIENTE</v>
          </cell>
          <cell r="T3086">
            <v>0</v>
          </cell>
          <cell r="U3086" t="str">
            <v>MAMANI LARICO  EDUARDO ALVARO</v>
          </cell>
          <cell r="V3086" t="str">
            <v>CHURA PIZARRO ALBERTO</v>
          </cell>
        </row>
        <row r="3087">
          <cell r="A3087">
            <v>3035</v>
          </cell>
          <cell r="B3087">
            <v>42723</v>
          </cell>
          <cell r="C3087" t="str">
            <v>DICIEMBRE</v>
          </cell>
          <cell r="D3087" t="str">
            <v>2016</v>
          </cell>
          <cell r="E3087">
            <v>620</v>
          </cell>
          <cell r="F3087" t="str">
            <v>X2W-762</v>
          </cell>
          <cell r="G3087" t="str">
            <v>C5V-998</v>
          </cell>
          <cell r="H3087" t="str">
            <v>LAS BAMBAS</v>
          </cell>
          <cell r="I3087">
            <v>159103</v>
          </cell>
          <cell r="J3087" t="str">
            <v>REPUESTO</v>
          </cell>
          <cell r="K3087" t="str">
            <v>TERMINALES HEMBRA</v>
          </cell>
          <cell r="L3087">
            <v>5</v>
          </cell>
          <cell r="M3087" t="str">
            <v>UNID.</v>
          </cell>
          <cell r="N3087" t="str">
            <v>TRACTO</v>
          </cell>
          <cell r="O3087">
            <v>67</v>
          </cell>
          <cell r="P3087" t="str">
            <v>E3</v>
          </cell>
          <cell r="Q3087" t="str">
            <v>J2</v>
          </cell>
          <cell r="R3087" t="str">
            <v>J5</v>
          </cell>
          <cell r="S3087" t="str">
            <v>ENTREGADO</v>
          </cell>
          <cell r="T3087">
            <v>0</v>
          </cell>
          <cell r="U3087" t="str">
            <v>CONDORI CHURATA ALEX</v>
          </cell>
          <cell r="V3087" t="str">
            <v>CORIHUAMAN SURCO  ERICK ROBERT</v>
          </cell>
        </row>
        <row r="3088">
          <cell r="A3088">
            <v>3036</v>
          </cell>
          <cell r="B3088">
            <v>42723</v>
          </cell>
          <cell r="C3088" t="str">
            <v>DICIEMBRE</v>
          </cell>
          <cell r="D3088" t="str">
            <v>2016</v>
          </cell>
          <cell r="E3088">
            <v>620</v>
          </cell>
          <cell r="F3088" t="str">
            <v>X2W-762</v>
          </cell>
          <cell r="G3088" t="str">
            <v>C5V-998</v>
          </cell>
          <cell r="H3088" t="str">
            <v>LAS BAMBAS</v>
          </cell>
          <cell r="I3088">
            <v>159103</v>
          </cell>
          <cell r="J3088" t="str">
            <v>REPUESTO</v>
          </cell>
          <cell r="K3088" t="str">
            <v>CABLE NRO. 14</v>
          </cell>
          <cell r="L3088">
            <v>1</v>
          </cell>
          <cell r="M3088" t="str">
            <v>M</v>
          </cell>
          <cell r="N3088" t="str">
            <v>TRACTO</v>
          </cell>
          <cell r="O3088">
            <v>67</v>
          </cell>
          <cell r="P3088" t="str">
            <v>E3</v>
          </cell>
          <cell r="Q3088" t="str">
            <v>J2</v>
          </cell>
          <cell r="R3088" t="str">
            <v>J5</v>
          </cell>
          <cell r="S3088" t="str">
            <v>ENTREGADO</v>
          </cell>
          <cell r="T3088">
            <v>0</v>
          </cell>
          <cell r="U3088" t="str">
            <v>CONDORI CHURATA ALEX</v>
          </cell>
          <cell r="V3088" t="str">
            <v>CORIHUAMAN SURCO  ERICK ROBERT</v>
          </cell>
        </row>
        <row r="3089">
          <cell r="A3089">
            <v>3037</v>
          </cell>
          <cell r="B3089">
            <v>42723</v>
          </cell>
          <cell r="C3089" t="str">
            <v>DICIEMBRE</v>
          </cell>
          <cell r="D3089" t="str">
            <v>2016</v>
          </cell>
          <cell r="E3089">
            <v>620</v>
          </cell>
          <cell r="F3089" t="str">
            <v>X2W-762</v>
          </cell>
          <cell r="G3089" t="str">
            <v>C5V-998</v>
          </cell>
          <cell r="H3089" t="str">
            <v>LAS BAMBAS</v>
          </cell>
          <cell r="I3089">
            <v>159103</v>
          </cell>
          <cell r="J3089" t="str">
            <v>REPUESTO</v>
          </cell>
          <cell r="K3089" t="str">
            <v>PRECINTOS 200</v>
          </cell>
          <cell r="L3089">
            <v>5</v>
          </cell>
          <cell r="M3089" t="str">
            <v>UNID.</v>
          </cell>
          <cell r="N3089" t="str">
            <v>TRACTO</v>
          </cell>
          <cell r="O3089">
            <v>67</v>
          </cell>
          <cell r="P3089" t="str">
            <v>E3</v>
          </cell>
          <cell r="Q3089" t="str">
            <v>J2</v>
          </cell>
          <cell r="R3089" t="str">
            <v>J5</v>
          </cell>
          <cell r="S3089" t="str">
            <v>ENTREGADO</v>
          </cell>
          <cell r="T3089">
            <v>0</v>
          </cell>
          <cell r="U3089" t="str">
            <v>CONDORI CHURATA ALEX</v>
          </cell>
          <cell r="V3089" t="str">
            <v>CORIHUAMAN SURCO  ERICK ROBERT</v>
          </cell>
        </row>
        <row r="3090">
          <cell r="A3090">
            <v>3038</v>
          </cell>
          <cell r="B3090">
            <v>42723</v>
          </cell>
          <cell r="C3090" t="str">
            <v>DICIEMBRE</v>
          </cell>
          <cell r="D3090" t="str">
            <v>2016</v>
          </cell>
          <cell r="E3090">
            <v>635</v>
          </cell>
          <cell r="F3090" t="str">
            <v>X2W-763</v>
          </cell>
          <cell r="G3090" t="str">
            <v>C5V-997</v>
          </cell>
          <cell r="H3090" t="str">
            <v>LAS BAMBAS</v>
          </cell>
          <cell r="I3090">
            <v>157697</v>
          </cell>
          <cell r="J3090" t="str">
            <v>REPUESTO</v>
          </cell>
          <cell r="K3090" t="str">
            <v>FAROS PIRATAS</v>
          </cell>
          <cell r="L3090">
            <v>2</v>
          </cell>
          <cell r="M3090" t="str">
            <v>UNID.</v>
          </cell>
          <cell r="N3090" t="str">
            <v>CISTERNA</v>
          </cell>
          <cell r="O3090">
            <v>67</v>
          </cell>
          <cell r="P3090" t="str">
            <v>E2</v>
          </cell>
          <cell r="Q3090" t="str">
            <v>J2</v>
          </cell>
          <cell r="R3090" t="str">
            <v>J5</v>
          </cell>
          <cell r="S3090" t="str">
            <v>ENTREGADO</v>
          </cell>
          <cell r="T3090">
            <v>0</v>
          </cell>
          <cell r="U3090" t="str">
            <v>YUCA BELLIDO BORIS YERSY</v>
          </cell>
          <cell r="V3090" t="str">
            <v>CORIHUAMAN SURCO  ERICK ROBERT</v>
          </cell>
        </row>
        <row r="3091">
          <cell r="A3091">
            <v>3039</v>
          </cell>
          <cell r="B3091">
            <v>42723</v>
          </cell>
          <cell r="C3091" t="str">
            <v>DICIEMBRE</v>
          </cell>
          <cell r="D3091" t="str">
            <v>2016</v>
          </cell>
          <cell r="E3091">
            <v>635</v>
          </cell>
          <cell r="F3091" t="str">
            <v>X2W-763</v>
          </cell>
          <cell r="G3091" t="str">
            <v>C5V-997</v>
          </cell>
          <cell r="H3091" t="str">
            <v>LAS BAMBAS</v>
          </cell>
          <cell r="I3091">
            <v>157697</v>
          </cell>
          <cell r="J3091" t="str">
            <v>REPUESTO</v>
          </cell>
          <cell r="K3091" t="str">
            <v xml:space="preserve">PERNO 5/16 C/ TUERCA Y VOLANDA </v>
          </cell>
          <cell r="L3091">
            <v>2</v>
          </cell>
          <cell r="M3091" t="str">
            <v>UNID.</v>
          </cell>
          <cell r="N3091" t="str">
            <v>CISTERNA</v>
          </cell>
          <cell r="O3091">
            <v>67</v>
          </cell>
          <cell r="P3091" t="str">
            <v>E2</v>
          </cell>
          <cell r="Q3091" t="str">
            <v>J2</v>
          </cell>
          <cell r="R3091" t="str">
            <v>J5</v>
          </cell>
          <cell r="S3091" t="str">
            <v>ENTREGADO</v>
          </cell>
          <cell r="T3091">
            <v>0</v>
          </cell>
          <cell r="U3091" t="str">
            <v>YUCA BELLIDO BORIS YERSY</v>
          </cell>
          <cell r="V3091" t="str">
            <v>CORIHUAMAN SURCO  ERICK ROBERT</v>
          </cell>
        </row>
        <row r="3092">
          <cell r="A3092">
            <v>3040</v>
          </cell>
          <cell r="B3092">
            <v>42723</v>
          </cell>
          <cell r="C3092" t="str">
            <v>DICIEMBRE</v>
          </cell>
          <cell r="D3092" t="str">
            <v>2016</v>
          </cell>
          <cell r="E3092">
            <v>635</v>
          </cell>
          <cell r="F3092" t="str">
            <v>X2W-763</v>
          </cell>
          <cell r="G3092" t="str">
            <v>C5V-997</v>
          </cell>
          <cell r="H3092" t="str">
            <v>LAS BAMBAS</v>
          </cell>
          <cell r="I3092">
            <v>157697</v>
          </cell>
          <cell r="J3092" t="str">
            <v>REPUESTO</v>
          </cell>
          <cell r="K3092" t="str">
            <v>TUERCA 5/16</v>
          </cell>
          <cell r="L3092">
            <v>2</v>
          </cell>
          <cell r="M3092" t="str">
            <v>UNID.</v>
          </cell>
          <cell r="N3092" t="str">
            <v>CISTERNA</v>
          </cell>
          <cell r="O3092">
            <v>67</v>
          </cell>
          <cell r="P3092" t="str">
            <v>E2</v>
          </cell>
          <cell r="Q3092" t="str">
            <v>J2</v>
          </cell>
          <cell r="R3092" t="str">
            <v>J5</v>
          </cell>
          <cell r="S3092" t="str">
            <v>ENTREGADO</v>
          </cell>
          <cell r="T3092">
            <v>0</v>
          </cell>
          <cell r="U3092" t="str">
            <v>YUCA BELLIDO BORIS YERSY</v>
          </cell>
          <cell r="V3092" t="str">
            <v>CORIHUAMAN SURCO  ERICK ROBERT</v>
          </cell>
        </row>
        <row r="3093">
          <cell r="A3093">
            <v>3041</v>
          </cell>
          <cell r="B3093">
            <v>42723</v>
          </cell>
          <cell r="C3093" t="str">
            <v>DICIEMBRE</v>
          </cell>
          <cell r="D3093" t="str">
            <v>2016</v>
          </cell>
          <cell r="E3093">
            <v>635</v>
          </cell>
          <cell r="F3093" t="str">
            <v>X2W-763</v>
          </cell>
          <cell r="G3093" t="str">
            <v>C5V-997</v>
          </cell>
          <cell r="H3093" t="str">
            <v>LAS BAMBAS</v>
          </cell>
          <cell r="I3093">
            <v>157697</v>
          </cell>
          <cell r="J3093" t="str">
            <v>REPUESTO</v>
          </cell>
          <cell r="K3093" t="str">
            <v>VOLANDA 5/16</v>
          </cell>
          <cell r="L3093">
            <v>2</v>
          </cell>
          <cell r="M3093" t="str">
            <v>UNID.</v>
          </cell>
          <cell r="N3093" t="str">
            <v>CISTERNA</v>
          </cell>
          <cell r="O3093">
            <v>67</v>
          </cell>
          <cell r="P3093" t="str">
            <v>E2</v>
          </cell>
          <cell r="Q3093" t="str">
            <v>J2</v>
          </cell>
          <cell r="R3093" t="str">
            <v>J5</v>
          </cell>
          <cell r="S3093" t="str">
            <v>ENTREGADO</v>
          </cell>
          <cell r="T3093">
            <v>0</v>
          </cell>
          <cell r="U3093" t="str">
            <v>YUCA BELLIDO BORIS YERSY</v>
          </cell>
          <cell r="V3093" t="str">
            <v>CORIHUAMAN SURCO  ERICK ROBERT</v>
          </cell>
        </row>
        <row r="3094">
          <cell r="A3094">
            <v>3042</v>
          </cell>
          <cell r="B3094">
            <v>42723</v>
          </cell>
          <cell r="C3094" t="str">
            <v>DICIEMBRE</v>
          </cell>
          <cell r="D3094" t="str">
            <v>2016</v>
          </cell>
          <cell r="E3094">
            <v>635</v>
          </cell>
          <cell r="F3094" t="str">
            <v>X2W-763</v>
          </cell>
          <cell r="G3094" t="str">
            <v>C5V-997</v>
          </cell>
          <cell r="H3094" t="str">
            <v>LAS BAMBAS</v>
          </cell>
          <cell r="I3094">
            <v>157697</v>
          </cell>
          <cell r="J3094" t="str">
            <v>REPUESTO</v>
          </cell>
          <cell r="K3094" t="str">
            <v>MINIFUSIBLES 10A</v>
          </cell>
          <cell r="L3094">
            <v>5</v>
          </cell>
          <cell r="M3094" t="str">
            <v>UNID.</v>
          </cell>
          <cell r="N3094" t="str">
            <v>CISTERNA</v>
          </cell>
          <cell r="O3094">
            <v>67</v>
          </cell>
          <cell r="P3094" t="str">
            <v>E2</v>
          </cell>
          <cell r="Q3094" t="str">
            <v>J2</v>
          </cell>
          <cell r="R3094" t="str">
            <v>J5</v>
          </cell>
          <cell r="S3094" t="str">
            <v>ENTREGADO</v>
          </cell>
          <cell r="T3094">
            <v>0</v>
          </cell>
          <cell r="U3094" t="str">
            <v>YUCA BELLIDO BORIS YERSY</v>
          </cell>
          <cell r="V3094" t="str">
            <v>CORIHUAMAN SURCO  ERICK ROBERT</v>
          </cell>
        </row>
        <row r="3095">
          <cell r="A3095">
            <v>3069</v>
          </cell>
          <cell r="B3095">
            <v>42723</v>
          </cell>
          <cell r="C3095" t="str">
            <v>DICIEMBRE</v>
          </cell>
          <cell r="D3095" t="str">
            <v>2016</v>
          </cell>
          <cell r="E3095">
            <v>635</v>
          </cell>
          <cell r="F3095" t="str">
            <v>X2W-763</v>
          </cell>
          <cell r="G3095" t="str">
            <v>C5V-997</v>
          </cell>
          <cell r="H3095" t="str">
            <v>LAS BAMBAS</v>
          </cell>
          <cell r="I3095">
            <v>157697</v>
          </cell>
          <cell r="J3095" t="str">
            <v>REPUESTO</v>
          </cell>
          <cell r="K3095" t="str">
            <v xml:space="preserve">GUARDAFANGO </v>
          </cell>
          <cell r="L3095">
            <v>1</v>
          </cell>
          <cell r="M3095" t="str">
            <v>UNID.</v>
          </cell>
          <cell r="N3095" t="str">
            <v>CISTERNA</v>
          </cell>
          <cell r="O3095">
            <v>67</v>
          </cell>
          <cell r="P3095" t="str">
            <v>J2</v>
          </cell>
          <cell r="Q3095" t="str">
            <v>J1</v>
          </cell>
          <cell r="R3095" t="str">
            <v>J5</v>
          </cell>
          <cell r="S3095" t="str">
            <v>ENTREGADO</v>
          </cell>
          <cell r="T3095">
            <v>0</v>
          </cell>
          <cell r="U3095" t="str">
            <v>CORIHUAMAN SURCO  ERICK ROBERT</v>
          </cell>
          <cell r="V3095" t="str">
            <v>FLOREZ CONDORI  JOSE WILLIANS</v>
          </cell>
        </row>
        <row r="3096">
          <cell r="A3096">
            <v>1588</v>
          </cell>
          <cell r="B3096">
            <v>42723</v>
          </cell>
          <cell r="C3096" t="str">
            <v>DICIEMBRE</v>
          </cell>
          <cell r="D3096" t="str">
            <v>2016</v>
          </cell>
          <cell r="E3096">
            <v>419</v>
          </cell>
          <cell r="F3096" t="str">
            <v>X2W-788</v>
          </cell>
          <cell r="G3096" t="str">
            <v>C5V-994</v>
          </cell>
          <cell r="H3096" t="str">
            <v>LAS BAMBAS</v>
          </cell>
          <cell r="I3096">
            <v>138993</v>
          </cell>
          <cell r="J3096" t="str">
            <v>REPUESTO</v>
          </cell>
          <cell r="K3096" t="str">
            <v>LLANTA REENCAUCHADA IZY2</v>
          </cell>
          <cell r="L3096">
            <v>1</v>
          </cell>
          <cell r="M3096" t="str">
            <v>UNID.</v>
          </cell>
          <cell r="N3096" t="str">
            <v>CISTERNA</v>
          </cell>
          <cell r="O3096">
            <v>-25</v>
          </cell>
          <cell r="P3096" t="str">
            <v>N1</v>
          </cell>
          <cell r="Q3096" t="str">
            <v>J3</v>
          </cell>
          <cell r="R3096" t="str">
            <v>J5</v>
          </cell>
          <cell r="S3096" t="str">
            <v>ENTREGADO</v>
          </cell>
          <cell r="T3096">
            <v>42698</v>
          </cell>
          <cell r="U3096" t="str">
            <v>AGUILAR CCANTUTA WILLY</v>
          </cell>
          <cell r="V3096" t="str">
            <v>CHURA PIZARRO ALBERTO</v>
          </cell>
        </row>
        <row r="3097">
          <cell r="A3097">
            <v>2344</v>
          </cell>
          <cell r="B3097">
            <v>42723</v>
          </cell>
          <cell r="C3097" t="str">
            <v>DICIEMBRE</v>
          </cell>
          <cell r="D3097" t="str">
            <v>2016</v>
          </cell>
          <cell r="E3097">
            <v>526</v>
          </cell>
          <cell r="F3097" t="str">
            <v>X2W-788</v>
          </cell>
          <cell r="G3097" t="str">
            <v>C5V-994</v>
          </cell>
          <cell r="H3097" t="str">
            <v>LAS BAMBAS</v>
          </cell>
          <cell r="I3097">
            <v>140363</v>
          </cell>
          <cell r="J3097" t="str">
            <v>REPUESTO</v>
          </cell>
          <cell r="K3097" t="str">
            <v>LLANTAS REENCUACHADAS DE TRACCION</v>
          </cell>
          <cell r="L3097">
            <v>4</v>
          </cell>
          <cell r="M3097" t="str">
            <v>UNID.</v>
          </cell>
          <cell r="N3097" t="str">
            <v>TRACTO</v>
          </cell>
          <cell r="O3097">
            <v>-10</v>
          </cell>
          <cell r="P3097" t="str">
            <v>N2</v>
          </cell>
          <cell r="Q3097" t="str">
            <v>J2</v>
          </cell>
          <cell r="R3097" t="str">
            <v>J6</v>
          </cell>
          <cell r="S3097" t="str">
            <v>ENTREGADO</v>
          </cell>
          <cell r="T3097">
            <v>42713</v>
          </cell>
          <cell r="U3097" t="str">
            <v>MAMANI LARICO  EDUARDO ALVARO</v>
          </cell>
          <cell r="V3097" t="str">
            <v>CORIHUAMAN SURCO  ERICK ROBERT</v>
          </cell>
        </row>
        <row r="3098">
          <cell r="A3098">
            <v>3081</v>
          </cell>
          <cell r="B3098">
            <v>42723</v>
          </cell>
          <cell r="C3098" t="str">
            <v>DICIEMBRE</v>
          </cell>
          <cell r="D3098" t="str">
            <v>2016</v>
          </cell>
          <cell r="E3098">
            <v>644</v>
          </cell>
          <cell r="F3098" t="str">
            <v>X2W-788</v>
          </cell>
          <cell r="G3098" t="str">
            <v>C5V-994</v>
          </cell>
          <cell r="H3098" t="str">
            <v>LAS BAMBAS</v>
          </cell>
          <cell r="I3098">
            <v>141678</v>
          </cell>
          <cell r="J3098" t="str">
            <v>REPUESTO</v>
          </cell>
          <cell r="K3098" t="str">
            <v>FAROS PIRATAS</v>
          </cell>
          <cell r="L3098">
            <v>2</v>
          </cell>
          <cell r="M3098" t="str">
            <v>UNID.</v>
          </cell>
          <cell r="N3098" t="str">
            <v>CISTERNA</v>
          </cell>
          <cell r="O3098">
            <v>67</v>
          </cell>
          <cell r="P3098" t="str">
            <v>E3</v>
          </cell>
          <cell r="Q3098" t="str">
            <v>J1</v>
          </cell>
          <cell r="R3098" t="str">
            <v>J5</v>
          </cell>
          <cell r="S3098" t="str">
            <v>ENTREGADO</v>
          </cell>
          <cell r="T3098">
            <v>0</v>
          </cell>
          <cell r="U3098" t="str">
            <v>CONDORI CHURATA ALEX</v>
          </cell>
          <cell r="V3098" t="str">
            <v>FLOREZ CONDORI  JOSE WILLIANS</v>
          </cell>
        </row>
        <row r="3099">
          <cell r="A3099">
            <v>3082</v>
          </cell>
          <cell r="B3099">
            <v>42723</v>
          </cell>
          <cell r="C3099" t="str">
            <v>DICIEMBRE</v>
          </cell>
          <cell r="D3099" t="str">
            <v>2016</v>
          </cell>
          <cell r="E3099">
            <v>644</v>
          </cell>
          <cell r="F3099" t="str">
            <v>X2W-788</v>
          </cell>
          <cell r="G3099" t="str">
            <v>C5V-994</v>
          </cell>
          <cell r="H3099" t="str">
            <v>LAS BAMBAS</v>
          </cell>
          <cell r="I3099">
            <v>141678</v>
          </cell>
          <cell r="J3099" t="str">
            <v>REPUESTO</v>
          </cell>
          <cell r="K3099" t="str">
            <v>PERNO 5/16 C/TUERCA Y VOLANDA</v>
          </cell>
          <cell r="L3099">
            <v>2</v>
          </cell>
          <cell r="M3099" t="str">
            <v>UNID.</v>
          </cell>
          <cell r="N3099" t="str">
            <v>CISTERNA</v>
          </cell>
          <cell r="O3099">
            <v>67</v>
          </cell>
          <cell r="P3099" t="str">
            <v>E3</v>
          </cell>
          <cell r="Q3099" t="str">
            <v>J1</v>
          </cell>
          <cell r="R3099" t="str">
            <v>J5</v>
          </cell>
          <cell r="S3099" t="str">
            <v>ENTREGADO</v>
          </cell>
          <cell r="T3099">
            <v>0</v>
          </cell>
          <cell r="U3099" t="str">
            <v>CONDORI CHURATA ALEX</v>
          </cell>
          <cell r="V3099" t="str">
            <v>FLOREZ CONDORI  JOSE WILLIANS</v>
          </cell>
        </row>
        <row r="3100">
          <cell r="A3100">
            <v>3083</v>
          </cell>
          <cell r="B3100">
            <v>42723</v>
          </cell>
          <cell r="C3100" t="str">
            <v>DICIEMBRE</v>
          </cell>
          <cell r="D3100" t="str">
            <v>2016</v>
          </cell>
          <cell r="E3100">
            <v>644</v>
          </cell>
          <cell r="F3100" t="str">
            <v>X2W-788</v>
          </cell>
          <cell r="G3100" t="str">
            <v>C5V-994</v>
          </cell>
          <cell r="H3100" t="str">
            <v>LAS BAMBAS</v>
          </cell>
          <cell r="I3100">
            <v>141678</v>
          </cell>
          <cell r="J3100" t="str">
            <v>REPUESTO</v>
          </cell>
          <cell r="K3100" t="str">
            <v xml:space="preserve">CABLE VULCANIZADO </v>
          </cell>
          <cell r="L3100">
            <v>3</v>
          </cell>
          <cell r="M3100" t="str">
            <v>M</v>
          </cell>
          <cell r="N3100" t="str">
            <v>CISTERNA</v>
          </cell>
          <cell r="O3100">
            <v>67</v>
          </cell>
          <cell r="P3100" t="str">
            <v>E3</v>
          </cell>
          <cell r="Q3100" t="str">
            <v>J1</v>
          </cell>
          <cell r="R3100" t="str">
            <v>J5</v>
          </cell>
          <cell r="S3100" t="str">
            <v>ENTREGADO</v>
          </cell>
          <cell r="T3100">
            <v>0</v>
          </cell>
          <cell r="U3100" t="str">
            <v>CONDORI CHURATA ALEX</v>
          </cell>
          <cell r="V3100" t="str">
            <v>FLOREZ CONDORI  JOSE WILLIANS</v>
          </cell>
        </row>
        <row r="3101">
          <cell r="A3101">
            <v>1735</v>
          </cell>
          <cell r="B3101">
            <v>42723</v>
          </cell>
          <cell r="C3101" t="str">
            <v>DICIEMBRE</v>
          </cell>
          <cell r="D3101" t="str">
            <v>2016</v>
          </cell>
          <cell r="E3101">
            <v>444</v>
          </cell>
          <cell r="F3101" t="str">
            <v>X2W-791</v>
          </cell>
          <cell r="G3101" t="str">
            <v>C5V-989</v>
          </cell>
          <cell r="H3101" t="str">
            <v>LAS BAMBAS</v>
          </cell>
          <cell r="I3101">
            <v>145997</v>
          </cell>
          <cell r="J3101" t="str">
            <v>REPUESTO</v>
          </cell>
          <cell r="K3101" t="str">
            <v>LLANTA REENCACUCHADA IDY</v>
          </cell>
          <cell r="L3101">
            <v>1</v>
          </cell>
          <cell r="M3101" t="str">
            <v>UNID.</v>
          </cell>
          <cell r="N3101" t="str">
            <v>TRACTO</v>
          </cell>
          <cell r="O3101">
            <v>67</v>
          </cell>
          <cell r="P3101" t="str">
            <v>N1</v>
          </cell>
          <cell r="Q3101" t="str">
            <v>J3</v>
          </cell>
          <cell r="R3101" t="str">
            <v>J5</v>
          </cell>
          <cell r="S3101" t="str">
            <v>ENTREGADO</v>
          </cell>
          <cell r="T3101">
            <v>0</v>
          </cell>
          <cell r="U3101" t="str">
            <v>AGUILAR CCANTUTA WILLY</v>
          </cell>
          <cell r="V3101" t="str">
            <v>CHURA PIZARRO ALBERTO</v>
          </cell>
        </row>
        <row r="3102">
          <cell r="A3102">
            <v>3125</v>
          </cell>
          <cell r="B3102">
            <v>42724</v>
          </cell>
          <cell r="C3102" t="str">
            <v>DICIEMBRE</v>
          </cell>
          <cell r="D3102" t="str">
            <v>2016</v>
          </cell>
          <cell r="E3102">
            <v>601</v>
          </cell>
          <cell r="F3102" t="str">
            <v>AKW-731</v>
          </cell>
          <cell r="G3102" t="str">
            <v>TCR-989</v>
          </cell>
          <cell r="H3102" t="str">
            <v>LAS BAMBAS CONC.</v>
          </cell>
          <cell r="I3102">
            <v>25998</v>
          </cell>
          <cell r="J3102" t="str">
            <v>REPUESTO</v>
          </cell>
          <cell r="K3102" t="str">
            <v>MEDIDOR DE PRESION DE 120 PSI MODELO CURVO</v>
          </cell>
          <cell r="L3102">
            <v>1</v>
          </cell>
          <cell r="M3102" t="str">
            <v>UNID.</v>
          </cell>
          <cell r="N3102" t="str">
            <v>TRACTO</v>
          </cell>
          <cell r="O3102">
            <v>66</v>
          </cell>
          <cell r="P3102" t="str">
            <v>J3</v>
          </cell>
          <cell r="Q3102" t="str">
            <v>J3</v>
          </cell>
          <cell r="R3102" t="str">
            <v>J6</v>
          </cell>
          <cell r="S3102" t="str">
            <v>PENDIENTE</v>
          </cell>
          <cell r="T3102">
            <v>0</v>
          </cell>
          <cell r="U3102" t="str">
            <v>CHURA PIZARRO ALBERTO</v>
          </cell>
          <cell r="V3102" t="str">
            <v>CHURA PIZARRO ALBERTO</v>
          </cell>
        </row>
        <row r="3103">
          <cell r="A3103">
            <v>3126</v>
          </cell>
          <cell r="B3103">
            <v>42724</v>
          </cell>
          <cell r="C3103" t="str">
            <v>DICIEMBRE</v>
          </cell>
          <cell r="D3103" t="str">
            <v>2016</v>
          </cell>
          <cell r="E3103">
            <v>601</v>
          </cell>
          <cell r="F3103" t="str">
            <v>AKW-731</v>
          </cell>
          <cell r="G3103" t="str">
            <v>TCR-989</v>
          </cell>
          <cell r="H3103" t="str">
            <v>LAS BAMBAS CONC.</v>
          </cell>
          <cell r="I3103">
            <v>25998</v>
          </cell>
          <cell r="J3103" t="str">
            <v>REPUESTO</v>
          </cell>
          <cell r="K3103" t="str">
            <v>CHUT DE INFLADO PARA NIVELAR PRESIONES MODELO CURVO</v>
          </cell>
          <cell r="L3103">
            <v>1</v>
          </cell>
          <cell r="M3103" t="str">
            <v>UNID.</v>
          </cell>
          <cell r="N3103" t="str">
            <v>TRACTO</v>
          </cell>
          <cell r="O3103">
            <v>66</v>
          </cell>
          <cell r="P3103" t="str">
            <v>J3</v>
          </cell>
          <cell r="Q3103" t="str">
            <v>J3</v>
          </cell>
          <cell r="R3103" t="str">
            <v>J6</v>
          </cell>
          <cell r="S3103" t="str">
            <v>PENDIENTE</v>
          </cell>
          <cell r="T3103">
            <v>0</v>
          </cell>
          <cell r="U3103" t="str">
            <v>CHURA PIZARRO ALBERTO</v>
          </cell>
          <cell r="V3103" t="str">
            <v>CHURA PIZARRO ALBERTO</v>
          </cell>
        </row>
        <row r="3104">
          <cell r="A3104">
            <v>3121</v>
          </cell>
          <cell r="B3104">
            <v>42724</v>
          </cell>
          <cell r="C3104" t="str">
            <v>DICIEMBRE</v>
          </cell>
          <cell r="D3104" t="str">
            <v>2016</v>
          </cell>
          <cell r="E3104">
            <v>623</v>
          </cell>
          <cell r="F3104" t="str">
            <v>AKX-767</v>
          </cell>
          <cell r="G3104" t="str">
            <v>TCR-993</v>
          </cell>
          <cell r="H3104" t="str">
            <v>LAS BAMBAS CONC.</v>
          </cell>
          <cell r="I3104">
            <v>24897</v>
          </cell>
          <cell r="J3104" t="str">
            <v>REPUESTO</v>
          </cell>
          <cell r="K3104" t="str">
            <v>MEDIDOR DE PRESION DE 120 PSI MODELO CURVO</v>
          </cell>
          <cell r="L3104">
            <v>1</v>
          </cell>
          <cell r="M3104" t="str">
            <v>UNID.</v>
          </cell>
          <cell r="N3104" t="str">
            <v>TRACTO</v>
          </cell>
          <cell r="O3104">
            <v>66</v>
          </cell>
          <cell r="P3104" t="str">
            <v>J3</v>
          </cell>
          <cell r="Q3104" t="str">
            <v>J3</v>
          </cell>
          <cell r="R3104" t="str">
            <v>J6</v>
          </cell>
          <cell r="S3104" t="str">
            <v>PENDIENTE</v>
          </cell>
          <cell r="T3104">
            <v>0</v>
          </cell>
          <cell r="U3104" t="str">
            <v>CHURA PIZARRO ALBERTO</v>
          </cell>
          <cell r="V3104" t="str">
            <v>CHURA PIZARRO ALBERTO</v>
          </cell>
        </row>
        <row r="3105">
          <cell r="A3105">
            <v>3122</v>
          </cell>
          <cell r="B3105">
            <v>42724</v>
          </cell>
          <cell r="C3105" t="str">
            <v>DICIEMBRE</v>
          </cell>
          <cell r="D3105" t="str">
            <v>2016</v>
          </cell>
          <cell r="E3105">
            <v>623</v>
          </cell>
          <cell r="F3105" t="str">
            <v>AKX-767</v>
          </cell>
          <cell r="G3105" t="str">
            <v>TCR-993</v>
          </cell>
          <cell r="H3105" t="str">
            <v>LAS BAMBAS CONC.</v>
          </cell>
          <cell r="I3105">
            <v>24897</v>
          </cell>
          <cell r="J3105" t="str">
            <v>REPUESTO</v>
          </cell>
          <cell r="K3105" t="str">
            <v>CHUT DE INFLADO PARA NIVELAR PRESIONES MODELO CURVO</v>
          </cell>
          <cell r="L3105">
            <v>1</v>
          </cell>
          <cell r="M3105" t="str">
            <v>UNID.</v>
          </cell>
          <cell r="N3105" t="str">
            <v>TRACTO</v>
          </cell>
          <cell r="O3105">
            <v>66</v>
          </cell>
          <cell r="P3105" t="str">
            <v>J3</v>
          </cell>
          <cell r="Q3105" t="str">
            <v>J3</v>
          </cell>
          <cell r="R3105" t="str">
            <v>J6</v>
          </cell>
          <cell r="S3105" t="str">
            <v>PENDIENTE</v>
          </cell>
          <cell r="T3105">
            <v>0</v>
          </cell>
          <cell r="U3105" t="str">
            <v>CHURA PIZARRO ALBERTO</v>
          </cell>
          <cell r="V3105" t="str">
            <v>CHURA PIZARRO ALBERTO</v>
          </cell>
        </row>
        <row r="3106">
          <cell r="A3106">
            <v>3110</v>
          </cell>
          <cell r="B3106">
            <v>42724</v>
          </cell>
          <cell r="C3106" t="str">
            <v>DICIEMBRE</v>
          </cell>
          <cell r="D3106" t="str">
            <v>2016</v>
          </cell>
          <cell r="E3106">
            <v>594</v>
          </cell>
          <cell r="F3106" t="str">
            <v>B2M-948</v>
          </cell>
          <cell r="G3106" t="str">
            <v>CAMION</v>
          </cell>
          <cell r="H3106" t="str">
            <v>TAMBOMAYO</v>
          </cell>
          <cell r="I3106">
            <v>114956</v>
          </cell>
          <cell r="J3106" t="str">
            <v>REPUESTO</v>
          </cell>
          <cell r="K3106" t="str">
            <v>CABLES 3 X 16</v>
          </cell>
          <cell r="L3106">
            <v>4</v>
          </cell>
          <cell r="M3106" t="str">
            <v>M</v>
          </cell>
          <cell r="N3106" t="str">
            <v>CAMION</v>
          </cell>
          <cell r="O3106">
            <v>66</v>
          </cell>
          <cell r="P3106" t="str">
            <v>E1</v>
          </cell>
          <cell r="Q3106" t="str">
            <v>J2</v>
          </cell>
          <cell r="R3106" t="str">
            <v>J6</v>
          </cell>
          <cell r="S3106" t="str">
            <v>PENDIENTE</v>
          </cell>
          <cell r="T3106">
            <v>0</v>
          </cell>
          <cell r="U3106" t="str">
            <v>PALOMINO CARDENAS JUAN CARLOS</v>
          </cell>
          <cell r="V3106" t="str">
            <v>CORIHUAMAN SURCO  ERICK ROBERT</v>
          </cell>
        </row>
        <row r="3107">
          <cell r="A3107">
            <v>3111</v>
          </cell>
          <cell r="B3107">
            <v>42724</v>
          </cell>
          <cell r="C3107" t="str">
            <v>DICIEMBRE</v>
          </cell>
          <cell r="D3107" t="str">
            <v>2016</v>
          </cell>
          <cell r="E3107">
            <v>594</v>
          </cell>
          <cell r="F3107" t="str">
            <v>B2M-948</v>
          </cell>
          <cell r="G3107" t="str">
            <v>CAMION</v>
          </cell>
          <cell r="H3107" t="str">
            <v>TAMBOMAYO</v>
          </cell>
          <cell r="I3107">
            <v>114956</v>
          </cell>
          <cell r="J3107" t="str">
            <v>REPUESTO</v>
          </cell>
          <cell r="K3107" t="str">
            <v>TERMINALES OJO 1/4</v>
          </cell>
          <cell r="L3107">
            <v>3</v>
          </cell>
          <cell r="M3107" t="str">
            <v>UNID.</v>
          </cell>
          <cell r="N3107" t="str">
            <v>CAMION</v>
          </cell>
          <cell r="O3107">
            <v>66</v>
          </cell>
          <cell r="P3107" t="str">
            <v>E1</v>
          </cell>
          <cell r="Q3107" t="str">
            <v>J2</v>
          </cell>
          <cell r="R3107" t="str">
            <v>J6</v>
          </cell>
          <cell r="S3107" t="str">
            <v>PENDIENTE</v>
          </cell>
          <cell r="T3107">
            <v>0</v>
          </cell>
          <cell r="U3107" t="str">
            <v>PALOMINO CARDENAS JUAN CARLOS</v>
          </cell>
          <cell r="V3107" t="str">
            <v>CORIHUAMAN SURCO  ERICK ROBERT</v>
          </cell>
        </row>
        <row r="3108">
          <cell r="A3108">
            <v>3112</v>
          </cell>
          <cell r="B3108">
            <v>42724</v>
          </cell>
          <cell r="C3108" t="str">
            <v>DICIEMBRE</v>
          </cell>
          <cell r="D3108" t="str">
            <v>2016</v>
          </cell>
          <cell r="E3108">
            <v>594</v>
          </cell>
          <cell r="F3108" t="str">
            <v>B2M-948</v>
          </cell>
          <cell r="G3108" t="str">
            <v>CAMION</v>
          </cell>
          <cell r="H3108" t="str">
            <v>TAMBOMAYO</v>
          </cell>
          <cell r="I3108">
            <v>114956</v>
          </cell>
          <cell r="J3108" t="str">
            <v>REPUESTO</v>
          </cell>
          <cell r="K3108" t="str">
            <v>PRESINTOS 300</v>
          </cell>
          <cell r="L3108">
            <v>30</v>
          </cell>
          <cell r="M3108" t="str">
            <v>UNID.</v>
          </cell>
          <cell r="N3108" t="str">
            <v>CAMION</v>
          </cell>
          <cell r="O3108">
            <v>66</v>
          </cell>
          <cell r="P3108" t="str">
            <v>E1</v>
          </cell>
          <cell r="Q3108" t="str">
            <v>J2</v>
          </cell>
          <cell r="R3108" t="str">
            <v>J6</v>
          </cell>
          <cell r="S3108" t="str">
            <v>PENDIENTE</v>
          </cell>
          <cell r="T3108">
            <v>0</v>
          </cell>
          <cell r="U3108" t="str">
            <v>PALOMINO CARDENAS JUAN CARLOS</v>
          </cell>
          <cell r="V3108" t="str">
            <v>CORIHUAMAN SURCO  ERICK ROBERT</v>
          </cell>
        </row>
        <row r="3109">
          <cell r="A3109">
            <v>3113</v>
          </cell>
          <cell r="B3109">
            <v>42724</v>
          </cell>
          <cell r="C3109" t="str">
            <v>DICIEMBRE</v>
          </cell>
          <cell r="D3109" t="str">
            <v>2016</v>
          </cell>
          <cell r="E3109">
            <v>594</v>
          </cell>
          <cell r="F3109" t="str">
            <v>B2M-948</v>
          </cell>
          <cell r="G3109" t="str">
            <v>CAMION</v>
          </cell>
          <cell r="H3109" t="str">
            <v>TAMBOMAYO</v>
          </cell>
          <cell r="I3109">
            <v>114956</v>
          </cell>
          <cell r="J3109" t="str">
            <v>REPUESTO</v>
          </cell>
          <cell r="K3109" t="str">
            <v>FUSIBLES AEREOS</v>
          </cell>
          <cell r="L3109">
            <v>2</v>
          </cell>
          <cell r="M3109" t="str">
            <v>UNID.</v>
          </cell>
          <cell r="N3109" t="str">
            <v>CAMION</v>
          </cell>
          <cell r="O3109">
            <v>66</v>
          </cell>
          <cell r="P3109" t="str">
            <v>E1</v>
          </cell>
          <cell r="Q3109" t="str">
            <v>J2</v>
          </cell>
          <cell r="R3109" t="str">
            <v>J6</v>
          </cell>
          <cell r="S3109" t="str">
            <v>PENDIENTE</v>
          </cell>
          <cell r="T3109">
            <v>0</v>
          </cell>
          <cell r="U3109" t="str">
            <v>PALOMINO CARDENAS JUAN CARLOS</v>
          </cell>
          <cell r="V3109" t="str">
            <v>CORIHUAMAN SURCO  ERICK ROBERT</v>
          </cell>
        </row>
        <row r="3110">
          <cell r="A3110">
            <v>3114</v>
          </cell>
          <cell r="B3110">
            <v>42724</v>
          </cell>
          <cell r="C3110" t="str">
            <v>DICIEMBRE</v>
          </cell>
          <cell r="D3110" t="str">
            <v>2016</v>
          </cell>
          <cell r="E3110">
            <v>594</v>
          </cell>
          <cell r="F3110" t="str">
            <v>B2M-948</v>
          </cell>
          <cell r="G3110" t="str">
            <v>CAMION</v>
          </cell>
          <cell r="H3110" t="str">
            <v>TAMBOMAYO</v>
          </cell>
          <cell r="I3110">
            <v>114956</v>
          </cell>
          <cell r="J3110" t="str">
            <v>REPUESTO</v>
          </cell>
          <cell r="K3110" t="str">
            <v>FUSIBLES 20 AMP</v>
          </cell>
          <cell r="L3110">
            <v>2</v>
          </cell>
          <cell r="M3110" t="str">
            <v>UNID.</v>
          </cell>
          <cell r="N3110" t="str">
            <v>CAMION</v>
          </cell>
          <cell r="O3110">
            <v>66</v>
          </cell>
          <cell r="P3110" t="str">
            <v>E1</v>
          </cell>
          <cell r="Q3110" t="str">
            <v>J2</v>
          </cell>
          <cell r="R3110" t="str">
            <v>J6</v>
          </cell>
          <cell r="S3110" t="str">
            <v>PENDIENTE</v>
          </cell>
          <cell r="T3110">
            <v>0</v>
          </cell>
          <cell r="U3110" t="str">
            <v>PALOMINO CARDENAS JUAN CARLOS</v>
          </cell>
          <cell r="V3110" t="str">
            <v>CORIHUAMAN SURCO  ERICK ROBERT</v>
          </cell>
        </row>
        <row r="3111">
          <cell r="A3111">
            <v>3117</v>
          </cell>
          <cell r="B3111">
            <v>42724</v>
          </cell>
          <cell r="C3111" t="str">
            <v>DICIEMBRE</v>
          </cell>
          <cell r="D3111" t="str">
            <v>2016</v>
          </cell>
          <cell r="E3111">
            <v>594</v>
          </cell>
          <cell r="F3111" t="str">
            <v>B2M-948</v>
          </cell>
          <cell r="G3111" t="str">
            <v>CAMION</v>
          </cell>
          <cell r="H3111" t="str">
            <v>TAMBOMAYO</v>
          </cell>
          <cell r="I3111">
            <v>114956</v>
          </cell>
          <cell r="J3111" t="str">
            <v>REPUESTO</v>
          </cell>
          <cell r="K3111" t="str">
            <v>TERMINALES DE ENCHFE HEMBRA CON FORRO</v>
          </cell>
          <cell r="L3111">
            <v>10</v>
          </cell>
          <cell r="M3111" t="str">
            <v>UNID.</v>
          </cell>
          <cell r="N3111" t="str">
            <v>CAMION</v>
          </cell>
          <cell r="O3111">
            <v>66</v>
          </cell>
          <cell r="P3111" t="str">
            <v>E1</v>
          </cell>
          <cell r="Q3111" t="str">
            <v>J2</v>
          </cell>
          <cell r="R3111" t="str">
            <v>J6</v>
          </cell>
          <cell r="S3111" t="str">
            <v>PENDIENTE</v>
          </cell>
          <cell r="T3111">
            <v>0</v>
          </cell>
          <cell r="U3111" t="str">
            <v>PALOMINO CARDENAS JUAN CARLOS</v>
          </cell>
          <cell r="V3111" t="str">
            <v>CORIHUAMAN SURCO  ERICK ROBERT</v>
          </cell>
        </row>
        <row r="3112">
          <cell r="A3112">
            <v>3161</v>
          </cell>
          <cell r="B3112">
            <v>42724</v>
          </cell>
          <cell r="C3112" t="str">
            <v>DICIEMBRE</v>
          </cell>
          <cell r="D3112" t="str">
            <v>2016</v>
          </cell>
          <cell r="E3112">
            <v>594</v>
          </cell>
          <cell r="F3112" t="str">
            <v>B2M-948</v>
          </cell>
          <cell r="G3112" t="str">
            <v>CAMION</v>
          </cell>
          <cell r="H3112" t="str">
            <v>TAMBOMAYO</v>
          </cell>
          <cell r="I3112">
            <v>114956</v>
          </cell>
          <cell r="J3112" t="str">
            <v>REPUESTO</v>
          </cell>
          <cell r="K3112" t="str">
            <v>CABLE VULCANIZADO</v>
          </cell>
          <cell r="L3112">
            <v>10</v>
          </cell>
          <cell r="M3112" t="str">
            <v>M</v>
          </cell>
          <cell r="N3112" t="str">
            <v>CAMION</v>
          </cell>
          <cell r="O3112">
            <v>66</v>
          </cell>
          <cell r="P3112" t="str">
            <v>E2</v>
          </cell>
          <cell r="Q3112" t="str">
            <v>J2</v>
          </cell>
          <cell r="R3112" t="str">
            <v>J5</v>
          </cell>
          <cell r="S3112" t="str">
            <v>PENDIENTE</v>
          </cell>
          <cell r="T3112">
            <v>0</v>
          </cell>
          <cell r="U3112" t="str">
            <v>YUCA BELLIDO BORIS YERSY</v>
          </cell>
          <cell r="V3112" t="str">
            <v>CORIHUAMAN SURCO  ERICK ROBERT</v>
          </cell>
        </row>
        <row r="3113">
          <cell r="A3113">
            <v>3162</v>
          </cell>
          <cell r="B3113">
            <v>42724</v>
          </cell>
          <cell r="C3113" t="str">
            <v>DICIEMBRE</v>
          </cell>
          <cell r="D3113" t="str">
            <v>2016</v>
          </cell>
          <cell r="E3113">
            <v>594</v>
          </cell>
          <cell r="F3113" t="str">
            <v>B2M-948</v>
          </cell>
          <cell r="G3113" t="str">
            <v>CAMION</v>
          </cell>
          <cell r="H3113" t="str">
            <v>TAMBOMAYO</v>
          </cell>
          <cell r="I3113">
            <v>114956</v>
          </cell>
          <cell r="J3113" t="str">
            <v>REPUESTO</v>
          </cell>
          <cell r="K3113" t="str">
            <v>TERMINALES HEMBRA</v>
          </cell>
          <cell r="L3113">
            <v>8</v>
          </cell>
          <cell r="M3113" t="str">
            <v>UNID.</v>
          </cell>
          <cell r="N3113" t="str">
            <v>CAMION</v>
          </cell>
          <cell r="O3113">
            <v>66</v>
          </cell>
          <cell r="P3113" t="str">
            <v>E2</v>
          </cell>
          <cell r="Q3113" t="str">
            <v>J2</v>
          </cell>
          <cell r="R3113" t="str">
            <v>J5</v>
          </cell>
          <cell r="S3113" t="str">
            <v>PENDIENTE</v>
          </cell>
          <cell r="T3113">
            <v>0</v>
          </cell>
          <cell r="U3113" t="str">
            <v>YUCA BELLIDO BORIS YERSY</v>
          </cell>
          <cell r="V3113" t="str">
            <v>CORIHUAMAN SURCO  ERICK ROBERT</v>
          </cell>
        </row>
        <row r="3114">
          <cell r="A3114">
            <v>3163</v>
          </cell>
          <cell r="B3114">
            <v>42724</v>
          </cell>
          <cell r="C3114" t="str">
            <v>DICIEMBRE</v>
          </cell>
          <cell r="D3114" t="str">
            <v>2016</v>
          </cell>
          <cell r="E3114">
            <v>594</v>
          </cell>
          <cell r="F3114" t="str">
            <v>B2M-948</v>
          </cell>
          <cell r="G3114" t="str">
            <v>CAMION</v>
          </cell>
          <cell r="H3114" t="str">
            <v>TAMBOMAYO</v>
          </cell>
          <cell r="I3114">
            <v>114956</v>
          </cell>
          <cell r="J3114" t="str">
            <v>REPUESTO</v>
          </cell>
          <cell r="K3114" t="str">
            <v>RELAY 12V</v>
          </cell>
          <cell r="L3114">
            <v>1</v>
          </cell>
          <cell r="M3114" t="str">
            <v>UNID.</v>
          </cell>
          <cell r="N3114" t="str">
            <v>CAMION</v>
          </cell>
          <cell r="O3114">
            <v>66</v>
          </cell>
          <cell r="P3114" t="str">
            <v>E2</v>
          </cell>
          <cell r="Q3114" t="str">
            <v>J2</v>
          </cell>
          <cell r="R3114" t="str">
            <v>J5</v>
          </cell>
          <cell r="S3114" t="str">
            <v>PENDIENTE</v>
          </cell>
          <cell r="T3114">
            <v>0</v>
          </cell>
          <cell r="U3114" t="str">
            <v>YUCA BELLIDO BORIS YERSY</v>
          </cell>
          <cell r="V3114" t="str">
            <v>CORIHUAMAN SURCO  ERICK ROBERT</v>
          </cell>
        </row>
        <row r="3115">
          <cell r="A3115">
            <v>3164</v>
          </cell>
          <cell r="B3115">
            <v>42724</v>
          </cell>
          <cell r="C3115" t="str">
            <v>DICIEMBRE</v>
          </cell>
          <cell r="D3115" t="str">
            <v>2016</v>
          </cell>
          <cell r="E3115">
            <v>594</v>
          </cell>
          <cell r="F3115" t="str">
            <v>B2M-948</v>
          </cell>
          <cell r="G3115" t="str">
            <v>CAMION</v>
          </cell>
          <cell r="H3115" t="str">
            <v>TAMBOMAYO</v>
          </cell>
          <cell r="I3115">
            <v>114956</v>
          </cell>
          <cell r="J3115" t="str">
            <v>REPUESTO</v>
          </cell>
          <cell r="K3115" t="str">
            <v>FUSIBLE 20A</v>
          </cell>
          <cell r="L3115">
            <v>1</v>
          </cell>
          <cell r="M3115" t="str">
            <v>UNID.</v>
          </cell>
          <cell r="N3115" t="str">
            <v>CAMION</v>
          </cell>
          <cell r="O3115">
            <v>66</v>
          </cell>
          <cell r="P3115" t="str">
            <v>E2</v>
          </cell>
          <cell r="Q3115" t="str">
            <v>J2</v>
          </cell>
          <cell r="R3115" t="str">
            <v>J5</v>
          </cell>
          <cell r="S3115" t="str">
            <v>PENDIENTE</v>
          </cell>
          <cell r="T3115">
            <v>0</v>
          </cell>
          <cell r="U3115" t="str">
            <v>YUCA BELLIDO BORIS YERSY</v>
          </cell>
          <cell r="V3115" t="str">
            <v>CORIHUAMAN SURCO  ERICK ROBERT</v>
          </cell>
        </row>
        <row r="3116">
          <cell r="A3116">
            <v>3165</v>
          </cell>
          <cell r="B3116">
            <v>42724</v>
          </cell>
          <cell r="C3116" t="str">
            <v>DICIEMBRE</v>
          </cell>
          <cell r="D3116" t="str">
            <v>2016</v>
          </cell>
          <cell r="E3116">
            <v>594</v>
          </cell>
          <cell r="F3116" t="str">
            <v>B2M-948</v>
          </cell>
          <cell r="G3116" t="str">
            <v>CAMION</v>
          </cell>
          <cell r="H3116" t="str">
            <v>TAMBOMAYO</v>
          </cell>
          <cell r="I3116">
            <v>114956</v>
          </cell>
          <cell r="J3116" t="str">
            <v>REPUESTO</v>
          </cell>
          <cell r="K3116" t="str">
            <v>TECLA DE LUCES DE DOS TIPOS</v>
          </cell>
          <cell r="L3116">
            <v>1</v>
          </cell>
          <cell r="M3116" t="str">
            <v>UNID.</v>
          </cell>
          <cell r="N3116" t="str">
            <v>CAMION</v>
          </cell>
          <cell r="O3116">
            <v>66</v>
          </cell>
          <cell r="P3116" t="str">
            <v>E2</v>
          </cell>
          <cell r="Q3116" t="str">
            <v>J2</v>
          </cell>
          <cell r="R3116" t="str">
            <v>J5</v>
          </cell>
          <cell r="S3116" t="str">
            <v>PENDIENTE</v>
          </cell>
          <cell r="T3116">
            <v>0</v>
          </cell>
          <cell r="U3116" t="str">
            <v>YUCA BELLIDO BORIS YERSY</v>
          </cell>
          <cell r="V3116" t="str">
            <v>CORIHUAMAN SURCO  ERICK ROBERT</v>
          </cell>
        </row>
        <row r="3117">
          <cell r="A3117">
            <v>3150</v>
          </cell>
          <cell r="B3117">
            <v>42724</v>
          </cell>
          <cell r="C3117" t="str">
            <v>DICIEMBRE</v>
          </cell>
          <cell r="D3117" t="str">
            <v>2016</v>
          </cell>
          <cell r="E3117">
            <v>530</v>
          </cell>
          <cell r="F3117" t="str">
            <v>C5R-892</v>
          </cell>
          <cell r="G3117" t="str">
            <v>A0T-983</v>
          </cell>
          <cell r="H3117" t="str">
            <v>LAS BAMBAS</v>
          </cell>
          <cell r="I3117">
            <v>226743</v>
          </cell>
          <cell r="J3117" t="str">
            <v>REPUESTO</v>
          </cell>
          <cell r="K3117" t="str">
            <v>LLANTAS NUEVAS 11R22.5 LING LONG</v>
          </cell>
          <cell r="L3117">
            <v>12</v>
          </cell>
          <cell r="M3117" t="str">
            <v>UNID.</v>
          </cell>
          <cell r="N3117" t="str">
            <v>CISTERNA</v>
          </cell>
          <cell r="O3117">
            <v>66</v>
          </cell>
          <cell r="P3117" t="str">
            <v>E1</v>
          </cell>
          <cell r="Q3117" t="str">
            <v>J2</v>
          </cell>
          <cell r="R3117" t="str">
            <v>J5</v>
          </cell>
          <cell r="S3117" t="str">
            <v>PENDIENTE</v>
          </cell>
          <cell r="T3117">
            <v>0</v>
          </cell>
          <cell r="U3117" t="str">
            <v>PALOMINO CARDENAS JUAN CARLOS</v>
          </cell>
          <cell r="V3117" t="str">
            <v>CORIHUAMAN SURCO  ERICK ROBERT</v>
          </cell>
        </row>
        <row r="3118">
          <cell r="A3118">
            <v>3115</v>
          </cell>
          <cell r="B3118">
            <v>42724</v>
          </cell>
          <cell r="C3118" t="str">
            <v>DICIEMBRE</v>
          </cell>
          <cell r="D3118" t="str">
            <v>2016</v>
          </cell>
          <cell r="E3118">
            <v>530</v>
          </cell>
          <cell r="F3118" t="str">
            <v>C5R-892</v>
          </cell>
          <cell r="G3118" t="str">
            <v>A0T-983</v>
          </cell>
          <cell r="H3118" t="str">
            <v>LAS BAMBAS</v>
          </cell>
          <cell r="I3118">
            <v>226743</v>
          </cell>
          <cell r="J3118" t="str">
            <v>REPUESTO</v>
          </cell>
          <cell r="K3118" t="str">
            <v>JUEGO DE CHAPA LADO DRECHO</v>
          </cell>
          <cell r="L3118">
            <v>1</v>
          </cell>
          <cell r="M3118" t="str">
            <v>UNID.</v>
          </cell>
          <cell r="N3118" t="str">
            <v>TRACTO</v>
          </cell>
          <cell r="O3118">
            <v>66</v>
          </cell>
          <cell r="P3118" t="str">
            <v>J2</v>
          </cell>
          <cell r="Q3118" t="str">
            <v>J2</v>
          </cell>
          <cell r="R3118" t="str">
            <v>J6</v>
          </cell>
          <cell r="S3118" t="str">
            <v>PENDIENTE</v>
          </cell>
          <cell r="T3118">
            <v>0</v>
          </cell>
          <cell r="U3118" t="str">
            <v>CORIHUAMAN SURCO  ERICK ROBERT</v>
          </cell>
          <cell r="V3118" t="str">
            <v>CORIHUAMAN SURCO  ERICK ROBERT</v>
          </cell>
        </row>
        <row r="3119">
          <cell r="A3119">
            <v>3116</v>
          </cell>
          <cell r="B3119">
            <v>42724</v>
          </cell>
          <cell r="C3119" t="str">
            <v>DICIEMBRE</v>
          </cell>
          <cell r="D3119" t="str">
            <v>2016</v>
          </cell>
          <cell r="E3119">
            <v>530</v>
          </cell>
          <cell r="F3119" t="str">
            <v>C5R-892</v>
          </cell>
          <cell r="G3119" t="str">
            <v>A0T-983</v>
          </cell>
          <cell r="H3119" t="str">
            <v>LAS BAMBAS</v>
          </cell>
          <cell r="I3119">
            <v>226743</v>
          </cell>
          <cell r="J3119" t="str">
            <v>REPUESTO</v>
          </cell>
          <cell r="K3119" t="str">
            <v>JUEGO DE CHAPA LADO IZQUIERDO</v>
          </cell>
          <cell r="L3119">
            <v>1</v>
          </cell>
          <cell r="M3119" t="str">
            <v>UNID.</v>
          </cell>
          <cell r="N3119" t="str">
            <v>TRACTO</v>
          </cell>
          <cell r="O3119">
            <v>66</v>
          </cell>
          <cell r="P3119" t="str">
            <v>J2</v>
          </cell>
          <cell r="Q3119" t="str">
            <v>J2</v>
          </cell>
          <cell r="R3119" t="str">
            <v>J6</v>
          </cell>
          <cell r="S3119" t="str">
            <v>PENDIENTE</v>
          </cell>
          <cell r="T3119">
            <v>0</v>
          </cell>
          <cell r="U3119" t="str">
            <v>CORIHUAMAN SURCO  ERICK ROBERT</v>
          </cell>
          <cell r="V3119" t="str">
            <v>CORIHUAMAN SURCO  ERICK ROBERT</v>
          </cell>
        </row>
        <row r="3120">
          <cell r="A3120">
            <v>3133</v>
          </cell>
          <cell r="B3120">
            <v>42724</v>
          </cell>
          <cell r="C3120" t="str">
            <v>DICIEMBRE</v>
          </cell>
          <cell r="D3120" t="str">
            <v>2016</v>
          </cell>
          <cell r="E3120">
            <v>638</v>
          </cell>
          <cell r="F3120" t="str">
            <v>C5R-895</v>
          </cell>
          <cell r="G3120" t="str">
            <v>TBL-976</v>
          </cell>
          <cell r="H3120" t="str">
            <v>LAS BAMBAS</v>
          </cell>
          <cell r="I3120">
            <v>171517</v>
          </cell>
          <cell r="J3120" t="str">
            <v>REPUESTO</v>
          </cell>
          <cell r="K3120" t="str">
            <v>ABRAZADERAS DE INTERCOOLER</v>
          </cell>
          <cell r="L3120">
            <v>2</v>
          </cell>
          <cell r="M3120" t="str">
            <v>UNID.</v>
          </cell>
          <cell r="N3120" t="str">
            <v>TRACTO</v>
          </cell>
          <cell r="O3120">
            <v>66</v>
          </cell>
          <cell r="P3120" t="str">
            <v>M4</v>
          </cell>
          <cell r="Q3120" t="str">
            <v>J2</v>
          </cell>
          <cell r="R3120" t="str">
            <v>J6</v>
          </cell>
          <cell r="S3120" t="str">
            <v>PENDIENTE</v>
          </cell>
          <cell r="T3120">
            <v>0</v>
          </cell>
          <cell r="U3120" t="str">
            <v>JULLIRI APAZA UBALDO</v>
          </cell>
          <cell r="V3120" t="str">
            <v>CORIHUAMAN SURCO  ERICK ROBERT</v>
          </cell>
        </row>
        <row r="3121">
          <cell r="A3121">
            <v>3136</v>
          </cell>
          <cell r="B3121">
            <v>42724</v>
          </cell>
          <cell r="C3121" t="str">
            <v>DICIEMBRE</v>
          </cell>
          <cell r="D3121" t="str">
            <v>2016</v>
          </cell>
          <cell r="E3121">
            <v>638</v>
          </cell>
          <cell r="F3121" t="str">
            <v>C5R-895</v>
          </cell>
          <cell r="G3121" t="str">
            <v>TBL-976</v>
          </cell>
          <cell r="H3121" t="str">
            <v>LAS BAMBAS</v>
          </cell>
          <cell r="I3121">
            <v>171517</v>
          </cell>
          <cell r="J3121" t="str">
            <v>REPUESTO</v>
          </cell>
          <cell r="K3121" t="str">
            <v>PERNO 1/4 X 1</v>
          </cell>
          <cell r="L3121">
            <v>4</v>
          </cell>
          <cell r="M3121" t="str">
            <v>UNID.</v>
          </cell>
          <cell r="N3121" t="str">
            <v>TRACTO</v>
          </cell>
          <cell r="O3121">
            <v>66</v>
          </cell>
          <cell r="P3121" t="str">
            <v>M4</v>
          </cell>
          <cell r="Q3121" t="str">
            <v>J2</v>
          </cell>
          <cell r="R3121" t="str">
            <v>J6</v>
          </cell>
          <cell r="S3121" t="str">
            <v>PENDIENTE</v>
          </cell>
          <cell r="T3121">
            <v>0</v>
          </cell>
          <cell r="U3121" t="str">
            <v>JULLIRI APAZA UBALDO</v>
          </cell>
          <cell r="V3121" t="str">
            <v>CORIHUAMAN SURCO  ERICK ROBERT</v>
          </cell>
        </row>
        <row r="3122">
          <cell r="A3122">
            <v>3137</v>
          </cell>
          <cell r="B3122">
            <v>42724</v>
          </cell>
          <cell r="C3122" t="str">
            <v>DICIEMBRE</v>
          </cell>
          <cell r="D3122" t="str">
            <v>2016</v>
          </cell>
          <cell r="E3122">
            <v>638</v>
          </cell>
          <cell r="F3122" t="str">
            <v>C5R-895</v>
          </cell>
          <cell r="G3122" t="str">
            <v>TBL-976</v>
          </cell>
          <cell r="H3122" t="str">
            <v>LAS BAMBAS</v>
          </cell>
          <cell r="I3122">
            <v>171517</v>
          </cell>
          <cell r="J3122" t="str">
            <v>REPUESTO</v>
          </cell>
          <cell r="K3122" t="str">
            <v>TUERCA SEGURO 1/4</v>
          </cell>
          <cell r="L3122">
            <v>4</v>
          </cell>
          <cell r="M3122" t="str">
            <v>UNID.</v>
          </cell>
          <cell r="N3122" t="str">
            <v>TRACTO</v>
          </cell>
          <cell r="O3122">
            <v>66</v>
          </cell>
          <cell r="P3122" t="str">
            <v>M4</v>
          </cell>
          <cell r="Q3122" t="str">
            <v>J2</v>
          </cell>
          <cell r="R3122" t="str">
            <v>J6</v>
          </cell>
          <cell r="S3122" t="str">
            <v>PENDIENTE</v>
          </cell>
          <cell r="T3122">
            <v>0</v>
          </cell>
          <cell r="U3122" t="str">
            <v>JULLIRI APAZA UBALDO</v>
          </cell>
          <cell r="V3122" t="str">
            <v>CORIHUAMAN SURCO  ERICK ROBERT</v>
          </cell>
        </row>
        <row r="3123">
          <cell r="A3123">
            <v>3138</v>
          </cell>
          <cell r="B3123">
            <v>42724</v>
          </cell>
          <cell r="C3123" t="str">
            <v>DICIEMBRE</v>
          </cell>
          <cell r="D3123" t="str">
            <v>2016</v>
          </cell>
          <cell r="E3123">
            <v>638</v>
          </cell>
          <cell r="F3123" t="str">
            <v>C5R-895</v>
          </cell>
          <cell r="G3123" t="str">
            <v>TBL-976</v>
          </cell>
          <cell r="H3123" t="str">
            <v>LAS BAMBAS</v>
          </cell>
          <cell r="I3123">
            <v>171517</v>
          </cell>
          <cell r="J3123" t="str">
            <v>REPUESTO</v>
          </cell>
          <cell r="K3123" t="str">
            <v>ARANDELA PLANA 1/4</v>
          </cell>
          <cell r="L3123">
            <v>8</v>
          </cell>
          <cell r="M3123" t="str">
            <v>UNID.</v>
          </cell>
          <cell r="N3123" t="str">
            <v>TRACTO</v>
          </cell>
          <cell r="O3123">
            <v>66</v>
          </cell>
          <cell r="P3123" t="str">
            <v>M4</v>
          </cell>
          <cell r="Q3123" t="str">
            <v>J2</v>
          </cell>
          <cell r="R3123" t="str">
            <v>J6</v>
          </cell>
          <cell r="S3123" t="str">
            <v>PENDIENTE</v>
          </cell>
          <cell r="T3123">
            <v>0</v>
          </cell>
          <cell r="U3123" t="str">
            <v>JULLIRI APAZA UBALDO</v>
          </cell>
          <cell r="V3123" t="str">
            <v>CORIHUAMAN SURCO  ERICK ROBERT</v>
          </cell>
        </row>
        <row r="3124">
          <cell r="A3124">
            <v>3139</v>
          </cell>
          <cell r="B3124">
            <v>42724</v>
          </cell>
          <cell r="C3124" t="str">
            <v>DICIEMBRE</v>
          </cell>
          <cell r="D3124" t="str">
            <v>2016</v>
          </cell>
          <cell r="E3124">
            <v>638</v>
          </cell>
          <cell r="F3124" t="str">
            <v>C5R-895</v>
          </cell>
          <cell r="G3124" t="str">
            <v>TBL-976</v>
          </cell>
          <cell r="H3124" t="str">
            <v>LAS BAMBAS</v>
          </cell>
          <cell r="I3124">
            <v>171517</v>
          </cell>
          <cell r="J3124" t="str">
            <v>REPUESTO</v>
          </cell>
          <cell r="K3124" t="str">
            <v>PERNO 1/2 X 1/4</v>
          </cell>
          <cell r="L3124">
            <v>4</v>
          </cell>
          <cell r="M3124" t="str">
            <v>UNID.</v>
          </cell>
          <cell r="N3124" t="str">
            <v>TRACTO</v>
          </cell>
          <cell r="O3124">
            <v>66</v>
          </cell>
          <cell r="P3124" t="str">
            <v>M4</v>
          </cell>
          <cell r="Q3124" t="str">
            <v>J2</v>
          </cell>
          <cell r="R3124" t="str">
            <v>J6</v>
          </cell>
          <cell r="S3124" t="str">
            <v>PENDIENTE</v>
          </cell>
          <cell r="T3124">
            <v>0</v>
          </cell>
          <cell r="U3124" t="str">
            <v>JULLIRI APAZA UBALDO</v>
          </cell>
          <cell r="V3124" t="str">
            <v>CORIHUAMAN SURCO  ERICK ROBERT</v>
          </cell>
        </row>
        <row r="3125">
          <cell r="A3125">
            <v>3140</v>
          </cell>
          <cell r="B3125">
            <v>42724</v>
          </cell>
          <cell r="C3125" t="str">
            <v>DICIEMBRE</v>
          </cell>
          <cell r="D3125" t="str">
            <v>2016</v>
          </cell>
          <cell r="E3125">
            <v>638</v>
          </cell>
          <cell r="F3125" t="str">
            <v>C5R-895</v>
          </cell>
          <cell r="G3125" t="str">
            <v>TBL-976</v>
          </cell>
          <cell r="H3125" t="str">
            <v>LAS BAMBAS</v>
          </cell>
          <cell r="I3125">
            <v>171517</v>
          </cell>
          <cell r="J3125" t="str">
            <v>REPUESTO</v>
          </cell>
          <cell r="K3125" t="str">
            <v>ARANDELA PLANA 1/2</v>
          </cell>
          <cell r="L3125">
            <v>4</v>
          </cell>
          <cell r="M3125" t="str">
            <v>UNID.</v>
          </cell>
          <cell r="N3125" t="str">
            <v>TRACTO</v>
          </cell>
          <cell r="O3125">
            <v>66</v>
          </cell>
          <cell r="P3125" t="str">
            <v>M4</v>
          </cell>
          <cell r="Q3125" t="str">
            <v>J2</v>
          </cell>
          <cell r="R3125" t="str">
            <v>J6</v>
          </cell>
          <cell r="S3125" t="str">
            <v>PENDIENTE</v>
          </cell>
          <cell r="T3125">
            <v>0</v>
          </cell>
          <cell r="U3125" t="str">
            <v>JULLIRI APAZA UBALDO</v>
          </cell>
          <cell r="V3125" t="str">
            <v>CORIHUAMAN SURCO  ERICK ROBERT</v>
          </cell>
        </row>
        <row r="3126">
          <cell r="A3126">
            <v>3141</v>
          </cell>
          <cell r="B3126">
            <v>42724</v>
          </cell>
          <cell r="C3126" t="str">
            <v>DICIEMBRE</v>
          </cell>
          <cell r="D3126" t="str">
            <v>2016</v>
          </cell>
          <cell r="E3126">
            <v>638</v>
          </cell>
          <cell r="F3126" t="str">
            <v>C5R-895</v>
          </cell>
          <cell r="G3126" t="str">
            <v>TBL-976</v>
          </cell>
          <cell r="H3126" t="str">
            <v>LAS BAMBAS</v>
          </cell>
          <cell r="I3126">
            <v>171517</v>
          </cell>
          <cell r="J3126" t="str">
            <v>REPUESTO</v>
          </cell>
          <cell r="K3126" t="str">
            <v>PERNO 3/8 X 4 1/2</v>
          </cell>
          <cell r="L3126">
            <v>5</v>
          </cell>
          <cell r="M3126" t="str">
            <v>UNID.</v>
          </cell>
          <cell r="N3126" t="str">
            <v>TRACTO</v>
          </cell>
          <cell r="O3126">
            <v>66</v>
          </cell>
          <cell r="P3126" t="str">
            <v>M4</v>
          </cell>
          <cell r="Q3126" t="str">
            <v>J2</v>
          </cell>
          <cell r="R3126" t="str">
            <v>J6</v>
          </cell>
          <cell r="S3126" t="str">
            <v>PENDIENTE</v>
          </cell>
          <cell r="T3126">
            <v>0</v>
          </cell>
          <cell r="U3126" t="str">
            <v>JULLIRI APAZA UBALDO</v>
          </cell>
          <cell r="V3126" t="str">
            <v>CORIHUAMAN SURCO  ERICK ROBERT</v>
          </cell>
        </row>
        <row r="3127">
          <cell r="A3127">
            <v>3142</v>
          </cell>
          <cell r="B3127">
            <v>42724</v>
          </cell>
          <cell r="C3127" t="str">
            <v>DICIEMBRE</v>
          </cell>
          <cell r="D3127" t="str">
            <v>2016</v>
          </cell>
          <cell r="E3127">
            <v>638</v>
          </cell>
          <cell r="F3127" t="str">
            <v>C5R-895</v>
          </cell>
          <cell r="G3127" t="str">
            <v>TBL-976</v>
          </cell>
          <cell r="H3127" t="str">
            <v>LAS BAMBAS</v>
          </cell>
          <cell r="I3127">
            <v>171517</v>
          </cell>
          <cell r="J3127" t="str">
            <v>REPUESTO</v>
          </cell>
          <cell r="K3127" t="str">
            <v>TUERCA SEGURO 3/8</v>
          </cell>
          <cell r="L3127">
            <v>5</v>
          </cell>
          <cell r="M3127" t="str">
            <v>UNID.</v>
          </cell>
          <cell r="N3127" t="str">
            <v>TRACTO</v>
          </cell>
          <cell r="O3127">
            <v>66</v>
          </cell>
          <cell r="P3127" t="str">
            <v>M4</v>
          </cell>
          <cell r="Q3127" t="str">
            <v>J2</v>
          </cell>
          <cell r="R3127" t="str">
            <v>J6</v>
          </cell>
          <cell r="S3127" t="str">
            <v>PENDIENTE</v>
          </cell>
          <cell r="T3127">
            <v>0</v>
          </cell>
          <cell r="U3127" t="str">
            <v>JULLIRI APAZA UBALDO</v>
          </cell>
          <cell r="V3127" t="str">
            <v>CORIHUAMAN SURCO  ERICK ROBERT</v>
          </cell>
        </row>
        <row r="3128">
          <cell r="A3128">
            <v>3143</v>
          </cell>
          <cell r="B3128">
            <v>42724</v>
          </cell>
          <cell r="C3128" t="str">
            <v>DICIEMBRE</v>
          </cell>
          <cell r="D3128" t="str">
            <v>2016</v>
          </cell>
          <cell r="E3128">
            <v>638</v>
          </cell>
          <cell r="F3128" t="str">
            <v>C5R-895</v>
          </cell>
          <cell r="G3128" t="str">
            <v>TBL-976</v>
          </cell>
          <cell r="H3128" t="str">
            <v>LAS BAMBAS</v>
          </cell>
          <cell r="I3128">
            <v>171517</v>
          </cell>
          <cell r="J3128" t="str">
            <v>REPUESTO</v>
          </cell>
          <cell r="K3128" t="str">
            <v>ARANDELA PLANA 3/8</v>
          </cell>
          <cell r="L3128">
            <v>10</v>
          </cell>
          <cell r="M3128" t="str">
            <v>UNID.</v>
          </cell>
          <cell r="N3128" t="str">
            <v>TRACTO</v>
          </cell>
          <cell r="O3128">
            <v>66</v>
          </cell>
          <cell r="P3128" t="str">
            <v>M4</v>
          </cell>
          <cell r="Q3128" t="str">
            <v>J2</v>
          </cell>
          <cell r="R3128" t="str">
            <v>J6</v>
          </cell>
          <cell r="S3128" t="str">
            <v>PENDIENTE</v>
          </cell>
          <cell r="T3128">
            <v>0</v>
          </cell>
          <cell r="U3128" t="str">
            <v>JULLIRI APAZA UBALDO</v>
          </cell>
          <cell r="V3128" t="str">
            <v>CORIHUAMAN SURCO  ERICK ROBERT</v>
          </cell>
        </row>
        <row r="3129">
          <cell r="A3129">
            <v>3123</v>
          </cell>
          <cell r="B3129">
            <v>42724</v>
          </cell>
          <cell r="C3129" t="str">
            <v>DICIEMBRE</v>
          </cell>
          <cell r="D3129" t="str">
            <v>2016</v>
          </cell>
          <cell r="E3129">
            <v>639</v>
          </cell>
          <cell r="F3129" t="str">
            <v>C6X-739</v>
          </cell>
          <cell r="G3129" t="str">
            <v>TCS-988</v>
          </cell>
          <cell r="H3129" t="str">
            <v>LAS BAMBAS CONC.</v>
          </cell>
          <cell r="I3129">
            <v>231385</v>
          </cell>
          <cell r="J3129" t="str">
            <v>REPUESTO</v>
          </cell>
          <cell r="K3129" t="str">
            <v>MEDIDOR DE PRESION DE 120 PSI MODELO CURVO</v>
          </cell>
          <cell r="L3129">
            <v>1</v>
          </cell>
          <cell r="M3129" t="str">
            <v>UNID.</v>
          </cell>
          <cell r="N3129" t="str">
            <v>TRACTO</v>
          </cell>
          <cell r="O3129">
            <v>66</v>
          </cell>
          <cell r="P3129" t="str">
            <v>J3</v>
          </cell>
          <cell r="Q3129" t="str">
            <v>J3</v>
          </cell>
          <cell r="R3129" t="str">
            <v>J6</v>
          </cell>
          <cell r="S3129" t="str">
            <v>PENDIENTE</v>
          </cell>
          <cell r="T3129">
            <v>0</v>
          </cell>
          <cell r="U3129" t="str">
            <v>CHURA PIZARRO ALBERTO</v>
          </cell>
          <cell r="V3129" t="str">
            <v>CHURA PIZARRO ALBERTO</v>
          </cell>
        </row>
        <row r="3130">
          <cell r="A3130">
            <v>3124</v>
          </cell>
          <cell r="B3130">
            <v>42724</v>
          </cell>
          <cell r="C3130" t="str">
            <v>DICIEMBRE</v>
          </cell>
          <cell r="D3130" t="str">
            <v>2016</v>
          </cell>
          <cell r="E3130">
            <v>639</v>
          </cell>
          <cell r="F3130" t="str">
            <v>C6X-739</v>
          </cell>
          <cell r="G3130" t="str">
            <v>TCS-988</v>
          </cell>
          <cell r="H3130" t="str">
            <v>LAS BAMBAS CONC.</v>
          </cell>
          <cell r="I3130">
            <v>231385</v>
          </cell>
          <cell r="J3130" t="str">
            <v>REPUESTO</v>
          </cell>
          <cell r="K3130" t="str">
            <v>CHUT DE INFLADO PARA NIVELAR PRESIONES MODELO CURVO</v>
          </cell>
          <cell r="L3130">
            <v>1</v>
          </cell>
          <cell r="M3130" t="str">
            <v>UNID.</v>
          </cell>
          <cell r="N3130" t="str">
            <v>TRACTO</v>
          </cell>
          <cell r="O3130">
            <v>66</v>
          </cell>
          <cell r="P3130" t="str">
            <v>J3</v>
          </cell>
          <cell r="Q3130" t="str">
            <v>J3</v>
          </cell>
          <cell r="R3130" t="str">
            <v>J6</v>
          </cell>
          <cell r="S3130" t="str">
            <v>PENDIENTE</v>
          </cell>
          <cell r="T3130">
            <v>0</v>
          </cell>
          <cell r="U3130" t="str">
            <v>CHURA PIZARRO ALBERTO</v>
          </cell>
          <cell r="V3130" t="str">
            <v>CHURA PIZARRO ALBERTO</v>
          </cell>
        </row>
        <row r="3131">
          <cell r="A3131">
            <v>3154</v>
          </cell>
          <cell r="B3131">
            <v>42724</v>
          </cell>
          <cell r="C3131" t="str">
            <v>DICIEMBRE</v>
          </cell>
          <cell r="D3131" t="str">
            <v>2016</v>
          </cell>
          <cell r="E3131">
            <v>639</v>
          </cell>
          <cell r="F3131" t="str">
            <v>C6X-739</v>
          </cell>
          <cell r="G3131" t="str">
            <v>TCS-988</v>
          </cell>
          <cell r="H3131" t="str">
            <v>LAS BAMBAS CONC.</v>
          </cell>
          <cell r="I3131">
            <v>231385</v>
          </cell>
          <cell r="J3131" t="str">
            <v>REPUESTO</v>
          </cell>
          <cell r="K3131" t="str">
            <v>GASOLINA</v>
          </cell>
          <cell r="L3131">
            <v>1</v>
          </cell>
          <cell r="M3131" t="str">
            <v>GLNS.</v>
          </cell>
          <cell r="N3131" t="str">
            <v>TRACTO</v>
          </cell>
          <cell r="O3131">
            <v>66</v>
          </cell>
          <cell r="P3131" t="str">
            <v>M1</v>
          </cell>
          <cell r="Q3131" t="str">
            <v>J2</v>
          </cell>
          <cell r="R3131" t="str">
            <v>J5</v>
          </cell>
          <cell r="S3131" t="str">
            <v>PENDIENTE</v>
          </cell>
          <cell r="T3131">
            <v>0</v>
          </cell>
          <cell r="U3131" t="str">
            <v>CABEZAS SANCHEZ JEAN JHONATAN</v>
          </cell>
          <cell r="V3131" t="str">
            <v>CORIHUAMAN SURCO  ERICK ROBERT</v>
          </cell>
        </row>
        <row r="3132">
          <cell r="A3132">
            <v>3118</v>
          </cell>
          <cell r="B3132">
            <v>42724</v>
          </cell>
          <cell r="C3132" t="str">
            <v>DICIEMBRE</v>
          </cell>
          <cell r="D3132" t="str">
            <v>2016</v>
          </cell>
          <cell r="E3132">
            <v>646</v>
          </cell>
          <cell r="F3132" t="str">
            <v>D3O-742</v>
          </cell>
          <cell r="G3132" t="str">
            <v>B8L-971</v>
          </cell>
          <cell r="H3132" t="str">
            <v>LAS BAMBAS</v>
          </cell>
          <cell r="I3132">
            <v>188120</v>
          </cell>
          <cell r="J3132" t="str">
            <v>REPUESTO</v>
          </cell>
          <cell r="K3132" t="str">
            <v>PERNO 5/8 X 6</v>
          </cell>
          <cell r="L3132">
            <v>1</v>
          </cell>
          <cell r="M3132" t="str">
            <v>UNID.</v>
          </cell>
          <cell r="N3132" t="str">
            <v>TRACTO</v>
          </cell>
          <cell r="O3132">
            <v>66</v>
          </cell>
          <cell r="P3132" t="str">
            <v>M6</v>
          </cell>
          <cell r="Q3132" t="str">
            <v>J2</v>
          </cell>
          <cell r="R3132" t="str">
            <v>J6</v>
          </cell>
          <cell r="S3132" t="str">
            <v>PENDIENTE</v>
          </cell>
          <cell r="T3132">
            <v>0</v>
          </cell>
          <cell r="U3132" t="str">
            <v>PARI VENTURA  EDSON ORLANDO</v>
          </cell>
          <cell r="V3132" t="str">
            <v>CORIHUAMAN SURCO  ERICK ROBERT</v>
          </cell>
        </row>
        <row r="3133">
          <cell r="A3133">
            <v>3119</v>
          </cell>
          <cell r="B3133">
            <v>42724</v>
          </cell>
          <cell r="C3133" t="str">
            <v>DICIEMBRE</v>
          </cell>
          <cell r="D3133" t="str">
            <v>2016</v>
          </cell>
          <cell r="E3133">
            <v>646</v>
          </cell>
          <cell r="F3133" t="str">
            <v>D3O-742</v>
          </cell>
          <cell r="G3133" t="str">
            <v>B8L-971</v>
          </cell>
          <cell r="H3133" t="str">
            <v>LAS BAMBAS</v>
          </cell>
          <cell r="I3133">
            <v>188120</v>
          </cell>
          <cell r="J3133" t="str">
            <v>REPUESTO</v>
          </cell>
          <cell r="K3133" t="str">
            <v>TUERCA SEGURO 5/8</v>
          </cell>
          <cell r="L3133">
            <v>1</v>
          </cell>
          <cell r="M3133" t="str">
            <v>UNID.</v>
          </cell>
          <cell r="N3133" t="str">
            <v>TRACTO</v>
          </cell>
          <cell r="O3133">
            <v>66</v>
          </cell>
          <cell r="P3133" t="str">
            <v>M6</v>
          </cell>
          <cell r="Q3133" t="str">
            <v>J2</v>
          </cell>
          <cell r="R3133" t="str">
            <v>J6</v>
          </cell>
          <cell r="S3133" t="str">
            <v>PENDIENTE</v>
          </cell>
          <cell r="T3133">
            <v>0</v>
          </cell>
          <cell r="U3133" t="str">
            <v>PARI VENTURA  EDSON ORLANDO</v>
          </cell>
          <cell r="V3133" t="str">
            <v>CORIHUAMAN SURCO  ERICK ROBERT</v>
          </cell>
        </row>
        <row r="3134">
          <cell r="A3134">
            <v>3120</v>
          </cell>
          <cell r="B3134">
            <v>42724</v>
          </cell>
          <cell r="C3134" t="str">
            <v>DICIEMBRE</v>
          </cell>
          <cell r="D3134" t="str">
            <v>2016</v>
          </cell>
          <cell r="E3134">
            <v>646</v>
          </cell>
          <cell r="F3134" t="str">
            <v>D3O-742</v>
          </cell>
          <cell r="G3134" t="str">
            <v>B8L-971</v>
          </cell>
          <cell r="H3134" t="str">
            <v>LAS BAMBAS</v>
          </cell>
          <cell r="I3134">
            <v>188120</v>
          </cell>
          <cell r="J3134" t="str">
            <v>REPUESTO</v>
          </cell>
          <cell r="K3134" t="str">
            <v>LIQUIDO LIMPIAPARABRISAS</v>
          </cell>
          <cell r="L3134">
            <v>0.5</v>
          </cell>
          <cell r="M3134" t="str">
            <v>GLNS.</v>
          </cell>
          <cell r="N3134" t="str">
            <v>TRACTO</v>
          </cell>
          <cell r="O3134">
            <v>66</v>
          </cell>
          <cell r="P3134" t="str">
            <v>M6</v>
          </cell>
          <cell r="Q3134" t="str">
            <v>J2</v>
          </cell>
          <cell r="R3134" t="str">
            <v>J6</v>
          </cell>
          <cell r="S3134" t="str">
            <v>PENDIENTE</v>
          </cell>
          <cell r="T3134">
            <v>0</v>
          </cell>
          <cell r="U3134" t="str">
            <v>PARI VENTURA  EDSON ORLANDO</v>
          </cell>
          <cell r="V3134" t="str">
            <v>CORIHUAMAN SURCO  ERICK ROBERT</v>
          </cell>
        </row>
        <row r="3135">
          <cell r="A3135">
            <v>3108</v>
          </cell>
          <cell r="B3135">
            <v>42724</v>
          </cell>
          <cell r="C3135" t="str">
            <v>DICIEMBRE</v>
          </cell>
          <cell r="D3135" t="str">
            <v>2016</v>
          </cell>
          <cell r="E3135">
            <v>632</v>
          </cell>
          <cell r="F3135" t="str">
            <v>D3P-747</v>
          </cell>
          <cell r="G3135" t="str">
            <v>A0T-985</v>
          </cell>
          <cell r="H3135" t="str">
            <v>LAS BAMBAS</v>
          </cell>
          <cell r="I3135">
            <v>186478</v>
          </cell>
          <cell r="J3135" t="str">
            <v>REPUESTO</v>
          </cell>
          <cell r="K3135" t="str">
            <v>RACHET DE FRENO DE 10 DIENTES</v>
          </cell>
          <cell r="L3135">
            <v>1</v>
          </cell>
          <cell r="M3135" t="str">
            <v>UNID.</v>
          </cell>
          <cell r="N3135" t="str">
            <v>CISTERNA</v>
          </cell>
          <cell r="O3135">
            <v>66</v>
          </cell>
          <cell r="P3135" t="str">
            <v>M3</v>
          </cell>
          <cell r="Q3135" t="str">
            <v>J2</v>
          </cell>
          <cell r="R3135" t="str">
            <v>J6</v>
          </cell>
          <cell r="S3135" t="str">
            <v>PENDIENTE</v>
          </cell>
          <cell r="T3135">
            <v>0</v>
          </cell>
          <cell r="U3135" t="str">
            <v>GARCIA PASQUEL  JOSE LUIS</v>
          </cell>
          <cell r="V3135" t="str">
            <v>CORIHUAMAN SURCO  ERICK ROBERT</v>
          </cell>
        </row>
        <row r="3136">
          <cell r="A3136">
            <v>3129</v>
          </cell>
          <cell r="B3136">
            <v>42724</v>
          </cell>
          <cell r="C3136" t="str">
            <v>DICIEMBRE</v>
          </cell>
          <cell r="D3136" t="str">
            <v>2016</v>
          </cell>
          <cell r="E3136">
            <v>632</v>
          </cell>
          <cell r="F3136" t="str">
            <v>D3P-747</v>
          </cell>
          <cell r="G3136" t="str">
            <v>A0T-985</v>
          </cell>
          <cell r="H3136" t="str">
            <v>LAS BAMBAS</v>
          </cell>
          <cell r="I3136">
            <v>186478</v>
          </cell>
          <cell r="J3136" t="str">
            <v>REPUESTO</v>
          </cell>
          <cell r="K3136" t="str">
            <v>MANGUERA DE AIRE 3/8</v>
          </cell>
          <cell r="L3136">
            <v>3</v>
          </cell>
          <cell r="M3136" t="str">
            <v>M</v>
          </cell>
          <cell r="N3136" t="str">
            <v>CISTERNA</v>
          </cell>
          <cell r="O3136">
            <v>66</v>
          </cell>
          <cell r="P3136" t="str">
            <v>M3</v>
          </cell>
          <cell r="Q3136" t="str">
            <v>J2</v>
          </cell>
          <cell r="R3136" t="str">
            <v>J6</v>
          </cell>
          <cell r="S3136" t="str">
            <v>PENDIENTE</v>
          </cell>
          <cell r="T3136">
            <v>0</v>
          </cell>
          <cell r="U3136" t="str">
            <v>GARCIA PASQUEL  JOSE LUIS</v>
          </cell>
          <cell r="V3136" t="str">
            <v>CORIHUAMAN SURCO  ERICK ROBERT</v>
          </cell>
        </row>
        <row r="3137">
          <cell r="A3137">
            <v>3130</v>
          </cell>
          <cell r="B3137">
            <v>42724</v>
          </cell>
          <cell r="C3137" t="str">
            <v>DICIEMBRE</v>
          </cell>
          <cell r="D3137" t="str">
            <v>2016</v>
          </cell>
          <cell r="E3137">
            <v>632</v>
          </cell>
          <cell r="F3137" t="str">
            <v>D3P-747</v>
          </cell>
          <cell r="G3137" t="str">
            <v>A0T-985</v>
          </cell>
          <cell r="H3137" t="str">
            <v>LAS BAMBAS</v>
          </cell>
          <cell r="I3137">
            <v>186478</v>
          </cell>
          <cell r="J3137" t="str">
            <v>REPUESTO</v>
          </cell>
          <cell r="K3137" t="str">
            <v>CONOS 3/8</v>
          </cell>
          <cell r="L3137">
            <v>2</v>
          </cell>
          <cell r="M3137" t="str">
            <v>UNID.</v>
          </cell>
          <cell r="N3137" t="str">
            <v>CISTERNA</v>
          </cell>
          <cell r="O3137">
            <v>66</v>
          </cell>
          <cell r="P3137" t="str">
            <v>M3</v>
          </cell>
          <cell r="Q3137" t="str">
            <v>J2</v>
          </cell>
          <cell r="R3137" t="str">
            <v>J6</v>
          </cell>
          <cell r="S3137" t="str">
            <v>PENDIENTE</v>
          </cell>
          <cell r="T3137">
            <v>0</v>
          </cell>
          <cell r="U3137" t="str">
            <v>GARCIA PASQUEL  JOSE LUIS</v>
          </cell>
          <cell r="V3137" t="str">
            <v>CORIHUAMAN SURCO  ERICK ROBERT</v>
          </cell>
        </row>
        <row r="3138">
          <cell r="A3138">
            <v>3131</v>
          </cell>
          <cell r="B3138">
            <v>42724</v>
          </cell>
          <cell r="C3138" t="str">
            <v>DICIEMBRE</v>
          </cell>
          <cell r="D3138" t="str">
            <v>2016</v>
          </cell>
          <cell r="E3138">
            <v>632</v>
          </cell>
          <cell r="F3138" t="str">
            <v>D3P-747</v>
          </cell>
          <cell r="G3138" t="str">
            <v>A0T-985</v>
          </cell>
          <cell r="H3138" t="str">
            <v>LAS BAMBAS</v>
          </cell>
          <cell r="I3138">
            <v>186478</v>
          </cell>
          <cell r="J3138" t="str">
            <v>REPUESTO</v>
          </cell>
          <cell r="K3138" t="str">
            <v>GUIA 3/8</v>
          </cell>
          <cell r="L3138">
            <v>2</v>
          </cell>
          <cell r="M3138" t="str">
            <v>UNID.</v>
          </cell>
          <cell r="N3138" t="str">
            <v>CISTERNA</v>
          </cell>
          <cell r="O3138">
            <v>66</v>
          </cell>
          <cell r="P3138" t="str">
            <v>M3</v>
          </cell>
          <cell r="Q3138" t="str">
            <v>J2</v>
          </cell>
          <cell r="R3138" t="str">
            <v>J6</v>
          </cell>
          <cell r="S3138" t="str">
            <v>PENDIENTE</v>
          </cell>
          <cell r="T3138">
            <v>0</v>
          </cell>
          <cell r="U3138" t="str">
            <v>GARCIA PASQUEL  JOSE LUIS</v>
          </cell>
          <cell r="V3138" t="str">
            <v>CORIHUAMAN SURCO  ERICK ROBERT</v>
          </cell>
        </row>
        <row r="3139">
          <cell r="A3139">
            <v>3132</v>
          </cell>
          <cell r="B3139">
            <v>42724</v>
          </cell>
          <cell r="C3139" t="str">
            <v>DICIEMBRE</v>
          </cell>
          <cell r="D3139" t="str">
            <v>2016</v>
          </cell>
          <cell r="E3139">
            <v>632</v>
          </cell>
          <cell r="F3139" t="str">
            <v>D3P-747</v>
          </cell>
          <cell r="G3139" t="str">
            <v>A0T-985</v>
          </cell>
          <cell r="H3139" t="str">
            <v>LAS BAMBAS</v>
          </cell>
          <cell r="I3139">
            <v>186478</v>
          </cell>
          <cell r="J3139" t="str">
            <v>REPUESTO</v>
          </cell>
          <cell r="K3139" t="str">
            <v>TUERCA 3/8</v>
          </cell>
          <cell r="L3139">
            <v>2</v>
          </cell>
          <cell r="M3139" t="str">
            <v>UNID.</v>
          </cell>
          <cell r="N3139" t="str">
            <v>CISTERNA</v>
          </cell>
          <cell r="O3139">
            <v>66</v>
          </cell>
          <cell r="P3139" t="str">
            <v>M3</v>
          </cell>
          <cell r="Q3139" t="str">
            <v>J2</v>
          </cell>
          <cell r="R3139" t="str">
            <v>J6</v>
          </cell>
          <cell r="S3139" t="str">
            <v>PENDIENTE</v>
          </cell>
          <cell r="T3139">
            <v>0</v>
          </cell>
          <cell r="U3139" t="str">
            <v>GARCIA PASQUEL  JOSE LUIS</v>
          </cell>
          <cell r="V3139" t="str">
            <v>CORIHUAMAN SURCO  ERICK ROBERT</v>
          </cell>
        </row>
        <row r="3140">
          <cell r="A3140">
            <v>3134</v>
          </cell>
          <cell r="B3140">
            <v>42724</v>
          </cell>
          <cell r="C3140" t="str">
            <v>DICIEMBRE</v>
          </cell>
          <cell r="D3140" t="str">
            <v>2016</v>
          </cell>
          <cell r="E3140">
            <v>632</v>
          </cell>
          <cell r="F3140" t="str">
            <v>D3P-747</v>
          </cell>
          <cell r="G3140" t="str">
            <v>A0T-985</v>
          </cell>
          <cell r="H3140" t="str">
            <v>LAS BAMBAS</v>
          </cell>
          <cell r="I3140">
            <v>186478</v>
          </cell>
          <cell r="J3140" t="str">
            <v>REPUESTO</v>
          </cell>
          <cell r="K3140" t="str">
            <v>FOCOS LAGRIMONES AMBAR 12 V</v>
          </cell>
          <cell r="L3140">
            <v>2</v>
          </cell>
          <cell r="M3140" t="str">
            <v>UNID.</v>
          </cell>
          <cell r="N3140" t="str">
            <v>TRACTO</v>
          </cell>
          <cell r="O3140">
            <v>66</v>
          </cell>
          <cell r="P3140" t="str">
            <v>E2</v>
          </cell>
          <cell r="Q3140" t="str">
            <v>J2</v>
          </cell>
          <cell r="R3140" t="str">
            <v>J6</v>
          </cell>
          <cell r="S3140" t="str">
            <v>PENDIENTE</v>
          </cell>
          <cell r="T3140">
            <v>0</v>
          </cell>
          <cell r="U3140" t="str">
            <v>YUCA BELLIDO BORIS YERSY</v>
          </cell>
          <cell r="V3140" t="str">
            <v>CORIHUAMAN SURCO  ERICK ROBERT</v>
          </cell>
        </row>
        <row r="3141">
          <cell r="A3141">
            <v>3144</v>
          </cell>
          <cell r="B3141">
            <v>42724</v>
          </cell>
          <cell r="C3141" t="str">
            <v>DICIEMBRE</v>
          </cell>
          <cell r="D3141" t="str">
            <v>2016</v>
          </cell>
          <cell r="E3141">
            <v>632</v>
          </cell>
          <cell r="F3141" t="str">
            <v>D3P-747</v>
          </cell>
          <cell r="G3141" t="str">
            <v>A0T-985</v>
          </cell>
          <cell r="H3141" t="str">
            <v>LAS BAMBAS</v>
          </cell>
          <cell r="I3141">
            <v>186478</v>
          </cell>
          <cell r="J3141" t="str">
            <v>REPUESTO</v>
          </cell>
          <cell r="K3141" t="str">
            <v>ACCESORIOS PARA PULPO DE AIRE</v>
          </cell>
          <cell r="L3141">
            <v>1</v>
          </cell>
          <cell r="M3141" t="str">
            <v>UNID.</v>
          </cell>
          <cell r="N3141" t="str">
            <v>CISTERNA</v>
          </cell>
          <cell r="O3141">
            <v>66</v>
          </cell>
          <cell r="P3141" t="str">
            <v>M3</v>
          </cell>
          <cell r="Q3141" t="str">
            <v>J2</v>
          </cell>
          <cell r="R3141" t="str">
            <v>J6</v>
          </cell>
          <cell r="S3141" t="str">
            <v>PENDIENTE</v>
          </cell>
          <cell r="T3141">
            <v>0</v>
          </cell>
          <cell r="U3141" t="str">
            <v>GARCIA PASQUEL  JOSE LUIS</v>
          </cell>
          <cell r="V3141" t="str">
            <v>CORIHUAMAN SURCO  ERICK ROBERT</v>
          </cell>
        </row>
        <row r="3142">
          <cell r="A3142">
            <v>3155</v>
          </cell>
          <cell r="B3142">
            <v>42724</v>
          </cell>
          <cell r="C3142" t="str">
            <v>DICIEMBRE</v>
          </cell>
          <cell r="D3142" t="str">
            <v>2016</v>
          </cell>
          <cell r="E3142">
            <v>631</v>
          </cell>
          <cell r="F3142" t="str">
            <v>D3R-791</v>
          </cell>
          <cell r="G3142" t="str">
            <v>B1M-993</v>
          </cell>
          <cell r="H3142" t="str">
            <v>LAS BAMBAS</v>
          </cell>
          <cell r="I3142">
            <v>141416</v>
          </cell>
          <cell r="J3142" t="str">
            <v>REPUESTO</v>
          </cell>
          <cell r="K3142" t="str">
            <v>LIQUIDO REFRIGERANTE</v>
          </cell>
          <cell r="L3142">
            <v>2</v>
          </cell>
          <cell r="M3142" t="str">
            <v>GLNS.</v>
          </cell>
          <cell r="N3142" t="str">
            <v>TRACTO</v>
          </cell>
          <cell r="O3142">
            <v>66</v>
          </cell>
          <cell r="P3142" t="str">
            <v>M8</v>
          </cell>
          <cell r="Q3142" t="str">
            <v>J2</v>
          </cell>
          <cell r="R3142" t="str">
            <v>J5</v>
          </cell>
          <cell r="S3142" t="str">
            <v>PENDIENTE</v>
          </cell>
          <cell r="T3142">
            <v>0</v>
          </cell>
          <cell r="U3142" t="str">
            <v>VARILLAS GAGO  OSCAR ALBERTO</v>
          </cell>
          <cell r="V3142" t="str">
            <v>CORIHUAMAN SURCO  ERICK ROBERT</v>
          </cell>
        </row>
        <row r="3143">
          <cell r="A3143">
            <v>3109</v>
          </cell>
          <cell r="B3143">
            <v>42724</v>
          </cell>
          <cell r="C3143" t="str">
            <v>DICIEMBRE</v>
          </cell>
          <cell r="D3143" t="str">
            <v>2016</v>
          </cell>
          <cell r="E3143">
            <v>634</v>
          </cell>
          <cell r="F3143" t="str">
            <v>D3S-767</v>
          </cell>
          <cell r="G3143" t="str">
            <v>B8L-973</v>
          </cell>
          <cell r="H3143" t="str">
            <v>LAS BAMBAS</v>
          </cell>
          <cell r="I3143">
            <v>186850</v>
          </cell>
          <cell r="J3143" t="str">
            <v>REPUESTO</v>
          </cell>
          <cell r="K3143" t="str">
            <v>FAJA DE ALTERNADOR</v>
          </cell>
          <cell r="L3143">
            <v>1</v>
          </cell>
          <cell r="M3143" t="str">
            <v>UNID.</v>
          </cell>
          <cell r="N3143" t="str">
            <v>TRACTO</v>
          </cell>
          <cell r="O3143">
            <v>66</v>
          </cell>
          <cell r="P3143" t="str">
            <v>M2</v>
          </cell>
          <cell r="Q3143" t="str">
            <v>J2</v>
          </cell>
          <cell r="R3143" t="str">
            <v>J6</v>
          </cell>
          <cell r="S3143" t="str">
            <v>PENDIENTE</v>
          </cell>
          <cell r="T3143">
            <v>0</v>
          </cell>
          <cell r="U3143" t="str">
            <v>CHUMPITAZ GAGO JULIO ENRIQUE</v>
          </cell>
          <cell r="V3143" t="str">
            <v>CORIHUAMAN SURCO  ERICK ROBERT</v>
          </cell>
        </row>
        <row r="3144">
          <cell r="A3144">
            <v>3152</v>
          </cell>
          <cell r="B3144">
            <v>42724</v>
          </cell>
          <cell r="C3144" t="str">
            <v>DICIEMBRE</v>
          </cell>
          <cell r="D3144" t="str">
            <v>2016</v>
          </cell>
          <cell r="E3144">
            <v>634</v>
          </cell>
          <cell r="F3144" t="str">
            <v>D3S-767</v>
          </cell>
          <cell r="G3144" t="str">
            <v>B8L-973</v>
          </cell>
          <cell r="H3144" t="str">
            <v>LAS BAMBAS</v>
          </cell>
          <cell r="I3144">
            <v>186850</v>
          </cell>
          <cell r="J3144" t="str">
            <v>REPUESTO</v>
          </cell>
          <cell r="K3144" t="str">
            <v xml:space="preserve">ACCESORIOS PARA PULPO </v>
          </cell>
          <cell r="L3144">
            <v>1</v>
          </cell>
          <cell r="M3144" t="str">
            <v>UNID.</v>
          </cell>
          <cell r="N3144" t="str">
            <v>CISTERNA</v>
          </cell>
          <cell r="O3144">
            <v>66</v>
          </cell>
          <cell r="P3144" t="str">
            <v>M2</v>
          </cell>
          <cell r="Q3144" t="str">
            <v>J2</v>
          </cell>
          <cell r="R3144" t="str">
            <v>J5</v>
          </cell>
          <cell r="S3144" t="str">
            <v>PENDIENTE</v>
          </cell>
          <cell r="T3144">
            <v>0</v>
          </cell>
          <cell r="U3144" t="str">
            <v>CHUMPITAZ GAGO JULIO ENRIQUE</v>
          </cell>
          <cell r="V3144" t="str">
            <v>CORIHUAMAN SURCO  ERICK ROBERT</v>
          </cell>
        </row>
        <row r="3145">
          <cell r="A3145">
            <v>3101</v>
          </cell>
          <cell r="B3145">
            <v>42724</v>
          </cell>
          <cell r="C3145" t="str">
            <v>DICIEMBRE</v>
          </cell>
          <cell r="D3145" t="str">
            <v>2016</v>
          </cell>
          <cell r="E3145">
            <v>200</v>
          </cell>
          <cell r="F3145" t="str">
            <v>TALLER</v>
          </cell>
          <cell r="G3145" t="str">
            <v>TALLER</v>
          </cell>
          <cell r="H3145" t="str">
            <v>TALLER</v>
          </cell>
          <cell r="I3145" t="str">
            <v>TALLER</v>
          </cell>
          <cell r="J3145" t="str">
            <v>INSUMO TALLER</v>
          </cell>
          <cell r="K3145" t="str">
            <v>PERNO AURROSCANTE 3/16 X 3/4 CON SU DADO</v>
          </cell>
          <cell r="L3145">
            <v>1</v>
          </cell>
          <cell r="M3145" t="str">
            <v>UNID.</v>
          </cell>
          <cell r="N3145" t="str">
            <v>TALLER</v>
          </cell>
          <cell r="O3145">
            <v>66</v>
          </cell>
          <cell r="P3145" t="str">
            <v>S1</v>
          </cell>
          <cell r="Q3145" t="str">
            <v>J2</v>
          </cell>
          <cell r="R3145" t="str">
            <v>J6</v>
          </cell>
          <cell r="S3145" t="str">
            <v>PENDIENTE</v>
          </cell>
          <cell r="T3145">
            <v>0</v>
          </cell>
          <cell r="U3145" t="str">
            <v>BAYONA CRUZ CRISTIAN ARMANDO</v>
          </cell>
          <cell r="V3145" t="str">
            <v>CORIHUAMAN SURCO  ERICK ROBERT</v>
          </cell>
        </row>
        <row r="3146">
          <cell r="A3146">
            <v>3102</v>
          </cell>
          <cell r="B3146">
            <v>42724</v>
          </cell>
          <cell r="C3146" t="str">
            <v>DICIEMBRE</v>
          </cell>
          <cell r="D3146" t="str">
            <v>2016</v>
          </cell>
          <cell r="E3146">
            <v>200</v>
          </cell>
          <cell r="F3146" t="str">
            <v>TALLER</v>
          </cell>
          <cell r="G3146" t="str">
            <v>TALLER</v>
          </cell>
          <cell r="H3146" t="str">
            <v>TALLER</v>
          </cell>
          <cell r="I3146" t="str">
            <v>TALLER</v>
          </cell>
          <cell r="J3146" t="str">
            <v>INSUMO TALLER</v>
          </cell>
          <cell r="K3146" t="str">
            <v>FLUORESCENTES</v>
          </cell>
          <cell r="L3146">
            <v>2</v>
          </cell>
          <cell r="M3146" t="str">
            <v>UNID.</v>
          </cell>
          <cell r="N3146" t="str">
            <v>TALLER</v>
          </cell>
          <cell r="O3146">
            <v>66</v>
          </cell>
          <cell r="P3146" t="str">
            <v>S1</v>
          </cell>
          <cell r="Q3146" t="str">
            <v>J2</v>
          </cell>
          <cell r="R3146" t="str">
            <v>J6</v>
          </cell>
          <cell r="S3146" t="str">
            <v>PENDIENTE</v>
          </cell>
          <cell r="T3146">
            <v>0</v>
          </cell>
          <cell r="U3146" t="str">
            <v>BAYONA CRUZ CRISTIAN ARMANDO</v>
          </cell>
          <cell r="V3146" t="str">
            <v>CORIHUAMAN SURCO  ERICK ROBERT</v>
          </cell>
        </row>
        <row r="3147">
          <cell r="A3147">
            <v>3103</v>
          </cell>
          <cell r="B3147">
            <v>42724</v>
          </cell>
          <cell r="C3147" t="str">
            <v>DICIEMBRE</v>
          </cell>
          <cell r="D3147" t="str">
            <v>2016</v>
          </cell>
          <cell r="E3147">
            <v>200</v>
          </cell>
          <cell r="F3147" t="str">
            <v>TALLER</v>
          </cell>
          <cell r="G3147" t="str">
            <v>TALLER</v>
          </cell>
          <cell r="H3147" t="str">
            <v>TALLER</v>
          </cell>
          <cell r="I3147" t="str">
            <v>TALLER</v>
          </cell>
          <cell r="J3147" t="str">
            <v>INSUMO TALLER</v>
          </cell>
          <cell r="K3147" t="str">
            <v>CABLE DE LUZ NRO. 12</v>
          </cell>
          <cell r="L3147">
            <v>40</v>
          </cell>
          <cell r="M3147" t="str">
            <v>M</v>
          </cell>
          <cell r="N3147" t="str">
            <v>TALLER</v>
          </cell>
          <cell r="O3147">
            <v>66</v>
          </cell>
          <cell r="P3147" t="str">
            <v>S1</v>
          </cell>
          <cell r="Q3147" t="str">
            <v>J2</v>
          </cell>
          <cell r="R3147" t="str">
            <v>J6</v>
          </cell>
          <cell r="S3147" t="str">
            <v>PENDIENTE</v>
          </cell>
          <cell r="T3147">
            <v>0</v>
          </cell>
          <cell r="U3147" t="str">
            <v>BAYONA CRUZ CRISTIAN ARMANDO</v>
          </cell>
          <cell r="V3147" t="str">
            <v>CORIHUAMAN SURCO  ERICK ROBERT</v>
          </cell>
        </row>
        <row r="3148">
          <cell r="A3148">
            <v>3104</v>
          </cell>
          <cell r="B3148">
            <v>42724</v>
          </cell>
          <cell r="C3148" t="str">
            <v>DICIEMBRE</v>
          </cell>
          <cell r="D3148" t="str">
            <v>2016</v>
          </cell>
          <cell r="E3148">
            <v>200</v>
          </cell>
          <cell r="F3148" t="str">
            <v>TALLER</v>
          </cell>
          <cell r="G3148" t="str">
            <v>TALLER</v>
          </cell>
          <cell r="H3148" t="str">
            <v>TALLER</v>
          </cell>
          <cell r="I3148" t="str">
            <v>TALLER</v>
          </cell>
          <cell r="J3148" t="str">
            <v>INSUMO TALLER</v>
          </cell>
          <cell r="K3148" t="str">
            <v>MENNEKES HEMBRA MONOFASICO</v>
          </cell>
          <cell r="L3148">
            <v>1</v>
          </cell>
          <cell r="M3148" t="str">
            <v>UNID.</v>
          </cell>
          <cell r="N3148" t="str">
            <v>TALLER</v>
          </cell>
          <cell r="O3148">
            <v>66</v>
          </cell>
          <cell r="P3148" t="str">
            <v>S1</v>
          </cell>
          <cell r="Q3148" t="str">
            <v>J2</v>
          </cell>
          <cell r="R3148" t="str">
            <v>J6</v>
          </cell>
          <cell r="S3148" t="str">
            <v>PENDIENTE</v>
          </cell>
          <cell r="T3148">
            <v>0</v>
          </cell>
          <cell r="U3148" t="str">
            <v>BAYONA CRUZ CRISTIAN ARMANDO</v>
          </cell>
          <cell r="V3148" t="str">
            <v>CORIHUAMAN SURCO  ERICK ROBERT</v>
          </cell>
        </row>
        <row r="3149">
          <cell r="A3149">
            <v>3105</v>
          </cell>
          <cell r="B3149">
            <v>42724</v>
          </cell>
          <cell r="C3149" t="str">
            <v>DICIEMBRE</v>
          </cell>
          <cell r="D3149" t="str">
            <v>2016</v>
          </cell>
          <cell r="E3149">
            <v>200</v>
          </cell>
          <cell r="F3149" t="str">
            <v>TALLER</v>
          </cell>
          <cell r="G3149" t="str">
            <v>TALLER</v>
          </cell>
          <cell r="H3149" t="str">
            <v>TALLER</v>
          </cell>
          <cell r="I3149" t="str">
            <v>TALLER</v>
          </cell>
          <cell r="J3149" t="str">
            <v>INSUMO TALLER</v>
          </cell>
          <cell r="K3149" t="str">
            <v>MENNEKES MACHO MONOFASICO</v>
          </cell>
          <cell r="L3149">
            <v>1</v>
          </cell>
          <cell r="M3149" t="str">
            <v>UNID.</v>
          </cell>
          <cell r="N3149" t="str">
            <v>TALLER</v>
          </cell>
          <cell r="O3149">
            <v>66</v>
          </cell>
          <cell r="P3149" t="str">
            <v>S1</v>
          </cell>
          <cell r="Q3149" t="str">
            <v>J2</v>
          </cell>
          <cell r="R3149" t="str">
            <v>J6</v>
          </cell>
          <cell r="S3149" t="str">
            <v>PENDIENTE</v>
          </cell>
          <cell r="T3149">
            <v>0</v>
          </cell>
          <cell r="U3149" t="str">
            <v>BAYONA CRUZ CRISTIAN ARMANDO</v>
          </cell>
          <cell r="V3149" t="str">
            <v>CORIHUAMAN SURCO  ERICK ROBERT</v>
          </cell>
        </row>
        <row r="3150">
          <cell r="A3150">
            <v>3106</v>
          </cell>
          <cell r="B3150">
            <v>42724</v>
          </cell>
          <cell r="C3150" t="str">
            <v>DICIEMBRE</v>
          </cell>
          <cell r="D3150" t="str">
            <v>2016</v>
          </cell>
          <cell r="E3150">
            <v>200</v>
          </cell>
          <cell r="F3150" t="str">
            <v>TALLER</v>
          </cell>
          <cell r="G3150" t="str">
            <v>TALLER</v>
          </cell>
          <cell r="H3150" t="str">
            <v>TALLER</v>
          </cell>
          <cell r="I3150" t="str">
            <v>TALLER</v>
          </cell>
          <cell r="J3150" t="str">
            <v>INSUMO TALLER</v>
          </cell>
          <cell r="K3150" t="str">
            <v>MENNEKES HEMBRA TRIFASICO</v>
          </cell>
          <cell r="L3150">
            <v>1</v>
          </cell>
          <cell r="M3150" t="str">
            <v>UNID.</v>
          </cell>
          <cell r="N3150" t="str">
            <v>CISTERNA</v>
          </cell>
          <cell r="O3150">
            <v>66</v>
          </cell>
          <cell r="P3150" t="str">
            <v>S1</v>
          </cell>
          <cell r="Q3150" t="str">
            <v>J2</v>
          </cell>
          <cell r="R3150" t="str">
            <v>J6</v>
          </cell>
          <cell r="S3150" t="str">
            <v>PENDIENTE</v>
          </cell>
          <cell r="T3150">
            <v>0</v>
          </cell>
          <cell r="U3150" t="str">
            <v>BAYONA CRUZ CRISTIAN ARMANDO</v>
          </cell>
          <cell r="V3150" t="str">
            <v>CORIHUAMAN SURCO  ERICK ROBERT</v>
          </cell>
        </row>
        <row r="3151">
          <cell r="A3151">
            <v>3107</v>
          </cell>
          <cell r="B3151">
            <v>42724</v>
          </cell>
          <cell r="C3151" t="str">
            <v>DICIEMBRE</v>
          </cell>
          <cell r="D3151" t="str">
            <v>2016</v>
          </cell>
          <cell r="E3151">
            <v>200</v>
          </cell>
          <cell r="F3151" t="str">
            <v>TALLER</v>
          </cell>
          <cell r="G3151" t="str">
            <v>TALLER</v>
          </cell>
          <cell r="H3151" t="str">
            <v>TALLER</v>
          </cell>
          <cell r="I3151" t="str">
            <v>TALLER</v>
          </cell>
          <cell r="J3151" t="str">
            <v>INSUMO TALLER</v>
          </cell>
          <cell r="K3151" t="str">
            <v>MENNEKES MACHO TRIFASICO</v>
          </cell>
          <cell r="L3151">
            <v>1</v>
          </cell>
          <cell r="M3151" t="str">
            <v>UNID.</v>
          </cell>
          <cell r="N3151" t="str">
            <v>TRACTO</v>
          </cell>
          <cell r="O3151">
            <v>66</v>
          </cell>
          <cell r="P3151" t="str">
            <v>S1</v>
          </cell>
          <cell r="Q3151" t="str">
            <v>J2</v>
          </cell>
          <cell r="R3151" t="str">
            <v>J6</v>
          </cell>
          <cell r="S3151" t="str">
            <v>PENDIENTE</v>
          </cell>
          <cell r="T3151">
            <v>0</v>
          </cell>
          <cell r="U3151" t="str">
            <v>BAYONA CRUZ CRISTIAN ARMANDO</v>
          </cell>
          <cell r="V3151" t="str">
            <v>CORIHUAMAN SURCO  ERICK ROBERT</v>
          </cell>
        </row>
        <row r="3152">
          <cell r="A3152">
            <v>3145</v>
          </cell>
          <cell r="B3152">
            <v>42724</v>
          </cell>
          <cell r="C3152" t="str">
            <v>DICIEMBRE</v>
          </cell>
          <cell r="D3152" t="str">
            <v>2016</v>
          </cell>
          <cell r="E3152">
            <v>200</v>
          </cell>
          <cell r="F3152" t="str">
            <v>TALLER</v>
          </cell>
          <cell r="G3152" t="str">
            <v>TALLER</v>
          </cell>
          <cell r="H3152" t="str">
            <v>TALLER</v>
          </cell>
          <cell r="I3152" t="str">
            <v>TALLER</v>
          </cell>
          <cell r="J3152" t="str">
            <v>INSUMO TALLER</v>
          </cell>
          <cell r="K3152" t="str">
            <v>TRAPOS SUELTOS</v>
          </cell>
          <cell r="L3152">
            <v>1</v>
          </cell>
          <cell r="M3152" t="str">
            <v>KG.</v>
          </cell>
          <cell r="N3152" t="str">
            <v>TALLER</v>
          </cell>
          <cell r="O3152">
            <v>66</v>
          </cell>
          <cell r="P3152" t="str">
            <v>J6</v>
          </cell>
          <cell r="Q3152" t="str">
            <v>J2</v>
          </cell>
          <cell r="R3152" t="str">
            <v>J6</v>
          </cell>
          <cell r="S3152" t="str">
            <v>PENDIENTE</v>
          </cell>
          <cell r="T3152">
            <v>0</v>
          </cell>
          <cell r="U3152" t="str">
            <v>VILLANUEVA BEJAR  YHORDAN MICHEL</v>
          </cell>
          <cell r="V3152" t="str">
            <v>CORIHUAMAN SURCO  ERICK ROBERT</v>
          </cell>
        </row>
        <row r="3153">
          <cell r="A3153">
            <v>3146</v>
          </cell>
          <cell r="B3153">
            <v>42724</v>
          </cell>
          <cell r="C3153" t="str">
            <v>DICIEMBRE</v>
          </cell>
          <cell r="D3153" t="str">
            <v>2016</v>
          </cell>
          <cell r="E3153">
            <v>200</v>
          </cell>
          <cell r="F3153" t="str">
            <v>TALLER</v>
          </cell>
          <cell r="G3153" t="str">
            <v>TALLER</v>
          </cell>
          <cell r="H3153" t="str">
            <v>TALLER</v>
          </cell>
          <cell r="I3153" t="str">
            <v>TALLER</v>
          </cell>
          <cell r="J3153" t="str">
            <v>INSUMO TALLER</v>
          </cell>
          <cell r="K3153" t="str">
            <v>MALLA METALICA  ( COCO DE 2 X 2) ESPESOR DE 1/8 ALTURA 3 M</v>
          </cell>
          <cell r="L3153">
            <v>19</v>
          </cell>
          <cell r="M3153" t="str">
            <v>M</v>
          </cell>
          <cell r="N3153" t="str">
            <v>TALLER</v>
          </cell>
          <cell r="O3153">
            <v>66</v>
          </cell>
          <cell r="P3153" t="str">
            <v>S1</v>
          </cell>
          <cell r="Q3153" t="str">
            <v>J2</v>
          </cell>
          <cell r="R3153" t="str">
            <v>J6</v>
          </cell>
          <cell r="S3153" t="str">
            <v>PENDIENTE</v>
          </cell>
          <cell r="T3153">
            <v>0</v>
          </cell>
          <cell r="U3153" t="str">
            <v>BAYONA CRUZ CRISTIAN ARMANDO</v>
          </cell>
          <cell r="V3153" t="str">
            <v>CORIHUAMAN SURCO  ERICK ROBERT</v>
          </cell>
        </row>
        <row r="3154">
          <cell r="A3154">
            <v>3151</v>
          </cell>
          <cell r="B3154">
            <v>42724</v>
          </cell>
          <cell r="C3154" t="str">
            <v>DICIEMBRE</v>
          </cell>
          <cell r="D3154" t="str">
            <v>2016</v>
          </cell>
          <cell r="E3154">
            <v>200</v>
          </cell>
          <cell r="F3154" t="str">
            <v>TALLER</v>
          </cell>
          <cell r="G3154" t="str">
            <v>TALLER</v>
          </cell>
          <cell r="H3154" t="str">
            <v>TALLER</v>
          </cell>
          <cell r="I3154" t="str">
            <v>TALLER</v>
          </cell>
          <cell r="J3154" t="str">
            <v>INSUMO TALLER</v>
          </cell>
          <cell r="K3154" t="str">
            <v>PLUMON NEGRO</v>
          </cell>
          <cell r="L3154">
            <v>1</v>
          </cell>
          <cell r="M3154" t="str">
            <v>UNID.</v>
          </cell>
          <cell r="N3154" t="str">
            <v>TALLER</v>
          </cell>
          <cell r="O3154">
            <v>66</v>
          </cell>
          <cell r="P3154" t="str">
            <v>N2</v>
          </cell>
          <cell r="Q3154" t="str">
            <v>J3</v>
          </cell>
          <cell r="R3154" t="str">
            <v>J5</v>
          </cell>
          <cell r="S3154" t="str">
            <v>PENDIENTE</v>
          </cell>
          <cell r="T3154">
            <v>0</v>
          </cell>
          <cell r="U3154" t="str">
            <v>MAMANI LARICO  EDUARDO ALVARO</v>
          </cell>
          <cell r="V3154" t="str">
            <v>CHURA PIZARRO ALBERTO</v>
          </cell>
        </row>
        <row r="3155">
          <cell r="A3155">
            <v>3153</v>
          </cell>
          <cell r="B3155">
            <v>42724</v>
          </cell>
          <cell r="C3155" t="str">
            <v>DICIEMBRE</v>
          </cell>
          <cell r="D3155" t="str">
            <v>2016</v>
          </cell>
          <cell r="E3155">
            <v>200</v>
          </cell>
          <cell r="F3155" t="str">
            <v>TALLER</v>
          </cell>
          <cell r="G3155" t="str">
            <v>TALLER</v>
          </cell>
          <cell r="H3155" t="str">
            <v>TALLER</v>
          </cell>
          <cell r="I3155" t="str">
            <v>TALLER</v>
          </cell>
          <cell r="J3155" t="str">
            <v>REPUESTO</v>
          </cell>
          <cell r="K3155" t="str">
            <v>LIMPIACONTACTO</v>
          </cell>
          <cell r="L3155">
            <v>1</v>
          </cell>
          <cell r="M3155" t="str">
            <v>UNID.</v>
          </cell>
          <cell r="N3155" t="str">
            <v>TALLER</v>
          </cell>
          <cell r="O3155">
            <v>66</v>
          </cell>
          <cell r="P3155" t="str">
            <v>M8</v>
          </cell>
          <cell r="Q3155" t="str">
            <v>J2</v>
          </cell>
          <cell r="R3155" t="str">
            <v>J5</v>
          </cell>
          <cell r="S3155" t="str">
            <v>PENDIENTE</v>
          </cell>
          <cell r="T3155">
            <v>0</v>
          </cell>
          <cell r="U3155" t="str">
            <v>VARILLAS GAGO  OSCAR ALBERTO</v>
          </cell>
          <cell r="V3155" t="str">
            <v>CORIHUAMAN SURCO  ERICK ROBERT</v>
          </cell>
        </row>
        <row r="3156">
          <cell r="A3156">
            <v>3156</v>
          </cell>
          <cell r="B3156">
            <v>42724</v>
          </cell>
          <cell r="C3156" t="str">
            <v>DICIEMBRE</v>
          </cell>
          <cell r="D3156" t="str">
            <v>2016</v>
          </cell>
          <cell r="E3156">
            <v>200</v>
          </cell>
          <cell r="F3156" t="str">
            <v>TALLER</v>
          </cell>
          <cell r="G3156" t="str">
            <v>TALLER</v>
          </cell>
          <cell r="H3156" t="str">
            <v>TALLER</v>
          </cell>
          <cell r="I3156" t="str">
            <v>TALLER</v>
          </cell>
          <cell r="J3156" t="str">
            <v>REPUESTO</v>
          </cell>
          <cell r="K3156" t="str">
            <v xml:space="preserve">DISCO DE CORTE 4" </v>
          </cell>
          <cell r="L3156">
            <v>1</v>
          </cell>
          <cell r="M3156" t="str">
            <v>UNID.</v>
          </cell>
          <cell r="N3156" t="str">
            <v>TALLER</v>
          </cell>
          <cell r="O3156">
            <v>66</v>
          </cell>
          <cell r="P3156" t="str">
            <v>S3</v>
          </cell>
          <cell r="Q3156" t="str">
            <v>J2</v>
          </cell>
          <cell r="R3156" t="str">
            <v>J5</v>
          </cell>
          <cell r="S3156" t="str">
            <v>PENDIENTE</v>
          </cell>
          <cell r="T3156">
            <v>0</v>
          </cell>
          <cell r="U3156" t="str">
            <v>JIMENEZ MACHACA JAVIER</v>
          </cell>
          <cell r="V3156" t="str">
            <v>CORIHUAMAN SURCO  ERICK ROBERT</v>
          </cell>
        </row>
        <row r="3157">
          <cell r="A3157">
            <v>3157</v>
          </cell>
          <cell r="B3157">
            <v>42724</v>
          </cell>
          <cell r="C3157" t="str">
            <v>DICIEMBRE</v>
          </cell>
          <cell r="D3157" t="str">
            <v>2016</v>
          </cell>
          <cell r="E3157">
            <v>200</v>
          </cell>
          <cell r="F3157" t="str">
            <v>TALLER</v>
          </cell>
          <cell r="G3157" t="str">
            <v>TALLER</v>
          </cell>
          <cell r="H3157" t="str">
            <v>TALLER</v>
          </cell>
          <cell r="I3157" t="str">
            <v>TALLER</v>
          </cell>
          <cell r="J3157" t="str">
            <v>REPUESTO</v>
          </cell>
          <cell r="K3157" t="str">
            <v>TIZA DE CALDERO</v>
          </cell>
          <cell r="L3157">
            <v>1</v>
          </cell>
          <cell r="M3157" t="str">
            <v>UNID.</v>
          </cell>
          <cell r="N3157" t="str">
            <v>TALLER</v>
          </cell>
          <cell r="O3157">
            <v>66</v>
          </cell>
          <cell r="P3157" t="str">
            <v>S3</v>
          </cell>
          <cell r="Q3157" t="str">
            <v>J2</v>
          </cell>
          <cell r="R3157" t="str">
            <v>J5</v>
          </cell>
          <cell r="S3157" t="str">
            <v>PENDIENTE</v>
          </cell>
          <cell r="T3157">
            <v>0</v>
          </cell>
          <cell r="U3157" t="str">
            <v>JIMENEZ MACHACA JAVIER</v>
          </cell>
          <cell r="V3157" t="str">
            <v>CORIHUAMAN SURCO  ERICK ROBERT</v>
          </cell>
        </row>
        <row r="3158">
          <cell r="A3158">
            <v>3158</v>
          </cell>
          <cell r="B3158">
            <v>42724</v>
          </cell>
          <cell r="C3158" t="str">
            <v>DICIEMBRE</v>
          </cell>
          <cell r="D3158" t="str">
            <v>2016</v>
          </cell>
          <cell r="E3158">
            <v>200</v>
          </cell>
          <cell r="F3158" t="str">
            <v>TALLER</v>
          </cell>
          <cell r="G3158" t="str">
            <v>TALLER</v>
          </cell>
          <cell r="H3158" t="str">
            <v>TALLER</v>
          </cell>
          <cell r="I3158" t="str">
            <v>TALLER</v>
          </cell>
          <cell r="J3158" t="str">
            <v>REPUESTO</v>
          </cell>
          <cell r="K3158" t="str">
            <v>PERNO 1/4 X 1</v>
          </cell>
          <cell r="L3158">
            <v>8</v>
          </cell>
          <cell r="M3158" t="str">
            <v>UNID.</v>
          </cell>
          <cell r="N3158" t="str">
            <v>TALLER</v>
          </cell>
          <cell r="O3158">
            <v>66</v>
          </cell>
          <cell r="P3158" t="str">
            <v>S3</v>
          </cell>
          <cell r="Q3158" t="str">
            <v>J2</v>
          </cell>
          <cell r="R3158" t="str">
            <v>J5</v>
          </cell>
          <cell r="S3158" t="str">
            <v>PENDIENTE</v>
          </cell>
          <cell r="T3158">
            <v>0</v>
          </cell>
          <cell r="U3158" t="str">
            <v>JIMENEZ MACHACA JAVIER</v>
          </cell>
          <cell r="V3158" t="str">
            <v>CORIHUAMAN SURCO  ERICK ROBERT</v>
          </cell>
        </row>
        <row r="3159">
          <cell r="A3159">
            <v>3159</v>
          </cell>
          <cell r="B3159">
            <v>42724</v>
          </cell>
          <cell r="C3159" t="str">
            <v>DICIEMBRE</v>
          </cell>
          <cell r="D3159" t="str">
            <v>2016</v>
          </cell>
          <cell r="E3159">
            <v>200</v>
          </cell>
          <cell r="F3159" t="str">
            <v>TALLER</v>
          </cell>
          <cell r="G3159" t="str">
            <v>TALLER</v>
          </cell>
          <cell r="H3159" t="str">
            <v>TALLER</v>
          </cell>
          <cell r="I3159" t="str">
            <v>TALLER</v>
          </cell>
          <cell r="J3159" t="str">
            <v>REPUESTO</v>
          </cell>
          <cell r="K3159" t="str">
            <v xml:space="preserve">TUERCAS 1/4 </v>
          </cell>
          <cell r="L3159">
            <v>8</v>
          </cell>
          <cell r="M3159" t="str">
            <v>UNID.</v>
          </cell>
          <cell r="N3159" t="str">
            <v>TALLER</v>
          </cell>
          <cell r="O3159">
            <v>66</v>
          </cell>
          <cell r="P3159" t="str">
            <v>S3</v>
          </cell>
          <cell r="Q3159" t="str">
            <v>J2</v>
          </cell>
          <cell r="R3159" t="str">
            <v>J5</v>
          </cell>
          <cell r="S3159" t="str">
            <v>PENDIENTE</v>
          </cell>
          <cell r="T3159">
            <v>0</v>
          </cell>
          <cell r="U3159" t="str">
            <v>JIMENEZ MACHACA JAVIER</v>
          </cell>
          <cell r="V3159" t="str">
            <v>CORIHUAMAN SURCO  ERICK ROBERT</v>
          </cell>
        </row>
        <row r="3160">
          <cell r="A3160">
            <v>3160</v>
          </cell>
          <cell r="B3160">
            <v>42724</v>
          </cell>
          <cell r="C3160" t="str">
            <v>DICIEMBRE</v>
          </cell>
          <cell r="D3160" t="str">
            <v>2016</v>
          </cell>
          <cell r="E3160">
            <v>200</v>
          </cell>
          <cell r="F3160" t="str">
            <v>TALLER</v>
          </cell>
          <cell r="G3160" t="str">
            <v>TALLER</v>
          </cell>
          <cell r="H3160" t="str">
            <v>TALLER</v>
          </cell>
          <cell r="I3160" t="str">
            <v>TALLER</v>
          </cell>
          <cell r="J3160" t="str">
            <v>REPUESTO</v>
          </cell>
          <cell r="K3160" t="str">
            <v>TUERCA MARIPOSA 3/8</v>
          </cell>
          <cell r="L3160">
            <v>8</v>
          </cell>
          <cell r="M3160" t="str">
            <v>UNID.</v>
          </cell>
          <cell r="N3160" t="str">
            <v>TALLER</v>
          </cell>
          <cell r="O3160">
            <v>66</v>
          </cell>
          <cell r="P3160" t="str">
            <v>S3</v>
          </cell>
          <cell r="Q3160" t="str">
            <v>J2</v>
          </cell>
          <cell r="R3160" t="str">
            <v>J5</v>
          </cell>
          <cell r="S3160" t="str">
            <v>PENDIENTE</v>
          </cell>
          <cell r="T3160">
            <v>0</v>
          </cell>
          <cell r="U3160" t="str">
            <v>JIMENEZ MACHACA JAVIER</v>
          </cell>
          <cell r="V3160" t="str">
            <v>CORIHUAMAN SURCO  ERICK ROBERT</v>
          </cell>
        </row>
        <row r="3161">
          <cell r="A3161">
            <v>3166</v>
          </cell>
          <cell r="B3161">
            <v>42724</v>
          </cell>
          <cell r="C3161" t="str">
            <v>DICIEMBRE</v>
          </cell>
          <cell r="D3161" t="str">
            <v>2016</v>
          </cell>
          <cell r="E3161">
            <v>200</v>
          </cell>
          <cell r="F3161" t="str">
            <v>TALLER</v>
          </cell>
          <cell r="G3161" t="str">
            <v>TALLER</v>
          </cell>
          <cell r="H3161" t="str">
            <v>TALLER</v>
          </cell>
          <cell r="I3161" t="str">
            <v>TALLER</v>
          </cell>
          <cell r="J3161" t="str">
            <v>REPUESTO</v>
          </cell>
          <cell r="K3161" t="str">
            <v>TUERCAS 3/8</v>
          </cell>
          <cell r="L3161">
            <v>2</v>
          </cell>
          <cell r="M3161" t="str">
            <v>UNID.</v>
          </cell>
          <cell r="N3161" t="str">
            <v>TALLER</v>
          </cell>
          <cell r="O3161">
            <v>66</v>
          </cell>
          <cell r="P3161" t="str">
            <v>S3</v>
          </cell>
          <cell r="Q3161" t="str">
            <v>J2</v>
          </cell>
          <cell r="R3161" t="str">
            <v>J5</v>
          </cell>
          <cell r="S3161" t="str">
            <v>PENDIENTE</v>
          </cell>
          <cell r="T3161">
            <v>0</v>
          </cell>
          <cell r="U3161" t="str">
            <v>JIMENEZ MACHACA JAVIER</v>
          </cell>
          <cell r="V3161" t="str">
            <v>CORIHUAMAN SURCO  ERICK ROBERT</v>
          </cell>
        </row>
        <row r="3162">
          <cell r="A3162">
            <v>3167</v>
          </cell>
          <cell r="B3162">
            <v>42724</v>
          </cell>
          <cell r="C3162" t="str">
            <v>DICIEMBRE</v>
          </cell>
          <cell r="D3162" t="str">
            <v>2016</v>
          </cell>
          <cell r="E3162">
            <v>200</v>
          </cell>
          <cell r="F3162" t="str">
            <v>TALLER</v>
          </cell>
          <cell r="G3162" t="str">
            <v>TALLER</v>
          </cell>
          <cell r="H3162" t="str">
            <v>TALLER</v>
          </cell>
          <cell r="I3162" t="str">
            <v>TALLER</v>
          </cell>
          <cell r="J3162" t="str">
            <v>REPUESTO</v>
          </cell>
          <cell r="K3162" t="str">
            <v>PERNO 3/8 X 2</v>
          </cell>
          <cell r="L3162">
            <v>1</v>
          </cell>
          <cell r="M3162" t="str">
            <v>UNID.</v>
          </cell>
          <cell r="N3162" t="str">
            <v>TALLER</v>
          </cell>
          <cell r="O3162">
            <v>66</v>
          </cell>
          <cell r="P3162" t="str">
            <v>S3</v>
          </cell>
          <cell r="Q3162" t="str">
            <v>J2</v>
          </cell>
          <cell r="R3162" t="str">
            <v>J5</v>
          </cell>
          <cell r="S3162" t="str">
            <v>PENDIENTE</v>
          </cell>
          <cell r="T3162">
            <v>0</v>
          </cell>
          <cell r="U3162" t="str">
            <v>JIMENEZ MACHACA JAVIER</v>
          </cell>
          <cell r="V3162" t="str">
            <v>CORIHUAMAN SURCO  ERICK ROBERT</v>
          </cell>
        </row>
        <row r="3163">
          <cell r="A3163">
            <v>3168</v>
          </cell>
          <cell r="B3163">
            <v>42724</v>
          </cell>
          <cell r="C3163" t="str">
            <v>DICIEMBRE</v>
          </cell>
          <cell r="D3163" t="str">
            <v>2016</v>
          </cell>
          <cell r="E3163">
            <v>200</v>
          </cell>
          <cell r="F3163" t="str">
            <v>TALLER</v>
          </cell>
          <cell r="G3163" t="str">
            <v>TALLER</v>
          </cell>
          <cell r="H3163" t="str">
            <v>TALLER</v>
          </cell>
          <cell r="I3163" t="str">
            <v>TALLER</v>
          </cell>
          <cell r="J3163" t="str">
            <v>REPUESTO</v>
          </cell>
          <cell r="K3163" t="str">
            <v>SPRAY ALUMINIO</v>
          </cell>
          <cell r="L3163">
            <v>1</v>
          </cell>
          <cell r="M3163" t="str">
            <v>UNID.</v>
          </cell>
          <cell r="N3163" t="str">
            <v>TALLER</v>
          </cell>
          <cell r="O3163">
            <v>66</v>
          </cell>
          <cell r="P3163" t="str">
            <v>N2</v>
          </cell>
          <cell r="Q3163" t="str">
            <v>J3</v>
          </cell>
          <cell r="R3163" t="str">
            <v>J5</v>
          </cell>
          <cell r="S3163" t="str">
            <v>PENDIENTE</v>
          </cell>
          <cell r="T3163">
            <v>0</v>
          </cell>
          <cell r="U3163" t="str">
            <v>MAMANI LARICO  EDUARDO ALVARO</v>
          </cell>
          <cell r="V3163" t="str">
            <v>CHURA PIZARRO ALBERTO</v>
          </cell>
        </row>
        <row r="3164">
          <cell r="A3164">
            <v>3127</v>
          </cell>
          <cell r="B3164">
            <v>42724</v>
          </cell>
          <cell r="C3164" t="str">
            <v>DICIEMBRE</v>
          </cell>
          <cell r="D3164" t="str">
            <v>2016</v>
          </cell>
          <cell r="E3164">
            <v>615</v>
          </cell>
          <cell r="F3164" t="str">
            <v>X2W-759</v>
          </cell>
          <cell r="G3164" t="str">
            <v>C5V-999</v>
          </cell>
          <cell r="H3164" t="str">
            <v>LAS BAMBAS</v>
          </cell>
          <cell r="I3164">
            <v>155017</v>
          </cell>
          <cell r="J3164" t="str">
            <v>REPUESTO</v>
          </cell>
          <cell r="K3164" t="str">
            <v xml:space="preserve">PITONES RECTOS </v>
          </cell>
          <cell r="L3164">
            <v>4</v>
          </cell>
          <cell r="M3164" t="str">
            <v>UNID.</v>
          </cell>
          <cell r="N3164" t="str">
            <v>CISTERNA</v>
          </cell>
          <cell r="O3164">
            <v>66</v>
          </cell>
          <cell r="P3164" t="str">
            <v>N1</v>
          </cell>
          <cell r="Q3164" t="str">
            <v>J3</v>
          </cell>
          <cell r="R3164" t="str">
            <v>J6</v>
          </cell>
          <cell r="S3164" t="str">
            <v>PENDIENTE</v>
          </cell>
          <cell r="T3164">
            <v>0</v>
          </cell>
          <cell r="U3164" t="str">
            <v>AGUILAR CCANTUTA WILLY</v>
          </cell>
          <cell r="V3164" t="str">
            <v>CHURA PIZARRO ALBERTO</v>
          </cell>
        </row>
        <row r="3165">
          <cell r="A3165">
            <v>3128</v>
          </cell>
          <cell r="B3165">
            <v>42724</v>
          </cell>
          <cell r="C3165" t="str">
            <v>DICIEMBRE</v>
          </cell>
          <cell r="D3165" t="str">
            <v>2016</v>
          </cell>
          <cell r="E3165">
            <v>615</v>
          </cell>
          <cell r="F3165" t="str">
            <v>X2W-759</v>
          </cell>
          <cell r="G3165" t="str">
            <v>C5V-999</v>
          </cell>
          <cell r="H3165" t="str">
            <v>LAS BAMBAS</v>
          </cell>
          <cell r="I3165">
            <v>155017</v>
          </cell>
          <cell r="J3165" t="str">
            <v>REPUESTO</v>
          </cell>
          <cell r="K3165" t="str">
            <v>VALVULA DE PITON</v>
          </cell>
          <cell r="L3165">
            <v>8</v>
          </cell>
          <cell r="M3165" t="str">
            <v>UNID.</v>
          </cell>
          <cell r="N3165" t="str">
            <v>CISTERNA</v>
          </cell>
          <cell r="O3165">
            <v>66</v>
          </cell>
          <cell r="P3165" t="str">
            <v>N1</v>
          </cell>
          <cell r="Q3165" t="str">
            <v>J3</v>
          </cell>
          <cell r="R3165" t="str">
            <v>J6</v>
          </cell>
          <cell r="S3165" t="str">
            <v>PENDIENTE</v>
          </cell>
          <cell r="T3165">
            <v>0</v>
          </cell>
          <cell r="U3165" t="str">
            <v>AGUILAR CCANTUTA WILLY</v>
          </cell>
          <cell r="V3165" t="str">
            <v>CHURA PIZARRO ALBERTO</v>
          </cell>
        </row>
        <row r="3166">
          <cell r="A3166">
            <v>3147</v>
          </cell>
          <cell r="B3166">
            <v>42724</v>
          </cell>
          <cell r="C3166" t="str">
            <v>DICIEMBRE</v>
          </cell>
          <cell r="D3166" t="str">
            <v>2016</v>
          </cell>
          <cell r="E3166">
            <v>615</v>
          </cell>
          <cell r="F3166" t="str">
            <v>X2W-759</v>
          </cell>
          <cell r="G3166" t="str">
            <v>C5V-999</v>
          </cell>
          <cell r="H3166" t="str">
            <v>LAS BAMBAS</v>
          </cell>
          <cell r="I3166">
            <v>155017</v>
          </cell>
          <cell r="J3166" t="str">
            <v>REPUESTO</v>
          </cell>
          <cell r="K3166" t="str">
            <v>PERNO 1/4 X 1</v>
          </cell>
          <cell r="L3166">
            <v>1</v>
          </cell>
          <cell r="M3166" t="str">
            <v>UNID.</v>
          </cell>
          <cell r="N3166" t="str">
            <v>TRACTO</v>
          </cell>
          <cell r="O3166">
            <v>66</v>
          </cell>
          <cell r="P3166" t="str">
            <v>M4</v>
          </cell>
          <cell r="Q3166" t="str">
            <v>J2</v>
          </cell>
          <cell r="R3166" t="str">
            <v>J6</v>
          </cell>
          <cell r="S3166" t="str">
            <v>PENDIENTE</v>
          </cell>
          <cell r="T3166">
            <v>0</v>
          </cell>
          <cell r="U3166" t="str">
            <v>JULLIRI APAZA UBALDO</v>
          </cell>
          <cell r="V3166" t="str">
            <v>CORIHUAMAN SURCO  ERICK ROBERT</v>
          </cell>
        </row>
        <row r="3167">
          <cell r="A3167">
            <v>3148</v>
          </cell>
          <cell r="B3167">
            <v>42724</v>
          </cell>
          <cell r="C3167" t="str">
            <v>DICIEMBRE</v>
          </cell>
          <cell r="D3167" t="str">
            <v>2016</v>
          </cell>
          <cell r="E3167">
            <v>615</v>
          </cell>
          <cell r="F3167" t="str">
            <v>X2W-759</v>
          </cell>
          <cell r="G3167" t="str">
            <v>C5V-999</v>
          </cell>
          <cell r="H3167" t="str">
            <v>LAS BAMBAS</v>
          </cell>
          <cell r="I3167">
            <v>155017</v>
          </cell>
          <cell r="J3167" t="str">
            <v>REPUESTO</v>
          </cell>
          <cell r="K3167" t="str">
            <v>TUERCA SEGURO 1/4</v>
          </cell>
          <cell r="L3167">
            <v>1</v>
          </cell>
          <cell r="M3167" t="str">
            <v>UNID.</v>
          </cell>
          <cell r="N3167" t="str">
            <v>TRACTO</v>
          </cell>
          <cell r="O3167">
            <v>66</v>
          </cell>
          <cell r="P3167" t="str">
            <v>M4</v>
          </cell>
          <cell r="Q3167" t="str">
            <v>J2</v>
          </cell>
          <cell r="R3167" t="str">
            <v>J6</v>
          </cell>
          <cell r="S3167" t="str">
            <v>PENDIENTE</v>
          </cell>
          <cell r="T3167">
            <v>0</v>
          </cell>
          <cell r="U3167" t="str">
            <v>JULLIRI APAZA UBALDO</v>
          </cell>
          <cell r="V3167" t="str">
            <v>CORIHUAMAN SURCO  ERICK ROBERT</v>
          </cell>
        </row>
        <row r="3168">
          <cell r="A3168">
            <v>3149</v>
          </cell>
          <cell r="B3168">
            <v>42724</v>
          </cell>
          <cell r="C3168" t="str">
            <v>DICIEMBRE</v>
          </cell>
          <cell r="D3168" t="str">
            <v>2016</v>
          </cell>
          <cell r="E3168">
            <v>615</v>
          </cell>
          <cell r="F3168" t="str">
            <v>X2W-759</v>
          </cell>
          <cell r="G3168" t="str">
            <v>C5V-999</v>
          </cell>
          <cell r="H3168" t="str">
            <v>LAS BAMBAS</v>
          </cell>
          <cell r="I3168">
            <v>155017</v>
          </cell>
          <cell r="J3168" t="str">
            <v>REPUESTO</v>
          </cell>
          <cell r="K3168" t="str">
            <v>ARANDELA PLANA 1/4</v>
          </cell>
          <cell r="L3168">
            <v>2</v>
          </cell>
          <cell r="M3168" t="str">
            <v>UNID.</v>
          </cell>
          <cell r="N3168" t="str">
            <v>TRACTO</v>
          </cell>
          <cell r="O3168">
            <v>66</v>
          </cell>
          <cell r="P3168" t="str">
            <v>M4</v>
          </cell>
          <cell r="Q3168" t="str">
            <v>J2</v>
          </cell>
          <cell r="R3168" t="str">
            <v>J6</v>
          </cell>
          <cell r="S3168" t="str">
            <v>PENDIENTE</v>
          </cell>
          <cell r="T3168">
            <v>0</v>
          </cell>
          <cell r="U3168" t="str">
            <v>JULLIRI APAZA UBALDO</v>
          </cell>
          <cell r="V3168" t="str">
            <v>CORIHUAMAN SURCO  ERICK ROBERT</v>
          </cell>
        </row>
        <row r="3169">
          <cell r="A3169">
            <v>3135</v>
          </cell>
          <cell r="B3169">
            <v>42724</v>
          </cell>
          <cell r="C3169" t="str">
            <v>DICIEMBRE</v>
          </cell>
          <cell r="D3169" t="str">
            <v>2016</v>
          </cell>
          <cell r="E3169">
            <v>644</v>
          </cell>
          <cell r="F3169" t="str">
            <v>X2W-788</v>
          </cell>
          <cell r="G3169" t="str">
            <v>C5V-994</v>
          </cell>
          <cell r="H3169" t="str">
            <v>LAS BAMBAS</v>
          </cell>
          <cell r="I3169">
            <v>141678</v>
          </cell>
          <cell r="J3169" t="str">
            <v>REPUESTO</v>
          </cell>
          <cell r="K3169" t="str">
            <v>GUARDAFANGO COLOR NEGRO</v>
          </cell>
          <cell r="L3169">
            <v>1</v>
          </cell>
          <cell r="M3169" t="str">
            <v>UNID.</v>
          </cell>
          <cell r="N3169" t="str">
            <v>CISTERNA</v>
          </cell>
          <cell r="O3169">
            <v>66</v>
          </cell>
          <cell r="P3169" t="str">
            <v>M6</v>
          </cell>
          <cell r="Q3169" t="str">
            <v>J2</v>
          </cell>
          <cell r="R3169" t="str">
            <v>J6</v>
          </cell>
          <cell r="S3169" t="str">
            <v>PENDIENTE</v>
          </cell>
          <cell r="T3169">
            <v>0</v>
          </cell>
          <cell r="U3169" t="str">
            <v>PARI VENTURA  EDSON ORLANDO</v>
          </cell>
          <cell r="V3169" t="str">
            <v>CORIHUAMAN SURCO  ERICK ROBERT</v>
          </cell>
        </row>
        <row r="3170">
          <cell r="A3170">
            <v>3185</v>
          </cell>
          <cell r="B3170">
            <v>42725</v>
          </cell>
          <cell r="C3170" t="str">
            <v>DICIEMBRE</v>
          </cell>
          <cell r="D3170" t="str">
            <v>2016</v>
          </cell>
          <cell r="E3170">
            <v>538</v>
          </cell>
          <cell r="F3170" t="str">
            <v>A5O-859</v>
          </cell>
          <cell r="G3170" t="str">
            <v>B6Y-971</v>
          </cell>
          <cell r="H3170" t="str">
            <v>LAS BAMBAS</v>
          </cell>
          <cell r="I3170">
            <v>116556</v>
          </cell>
          <cell r="J3170" t="str">
            <v>REPUESTO</v>
          </cell>
          <cell r="K3170" t="str">
            <v>ELECTROVALVULA</v>
          </cell>
          <cell r="L3170">
            <v>1</v>
          </cell>
          <cell r="M3170" t="str">
            <v>UNID.</v>
          </cell>
          <cell r="N3170" t="str">
            <v>TRACTO</v>
          </cell>
          <cell r="O3170">
            <v>65</v>
          </cell>
          <cell r="P3170" t="str">
            <v>E1</v>
          </cell>
          <cell r="Q3170" t="str">
            <v>J2</v>
          </cell>
          <cell r="R3170" t="str">
            <v>J6</v>
          </cell>
          <cell r="S3170" t="str">
            <v>PENDIENTE</v>
          </cell>
          <cell r="T3170">
            <v>0</v>
          </cell>
          <cell r="U3170" t="str">
            <v>PALOMINO CARDENAS JUAN CARLOS</v>
          </cell>
          <cell r="V3170" t="str">
            <v>CORIHUAMAN SURCO  ERICK ROBERT</v>
          </cell>
        </row>
        <row r="3171">
          <cell r="A3171">
            <v>3196</v>
          </cell>
          <cell r="B3171">
            <v>42725</v>
          </cell>
          <cell r="C3171" t="str">
            <v>DICIEMBRE</v>
          </cell>
          <cell r="D3171" t="str">
            <v>2016</v>
          </cell>
          <cell r="E3171">
            <v>538</v>
          </cell>
          <cell r="F3171" t="str">
            <v>A5O-859</v>
          </cell>
          <cell r="G3171" t="str">
            <v>B6Y-971</v>
          </cell>
          <cell r="H3171" t="str">
            <v>LAS BAMBAS</v>
          </cell>
          <cell r="I3171">
            <v>116556</v>
          </cell>
          <cell r="J3171" t="str">
            <v>REPUESTO</v>
          </cell>
          <cell r="K3171" t="str">
            <v>NIPLE DE 1/4 X 1/4, 90 GRADOS (COMPLETO)</v>
          </cell>
          <cell r="L3171">
            <v>1</v>
          </cell>
          <cell r="M3171" t="str">
            <v>UNID.</v>
          </cell>
          <cell r="N3171" t="str">
            <v>TRACTO</v>
          </cell>
          <cell r="O3171">
            <v>65</v>
          </cell>
          <cell r="P3171" t="str">
            <v>M8</v>
          </cell>
          <cell r="Q3171" t="str">
            <v>J2</v>
          </cell>
          <cell r="R3171" t="str">
            <v>J6</v>
          </cell>
          <cell r="S3171" t="str">
            <v>PENDIENTE</v>
          </cell>
          <cell r="T3171">
            <v>0</v>
          </cell>
          <cell r="U3171" t="str">
            <v>VARILLAS GAGO  OSCAR ALBERTO</v>
          </cell>
          <cell r="V3171" t="str">
            <v>CORIHUAMAN SURCO  ERICK ROBERT</v>
          </cell>
        </row>
        <row r="3172">
          <cell r="A3172">
            <v>3200</v>
          </cell>
          <cell r="B3172">
            <v>42725</v>
          </cell>
          <cell r="C3172" t="str">
            <v>DICIEMBRE</v>
          </cell>
          <cell r="D3172" t="str">
            <v>2016</v>
          </cell>
          <cell r="E3172">
            <v>538</v>
          </cell>
          <cell r="F3172" t="str">
            <v>A5O-859</v>
          </cell>
          <cell r="G3172" t="str">
            <v>B6Y-971</v>
          </cell>
          <cell r="H3172" t="str">
            <v>LAS BAMBAS</v>
          </cell>
          <cell r="I3172">
            <v>116556</v>
          </cell>
          <cell r="J3172" t="str">
            <v>REPUESTO</v>
          </cell>
          <cell r="K3172" t="str">
            <v>MINIFUSIBLES 20 AMP</v>
          </cell>
          <cell r="L3172">
            <v>7</v>
          </cell>
          <cell r="M3172" t="str">
            <v>UNID.</v>
          </cell>
          <cell r="N3172" t="str">
            <v>TRACTO</v>
          </cell>
          <cell r="O3172">
            <v>65</v>
          </cell>
          <cell r="P3172" t="str">
            <v>E1</v>
          </cell>
          <cell r="Q3172" t="str">
            <v>J2</v>
          </cell>
          <cell r="R3172" t="str">
            <v>J6</v>
          </cell>
          <cell r="S3172" t="str">
            <v>PENDIENTE</v>
          </cell>
          <cell r="T3172">
            <v>0</v>
          </cell>
          <cell r="U3172" t="str">
            <v>PALOMINO CARDENAS JUAN CARLOS</v>
          </cell>
          <cell r="V3172" t="str">
            <v>CORIHUAMAN SURCO  ERICK ROBERT</v>
          </cell>
        </row>
        <row r="3173">
          <cell r="A3173">
            <v>3222</v>
          </cell>
          <cell r="B3173">
            <v>42725</v>
          </cell>
          <cell r="C3173" t="str">
            <v>DICIEMBRE</v>
          </cell>
          <cell r="D3173" t="str">
            <v>2016</v>
          </cell>
          <cell r="E3173">
            <v>649</v>
          </cell>
          <cell r="F3173" t="str">
            <v>AKW-731</v>
          </cell>
          <cell r="G3173" t="str">
            <v>TCR-989</v>
          </cell>
          <cell r="H3173" t="str">
            <v>LAS BAMBAS CONC.</v>
          </cell>
          <cell r="I3173">
            <v>27349</v>
          </cell>
          <cell r="J3173" t="str">
            <v>REPUESTO</v>
          </cell>
          <cell r="K3173" t="str">
            <v xml:space="preserve">MANGUERA EN ESPIRAL </v>
          </cell>
          <cell r="L3173">
            <v>1</v>
          </cell>
          <cell r="M3173" t="str">
            <v>UNID.</v>
          </cell>
          <cell r="N3173" t="str">
            <v>TRACTO</v>
          </cell>
          <cell r="O3173">
            <v>65</v>
          </cell>
          <cell r="P3173" t="str">
            <v>M1</v>
          </cell>
          <cell r="Q3173" t="str">
            <v>J2</v>
          </cell>
          <cell r="R3173" t="str">
            <v>J2</v>
          </cell>
          <cell r="S3173" t="str">
            <v>PENDIENTE</v>
          </cell>
          <cell r="T3173">
            <v>0</v>
          </cell>
          <cell r="U3173" t="str">
            <v>CABEZAS SANCHEZ JEAN JHONATAN</v>
          </cell>
          <cell r="V3173" t="str">
            <v>CORIHUAMAN SURCO  ERICK ROBERT</v>
          </cell>
        </row>
        <row r="3174">
          <cell r="A3174">
            <v>3223</v>
          </cell>
          <cell r="B3174">
            <v>42725</v>
          </cell>
          <cell r="C3174" t="str">
            <v>DICIEMBRE</v>
          </cell>
          <cell r="D3174" t="str">
            <v>2016</v>
          </cell>
          <cell r="E3174">
            <v>649</v>
          </cell>
          <cell r="F3174" t="str">
            <v>AKW-731</v>
          </cell>
          <cell r="G3174" t="str">
            <v>TCR-989</v>
          </cell>
          <cell r="H3174" t="str">
            <v>LAS BAMBAS CONC.</v>
          </cell>
          <cell r="I3174">
            <v>27349</v>
          </cell>
          <cell r="J3174" t="str">
            <v>REPUESTO</v>
          </cell>
          <cell r="K3174" t="str">
            <v>ACOPLE RAPIRO EN T DE 1/4</v>
          </cell>
          <cell r="L3174">
            <v>1</v>
          </cell>
          <cell r="M3174" t="str">
            <v>UNID.</v>
          </cell>
          <cell r="N3174" t="str">
            <v>TRACTO</v>
          </cell>
          <cell r="O3174">
            <v>65</v>
          </cell>
          <cell r="P3174" t="str">
            <v>M1</v>
          </cell>
          <cell r="Q3174" t="str">
            <v>J2</v>
          </cell>
          <cell r="R3174" t="str">
            <v>J2</v>
          </cell>
          <cell r="S3174" t="str">
            <v>PENDIENTE</v>
          </cell>
          <cell r="T3174">
            <v>0</v>
          </cell>
          <cell r="U3174" t="str">
            <v>CABEZAS SANCHEZ JEAN JHONATAN</v>
          </cell>
          <cell r="V3174" t="str">
            <v>CORIHUAMAN SURCO  ERICK ROBERT</v>
          </cell>
        </row>
        <row r="3175">
          <cell r="A3175">
            <v>3186</v>
          </cell>
          <cell r="B3175">
            <v>42725</v>
          </cell>
          <cell r="C3175" t="str">
            <v>DICIEMBRE</v>
          </cell>
          <cell r="D3175" t="str">
            <v>2016</v>
          </cell>
          <cell r="E3175">
            <v>645</v>
          </cell>
          <cell r="F3175" t="str">
            <v>AKW-894</v>
          </cell>
          <cell r="G3175" t="str">
            <v>TBN-978</v>
          </cell>
          <cell r="H3175" t="str">
            <v>LAS BAMBAS</v>
          </cell>
          <cell r="I3175">
            <v>41745</v>
          </cell>
          <cell r="J3175" t="str">
            <v>REPUESTO</v>
          </cell>
          <cell r="K3175" t="str">
            <v>PERNOS 1/4 X 1</v>
          </cell>
          <cell r="L3175">
            <v>4</v>
          </cell>
          <cell r="M3175" t="str">
            <v>UNID.</v>
          </cell>
          <cell r="N3175" t="str">
            <v>TRACTO</v>
          </cell>
          <cell r="O3175">
            <v>65</v>
          </cell>
          <cell r="P3175" t="str">
            <v>M3</v>
          </cell>
          <cell r="Q3175" t="str">
            <v>J2</v>
          </cell>
          <cell r="R3175" t="str">
            <v>J6</v>
          </cell>
          <cell r="S3175" t="str">
            <v>PENDIENTE</v>
          </cell>
          <cell r="T3175">
            <v>0</v>
          </cell>
          <cell r="U3175" t="str">
            <v>GARCIA PASQUEL  JOSE LUIS</v>
          </cell>
          <cell r="V3175" t="str">
            <v>CORIHUAMAN SURCO  ERICK ROBERT</v>
          </cell>
        </row>
        <row r="3176">
          <cell r="A3176">
            <v>3187</v>
          </cell>
          <cell r="B3176">
            <v>42725</v>
          </cell>
          <cell r="C3176" t="str">
            <v>DICIEMBRE</v>
          </cell>
          <cell r="D3176" t="str">
            <v>2016</v>
          </cell>
          <cell r="E3176">
            <v>645</v>
          </cell>
          <cell r="F3176" t="str">
            <v>AKW-894</v>
          </cell>
          <cell r="G3176" t="str">
            <v>TBN-978</v>
          </cell>
          <cell r="H3176" t="str">
            <v>LAS BAMBAS</v>
          </cell>
          <cell r="I3176">
            <v>41745</v>
          </cell>
          <cell r="J3176" t="str">
            <v>REPUESTO</v>
          </cell>
          <cell r="K3176" t="str">
            <v>TUERCA 1/4</v>
          </cell>
          <cell r="L3176">
            <v>4</v>
          </cell>
          <cell r="M3176" t="str">
            <v>UNID.</v>
          </cell>
          <cell r="N3176" t="str">
            <v>TRACTO</v>
          </cell>
          <cell r="O3176">
            <v>65</v>
          </cell>
          <cell r="P3176" t="str">
            <v>M3</v>
          </cell>
          <cell r="Q3176" t="str">
            <v>J2</v>
          </cell>
          <cell r="R3176" t="str">
            <v>J6</v>
          </cell>
          <cell r="S3176" t="str">
            <v>PENDIENTE</v>
          </cell>
          <cell r="T3176">
            <v>0</v>
          </cell>
          <cell r="U3176" t="str">
            <v>GARCIA PASQUEL  JOSE LUIS</v>
          </cell>
          <cell r="V3176" t="str">
            <v>CORIHUAMAN SURCO  ERICK ROBERT</v>
          </cell>
        </row>
        <row r="3177">
          <cell r="A3177">
            <v>3188</v>
          </cell>
          <cell r="B3177">
            <v>42725</v>
          </cell>
          <cell r="C3177" t="str">
            <v>DICIEMBRE</v>
          </cell>
          <cell r="D3177" t="str">
            <v>2016</v>
          </cell>
          <cell r="E3177">
            <v>645</v>
          </cell>
          <cell r="F3177" t="str">
            <v>AKW-894</v>
          </cell>
          <cell r="G3177" t="str">
            <v>TBN-978</v>
          </cell>
          <cell r="H3177" t="str">
            <v>LAS BAMBAS</v>
          </cell>
          <cell r="I3177">
            <v>41745</v>
          </cell>
          <cell r="J3177" t="str">
            <v>REPUESTO</v>
          </cell>
          <cell r="K3177" t="str">
            <v>ARANDELA PLANA 1/4</v>
          </cell>
          <cell r="L3177">
            <v>8</v>
          </cell>
          <cell r="M3177" t="str">
            <v>UNID.</v>
          </cell>
          <cell r="N3177" t="str">
            <v>TRACTO</v>
          </cell>
          <cell r="O3177">
            <v>65</v>
          </cell>
          <cell r="P3177" t="str">
            <v>M3</v>
          </cell>
          <cell r="Q3177" t="str">
            <v>J2</v>
          </cell>
          <cell r="R3177" t="str">
            <v>J6</v>
          </cell>
          <cell r="S3177" t="str">
            <v>PENDIENTE</v>
          </cell>
          <cell r="T3177">
            <v>0</v>
          </cell>
          <cell r="U3177" t="str">
            <v>GARCIA PASQUEL  JOSE LUIS</v>
          </cell>
          <cell r="V3177" t="str">
            <v>CORIHUAMAN SURCO  ERICK ROBERT</v>
          </cell>
        </row>
        <row r="3178">
          <cell r="A3178">
            <v>3189</v>
          </cell>
          <cell r="B3178">
            <v>42725</v>
          </cell>
          <cell r="C3178" t="str">
            <v>DICIEMBRE</v>
          </cell>
          <cell r="D3178" t="str">
            <v>2016</v>
          </cell>
          <cell r="E3178">
            <v>645</v>
          </cell>
          <cell r="F3178" t="str">
            <v>AKW-894</v>
          </cell>
          <cell r="G3178" t="str">
            <v>TBN-978</v>
          </cell>
          <cell r="H3178" t="str">
            <v>LAS BAMBAS</v>
          </cell>
          <cell r="I3178">
            <v>41745</v>
          </cell>
          <cell r="J3178" t="str">
            <v>REPUESTO</v>
          </cell>
          <cell r="K3178" t="str">
            <v>FOCO DE UN CONTACTO DE 12 V</v>
          </cell>
          <cell r="L3178">
            <v>1</v>
          </cell>
          <cell r="M3178" t="str">
            <v>UNID.</v>
          </cell>
          <cell r="N3178" t="str">
            <v>TALLER</v>
          </cell>
          <cell r="O3178">
            <v>65</v>
          </cell>
          <cell r="P3178" t="str">
            <v>E2</v>
          </cell>
          <cell r="Q3178" t="str">
            <v>J2</v>
          </cell>
          <cell r="R3178" t="str">
            <v>J6</v>
          </cell>
          <cell r="S3178" t="str">
            <v>PENDIENTE</v>
          </cell>
          <cell r="T3178">
            <v>0</v>
          </cell>
          <cell r="U3178" t="str">
            <v>YUCA BELLIDO BORIS YERSY</v>
          </cell>
          <cell r="V3178" t="str">
            <v>CORIHUAMAN SURCO  ERICK ROBERT</v>
          </cell>
        </row>
        <row r="3179">
          <cell r="A3179">
            <v>3190</v>
          </cell>
          <cell r="B3179">
            <v>42725</v>
          </cell>
          <cell r="C3179" t="str">
            <v>DICIEMBRE</v>
          </cell>
          <cell r="D3179" t="str">
            <v>2016</v>
          </cell>
          <cell r="E3179">
            <v>645</v>
          </cell>
          <cell r="F3179" t="str">
            <v>AKW-894</v>
          </cell>
          <cell r="G3179" t="str">
            <v>TBN-978</v>
          </cell>
          <cell r="H3179" t="str">
            <v>LAS BAMBAS</v>
          </cell>
          <cell r="I3179">
            <v>41745</v>
          </cell>
          <cell r="J3179" t="str">
            <v>REPUESTO</v>
          </cell>
          <cell r="K3179" t="str">
            <v>CINTA NEGRA</v>
          </cell>
          <cell r="L3179">
            <v>1</v>
          </cell>
          <cell r="M3179" t="str">
            <v>UNID.</v>
          </cell>
          <cell r="N3179" t="str">
            <v>TALLER</v>
          </cell>
          <cell r="O3179">
            <v>65</v>
          </cell>
          <cell r="P3179" t="str">
            <v>E2</v>
          </cell>
          <cell r="Q3179" t="str">
            <v>J2</v>
          </cell>
          <cell r="R3179" t="str">
            <v>J6</v>
          </cell>
          <cell r="S3179" t="str">
            <v>PENDIENTE</v>
          </cell>
          <cell r="T3179">
            <v>0</v>
          </cell>
          <cell r="U3179" t="str">
            <v>YUCA BELLIDO BORIS YERSY</v>
          </cell>
          <cell r="V3179" t="str">
            <v>CORIHUAMAN SURCO  ERICK ROBERT</v>
          </cell>
        </row>
        <row r="3180">
          <cell r="A3180">
            <v>3191</v>
          </cell>
          <cell r="B3180">
            <v>42725</v>
          </cell>
          <cell r="C3180" t="str">
            <v>DICIEMBRE</v>
          </cell>
          <cell r="D3180" t="str">
            <v>2016</v>
          </cell>
          <cell r="E3180">
            <v>645</v>
          </cell>
          <cell r="F3180" t="str">
            <v>AKW-894</v>
          </cell>
          <cell r="G3180" t="str">
            <v>TBN-978</v>
          </cell>
          <cell r="H3180" t="str">
            <v>LAS BAMBAS</v>
          </cell>
          <cell r="I3180">
            <v>41745</v>
          </cell>
          <cell r="J3180" t="str">
            <v>REPUESTO</v>
          </cell>
          <cell r="K3180" t="str">
            <v>SOLDIMIX</v>
          </cell>
          <cell r="L3180">
            <v>1</v>
          </cell>
          <cell r="M3180" t="str">
            <v>UNID.</v>
          </cell>
          <cell r="N3180" t="str">
            <v>TALLER</v>
          </cell>
          <cell r="O3180">
            <v>65</v>
          </cell>
          <cell r="P3180" t="str">
            <v>E2</v>
          </cell>
          <cell r="Q3180" t="str">
            <v>J2</v>
          </cell>
          <cell r="R3180" t="str">
            <v>J6</v>
          </cell>
          <cell r="S3180" t="str">
            <v>PENDIENTE</v>
          </cell>
          <cell r="T3180">
            <v>0</v>
          </cell>
          <cell r="U3180" t="str">
            <v>YUCA BELLIDO BORIS YERSY</v>
          </cell>
          <cell r="V3180" t="str">
            <v>CORIHUAMAN SURCO  ERICK ROBERT</v>
          </cell>
        </row>
        <row r="3181">
          <cell r="A3181">
            <v>3192</v>
          </cell>
          <cell r="B3181">
            <v>42725</v>
          </cell>
          <cell r="C3181" t="str">
            <v>DICIEMBRE</v>
          </cell>
          <cell r="D3181" t="str">
            <v>2016</v>
          </cell>
          <cell r="E3181">
            <v>645</v>
          </cell>
          <cell r="F3181" t="str">
            <v>AKW-894</v>
          </cell>
          <cell r="G3181" t="str">
            <v>TBN-978</v>
          </cell>
          <cell r="H3181" t="str">
            <v>LAS BAMBAS</v>
          </cell>
          <cell r="I3181">
            <v>41745</v>
          </cell>
          <cell r="J3181" t="str">
            <v>REPUESTO</v>
          </cell>
          <cell r="K3181" t="str">
            <v>TRIZ</v>
          </cell>
          <cell r="L3181">
            <v>1</v>
          </cell>
          <cell r="M3181" t="str">
            <v>UNID.</v>
          </cell>
          <cell r="N3181" t="str">
            <v>TALLER</v>
          </cell>
          <cell r="O3181">
            <v>65</v>
          </cell>
          <cell r="P3181" t="str">
            <v>E2</v>
          </cell>
          <cell r="Q3181" t="str">
            <v>J2</v>
          </cell>
          <cell r="R3181" t="str">
            <v>J6</v>
          </cell>
          <cell r="S3181" t="str">
            <v>PENDIENTE</v>
          </cell>
          <cell r="T3181">
            <v>0</v>
          </cell>
          <cell r="U3181" t="str">
            <v>YUCA BELLIDO BORIS YERSY</v>
          </cell>
          <cell r="V3181" t="str">
            <v>CORIHUAMAN SURCO  ERICK ROBERT</v>
          </cell>
        </row>
        <row r="3182">
          <cell r="A3182">
            <v>3220</v>
          </cell>
          <cell r="B3182">
            <v>42725</v>
          </cell>
          <cell r="C3182" t="str">
            <v>DICIEMBRE</v>
          </cell>
          <cell r="D3182" t="str">
            <v>2016</v>
          </cell>
          <cell r="E3182">
            <v>633</v>
          </cell>
          <cell r="F3182" t="str">
            <v>AKX-805</v>
          </cell>
          <cell r="G3182" t="str">
            <v>F5Z-985</v>
          </cell>
          <cell r="H3182" t="str">
            <v>LAS BAMBAS</v>
          </cell>
          <cell r="I3182">
            <v>37238</v>
          </cell>
          <cell r="J3182" t="str">
            <v>REPUESTO</v>
          </cell>
          <cell r="K3182" t="str">
            <v>DISCO DE CORTE DE 4"</v>
          </cell>
          <cell r="L3182">
            <v>2</v>
          </cell>
          <cell r="M3182" t="str">
            <v>UNID.</v>
          </cell>
          <cell r="N3182" t="str">
            <v>TALLER</v>
          </cell>
          <cell r="O3182">
            <v>65</v>
          </cell>
          <cell r="P3182" t="str">
            <v>S4</v>
          </cell>
          <cell r="Q3182" t="str">
            <v>J2</v>
          </cell>
          <cell r="R3182" t="str">
            <v>J6</v>
          </cell>
          <cell r="S3182" t="str">
            <v>PENDIENTE</v>
          </cell>
          <cell r="T3182">
            <v>0</v>
          </cell>
          <cell r="U3182" t="str">
            <v>SURCO QUISPE JOHNNY</v>
          </cell>
          <cell r="V3182" t="str">
            <v>CORIHUAMAN SURCO  ERICK ROBERT</v>
          </cell>
        </row>
        <row r="3183">
          <cell r="A3183">
            <v>3221</v>
          </cell>
          <cell r="B3183">
            <v>42725</v>
          </cell>
          <cell r="C3183" t="str">
            <v>DICIEMBRE</v>
          </cell>
          <cell r="D3183" t="str">
            <v>2016</v>
          </cell>
          <cell r="E3183">
            <v>633</v>
          </cell>
          <cell r="F3183" t="str">
            <v>AKX-805</v>
          </cell>
          <cell r="G3183" t="str">
            <v>F5Z-985</v>
          </cell>
          <cell r="H3183" t="str">
            <v>LAS BAMBAS</v>
          </cell>
          <cell r="I3183">
            <v>37238</v>
          </cell>
          <cell r="J3183" t="str">
            <v>REPUESTO</v>
          </cell>
          <cell r="K3183" t="str">
            <v xml:space="preserve">PERNO M24 X5" CON TUERCA </v>
          </cell>
          <cell r="L3183">
            <v>1</v>
          </cell>
          <cell r="M3183" t="str">
            <v>UNID.</v>
          </cell>
          <cell r="N3183" t="str">
            <v>CISTERNA</v>
          </cell>
          <cell r="O3183">
            <v>65</v>
          </cell>
          <cell r="P3183" t="str">
            <v>M1</v>
          </cell>
          <cell r="Q3183" t="str">
            <v>J2</v>
          </cell>
          <cell r="R3183" t="str">
            <v>J1</v>
          </cell>
          <cell r="S3183" t="str">
            <v>PENDIENTE</v>
          </cell>
          <cell r="T3183">
            <v>0</v>
          </cell>
          <cell r="U3183" t="str">
            <v>CABEZAS SANCHEZ JEAN JHONATAN</v>
          </cell>
          <cell r="V3183" t="str">
            <v>CORIHUAMAN SURCO  ERICK ROBERT</v>
          </cell>
        </row>
        <row r="3184">
          <cell r="A3184">
            <v>3178</v>
          </cell>
          <cell r="B3184">
            <v>42725</v>
          </cell>
          <cell r="C3184" t="str">
            <v>DICIEMBRE</v>
          </cell>
          <cell r="D3184" t="str">
            <v>2016</v>
          </cell>
          <cell r="E3184">
            <v>530</v>
          </cell>
          <cell r="F3184" t="str">
            <v>C5R-892</v>
          </cell>
          <cell r="G3184" t="str">
            <v>A0T-983</v>
          </cell>
          <cell r="H3184" t="str">
            <v>LAS BAMBAS</v>
          </cell>
          <cell r="I3184">
            <v>226743</v>
          </cell>
          <cell r="J3184" t="str">
            <v>SERVICIO</v>
          </cell>
          <cell r="K3184" t="str">
            <v>SERVICIO DE TAPIZADO DE PISO DE CABINA</v>
          </cell>
          <cell r="L3184">
            <v>1</v>
          </cell>
          <cell r="M3184" t="str">
            <v>UNID.</v>
          </cell>
          <cell r="N3184" t="str">
            <v>TRACTO</v>
          </cell>
          <cell r="O3184">
            <v>65</v>
          </cell>
          <cell r="P3184" t="str">
            <v>J2</v>
          </cell>
          <cell r="Q3184" t="str">
            <v>J2</v>
          </cell>
          <cell r="R3184" t="str">
            <v>J6</v>
          </cell>
          <cell r="S3184" t="str">
            <v>PENDIENTE</v>
          </cell>
          <cell r="T3184">
            <v>0</v>
          </cell>
          <cell r="U3184" t="str">
            <v>CORIHUAMAN SURCO  ERICK ROBERT</v>
          </cell>
          <cell r="V3184" t="str">
            <v>CORIHUAMAN SURCO  ERICK ROBERT</v>
          </cell>
        </row>
        <row r="3185">
          <cell r="A3185">
            <v>3179</v>
          </cell>
          <cell r="B3185">
            <v>42725</v>
          </cell>
          <cell r="C3185" t="str">
            <v>DICIEMBRE</v>
          </cell>
          <cell r="D3185" t="str">
            <v>2016</v>
          </cell>
          <cell r="E3185">
            <v>530</v>
          </cell>
          <cell r="F3185" t="str">
            <v>C5R-892</v>
          </cell>
          <cell r="G3185" t="str">
            <v>A0T-983</v>
          </cell>
          <cell r="H3185" t="str">
            <v>LAS BAMBAS</v>
          </cell>
          <cell r="I3185">
            <v>226743</v>
          </cell>
          <cell r="J3185" t="str">
            <v>SERVICIO</v>
          </cell>
          <cell r="K3185" t="str">
            <v>SERVICIO DE REPARACION DE FALDON LADO DERECHO</v>
          </cell>
          <cell r="L3185">
            <v>1</v>
          </cell>
          <cell r="M3185" t="str">
            <v>UNID.</v>
          </cell>
          <cell r="N3185" t="str">
            <v>CISTERNA</v>
          </cell>
          <cell r="O3185">
            <v>65</v>
          </cell>
          <cell r="P3185" t="str">
            <v>J2</v>
          </cell>
          <cell r="Q3185" t="str">
            <v>J2</v>
          </cell>
          <cell r="R3185" t="str">
            <v>J6</v>
          </cell>
          <cell r="S3185" t="str">
            <v>PENDIENTE</v>
          </cell>
          <cell r="T3185">
            <v>0</v>
          </cell>
          <cell r="U3185" t="str">
            <v>CORIHUAMAN SURCO  ERICK ROBERT</v>
          </cell>
          <cell r="V3185" t="str">
            <v>CORIHUAMAN SURCO  ERICK ROBERT</v>
          </cell>
        </row>
        <row r="3186">
          <cell r="A3186">
            <v>3197</v>
          </cell>
          <cell r="B3186">
            <v>42725</v>
          </cell>
          <cell r="C3186" t="str">
            <v>DICIEMBRE</v>
          </cell>
          <cell r="D3186" t="str">
            <v>2016</v>
          </cell>
          <cell r="E3186">
            <v>530</v>
          </cell>
          <cell r="F3186" t="str">
            <v>C5R-892</v>
          </cell>
          <cell r="G3186" t="str">
            <v>A0T-983</v>
          </cell>
          <cell r="H3186" t="str">
            <v>LAS BAMBAS</v>
          </cell>
          <cell r="I3186">
            <v>226743</v>
          </cell>
          <cell r="J3186" t="str">
            <v>REPUESTO</v>
          </cell>
          <cell r="K3186" t="str">
            <v>NIPLE DE 1/4 X 1/4, 90 GRADOS (COMPLETO)</v>
          </cell>
          <cell r="L3186">
            <v>1</v>
          </cell>
          <cell r="M3186" t="str">
            <v>UNID.</v>
          </cell>
          <cell r="N3186" t="str">
            <v>TRACTO</v>
          </cell>
          <cell r="O3186">
            <v>65</v>
          </cell>
          <cell r="P3186" t="str">
            <v>M8</v>
          </cell>
          <cell r="Q3186" t="str">
            <v>J2</v>
          </cell>
          <cell r="R3186" t="str">
            <v>J6</v>
          </cell>
          <cell r="S3186" t="str">
            <v>PENDIENTE</v>
          </cell>
          <cell r="T3186">
            <v>0</v>
          </cell>
          <cell r="U3186" t="str">
            <v>VARILLAS GAGO  OSCAR ALBERTO</v>
          </cell>
          <cell r="V3186" t="str">
            <v>CORIHUAMAN SURCO  ERICK ROBERT</v>
          </cell>
        </row>
        <row r="3187">
          <cell r="A3187">
            <v>3203</v>
          </cell>
          <cell r="B3187">
            <v>42725</v>
          </cell>
          <cell r="C3187" t="str">
            <v>DICIEMBRE</v>
          </cell>
          <cell r="D3187" t="str">
            <v>2016</v>
          </cell>
          <cell r="E3187">
            <v>530</v>
          </cell>
          <cell r="F3187" t="str">
            <v>C5R-892</v>
          </cell>
          <cell r="G3187" t="str">
            <v>A0T-983</v>
          </cell>
          <cell r="H3187" t="str">
            <v>LAS BAMBAS</v>
          </cell>
          <cell r="I3187">
            <v>226743</v>
          </cell>
          <cell r="J3187" t="str">
            <v>REPUESTO</v>
          </cell>
          <cell r="K3187" t="str">
            <v>PERNO 5/16 X 1</v>
          </cell>
          <cell r="L3187">
            <v>4</v>
          </cell>
          <cell r="M3187" t="str">
            <v>UNID.</v>
          </cell>
          <cell r="N3187" t="str">
            <v>TRACTO</v>
          </cell>
          <cell r="O3187">
            <v>65</v>
          </cell>
          <cell r="P3187" t="str">
            <v>E3</v>
          </cell>
          <cell r="Q3187" t="str">
            <v>J2</v>
          </cell>
          <cell r="R3187" t="str">
            <v>J6</v>
          </cell>
          <cell r="S3187" t="str">
            <v>PENDIENTE</v>
          </cell>
          <cell r="T3187">
            <v>0</v>
          </cell>
          <cell r="U3187" t="str">
            <v>CONDORI CHURATA ALEX</v>
          </cell>
          <cell r="V3187" t="str">
            <v>CORIHUAMAN SURCO  ERICK ROBERT</v>
          </cell>
        </row>
        <row r="3188">
          <cell r="A3188">
            <v>3204</v>
          </cell>
          <cell r="B3188">
            <v>42725</v>
          </cell>
          <cell r="C3188" t="str">
            <v>DICIEMBRE</v>
          </cell>
          <cell r="D3188" t="str">
            <v>2016</v>
          </cell>
          <cell r="E3188">
            <v>530</v>
          </cell>
          <cell r="F3188" t="str">
            <v>C5R-892</v>
          </cell>
          <cell r="G3188" t="str">
            <v>A0T-983</v>
          </cell>
          <cell r="H3188" t="str">
            <v>LAS BAMBAS</v>
          </cell>
          <cell r="I3188">
            <v>226743</v>
          </cell>
          <cell r="J3188" t="str">
            <v>REPUESTO</v>
          </cell>
          <cell r="K3188" t="str">
            <v>TUERCA 5/16</v>
          </cell>
          <cell r="L3188">
            <v>4</v>
          </cell>
          <cell r="M3188" t="str">
            <v>UNID.</v>
          </cell>
          <cell r="N3188" t="str">
            <v>TRACTO</v>
          </cell>
          <cell r="O3188">
            <v>65</v>
          </cell>
          <cell r="P3188" t="str">
            <v>E3</v>
          </cell>
          <cell r="Q3188" t="str">
            <v>J2</v>
          </cell>
          <cell r="R3188" t="str">
            <v>J6</v>
          </cell>
          <cell r="S3188" t="str">
            <v>PENDIENTE</v>
          </cell>
          <cell r="T3188">
            <v>0</v>
          </cell>
          <cell r="U3188" t="str">
            <v>CONDORI CHURATA ALEX</v>
          </cell>
          <cell r="V3188" t="str">
            <v>CORIHUAMAN SURCO  ERICK ROBERT</v>
          </cell>
        </row>
        <row r="3189">
          <cell r="A3189">
            <v>3205</v>
          </cell>
          <cell r="B3189">
            <v>42725</v>
          </cell>
          <cell r="C3189" t="str">
            <v>DICIEMBRE</v>
          </cell>
          <cell r="D3189" t="str">
            <v>2016</v>
          </cell>
          <cell r="E3189">
            <v>530</v>
          </cell>
          <cell r="F3189" t="str">
            <v>C5R-892</v>
          </cell>
          <cell r="G3189" t="str">
            <v>A0T-983</v>
          </cell>
          <cell r="H3189" t="str">
            <v>LAS BAMBAS</v>
          </cell>
          <cell r="I3189">
            <v>226743</v>
          </cell>
          <cell r="J3189" t="str">
            <v>REPUESTO</v>
          </cell>
          <cell r="K3189" t="str">
            <v>ARANDELA PLANA 5/16</v>
          </cell>
          <cell r="L3189">
            <v>8</v>
          </cell>
          <cell r="M3189" t="str">
            <v>UNID.</v>
          </cell>
          <cell r="N3189" t="str">
            <v>TRACTO</v>
          </cell>
          <cell r="O3189">
            <v>65</v>
          </cell>
          <cell r="P3189" t="str">
            <v>E3</v>
          </cell>
          <cell r="Q3189" t="str">
            <v>J2</v>
          </cell>
          <cell r="R3189" t="str">
            <v>J6</v>
          </cell>
          <cell r="S3189" t="str">
            <v>PENDIENTE</v>
          </cell>
          <cell r="T3189">
            <v>0</v>
          </cell>
          <cell r="U3189" t="str">
            <v>CONDORI CHURATA ALEX</v>
          </cell>
          <cell r="V3189" t="str">
            <v>CORIHUAMAN SURCO  ERICK ROBERT</v>
          </cell>
        </row>
        <row r="3190">
          <cell r="A3190">
            <v>3206</v>
          </cell>
          <cell r="B3190">
            <v>42725</v>
          </cell>
          <cell r="C3190" t="str">
            <v>DICIEMBRE</v>
          </cell>
          <cell r="D3190" t="str">
            <v>2016</v>
          </cell>
          <cell r="E3190">
            <v>530</v>
          </cell>
          <cell r="F3190" t="str">
            <v>C5R-892</v>
          </cell>
          <cell r="G3190" t="str">
            <v>A0T-983</v>
          </cell>
          <cell r="H3190" t="str">
            <v>LAS BAMBAS</v>
          </cell>
          <cell r="I3190">
            <v>226743</v>
          </cell>
          <cell r="J3190" t="str">
            <v>REPUESTO</v>
          </cell>
          <cell r="K3190" t="str">
            <v>PERNO 5/8 X 6</v>
          </cell>
          <cell r="L3190">
            <v>2</v>
          </cell>
          <cell r="M3190" t="str">
            <v>UNID.</v>
          </cell>
          <cell r="N3190" t="str">
            <v>TRACTO</v>
          </cell>
          <cell r="O3190">
            <v>65</v>
          </cell>
          <cell r="P3190" t="str">
            <v>M3</v>
          </cell>
          <cell r="Q3190" t="str">
            <v>J2</v>
          </cell>
          <cell r="R3190" t="str">
            <v>J6</v>
          </cell>
          <cell r="S3190" t="str">
            <v>PENDIENTE</v>
          </cell>
          <cell r="T3190">
            <v>0</v>
          </cell>
          <cell r="U3190" t="str">
            <v>GARCIA PASQUEL  JOSE LUIS</v>
          </cell>
          <cell r="V3190" t="str">
            <v>CORIHUAMAN SURCO  ERICK ROBERT</v>
          </cell>
        </row>
        <row r="3191">
          <cell r="A3191">
            <v>3207</v>
          </cell>
          <cell r="B3191">
            <v>42725</v>
          </cell>
          <cell r="C3191" t="str">
            <v>DICIEMBRE</v>
          </cell>
          <cell r="D3191" t="str">
            <v>2016</v>
          </cell>
          <cell r="E3191">
            <v>530</v>
          </cell>
          <cell r="F3191" t="str">
            <v>C5R-892</v>
          </cell>
          <cell r="G3191" t="str">
            <v>A0T-983</v>
          </cell>
          <cell r="H3191" t="str">
            <v>LAS BAMBAS</v>
          </cell>
          <cell r="I3191">
            <v>226743</v>
          </cell>
          <cell r="J3191" t="str">
            <v>REPUESTO</v>
          </cell>
          <cell r="K3191" t="str">
            <v>TUERCA 5/8 X 6</v>
          </cell>
          <cell r="L3191">
            <v>2</v>
          </cell>
          <cell r="M3191" t="str">
            <v>UNID.</v>
          </cell>
          <cell r="N3191" t="str">
            <v>TRACTO</v>
          </cell>
          <cell r="O3191">
            <v>65</v>
          </cell>
          <cell r="P3191" t="str">
            <v>M3</v>
          </cell>
          <cell r="Q3191" t="str">
            <v>J2</v>
          </cell>
          <cell r="R3191" t="str">
            <v>J6</v>
          </cell>
          <cell r="S3191" t="str">
            <v>PENDIENTE</v>
          </cell>
          <cell r="T3191">
            <v>0</v>
          </cell>
          <cell r="U3191" t="str">
            <v>GARCIA PASQUEL  JOSE LUIS</v>
          </cell>
          <cell r="V3191" t="str">
            <v>CORIHUAMAN SURCO  ERICK ROBERT</v>
          </cell>
        </row>
        <row r="3192">
          <cell r="A3192">
            <v>3208</v>
          </cell>
          <cell r="B3192">
            <v>42725</v>
          </cell>
          <cell r="C3192" t="str">
            <v>DICIEMBRE</v>
          </cell>
          <cell r="D3192" t="str">
            <v>2016</v>
          </cell>
          <cell r="E3192">
            <v>530</v>
          </cell>
          <cell r="F3192" t="str">
            <v>C5R-892</v>
          </cell>
          <cell r="G3192" t="str">
            <v>A0T-983</v>
          </cell>
          <cell r="H3192" t="str">
            <v>LAS BAMBAS</v>
          </cell>
          <cell r="I3192">
            <v>226743</v>
          </cell>
          <cell r="J3192" t="str">
            <v>REPUESTO</v>
          </cell>
          <cell r="K3192" t="str">
            <v>ARANDELA PLANA 5/8</v>
          </cell>
          <cell r="L3192">
            <v>4</v>
          </cell>
          <cell r="M3192" t="str">
            <v>UNID.</v>
          </cell>
          <cell r="N3192" t="str">
            <v>TRACTO</v>
          </cell>
          <cell r="O3192">
            <v>65</v>
          </cell>
          <cell r="P3192" t="str">
            <v>M3</v>
          </cell>
          <cell r="Q3192" t="str">
            <v>J2</v>
          </cell>
          <cell r="R3192" t="str">
            <v>J6</v>
          </cell>
          <cell r="S3192" t="str">
            <v>PENDIENTE</v>
          </cell>
          <cell r="T3192">
            <v>0</v>
          </cell>
          <cell r="U3192" t="str">
            <v>GARCIA PASQUEL  JOSE LUIS</v>
          </cell>
          <cell r="V3192" t="str">
            <v>CORIHUAMAN SURCO  ERICK ROBERT</v>
          </cell>
        </row>
        <row r="3193">
          <cell r="A3193">
            <v>3212</v>
          </cell>
          <cell r="B3193">
            <v>42725</v>
          </cell>
          <cell r="C3193" t="str">
            <v>DICIEMBRE</v>
          </cell>
          <cell r="D3193" t="str">
            <v>2016</v>
          </cell>
          <cell r="E3193">
            <v>530</v>
          </cell>
          <cell r="F3193" t="str">
            <v>C5R-892</v>
          </cell>
          <cell r="G3193" t="str">
            <v>A0T-983</v>
          </cell>
          <cell r="H3193" t="str">
            <v>LAS BAMBAS</v>
          </cell>
          <cell r="I3193">
            <v>226743</v>
          </cell>
          <cell r="J3193" t="str">
            <v>REPUESTO</v>
          </cell>
          <cell r="K3193" t="str">
            <v>JUEGOS DE ZAPATAS</v>
          </cell>
          <cell r="L3193">
            <v>3</v>
          </cell>
          <cell r="M3193" t="str">
            <v>JUEGO</v>
          </cell>
          <cell r="N3193" t="str">
            <v>CISTERNA</v>
          </cell>
          <cell r="O3193">
            <v>65</v>
          </cell>
          <cell r="P3193" t="str">
            <v>M8</v>
          </cell>
          <cell r="Q3193" t="str">
            <v>J2</v>
          </cell>
          <cell r="R3193" t="str">
            <v>J6</v>
          </cell>
          <cell r="S3193" t="str">
            <v>PENDIENTE</v>
          </cell>
          <cell r="T3193">
            <v>0</v>
          </cell>
          <cell r="U3193" t="str">
            <v>VARILLAS GAGO  OSCAR ALBERTO</v>
          </cell>
          <cell r="V3193" t="str">
            <v>CORIHUAMAN SURCO  ERICK ROBERT</v>
          </cell>
        </row>
        <row r="3194">
          <cell r="A3194">
            <v>3213</v>
          </cell>
          <cell r="B3194">
            <v>42725</v>
          </cell>
          <cell r="C3194" t="str">
            <v>DICIEMBRE</v>
          </cell>
          <cell r="D3194" t="str">
            <v>2016</v>
          </cell>
          <cell r="E3194">
            <v>530</v>
          </cell>
          <cell r="F3194" t="str">
            <v>C5R-892</v>
          </cell>
          <cell r="G3194" t="str">
            <v>A0T-983</v>
          </cell>
          <cell r="H3194" t="str">
            <v>LAS BAMBAS</v>
          </cell>
          <cell r="I3194">
            <v>226743</v>
          </cell>
          <cell r="J3194" t="str">
            <v>REPUESTO</v>
          </cell>
          <cell r="K3194" t="str">
            <v>RESORTES GRANDES DE ZAPATAS</v>
          </cell>
          <cell r="L3194">
            <v>6</v>
          </cell>
          <cell r="M3194" t="str">
            <v>UNID.</v>
          </cell>
          <cell r="N3194" t="str">
            <v>CISTERNA</v>
          </cell>
          <cell r="O3194">
            <v>65</v>
          </cell>
          <cell r="P3194" t="str">
            <v>M8</v>
          </cell>
          <cell r="Q3194" t="str">
            <v>J2</v>
          </cell>
          <cell r="R3194" t="str">
            <v>J6</v>
          </cell>
          <cell r="S3194" t="str">
            <v>PENDIENTE</v>
          </cell>
          <cell r="T3194">
            <v>0</v>
          </cell>
          <cell r="U3194" t="str">
            <v>VARILLAS GAGO  OSCAR ALBERTO</v>
          </cell>
          <cell r="V3194" t="str">
            <v>CORIHUAMAN SURCO  ERICK ROBERT</v>
          </cell>
        </row>
        <row r="3195">
          <cell r="A3195">
            <v>3214</v>
          </cell>
          <cell r="B3195">
            <v>42725</v>
          </cell>
          <cell r="C3195" t="str">
            <v>DICIEMBRE</v>
          </cell>
          <cell r="D3195" t="str">
            <v>2016</v>
          </cell>
          <cell r="E3195">
            <v>530</v>
          </cell>
          <cell r="F3195" t="str">
            <v>C5R-892</v>
          </cell>
          <cell r="G3195" t="str">
            <v>A0T-983</v>
          </cell>
          <cell r="H3195" t="str">
            <v>LAS BAMBAS</v>
          </cell>
          <cell r="I3195">
            <v>226743</v>
          </cell>
          <cell r="J3195" t="str">
            <v>REPUESTO</v>
          </cell>
          <cell r="K3195" t="str">
            <v>RESORTES CHICOS DE ZAPATAS</v>
          </cell>
          <cell r="L3195">
            <v>4</v>
          </cell>
          <cell r="M3195" t="str">
            <v>UNID.</v>
          </cell>
          <cell r="N3195" t="str">
            <v>CISTERNA</v>
          </cell>
          <cell r="O3195">
            <v>65</v>
          </cell>
          <cell r="P3195" t="str">
            <v>M8</v>
          </cell>
          <cell r="Q3195" t="str">
            <v>J2</v>
          </cell>
          <cell r="R3195" t="str">
            <v>J6</v>
          </cell>
          <cell r="S3195" t="str">
            <v>PENDIENTE</v>
          </cell>
          <cell r="T3195">
            <v>0</v>
          </cell>
          <cell r="U3195" t="str">
            <v>VARILLAS GAGO  OSCAR ALBERTO</v>
          </cell>
          <cell r="V3195" t="str">
            <v>CORIHUAMAN SURCO  ERICK ROBERT</v>
          </cell>
        </row>
        <row r="3196">
          <cell r="A3196">
            <v>3215</v>
          </cell>
          <cell r="B3196">
            <v>42725</v>
          </cell>
          <cell r="C3196" t="str">
            <v>DICIEMBRE</v>
          </cell>
          <cell r="D3196" t="str">
            <v>2016</v>
          </cell>
          <cell r="E3196">
            <v>530</v>
          </cell>
          <cell r="F3196" t="str">
            <v>C5R-892</v>
          </cell>
          <cell r="G3196" t="str">
            <v>A0T-983</v>
          </cell>
          <cell r="H3196" t="str">
            <v>LAS BAMBAS</v>
          </cell>
          <cell r="I3196">
            <v>226743</v>
          </cell>
          <cell r="J3196" t="str">
            <v>REPUESTO</v>
          </cell>
          <cell r="K3196" t="str">
            <v>RETENES DE RUEDA PARA CARRETA</v>
          </cell>
          <cell r="L3196">
            <v>6</v>
          </cell>
          <cell r="M3196" t="str">
            <v>UNID.</v>
          </cell>
          <cell r="N3196" t="str">
            <v>CISTERNA</v>
          </cell>
          <cell r="O3196">
            <v>65</v>
          </cell>
          <cell r="P3196" t="str">
            <v>M8</v>
          </cell>
          <cell r="Q3196" t="str">
            <v>J2</v>
          </cell>
          <cell r="R3196" t="str">
            <v>J6</v>
          </cell>
          <cell r="S3196" t="str">
            <v>PENDIENTE</v>
          </cell>
          <cell r="T3196">
            <v>0</v>
          </cell>
          <cell r="U3196" t="str">
            <v>VARILLAS GAGO  OSCAR ALBERTO</v>
          </cell>
          <cell r="V3196" t="str">
            <v>CORIHUAMAN SURCO  ERICK ROBERT</v>
          </cell>
        </row>
        <row r="3197">
          <cell r="A3197">
            <v>3216</v>
          </cell>
          <cell r="B3197">
            <v>42725</v>
          </cell>
          <cell r="C3197" t="str">
            <v>DICIEMBRE</v>
          </cell>
          <cell r="D3197" t="str">
            <v>2016</v>
          </cell>
          <cell r="E3197">
            <v>530</v>
          </cell>
          <cell r="F3197" t="str">
            <v>C5R-892</v>
          </cell>
          <cell r="G3197" t="str">
            <v>A0T-983</v>
          </cell>
          <cell r="H3197" t="str">
            <v>LAS BAMBAS</v>
          </cell>
          <cell r="I3197">
            <v>226743</v>
          </cell>
          <cell r="J3197" t="str">
            <v>REPUESTO</v>
          </cell>
          <cell r="K3197" t="str">
            <v>GRASA MARFAK HEAVY DUTY 3B NLGI 3</v>
          </cell>
          <cell r="L3197">
            <v>15</v>
          </cell>
          <cell r="M3197" t="str">
            <v>KG.</v>
          </cell>
          <cell r="N3197" t="str">
            <v>CISTERNA</v>
          </cell>
          <cell r="O3197">
            <v>65</v>
          </cell>
          <cell r="P3197" t="str">
            <v>M8</v>
          </cell>
          <cell r="Q3197" t="str">
            <v>J2</v>
          </cell>
          <cell r="R3197" t="str">
            <v>J6</v>
          </cell>
          <cell r="S3197" t="str">
            <v>PENDIENTE</v>
          </cell>
          <cell r="T3197">
            <v>0</v>
          </cell>
          <cell r="U3197" t="str">
            <v>VARILLAS GAGO  OSCAR ALBERTO</v>
          </cell>
          <cell r="V3197" t="str">
            <v>CORIHUAMAN SURCO  ERICK ROBERT</v>
          </cell>
        </row>
        <row r="3198">
          <cell r="A3198">
            <v>3217</v>
          </cell>
          <cell r="B3198">
            <v>42725</v>
          </cell>
          <cell r="C3198" t="str">
            <v>DICIEMBRE</v>
          </cell>
          <cell r="D3198" t="str">
            <v>2016</v>
          </cell>
          <cell r="E3198">
            <v>530</v>
          </cell>
          <cell r="F3198" t="str">
            <v>C5R-892</v>
          </cell>
          <cell r="G3198" t="str">
            <v>A0T-983</v>
          </cell>
          <cell r="H3198" t="str">
            <v>LAS BAMBAS</v>
          </cell>
          <cell r="I3198">
            <v>226743</v>
          </cell>
          <cell r="J3198" t="str">
            <v>REPUESTO</v>
          </cell>
          <cell r="K3198" t="str">
            <v>RODILLOS PARA ZAPATA</v>
          </cell>
          <cell r="L3198">
            <v>8</v>
          </cell>
          <cell r="M3198" t="str">
            <v>UNID.</v>
          </cell>
          <cell r="N3198" t="str">
            <v>CISTERNA</v>
          </cell>
          <cell r="O3198">
            <v>65</v>
          </cell>
          <cell r="P3198" t="str">
            <v>M8</v>
          </cell>
          <cell r="Q3198" t="str">
            <v>J2</v>
          </cell>
          <cell r="R3198" t="str">
            <v>J6</v>
          </cell>
          <cell r="S3198" t="str">
            <v>PENDIENTE</v>
          </cell>
          <cell r="T3198">
            <v>0</v>
          </cell>
          <cell r="U3198" t="str">
            <v>VARILLAS GAGO  OSCAR ALBERTO</v>
          </cell>
          <cell r="V3198" t="str">
            <v>CORIHUAMAN SURCO  ERICK ROBERT</v>
          </cell>
        </row>
        <row r="3199">
          <cell r="A3199">
            <v>3169</v>
          </cell>
          <cell r="B3199">
            <v>42725</v>
          </cell>
          <cell r="C3199" t="str">
            <v>DICIEMBRE</v>
          </cell>
          <cell r="D3199" t="str">
            <v>2016</v>
          </cell>
          <cell r="E3199">
            <v>638</v>
          </cell>
          <cell r="F3199" t="str">
            <v>C5R-895</v>
          </cell>
          <cell r="G3199" t="str">
            <v>TBL-976</v>
          </cell>
          <cell r="H3199" t="str">
            <v>LAS BAMBAS</v>
          </cell>
          <cell r="I3199">
            <v>171517</v>
          </cell>
          <cell r="J3199" t="str">
            <v>REPUESTO</v>
          </cell>
          <cell r="K3199" t="str">
            <v>KINGPIN DE 2" PARA PLANCHA DE 1/2</v>
          </cell>
          <cell r="L3199">
            <v>1</v>
          </cell>
          <cell r="M3199" t="str">
            <v>UNID.</v>
          </cell>
          <cell r="N3199" t="str">
            <v>CISTERNA</v>
          </cell>
          <cell r="O3199">
            <v>65</v>
          </cell>
          <cell r="P3199" t="str">
            <v>S1</v>
          </cell>
          <cell r="Q3199" t="str">
            <v>J2</v>
          </cell>
          <cell r="R3199" t="str">
            <v>J6</v>
          </cell>
          <cell r="S3199" t="str">
            <v>PENDIENTE</v>
          </cell>
          <cell r="T3199">
            <v>0</v>
          </cell>
          <cell r="U3199" t="str">
            <v>BAYONA CRUZ CRISTIAN ARMANDO</v>
          </cell>
          <cell r="V3199" t="str">
            <v>CORIHUAMAN SURCO  ERICK ROBERT</v>
          </cell>
        </row>
        <row r="3200">
          <cell r="A3200">
            <v>3170</v>
          </cell>
          <cell r="B3200">
            <v>42725</v>
          </cell>
          <cell r="C3200" t="str">
            <v>DICIEMBRE</v>
          </cell>
          <cell r="D3200" t="str">
            <v>2016</v>
          </cell>
          <cell r="E3200">
            <v>638</v>
          </cell>
          <cell r="F3200" t="str">
            <v>C5R-895</v>
          </cell>
          <cell r="G3200" t="str">
            <v>TBL-976</v>
          </cell>
          <cell r="H3200" t="str">
            <v>LAS BAMBAS</v>
          </cell>
          <cell r="I3200">
            <v>171517</v>
          </cell>
          <cell r="J3200" t="str">
            <v>REPUESTO</v>
          </cell>
          <cell r="K3200" t="str">
            <v>SUPERCITO GRUESO</v>
          </cell>
          <cell r="L3200">
            <v>5</v>
          </cell>
          <cell r="M3200" t="str">
            <v>KG.</v>
          </cell>
          <cell r="N3200" t="str">
            <v>CISTERNA</v>
          </cell>
          <cell r="O3200">
            <v>65</v>
          </cell>
          <cell r="P3200" t="str">
            <v>S1</v>
          </cell>
          <cell r="Q3200" t="str">
            <v>J2</v>
          </cell>
          <cell r="R3200" t="str">
            <v>J6</v>
          </cell>
          <cell r="S3200" t="str">
            <v>PENDIENTE</v>
          </cell>
          <cell r="T3200">
            <v>0</v>
          </cell>
          <cell r="U3200" t="str">
            <v>BAYONA CRUZ CRISTIAN ARMANDO</v>
          </cell>
          <cell r="V3200" t="str">
            <v>CORIHUAMAN SURCO  ERICK ROBERT</v>
          </cell>
        </row>
        <row r="3201">
          <cell r="A3201">
            <v>3171</v>
          </cell>
          <cell r="B3201">
            <v>42725</v>
          </cell>
          <cell r="C3201" t="str">
            <v>DICIEMBRE</v>
          </cell>
          <cell r="D3201" t="str">
            <v>2016</v>
          </cell>
          <cell r="E3201">
            <v>638</v>
          </cell>
          <cell r="F3201" t="str">
            <v>C5R-895</v>
          </cell>
          <cell r="G3201" t="str">
            <v>TBL-976</v>
          </cell>
          <cell r="H3201" t="str">
            <v>LAS BAMBAS</v>
          </cell>
          <cell r="I3201">
            <v>171517</v>
          </cell>
          <cell r="J3201" t="str">
            <v>REPUESTO</v>
          </cell>
          <cell r="K3201" t="str">
            <v>CELLOCORD 1/8</v>
          </cell>
          <cell r="L3201">
            <v>2</v>
          </cell>
          <cell r="M3201" t="str">
            <v>KG.</v>
          </cell>
          <cell r="N3201" t="str">
            <v>CISTERNA</v>
          </cell>
          <cell r="O3201">
            <v>65</v>
          </cell>
          <cell r="P3201" t="str">
            <v>S1</v>
          </cell>
          <cell r="Q3201" t="str">
            <v>J2</v>
          </cell>
          <cell r="R3201" t="str">
            <v>J6</v>
          </cell>
          <cell r="S3201" t="str">
            <v>PENDIENTE</v>
          </cell>
          <cell r="T3201">
            <v>0</v>
          </cell>
          <cell r="U3201" t="str">
            <v>BAYONA CRUZ CRISTIAN ARMANDO</v>
          </cell>
          <cell r="V3201" t="str">
            <v>CORIHUAMAN SURCO  ERICK ROBERT</v>
          </cell>
        </row>
        <row r="3202">
          <cell r="A3202">
            <v>3172</v>
          </cell>
          <cell r="B3202">
            <v>42725</v>
          </cell>
          <cell r="C3202" t="str">
            <v>DICIEMBRE</v>
          </cell>
          <cell r="D3202" t="str">
            <v>2016</v>
          </cell>
          <cell r="E3202">
            <v>638</v>
          </cell>
          <cell r="F3202" t="str">
            <v>C5R-895</v>
          </cell>
          <cell r="G3202" t="str">
            <v>TBL-976</v>
          </cell>
          <cell r="H3202" t="str">
            <v>LAS BAMBAS</v>
          </cell>
          <cell r="I3202">
            <v>171517</v>
          </cell>
          <cell r="J3202" t="str">
            <v>REPUESTO</v>
          </cell>
          <cell r="K3202" t="str">
            <v>DISCO DE CORTE DE 7"</v>
          </cell>
          <cell r="L3202">
            <v>1</v>
          </cell>
          <cell r="M3202" t="str">
            <v>UNID.</v>
          </cell>
          <cell r="N3202" t="str">
            <v>CISTERNA</v>
          </cell>
          <cell r="O3202">
            <v>65</v>
          </cell>
          <cell r="P3202" t="str">
            <v>S1</v>
          </cell>
          <cell r="Q3202" t="str">
            <v>J2</v>
          </cell>
          <cell r="R3202" t="str">
            <v>J6</v>
          </cell>
          <cell r="S3202" t="str">
            <v>PENDIENTE</v>
          </cell>
          <cell r="T3202">
            <v>0</v>
          </cell>
          <cell r="U3202" t="str">
            <v>BAYONA CRUZ CRISTIAN ARMANDO</v>
          </cell>
          <cell r="V3202" t="str">
            <v>CORIHUAMAN SURCO  ERICK ROBERT</v>
          </cell>
        </row>
        <row r="3203">
          <cell r="A3203">
            <v>3193</v>
          </cell>
          <cell r="B3203">
            <v>42725</v>
          </cell>
          <cell r="C3203" t="str">
            <v>DICIEMBRE</v>
          </cell>
          <cell r="D3203" t="str">
            <v>2016</v>
          </cell>
          <cell r="E3203">
            <v>638</v>
          </cell>
          <cell r="F3203" t="str">
            <v>C5R-895</v>
          </cell>
          <cell r="G3203" t="str">
            <v>TBL-976</v>
          </cell>
          <cell r="H3203" t="str">
            <v>LAS BAMBAS</v>
          </cell>
          <cell r="I3203">
            <v>171517</v>
          </cell>
          <cell r="J3203" t="str">
            <v>REPUESTO</v>
          </cell>
          <cell r="K3203" t="str">
            <v>DISCO DE CORTE 7"</v>
          </cell>
          <cell r="L3203">
            <v>1</v>
          </cell>
          <cell r="M3203" t="str">
            <v>UNID.</v>
          </cell>
          <cell r="N3203" t="str">
            <v>CISTERNA</v>
          </cell>
          <cell r="O3203">
            <v>65</v>
          </cell>
          <cell r="P3203" t="str">
            <v>S1</v>
          </cell>
          <cell r="Q3203" t="str">
            <v>J2</v>
          </cell>
          <cell r="R3203" t="str">
            <v>J6</v>
          </cell>
          <cell r="S3203" t="str">
            <v>PENDIENTE</v>
          </cell>
          <cell r="T3203">
            <v>0</v>
          </cell>
          <cell r="U3203" t="str">
            <v>BAYONA CRUZ CRISTIAN ARMANDO</v>
          </cell>
          <cell r="V3203" t="str">
            <v>CORIHUAMAN SURCO  ERICK ROBERT</v>
          </cell>
        </row>
        <row r="3204">
          <cell r="A3204">
            <v>3194</v>
          </cell>
          <cell r="B3204">
            <v>42725</v>
          </cell>
          <cell r="C3204" t="str">
            <v>DICIEMBRE</v>
          </cell>
          <cell r="D3204" t="str">
            <v>2016</v>
          </cell>
          <cell r="E3204">
            <v>638</v>
          </cell>
          <cell r="F3204" t="str">
            <v>C5R-895</v>
          </cell>
          <cell r="G3204" t="str">
            <v>TBL-976</v>
          </cell>
          <cell r="H3204" t="str">
            <v>LAS BAMBAS</v>
          </cell>
          <cell r="I3204">
            <v>171517</v>
          </cell>
          <cell r="J3204" t="str">
            <v>REPUESTO</v>
          </cell>
          <cell r="K3204" t="str">
            <v>PERNO 5/8 X 2</v>
          </cell>
          <cell r="L3204">
            <v>8</v>
          </cell>
          <cell r="M3204" t="str">
            <v>UNID.</v>
          </cell>
          <cell r="N3204" t="str">
            <v>CISTERNA</v>
          </cell>
          <cell r="O3204">
            <v>65</v>
          </cell>
          <cell r="P3204" t="str">
            <v>S1</v>
          </cell>
          <cell r="Q3204" t="str">
            <v>J2</v>
          </cell>
          <cell r="R3204" t="str">
            <v>J6</v>
          </cell>
          <cell r="S3204" t="str">
            <v>PENDIENTE</v>
          </cell>
          <cell r="T3204">
            <v>0</v>
          </cell>
          <cell r="U3204" t="str">
            <v>BAYONA CRUZ CRISTIAN ARMANDO</v>
          </cell>
          <cell r="V3204" t="str">
            <v>CORIHUAMAN SURCO  ERICK ROBERT</v>
          </cell>
        </row>
        <row r="3205">
          <cell r="A3205">
            <v>3195</v>
          </cell>
          <cell r="B3205">
            <v>42725</v>
          </cell>
          <cell r="C3205" t="str">
            <v>DICIEMBRE</v>
          </cell>
          <cell r="D3205" t="str">
            <v>2016</v>
          </cell>
          <cell r="E3205">
            <v>638</v>
          </cell>
          <cell r="F3205" t="str">
            <v>C5R-895</v>
          </cell>
          <cell r="G3205" t="str">
            <v>TBL-976</v>
          </cell>
          <cell r="H3205" t="str">
            <v>LAS BAMBAS</v>
          </cell>
          <cell r="I3205">
            <v>171517</v>
          </cell>
          <cell r="J3205" t="str">
            <v>REPUESTO</v>
          </cell>
          <cell r="K3205" t="str">
            <v>TUERCA SEGURO 5/8</v>
          </cell>
          <cell r="L3205">
            <v>8</v>
          </cell>
          <cell r="M3205" t="str">
            <v>UNID.</v>
          </cell>
          <cell r="N3205" t="str">
            <v>CISTERNA</v>
          </cell>
          <cell r="O3205">
            <v>65</v>
          </cell>
          <cell r="P3205" t="str">
            <v>S1</v>
          </cell>
          <cell r="Q3205" t="str">
            <v>J2</v>
          </cell>
          <cell r="R3205" t="str">
            <v>J6</v>
          </cell>
          <cell r="S3205" t="str">
            <v>PENDIENTE</v>
          </cell>
          <cell r="T3205">
            <v>0</v>
          </cell>
          <cell r="U3205" t="str">
            <v>BAYONA CRUZ CRISTIAN ARMANDO</v>
          </cell>
          <cell r="V3205" t="str">
            <v>CORIHUAMAN SURCO  ERICK ROBERT</v>
          </cell>
        </row>
        <row r="3206">
          <cell r="A3206">
            <v>3174</v>
          </cell>
          <cell r="B3206">
            <v>42725</v>
          </cell>
          <cell r="C3206" t="str">
            <v>DICIEMBRE</v>
          </cell>
          <cell r="D3206" t="str">
            <v>2016</v>
          </cell>
          <cell r="E3206">
            <v>639</v>
          </cell>
          <cell r="F3206" t="str">
            <v>C6X-739</v>
          </cell>
          <cell r="G3206" t="str">
            <v>TCS-988</v>
          </cell>
          <cell r="H3206" t="str">
            <v>LAS BAMBAS CONC.</v>
          </cell>
          <cell r="I3206">
            <v>231385</v>
          </cell>
          <cell r="J3206" t="str">
            <v>REPUESTO</v>
          </cell>
          <cell r="K3206" t="str">
            <v>JUEGO DE EMPAQUETADURA PARA MULTIPLE DE ESCAPE</v>
          </cell>
          <cell r="L3206">
            <v>1</v>
          </cell>
          <cell r="M3206" t="str">
            <v>JUEGO</v>
          </cell>
          <cell r="N3206" t="str">
            <v>TRACTO</v>
          </cell>
          <cell r="O3206">
            <v>65</v>
          </cell>
          <cell r="P3206" t="str">
            <v>M8</v>
          </cell>
          <cell r="Q3206" t="str">
            <v>J2</v>
          </cell>
          <cell r="R3206" t="str">
            <v>J6</v>
          </cell>
          <cell r="S3206" t="str">
            <v>PENDIENTE</v>
          </cell>
          <cell r="T3206">
            <v>0</v>
          </cell>
          <cell r="U3206" t="str">
            <v>VARILLAS GAGO  OSCAR ALBERTO</v>
          </cell>
          <cell r="V3206" t="str">
            <v>CORIHUAMAN SURCO  ERICK ROBERT</v>
          </cell>
        </row>
        <row r="3207">
          <cell r="A3207">
            <v>3175</v>
          </cell>
          <cell r="B3207">
            <v>42725</v>
          </cell>
          <cell r="C3207" t="str">
            <v>DICIEMBRE</v>
          </cell>
          <cell r="D3207" t="str">
            <v>2016</v>
          </cell>
          <cell r="E3207">
            <v>639</v>
          </cell>
          <cell r="F3207" t="str">
            <v>C6X-739</v>
          </cell>
          <cell r="G3207" t="str">
            <v>TCS-988</v>
          </cell>
          <cell r="H3207" t="str">
            <v>LAS BAMBAS CONC.</v>
          </cell>
          <cell r="I3207">
            <v>231385</v>
          </cell>
          <cell r="J3207" t="str">
            <v>REPUESTO</v>
          </cell>
          <cell r="K3207" t="str">
            <v>EMPAQUETADURA RECTANGULAR DE TURBO</v>
          </cell>
          <cell r="L3207">
            <v>1</v>
          </cell>
          <cell r="M3207" t="str">
            <v>UNID.</v>
          </cell>
          <cell r="N3207" t="str">
            <v>TRACTO</v>
          </cell>
          <cell r="O3207">
            <v>65</v>
          </cell>
          <cell r="P3207" t="str">
            <v>M8</v>
          </cell>
          <cell r="Q3207" t="str">
            <v>J2</v>
          </cell>
          <cell r="R3207" t="str">
            <v>J6</v>
          </cell>
          <cell r="S3207" t="str">
            <v>PENDIENTE</v>
          </cell>
          <cell r="T3207">
            <v>0</v>
          </cell>
          <cell r="U3207" t="str">
            <v>VARILLAS GAGO  OSCAR ALBERTO</v>
          </cell>
          <cell r="V3207" t="str">
            <v>CORIHUAMAN SURCO  ERICK ROBERT</v>
          </cell>
        </row>
        <row r="3208">
          <cell r="A3208">
            <v>3176</v>
          </cell>
          <cell r="B3208">
            <v>42725</v>
          </cell>
          <cell r="C3208" t="str">
            <v>DICIEMBRE</v>
          </cell>
          <cell r="D3208" t="str">
            <v>2016</v>
          </cell>
          <cell r="E3208">
            <v>639</v>
          </cell>
          <cell r="F3208" t="str">
            <v>C6X-739</v>
          </cell>
          <cell r="G3208" t="str">
            <v>TCS-988</v>
          </cell>
          <cell r="H3208" t="str">
            <v>LAS BAMBAS CONC.</v>
          </cell>
          <cell r="I3208">
            <v>231385</v>
          </cell>
          <cell r="J3208" t="str">
            <v>REPUESTO</v>
          </cell>
          <cell r="K3208" t="str">
            <v>EMPAQUETADURA DE RETORNO DE ACEITE</v>
          </cell>
          <cell r="L3208">
            <v>1</v>
          </cell>
          <cell r="M3208" t="str">
            <v>UNID.</v>
          </cell>
          <cell r="N3208" t="str">
            <v>TRACTO</v>
          </cell>
          <cell r="O3208">
            <v>65</v>
          </cell>
          <cell r="P3208" t="str">
            <v>M8</v>
          </cell>
          <cell r="Q3208" t="str">
            <v>J2</v>
          </cell>
          <cell r="R3208" t="str">
            <v>J6</v>
          </cell>
          <cell r="S3208" t="str">
            <v>PENDIENTE</v>
          </cell>
          <cell r="T3208">
            <v>0</v>
          </cell>
          <cell r="U3208" t="str">
            <v>VARILLAS GAGO  OSCAR ALBERTO</v>
          </cell>
          <cell r="V3208" t="str">
            <v>CORIHUAMAN SURCO  ERICK ROBERT</v>
          </cell>
        </row>
        <row r="3209">
          <cell r="A3209">
            <v>3177</v>
          </cell>
          <cell r="B3209">
            <v>42725</v>
          </cell>
          <cell r="C3209" t="str">
            <v>DICIEMBRE</v>
          </cell>
          <cell r="D3209" t="str">
            <v>2016</v>
          </cell>
          <cell r="E3209">
            <v>639</v>
          </cell>
          <cell r="F3209" t="str">
            <v>C6X-739</v>
          </cell>
          <cell r="G3209" t="str">
            <v>TCS-988</v>
          </cell>
          <cell r="H3209" t="str">
            <v>LAS BAMBAS CONC.</v>
          </cell>
          <cell r="I3209">
            <v>231385</v>
          </cell>
          <cell r="J3209" t="str">
            <v>REPUESTO</v>
          </cell>
          <cell r="K3209" t="str">
            <v>PERNO DE MULTIPLE DE ESCAPE</v>
          </cell>
          <cell r="L3209">
            <v>12</v>
          </cell>
          <cell r="M3209" t="str">
            <v>UNID.</v>
          </cell>
          <cell r="N3209" t="str">
            <v>TRACTO</v>
          </cell>
          <cell r="O3209">
            <v>65</v>
          </cell>
          <cell r="P3209" t="str">
            <v>M8</v>
          </cell>
          <cell r="Q3209" t="str">
            <v>J2</v>
          </cell>
          <cell r="R3209" t="str">
            <v>J6</v>
          </cell>
          <cell r="S3209" t="str">
            <v>PENDIENTE</v>
          </cell>
          <cell r="T3209">
            <v>0</v>
          </cell>
          <cell r="U3209" t="str">
            <v>VARILLAS GAGO  OSCAR ALBERTO</v>
          </cell>
          <cell r="V3209" t="str">
            <v>CORIHUAMAN SURCO  ERICK ROBERT</v>
          </cell>
        </row>
        <row r="3210">
          <cell r="A3210">
            <v>3180</v>
          </cell>
          <cell r="B3210">
            <v>42725</v>
          </cell>
          <cell r="C3210" t="str">
            <v>DICIEMBRE</v>
          </cell>
          <cell r="D3210" t="str">
            <v>2016</v>
          </cell>
          <cell r="E3210">
            <v>202</v>
          </cell>
          <cell r="F3210" t="str">
            <v>D3P-752</v>
          </cell>
          <cell r="G3210" t="str">
            <v>C5Y-985</v>
          </cell>
          <cell r="H3210" t="str">
            <v>LAS BAMBAS</v>
          </cell>
          <cell r="I3210">
            <v>150504</v>
          </cell>
          <cell r="J3210" t="str">
            <v>REPUESTO</v>
          </cell>
          <cell r="K3210" t="str">
            <v>SENSOR DE TEMPERATURA</v>
          </cell>
          <cell r="L3210">
            <v>1</v>
          </cell>
          <cell r="M3210" t="str">
            <v>UNID.</v>
          </cell>
          <cell r="N3210" t="str">
            <v>TRACTO</v>
          </cell>
          <cell r="O3210">
            <v>0</v>
          </cell>
          <cell r="P3210" t="str">
            <v>M2</v>
          </cell>
          <cell r="Q3210" t="str">
            <v>J2</v>
          </cell>
          <cell r="R3210" t="str">
            <v>J6</v>
          </cell>
          <cell r="S3210" t="str">
            <v>ENTREGADO</v>
          </cell>
          <cell r="T3210">
            <v>42725</v>
          </cell>
          <cell r="U3210" t="str">
            <v>CHUMPITAZ GAGO JULIO ENRIQUE</v>
          </cell>
          <cell r="V3210" t="str">
            <v>CORIHUAMAN SURCO  ERICK ROBERT</v>
          </cell>
        </row>
        <row r="3211">
          <cell r="A3211">
            <v>3181</v>
          </cell>
          <cell r="B3211">
            <v>42725</v>
          </cell>
          <cell r="C3211" t="str">
            <v>DICIEMBRE</v>
          </cell>
          <cell r="D3211" t="str">
            <v>2016</v>
          </cell>
          <cell r="E3211">
            <v>202</v>
          </cell>
          <cell r="F3211" t="str">
            <v>D3P-752</v>
          </cell>
          <cell r="G3211" t="str">
            <v>C5Y-985</v>
          </cell>
          <cell r="H3211" t="str">
            <v>LAS BAMBAS</v>
          </cell>
          <cell r="I3211">
            <v>150504</v>
          </cell>
          <cell r="J3211" t="str">
            <v>REPUESTO</v>
          </cell>
          <cell r="K3211" t="str">
            <v>SENSOR DE AGUA REFRIGERANTE</v>
          </cell>
          <cell r="L3211">
            <v>1</v>
          </cell>
          <cell r="M3211" t="str">
            <v>UNID.</v>
          </cell>
          <cell r="N3211" t="str">
            <v>TRACTO</v>
          </cell>
          <cell r="O3211">
            <v>0</v>
          </cell>
          <cell r="P3211" t="str">
            <v>M2</v>
          </cell>
          <cell r="Q3211" t="str">
            <v>J2</v>
          </cell>
          <cell r="R3211" t="str">
            <v>J6</v>
          </cell>
          <cell r="S3211" t="str">
            <v>ENTREGADO</v>
          </cell>
          <cell r="T3211">
            <v>42725</v>
          </cell>
          <cell r="U3211" t="str">
            <v>CHUMPITAZ GAGO JULIO ENRIQUE</v>
          </cell>
          <cell r="V3211" t="str">
            <v>CORIHUAMAN SURCO  ERICK ROBERT</v>
          </cell>
        </row>
        <row r="3212">
          <cell r="A3212">
            <v>3182</v>
          </cell>
          <cell r="B3212">
            <v>42725</v>
          </cell>
          <cell r="C3212" t="str">
            <v>DICIEMBRE</v>
          </cell>
          <cell r="D3212" t="str">
            <v>2016</v>
          </cell>
          <cell r="E3212">
            <v>202</v>
          </cell>
          <cell r="F3212" t="str">
            <v>D3P-752</v>
          </cell>
          <cell r="G3212" t="str">
            <v>C5Y-985</v>
          </cell>
          <cell r="H3212" t="str">
            <v>LAS BAMBAS</v>
          </cell>
          <cell r="I3212">
            <v>150504</v>
          </cell>
          <cell r="J3212" t="str">
            <v>REPUESTO</v>
          </cell>
          <cell r="K3212" t="str">
            <v>TAPA DE DEPOSITO DE AGUA</v>
          </cell>
          <cell r="L3212">
            <v>1</v>
          </cell>
          <cell r="M3212" t="str">
            <v>UNID.</v>
          </cell>
          <cell r="N3212" t="str">
            <v>TRACTO</v>
          </cell>
          <cell r="O3212">
            <v>0</v>
          </cell>
          <cell r="P3212" t="str">
            <v>M2</v>
          </cell>
          <cell r="Q3212" t="str">
            <v>J2</v>
          </cell>
          <cell r="R3212" t="str">
            <v>J6</v>
          </cell>
          <cell r="S3212" t="str">
            <v>ENTREGADO</v>
          </cell>
          <cell r="T3212">
            <v>42725</v>
          </cell>
          <cell r="U3212" t="str">
            <v>CHUMPITAZ GAGO JULIO ENRIQUE</v>
          </cell>
          <cell r="V3212" t="str">
            <v>CORIHUAMAN SURCO  ERICK ROBERT</v>
          </cell>
        </row>
        <row r="3213">
          <cell r="A3213">
            <v>3183</v>
          </cell>
          <cell r="B3213">
            <v>42725</v>
          </cell>
          <cell r="C3213" t="str">
            <v>DICIEMBRE</v>
          </cell>
          <cell r="D3213" t="str">
            <v>2016</v>
          </cell>
          <cell r="E3213">
            <v>202</v>
          </cell>
          <cell r="F3213" t="str">
            <v>D3P-752</v>
          </cell>
          <cell r="G3213" t="str">
            <v>C5Y-985</v>
          </cell>
          <cell r="H3213" t="str">
            <v>LAS BAMBAS</v>
          </cell>
          <cell r="I3213">
            <v>150504</v>
          </cell>
          <cell r="J3213" t="str">
            <v>REPUESTO</v>
          </cell>
          <cell r="K3213" t="str">
            <v>HIDROLINA</v>
          </cell>
          <cell r="L3213">
            <v>1</v>
          </cell>
          <cell r="M3213" t="str">
            <v>GLNS.</v>
          </cell>
          <cell r="N3213" t="str">
            <v>TRACTO</v>
          </cell>
          <cell r="O3213">
            <v>65</v>
          </cell>
          <cell r="P3213" t="str">
            <v>M2</v>
          </cell>
          <cell r="Q3213" t="str">
            <v>J2</v>
          </cell>
          <cell r="R3213" t="str">
            <v>J6</v>
          </cell>
          <cell r="S3213" t="str">
            <v>PENDIENTE</v>
          </cell>
          <cell r="T3213">
            <v>0</v>
          </cell>
          <cell r="U3213" t="str">
            <v>CHUMPITAZ GAGO JULIO ENRIQUE</v>
          </cell>
          <cell r="V3213" t="str">
            <v>CORIHUAMAN SURCO  ERICK ROBERT</v>
          </cell>
        </row>
        <row r="3214">
          <cell r="A3214">
            <v>3184</v>
          </cell>
          <cell r="B3214">
            <v>42725</v>
          </cell>
          <cell r="C3214" t="str">
            <v>DICIEMBRE</v>
          </cell>
          <cell r="D3214" t="str">
            <v>2016</v>
          </cell>
          <cell r="E3214">
            <v>202</v>
          </cell>
          <cell r="F3214" t="str">
            <v>D3P-752</v>
          </cell>
          <cell r="G3214" t="str">
            <v>C5Y-985</v>
          </cell>
          <cell r="H3214" t="str">
            <v>LAS BAMBAS</v>
          </cell>
          <cell r="I3214">
            <v>150504</v>
          </cell>
          <cell r="J3214" t="str">
            <v>REPUESTO</v>
          </cell>
          <cell r="K3214" t="str">
            <v>FILTRO DE HIDROLINA</v>
          </cell>
          <cell r="L3214">
            <v>1</v>
          </cell>
          <cell r="M3214" t="str">
            <v>UNID.</v>
          </cell>
          <cell r="N3214" t="str">
            <v>TRACTO</v>
          </cell>
          <cell r="O3214">
            <v>65</v>
          </cell>
          <cell r="P3214" t="str">
            <v>M2</v>
          </cell>
          <cell r="Q3214" t="str">
            <v>J2</v>
          </cell>
          <cell r="R3214" t="str">
            <v>J6</v>
          </cell>
          <cell r="S3214" t="str">
            <v>PENDIENTE</v>
          </cell>
          <cell r="T3214">
            <v>0</v>
          </cell>
          <cell r="U3214" t="str">
            <v>CHUMPITAZ GAGO JULIO ENRIQUE</v>
          </cell>
          <cell r="V3214" t="str">
            <v>CORIHUAMAN SURCO  ERICK ROBERT</v>
          </cell>
        </row>
        <row r="3215">
          <cell r="A3215">
            <v>3198</v>
          </cell>
          <cell r="B3215">
            <v>42725</v>
          </cell>
          <cell r="C3215" t="str">
            <v>DICIEMBRE</v>
          </cell>
          <cell r="D3215" t="str">
            <v>2016</v>
          </cell>
          <cell r="E3215">
            <v>202</v>
          </cell>
          <cell r="F3215" t="str">
            <v>D3P-752</v>
          </cell>
          <cell r="G3215" t="str">
            <v>C5Y-985</v>
          </cell>
          <cell r="H3215" t="str">
            <v>LAS BAMBAS</v>
          </cell>
          <cell r="I3215">
            <v>150504</v>
          </cell>
          <cell r="J3215" t="str">
            <v>REPUESTO</v>
          </cell>
          <cell r="K3215" t="str">
            <v>PERNO 3/8 X 1 1/2, M10</v>
          </cell>
          <cell r="L3215">
            <v>2</v>
          </cell>
          <cell r="M3215" t="str">
            <v>UNID.</v>
          </cell>
          <cell r="N3215" t="str">
            <v>TRACTO</v>
          </cell>
          <cell r="O3215">
            <v>65</v>
          </cell>
          <cell r="P3215" t="str">
            <v>M2</v>
          </cell>
          <cell r="Q3215" t="str">
            <v>J2</v>
          </cell>
          <cell r="R3215" t="str">
            <v>J6</v>
          </cell>
          <cell r="S3215" t="str">
            <v>PENDIENTE</v>
          </cell>
          <cell r="T3215">
            <v>0</v>
          </cell>
          <cell r="U3215" t="str">
            <v>CHUMPITAZ GAGO JULIO ENRIQUE</v>
          </cell>
          <cell r="V3215" t="str">
            <v>CORIHUAMAN SURCO  ERICK ROBERT</v>
          </cell>
        </row>
        <row r="3216">
          <cell r="A3216">
            <v>3199</v>
          </cell>
          <cell r="B3216">
            <v>42725</v>
          </cell>
          <cell r="C3216" t="str">
            <v>DICIEMBRE</v>
          </cell>
          <cell r="D3216" t="str">
            <v>2016</v>
          </cell>
          <cell r="E3216">
            <v>202</v>
          </cell>
          <cell r="F3216" t="str">
            <v>D3P-752</v>
          </cell>
          <cell r="G3216" t="str">
            <v>C5Y-985</v>
          </cell>
          <cell r="H3216" t="str">
            <v>LAS BAMBAS</v>
          </cell>
          <cell r="I3216">
            <v>150504</v>
          </cell>
          <cell r="J3216" t="str">
            <v>REPUESTO</v>
          </cell>
          <cell r="K3216" t="str">
            <v>ARANDELA PLANA 3/8</v>
          </cell>
          <cell r="L3216">
            <v>2</v>
          </cell>
          <cell r="M3216" t="str">
            <v>UNID.</v>
          </cell>
          <cell r="N3216" t="str">
            <v>TRACTO</v>
          </cell>
          <cell r="O3216">
            <v>65</v>
          </cell>
          <cell r="P3216" t="str">
            <v>M2</v>
          </cell>
          <cell r="Q3216" t="str">
            <v>J2</v>
          </cell>
          <cell r="R3216" t="str">
            <v>J6</v>
          </cell>
          <cell r="S3216" t="str">
            <v>PENDIENTE</v>
          </cell>
          <cell r="T3216">
            <v>0</v>
          </cell>
          <cell r="U3216" t="str">
            <v>CHUMPITAZ GAGO JULIO ENRIQUE</v>
          </cell>
          <cell r="V3216" t="str">
            <v>CORIHUAMAN SURCO  ERICK ROBERT</v>
          </cell>
        </row>
        <row r="3217">
          <cell r="A3217">
            <v>3218</v>
          </cell>
          <cell r="B3217">
            <v>42725</v>
          </cell>
          <cell r="C3217" t="str">
            <v>DICIEMBRE</v>
          </cell>
          <cell r="D3217" t="str">
            <v>2016</v>
          </cell>
          <cell r="E3217">
            <v>634</v>
          </cell>
          <cell r="F3217" t="str">
            <v>D3S-767</v>
          </cell>
          <cell r="G3217" t="str">
            <v>B8L-973</v>
          </cell>
          <cell r="H3217" t="str">
            <v>LAS BAMBAS</v>
          </cell>
          <cell r="I3217">
            <v>186850</v>
          </cell>
          <cell r="J3217" t="str">
            <v>REPUESTO</v>
          </cell>
          <cell r="K3217" t="str">
            <v>TAPON PURGADOR DE AIRE</v>
          </cell>
          <cell r="L3217">
            <v>1</v>
          </cell>
          <cell r="M3217" t="str">
            <v>UNID.</v>
          </cell>
          <cell r="N3217" t="str">
            <v>TRACTO</v>
          </cell>
          <cell r="O3217">
            <v>65</v>
          </cell>
          <cell r="P3217" t="str">
            <v>M2</v>
          </cell>
          <cell r="Q3217" t="str">
            <v>J2</v>
          </cell>
          <cell r="R3217" t="str">
            <v>J6</v>
          </cell>
          <cell r="S3217" t="str">
            <v>PENDIENTE</v>
          </cell>
          <cell r="T3217">
            <v>0</v>
          </cell>
          <cell r="U3217" t="str">
            <v>CHUMPITAZ GAGO JULIO ENRIQUE</v>
          </cell>
          <cell r="V3217" t="str">
            <v>CORIHUAMAN SURCO  ERICK ROBERT</v>
          </cell>
        </row>
        <row r="3218">
          <cell r="A3218">
            <v>3173</v>
          </cell>
          <cell r="B3218">
            <v>42725</v>
          </cell>
          <cell r="C3218" t="str">
            <v>DICIEMBRE</v>
          </cell>
          <cell r="D3218" t="str">
            <v>2016</v>
          </cell>
          <cell r="E3218">
            <v>200</v>
          </cell>
          <cell r="F3218" t="str">
            <v>TALLER</v>
          </cell>
          <cell r="G3218" t="str">
            <v>TALLER</v>
          </cell>
          <cell r="H3218" t="str">
            <v>TALLER</v>
          </cell>
          <cell r="I3218" t="str">
            <v>TALLER</v>
          </cell>
          <cell r="J3218" t="str">
            <v>REPUESTO</v>
          </cell>
          <cell r="K3218" t="str">
            <v>CABLE TRIFASICO ESPESOR DE 1"</v>
          </cell>
          <cell r="L3218">
            <v>20</v>
          </cell>
          <cell r="M3218" t="str">
            <v>M</v>
          </cell>
          <cell r="N3218" t="str">
            <v>TALLER</v>
          </cell>
          <cell r="O3218">
            <v>65</v>
          </cell>
          <cell r="P3218" t="str">
            <v>J7</v>
          </cell>
          <cell r="Q3218" t="str">
            <v>J7</v>
          </cell>
          <cell r="R3218" t="str">
            <v>J6</v>
          </cell>
          <cell r="S3218" t="str">
            <v>PENDIENTE</v>
          </cell>
          <cell r="T3218">
            <v>0</v>
          </cell>
          <cell r="U3218" t="str">
            <v>DONAYRE INGA PEDRO</v>
          </cell>
          <cell r="V3218" t="str">
            <v>DONAYRE INGA PEDRO</v>
          </cell>
        </row>
        <row r="3219">
          <cell r="A3219">
            <v>3201</v>
          </cell>
          <cell r="B3219">
            <v>42725</v>
          </cell>
          <cell r="C3219" t="str">
            <v>DICIEMBRE</v>
          </cell>
          <cell r="D3219" t="str">
            <v>2016</v>
          </cell>
          <cell r="E3219">
            <v>200</v>
          </cell>
          <cell r="F3219" t="str">
            <v>TALLER</v>
          </cell>
          <cell r="G3219" t="str">
            <v>TALLER</v>
          </cell>
          <cell r="H3219" t="str">
            <v>TALLER</v>
          </cell>
          <cell r="I3219" t="str">
            <v>TALLER</v>
          </cell>
          <cell r="J3219" t="str">
            <v>SERVICIO</v>
          </cell>
          <cell r="K3219" t="str">
            <v>CAMBIO Y PRENSADO DE ACOPLE RAPIDO A MANGUERA DE 5/8</v>
          </cell>
          <cell r="L3219">
            <v>1</v>
          </cell>
          <cell r="M3219" t="str">
            <v>UNID.</v>
          </cell>
          <cell r="N3219" t="str">
            <v>TALLER</v>
          </cell>
          <cell r="O3219">
            <v>65</v>
          </cell>
          <cell r="P3219" t="str">
            <v>J3</v>
          </cell>
          <cell r="Q3219" t="str">
            <v>J3</v>
          </cell>
          <cell r="R3219" t="str">
            <v>J6</v>
          </cell>
          <cell r="S3219" t="str">
            <v>PENDIENTE</v>
          </cell>
          <cell r="T3219">
            <v>0</v>
          </cell>
          <cell r="U3219" t="str">
            <v>CHURA PIZARRO ALBERTO</v>
          </cell>
          <cell r="V3219" t="str">
            <v>CHURA PIZARRO ALBERTO</v>
          </cell>
        </row>
        <row r="3220">
          <cell r="A3220">
            <v>3209</v>
          </cell>
          <cell r="B3220">
            <v>42725</v>
          </cell>
          <cell r="C3220" t="str">
            <v>DICIEMBRE</v>
          </cell>
          <cell r="D3220" t="str">
            <v>2016</v>
          </cell>
          <cell r="E3220">
            <v>200</v>
          </cell>
          <cell r="F3220" t="str">
            <v>TALLER</v>
          </cell>
          <cell r="G3220" t="str">
            <v>TALLER</v>
          </cell>
          <cell r="H3220" t="str">
            <v>TALLER</v>
          </cell>
          <cell r="I3220" t="str">
            <v>TALLER</v>
          </cell>
          <cell r="J3220" t="str">
            <v>REPUESTO</v>
          </cell>
          <cell r="K3220" t="str">
            <v>PERNO 3/8 X 2</v>
          </cell>
          <cell r="L3220">
            <v>10</v>
          </cell>
          <cell r="M3220" t="str">
            <v>UNID.</v>
          </cell>
          <cell r="N3220" t="str">
            <v>TALLER</v>
          </cell>
          <cell r="O3220">
            <v>65</v>
          </cell>
          <cell r="P3220" t="str">
            <v>S3</v>
          </cell>
          <cell r="Q3220" t="str">
            <v>J2</v>
          </cell>
          <cell r="R3220" t="str">
            <v>J6</v>
          </cell>
          <cell r="S3220" t="str">
            <v>PENDIENTE</v>
          </cell>
          <cell r="T3220">
            <v>0</v>
          </cell>
          <cell r="U3220" t="str">
            <v>JIMENEZ MACHACA JAVIER</v>
          </cell>
          <cell r="V3220" t="str">
            <v>CORIHUAMAN SURCO  ERICK ROBERT</v>
          </cell>
        </row>
        <row r="3221">
          <cell r="A3221">
            <v>3210</v>
          </cell>
          <cell r="B3221">
            <v>42725</v>
          </cell>
          <cell r="C3221" t="str">
            <v>DICIEMBRE</v>
          </cell>
          <cell r="D3221" t="str">
            <v>2016</v>
          </cell>
          <cell r="E3221">
            <v>200</v>
          </cell>
          <cell r="F3221" t="str">
            <v>TALLER</v>
          </cell>
          <cell r="G3221" t="str">
            <v>TALLER</v>
          </cell>
          <cell r="H3221" t="str">
            <v>TALLER</v>
          </cell>
          <cell r="I3221" t="str">
            <v>TALLER</v>
          </cell>
          <cell r="J3221" t="str">
            <v>REPUESTO</v>
          </cell>
          <cell r="K3221" t="str">
            <v>TUERCA 3/8</v>
          </cell>
          <cell r="L3221">
            <v>10</v>
          </cell>
          <cell r="M3221" t="str">
            <v>UNID.</v>
          </cell>
          <cell r="N3221" t="str">
            <v>TALLER</v>
          </cell>
          <cell r="O3221">
            <v>65</v>
          </cell>
          <cell r="P3221" t="str">
            <v>S3</v>
          </cell>
          <cell r="Q3221" t="str">
            <v>J2</v>
          </cell>
          <cell r="R3221" t="str">
            <v>J6</v>
          </cell>
          <cell r="S3221" t="str">
            <v>PENDIENTE</v>
          </cell>
          <cell r="T3221">
            <v>0</v>
          </cell>
          <cell r="U3221" t="str">
            <v>JIMENEZ MACHACA JAVIER</v>
          </cell>
          <cell r="V3221" t="str">
            <v>CORIHUAMAN SURCO  ERICK ROBERT</v>
          </cell>
        </row>
        <row r="3222">
          <cell r="A3222">
            <v>3211</v>
          </cell>
          <cell r="B3222">
            <v>42725</v>
          </cell>
          <cell r="C3222" t="str">
            <v>DICIEMBRE</v>
          </cell>
          <cell r="D3222" t="str">
            <v>2016</v>
          </cell>
          <cell r="E3222">
            <v>200</v>
          </cell>
          <cell r="F3222" t="str">
            <v>TALLER</v>
          </cell>
          <cell r="G3222" t="str">
            <v>TALLER</v>
          </cell>
          <cell r="H3222" t="str">
            <v>TALLER</v>
          </cell>
          <cell r="I3222" t="str">
            <v>TALLER</v>
          </cell>
          <cell r="J3222" t="str">
            <v>REPUESTO</v>
          </cell>
          <cell r="K3222" t="str">
            <v>DISCO DE CORTE 4" X 1/16</v>
          </cell>
          <cell r="L3222">
            <v>3</v>
          </cell>
          <cell r="M3222" t="str">
            <v>UNID.</v>
          </cell>
          <cell r="N3222" t="str">
            <v>TALLER</v>
          </cell>
          <cell r="O3222">
            <v>65</v>
          </cell>
          <cell r="P3222" t="str">
            <v>S3</v>
          </cell>
          <cell r="Q3222" t="str">
            <v>J2</v>
          </cell>
          <cell r="R3222" t="str">
            <v>J6</v>
          </cell>
          <cell r="S3222" t="str">
            <v>PENDIENTE</v>
          </cell>
          <cell r="T3222">
            <v>0</v>
          </cell>
          <cell r="U3222" t="str">
            <v>JIMENEZ MACHACA JAVIER</v>
          </cell>
          <cell r="V3222" t="str">
            <v>CORIHUAMAN SURCO  ERICK ROBERT</v>
          </cell>
        </row>
        <row r="3223">
          <cell r="A3223">
            <v>3219</v>
          </cell>
          <cell r="B3223">
            <v>42725</v>
          </cell>
          <cell r="C3223" t="str">
            <v>DICIEMBRE</v>
          </cell>
          <cell r="D3223" t="str">
            <v>2016</v>
          </cell>
          <cell r="E3223">
            <v>200</v>
          </cell>
          <cell r="F3223" t="str">
            <v>TALLER</v>
          </cell>
          <cell r="G3223" t="str">
            <v>TALLER</v>
          </cell>
          <cell r="H3223" t="str">
            <v>TALLER</v>
          </cell>
          <cell r="I3223" t="str">
            <v>TALLER</v>
          </cell>
          <cell r="J3223" t="str">
            <v>INSUMO TALLER</v>
          </cell>
          <cell r="K3223" t="str">
            <v>SPRAY COLOR ROJO</v>
          </cell>
          <cell r="L3223">
            <v>1</v>
          </cell>
          <cell r="M3223" t="str">
            <v>UNID.</v>
          </cell>
          <cell r="N3223" t="str">
            <v>TALLER</v>
          </cell>
          <cell r="O3223">
            <v>65</v>
          </cell>
          <cell r="P3223" t="str">
            <v>S4</v>
          </cell>
          <cell r="Q3223" t="str">
            <v>J2</v>
          </cell>
          <cell r="R3223" t="str">
            <v>J6</v>
          </cell>
          <cell r="S3223" t="str">
            <v>PENDIENTE</v>
          </cell>
          <cell r="T3223">
            <v>0</v>
          </cell>
          <cell r="U3223" t="str">
            <v>SURCO QUISPE JOHNNY</v>
          </cell>
          <cell r="V3223" t="str">
            <v>CORIHUAMAN SURCO  ERICK ROBERT</v>
          </cell>
        </row>
        <row r="3224">
          <cell r="A3224">
            <v>3202</v>
          </cell>
          <cell r="B3224">
            <v>42725</v>
          </cell>
          <cell r="C3224" t="str">
            <v>DICIEMBRE</v>
          </cell>
          <cell r="D3224" t="str">
            <v>2016</v>
          </cell>
          <cell r="E3224">
            <v>648</v>
          </cell>
          <cell r="F3224" t="str">
            <v>X2W-763</v>
          </cell>
          <cell r="G3224" t="str">
            <v>C5V-997</v>
          </cell>
          <cell r="H3224" t="str">
            <v>LAS BAMBAS</v>
          </cell>
          <cell r="I3224">
            <v>157956</v>
          </cell>
          <cell r="J3224" t="str">
            <v>REPUESTO</v>
          </cell>
          <cell r="K3224" t="str">
            <v>LIQUIDO REFRIGERANTE</v>
          </cell>
          <cell r="L3224">
            <v>4</v>
          </cell>
          <cell r="M3224" t="str">
            <v>GLNS.</v>
          </cell>
          <cell r="N3224" t="str">
            <v>TRACTO</v>
          </cell>
          <cell r="O3224">
            <v>65</v>
          </cell>
          <cell r="P3224" t="str">
            <v>M4</v>
          </cell>
          <cell r="Q3224" t="str">
            <v>J2</v>
          </cell>
          <cell r="R3224" t="str">
            <v>J6</v>
          </cell>
          <cell r="S3224" t="str">
            <v>PENDIENTE</v>
          </cell>
          <cell r="T3224">
            <v>0</v>
          </cell>
          <cell r="U3224" t="str">
            <v>JULLIRI APAZA UBALDO</v>
          </cell>
          <cell r="V3224" t="str">
            <v>CORIHUAMAN SURCO  ERICK ROBERT</v>
          </cell>
        </row>
        <row r="3225">
          <cell r="A3225">
            <v>3272</v>
          </cell>
          <cell r="B3225">
            <v>42726</v>
          </cell>
          <cell r="C3225" t="str">
            <v>DICIEMBRE</v>
          </cell>
          <cell r="D3225" t="str">
            <v>2016</v>
          </cell>
          <cell r="E3225">
            <v>658</v>
          </cell>
          <cell r="F3225" t="str">
            <v>AAN-801</v>
          </cell>
          <cell r="G3225" t="str">
            <v>CAMIONETA</v>
          </cell>
          <cell r="H3225" t="str">
            <v>LAS BAMBAS</v>
          </cell>
          <cell r="I3225">
            <v>117588</v>
          </cell>
          <cell r="J3225" t="str">
            <v>REPUESTO</v>
          </cell>
          <cell r="K3225" t="str">
            <v>FILTRO DE ACEITE</v>
          </cell>
          <cell r="L3225">
            <v>1</v>
          </cell>
          <cell r="M3225" t="str">
            <v>UNID.</v>
          </cell>
          <cell r="N3225" t="str">
            <v>CAMIONETA</v>
          </cell>
          <cell r="O3225">
            <v>64</v>
          </cell>
          <cell r="P3225" t="str">
            <v>J1</v>
          </cell>
          <cell r="Q3225" t="str">
            <v>J1</v>
          </cell>
          <cell r="R3225" t="str">
            <v>J5</v>
          </cell>
          <cell r="S3225" t="str">
            <v>PENDIENTE</v>
          </cell>
          <cell r="T3225">
            <v>0</v>
          </cell>
          <cell r="U3225" t="str">
            <v>FLOREZ CONDORI  JOSE WILLIANS</v>
          </cell>
          <cell r="V3225" t="str">
            <v>FLOREZ CONDORI  JOSE WILLIANS</v>
          </cell>
        </row>
        <row r="3226">
          <cell r="A3226">
            <v>3273</v>
          </cell>
          <cell r="B3226">
            <v>42726</v>
          </cell>
          <cell r="C3226" t="str">
            <v>DICIEMBRE</v>
          </cell>
          <cell r="D3226" t="str">
            <v>2016</v>
          </cell>
          <cell r="E3226">
            <v>658</v>
          </cell>
          <cell r="F3226" t="str">
            <v>AAN-801</v>
          </cell>
          <cell r="G3226" t="str">
            <v>CAMIONETA</v>
          </cell>
          <cell r="H3226" t="str">
            <v>LAS BAMBAS</v>
          </cell>
          <cell r="I3226">
            <v>117588</v>
          </cell>
          <cell r="J3226" t="str">
            <v>REPUESTO</v>
          </cell>
          <cell r="K3226" t="str">
            <v>FILTRO DE COMBUSTIBLE</v>
          </cell>
          <cell r="L3226">
            <v>1</v>
          </cell>
          <cell r="M3226" t="str">
            <v>UNID.</v>
          </cell>
          <cell r="N3226" t="str">
            <v>CAMIONETA</v>
          </cell>
          <cell r="O3226">
            <v>64</v>
          </cell>
          <cell r="P3226" t="str">
            <v>J1</v>
          </cell>
          <cell r="Q3226" t="str">
            <v>J1</v>
          </cell>
          <cell r="R3226" t="str">
            <v>J5</v>
          </cell>
          <cell r="S3226" t="str">
            <v>PENDIENTE</v>
          </cell>
          <cell r="T3226">
            <v>0</v>
          </cell>
          <cell r="U3226" t="str">
            <v>FLOREZ CONDORI  JOSE WILLIANS</v>
          </cell>
          <cell r="V3226" t="str">
            <v>FLOREZ CONDORI  JOSE WILLIANS</v>
          </cell>
        </row>
        <row r="3227">
          <cell r="A3227">
            <v>3274</v>
          </cell>
          <cell r="B3227">
            <v>42726</v>
          </cell>
          <cell r="C3227" t="str">
            <v>DICIEMBRE</v>
          </cell>
          <cell r="D3227" t="str">
            <v>2016</v>
          </cell>
          <cell r="E3227">
            <v>658</v>
          </cell>
          <cell r="F3227" t="str">
            <v>AAN-801</v>
          </cell>
          <cell r="G3227" t="str">
            <v>CAMIONETA</v>
          </cell>
          <cell r="H3227" t="str">
            <v>LAS BAMBAS</v>
          </cell>
          <cell r="I3227">
            <v>117588</v>
          </cell>
          <cell r="J3227" t="str">
            <v>REPUESTO</v>
          </cell>
          <cell r="K3227" t="str">
            <v>FILTRO DE AIRE</v>
          </cell>
          <cell r="L3227">
            <v>1</v>
          </cell>
          <cell r="M3227" t="str">
            <v>UNID.</v>
          </cell>
          <cell r="N3227" t="str">
            <v>CAMIONETA</v>
          </cell>
          <cell r="O3227">
            <v>64</v>
          </cell>
          <cell r="P3227" t="str">
            <v>J1</v>
          </cell>
          <cell r="Q3227" t="str">
            <v>J1</v>
          </cell>
          <cell r="R3227" t="str">
            <v>J5</v>
          </cell>
          <cell r="S3227" t="str">
            <v>PENDIENTE</v>
          </cell>
          <cell r="T3227">
            <v>0</v>
          </cell>
          <cell r="U3227" t="str">
            <v>FLOREZ CONDORI  JOSE WILLIANS</v>
          </cell>
          <cell r="V3227" t="str">
            <v>FLOREZ CONDORI  JOSE WILLIANS</v>
          </cell>
        </row>
        <row r="3228">
          <cell r="A3228">
            <v>3275</v>
          </cell>
          <cell r="B3228">
            <v>42726</v>
          </cell>
          <cell r="C3228" t="str">
            <v>DICIEMBRE</v>
          </cell>
          <cell r="D3228" t="str">
            <v>2016</v>
          </cell>
          <cell r="E3228">
            <v>658</v>
          </cell>
          <cell r="F3228" t="str">
            <v>AAN-801</v>
          </cell>
          <cell r="G3228" t="str">
            <v>CAMIONETA</v>
          </cell>
          <cell r="H3228" t="str">
            <v>LAS BAMBAS</v>
          </cell>
          <cell r="I3228">
            <v>117588</v>
          </cell>
          <cell r="J3228" t="str">
            <v>REPUESTO</v>
          </cell>
          <cell r="K3228" t="str">
            <v>ACEITE 15W40</v>
          </cell>
          <cell r="L3228">
            <v>2</v>
          </cell>
          <cell r="M3228" t="str">
            <v>GLNS.</v>
          </cell>
          <cell r="N3228" t="str">
            <v>CAMIONETA</v>
          </cell>
          <cell r="O3228">
            <v>64</v>
          </cell>
          <cell r="P3228" t="str">
            <v>J1</v>
          </cell>
          <cell r="Q3228" t="str">
            <v>J1</v>
          </cell>
          <cell r="R3228" t="str">
            <v>J5</v>
          </cell>
          <cell r="S3228" t="str">
            <v>PENDIENTE</v>
          </cell>
          <cell r="T3228">
            <v>0</v>
          </cell>
          <cell r="U3228" t="str">
            <v>FLOREZ CONDORI  JOSE WILLIANS</v>
          </cell>
          <cell r="V3228" t="str">
            <v>FLOREZ CONDORI  JOSE WILLIANS</v>
          </cell>
        </row>
        <row r="3229">
          <cell r="A3229">
            <v>3265</v>
          </cell>
          <cell r="B3229">
            <v>42726</v>
          </cell>
          <cell r="C3229" t="str">
            <v>DICIEMBRE</v>
          </cell>
          <cell r="D3229" t="str">
            <v>2016</v>
          </cell>
          <cell r="E3229">
            <v>576</v>
          </cell>
          <cell r="F3229" t="str">
            <v>ABQ-704</v>
          </cell>
          <cell r="G3229" t="str">
            <v>TBB-995</v>
          </cell>
          <cell r="H3229" t="str">
            <v>LAS BAMBAS</v>
          </cell>
          <cell r="I3229">
            <v>111397</v>
          </cell>
          <cell r="J3229" t="str">
            <v>SERVICIO</v>
          </cell>
          <cell r="K3229" t="str">
            <v>REPARACION DE RADIADOR</v>
          </cell>
          <cell r="L3229">
            <v>1</v>
          </cell>
          <cell r="M3229" t="str">
            <v>UNID.</v>
          </cell>
          <cell r="N3229" t="str">
            <v>CISTERNA</v>
          </cell>
          <cell r="O3229">
            <v>64</v>
          </cell>
          <cell r="P3229" t="str">
            <v>J1</v>
          </cell>
          <cell r="Q3229" t="str">
            <v>J1</v>
          </cell>
          <cell r="R3229" t="str">
            <v>J5</v>
          </cell>
          <cell r="S3229" t="str">
            <v>PENDIENTE</v>
          </cell>
          <cell r="T3229">
            <v>0</v>
          </cell>
          <cell r="U3229" t="str">
            <v>FLOREZ CONDORI  JOSE WILLIANS</v>
          </cell>
          <cell r="V3229" t="str">
            <v>FLOREZ CONDORI  JOSE WILLIANS</v>
          </cell>
        </row>
        <row r="3230">
          <cell r="A3230">
            <v>3251</v>
          </cell>
          <cell r="B3230">
            <v>42726</v>
          </cell>
          <cell r="C3230" t="str">
            <v>DICIEMBRE</v>
          </cell>
          <cell r="D3230" t="str">
            <v>2016</v>
          </cell>
          <cell r="E3230">
            <v>655</v>
          </cell>
          <cell r="F3230" t="str">
            <v>AEH-888</v>
          </cell>
          <cell r="G3230" t="str">
            <v>CAMIONETA</v>
          </cell>
          <cell r="H3230" t="str">
            <v>LAS BAMBAS</v>
          </cell>
          <cell r="I3230">
            <v>95338</v>
          </cell>
          <cell r="J3230" t="str">
            <v>REPUESTO</v>
          </cell>
          <cell r="K3230" t="str">
            <v>FILTRO DE ACEITE</v>
          </cell>
          <cell r="L3230">
            <v>1</v>
          </cell>
          <cell r="M3230" t="str">
            <v>UNID.</v>
          </cell>
          <cell r="N3230" t="str">
            <v>CAMIONETA</v>
          </cell>
          <cell r="O3230">
            <v>64</v>
          </cell>
          <cell r="P3230" t="str">
            <v>M6</v>
          </cell>
          <cell r="Q3230" t="str">
            <v>J1</v>
          </cell>
          <cell r="R3230" t="str">
            <v>J5</v>
          </cell>
          <cell r="S3230" t="str">
            <v>PENDIENTE</v>
          </cell>
          <cell r="T3230">
            <v>0</v>
          </cell>
          <cell r="U3230" t="str">
            <v>PARI VENTURA  EDSON ORLANDO</v>
          </cell>
          <cell r="V3230" t="str">
            <v>FLOREZ CONDORI  JOSE WILLIANS</v>
          </cell>
        </row>
        <row r="3231">
          <cell r="A3231">
            <v>3252</v>
          </cell>
          <cell r="B3231">
            <v>42726</v>
          </cell>
          <cell r="C3231" t="str">
            <v>DICIEMBRE</v>
          </cell>
          <cell r="D3231" t="str">
            <v>2016</v>
          </cell>
          <cell r="E3231">
            <v>655</v>
          </cell>
          <cell r="F3231" t="str">
            <v>AEH-888</v>
          </cell>
          <cell r="G3231" t="str">
            <v>CAMIONETA</v>
          </cell>
          <cell r="H3231" t="str">
            <v>LAS BAMBAS</v>
          </cell>
          <cell r="I3231">
            <v>95338</v>
          </cell>
          <cell r="J3231" t="str">
            <v>REPUESTO</v>
          </cell>
          <cell r="K3231" t="str">
            <v>FILTRO DE COMBUSTIBLE</v>
          </cell>
          <cell r="L3231">
            <v>1</v>
          </cell>
          <cell r="M3231" t="str">
            <v>UNID.</v>
          </cell>
          <cell r="N3231" t="str">
            <v>CAMIONETA</v>
          </cell>
          <cell r="O3231">
            <v>64</v>
          </cell>
          <cell r="P3231" t="str">
            <v>M6</v>
          </cell>
          <cell r="Q3231" t="str">
            <v>J1</v>
          </cell>
          <cell r="R3231" t="str">
            <v>J5</v>
          </cell>
          <cell r="S3231" t="str">
            <v>PENDIENTE</v>
          </cell>
          <cell r="T3231">
            <v>0</v>
          </cell>
          <cell r="U3231" t="str">
            <v>PARI VENTURA  EDSON ORLANDO</v>
          </cell>
          <cell r="V3231" t="str">
            <v>FLOREZ CONDORI  JOSE WILLIANS</v>
          </cell>
        </row>
        <row r="3232">
          <cell r="A3232">
            <v>3253</v>
          </cell>
          <cell r="B3232">
            <v>42726</v>
          </cell>
          <cell r="C3232" t="str">
            <v>DICIEMBRE</v>
          </cell>
          <cell r="D3232" t="str">
            <v>2016</v>
          </cell>
          <cell r="E3232">
            <v>655</v>
          </cell>
          <cell r="F3232" t="str">
            <v>AEH-888</v>
          </cell>
          <cell r="G3232" t="str">
            <v>CAMIONETA</v>
          </cell>
          <cell r="H3232" t="str">
            <v>LAS BAMBAS</v>
          </cell>
          <cell r="I3232">
            <v>95338</v>
          </cell>
          <cell r="J3232" t="str">
            <v>REPUESTO</v>
          </cell>
          <cell r="K3232" t="str">
            <v>FILTRO DE AIRE</v>
          </cell>
          <cell r="L3232">
            <v>1</v>
          </cell>
          <cell r="M3232" t="str">
            <v>UNID.</v>
          </cell>
          <cell r="N3232" t="str">
            <v>CAMIONETA</v>
          </cell>
          <cell r="O3232">
            <v>64</v>
          </cell>
          <cell r="P3232" t="str">
            <v>M6</v>
          </cell>
          <cell r="Q3232" t="str">
            <v>J1</v>
          </cell>
          <cell r="R3232" t="str">
            <v>J5</v>
          </cell>
          <cell r="S3232" t="str">
            <v>PENDIENTE</v>
          </cell>
          <cell r="T3232">
            <v>0</v>
          </cell>
          <cell r="U3232" t="str">
            <v>PARI VENTURA  EDSON ORLANDO</v>
          </cell>
          <cell r="V3232" t="str">
            <v>FLOREZ CONDORI  JOSE WILLIANS</v>
          </cell>
        </row>
        <row r="3233">
          <cell r="A3233">
            <v>3254</v>
          </cell>
          <cell r="B3233">
            <v>42726</v>
          </cell>
          <cell r="C3233" t="str">
            <v>DICIEMBRE</v>
          </cell>
          <cell r="D3233" t="str">
            <v>2016</v>
          </cell>
          <cell r="E3233">
            <v>655</v>
          </cell>
          <cell r="F3233" t="str">
            <v>AEH-888</v>
          </cell>
          <cell r="G3233" t="str">
            <v>CAMIONETA</v>
          </cell>
          <cell r="H3233" t="str">
            <v>LAS BAMBAS</v>
          </cell>
          <cell r="I3233">
            <v>95338</v>
          </cell>
          <cell r="J3233" t="str">
            <v>REPUESTO</v>
          </cell>
          <cell r="K3233" t="str">
            <v>ACEITE 15W40</v>
          </cell>
          <cell r="L3233">
            <v>2</v>
          </cell>
          <cell r="M3233" t="str">
            <v>GLNS.</v>
          </cell>
          <cell r="N3233" t="str">
            <v>CAMIONETA</v>
          </cell>
          <cell r="O3233">
            <v>64</v>
          </cell>
          <cell r="P3233" t="str">
            <v>M6</v>
          </cell>
          <cell r="Q3233" t="str">
            <v>J1</v>
          </cell>
          <cell r="R3233" t="str">
            <v>J5</v>
          </cell>
          <cell r="S3233" t="str">
            <v>PENDIENTE</v>
          </cell>
          <cell r="T3233">
            <v>0</v>
          </cell>
          <cell r="U3233" t="str">
            <v>PARI VENTURA  EDSON ORLANDO</v>
          </cell>
          <cell r="V3233" t="str">
            <v>FLOREZ CONDORI  JOSE WILLIANS</v>
          </cell>
        </row>
        <row r="3234">
          <cell r="A3234">
            <v>3259</v>
          </cell>
          <cell r="B3234">
            <v>42726</v>
          </cell>
          <cell r="C3234" t="str">
            <v>DICIEMBRE</v>
          </cell>
          <cell r="D3234" t="str">
            <v>2016</v>
          </cell>
          <cell r="E3234">
            <v>655</v>
          </cell>
          <cell r="F3234" t="str">
            <v>AEH-888</v>
          </cell>
          <cell r="G3234" t="str">
            <v>CAMIONETA</v>
          </cell>
          <cell r="H3234" t="str">
            <v>LAS BAMBAS</v>
          </cell>
          <cell r="I3234">
            <v>95338</v>
          </cell>
          <cell r="J3234" t="str">
            <v>SERVICIO</v>
          </cell>
          <cell r="K3234" t="str">
            <v xml:space="preserve">SERVICIO DE ESCANEO DE UNIDAD </v>
          </cell>
          <cell r="L3234">
            <v>1</v>
          </cell>
          <cell r="M3234" t="str">
            <v>UNID.</v>
          </cell>
          <cell r="N3234" t="str">
            <v>CAMIONETA</v>
          </cell>
          <cell r="O3234">
            <v>64</v>
          </cell>
          <cell r="P3234" t="str">
            <v>J1</v>
          </cell>
          <cell r="Q3234" t="str">
            <v>J1</v>
          </cell>
          <cell r="R3234" t="str">
            <v>J5</v>
          </cell>
          <cell r="S3234" t="str">
            <v>PENDIENTE</v>
          </cell>
          <cell r="T3234">
            <v>0</v>
          </cell>
          <cell r="U3234" t="str">
            <v>FLOREZ CONDORI  JOSE WILLIANS</v>
          </cell>
          <cell r="V3234" t="str">
            <v>FLOREZ CONDORI  JOSE WILLIANS</v>
          </cell>
        </row>
        <row r="3235">
          <cell r="A3235">
            <v>3227</v>
          </cell>
          <cell r="B3235">
            <v>42726</v>
          </cell>
          <cell r="C3235" t="str">
            <v>DICIEMBRE</v>
          </cell>
          <cell r="D3235" t="str">
            <v>2016</v>
          </cell>
          <cell r="E3235">
            <v>649</v>
          </cell>
          <cell r="F3235" t="str">
            <v>AKW-731</v>
          </cell>
          <cell r="G3235" t="str">
            <v>TCR-989</v>
          </cell>
          <cell r="H3235" t="str">
            <v>LAS BAMBAS CONC.</v>
          </cell>
          <cell r="I3235">
            <v>27349</v>
          </cell>
          <cell r="J3235" t="str">
            <v>REPUESTO</v>
          </cell>
          <cell r="K3235" t="str">
            <v>PRECINTOS 300</v>
          </cell>
          <cell r="L3235">
            <v>4</v>
          </cell>
          <cell r="M3235" t="str">
            <v>UNID.</v>
          </cell>
          <cell r="N3235" t="str">
            <v>TRACTO</v>
          </cell>
          <cell r="O3235">
            <v>64</v>
          </cell>
          <cell r="P3235" t="str">
            <v>M3</v>
          </cell>
          <cell r="Q3235" t="str">
            <v>J1</v>
          </cell>
          <cell r="R3235" t="str">
            <v>J5</v>
          </cell>
          <cell r="S3235" t="str">
            <v>PENDIENTE</v>
          </cell>
          <cell r="T3235">
            <v>0</v>
          </cell>
          <cell r="U3235" t="str">
            <v>GARCIA PASQUEL  JOSE LUIS</v>
          </cell>
          <cell r="V3235" t="str">
            <v>FLOREZ CONDORI  JOSE WILLIANS</v>
          </cell>
        </row>
        <row r="3236">
          <cell r="A3236">
            <v>3241</v>
          </cell>
          <cell r="B3236">
            <v>42726</v>
          </cell>
          <cell r="C3236" t="str">
            <v>DICIEMBRE</v>
          </cell>
          <cell r="D3236" t="str">
            <v>2016</v>
          </cell>
          <cell r="E3236">
            <v>633</v>
          </cell>
          <cell r="F3236" t="str">
            <v>AKX-805</v>
          </cell>
          <cell r="G3236" t="str">
            <v>F5Z-985</v>
          </cell>
          <cell r="H3236" t="str">
            <v>LAS BAMBAS</v>
          </cell>
          <cell r="I3236">
            <v>37238</v>
          </cell>
          <cell r="J3236" t="str">
            <v>REPUESTO</v>
          </cell>
          <cell r="K3236" t="str">
            <v xml:space="preserve">ODOMETRO </v>
          </cell>
          <cell r="L3236">
            <v>1</v>
          </cell>
          <cell r="M3236" t="str">
            <v>UNID.</v>
          </cell>
          <cell r="N3236" t="str">
            <v>CISTERNA</v>
          </cell>
          <cell r="O3236">
            <v>64</v>
          </cell>
          <cell r="P3236" t="str">
            <v>N1</v>
          </cell>
          <cell r="Q3236" t="str">
            <v>J3</v>
          </cell>
          <cell r="R3236" t="str">
            <v>J5</v>
          </cell>
          <cell r="S3236" t="str">
            <v>PENDIENTE</v>
          </cell>
          <cell r="T3236">
            <v>0</v>
          </cell>
          <cell r="U3236" t="str">
            <v>AGUILAR CCANTUTA WILLY</v>
          </cell>
          <cell r="V3236" t="str">
            <v>CHURA PIZARRO ALBERTO</v>
          </cell>
        </row>
        <row r="3237">
          <cell r="A3237">
            <v>3244</v>
          </cell>
          <cell r="B3237">
            <v>42726</v>
          </cell>
          <cell r="C3237" t="str">
            <v>DICIEMBRE</v>
          </cell>
          <cell r="D3237" t="str">
            <v>2016</v>
          </cell>
          <cell r="E3237">
            <v>633</v>
          </cell>
          <cell r="F3237" t="str">
            <v>AKX-805</v>
          </cell>
          <cell r="G3237" t="str">
            <v>F5Z-985</v>
          </cell>
          <cell r="H3237" t="str">
            <v>LAS BAMBAS</v>
          </cell>
          <cell r="I3237">
            <v>37238</v>
          </cell>
          <cell r="J3237" t="str">
            <v>REPUESTO</v>
          </cell>
          <cell r="K3237" t="str">
            <v>PERNOS 3/8 X 4"</v>
          </cell>
          <cell r="L3237">
            <v>2</v>
          </cell>
          <cell r="M3237" t="str">
            <v>UNID.</v>
          </cell>
          <cell r="N3237" t="str">
            <v>TRACTO</v>
          </cell>
          <cell r="O3237">
            <v>64</v>
          </cell>
          <cell r="P3237" t="str">
            <v>M3</v>
          </cell>
          <cell r="Q3237" t="str">
            <v>J1</v>
          </cell>
          <cell r="R3237" t="str">
            <v>J5</v>
          </cell>
          <cell r="S3237" t="str">
            <v>PENDIENTE</v>
          </cell>
          <cell r="T3237">
            <v>0</v>
          </cell>
          <cell r="U3237" t="str">
            <v>GARCIA PASQUEL  JOSE LUIS</v>
          </cell>
          <cell r="V3237" t="str">
            <v>FLOREZ CONDORI  JOSE WILLIANS</v>
          </cell>
        </row>
        <row r="3238">
          <cell r="A3238">
            <v>3245</v>
          </cell>
          <cell r="B3238">
            <v>42726</v>
          </cell>
          <cell r="C3238" t="str">
            <v>DICIEMBRE</v>
          </cell>
          <cell r="D3238" t="str">
            <v>2016</v>
          </cell>
          <cell r="E3238">
            <v>633</v>
          </cell>
          <cell r="F3238" t="str">
            <v>AKX-805</v>
          </cell>
          <cell r="G3238" t="str">
            <v>F5Z-985</v>
          </cell>
          <cell r="H3238" t="str">
            <v>LAS BAMBAS</v>
          </cell>
          <cell r="I3238">
            <v>37238</v>
          </cell>
          <cell r="J3238" t="str">
            <v>REPUESTO</v>
          </cell>
          <cell r="K3238" t="str">
            <v>PERNOS 3/8 X 3"</v>
          </cell>
          <cell r="L3238">
            <v>2</v>
          </cell>
          <cell r="M3238" t="str">
            <v>UNID.</v>
          </cell>
          <cell r="N3238" t="str">
            <v>TRACTO</v>
          </cell>
          <cell r="O3238">
            <v>64</v>
          </cell>
          <cell r="P3238" t="str">
            <v>M3</v>
          </cell>
          <cell r="Q3238" t="str">
            <v>J1</v>
          </cell>
          <cell r="R3238" t="str">
            <v>J5</v>
          </cell>
          <cell r="S3238" t="str">
            <v>PENDIENTE</v>
          </cell>
          <cell r="T3238">
            <v>0</v>
          </cell>
          <cell r="U3238" t="str">
            <v>GARCIA PASQUEL  JOSE LUIS</v>
          </cell>
          <cell r="V3238" t="str">
            <v>FLOREZ CONDORI  JOSE WILLIANS</v>
          </cell>
        </row>
        <row r="3239">
          <cell r="A3239">
            <v>3246</v>
          </cell>
          <cell r="B3239">
            <v>42726</v>
          </cell>
          <cell r="C3239" t="str">
            <v>DICIEMBRE</v>
          </cell>
          <cell r="D3239" t="str">
            <v>2016</v>
          </cell>
          <cell r="E3239">
            <v>633</v>
          </cell>
          <cell r="F3239" t="str">
            <v>AKX-805</v>
          </cell>
          <cell r="G3239" t="str">
            <v>F5Z-985</v>
          </cell>
          <cell r="H3239" t="str">
            <v>LAS BAMBAS</v>
          </cell>
          <cell r="I3239">
            <v>37238</v>
          </cell>
          <cell r="J3239" t="str">
            <v>REPUESTO</v>
          </cell>
          <cell r="K3239" t="str">
            <v>TUERCA SEGURO 3/8</v>
          </cell>
          <cell r="L3239">
            <v>8</v>
          </cell>
          <cell r="M3239" t="str">
            <v>UNID.</v>
          </cell>
          <cell r="N3239" t="str">
            <v>TRACTO</v>
          </cell>
          <cell r="O3239">
            <v>64</v>
          </cell>
          <cell r="P3239" t="str">
            <v>M3</v>
          </cell>
          <cell r="Q3239" t="str">
            <v>J1</v>
          </cell>
          <cell r="R3239" t="str">
            <v>J5</v>
          </cell>
          <cell r="S3239" t="str">
            <v>PENDIENTE</v>
          </cell>
          <cell r="T3239">
            <v>0</v>
          </cell>
          <cell r="U3239" t="str">
            <v>GARCIA PASQUEL  JOSE LUIS</v>
          </cell>
          <cell r="V3239" t="str">
            <v>FLOREZ CONDORI  JOSE WILLIANS</v>
          </cell>
        </row>
        <row r="3240">
          <cell r="A3240">
            <v>3247</v>
          </cell>
          <cell r="B3240">
            <v>42726</v>
          </cell>
          <cell r="C3240" t="str">
            <v>DICIEMBRE</v>
          </cell>
          <cell r="D3240" t="str">
            <v>2016</v>
          </cell>
          <cell r="E3240">
            <v>633</v>
          </cell>
          <cell r="F3240" t="str">
            <v>AKX-805</v>
          </cell>
          <cell r="G3240" t="str">
            <v>F5Z-985</v>
          </cell>
          <cell r="H3240" t="str">
            <v>LAS BAMBAS</v>
          </cell>
          <cell r="I3240">
            <v>37238</v>
          </cell>
          <cell r="J3240" t="str">
            <v>REPUESTO</v>
          </cell>
          <cell r="K3240" t="str">
            <v>ARANDELAS 3/8</v>
          </cell>
          <cell r="L3240">
            <v>8</v>
          </cell>
          <cell r="M3240" t="str">
            <v>UNID.</v>
          </cell>
          <cell r="N3240" t="str">
            <v>TRACTO</v>
          </cell>
          <cell r="O3240">
            <v>64</v>
          </cell>
          <cell r="P3240" t="str">
            <v>M3</v>
          </cell>
          <cell r="Q3240" t="str">
            <v>J1</v>
          </cell>
          <cell r="R3240" t="str">
            <v>J5</v>
          </cell>
          <cell r="S3240" t="str">
            <v>PENDIENTE</v>
          </cell>
          <cell r="T3240">
            <v>0</v>
          </cell>
          <cell r="U3240" t="str">
            <v>GARCIA PASQUEL  JOSE LUIS</v>
          </cell>
          <cell r="V3240" t="str">
            <v>FLOREZ CONDORI  JOSE WILLIANS</v>
          </cell>
        </row>
        <row r="3241">
          <cell r="A3241">
            <v>3261</v>
          </cell>
          <cell r="B3241">
            <v>42726</v>
          </cell>
          <cell r="C3241" t="str">
            <v>DICIEMBRE</v>
          </cell>
          <cell r="D3241" t="str">
            <v>2016</v>
          </cell>
          <cell r="E3241">
            <v>557</v>
          </cell>
          <cell r="F3241" t="str">
            <v>APF-776</v>
          </cell>
          <cell r="G3241" t="str">
            <v>CAMIONETA</v>
          </cell>
          <cell r="H3241" t="str">
            <v>LAS BAMBAS</v>
          </cell>
          <cell r="I3241">
            <v>4085</v>
          </cell>
          <cell r="J3241" t="str">
            <v>REPUESTO</v>
          </cell>
          <cell r="K3241" t="str">
            <v xml:space="preserve">ALARMA DE RETROCESO </v>
          </cell>
          <cell r="L3241">
            <v>1</v>
          </cell>
          <cell r="M3241" t="str">
            <v>UNID.</v>
          </cell>
          <cell r="N3241" t="str">
            <v>CAMIONETA</v>
          </cell>
          <cell r="O3241">
            <v>64</v>
          </cell>
          <cell r="P3241" t="str">
            <v>E2</v>
          </cell>
          <cell r="Q3241" t="str">
            <v>J1</v>
          </cell>
          <cell r="R3241" t="str">
            <v>J5</v>
          </cell>
          <cell r="S3241" t="str">
            <v>PENDIENTE</v>
          </cell>
          <cell r="T3241">
            <v>0</v>
          </cell>
          <cell r="U3241" t="str">
            <v>YUCA BELLIDO BORIS YERSY</v>
          </cell>
          <cell r="V3241" t="str">
            <v>FLOREZ CONDORI  JOSE WILLIANS</v>
          </cell>
        </row>
        <row r="3242">
          <cell r="A3242">
            <v>3225</v>
          </cell>
          <cell r="B3242">
            <v>42726</v>
          </cell>
          <cell r="C3242" t="str">
            <v>DICIEMBRE</v>
          </cell>
          <cell r="D3242" t="str">
            <v>2016</v>
          </cell>
          <cell r="E3242">
            <v>638</v>
          </cell>
          <cell r="F3242" t="str">
            <v>C5R-895</v>
          </cell>
          <cell r="G3242" t="str">
            <v>TBL-976</v>
          </cell>
          <cell r="H3242" t="str">
            <v>LAS BAMBAS</v>
          </cell>
          <cell r="I3242">
            <v>171517</v>
          </cell>
          <cell r="J3242" t="str">
            <v>REPUESTO</v>
          </cell>
          <cell r="K3242" t="str">
            <v>FAROS NEBLINEROS</v>
          </cell>
          <cell r="L3242">
            <v>2</v>
          </cell>
          <cell r="M3242" t="str">
            <v>UNID.</v>
          </cell>
          <cell r="N3242" t="str">
            <v>TRACTO</v>
          </cell>
          <cell r="O3242">
            <v>64</v>
          </cell>
          <cell r="P3242" t="str">
            <v>E2</v>
          </cell>
          <cell r="Q3242" t="str">
            <v>J1</v>
          </cell>
          <cell r="R3242" t="str">
            <v>J6</v>
          </cell>
          <cell r="S3242" t="str">
            <v>PENDIENTE</v>
          </cell>
          <cell r="T3242">
            <v>0</v>
          </cell>
          <cell r="U3242" t="str">
            <v>YUCA BELLIDO BORIS YERSY</v>
          </cell>
          <cell r="V3242" t="str">
            <v>FLOREZ CONDORI  JOSE WILLIANS</v>
          </cell>
        </row>
        <row r="3243">
          <cell r="A3243">
            <v>3230</v>
          </cell>
          <cell r="B3243">
            <v>42726</v>
          </cell>
          <cell r="C3243" t="str">
            <v>DICIEMBRE</v>
          </cell>
          <cell r="D3243" t="str">
            <v>2016</v>
          </cell>
          <cell r="E3243">
            <v>638</v>
          </cell>
          <cell r="F3243" t="str">
            <v>C5R-895</v>
          </cell>
          <cell r="G3243" t="str">
            <v>TBL-976</v>
          </cell>
          <cell r="H3243" t="str">
            <v>LAS BAMBAS</v>
          </cell>
          <cell r="I3243">
            <v>171517</v>
          </cell>
          <cell r="J3243" t="str">
            <v>INSUMO TALLER</v>
          </cell>
          <cell r="K3243" t="str">
            <v>CELLOCORD 5/32</v>
          </cell>
          <cell r="L3243">
            <v>1</v>
          </cell>
          <cell r="M3243" t="str">
            <v>KG.</v>
          </cell>
          <cell r="N3243" t="str">
            <v>CISTERNA</v>
          </cell>
          <cell r="O3243">
            <v>64</v>
          </cell>
          <cell r="P3243" t="str">
            <v>S2</v>
          </cell>
          <cell r="Q3243" t="str">
            <v>J1</v>
          </cell>
          <cell r="R3243" t="str">
            <v>J5</v>
          </cell>
          <cell r="S3243" t="str">
            <v>PENDIENTE</v>
          </cell>
          <cell r="T3243">
            <v>0</v>
          </cell>
          <cell r="U3243" t="str">
            <v>PALOMINO ESTRADA  MICHEL</v>
          </cell>
          <cell r="V3243" t="str">
            <v>FLOREZ CONDORI  JOSE WILLIANS</v>
          </cell>
        </row>
        <row r="3244">
          <cell r="A3244">
            <v>3260</v>
          </cell>
          <cell r="B3244">
            <v>42726</v>
          </cell>
          <cell r="C3244" t="str">
            <v>DICIEMBRE</v>
          </cell>
          <cell r="D3244" t="str">
            <v>2016</v>
          </cell>
          <cell r="E3244">
            <v>638</v>
          </cell>
          <cell r="F3244" t="str">
            <v>C5R-895</v>
          </cell>
          <cell r="G3244" t="str">
            <v>TBL-976</v>
          </cell>
          <cell r="H3244" t="str">
            <v>LAS BAMBAS</v>
          </cell>
          <cell r="I3244">
            <v>171517</v>
          </cell>
          <cell r="J3244" t="str">
            <v>REPUESTO</v>
          </cell>
          <cell r="K3244" t="str">
            <v>DISCO DE QUINTA RUEDA C/ SEGURO</v>
          </cell>
          <cell r="L3244">
            <v>1</v>
          </cell>
          <cell r="M3244" t="str">
            <v>UNID.</v>
          </cell>
          <cell r="N3244" t="str">
            <v>TRACTO</v>
          </cell>
          <cell r="O3244">
            <v>64</v>
          </cell>
          <cell r="P3244" t="str">
            <v>S1</v>
          </cell>
          <cell r="Q3244" t="str">
            <v>J1</v>
          </cell>
          <cell r="R3244" t="str">
            <v>J5</v>
          </cell>
          <cell r="S3244" t="str">
            <v>PENDIENTE</v>
          </cell>
          <cell r="T3244">
            <v>0</v>
          </cell>
          <cell r="U3244" t="str">
            <v>BAYONA CRUZ CRISTIAN ARMANDO</v>
          </cell>
          <cell r="V3244" t="str">
            <v>FLOREZ CONDORI  JOSE WILLIANS</v>
          </cell>
        </row>
        <row r="3245">
          <cell r="A3245">
            <v>3226</v>
          </cell>
          <cell r="B3245">
            <v>42726</v>
          </cell>
          <cell r="C3245" t="str">
            <v>DICIEMBRE</v>
          </cell>
          <cell r="D3245" t="str">
            <v>2016</v>
          </cell>
          <cell r="E3245">
            <v>639</v>
          </cell>
          <cell r="F3245" t="str">
            <v>C6X-739</v>
          </cell>
          <cell r="G3245" t="str">
            <v>TCS-988</v>
          </cell>
          <cell r="H3245" t="str">
            <v>LAS BAMBAS CONC.</v>
          </cell>
          <cell r="I3245">
            <v>231385</v>
          </cell>
          <cell r="J3245" t="str">
            <v>REPUESTO</v>
          </cell>
          <cell r="K3245" t="str">
            <v>ABRAZADERAS (SEGÚN MUESTRA)</v>
          </cell>
          <cell r="L3245">
            <v>2</v>
          </cell>
          <cell r="M3245" t="str">
            <v>UNID.</v>
          </cell>
          <cell r="N3245" t="str">
            <v>TRACTO</v>
          </cell>
          <cell r="O3245">
            <v>64</v>
          </cell>
          <cell r="P3245" t="str">
            <v>M2</v>
          </cell>
          <cell r="Q3245" t="str">
            <v>J1</v>
          </cell>
          <cell r="R3245" t="str">
            <v>J6</v>
          </cell>
          <cell r="S3245" t="str">
            <v>PENDIENTE</v>
          </cell>
          <cell r="T3245">
            <v>0</v>
          </cell>
          <cell r="U3245" t="str">
            <v>CHUMPITAZ GAGO JULIO ENRIQUE</v>
          </cell>
          <cell r="V3245" t="str">
            <v>FLOREZ CONDORI  JOSE WILLIANS</v>
          </cell>
        </row>
        <row r="3246">
          <cell r="A3246">
            <v>3240</v>
          </cell>
          <cell r="B3246">
            <v>42726</v>
          </cell>
          <cell r="C3246" t="str">
            <v>DICIEMBRE</v>
          </cell>
          <cell r="D3246" t="str">
            <v>2016</v>
          </cell>
          <cell r="E3246">
            <v>639</v>
          </cell>
          <cell r="F3246" t="str">
            <v>C6X-739</v>
          </cell>
          <cell r="G3246" t="str">
            <v>TCS-988</v>
          </cell>
          <cell r="H3246" t="str">
            <v>LAS BAMBAS CONC.</v>
          </cell>
          <cell r="I3246">
            <v>231385</v>
          </cell>
          <cell r="J3246" t="str">
            <v>SERVICIO</v>
          </cell>
          <cell r="K3246" t="str">
            <v>REPARACION DE CAJA DE DIRECCION</v>
          </cell>
          <cell r="L3246">
            <v>1</v>
          </cell>
          <cell r="M3246" t="str">
            <v>UNID.</v>
          </cell>
          <cell r="N3246" t="str">
            <v>TRACTO</v>
          </cell>
          <cell r="O3246">
            <v>64</v>
          </cell>
          <cell r="P3246" t="str">
            <v>J1</v>
          </cell>
          <cell r="Q3246" t="str">
            <v>J7</v>
          </cell>
          <cell r="R3246" t="str">
            <v>J5</v>
          </cell>
          <cell r="S3246" t="str">
            <v>PENDIENTE</v>
          </cell>
          <cell r="T3246">
            <v>0</v>
          </cell>
          <cell r="U3246" t="str">
            <v>FLOREZ CONDORI  JOSE WILLIANS</v>
          </cell>
          <cell r="V3246" t="str">
            <v>DONAYRE INGA PEDRO</v>
          </cell>
        </row>
        <row r="3247">
          <cell r="A3247">
            <v>3288</v>
          </cell>
          <cell r="B3247">
            <v>42726</v>
          </cell>
          <cell r="C3247" t="str">
            <v>DICIEMBRE</v>
          </cell>
          <cell r="D3247" t="str">
            <v>2016</v>
          </cell>
          <cell r="E3247">
            <v>664</v>
          </cell>
          <cell r="F3247" t="str">
            <v>D3O-742</v>
          </cell>
          <cell r="G3247" t="str">
            <v>B8L-971</v>
          </cell>
          <cell r="H3247" t="str">
            <v>LAS BAMBAS</v>
          </cell>
          <cell r="I3247">
            <v>188385</v>
          </cell>
          <cell r="J3247" t="str">
            <v>REPUESTO</v>
          </cell>
          <cell r="K3247" t="str">
            <v>TAPA DE RECUPERADOR DE VAPORES</v>
          </cell>
          <cell r="L3247">
            <v>1</v>
          </cell>
          <cell r="M3247" t="str">
            <v>UNID.</v>
          </cell>
          <cell r="N3247" t="str">
            <v>CISTERNA</v>
          </cell>
          <cell r="O3247">
            <v>64</v>
          </cell>
          <cell r="P3247" t="str">
            <v>M3</v>
          </cell>
          <cell r="Q3247" t="str">
            <v>J1</v>
          </cell>
          <cell r="R3247" t="str">
            <v>J5</v>
          </cell>
          <cell r="S3247" t="str">
            <v>PENDIENTE</v>
          </cell>
          <cell r="T3247">
            <v>0</v>
          </cell>
          <cell r="U3247" t="str">
            <v>GARCIA PASQUEL  JOSE LUIS</v>
          </cell>
          <cell r="V3247" t="str">
            <v>FLOREZ CONDORI  JOSE WILLIANS</v>
          </cell>
        </row>
        <row r="3248">
          <cell r="A3248">
            <v>3262</v>
          </cell>
          <cell r="B3248">
            <v>42726</v>
          </cell>
          <cell r="C3248" t="str">
            <v>DICIEMBRE</v>
          </cell>
          <cell r="D3248" t="str">
            <v>2016</v>
          </cell>
          <cell r="E3248">
            <v>627</v>
          </cell>
          <cell r="F3248" t="str">
            <v>D3P-730</v>
          </cell>
          <cell r="G3248" t="str">
            <v>TBM-980</v>
          </cell>
          <cell r="H3248" t="str">
            <v>LAS BAMBAS</v>
          </cell>
          <cell r="I3248">
            <v>109105</v>
          </cell>
          <cell r="J3248" t="str">
            <v>REPUESTO</v>
          </cell>
          <cell r="K3248" t="str">
            <v>LLANTAS REENCAUCHADAS</v>
          </cell>
          <cell r="L3248">
            <v>12</v>
          </cell>
          <cell r="M3248" t="str">
            <v>UNID.</v>
          </cell>
          <cell r="N3248" t="str">
            <v>CISTERNA</v>
          </cell>
          <cell r="O3248">
            <v>64</v>
          </cell>
          <cell r="P3248" t="str">
            <v>N2</v>
          </cell>
          <cell r="Q3248" t="str">
            <v>J3</v>
          </cell>
          <cell r="R3248" t="str">
            <v>J5</v>
          </cell>
          <cell r="S3248" t="str">
            <v>PENDIENTE</v>
          </cell>
          <cell r="T3248">
            <v>0</v>
          </cell>
          <cell r="U3248" t="str">
            <v>MAMANI LARICO  EDUARDO ALVARO</v>
          </cell>
          <cell r="V3248" t="str">
            <v>CHURA PIZARRO ALBERTO</v>
          </cell>
        </row>
        <row r="3249">
          <cell r="A3249">
            <v>3248</v>
          </cell>
          <cell r="B3249">
            <v>42726</v>
          </cell>
          <cell r="C3249" t="str">
            <v>DICIEMBRE</v>
          </cell>
          <cell r="D3249" t="str">
            <v>2016</v>
          </cell>
          <cell r="E3249">
            <v>561</v>
          </cell>
          <cell r="F3249" t="str">
            <v>D3P-744</v>
          </cell>
          <cell r="G3249" t="str">
            <v>A0F-996</v>
          </cell>
          <cell r="H3249" t="str">
            <v>LAS BAMBAS</v>
          </cell>
          <cell r="I3249">
            <v>154431</v>
          </cell>
          <cell r="J3249" t="str">
            <v>REPUESTO</v>
          </cell>
          <cell r="K3249" t="str">
            <v>FILTRO HIDRAULICO P550830</v>
          </cell>
          <cell r="L3249">
            <v>1</v>
          </cell>
          <cell r="M3249" t="str">
            <v>UNID.</v>
          </cell>
          <cell r="N3249" t="str">
            <v>TRACTO</v>
          </cell>
          <cell r="O3249">
            <v>64</v>
          </cell>
          <cell r="P3249" t="str">
            <v>M8</v>
          </cell>
          <cell r="Q3249" t="str">
            <v>J1</v>
          </cell>
          <cell r="R3249" t="str">
            <v>J6</v>
          </cell>
          <cell r="S3249" t="str">
            <v>PENDIENTE</v>
          </cell>
          <cell r="T3249">
            <v>0</v>
          </cell>
          <cell r="U3249" t="str">
            <v>VARILLAS GAGO  OSCAR ALBERTO</v>
          </cell>
          <cell r="V3249" t="str">
            <v>FLOREZ CONDORI  JOSE WILLIANS</v>
          </cell>
        </row>
        <row r="3250">
          <cell r="A3250">
            <v>3249</v>
          </cell>
          <cell r="B3250">
            <v>42726</v>
          </cell>
          <cell r="C3250" t="str">
            <v>DICIEMBRE</v>
          </cell>
          <cell r="D3250" t="str">
            <v>2016</v>
          </cell>
          <cell r="E3250">
            <v>561</v>
          </cell>
          <cell r="F3250" t="str">
            <v>D3P-744</v>
          </cell>
          <cell r="G3250" t="str">
            <v>A0F-996</v>
          </cell>
          <cell r="H3250" t="str">
            <v>LAS BAMBAS</v>
          </cell>
          <cell r="I3250">
            <v>154431</v>
          </cell>
          <cell r="J3250" t="str">
            <v>REPUESTO</v>
          </cell>
          <cell r="K3250" t="str">
            <v>HIDROLINA</v>
          </cell>
          <cell r="L3250">
            <v>1</v>
          </cell>
          <cell r="M3250" t="str">
            <v>GLNS.</v>
          </cell>
          <cell r="N3250" t="str">
            <v>TRACTO</v>
          </cell>
          <cell r="O3250">
            <v>64</v>
          </cell>
          <cell r="P3250" t="str">
            <v>M8</v>
          </cell>
          <cell r="Q3250" t="str">
            <v>J1</v>
          </cell>
          <cell r="R3250" t="str">
            <v>J6</v>
          </cell>
          <cell r="S3250" t="str">
            <v>PENDIENTE</v>
          </cell>
          <cell r="T3250">
            <v>0</v>
          </cell>
          <cell r="U3250" t="str">
            <v>VARILLAS GAGO  OSCAR ALBERTO</v>
          </cell>
          <cell r="V3250" t="str">
            <v>FLOREZ CONDORI  JOSE WILLIANS</v>
          </cell>
        </row>
        <row r="3251">
          <cell r="A3251">
            <v>3250</v>
          </cell>
          <cell r="B3251">
            <v>42726</v>
          </cell>
          <cell r="C3251" t="str">
            <v>DICIEMBRE</v>
          </cell>
          <cell r="D3251" t="str">
            <v>2016</v>
          </cell>
          <cell r="E3251">
            <v>561</v>
          </cell>
          <cell r="F3251" t="str">
            <v>D3P-744</v>
          </cell>
          <cell r="G3251" t="str">
            <v>A0F-996</v>
          </cell>
          <cell r="H3251" t="str">
            <v>LAS BAMBAS</v>
          </cell>
          <cell r="I3251">
            <v>154431</v>
          </cell>
          <cell r="J3251" t="str">
            <v>REPUESTO</v>
          </cell>
          <cell r="K3251" t="str">
            <v>ABRAZADERA DE 3/4</v>
          </cell>
          <cell r="L3251">
            <v>1</v>
          </cell>
          <cell r="M3251" t="str">
            <v>UNID.</v>
          </cell>
          <cell r="N3251" t="str">
            <v>TRACTO</v>
          </cell>
          <cell r="O3251">
            <v>64</v>
          </cell>
          <cell r="P3251" t="str">
            <v>M8</v>
          </cell>
          <cell r="Q3251" t="str">
            <v>J1</v>
          </cell>
          <cell r="R3251" t="str">
            <v>J6</v>
          </cell>
          <cell r="S3251" t="str">
            <v>PENDIENTE</v>
          </cell>
          <cell r="T3251">
            <v>0</v>
          </cell>
          <cell r="U3251" t="str">
            <v>VARILLAS GAGO  OSCAR ALBERTO</v>
          </cell>
          <cell r="V3251" t="str">
            <v>FLOREZ CONDORI  JOSE WILLIANS</v>
          </cell>
        </row>
        <row r="3252">
          <cell r="A3252">
            <v>3270</v>
          </cell>
          <cell r="B3252">
            <v>42726</v>
          </cell>
          <cell r="C3252" t="str">
            <v>DICIEMBRE</v>
          </cell>
          <cell r="D3252" t="str">
            <v>2016</v>
          </cell>
          <cell r="E3252">
            <v>632</v>
          </cell>
          <cell r="F3252" t="str">
            <v>D3P-747</v>
          </cell>
          <cell r="G3252" t="str">
            <v>A0T-985</v>
          </cell>
          <cell r="H3252" t="str">
            <v>LAS BAMBAS</v>
          </cell>
          <cell r="I3252">
            <v>186478</v>
          </cell>
          <cell r="J3252" t="str">
            <v>REPUESTO</v>
          </cell>
          <cell r="K3252" t="str">
            <v>LLANTAS REENCAUCHADAS IZY2</v>
          </cell>
          <cell r="L3252">
            <v>4</v>
          </cell>
          <cell r="M3252" t="str">
            <v>UNID.</v>
          </cell>
          <cell r="N3252" t="str">
            <v>CISTERNA</v>
          </cell>
          <cell r="O3252">
            <v>64</v>
          </cell>
          <cell r="P3252" t="str">
            <v>N2</v>
          </cell>
          <cell r="Q3252" t="str">
            <v>J3</v>
          </cell>
          <cell r="R3252" t="str">
            <v>J5</v>
          </cell>
          <cell r="S3252" t="str">
            <v>PENDIENTE</v>
          </cell>
          <cell r="T3252">
            <v>0</v>
          </cell>
          <cell r="U3252" t="str">
            <v>MAMANI LARICO  EDUARDO ALVARO</v>
          </cell>
          <cell r="V3252" t="str">
            <v>CHURA PIZARRO ALBERTO</v>
          </cell>
        </row>
        <row r="3253">
          <cell r="A3253">
            <v>3279</v>
          </cell>
          <cell r="B3253">
            <v>42726</v>
          </cell>
          <cell r="C3253" t="str">
            <v>DICIEMBRE</v>
          </cell>
          <cell r="D3253" t="str">
            <v>2016</v>
          </cell>
          <cell r="E3253">
            <v>202</v>
          </cell>
          <cell r="F3253" t="str">
            <v>D3P-752</v>
          </cell>
          <cell r="G3253" t="str">
            <v>C5Y-985</v>
          </cell>
          <cell r="H3253" t="str">
            <v>LAS BAMBAS</v>
          </cell>
          <cell r="I3253">
            <v>150504</v>
          </cell>
          <cell r="J3253" t="str">
            <v>REPUESTO</v>
          </cell>
          <cell r="K3253" t="str">
            <v>SEGURO DE BOMBA DE AGUA</v>
          </cell>
          <cell r="L3253">
            <v>1</v>
          </cell>
          <cell r="M3253" t="str">
            <v>UNID.</v>
          </cell>
          <cell r="N3253" t="str">
            <v>TRACTO</v>
          </cell>
          <cell r="O3253">
            <v>64</v>
          </cell>
          <cell r="P3253" t="str">
            <v>M2</v>
          </cell>
          <cell r="Q3253" t="str">
            <v>J1</v>
          </cell>
          <cell r="R3253" t="str">
            <v>J6</v>
          </cell>
          <cell r="S3253" t="str">
            <v>PENDIENTE</v>
          </cell>
          <cell r="T3253">
            <v>0</v>
          </cell>
          <cell r="U3253" t="str">
            <v>CHUMPITAZ GAGO JULIO ENRIQUE</v>
          </cell>
          <cell r="V3253" t="str">
            <v>FLOREZ CONDORI  JOSE WILLIANS</v>
          </cell>
        </row>
        <row r="3254">
          <cell r="A3254">
            <v>3280</v>
          </cell>
          <cell r="B3254">
            <v>42726</v>
          </cell>
          <cell r="C3254" t="str">
            <v>DICIEMBRE</v>
          </cell>
          <cell r="D3254" t="str">
            <v>2016</v>
          </cell>
          <cell r="E3254">
            <v>202</v>
          </cell>
          <cell r="F3254" t="str">
            <v>D3P-752</v>
          </cell>
          <cell r="G3254" t="str">
            <v>C5Y-985</v>
          </cell>
          <cell r="H3254" t="str">
            <v>LAS BAMBAS</v>
          </cell>
          <cell r="I3254">
            <v>150504</v>
          </cell>
          <cell r="J3254" t="str">
            <v>REPUESTO</v>
          </cell>
          <cell r="K3254" t="str">
            <v>VALVULA  RELAY DE PULPO</v>
          </cell>
          <cell r="L3254">
            <v>1</v>
          </cell>
          <cell r="M3254" t="str">
            <v>UNID.</v>
          </cell>
          <cell r="N3254" t="str">
            <v>TRACTO</v>
          </cell>
          <cell r="O3254">
            <v>64</v>
          </cell>
          <cell r="P3254" t="str">
            <v>M2</v>
          </cell>
          <cell r="Q3254" t="str">
            <v>J1</v>
          </cell>
          <cell r="R3254" t="str">
            <v>J6</v>
          </cell>
          <cell r="S3254" t="str">
            <v>PENDIENTE</v>
          </cell>
          <cell r="T3254">
            <v>0</v>
          </cell>
          <cell r="U3254" t="str">
            <v>CHUMPITAZ GAGO JULIO ENRIQUE</v>
          </cell>
          <cell r="V3254" t="str">
            <v>FLOREZ CONDORI  JOSE WILLIANS</v>
          </cell>
        </row>
        <row r="3255">
          <cell r="A3255">
            <v>3281</v>
          </cell>
          <cell r="B3255">
            <v>42726</v>
          </cell>
          <cell r="C3255" t="str">
            <v>DICIEMBRE</v>
          </cell>
          <cell r="D3255" t="str">
            <v>2016</v>
          </cell>
          <cell r="E3255">
            <v>202</v>
          </cell>
          <cell r="F3255" t="str">
            <v>D3P-752</v>
          </cell>
          <cell r="G3255" t="str">
            <v>C5Y-985</v>
          </cell>
          <cell r="H3255" t="str">
            <v>LAS BAMBAS</v>
          </cell>
          <cell r="I3255">
            <v>150504</v>
          </cell>
          <cell r="J3255" t="str">
            <v>REPUESTO</v>
          </cell>
          <cell r="K3255" t="str">
            <v>PURGADOR DE AIRE</v>
          </cell>
          <cell r="L3255">
            <v>1</v>
          </cell>
          <cell r="M3255" t="str">
            <v>UNID.</v>
          </cell>
          <cell r="N3255" t="str">
            <v>TRACTO</v>
          </cell>
          <cell r="O3255">
            <v>64</v>
          </cell>
          <cell r="P3255" t="str">
            <v>M2</v>
          </cell>
          <cell r="Q3255" t="str">
            <v>J1</v>
          </cell>
          <cell r="R3255" t="str">
            <v>J6</v>
          </cell>
          <cell r="S3255" t="str">
            <v>PENDIENTE</v>
          </cell>
          <cell r="T3255">
            <v>0</v>
          </cell>
          <cell r="U3255" t="str">
            <v>CHUMPITAZ GAGO JULIO ENRIQUE</v>
          </cell>
          <cell r="V3255" t="str">
            <v>FLOREZ CONDORI  JOSE WILLIANS</v>
          </cell>
        </row>
        <row r="3256">
          <cell r="A3256">
            <v>3282</v>
          </cell>
          <cell r="B3256">
            <v>42726</v>
          </cell>
          <cell r="C3256" t="str">
            <v>DICIEMBRE</v>
          </cell>
          <cell r="D3256" t="str">
            <v>2016</v>
          </cell>
          <cell r="E3256">
            <v>202</v>
          </cell>
          <cell r="F3256" t="str">
            <v>D3P-752</v>
          </cell>
          <cell r="G3256" t="str">
            <v>C5Y-985</v>
          </cell>
          <cell r="H3256" t="str">
            <v>LAS BAMBAS</v>
          </cell>
          <cell r="I3256">
            <v>150504</v>
          </cell>
          <cell r="J3256" t="str">
            <v>REPUESTO</v>
          </cell>
          <cell r="K3256" t="str">
            <v>MANGUERA CODO (SALE DEL TERMOSTATO)</v>
          </cell>
          <cell r="L3256">
            <v>1</v>
          </cell>
          <cell r="M3256" t="str">
            <v>UNID.</v>
          </cell>
          <cell r="N3256" t="str">
            <v>TRACTO</v>
          </cell>
          <cell r="O3256">
            <v>64</v>
          </cell>
          <cell r="P3256" t="str">
            <v>M2</v>
          </cell>
          <cell r="Q3256" t="str">
            <v>J1</v>
          </cell>
          <cell r="R3256" t="str">
            <v>J6</v>
          </cell>
          <cell r="S3256" t="str">
            <v>PENDIENTE</v>
          </cell>
          <cell r="T3256">
            <v>0</v>
          </cell>
          <cell r="U3256" t="str">
            <v>CHUMPITAZ GAGO JULIO ENRIQUE</v>
          </cell>
          <cell r="V3256" t="str">
            <v>FLOREZ CONDORI  JOSE WILLIANS</v>
          </cell>
        </row>
        <row r="3257">
          <cell r="A3257">
            <v>3283</v>
          </cell>
          <cell r="B3257">
            <v>42726</v>
          </cell>
          <cell r="C3257" t="str">
            <v>DICIEMBRE</v>
          </cell>
          <cell r="D3257" t="str">
            <v>2016</v>
          </cell>
          <cell r="E3257">
            <v>202</v>
          </cell>
          <cell r="F3257" t="str">
            <v>D3P-752</v>
          </cell>
          <cell r="G3257" t="str">
            <v>C5Y-985</v>
          </cell>
          <cell r="H3257" t="str">
            <v>LAS BAMBAS</v>
          </cell>
          <cell r="I3257">
            <v>150504</v>
          </cell>
          <cell r="J3257" t="str">
            <v>REPUESTO</v>
          </cell>
          <cell r="K3257" t="str">
            <v>GUARDAPOLVO NEGRO LADO DRECHO</v>
          </cell>
          <cell r="L3257">
            <v>1</v>
          </cell>
          <cell r="M3257" t="str">
            <v>UNID.</v>
          </cell>
          <cell r="N3257" t="str">
            <v>TRACTO</v>
          </cell>
          <cell r="O3257">
            <v>64</v>
          </cell>
          <cell r="P3257" t="str">
            <v>M2</v>
          </cell>
          <cell r="Q3257" t="str">
            <v>J1</v>
          </cell>
          <cell r="R3257" t="str">
            <v>J6</v>
          </cell>
          <cell r="S3257" t="str">
            <v>PENDIENTE</v>
          </cell>
          <cell r="T3257">
            <v>0</v>
          </cell>
          <cell r="U3257" t="str">
            <v>CHUMPITAZ GAGO JULIO ENRIQUE</v>
          </cell>
          <cell r="V3257" t="str">
            <v>FLOREZ CONDORI  JOSE WILLIANS</v>
          </cell>
        </row>
        <row r="3258">
          <cell r="A3258">
            <v>3284</v>
          </cell>
          <cell r="B3258">
            <v>42726</v>
          </cell>
          <cell r="C3258" t="str">
            <v>DICIEMBRE</v>
          </cell>
          <cell r="D3258" t="str">
            <v>2016</v>
          </cell>
          <cell r="E3258">
            <v>202</v>
          </cell>
          <cell r="F3258" t="str">
            <v>D3P-752</v>
          </cell>
          <cell r="G3258" t="str">
            <v>C5Y-985</v>
          </cell>
          <cell r="H3258" t="str">
            <v>LAS BAMBAS</v>
          </cell>
          <cell r="I3258">
            <v>150504</v>
          </cell>
          <cell r="J3258" t="str">
            <v>REPUESTO</v>
          </cell>
          <cell r="K3258" t="str">
            <v>SOPORTE DE CAPOT DERECHO</v>
          </cell>
          <cell r="L3258">
            <v>1</v>
          </cell>
          <cell r="M3258" t="str">
            <v>UNID.</v>
          </cell>
          <cell r="N3258" t="str">
            <v>TRACTO</v>
          </cell>
          <cell r="O3258">
            <v>22</v>
          </cell>
          <cell r="P3258" t="str">
            <v>M2</v>
          </cell>
          <cell r="Q3258" t="str">
            <v>J1</v>
          </cell>
          <cell r="R3258" t="str">
            <v>J6</v>
          </cell>
          <cell r="S3258" t="str">
            <v>ENTREGADO</v>
          </cell>
          <cell r="T3258">
            <v>42748</v>
          </cell>
          <cell r="U3258" t="str">
            <v>CHUMPITAZ GAGO JULIO ENRIQUE</v>
          </cell>
          <cell r="V3258" t="str">
            <v>FLOREZ CONDORI  JOSE WILLIANS</v>
          </cell>
        </row>
        <row r="3259">
          <cell r="A3259">
            <v>3285</v>
          </cell>
          <cell r="B3259">
            <v>42726</v>
          </cell>
          <cell r="C3259" t="str">
            <v>DICIEMBRE</v>
          </cell>
          <cell r="D3259" t="str">
            <v>2016</v>
          </cell>
          <cell r="E3259">
            <v>202</v>
          </cell>
          <cell r="F3259" t="str">
            <v>D3P-752</v>
          </cell>
          <cell r="G3259" t="str">
            <v>C5Y-985</v>
          </cell>
          <cell r="H3259" t="str">
            <v>LAS BAMBAS</v>
          </cell>
          <cell r="I3259">
            <v>150504</v>
          </cell>
          <cell r="J3259" t="str">
            <v>REPUESTO</v>
          </cell>
          <cell r="K3259" t="str">
            <v>SOPORTE DE CAPOT IZQUIERDO</v>
          </cell>
          <cell r="L3259">
            <v>1</v>
          </cell>
          <cell r="M3259" t="str">
            <v>UNID.</v>
          </cell>
          <cell r="N3259" t="str">
            <v>TRACTO</v>
          </cell>
          <cell r="O3259">
            <v>22</v>
          </cell>
          <cell r="P3259" t="str">
            <v>M2</v>
          </cell>
          <cell r="Q3259" t="str">
            <v>J1</v>
          </cell>
          <cell r="R3259" t="str">
            <v>J6</v>
          </cell>
          <cell r="S3259" t="str">
            <v>ENTREGADO</v>
          </cell>
          <cell r="T3259">
            <v>42748</v>
          </cell>
          <cell r="U3259" t="str">
            <v>CHUMPITAZ GAGO JULIO ENRIQUE</v>
          </cell>
          <cell r="V3259" t="str">
            <v>FLOREZ CONDORI  JOSE WILLIANS</v>
          </cell>
        </row>
        <row r="3260">
          <cell r="A3260">
            <v>3286</v>
          </cell>
          <cell r="B3260">
            <v>42726</v>
          </cell>
          <cell r="C3260" t="str">
            <v>DICIEMBRE</v>
          </cell>
          <cell r="D3260" t="str">
            <v>2016</v>
          </cell>
          <cell r="E3260">
            <v>202</v>
          </cell>
          <cell r="F3260" t="str">
            <v>D3P-752</v>
          </cell>
          <cell r="G3260" t="str">
            <v>C5Y-985</v>
          </cell>
          <cell r="H3260" t="str">
            <v>LAS BAMBAS</v>
          </cell>
          <cell r="I3260">
            <v>150504</v>
          </cell>
          <cell r="J3260" t="str">
            <v>REPUESTO</v>
          </cell>
          <cell r="K3260" t="str">
            <v>SOPORTE DE CABINA POSTERIOR</v>
          </cell>
          <cell r="L3260">
            <v>1</v>
          </cell>
          <cell r="M3260" t="str">
            <v>UNID.</v>
          </cell>
          <cell r="N3260" t="str">
            <v>TRACTO</v>
          </cell>
          <cell r="O3260">
            <v>64</v>
          </cell>
          <cell r="P3260" t="str">
            <v>M2</v>
          </cell>
          <cell r="Q3260" t="str">
            <v>J1</v>
          </cell>
          <cell r="R3260" t="str">
            <v>J6</v>
          </cell>
          <cell r="S3260" t="str">
            <v>PENDIENTE</v>
          </cell>
          <cell r="T3260">
            <v>0</v>
          </cell>
          <cell r="U3260" t="str">
            <v>CHUMPITAZ GAGO JULIO ENRIQUE</v>
          </cell>
          <cell r="V3260" t="str">
            <v>FLOREZ CONDORI  JOSE WILLIANS</v>
          </cell>
        </row>
        <row r="3261">
          <cell r="A3261">
            <v>3287</v>
          </cell>
          <cell r="B3261">
            <v>42726</v>
          </cell>
          <cell r="C3261" t="str">
            <v>DICIEMBRE</v>
          </cell>
          <cell r="D3261" t="str">
            <v>2016</v>
          </cell>
          <cell r="E3261">
            <v>202</v>
          </cell>
          <cell r="F3261" t="str">
            <v>D3P-752</v>
          </cell>
          <cell r="G3261" t="str">
            <v>C5Y-985</v>
          </cell>
          <cell r="H3261" t="str">
            <v>LAS BAMBAS</v>
          </cell>
          <cell r="I3261">
            <v>150504</v>
          </cell>
          <cell r="J3261" t="str">
            <v>REPUESTO</v>
          </cell>
          <cell r="K3261" t="str">
            <v>ABRAZADERA PARA INTERCOOLER</v>
          </cell>
          <cell r="L3261">
            <v>3</v>
          </cell>
          <cell r="M3261" t="str">
            <v>UNID.</v>
          </cell>
          <cell r="N3261" t="str">
            <v>TRACTO</v>
          </cell>
          <cell r="O3261">
            <v>64</v>
          </cell>
          <cell r="P3261" t="str">
            <v>M2</v>
          </cell>
          <cell r="Q3261" t="str">
            <v>J1</v>
          </cell>
          <cell r="R3261" t="str">
            <v>J6</v>
          </cell>
          <cell r="S3261" t="str">
            <v>PENDIENTE</v>
          </cell>
          <cell r="T3261">
            <v>0</v>
          </cell>
          <cell r="U3261" t="str">
            <v>CHUMPITAZ GAGO JULIO ENRIQUE</v>
          </cell>
          <cell r="V3261" t="str">
            <v>FLOREZ CONDORI  JOSE WILLIANS</v>
          </cell>
        </row>
        <row r="3262">
          <cell r="A3262">
            <v>3228</v>
          </cell>
          <cell r="B3262">
            <v>42726</v>
          </cell>
          <cell r="C3262" t="str">
            <v>DICIEMBRE</v>
          </cell>
          <cell r="D3262" t="str">
            <v>2016</v>
          </cell>
          <cell r="E3262">
            <v>631</v>
          </cell>
          <cell r="F3262" t="str">
            <v>D3R-791</v>
          </cell>
          <cell r="G3262" t="str">
            <v>B1M-993</v>
          </cell>
          <cell r="H3262" t="str">
            <v>LAS BAMBAS</v>
          </cell>
          <cell r="I3262">
            <v>141416</v>
          </cell>
          <cell r="J3262" t="str">
            <v>REPUESTO</v>
          </cell>
          <cell r="K3262" t="str">
            <v>FAROS NEBLINEROS</v>
          </cell>
          <cell r="L3262">
            <v>2</v>
          </cell>
          <cell r="M3262" t="str">
            <v>UNID.</v>
          </cell>
          <cell r="N3262" t="str">
            <v>TRACTO</v>
          </cell>
          <cell r="O3262">
            <v>64</v>
          </cell>
          <cell r="P3262" t="str">
            <v>E1</v>
          </cell>
          <cell r="Q3262" t="str">
            <v>J1</v>
          </cell>
          <cell r="R3262" t="str">
            <v>J5</v>
          </cell>
          <cell r="S3262" t="str">
            <v>PENDIENTE</v>
          </cell>
          <cell r="T3262">
            <v>0</v>
          </cell>
          <cell r="U3262" t="str">
            <v>PALOMINO CARDENAS JUAN CARLOS</v>
          </cell>
          <cell r="V3262" t="str">
            <v>FLOREZ CONDORI  JOSE WILLIANS</v>
          </cell>
        </row>
        <row r="3263">
          <cell r="A3263">
            <v>3231</v>
          </cell>
          <cell r="B3263">
            <v>42726</v>
          </cell>
          <cell r="C3263" t="str">
            <v>DICIEMBRE</v>
          </cell>
          <cell r="D3263" t="str">
            <v>2016</v>
          </cell>
          <cell r="E3263">
            <v>653</v>
          </cell>
          <cell r="F3263" t="str">
            <v>D4W-805</v>
          </cell>
          <cell r="G3263" t="str">
            <v>CAMIONETA</v>
          </cell>
          <cell r="H3263" t="str">
            <v>MANTENIMIENTO</v>
          </cell>
          <cell r="I3263">
            <v>0</v>
          </cell>
          <cell r="J3263" t="str">
            <v>SERVICIO</v>
          </cell>
          <cell r="K3263" t="str">
            <v>CAMBIO DE LLANTAS</v>
          </cell>
          <cell r="L3263">
            <v>1</v>
          </cell>
          <cell r="M3263" t="str">
            <v>UNID.</v>
          </cell>
          <cell r="N3263" t="str">
            <v>CAMIONETA</v>
          </cell>
          <cell r="O3263">
            <v>64</v>
          </cell>
          <cell r="P3263" t="str">
            <v>J3</v>
          </cell>
          <cell r="Q3263" t="str">
            <v>J7</v>
          </cell>
          <cell r="R3263" t="str">
            <v>J5</v>
          </cell>
          <cell r="S3263" t="str">
            <v>PENDIENTE</v>
          </cell>
          <cell r="T3263">
            <v>0</v>
          </cell>
          <cell r="U3263" t="str">
            <v>CHURA PIZARRO ALBERTO</v>
          </cell>
          <cell r="V3263" t="str">
            <v>DONAYRE INGA PEDRO</v>
          </cell>
        </row>
        <row r="3264">
          <cell r="A3264">
            <v>3232</v>
          </cell>
          <cell r="B3264">
            <v>42726</v>
          </cell>
          <cell r="C3264" t="str">
            <v>DICIEMBRE</v>
          </cell>
          <cell r="D3264" t="str">
            <v>2016</v>
          </cell>
          <cell r="E3264">
            <v>653</v>
          </cell>
          <cell r="F3264" t="str">
            <v>D4W-805</v>
          </cell>
          <cell r="G3264" t="str">
            <v>CAMIONETA</v>
          </cell>
          <cell r="H3264" t="str">
            <v>MANTENIMIENTO</v>
          </cell>
          <cell r="I3264">
            <v>0</v>
          </cell>
          <cell r="J3264" t="str">
            <v>SERVICIO</v>
          </cell>
          <cell r="K3264" t="str">
            <v>LAVADO DE CAMIONETA</v>
          </cell>
          <cell r="L3264">
            <v>1</v>
          </cell>
          <cell r="M3264" t="str">
            <v>UNID.</v>
          </cell>
          <cell r="N3264" t="str">
            <v>CAMIONETA</v>
          </cell>
          <cell r="O3264">
            <v>64</v>
          </cell>
          <cell r="P3264" t="str">
            <v>J3</v>
          </cell>
          <cell r="Q3264" t="str">
            <v>J7</v>
          </cell>
          <cell r="R3264" t="str">
            <v>J5</v>
          </cell>
          <cell r="S3264" t="str">
            <v>PENDIENTE</v>
          </cell>
          <cell r="T3264">
            <v>0</v>
          </cell>
          <cell r="U3264" t="str">
            <v>CHURA PIZARRO ALBERTO</v>
          </cell>
          <cell r="V3264" t="str">
            <v>DONAYRE INGA PEDRO</v>
          </cell>
        </row>
        <row r="3265">
          <cell r="A3265">
            <v>3289</v>
          </cell>
          <cell r="B3265">
            <v>42726</v>
          </cell>
          <cell r="C3265" t="str">
            <v>DICIEMBRE</v>
          </cell>
          <cell r="D3265" t="str">
            <v>2016</v>
          </cell>
          <cell r="E3265">
            <v>657</v>
          </cell>
          <cell r="F3265" t="str">
            <v>D6F-825</v>
          </cell>
          <cell r="G3265" t="str">
            <v>T2Y-992</v>
          </cell>
          <cell r="H3265" t="str">
            <v>LAS BAMBAS</v>
          </cell>
          <cell r="I3265">
            <v>187788</v>
          </cell>
          <cell r="J3265" t="str">
            <v>REPUESTO</v>
          </cell>
          <cell r="K3265" t="str">
            <v>FOCO DE DOBLE CONTACTO 12V</v>
          </cell>
          <cell r="L3265">
            <v>1</v>
          </cell>
          <cell r="M3265" t="str">
            <v>UNID.</v>
          </cell>
          <cell r="N3265" t="str">
            <v>CISTERNA</v>
          </cell>
          <cell r="O3265">
            <v>64</v>
          </cell>
          <cell r="P3265" t="str">
            <v>E2</v>
          </cell>
          <cell r="Q3265" t="str">
            <v>J1</v>
          </cell>
          <cell r="R3265" t="str">
            <v>J5</v>
          </cell>
          <cell r="S3265" t="str">
            <v>PENDIENTE</v>
          </cell>
          <cell r="T3265">
            <v>0</v>
          </cell>
          <cell r="U3265" t="str">
            <v>YUCA BELLIDO BORIS YERSY</v>
          </cell>
          <cell r="V3265" t="str">
            <v>FLOREZ CONDORI  JOSE WILLIANS</v>
          </cell>
        </row>
        <row r="3266">
          <cell r="A3266">
            <v>3290</v>
          </cell>
          <cell r="B3266">
            <v>42726</v>
          </cell>
          <cell r="C3266" t="str">
            <v>DICIEMBRE</v>
          </cell>
          <cell r="D3266" t="str">
            <v>2016</v>
          </cell>
          <cell r="E3266">
            <v>657</v>
          </cell>
          <cell r="F3266" t="str">
            <v>D6F-825</v>
          </cell>
          <cell r="G3266" t="str">
            <v>T2Y-992</v>
          </cell>
          <cell r="H3266" t="str">
            <v>LAS BAMBAS</v>
          </cell>
          <cell r="I3266">
            <v>187788</v>
          </cell>
          <cell r="J3266" t="str">
            <v>REPUESTO</v>
          </cell>
          <cell r="K3266" t="str">
            <v>FARO RECTANGULAR AMBAR</v>
          </cell>
          <cell r="L3266">
            <v>1</v>
          </cell>
          <cell r="M3266" t="str">
            <v>UNID.</v>
          </cell>
          <cell r="N3266" t="str">
            <v>CISTERNA</v>
          </cell>
          <cell r="O3266">
            <v>64</v>
          </cell>
          <cell r="P3266" t="str">
            <v>E2</v>
          </cell>
          <cell r="Q3266" t="str">
            <v>J1</v>
          </cell>
          <cell r="R3266" t="str">
            <v>J5</v>
          </cell>
          <cell r="S3266" t="str">
            <v>PENDIENTE</v>
          </cell>
          <cell r="T3266">
            <v>0</v>
          </cell>
          <cell r="U3266" t="str">
            <v>YUCA BELLIDO BORIS YERSY</v>
          </cell>
          <cell r="V3266" t="str">
            <v>FLOREZ CONDORI  JOSE WILLIANS</v>
          </cell>
        </row>
        <row r="3267">
          <cell r="A3267">
            <v>3291</v>
          </cell>
          <cell r="B3267">
            <v>42726</v>
          </cell>
          <cell r="C3267" t="str">
            <v>DICIEMBRE</v>
          </cell>
          <cell r="D3267" t="str">
            <v>2016</v>
          </cell>
          <cell r="E3267">
            <v>657</v>
          </cell>
          <cell r="F3267" t="str">
            <v>D6F-825</v>
          </cell>
          <cell r="G3267" t="str">
            <v>T2Y-992</v>
          </cell>
          <cell r="H3267" t="str">
            <v>LAS BAMBAS</v>
          </cell>
          <cell r="I3267">
            <v>187788</v>
          </cell>
          <cell r="J3267" t="str">
            <v>REPUESTO</v>
          </cell>
          <cell r="K3267" t="str">
            <v>LIQUIDO REFRIGERANTE</v>
          </cell>
          <cell r="L3267">
            <v>1</v>
          </cell>
          <cell r="M3267" t="str">
            <v>UNID.</v>
          </cell>
          <cell r="N3267" t="str">
            <v>TRACTO</v>
          </cell>
          <cell r="O3267">
            <v>64</v>
          </cell>
          <cell r="P3267" t="str">
            <v>M8</v>
          </cell>
          <cell r="Q3267" t="str">
            <v>J1</v>
          </cell>
          <cell r="R3267" t="str">
            <v>J5</v>
          </cell>
          <cell r="S3267" t="str">
            <v>PENDIENTE</v>
          </cell>
          <cell r="T3267">
            <v>0</v>
          </cell>
          <cell r="U3267" t="str">
            <v>VARILLAS GAGO  OSCAR ALBERTO</v>
          </cell>
          <cell r="V3267" t="str">
            <v>FLOREZ CONDORI  JOSE WILLIANS</v>
          </cell>
        </row>
        <row r="3268">
          <cell r="A3268">
            <v>3292</v>
          </cell>
          <cell r="B3268">
            <v>42726</v>
          </cell>
          <cell r="C3268" t="str">
            <v>DICIEMBRE</v>
          </cell>
          <cell r="D3268" t="str">
            <v>2016</v>
          </cell>
          <cell r="E3268">
            <v>657</v>
          </cell>
          <cell r="F3268" t="str">
            <v>D6F-825</v>
          </cell>
          <cell r="G3268" t="str">
            <v>T2Y-992</v>
          </cell>
          <cell r="H3268" t="str">
            <v>LAS BAMBAS</v>
          </cell>
          <cell r="I3268">
            <v>187788</v>
          </cell>
          <cell r="J3268" t="str">
            <v>REPUESTO</v>
          </cell>
          <cell r="K3268" t="str">
            <v>TAPA DE TANQUE DE EXPANSION</v>
          </cell>
          <cell r="L3268">
            <v>1</v>
          </cell>
          <cell r="M3268" t="str">
            <v>UNID.</v>
          </cell>
          <cell r="N3268" t="str">
            <v>TRACTO</v>
          </cell>
          <cell r="O3268">
            <v>64</v>
          </cell>
          <cell r="P3268" t="str">
            <v>M8</v>
          </cell>
          <cell r="Q3268" t="str">
            <v>J1</v>
          </cell>
          <cell r="R3268" t="str">
            <v>J5</v>
          </cell>
          <cell r="S3268" t="str">
            <v>PENDIENTE</v>
          </cell>
          <cell r="T3268">
            <v>0</v>
          </cell>
          <cell r="U3268" t="str">
            <v>VARILLAS GAGO  OSCAR ALBERTO</v>
          </cell>
          <cell r="V3268" t="str">
            <v>FLOREZ CONDORI  JOSE WILLIANS</v>
          </cell>
        </row>
        <row r="3269">
          <cell r="A3269">
            <v>3224</v>
          </cell>
          <cell r="B3269">
            <v>42726</v>
          </cell>
          <cell r="C3269" t="str">
            <v>DICIEMBRE</v>
          </cell>
          <cell r="D3269" t="str">
            <v>2016</v>
          </cell>
          <cell r="E3269">
            <v>200</v>
          </cell>
          <cell r="F3269" t="str">
            <v>TALLER</v>
          </cell>
          <cell r="G3269" t="str">
            <v>TALLER</v>
          </cell>
          <cell r="H3269" t="str">
            <v>TALLER</v>
          </cell>
          <cell r="I3269" t="str">
            <v>TALLER</v>
          </cell>
          <cell r="J3269" t="str">
            <v>HERRAMIENTAS</v>
          </cell>
          <cell r="K3269" t="str">
            <v>LLAVE NRO. 24</v>
          </cell>
          <cell r="L3269">
            <v>2</v>
          </cell>
          <cell r="M3269" t="str">
            <v>UNID.</v>
          </cell>
          <cell r="N3269" t="str">
            <v>TALLER</v>
          </cell>
          <cell r="O3269">
            <v>64</v>
          </cell>
          <cell r="P3269" t="str">
            <v>J7</v>
          </cell>
          <cell r="Q3269" t="str">
            <v>J7</v>
          </cell>
          <cell r="R3269" t="str">
            <v>J2</v>
          </cell>
          <cell r="S3269" t="str">
            <v>PENDIENTE</v>
          </cell>
          <cell r="T3269">
            <v>0</v>
          </cell>
          <cell r="U3269" t="str">
            <v>DONAYRE INGA PEDRO</v>
          </cell>
          <cell r="V3269" t="str">
            <v>DONAYRE INGA PEDRO</v>
          </cell>
        </row>
        <row r="3270">
          <cell r="A3270">
            <v>3229</v>
          </cell>
          <cell r="B3270">
            <v>42726</v>
          </cell>
          <cell r="C3270" t="str">
            <v>DICIEMBRE</v>
          </cell>
          <cell r="D3270" t="str">
            <v>2016</v>
          </cell>
          <cell r="E3270">
            <v>200</v>
          </cell>
          <cell r="F3270" t="str">
            <v>TALLER</v>
          </cell>
          <cell r="G3270" t="str">
            <v>TALLER</v>
          </cell>
          <cell r="H3270" t="str">
            <v>TALLER</v>
          </cell>
          <cell r="I3270" t="str">
            <v>TALLER</v>
          </cell>
          <cell r="J3270" t="str">
            <v>REPUESTO</v>
          </cell>
          <cell r="K3270" t="str">
            <v>TEE' GALVANIZADO DE 1/2</v>
          </cell>
          <cell r="L3270">
            <v>1</v>
          </cell>
          <cell r="M3270" t="str">
            <v>UNID.</v>
          </cell>
          <cell r="N3270" t="str">
            <v>TALLER</v>
          </cell>
          <cell r="O3270">
            <v>64</v>
          </cell>
          <cell r="P3270" t="str">
            <v>M8</v>
          </cell>
          <cell r="Q3270" t="str">
            <v>J1</v>
          </cell>
          <cell r="R3270" t="str">
            <v>J5</v>
          </cell>
          <cell r="S3270" t="str">
            <v>PENDIENTE</v>
          </cell>
          <cell r="T3270">
            <v>0</v>
          </cell>
          <cell r="U3270" t="str">
            <v>VARILLAS GAGO  OSCAR ALBERTO</v>
          </cell>
          <cell r="V3270" t="str">
            <v>FLOREZ CONDORI  JOSE WILLIANS</v>
          </cell>
        </row>
        <row r="3271">
          <cell r="A3271">
            <v>3233</v>
          </cell>
          <cell r="B3271">
            <v>42726</v>
          </cell>
          <cell r="C3271" t="str">
            <v>DICIEMBRE</v>
          </cell>
          <cell r="D3271" t="str">
            <v>2016</v>
          </cell>
          <cell r="E3271">
            <v>200</v>
          </cell>
          <cell r="F3271" t="str">
            <v>TALLER</v>
          </cell>
          <cell r="G3271" t="str">
            <v>TALLER</v>
          </cell>
          <cell r="H3271" t="str">
            <v>TALLER</v>
          </cell>
          <cell r="I3271" t="str">
            <v>TALLER</v>
          </cell>
          <cell r="J3271" t="str">
            <v>INSUMO TALLER</v>
          </cell>
          <cell r="K3271" t="str">
            <v>DISCO DE CORTE 4"</v>
          </cell>
          <cell r="L3271">
            <v>1</v>
          </cell>
          <cell r="M3271" t="str">
            <v>UNID.</v>
          </cell>
          <cell r="N3271" t="str">
            <v>TALLER</v>
          </cell>
          <cell r="O3271">
            <v>64</v>
          </cell>
          <cell r="P3271" t="str">
            <v>M3</v>
          </cell>
          <cell r="Q3271" t="str">
            <v>J1</v>
          </cell>
          <cell r="R3271" t="str">
            <v>J5</v>
          </cell>
          <cell r="S3271" t="str">
            <v>PENDIENTE</v>
          </cell>
          <cell r="T3271">
            <v>0</v>
          </cell>
          <cell r="U3271" t="str">
            <v>GARCIA PASQUEL  JOSE LUIS</v>
          </cell>
          <cell r="V3271" t="str">
            <v>FLOREZ CONDORI  JOSE WILLIANS</v>
          </cell>
        </row>
        <row r="3272">
          <cell r="A3272">
            <v>3242</v>
          </cell>
          <cell r="B3272">
            <v>42726</v>
          </cell>
          <cell r="C3272" t="str">
            <v>DICIEMBRE</v>
          </cell>
          <cell r="D3272" t="str">
            <v>2016</v>
          </cell>
          <cell r="E3272">
            <v>200</v>
          </cell>
          <cell r="F3272" t="str">
            <v>TALLER</v>
          </cell>
          <cell r="G3272" t="str">
            <v>TALLER</v>
          </cell>
          <cell r="H3272" t="str">
            <v>TALLER</v>
          </cell>
          <cell r="I3272" t="str">
            <v>TALLER</v>
          </cell>
          <cell r="J3272" t="str">
            <v>INSUMO TALLER</v>
          </cell>
          <cell r="K3272" t="str">
            <v>LUNAS TRANSPARENTES</v>
          </cell>
          <cell r="L3272">
            <v>1</v>
          </cell>
          <cell r="M3272" t="str">
            <v>UNID.</v>
          </cell>
          <cell r="N3272" t="str">
            <v>TALLER</v>
          </cell>
          <cell r="O3272">
            <v>64</v>
          </cell>
          <cell r="P3272" t="str">
            <v>S3</v>
          </cell>
          <cell r="Q3272" t="str">
            <v>J1</v>
          </cell>
          <cell r="R3272" t="str">
            <v>J5</v>
          </cell>
          <cell r="S3272" t="str">
            <v>PENDIENTE</v>
          </cell>
          <cell r="T3272">
            <v>0</v>
          </cell>
          <cell r="U3272" t="str">
            <v>JIMENEZ MACHACA JAVIER</v>
          </cell>
          <cell r="V3272" t="str">
            <v>FLOREZ CONDORI  JOSE WILLIANS</v>
          </cell>
        </row>
        <row r="3273">
          <cell r="A3273">
            <v>3243</v>
          </cell>
          <cell r="B3273">
            <v>42726</v>
          </cell>
          <cell r="C3273" t="str">
            <v>DICIEMBRE</v>
          </cell>
          <cell r="D3273" t="str">
            <v>2016</v>
          </cell>
          <cell r="E3273">
            <v>200</v>
          </cell>
          <cell r="F3273" t="str">
            <v>TALLER</v>
          </cell>
          <cell r="G3273" t="str">
            <v>TALLER</v>
          </cell>
          <cell r="H3273" t="str">
            <v>TALLER</v>
          </cell>
          <cell r="I3273" t="str">
            <v>TALLER</v>
          </cell>
          <cell r="J3273" t="str">
            <v>INSUMO TALLER</v>
          </cell>
          <cell r="K3273" t="str">
            <v>LUNAS OSCURAS</v>
          </cell>
          <cell r="L3273">
            <v>1</v>
          </cell>
          <cell r="M3273" t="str">
            <v>UNID.</v>
          </cell>
          <cell r="N3273" t="str">
            <v>TALLER</v>
          </cell>
          <cell r="O3273">
            <v>64</v>
          </cell>
          <cell r="P3273" t="str">
            <v>S3</v>
          </cell>
          <cell r="Q3273" t="str">
            <v>J1</v>
          </cell>
          <cell r="R3273" t="str">
            <v>J5</v>
          </cell>
          <cell r="S3273" t="str">
            <v>PENDIENTE</v>
          </cell>
          <cell r="T3273">
            <v>0</v>
          </cell>
          <cell r="U3273" t="str">
            <v>JIMENEZ MACHACA JAVIER</v>
          </cell>
          <cell r="V3273" t="str">
            <v>FLOREZ CONDORI  JOSE WILLIANS</v>
          </cell>
        </row>
        <row r="3274">
          <cell r="A3274">
            <v>3258</v>
          </cell>
          <cell r="B3274">
            <v>42726</v>
          </cell>
          <cell r="C3274" t="str">
            <v>DICIEMBRE</v>
          </cell>
          <cell r="D3274" t="str">
            <v>2016</v>
          </cell>
          <cell r="E3274">
            <v>200</v>
          </cell>
          <cell r="F3274" t="str">
            <v>TALLER</v>
          </cell>
          <cell r="G3274" t="str">
            <v>TALLER</v>
          </cell>
          <cell r="H3274" t="str">
            <v>TALLER</v>
          </cell>
          <cell r="I3274" t="str">
            <v>TALLER</v>
          </cell>
          <cell r="J3274" t="str">
            <v>INSUMO TALLER</v>
          </cell>
          <cell r="K3274" t="str">
            <v xml:space="preserve">SIKAFLEX </v>
          </cell>
          <cell r="L3274">
            <v>1</v>
          </cell>
          <cell r="M3274" t="str">
            <v>UNID.</v>
          </cell>
          <cell r="N3274" t="str">
            <v>TALLER</v>
          </cell>
          <cell r="O3274">
            <v>64</v>
          </cell>
          <cell r="P3274" t="str">
            <v>E1</v>
          </cell>
          <cell r="Q3274" t="str">
            <v>J1</v>
          </cell>
          <cell r="R3274" t="str">
            <v>J5</v>
          </cell>
          <cell r="S3274" t="str">
            <v>PENDIENTE</v>
          </cell>
          <cell r="T3274">
            <v>0</v>
          </cell>
          <cell r="U3274" t="str">
            <v>PALOMINO CARDENAS JUAN CARLOS</v>
          </cell>
          <cell r="V3274" t="str">
            <v>FLOREZ CONDORI  JOSE WILLIANS</v>
          </cell>
        </row>
        <row r="3275">
          <cell r="A3275">
            <v>3276</v>
          </cell>
          <cell r="B3275">
            <v>42726</v>
          </cell>
          <cell r="C3275" t="str">
            <v>DICIEMBRE</v>
          </cell>
          <cell r="D3275" t="str">
            <v>2016</v>
          </cell>
          <cell r="E3275">
            <v>200</v>
          </cell>
          <cell r="F3275" t="str">
            <v>TALLER</v>
          </cell>
          <cell r="G3275" t="str">
            <v>TALLER</v>
          </cell>
          <cell r="H3275" t="str">
            <v>TALLER</v>
          </cell>
          <cell r="I3275" t="str">
            <v>TALLER</v>
          </cell>
          <cell r="J3275" t="str">
            <v>REPUESTO</v>
          </cell>
          <cell r="K3275" t="str">
            <v>TIZA DE CALDERO</v>
          </cell>
          <cell r="L3275">
            <v>1</v>
          </cell>
          <cell r="M3275" t="str">
            <v>UNID.</v>
          </cell>
          <cell r="N3275" t="str">
            <v>TALLER</v>
          </cell>
          <cell r="O3275">
            <v>64</v>
          </cell>
          <cell r="P3275" t="str">
            <v>S1</v>
          </cell>
          <cell r="Q3275" t="str">
            <v>J1</v>
          </cell>
          <cell r="R3275" t="str">
            <v>J5</v>
          </cell>
          <cell r="S3275" t="str">
            <v>PENDIENTE</v>
          </cell>
          <cell r="T3275">
            <v>0</v>
          </cell>
          <cell r="U3275" t="str">
            <v>BAYONA CRUZ CRISTIAN ARMANDO</v>
          </cell>
          <cell r="V3275" t="str">
            <v>FLOREZ CONDORI  JOSE WILLIANS</v>
          </cell>
        </row>
        <row r="3276">
          <cell r="A3276">
            <v>3255</v>
          </cell>
          <cell r="B3276">
            <v>42726</v>
          </cell>
          <cell r="C3276" t="str">
            <v>DICIEMBRE</v>
          </cell>
          <cell r="D3276" t="str">
            <v>2016</v>
          </cell>
          <cell r="E3276">
            <v>654</v>
          </cell>
          <cell r="F3276" t="str">
            <v>X2W-760</v>
          </cell>
          <cell r="G3276" t="str">
            <v>C5V-992</v>
          </cell>
          <cell r="H3276" t="str">
            <v>LAS BAMBAS</v>
          </cell>
          <cell r="I3276">
            <v>151954</v>
          </cell>
          <cell r="J3276" t="str">
            <v>REPUESTO</v>
          </cell>
          <cell r="K3276" t="str">
            <v>CABLE 3 X 16</v>
          </cell>
          <cell r="L3276">
            <v>5</v>
          </cell>
          <cell r="M3276" t="str">
            <v>M</v>
          </cell>
          <cell r="N3276" t="str">
            <v>CISTERNA</v>
          </cell>
          <cell r="O3276">
            <v>64</v>
          </cell>
          <cell r="P3276" t="str">
            <v>E1</v>
          </cell>
          <cell r="Q3276" t="str">
            <v>J1</v>
          </cell>
          <cell r="R3276" t="str">
            <v>J5</v>
          </cell>
          <cell r="S3276" t="str">
            <v>PENDIENTE</v>
          </cell>
          <cell r="T3276">
            <v>0</v>
          </cell>
          <cell r="U3276" t="str">
            <v>PALOMINO CARDENAS JUAN CARLOS</v>
          </cell>
          <cell r="V3276" t="str">
            <v>FLOREZ CONDORI  JOSE WILLIANS</v>
          </cell>
        </row>
        <row r="3277">
          <cell r="A3277">
            <v>3256</v>
          </cell>
          <cell r="B3277">
            <v>42726</v>
          </cell>
          <cell r="C3277" t="str">
            <v>DICIEMBRE</v>
          </cell>
          <cell r="D3277" t="str">
            <v>2016</v>
          </cell>
          <cell r="E3277">
            <v>654</v>
          </cell>
          <cell r="F3277" t="str">
            <v>X2W-760</v>
          </cell>
          <cell r="G3277" t="str">
            <v>C5V-992</v>
          </cell>
          <cell r="H3277" t="str">
            <v>LAS BAMBAS</v>
          </cell>
          <cell r="I3277">
            <v>151954</v>
          </cell>
          <cell r="J3277" t="str">
            <v>INSUMO TALLER</v>
          </cell>
          <cell r="K3277" t="str">
            <v>SOLDIMIX</v>
          </cell>
          <cell r="L3277">
            <v>1</v>
          </cell>
          <cell r="M3277" t="str">
            <v>UNID.</v>
          </cell>
          <cell r="N3277" t="str">
            <v>CISTERNA</v>
          </cell>
          <cell r="O3277">
            <v>64</v>
          </cell>
          <cell r="P3277" t="str">
            <v>E1</v>
          </cell>
          <cell r="Q3277" t="str">
            <v>J1</v>
          </cell>
          <cell r="R3277" t="str">
            <v>J5</v>
          </cell>
          <cell r="S3277" t="str">
            <v>PENDIENTE</v>
          </cell>
          <cell r="T3277">
            <v>0</v>
          </cell>
          <cell r="U3277" t="str">
            <v>PALOMINO CARDENAS JUAN CARLOS</v>
          </cell>
          <cell r="V3277" t="str">
            <v>FLOREZ CONDORI  JOSE WILLIANS</v>
          </cell>
        </row>
        <row r="3278">
          <cell r="A3278">
            <v>3257</v>
          </cell>
          <cell r="B3278">
            <v>42726</v>
          </cell>
          <cell r="C3278" t="str">
            <v>DICIEMBRE</v>
          </cell>
          <cell r="D3278" t="str">
            <v>2016</v>
          </cell>
          <cell r="E3278">
            <v>654</v>
          </cell>
          <cell r="F3278" t="str">
            <v>X2W-760</v>
          </cell>
          <cell r="G3278" t="str">
            <v>C5V-992</v>
          </cell>
          <cell r="H3278" t="str">
            <v>LAS BAMBAS</v>
          </cell>
          <cell r="I3278">
            <v>151954</v>
          </cell>
          <cell r="J3278" t="str">
            <v>REPUESTO</v>
          </cell>
          <cell r="K3278" t="str">
            <v>FAROS PIRATAS</v>
          </cell>
          <cell r="L3278">
            <v>2</v>
          </cell>
          <cell r="M3278" t="str">
            <v>UNID.</v>
          </cell>
          <cell r="N3278" t="str">
            <v>CISTERNA</v>
          </cell>
          <cell r="O3278">
            <v>64</v>
          </cell>
          <cell r="P3278" t="str">
            <v>E1</v>
          </cell>
          <cell r="Q3278" t="str">
            <v>J1</v>
          </cell>
          <cell r="R3278" t="str">
            <v>J5</v>
          </cell>
          <cell r="S3278" t="str">
            <v>PENDIENTE</v>
          </cell>
          <cell r="T3278">
            <v>0</v>
          </cell>
          <cell r="U3278" t="str">
            <v>PALOMINO CARDENAS JUAN CARLOS</v>
          </cell>
          <cell r="V3278" t="str">
            <v>FLOREZ CONDORI  JOSE WILLIANS</v>
          </cell>
        </row>
        <row r="3279">
          <cell r="A3279">
            <v>3271</v>
          </cell>
          <cell r="B3279">
            <v>42726</v>
          </cell>
          <cell r="C3279" t="str">
            <v>DICIEMBRE</v>
          </cell>
          <cell r="D3279" t="str">
            <v>2016</v>
          </cell>
          <cell r="E3279">
            <v>654</v>
          </cell>
          <cell r="F3279" t="str">
            <v>X2W-760</v>
          </cell>
          <cell r="G3279" t="str">
            <v>C5V-992</v>
          </cell>
          <cell r="H3279" t="str">
            <v>LAS BAMBAS</v>
          </cell>
          <cell r="I3279">
            <v>151954</v>
          </cell>
          <cell r="J3279" t="str">
            <v>REPUESTO</v>
          </cell>
          <cell r="K3279" t="str">
            <v xml:space="preserve">FARO LATERAL LED AMBAR </v>
          </cell>
          <cell r="L3279">
            <v>1</v>
          </cell>
          <cell r="M3279" t="str">
            <v>UNID.</v>
          </cell>
          <cell r="N3279" t="str">
            <v>TRACTO</v>
          </cell>
          <cell r="O3279">
            <v>64</v>
          </cell>
          <cell r="P3279" t="str">
            <v>E1</v>
          </cell>
          <cell r="Q3279" t="str">
            <v>J1</v>
          </cell>
          <cell r="R3279" t="str">
            <v>J5</v>
          </cell>
          <cell r="S3279" t="str">
            <v>PENDIENTE</v>
          </cell>
          <cell r="T3279">
            <v>0</v>
          </cell>
          <cell r="U3279" t="str">
            <v>PALOMINO CARDENAS JUAN CARLOS</v>
          </cell>
          <cell r="V3279" t="str">
            <v>FLOREZ CONDORI  JOSE WILLIANS</v>
          </cell>
        </row>
        <row r="3280">
          <cell r="A3280">
            <v>3234</v>
          </cell>
          <cell r="B3280">
            <v>42726</v>
          </cell>
          <cell r="C3280" t="str">
            <v>DICIEMBRE</v>
          </cell>
          <cell r="D3280" t="str">
            <v>2016</v>
          </cell>
          <cell r="E3280">
            <v>651</v>
          </cell>
          <cell r="F3280" t="str">
            <v>X2W-765</v>
          </cell>
          <cell r="G3280" t="str">
            <v>C5V-993</v>
          </cell>
          <cell r="H3280" t="str">
            <v>LAS BAMBAS</v>
          </cell>
          <cell r="I3280">
            <v>159021</v>
          </cell>
          <cell r="J3280" t="str">
            <v>REPUESTO</v>
          </cell>
          <cell r="K3280" t="str">
            <v>FAROS PIRATAS</v>
          </cell>
          <cell r="L3280">
            <v>2</v>
          </cell>
          <cell r="M3280" t="str">
            <v>UNID.</v>
          </cell>
          <cell r="N3280" t="str">
            <v>TRACTO</v>
          </cell>
          <cell r="O3280">
            <v>64</v>
          </cell>
          <cell r="P3280" t="str">
            <v>E2</v>
          </cell>
          <cell r="Q3280" t="str">
            <v>J1</v>
          </cell>
          <cell r="R3280" t="str">
            <v>J5</v>
          </cell>
          <cell r="S3280" t="str">
            <v>PENDIENTE</v>
          </cell>
          <cell r="T3280">
            <v>0</v>
          </cell>
          <cell r="U3280" t="str">
            <v>YUCA BELLIDO BORIS YERSY</v>
          </cell>
          <cell r="V3280" t="str">
            <v>FLOREZ CONDORI  JOSE WILLIANS</v>
          </cell>
        </row>
        <row r="3281">
          <cell r="A3281">
            <v>3235</v>
          </cell>
          <cell r="B3281">
            <v>42726</v>
          </cell>
          <cell r="C3281" t="str">
            <v>DICIEMBRE</v>
          </cell>
          <cell r="D3281" t="str">
            <v>2016</v>
          </cell>
          <cell r="E3281">
            <v>651</v>
          </cell>
          <cell r="F3281" t="str">
            <v>X2W-765</v>
          </cell>
          <cell r="G3281" t="str">
            <v>C5V-993</v>
          </cell>
          <cell r="H3281" t="str">
            <v>LAS BAMBAS</v>
          </cell>
          <cell r="I3281">
            <v>159021</v>
          </cell>
          <cell r="J3281" t="str">
            <v>REPUESTO</v>
          </cell>
          <cell r="K3281" t="str">
            <v>PERNOS 5/16 X 1 1/2"</v>
          </cell>
          <cell r="L3281">
            <v>2</v>
          </cell>
          <cell r="M3281" t="str">
            <v>UNID.</v>
          </cell>
          <cell r="N3281" t="str">
            <v>TRACTO</v>
          </cell>
          <cell r="O3281">
            <v>64</v>
          </cell>
          <cell r="P3281" t="str">
            <v>E2</v>
          </cell>
          <cell r="Q3281" t="str">
            <v>J1</v>
          </cell>
          <cell r="R3281" t="str">
            <v>J5</v>
          </cell>
          <cell r="S3281" t="str">
            <v>PENDIENTE</v>
          </cell>
          <cell r="T3281">
            <v>0</v>
          </cell>
          <cell r="U3281" t="str">
            <v>YUCA BELLIDO BORIS YERSY</v>
          </cell>
          <cell r="V3281" t="str">
            <v>FLOREZ CONDORI  JOSE WILLIANS</v>
          </cell>
        </row>
        <row r="3282">
          <cell r="A3282">
            <v>3236</v>
          </cell>
          <cell r="B3282">
            <v>42726</v>
          </cell>
          <cell r="C3282" t="str">
            <v>DICIEMBRE</v>
          </cell>
          <cell r="D3282" t="str">
            <v>2016</v>
          </cell>
          <cell r="E3282">
            <v>651</v>
          </cell>
          <cell r="F3282" t="str">
            <v>X2W-765</v>
          </cell>
          <cell r="G3282" t="str">
            <v>C5V-993</v>
          </cell>
          <cell r="H3282" t="str">
            <v>LAS BAMBAS</v>
          </cell>
          <cell r="I3282">
            <v>159021</v>
          </cell>
          <cell r="J3282" t="str">
            <v>REPUESTO</v>
          </cell>
          <cell r="K3282" t="str">
            <v>TUERCAS 5/16</v>
          </cell>
          <cell r="L3282">
            <v>2</v>
          </cell>
          <cell r="M3282" t="str">
            <v>UNID.</v>
          </cell>
          <cell r="N3282" t="str">
            <v>TRACTO</v>
          </cell>
          <cell r="O3282">
            <v>64</v>
          </cell>
          <cell r="P3282" t="str">
            <v>E2</v>
          </cell>
          <cell r="Q3282" t="str">
            <v>J1</v>
          </cell>
          <cell r="R3282" t="str">
            <v>J5</v>
          </cell>
          <cell r="S3282" t="str">
            <v>PENDIENTE</v>
          </cell>
          <cell r="T3282">
            <v>0</v>
          </cell>
          <cell r="U3282" t="str">
            <v>YUCA BELLIDO BORIS YERSY</v>
          </cell>
          <cell r="V3282" t="str">
            <v>FLOREZ CONDORI  JOSE WILLIANS</v>
          </cell>
        </row>
        <row r="3283">
          <cell r="A3283">
            <v>3237</v>
          </cell>
          <cell r="B3283">
            <v>42726</v>
          </cell>
          <cell r="C3283" t="str">
            <v>DICIEMBRE</v>
          </cell>
          <cell r="D3283" t="str">
            <v>2016</v>
          </cell>
          <cell r="E3283">
            <v>651</v>
          </cell>
          <cell r="F3283" t="str">
            <v>X2W-765</v>
          </cell>
          <cell r="G3283" t="str">
            <v>C5V-993</v>
          </cell>
          <cell r="H3283" t="str">
            <v>LAS BAMBAS</v>
          </cell>
          <cell r="I3283">
            <v>159021</v>
          </cell>
          <cell r="J3283" t="str">
            <v>REPUESTO</v>
          </cell>
          <cell r="K3283" t="str">
            <v xml:space="preserve">CABLE VULCANIZADO </v>
          </cell>
          <cell r="L3283">
            <v>2</v>
          </cell>
          <cell r="M3283" t="str">
            <v>M</v>
          </cell>
          <cell r="N3283" t="str">
            <v>TRACTO</v>
          </cell>
          <cell r="O3283">
            <v>64</v>
          </cell>
          <cell r="P3283" t="str">
            <v>E2</v>
          </cell>
          <cell r="Q3283" t="str">
            <v>J1</v>
          </cell>
          <cell r="R3283" t="str">
            <v>J5</v>
          </cell>
          <cell r="S3283" t="str">
            <v>PENDIENTE</v>
          </cell>
          <cell r="T3283">
            <v>0</v>
          </cell>
          <cell r="U3283" t="str">
            <v>YUCA BELLIDO BORIS YERSY</v>
          </cell>
          <cell r="V3283" t="str">
            <v>FLOREZ CONDORI  JOSE WILLIANS</v>
          </cell>
        </row>
        <row r="3284">
          <cell r="A3284">
            <v>3238</v>
          </cell>
          <cell r="B3284">
            <v>42726</v>
          </cell>
          <cell r="C3284" t="str">
            <v>DICIEMBRE</v>
          </cell>
          <cell r="D3284" t="str">
            <v>2016</v>
          </cell>
          <cell r="E3284">
            <v>651</v>
          </cell>
          <cell r="F3284" t="str">
            <v>X2W-765</v>
          </cell>
          <cell r="G3284" t="str">
            <v>C5V-993</v>
          </cell>
          <cell r="H3284" t="str">
            <v>LAS BAMBAS</v>
          </cell>
          <cell r="I3284">
            <v>159021</v>
          </cell>
          <cell r="J3284" t="str">
            <v>REPUESTO</v>
          </cell>
          <cell r="K3284" t="str">
            <v>FARO LED ROJO GRANDE</v>
          </cell>
          <cell r="L3284">
            <v>1</v>
          </cell>
          <cell r="M3284" t="str">
            <v>UNID.</v>
          </cell>
          <cell r="N3284" t="str">
            <v>TRACTO</v>
          </cell>
          <cell r="O3284">
            <v>64</v>
          </cell>
          <cell r="P3284" t="str">
            <v>E2</v>
          </cell>
          <cell r="Q3284" t="str">
            <v>J1</v>
          </cell>
          <cell r="R3284" t="str">
            <v>J5</v>
          </cell>
          <cell r="S3284" t="str">
            <v>PENDIENTE</v>
          </cell>
          <cell r="T3284">
            <v>0</v>
          </cell>
          <cell r="U3284" t="str">
            <v>YUCA BELLIDO BORIS YERSY</v>
          </cell>
          <cell r="V3284" t="str">
            <v>FLOREZ CONDORI  JOSE WILLIANS</v>
          </cell>
        </row>
        <row r="3285">
          <cell r="A3285">
            <v>3239</v>
          </cell>
          <cell r="B3285">
            <v>42726</v>
          </cell>
          <cell r="C3285" t="str">
            <v>DICIEMBRE</v>
          </cell>
          <cell r="D3285" t="str">
            <v>2016</v>
          </cell>
          <cell r="E3285">
            <v>651</v>
          </cell>
          <cell r="F3285" t="str">
            <v>X2W-765</v>
          </cell>
          <cell r="G3285" t="str">
            <v>C5V-993</v>
          </cell>
          <cell r="H3285" t="str">
            <v>LAS BAMBAS</v>
          </cell>
          <cell r="I3285">
            <v>159021</v>
          </cell>
          <cell r="J3285" t="str">
            <v>REPUESTO</v>
          </cell>
          <cell r="K3285" t="str">
            <v>FARO LED REDONDO PEQUEÑO</v>
          </cell>
          <cell r="L3285">
            <v>1</v>
          </cell>
          <cell r="M3285" t="str">
            <v>UNID.</v>
          </cell>
          <cell r="N3285" t="str">
            <v>TRACTO</v>
          </cell>
          <cell r="O3285">
            <v>64</v>
          </cell>
          <cell r="P3285" t="str">
            <v>E2</v>
          </cell>
          <cell r="Q3285" t="str">
            <v>J1</v>
          </cell>
          <cell r="R3285" t="str">
            <v>J5</v>
          </cell>
          <cell r="S3285" t="str">
            <v>PENDIENTE</v>
          </cell>
          <cell r="T3285">
            <v>0</v>
          </cell>
          <cell r="U3285" t="str">
            <v>YUCA BELLIDO BORIS YERSY</v>
          </cell>
          <cell r="V3285" t="str">
            <v>FLOREZ CONDORI  JOSE WILLIANS</v>
          </cell>
        </row>
        <row r="3286">
          <cell r="A3286">
            <v>3263</v>
          </cell>
          <cell r="B3286">
            <v>42726</v>
          </cell>
          <cell r="C3286" t="str">
            <v>DICIEMBRE</v>
          </cell>
          <cell r="D3286" t="str">
            <v>2016</v>
          </cell>
          <cell r="E3286">
            <v>651</v>
          </cell>
          <cell r="F3286" t="str">
            <v>X2W-765</v>
          </cell>
          <cell r="G3286" t="str">
            <v>C5V-993</v>
          </cell>
          <cell r="H3286" t="str">
            <v>LAS BAMBAS</v>
          </cell>
          <cell r="I3286">
            <v>159021</v>
          </cell>
          <cell r="J3286" t="str">
            <v>REPUESTO</v>
          </cell>
          <cell r="K3286" t="str">
            <v>PERNO 1 X 9"</v>
          </cell>
          <cell r="L3286">
            <v>1</v>
          </cell>
          <cell r="M3286" t="str">
            <v>UNID.</v>
          </cell>
          <cell r="N3286" t="str">
            <v>CISTERNA</v>
          </cell>
          <cell r="O3286">
            <v>64</v>
          </cell>
          <cell r="P3286" t="str">
            <v>S3</v>
          </cell>
          <cell r="Q3286" t="str">
            <v>J1</v>
          </cell>
          <cell r="R3286" t="str">
            <v>J5</v>
          </cell>
          <cell r="S3286" t="str">
            <v>PENDIENTE</v>
          </cell>
          <cell r="T3286">
            <v>0</v>
          </cell>
          <cell r="U3286" t="str">
            <v>JIMENEZ MACHACA JAVIER</v>
          </cell>
          <cell r="V3286" t="str">
            <v>FLOREZ CONDORI  JOSE WILLIANS</v>
          </cell>
        </row>
        <row r="3287">
          <cell r="A3287">
            <v>3264</v>
          </cell>
          <cell r="B3287">
            <v>42726</v>
          </cell>
          <cell r="C3287" t="str">
            <v>DICIEMBRE</v>
          </cell>
          <cell r="D3287" t="str">
            <v>2016</v>
          </cell>
          <cell r="E3287">
            <v>651</v>
          </cell>
          <cell r="F3287" t="str">
            <v>X2W-765</v>
          </cell>
          <cell r="G3287" t="str">
            <v>C5V-993</v>
          </cell>
          <cell r="H3287" t="str">
            <v>LAS BAMBAS</v>
          </cell>
          <cell r="I3287">
            <v>159021</v>
          </cell>
          <cell r="J3287" t="str">
            <v>REPUESTO</v>
          </cell>
          <cell r="K3287" t="str">
            <v>TUERCA SEGURO 1"</v>
          </cell>
          <cell r="L3287">
            <v>1</v>
          </cell>
          <cell r="M3287" t="str">
            <v>UNID.</v>
          </cell>
          <cell r="N3287" t="str">
            <v>CISTERNA</v>
          </cell>
          <cell r="O3287">
            <v>64</v>
          </cell>
          <cell r="P3287" t="str">
            <v>S3</v>
          </cell>
          <cell r="Q3287" t="str">
            <v>J1</v>
          </cell>
          <cell r="R3287" t="str">
            <v>J5</v>
          </cell>
          <cell r="S3287" t="str">
            <v>PENDIENTE</v>
          </cell>
          <cell r="T3287">
            <v>0</v>
          </cell>
          <cell r="U3287" t="str">
            <v>JIMENEZ MACHACA JAVIER</v>
          </cell>
          <cell r="V3287" t="str">
            <v>FLOREZ CONDORI  JOSE WILLIANS</v>
          </cell>
        </row>
        <row r="3288">
          <cell r="A3288">
            <v>3266</v>
          </cell>
          <cell r="B3288">
            <v>42726</v>
          </cell>
          <cell r="C3288" t="str">
            <v>DICIEMBRE</v>
          </cell>
          <cell r="D3288" t="str">
            <v>2016</v>
          </cell>
          <cell r="E3288">
            <v>651</v>
          </cell>
          <cell r="F3288" t="str">
            <v>X2W-765</v>
          </cell>
          <cell r="G3288" t="str">
            <v>C5V-993</v>
          </cell>
          <cell r="H3288" t="str">
            <v>LAS BAMBAS</v>
          </cell>
          <cell r="I3288">
            <v>159021</v>
          </cell>
          <cell r="J3288" t="str">
            <v>REPUESTO</v>
          </cell>
          <cell r="K3288" t="str">
            <v>EMPAQUETADURA DE TAPA MANHOLE GRANDE</v>
          </cell>
          <cell r="L3288">
            <v>1</v>
          </cell>
          <cell r="M3288" t="str">
            <v>UNID.</v>
          </cell>
          <cell r="N3288" t="str">
            <v>CISTERNA</v>
          </cell>
          <cell r="O3288">
            <v>64</v>
          </cell>
          <cell r="P3288" t="str">
            <v>M8</v>
          </cell>
          <cell r="Q3288" t="str">
            <v>J1</v>
          </cell>
          <cell r="R3288" t="str">
            <v>J6</v>
          </cell>
          <cell r="S3288" t="str">
            <v>PENDIENTE</v>
          </cell>
          <cell r="T3288">
            <v>0</v>
          </cell>
          <cell r="U3288" t="str">
            <v>VARILLAS GAGO  OSCAR ALBERTO</v>
          </cell>
          <cell r="V3288" t="str">
            <v>FLOREZ CONDORI  JOSE WILLIANS</v>
          </cell>
        </row>
        <row r="3289">
          <cell r="A3289">
            <v>3267</v>
          </cell>
          <cell r="B3289">
            <v>42726</v>
          </cell>
          <cell r="C3289" t="str">
            <v>DICIEMBRE</v>
          </cell>
          <cell r="D3289" t="str">
            <v>2016</v>
          </cell>
          <cell r="E3289">
            <v>651</v>
          </cell>
          <cell r="F3289" t="str">
            <v>X2W-765</v>
          </cell>
          <cell r="G3289" t="str">
            <v>C5V-993</v>
          </cell>
          <cell r="H3289" t="str">
            <v>LAS BAMBAS</v>
          </cell>
          <cell r="I3289">
            <v>159021</v>
          </cell>
          <cell r="J3289" t="str">
            <v>REPUESTO</v>
          </cell>
          <cell r="K3289" t="str">
            <v>EMPAQUETADURA DE TAPA MANHOLE PEQUEÑA</v>
          </cell>
          <cell r="L3289">
            <v>1</v>
          </cell>
          <cell r="M3289" t="str">
            <v>UNID.</v>
          </cell>
          <cell r="N3289" t="str">
            <v>CISTERNA</v>
          </cell>
          <cell r="O3289">
            <v>64</v>
          </cell>
          <cell r="P3289" t="str">
            <v>M8</v>
          </cell>
          <cell r="Q3289" t="str">
            <v>J1</v>
          </cell>
          <cell r="R3289" t="str">
            <v>J6</v>
          </cell>
          <cell r="S3289" t="str">
            <v>PENDIENTE</v>
          </cell>
          <cell r="T3289">
            <v>0</v>
          </cell>
          <cell r="U3289" t="str">
            <v>VARILLAS GAGO  OSCAR ALBERTO</v>
          </cell>
          <cell r="V3289" t="str">
            <v>FLOREZ CONDORI  JOSE WILLIANS</v>
          </cell>
        </row>
        <row r="3290">
          <cell r="A3290">
            <v>3268</v>
          </cell>
          <cell r="B3290">
            <v>42726</v>
          </cell>
          <cell r="C3290" t="str">
            <v>DICIEMBRE</v>
          </cell>
          <cell r="D3290" t="str">
            <v>2016</v>
          </cell>
          <cell r="E3290">
            <v>651</v>
          </cell>
          <cell r="F3290" t="str">
            <v>X2W-765</v>
          </cell>
          <cell r="G3290" t="str">
            <v>C5V-993</v>
          </cell>
          <cell r="H3290" t="str">
            <v>LAS BAMBAS</v>
          </cell>
          <cell r="I3290">
            <v>159021</v>
          </cell>
          <cell r="J3290" t="str">
            <v>REPUESTO</v>
          </cell>
          <cell r="K3290" t="str">
            <v>PERNO PARA TAPA MANHOLE</v>
          </cell>
          <cell r="L3290">
            <v>1</v>
          </cell>
          <cell r="M3290" t="str">
            <v>UNID.</v>
          </cell>
          <cell r="N3290" t="str">
            <v>CISTERNA</v>
          </cell>
          <cell r="O3290">
            <v>64</v>
          </cell>
          <cell r="P3290" t="str">
            <v>M8</v>
          </cell>
          <cell r="Q3290" t="str">
            <v>J1</v>
          </cell>
          <cell r="R3290" t="str">
            <v>J6</v>
          </cell>
          <cell r="S3290" t="str">
            <v>PENDIENTE</v>
          </cell>
          <cell r="T3290">
            <v>0</v>
          </cell>
          <cell r="U3290" t="str">
            <v>VARILLAS GAGO  OSCAR ALBERTO</v>
          </cell>
          <cell r="V3290" t="str">
            <v>FLOREZ CONDORI  JOSE WILLIANS</v>
          </cell>
        </row>
        <row r="3291">
          <cell r="A3291">
            <v>3269</v>
          </cell>
          <cell r="B3291">
            <v>42726</v>
          </cell>
          <cell r="C3291" t="str">
            <v>DICIEMBRE</v>
          </cell>
          <cell r="D3291" t="str">
            <v>2016</v>
          </cell>
          <cell r="E3291">
            <v>651</v>
          </cell>
          <cell r="F3291" t="str">
            <v>X2W-765</v>
          </cell>
          <cell r="G3291" t="str">
            <v>C5V-993</v>
          </cell>
          <cell r="H3291" t="str">
            <v>LAS BAMBAS</v>
          </cell>
          <cell r="I3291">
            <v>159021</v>
          </cell>
          <cell r="J3291" t="str">
            <v>REPUESTO</v>
          </cell>
          <cell r="K3291" t="str">
            <v>ACEITE 15W40</v>
          </cell>
          <cell r="L3291">
            <v>1</v>
          </cell>
          <cell r="M3291" t="str">
            <v>GLNS.</v>
          </cell>
          <cell r="N3291" t="str">
            <v>TRACTO</v>
          </cell>
          <cell r="O3291">
            <v>64</v>
          </cell>
          <cell r="P3291" t="str">
            <v>M8</v>
          </cell>
          <cell r="Q3291" t="str">
            <v>J1</v>
          </cell>
          <cell r="R3291" t="str">
            <v>J6</v>
          </cell>
          <cell r="S3291" t="str">
            <v>PENDIENTE</v>
          </cell>
          <cell r="T3291">
            <v>0</v>
          </cell>
          <cell r="U3291" t="str">
            <v>VARILLAS GAGO  OSCAR ALBERTO</v>
          </cell>
          <cell r="V3291" t="str">
            <v>FLOREZ CONDORI  JOSE WILLIANS</v>
          </cell>
        </row>
        <row r="3292">
          <cell r="A3292">
            <v>3277</v>
          </cell>
          <cell r="B3292">
            <v>42726</v>
          </cell>
          <cell r="C3292" t="str">
            <v>DICIEMBRE</v>
          </cell>
          <cell r="D3292" t="str">
            <v>2016</v>
          </cell>
          <cell r="E3292">
            <v>663</v>
          </cell>
          <cell r="F3292" t="str">
            <v>X2W-788</v>
          </cell>
          <cell r="G3292" t="str">
            <v>C5V-994</v>
          </cell>
          <cell r="H3292" t="str">
            <v>LAS BAMBAS</v>
          </cell>
          <cell r="I3292">
            <v>141938</v>
          </cell>
          <cell r="J3292" t="str">
            <v>REPUESTO</v>
          </cell>
          <cell r="K3292" t="str">
            <v>PERNO 5/16 X 1"</v>
          </cell>
          <cell r="L3292">
            <v>1</v>
          </cell>
          <cell r="M3292" t="str">
            <v>UNID.</v>
          </cell>
          <cell r="N3292" t="str">
            <v>TRACTO</v>
          </cell>
          <cell r="O3292">
            <v>64</v>
          </cell>
          <cell r="P3292" t="str">
            <v>M3</v>
          </cell>
          <cell r="Q3292" t="str">
            <v>J1</v>
          </cell>
          <cell r="R3292" t="str">
            <v>J5</v>
          </cell>
          <cell r="S3292" t="str">
            <v>PENDIENTE</v>
          </cell>
          <cell r="T3292">
            <v>0</v>
          </cell>
          <cell r="U3292" t="str">
            <v>GARCIA PASQUEL  JOSE LUIS</v>
          </cell>
          <cell r="V3292" t="str">
            <v>FLOREZ CONDORI  JOSE WILLIANS</v>
          </cell>
        </row>
        <row r="3293">
          <cell r="A3293">
            <v>3278</v>
          </cell>
          <cell r="B3293">
            <v>42726</v>
          </cell>
          <cell r="C3293" t="str">
            <v>DICIEMBRE</v>
          </cell>
          <cell r="D3293" t="str">
            <v>2016</v>
          </cell>
          <cell r="E3293">
            <v>663</v>
          </cell>
          <cell r="F3293" t="str">
            <v>X2W-788</v>
          </cell>
          <cell r="G3293" t="str">
            <v>C5V-994</v>
          </cell>
          <cell r="H3293" t="str">
            <v>LAS BAMBAS</v>
          </cell>
          <cell r="I3293">
            <v>141938</v>
          </cell>
          <cell r="J3293" t="str">
            <v>REPUESTO</v>
          </cell>
          <cell r="K3293" t="str">
            <v>TUERCA SEGURO 5/16</v>
          </cell>
          <cell r="L3293">
            <v>1</v>
          </cell>
          <cell r="M3293" t="str">
            <v>UNID.</v>
          </cell>
          <cell r="N3293" t="str">
            <v>TRACTO</v>
          </cell>
          <cell r="O3293">
            <v>64</v>
          </cell>
          <cell r="P3293" t="str">
            <v>M3</v>
          </cell>
          <cell r="Q3293" t="str">
            <v>J1</v>
          </cell>
          <cell r="R3293" t="str">
            <v>J5</v>
          </cell>
          <cell r="S3293" t="str">
            <v>PENDIENTE</v>
          </cell>
          <cell r="T3293">
            <v>0</v>
          </cell>
          <cell r="U3293" t="str">
            <v>GARCIA PASQUEL  JOSE LUIS</v>
          </cell>
          <cell r="V3293" t="str">
            <v>FLOREZ CONDORI  JOSE WILLIANS</v>
          </cell>
        </row>
        <row r="3294">
          <cell r="A3294">
            <v>3310</v>
          </cell>
          <cell r="B3294">
            <v>42727</v>
          </cell>
          <cell r="C3294" t="str">
            <v>DICIEMBRE</v>
          </cell>
          <cell r="D3294" t="str">
            <v>2016</v>
          </cell>
          <cell r="E3294">
            <v>661</v>
          </cell>
          <cell r="F3294" t="str">
            <v>ABQ-704</v>
          </cell>
          <cell r="G3294" t="str">
            <v>TBB-995</v>
          </cell>
          <cell r="H3294" t="str">
            <v>LAS BAMBAS</v>
          </cell>
          <cell r="I3294">
            <v>112720</v>
          </cell>
          <cell r="J3294" t="str">
            <v>REPUESTO</v>
          </cell>
          <cell r="K3294" t="str">
            <v>CABLE NRO. 16</v>
          </cell>
          <cell r="L3294">
            <v>14</v>
          </cell>
          <cell r="M3294" t="str">
            <v>M</v>
          </cell>
          <cell r="N3294" t="str">
            <v>TRACTO</v>
          </cell>
          <cell r="O3294">
            <v>63</v>
          </cell>
          <cell r="P3294" t="str">
            <v>E1</v>
          </cell>
          <cell r="Q3294" t="str">
            <v>J1</v>
          </cell>
          <cell r="R3294" t="str">
            <v>J5</v>
          </cell>
          <cell r="S3294" t="str">
            <v>PENDIENTE</v>
          </cell>
          <cell r="T3294">
            <v>0</v>
          </cell>
          <cell r="U3294" t="str">
            <v>PALOMINO CARDENAS JUAN CARLOS</v>
          </cell>
          <cell r="V3294" t="str">
            <v>FLOREZ CONDORI  JOSE WILLIANS</v>
          </cell>
        </row>
        <row r="3295">
          <cell r="A3295">
            <v>3311</v>
          </cell>
          <cell r="B3295">
            <v>42727</v>
          </cell>
          <cell r="C3295" t="str">
            <v>DICIEMBRE</v>
          </cell>
          <cell r="D3295" t="str">
            <v>2016</v>
          </cell>
          <cell r="E3295">
            <v>661</v>
          </cell>
          <cell r="F3295" t="str">
            <v>ABQ-704</v>
          </cell>
          <cell r="G3295" t="str">
            <v>TBB-995</v>
          </cell>
          <cell r="H3295" t="str">
            <v>LAS BAMBAS</v>
          </cell>
          <cell r="I3295">
            <v>112720</v>
          </cell>
          <cell r="J3295" t="str">
            <v>REPUESTO</v>
          </cell>
          <cell r="K3295" t="str">
            <v>TERMINALES DE ENCHFE HEMBRA CON FORRO</v>
          </cell>
          <cell r="L3295">
            <v>6</v>
          </cell>
          <cell r="M3295" t="str">
            <v>UNID.</v>
          </cell>
          <cell r="N3295" t="str">
            <v>TRACTO</v>
          </cell>
          <cell r="O3295">
            <v>63</v>
          </cell>
          <cell r="P3295" t="str">
            <v>E1</v>
          </cell>
          <cell r="Q3295" t="str">
            <v>J1</v>
          </cell>
          <cell r="R3295" t="str">
            <v>J5</v>
          </cell>
          <cell r="S3295" t="str">
            <v>PENDIENTE</v>
          </cell>
          <cell r="T3295">
            <v>0</v>
          </cell>
          <cell r="U3295" t="str">
            <v>PALOMINO CARDENAS JUAN CARLOS</v>
          </cell>
          <cell r="V3295" t="str">
            <v>FLOREZ CONDORI  JOSE WILLIANS</v>
          </cell>
        </row>
        <row r="3296">
          <cell r="A3296">
            <v>3312</v>
          </cell>
          <cell r="B3296">
            <v>42727</v>
          </cell>
          <cell r="C3296" t="str">
            <v>DICIEMBRE</v>
          </cell>
          <cell r="D3296" t="str">
            <v>2016</v>
          </cell>
          <cell r="E3296">
            <v>661</v>
          </cell>
          <cell r="F3296" t="str">
            <v>ABQ-704</v>
          </cell>
          <cell r="G3296" t="str">
            <v>TBB-995</v>
          </cell>
          <cell r="H3296" t="str">
            <v>LAS BAMBAS</v>
          </cell>
          <cell r="I3296">
            <v>112720</v>
          </cell>
          <cell r="J3296" t="str">
            <v>REPUESTO</v>
          </cell>
          <cell r="K3296" t="str">
            <v>TECLA DE LUZ DE UN TIEMPO</v>
          </cell>
          <cell r="L3296">
            <v>1</v>
          </cell>
          <cell r="M3296" t="str">
            <v>UNID.</v>
          </cell>
          <cell r="N3296" t="str">
            <v>TRACTO</v>
          </cell>
          <cell r="O3296">
            <v>63</v>
          </cell>
          <cell r="P3296" t="str">
            <v>E1</v>
          </cell>
          <cell r="Q3296" t="str">
            <v>J1</v>
          </cell>
          <cell r="R3296" t="str">
            <v>J5</v>
          </cell>
          <cell r="S3296" t="str">
            <v>PENDIENTE</v>
          </cell>
          <cell r="T3296">
            <v>0</v>
          </cell>
          <cell r="U3296" t="str">
            <v>PALOMINO CARDENAS JUAN CARLOS</v>
          </cell>
          <cell r="V3296" t="str">
            <v>FLOREZ CONDORI  JOSE WILLIANS</v>
          </cell>
        </row>
        <row r="3297">
          <cell r="A3297">
            <v>3313</v>
          </cell>
          <cell r="B3297">
            <v>42727</v>
          </cell>
          <cell r="C3297" t="str">
            <v>DICIEMBRE</v>
          </cell>
          <cell r="D3297" t="str">
            <v>2016</v>
          </cell>
          <cell r="E3297">
            <v>661</v>
          </cell>
          <cell r="F3297" t="str">
            <v>ABQ-704</v>
          </cell>
          <cell r="G3297" t="str">
            <v>TBB-995</v>
          </cell>
          <cell r="H3297" t="str">
            <v>LAS BAMBAS</v>
          </cell>
          <cell r="I3297">
            <v>112720</v>
          </cell>
          <cell r="J3297" t="str">
            <v>REPUESTO</v>
          </cell>
          <cell r="K3297" t="str">
            <v>RELAY DE 12 V</v>
          </cell>
          <cell r="L3297">
            <v>1</v>
          </cell>
          <cell r="M3297" t="str">
            <v>UNID.</v>
          </cell>
          <cell r="N3297" t="str">
            <v>TRACTO</v>
          </cell>
          <cell r="O3297">
            <v>63</v>
          </cell>
          <cell r="P3297" t="str">
            <v>E1</v>
          </cell>
          <cell r="Q3297" t="str">
            <v>J1</v>
          </cell>
          <cell r="R3297" t="str">
            <v>J5</v>
          </cell>
          <cell r="S3297" t="str">
            <v>PENDIENTE</v>
          </cell>
          <cell r="T3297">
            <v>0</v>
          </cell>
          <cell r="U3297" t="str">
            <v>PALOMINO CARDENAS JUAN CARLOS</v>
          </cell>
          <cell r="V3297" t="str">
            <v>FLOREZ CONDORI  JOSE WILLIANS</v>
          </cell>
        </row>
        <row r="3298">
          <cell r="A3298">
            <v>3314</v>
          </cell>
          <cell r="B3298">
            <v>42727</v>
          </cell>
          <cell r="C3298" t="str">
            <v>DICIEMBRE</v>
          </cell>
          <cell r="D3298" t="str">
            <v>2016</v>
          </cell>
          <cell r="E3298">
            <v>661</v>
          </cell>
          <cell r="F3298" t="str">
            <v>ABQ-704</v>
          </cell>
          <cell r="G3298" t="str">
            <v>TBB-995</v>
          </cell>
          <cell r="H3298" t="str">
            <v>LAS BAMBAS</v>
          </cell>
          <cell r="I3298">
            <v>112720</v>
          </cell>
          <cell r="J3298" t="str">
            <v>REPUESTO</v>
          </cell>
          <cell r="K3298" t="str">
            <v>PORTAFUSIBLE</v>
          </cell>
          <cell r="L3298">
            <v>1</v>
          </cell>
          <cell r="M3298" t="str">
            <v>UNID.</v>
          </cell>
          <cell r="N3298" t="str">
            <v>TRACTO</v>
          </cell>
          <cell r="O3298">
            <v>63</v>
          </cell>
          <cell r="P3298" t="str">
            <v>E1</v>
          </cell>
          <cell r="Q3298" t="str">
            <v>J1</v>
          </cell>
          <cell r="R3298" t="str">
            <v>J5</v>
          </cell>
          <cell r="S3298" t="str">
            <v>PENDIENTE</v>
          </cell>
          <cell r="T3298">
            <v>0</v>
          </cell>
          <cell r="U3298" t="str">
            <v>PALOMINO CARDENAS JUAN CARLOS</v>
          </cell>
          <cell r="V3298" t="str">
            <v>FLOREZ CONDORI  JOSE WILLIANS</v>
          </cell>
        </row>
        <row r="3299">
          <cell r="A3299">
            <v>3315</v>
          </cell>
          <cell r="B3299">
            <v>42727</v>
          </cell>
          <cell r="C3299" t="str">
            <v>DICIEMBRE</v>
          </cell>
          <cell r="D3299" t="str">
            <v>2016</v>
          </cell>
          <cell r="E3299">
            <v>661</v>
          </cell>
          <cell r="F3299" t="str">
            <v>ABQ-704</v>
          </cell>
          <cell r="G3299" t="str">
            <v>TBB-995</v>
          </cell>
          <cell r="H3299" t="str">
            <v>LAS BAMBAS</v>
          </cell>
          <cell r="I3299">
            <v>112720</v>
          </cell>
          <cell r="J3299" t="str">
            <v>REPUESTO</v>
          </cell>
          <cell r="K3299" t="str">
            <v>FUSIBLE 20A</v>
          </cell>
          <cell r="L3299">
            <v>1</v>
          </cell>
          <cell r="M3299" t="str">
            <v>UNID.</v>
          </cell>
          <cell r="N3299" t="str">
            <v>TRACTO</v>
          </cell>
          <cell r="O3299">
            <v>63</v>
          </cell>
          <cell r="P3299" t="str">
            <v>E1</v>
          </cell>
          <cell r="Q3299" t="str">
            <v>J1</v>
          </cell>
          <cell r="R3299" t="str">
            <v>J5</v>
          </cell>
          <cell r="S3299" t="str">
            <v>PENDIENTE</v>
          </cell>
          <cell r="T3299">
            <v>0</v>
          </cell>
          <cell r="U3299" t="str">
            <v>PALOMINO CARDENAS JUAN CARLOS</v>
          </cell>
          <cell r="V3299" t="str">
            <v>FLOREZ CONDORI  JOSE WILLIANS</v>
          </cell>
        </row>
        <row r="3300">
          <cell r="A3300">
            <v>3316</v>
          </cell>
          <cell r="B3300">
            <v>42727</v>
          </cell>
          <cell r="C3300" t="str">
            <v>DICIEMBRE</v>
          </cell>
          <cell r="D3300" t="str">
            <v>2016</v>
          </cell>
          <cell r="E3300">
            <v>661</v>
          </cell>
          <cell r="F3300" t="str">
            <v>ABQ-704</v>
          </cell>
          <cell r="G3300" t="str">
            <v>TBB-995</v>
          </cell>
          <cell r="H3300" t="str">
            <v>LAS BAMBAS</v>
          </cell>
          <cell r="I3300">
            <v>112720</v>
          </cell>
          <cell r="J3300" t="str">
            <v>REPUESTO</v>
          </cell>
          <cell r="K3300" t="str">
            <v>FOCOS 896</v>
          </cell>
          <cell r="L3300">
            <v>2</v>
          </cell>
          <cell r="M3300" t="str">
            <v>UNID.</v>
          </cell>
          <cell r="N3300" t="str">
            <v>TRACTO</v>
          </cell>
          <cell r="O3300">
            <v>63</v>
          </cell>
          <cell r="P3300" t="str">
            <v>E1</v>
          </cell>
          <cell r="Q3300" t="str">
            <v>J1</v>
          </cell>
          <cell r="R3300" t="str">
            <v>J5</v>
          </cell>
          <cell r="S3300" t="str">
            <v>PENDIENTE</v>
          </cell>
          <cell r="T3300">
            <v>0</v>
          </cell>
          <cell r="U3300" t="str">
            <v>PALOMINO CARDENAS JUAN CARLOS</v>
          </cell>
          <cell r="V3300" t="str">
            <v>FLOREZ CONDORI  JOSE WILLIANS</v>
          </cell>
        </row>
        <row r="3301">
          <cell r="A3301">
            <v>3317</v>
          </cell>
          <cell r="B3301">
            <v>42727</v>
          </cell>
          <cell r="C3301" t="str">
            <v>DICIEMBRE</v>
          </cell>
          <cell r="D3301" t="str">
            <v>2016</v>
          </cell>
          <cell r="E3301">
            <v>661</v>
          </cell>
          <cell r="F3301" t="str">
            <v>ABQ-704</v>
          </cell>
          <cell r="G3301" t="str">
            <v>TBB-995</v>
          </cell>
          <cell r="H3301" t="str">
            <v>LAS BAMBAS</v>
          </cell>
          <cell r="I3301">
            <v>112720</v>
          </cell>
          <cell r="J3301" t="str">
            <v>REPUESTO</v>
          </cell>
          <cell r="K3301" t="str">
            <v>PRECINTOS 200</v>
          </cell>
          <cell r="L3301">
            <v>20</v>
          </cell>
          <cell r="M3301" t="str">
            <v>UNID.</v>
          </cell>
          <cell r="N3301" t="str">
            <v>TRACTO</v>
          </cell>
          <cell r="O3301">
            <v>63</v>
          </cell>
          <cell r="P3301" t="str">
            <v>E1</v>
          </cell>
          <cell r="Q3301" t="str">
            <v>J1</v>
          </cell>
          <cell r="R3301" t="str">
            <v>J5</v>
          </cell>
          <cell r="S3301" t="str">
            <v>PENDIENTE</v>
          </cell>
          <cell r="T3301">
            <v>0</v>
          </cell>
          <cell r="U3301" t="str">
            <v>PALOMINO CARDENAS JUAN CARLOS</v>
          </cell>
          <cell r="V3301" t="str">
            <v>FLOREZ CONDORI  JOSE WILLIANS</v>
          </cell>
        </row>
        <row r="3302">
          <cell r="A3302">
            <v>3318</v>
          </cell>
          <cell r="B3302">
            <v>42727</v>
          </cell>
          <cell r="C3302" t="str">
            <v>DICIEMBRE</v>
          </cell>
          <cell r="D3302" t="str">
            <v>2016</v>
          </cell>
          <cell r="E3302">
            <v>661</v>
          </cell>
          <cell r="F3302" t="str">
            <v>ABQ-704</v>
          </cell>
          <cell r="G3302" t="str">
            <v>TBB-995</v>
          </cell>
          <cell r="H3302" t="str">
            <v>LAS BAMBAS</v>
          </cell>
          <cell r="I3302">
            <v>112720</v>
          </cell>
          <cell r="J3302" t="str">
            <v>HERRAMIENTAS</v>
          </cell>
          <cell r="K3302" t="str">
            <v>COOTER</v>
          </cell>
          <cell r="L3302">
            <v>1</v>
          </cell>
          <cell r="M3302" t="str">
            <v>UNID.</v>
          </cell>
          <cell r="N3302" t="str">
            <v>TRACTO</v>
          </cell>
          <cell r="O3302">
            <v>63</v>
          </cell>
          <cell r="P3302" t="str">
            <v>E1</v>
          </cell>
          <cell r="Q3302" t="str">
            <v>J1</v>
          </cell>
          <cell r="R3302" t="str">
            <v>J5</v>
          </cell>
          <cell r="S3302" t="str">
            <v>PENDIENTE</v>
          </cell>
          <cell r="T3302">
            <v>0</v>
          </cell>
          <cell r="U3302" t="str">
            <v>PALOMINO CARDENAS JUAN CARLOS</v>
          </cell>
          <cell r="V3302" t="str">
            <v>FLOREZ CONDORI  JOSE WILLIANS</v>
          </cell>
        </row>
        <row r="3303">
          <cell r="A3303">
            <v>3319</v>
          </cell>
          <cell r="B3303">
            <v>42727</v>
          </cell>
          <cell r="C3303" t="str">
            <v>DICIEMBRE</v>
          </cell>
          <cell r="D3303" t="str">
            <v>2016</v>
          </cell>
          <cell r="E3303">
            <v>661</v>
          </cell>
          <cell r="F3303" t="str">
            <v>ABQ-704</v>
          </cell>
          <cell r="G3303" t="str">
            <v>TBB-995</v>
          </cell>
          <cell r="H3303" t="str">
            <v>LAS BAMBAS</v>
          </cell>
          <cell r="I3303">
            <v>112720</v>
          </cell>
          <cell r="J3303" t="str">
            <v>REPUESTO</v>
          </cell>
          <cell r="K3303" t="str">
            <v xml:space="preserve">TUBO CORRUGADO 1/4 </v>
          </cell>
          <cell r="L3303">
            <v>6</v>
          </cell>
          <cell r="M3303" t="str">
            <v>M</v>
          </cell>
          <cell r="N3303" t="str">
            <v>TRACTO</v>
          </cell>
          <cell r="O3303">
            <v>63</v>
          </cell>
          <cell r="P3303" t="str">
            <v>E1</v>
          </cell>
          <cell r="Q3303" t="str">
            <v>J1</v>
          </cell>
          <cell r="R3303" t="str">
            <v>J5</v>
          </cell>
          <cell r="S3303" t="str">
            <v>PENDIENTE</v>
          </cell>
          <cell r="T3303">
            <v>0</v>
          </cell>
          <cell r="U3303" t="str">
            <v>PALOMINO CARDENAS JUAN CARLOS</v>
          </cell>
          <cell r="V3303" t="str">
            <v>FLOREZ CONDORI  JOSE WILLIANS</v>
          </cell>
        </row>
        <row r="3304">
          <cell r="A3304">
            <v>3336</v>
          </cell>
          <cell r="B3304">
            <v>42727</v>
          </cell>
          <cell r="C3304" t="str">
            <v>DICIEMBRE</v>
          </cell>
          <cell r="D3304" t="str">
            <v>2016</v>
          </cell>
          <cell r="E3304">
            <v>668</v>
          </cell>
          <cell r="F3304" t="str">
            <v>ABR-741</v>
          </cell>
          <cell r="G3304" t="str">
            <v>T3N-974</v>
          </cell>
          <cell r="H3304" t="str">
            <v>LAS BAMBAS</v>
          </cell>
          <cell r="I3304">
            <v>111179</v>
          </cell>
          <cell r="J3304" t="str">
            <v>REPUESTO</v>
          </cell>
          <cell r="K3304" t="str">
            <v>SPRAY VERDE</v>
          </cell>
          <cell r="L3304">
            <v>1</v>
          </cell>
          <cell r="M3304" t="str">
            <v>UNID.</v>
          </cell>
          <cell r="N3304" t="str">
            <v>CISTERNA</v>
          </cell>
          <cell r="O3304">
            <v>63</v>
          </cell>
          <cell r="P3304" t="str">
            <v>S1</v>
          </cell>
          <cell r="Q3304" t="str">
            <v>J1</v>
          </cell>
          <cell r="R3304" t="str">
            <v>J5</v>
          </cell>
          <cell r="S3304" t="str">
            <v>PENDIENTE</v>
          </cell>
          <cell r="T3304">
            <v>0</v>
          </cell>
          <cell r="U3304" t="str">
            <v>BAYONA CRUZ CRISTIAN ARMANDO</v>
          </cell>
          <cell r="V3304" t="str">
            <v>FLOREZ CONDORI  JOSE WILLIANS</v>
          </cell>
        </row>
        <row r="3305">
          <cell r="A3305">
            <v>3340</v>
          </cell>
          <cell r="B3305">
            <v>42727</v>
          </cell>
          <cell r="C3305" t="str">
            <v>DICIEMBRE</v>
          </cell>
          <cell r="D3305" t="str">
            <v>2016</v>
          </cell>
          <cell r="E3305">
            <v>668</v>
          </cell>
          <cell r="F3305" t="str">
            <v>ABR-741</v>
          </cell>
          <cell r="G3305" t="str">
            <v>T3N-974</v>
          </cell>
          <cell r="H3305" t="str">
            <v>LAS BAMBAS</v>
          </cell>
          <cell r="I3305">
            <v>111179</v>
          </cell>
          <cell r="J3305" t="str">
            <v>REPUESTO</v>
          </cell>
          <cell r="K3305" t="str">
            <v>LIQUIDO LIMPIAPARABRISAS</v>
          </cell>
          <cell r="L3305">
            <v>1</v>
          </cell>
          <cell r="M3305" t="str">
            <v>GLNS.</v>
          </cell>
          <cell r="N3305" t="str">
            <v>TRACTO</v>
          </cell>
          <cell r="O3305">
            <v>63</v>
          </cell>
          <cell r="P3305" t="str">
            <v>M2</v>
          </cell>
          <cell r="Q3305" t="str">
            <v>J1</v>
          </cell>
          <cell r="R3305" t="str">
            <v>J5</v>
          </cell>
          <cell r="S3305" t="str">
            <v>PENDIENTE</v>
          </cell>
          <cell r="T3305">
            <v>0</v>
          </cell>
          <cell r="U3305" t="str">
            <v>CHUMPITAZ GAGO JULIO ENRIQUE</v>
          </cell>
          <cell r="V3305" t="str">
            <v>FLOREZ CONDORI  JOSE WILLIANS</v>
          </cell>
        </row>
        <row r="3306">
          <cell r="A3306">
            <v>3341</v>
          </cell>
          <cell r="B3306">
            <v>42727</v>
          </cell>
          <cell r="C3306" t="str">
            <v>DICIEMBRE</v>
          </cell>
          <cell r="D3306" t="str">
            <v>2016</v>
          </cell>
          <cell r="E3306">
            <v>668</v>
          </cell>
          <cell r="F3306" t="str">
            <v>ABR-741</v>
          </cell>
          <cell r="G3306" t="str">
            <v>T3N-974</v>
          </cell>
          <cell r="H3306" t="str">
            <v>LAS BAMBAS</v>
          </cell>
          <cell r="I3306">
            <v>111179</v>
          </cell>
          <cell r="J3306" t="str">
            <v>REPUESTO</v>
          </cell>
          <cell r="K3306" t="str">
            <v>LIQUIDO REFRIGERANTE</v>
          </cell>
          <cell r="L3306">
            <v>0.5</v>
          </cell>
          <cell r="M3306" t="str">
            <v>GLNS.</v>
          </cell>
          <cell r="N3306" t="str">
            <v>TRACTO</v>
          </cell>
          <cell r="O3306">
            <v>63</v>
          </cell>
          <cell r="P3306" t="str">
            <v>M2</v>
          </cell>
          <cell r="Q3306" t="str">
            <v>J1</v>
          </cell>
          <cell r="R3306" t="str">
            <v>J5</v>
          </cell>
          <cell r="S3306" t="str">
            <v>PENDIENTE</v>
          </cell>
          <cell r="T3306">
            <v>0</v>
          </cell>
          <cell r="U3306" t="str">
            <v>CHUMPITAZ GAGO JULIO ENRIQUE</v>
          </cell>
          <cell r="V3306" t="str">
            <v>FLOREZ CONDORI  JOSE WILLIANS</v>
          </cell>
        </row>
        <row r="3307">
          <cell r="A3307">
            <v>3309</v>
          </cell>
          <cell r="B3307">
            <v>42727</v>
          </cell>
          <cell r="C3307" t="str">
            <v>DICIEMBRE</v>
          </cell>
          <cell r="D3307" t="str">
            <v>2016</v>
          </cell>
          <cell r="E3307">
            <v>652</v>
          </cell>
          <cell r="F3307" t="str">
            <v>ABS-700</v>
          </cell>
          <cell r="G3307" t="str">
            <v>TBC-971</v>
          </cell>
          <cell r="H3307" t="str">
            <v>LAS BAMBAS</v>
          </cell>
          <cell r="I3307">
            <v>102512</v>
          </cell>
          <cell r="J3307" t="str">
            <v>REPUESTO</v>
          </cell>
          <cell r="K3307" t="str">
            <v>QUINTA RUEDA</v>
          </cell>
          <cell r="L3307">
            <v>1</v>
          </cell>
          <cell r="M3307" t="str">
            <v>UNID.</v>
          </cell>
          <cell r="N3307" t="str">
            <v>TRACTO</v>
          </cell>
          <cell r="O3307">
            <v>63</v>
          </cell>
          <cell r="P3307" t="str">
            <v>M3</v>
          </cell>
          <cell r="Q3307" t="str">
            <v>J1</v>
          </cell>
          <cell r="R3307" t="str">
            <v>J5</v>
          </cell>
          <cell r="S3307" t="str">
            <v>PENDIENTE</v>
          </cell>
          <cell r="T3307">
            <v>0</v>
          </cell>
          <cell r="U3307" t="str">
            <v>GARCIA PASQUEL  JOSE LUIS</v>
          </cell>
          <cell r="V3307" t="str">
            <v>FLOREZ CONDORI  JOSE WILLIANS</v>
          </cell>
        </row>
        <row r="3308">
          <cell r="A3308">
            <v>3293</v>
          </cell>
          <cell r="B3308">
            <v>42727</v>
          </cell>
          <cell r="C3308" t="str">
            <v>DICIEMBRE</v>
          </cell>
          <cell r="D3308" t="str">
            <v>2016</v>
          </cell>
          <cell r="E3308">
            <v>655</v>
          </cell>
          <cell r="F3308" t="str">
            <v>AEH-888</v>
          </cell>
          <cell r="G3308" t="str">
            <v>CAMIONETA</v>
          </cell>
          <cell r="H3308" t="str">
            <v>LAS BAMBAS</v>
          </cell>
          <cell r="I3308">
            <v>95338</v>
          </cell>
          <cell r="J3308" t="str">
            <v>REPUESTO</v>
          </cell>
          <cell r="K3308" t="str">
            <v>FAROS NEBLINEROS</v>
          </cell>
          <cell r="L3308">
            <v>2</v>
          </cell>
          <cell r="M3308" t="str">
            <v>UNID.</v>
          </cell>
          <cell r="N3308" t="str">
            <v>CAMIONETA</v>
          </cell>
          <cell r="O3308">
            <v>63</v>
          </cell>
          <cell r="P3308" t="str">
            <v>E2</v>
          </cell>
          <cell r="Q3308" t="str">
            <v>J1</v>
          </cell>
          <cell r="R3308" t="str">
            <v>J6</v>
          </cell>
          <cell r="S3308" t="str">
            <v>PENDIENTE</v>
          </cell>
          <cell r="T3308">
            <v>0</v>
          </cell>
          <cell r="U3308" t="str">
            <v>YUCA BELLIDO BORIS YERSY</v>
          </cell>
          <cell r="V3308" t="str">
            <v>FLOREZ CONDORI  JOSE WILLIANS</v>
          </cell>
        </row>
        <row r="3309">
          <cell r="A3309">
            <v>3333</v>
          </cell>
          <cell r="B3309">
            <v>42727</v>
          </cell>
          <cell r="C3309" t="str">
            <v>DICIEMBRE</v>
          </cell>
          <cell r="D3309" t="str">
            <v>2016</v>
          </cell>
          <cell r="E3309">
            <v>655</v>
          </cell>
          <cell r="F3309" t="str">
            <v>AEH-888</v>
          </cell>
          <cell r="G3309" t="str">
            <v>CAMIONETA</v>
          </cell>
          <cell r="H3309" t="str">
            <v>LAS BAMBAS</v>
          </cell>
          <cell r="I3309">
            <v>95338</v>
          </cell>
          <cell r="J3309" t="str">
            <v>REPUESTO</v>
          </cell>
          <cell r="K3309" t="str">
            <v>MINIFUSIBLES 10A</v>
          </cell>
          <cell r="L3309">
            <v>1</v>
          </cell>
          <cell r="M3309" t="str">
            <v>UNID.</v>
          </cell>
          <cell r="N3309" t="str">
            <v>TRACTO</v>
          </cell>
          <cell r="O3309">
            <v>63</v>
          </cell>
          <cell r="P3309" t="str">
            <v>E3</v>
          </cell>
          <cell r="Q3309" t="str">
            <v>J1</v>
          </cell>
          <cell r="R3309" t="str">
            <v>J5</v>
          </cell>
          <cell r="S3309" t="str">
            <v>PENDIENTE</v>
          </cell>
          <cell r="T3309">
            <v>0</v>
          </cell>
          <cell r="U3309" t="str">
            <v>CONDORI CHURATA ALEX</v>
          </cell>
          <cell r="V3309" t="str">
            <v>FLOREZ CONDORI  JOSE WILLIANS</v>
          </cell>
        </row>
        <row r="3310">
          <cell r="A3310">
            <v>3337</v>
          </cell>
          <cell r="B3310">
            <v>42727</v>
          </cell>
          <cell r="C3310" t="str">
            <v>DICIEMBRE</v>
          </cell>
          <cell r="D3310" t="str">
            <v>2016</v>
          </cell>
          <cell r="E3310">
            <v>655</v>
          </cell>
          <cell r="F3310" t="str">
            <v>AEH-888</v>
          </cell>
          <cell r="G3310" t="str">
            <v>CAMIONETA</v>
          </cell>
          <cell r="H3310" t="str">
            <v>LAS BAMBAS</v>
          </cell>
          <cell r="I3310">
            <v>95338</v>
          </cell>
          <cell r="J3310" t="str">
            <v>REPUESTO</v>
          </cell>
          <cell r="K3310" t="str">
            <v>FOCO H4</v>
          </cell>
          <cell r="L3310">
            <v>1</v>
          </cell>
          <cell r="M3310" t="str">
            <v>UNID.</v>
          </cell>
          <cell r="N3310" t="str">
            <v>TRACTO</v>
          </cell>
          <cell r="O3310">
            <v>63</v>
          </cell>
          <cell r="P3310" t="str">
            <v>E3</v>
          </cell>
          <cell r="Q3310" t="str">
            <v>J1</v>
          </cell>
          <cell r="R3310" t="str">
            <v>J5</v>
          </cell>
          <cell r="S3310" t="str">
            <v>PENDIENTE</v>
          </cell>
          <cell r="T3310">
            <v>0</v>
          </cell>
          <cell r="U3310" t="str">
            <v>CONDORI CHURATA ALEX</v>
          </cell>
          <cell r="V3310" t="str">
            <v>FLOREZ CONDORI  JOSE WILLIANS</v>
          </cell>
        </row>
        <row r="3311">
          <cell r="A3311">
            <v>3339</v>
          </cell>
          <cell r="B3311">
            <v>42727</v>
          </cell>
          <cell r="C3311" t="str">
            <v>DICIEMBRE</v>
          </cell>
          <cell r="D3311" t="str">
            <v>2016</v>
          </cell>
          <cell r="E3311">
            <v>655</v>
          </cell>
          <cell r="F3311" t="str">
            <v>AEH-888</v>
          </cell>
          <cell r="G3311" t="str">
            <v>CAMIONETA</v>
          </cell>
          <cell r="H3311" t="str">
            <v>LAS BAMBAS</v>
          </cell>
          <cell r="I3311">
            <v>95338</v>
          </cell>
          <cell r="J3311" t="str">
            <v>REPUESTO</v>
          </cell>
          <cell r="K3311" t="str">
            <v>FOCOS PILOTO DOBLE CONTACTO</v>
          </cell>
          <cell r="L3311">
            <v>2</v>
          </cell>
          <cell r="M3311" t="str">
            <v>UNID.</v>
          </cell>
          <cell r="N3311" t="str">
            <v>TRACTO</v>
          </cell>
          <cell r="O3311">
            <v>63</v>
          </cell>
          <cell r="P3311" t="str">
            <v>E3</v>
          </cell>
          <cell r="Q3311" t="str">
            <v>J1</v>
          </cell>
          <cell r="R3311" t="str">
            <v>J5</v>
          </cell>
          <cell r="S3311" t="str">
            <v>PENDIENTE</v>
          </cell>
          <cell r="T3311">
            <v>0</v>
          </cell>
          <cell r="U3311" t="str">
            <v>CONDORI CHURATA ALEX</v>
          </cell>
          <cell r="V3311" t="str">
            <v>FLOREZ CONDORI  JOSE WILLIANS</v>
          </cell>
        </row>
        <row r="3312">
          <cell r="A3312">
            <v>3343</v>
          </cell>
          <cell r="B3312">
            <v>42727</v>
          </cell>
          <cell r="C3312" t="str">
            <v>DICIEMBRE</v>
          </cell>
          <cell r="D3312" t="str">
            <v>2016</v>
          </cell>
          <cell r="E3312">
            <v>674</v>
          </cell>
          <cell r="F3312" t="str">
            <v>APH-782</v>
          </cell>
          <cell r="G3312" t="str">
            <v>CAMIONETA</v>
          </cell>
          <cell r="H3312" t="str">
            <v>LAS BAMBAS</v>
          </cell>
          <cell r="I3312">
            <v>4631</v>
          </cell>
          <cell r="J3312" t="str">
            <v>REPUESTO</v>
          </cell>
          <cell r="K3312" t="str">
            <v>FILTRO DE ACEITE</v>
          </cell>
          <cell r="L3312">
            <v>1</v>
          </cell>
          <cell r="M3312" t="str">
            <v>UNID.</v>
          </cell>
          <cell r="N3312" t="str">
            <v>CAMIONETA</v>
          </cell>
          <cell r="O3312">
            <v>63</v>
          </cell>
          <cell r="P3312" t="str">
            <v>J1</v>
          </cell>
          <cell r="Q3312" t="str">
            <v>J1</v>
          </cell>
          <cell r="R3312" t="str">
            <v>J5</v>
          </cell>
          <cell r="S3312" t="str">
            <v>PENDIENTE</v>
          </cell>
          <cell r="T3312">
            <v>0</v>
          </cell>
          <cell r="U3312" t="str">
            <v>FLOREZ CONDORI  JOSE WILLIANS</v>
          </cell>
          <cell r="V3312" t="str">
            <v>FLOREZ CONDORI  JOSE WILLIANS</v>
          </cell>
        </row>
        <row r="3313">
          <cell r="A3313">
            <v>3344</v>
          </cell>
          <cell r="B3313">
            <v>42727</v>
          </cell>
          <cell r="C3313" t="str">
            <v>DICIEMBRE</v>
          </cell>
          <cell r="D3313" t="str">
            <v>2016</v>
          </cell>
          <cell r="E3313">
            <v>674</v>
          </cell>
          <cell r="F3313" t="str">
            <v>APH-782</v>
          </cell>
          <cell r="G3313" t="str">
            <v>CAMIONETA</v>
          </cell>
          <cell r="H3313" t="str">
            <v>LAS BAMBAS</v>
          </cell>
          <cell r="I3313">
            <v>4631</v>
          </cell>
          <cell r="J3313" t="str">
            <v>REPUESTO</v>
          </cell>
          <cell r="K3313" t="str">
            <v>FILTRO DE COMBUSTIBLE</v>
          </cell>
          <cell r="L3313">
            <v>1</v>
          </cell>
          <cell r="M3313" t="str">
            <v>UNID.</v>
          </cell>
          <cell r="N3313" t="str">
            <v>CAMIONETA</v>
          </cell>
          <cell r="O3313">
            <v>63</v>
          </cell>
          <cell r="P3313" t="str">
            <v>J1</v>
          </cell>
          <cell r="Q3313" t="str">
            <v>J1</v>
          </cell>
          <cell r="R3313" t="str">
            <v>J5</v>
          </cell>
          <cell r="S3313" t="str">
            <v>PENDIENTE</v>
          </cell>
          <cell r="T3313">
            <v>0</v>
          </cell>
          <cell r="U3313" t="str">
            <v>FLOREZ CONDORI  JOSE WILLIANS</v>
          </cell>
          <cell r="V3313" t="str">
            <v>FLOREZ CONDORI  JOSE WILLIANS</v>
          </cell>
        </row>
        <row r="3314">
          <cell r="A3314">
            <v>3345</v>
          </cell>
          <cell r="B3314">
            <v>42727</v>
          </cell>
          <cell r="C3314" t="str">
            <v>DICIEMBRE</v>
          </cell>
          <cell r="D3314" t="str">
            <v>2016</v>
          </cell>
          <cell r="E3314">
            <v>674</v>
          </cell>
          <cell r="F3314" t="str">
            <v>APH-782</v>
          </cell>
          <cell r="G3314" t="str">
            <v>CAMIONETA</v>
          </cell>
          <cell r="H3314" t="str">
            <v>LAS BAMBAS</v>
          </cell>
          <cell r="I3314">
            <v>4631</v>
          </cell>
          <cell r="J3314" t="str">
            <v>REPUESTO</v>
          </cell>
          <cell r="K3314" t="str">
            <v>FILTRO DE AIRE</v>
          </cell>
          <cell r="L3314">
            <v>1</v>
          </cell>
          <cell r="M3314" t="str">
            <v>UNID.</v>
          </cell>
          <cell r="N3314" t="str">
            <v>CAMIONETA</v>
          </cell>
          <cell r="O3314">
            <v>63</v>
          </cell>
          <cell r="P3314" t="str">
            <v>J1</v>
          </cell>
          <cell r="Q3314" t="str">
            <v>J1</v>
          </cell>
          <cell r="R3314" t="str">
            <v>J5</v>
          </cell>
          <cell r="S3314" t="str">
            <v>PENDIENTE</v>
          </cell>
          <cell r="T3314">
            <v>0</v>
          </cell>
          <cell r="U3314" t="str">
            <v>FLOREZ CONDORI  JOSE WILLIANS</v>
          </cell>
          <cell r="V3314" t="str">
            <v>FLOREZ CONDORI  JOSE WILLIANS</v>
          </cell>
        </row>
        <row r="3315">
          <cell r="A3315">
            <v>3346</v>
          </cell>
          <cell r="B3315">
            <v>42727</v>
          </cell>
          <cell r="C3315" t="str">
            <v>DICIEMBRE</v>
          </cell>
          <cell r="D3315" t="str">
            <v>2016</v>
          </cell>
          <cell r="E3315">
            <v>674</v>
          </cell>
          <cell r="F3315" t="str">
            <v>APH-782</v>
          </cell>
          <cell r="G3315" t="str">
            <v>CAMIONETA</v>
          </cell>
          <cell r="H3315" t="str">
            <v>LAS BAMBAS</v>
          </cell>
          <cell r="I3315">
            <v>4631</v>
          </cell>
          <cell r="J3315" t="str">
            <v>REPUESTO</v>
          </cell>
          <cell r="K3315" t="str">
            <v>ACEITE 15W40</v>
          </cell>
          <cell r="L3315">
            <v>2</v>
          </cell>
          <cell r="M3315" t="str">
            <v>GLNS.</v>
          </cell>
          <cell r="N3315" t="str">
            <v>CAMIONETA</v>
          </cell>
          <cell r="O3315">
            <v>63</v>
          </cell>
          <cell r="P3315" t="str">
            <v>J1</v>
          </cell>
          <cell r="Q3315" t="str">
            <v>J1</v>
          </cell>
          <cell r="R3315" t="str">
            <v>J5</v>
          </cell>
          <cell r="S3315" t="str">
            <v>PENDIENTE</v>
          </cell>
          <cell r="T3315">
            <v>0</v>
          </cell>
          <cell r="U3315" t="str">
            <v>FLOREZ CONDORI  JOSE WILLIANS</v>
          </cell>
          <cell r="V3315" t="str">
            <v>FLOREZ CONDORI  JOSE WILLIANS</v>
          </cell>
        </row>
        <row r="3316">
          <cell r="A3316">
            <v>3354</v>
          </cell>
          <cell r="B3316">
            <v>42727</v>
          </cell>
          <cell r="C3316" t="str">
            <v>DICIEMBRE</v>
          </cell>
          <cell r="D3316" t="str">
            <v>2016</v>
          </cell>
          <cell r="E3316">
            <v>530</v>
          </cell>
          <cell r="F3316" t="str">
            <v>C5R-892</v>
          </cell>
          <cell r="G3316" t="str">
            <v>A0T-983</v>
          </cell>
          <cell r="H3316" t="str">
            <v>LAS BAMBAS</v>
          </cell>
          <cell r="I3316">
            <v>226743</v>
          </cell>
          <cell r="J3316" t="str">
            <v>REPUESTO</v>
          </cell>
          <cell r="K3316" t="str">
            <v>CONOS 3/8</v>
          </cell>
          <cell r="L3316">
            <v>4</v>
          </cell>
          <cell r="M3316" t="str">
            <v>UNID.</v>
          </cell>
          <cell r="N3316" t="str">
            <v>TRACTO</v>
          </cell>
          <cell r="O3316">
            <v>63</v>
          </cell>
          <cell r="P3316" t="str">
            <v>M8</v>
          </cell>
          <cell r="Q3316" t="str">
            <v>J2</v>
          </cell>
          <cell r="R3316" t="str">
            <v>J5</v>
          </cell>
          <cell r="S3316" t="str">
            <v>PENDIENTE</v>
          </cell>
          <cell r="T3316">
            <v>0</v>
          </cell>
          <cell r="U3316" t="str">
            <v>VARILLAS GAGO  OSCAR ALBERTO</v>
          </cell>
          <cell r="V3316" t="str">
            <v>CORIHUAMAN SURCO  ERICK ROBERT</v>
          </cell>
        </row>
        <row r="3317">
          <cell r="A3317">
            <v>3355</v>
          </cell>
          <cell r="B3317">
            <v>42727</v>
          </cell>
          <cell r="C3317" t="str">
            <v>DICIEMBRE</v>
          </cell>
          <cell r="D3317" t="str">
            <v>2016</v>
          </cell>
          <cell r="E3317">
            <v>530</v>
          </cell>
          <cell r="F3317" t="str">
            <v>C5R-892</v>
          </cell>
          <cell r="G3317" t="str">
            <v>A0T-983</v>
          </cell>
          <cell r="H3317" t="str">
            <v>LAS BAMBAS</v>
          </cell>
          <cell r="I3317">
            <v>226743</v>
          </cell>
          <cell r="J3317" t="str">
            <v>REPUESTO</v>
          </cell>
          <cell r="K3317" t="str">
            <v>GUIAS 3/8</v>
          </cell>
          <cell r="L3317">
            <v>4</v>
          </cell>
          <cell r="M3317" t="str">
            <v>UNID.</v>
          </cell>
          <cell r="N3317" t="str">
            <v>TRACTO</v>
          </cell>
          <cell r="O3317">
            <v>63</v>
          </cell>
          <cell r="P3317" t="str">
            <v>M8</v>
          </cell>
          <cell r="Q3317" t="str">
            <v>J2</v>
          </cell>
          <cell r="R3317" t="str">
            <v>J5</v>
          </cell>
          <cell r="S3317" t="str">
            <v>PENDIENTE</v>
          </cell>
          <cell r="T3317">
            <v>0</v>
          </cell>
          <cell r="U3317" t="str">
            <v>VARILLAS GAGO  OSCAR ALBERTO</v>
          </cell>
          <cell r="V3317" t="str">
            <v>CORIHUAMAN SURCO  ERICK ROBERT</v>
          </cell>
        </row>
        <row r="3318">
          <cell r="A3318">
            <v>3357</v>
          </cell>
          <cell r="B3318">
            <v>42727</v>
          </cell>
          <cell r="C3318" t="str">
            <v>DICIEMBRE</v>
          </cell>
          <cell r="D3318" t="str">
            <v>2016</v>
          </cell>
          <cell r="E3318">
            <v>530</v>
          </cell>
          <cell r="F3318" t="str">
            <v>C5R-892</v>
          </cell>
          <cell r="G3318" t="str">
            <v>A0T-983</v>
          </cell>
          <cell r="H3318" t="str">
            <v>LAS BAMBAS</v>
          </cell>
          <cell r="I3318">
            <v>226743</v>
          </cell>
          <cell r="J3318" t="str">
            <v>REPUESTO</v>
          </cell>
          <cell r="K3318" t="str">
            <v>PERNO 3/8X 4"</v>
          </cell>
          <cell r="L3318">
            <v>1</v>
          </cell>
          <cell r="M3318" t="str">
            <v>UNID.</v>
          </cell>
          <cell r="N3318" t="str">
            <v>TRACTO</v>
          </cell>
          <cell r="O3318">
            <v>63</v>
          </cell>
          <cell r="P3318" t="str">
            <v>E3</v>
          </cell>
          <cell r="Q3318" t="str">
            <v>J1</v>
          </cell>
          <cell r="R3318" t="str">
            <v>J5</v>
          </cell>
          <cell r="S3318" t="str">
            <v>PENDIENTE</v>
          </cell>
          <cell r="T3318">
            <v>0</v>
          </cell>
          <cell r="U3318" t="str">
            <v>CONDORI CHURATA ALEX</v>
          </cell>
          <cell r="V3318" t="str">
            <v>FLOREZ CONDORI  JOSE WILLIANS</v>
          </cell>
        </row>
        <row r="3319">
          <cell r="A3319">
            <v>3358</v>
          </cell>
          <cell r="B3319">
            <v>42727</v>
          </cell>
          <cell r="C3319" t="str">
            <v>DICIEMBRE</v>
          </cell>
          <cell r="D3319" t="str">
            <v>2016</v>
          </cell>
          <cell r="E3319">
            <v>530</v>
          </cell>
          <cell r="F3319" t="str">
            <v>C5R-892</v>
          </cell>
          <cell r="G3319" t="str">
            <v>A0T-983</v>
          </cell>
          <cell r="H3319" t="str">
            <v>LAS BAMBAS</v>
          </cell>
          <cell r="I3319">
            <v>226743</v>
          </cell>
          <cell r="J3319" t="str">
            <v>REPUESTO</v>
          </cell>
          <cell r="K3319" t="str">
            <v>PERNO 3/8X 5"</v>
          </cell>
          <cell r="L3319">
            <v>1</v>
          </cell>
          <cell r="M3319" t="str">
            <v>UNID.</v>
          </cell>
          <cell r="N3319" t="str">
            <v>TRACTO</v>
          </cell>
          <cell r="O3319">
            <v>63</v>
          </cell>
          <cell r="P3319" t="str">
            <v>E3</v>
          </cell>
          <cell r="Q3319" t="str">
            <v>J1</v>
          </cell>
          <cell r="R3319" t="str">
            <v>J5</v>
          </cell>
          <cell r="S3319" t="str">
            <v>PENDIENTE</v>
          </cell>
          <cell r="T3319">
            <v>0</v>
          </cell>
          <cell r="U3319" t="str">
            <v>CONDORI CHURATA ALEX</v>
          </cell>
          <cell r="V3319" t="str">
            <v>FLOREZ CONDORI  JOSE WILLIANS</v>
          </cell>
        </row>
        <row r="3320">
          <cell r="A3320">
            <v>3359</v>
          </cell>
          <cell r="B3320">
            <v>42727</v>
          </cell>
          <cell r="C3320" t="str">
            <v>DICIEMBRE</v>
          </cell>
          <cell r="D3320" t="str">
            <v>2016</v>
          </cell>
          <cell r="E3320">
            <v>530</v>
          </cell>
          <cell r="F3320" t="str">
            <v>C5R-892</v>
          </cell>
          <cell r="G3320" t="str">
            <v>A0T-983</v>
          </cell>
          <cell r="H3320" t="str">
            <v>LAS BAMBAS</v>
          </cell>
          <cell r="I3320">
            <v>226743</v>
          </cell>
          <cell r="J3320" t="str">
            <v>REPUESTO</v>
          </cell>
          <cell r="K3320" t="str">
            <v>ARANDELAS 3/8</v>
          </cell>
          <cell r="L3320">
            <v>2</v>
          </cell>
          <cell r="M3320" t="str">
            <v>UNID.</v>
          </cell>
          <cell r="N3320" t="str">
            <v>TRACTO</v>
          </cell>
          <cell r="O3320">
            <v>63</v>
          </cell>
          <cell r="P3320" t="str">
            <v>E3</v>
          </cell>
          <cell r="Q3320" t="str">
            <v>J1</v>
          </cell>
          <cell r="R3320" t="str">
            <v>J5</v>
          </cell>
          <cell r="S3320" t="str">
            <v>PENDIENTE</v>
          </cell>
          <cell r="T3320">
            <v>0</v>
          </cell>
          <cell r="U3320" t="str">
            <v>CONDORI CHURATA ALEX</v>
          </cell>
          <cell r="V3320" t="str">
            <v>FLOREZ CONDORI  JOSE WILLIANS</v>
          </cell>
        </row>
        <row r="3321">
          <cell r="A3321">
            <v>3360</v>
          </cell>
          <cell r="B3321">
            <v>42727</v>
          </cell>
          <cell r="C3321" t="str">
            <v>DICIEMBRE</v>
          </cell>
          <cell r="D3321" t="str">
            <v>2016</v>
          </cell>
          <cell r="E3321">
            <v>530</v>
          </cell>
          <cell r="F3321" t="str">
            <v>C5R-892</v>
          </cell>
          <cell r="G3321" t="str">
            <v>A0T-983</v>
          </cell>
          <cell r="H3321" t="str">
            <v>LAS BAMBAS</v>
          </cell>
          <cell r="I3321">
            <v>226743</v>
          </cell>
          <cell r="J3321" t="str">
            <v>REPUESTO</v>
          </cell>
          <cell r="K3321" t="str">
            <v>TUERCAS 3/8</v>
          </cell>
          <cell r="L3321">
            <v>2</v>
          </cell>
          <cell r="M3321" t="str">
            <v>UNID.</v>
          </cell>
          <cell r="N3321" t="str">
            <v>TRACTO</v>
          </cell>
          <cell r="O3321">
            <v>63</v>
          </cell>
          <cell r="P3321" t="str">
            <v>E3</v>
          </cell>
          <cell r="Q3321" t="str">
            <v>J1</v>
          </cell>
          <cell r="R3321" t="str">
            <v>J5</v>
          </cell>
          <cell r="S3321" t="str">
            <v>PENDIENTE</v>
          </cell>
          <cell r="T3321">
            <v>0</v>
          </cell>
          <cell r="U3321" t="str">
            <v>CONDORI CHURATA ALEX</v>
          </cell>
          <cell r="V3321" t="str">
            <v>FLOREZ CONDORI  JOSE WILLIANS</v>
          </cell>
        </row>
        <row r="3322">
          <cell r="A3322">
            <v>3297</v>
          </cell>
          <cell r="B3322">
            <v>42727</v>
          </cell>
          <cell r="C3322" t="str">
            <v>DICIEMBRE</v>
          </cell>
          <cell r="D3322" t="str">
            <v>2016</v>
          </cell>
          <cell r="E3322">
            <v>638</v>
          </cell>
          <cell r="F3322" t="str">
            <v>C5R-895</v>
          </cell>
          <cell r="G3322" t="str">
            <v>TBL-976</v>
          </cell>
          <cell r="H3322" t="str">
            <v>LAS BAMBAS</v>
          </cell>
          <cell r="I3322">
            <v>171517</v>
          </cell>
          <cell r="J3322" t="str">
            <v>REPUESTO</v>
          </cell>
          <cell r="K3322" t="str">
            <v>CELLOCORD 5/32</v>
          </cell>
          <cell r="L3322">
            <v>2</v>
          </cell>
          <cell r="M3322" t="str">
            <v>KG.</v>
          </cell>
          <cell r="N3322" t="str">
            <v>CISTERNA</v>
          </cell>
          <cell r="O3322">
            <v>63</v>
          </cell>
          <cell r="P3322" t="str">
            <v>S1</v>
          </cell>
          <cell r="Q3322" t="str">
            <v>J1</v>
          </cell>
          <cell r="R3322" t="str">
            <v>J5</v>
          </cell>
          <cell r="S3322" t="str">
            <v>PENDIENTE</v>
          </cell>
          <cell r="T3322">
            <v>0</v>
          </cell>
          <cell r="U3322" t="str">
            <v>BAYONA CRUZ CRISTIAN ARMANDO</v>
          </cell>
          <cell r="V3322" t="str">
            <v>FLOREZ CONDORI  JOSE WILLIANS</v>
          </cell>
        </row>
        <row r="3323">
          <cell r="A3323">
            <v>3298</v>
          </cell>
          <cell r="B3323">
            <v>42727</v>
          </cell>
          <cell r="C3323" t="str">
            <v>DICIEMBRE</v>
          </cell>
          <cell r="D3323" t="str">
            <v>2016</v>
          </cell>
          <cell r="E3323">
            <v>638</v>
          </cell>
          <cell r="F3323" t="str">
            <v>C5R-895</v>
          </cell>
          <cell r="G3323" t="str">
            <v>TBL-976</v>
          </cell>
          <cell r="H3323" t="str">
            <v>LAS BAMBAS</v>
          </cell>
          <cell r="I3323">
            <v>171517</v>
          </cell>
          <cell r="J3323" t="str">
            <v>REPUESTO</v>
          </cell>
          <cell r="K3323" t="str">
            <v>DISCO DE CORTE 7"</v>
          </cell>
          <cell r="L3323">
            <v>2</v>
          </cell>
          <cell r="M3323" t="str">
            <v>UNID.</v>
          </cell>
          <cell r="N3323" t="str">
            <v>CISTERNA</v>
          </cell>
          <cell r="O3323">
            <v>63</v>
          </cell>
          <cell r="P3323" t="str">
            <v>S1</v>
          </cell>
          <cell r="Q3323" t="str">
            <v>J1</v>
          </cell>
          <cell r="R3323" t="str">
            <v>J5</v>
          </cell>
          <cell r="S3323" t="str">
            <v>PENDIENTE</v>
          </cell>
          <cell r="T3323">
            <v>0</v>
          </cell>
          <cell r="U3323" t="str">
            <v>BAYONA CRUZ CRISTIAN ARMANDO</v>
          </cell>
          <cell r="V3323" t="str">
            <v>FLOREZ CONDORI  JOSE WILLIANS</v>
          </cell>
        </row>
        <row r="3324">
          <cell r="A3324">
            <v>3299</v>
          </cell>
          <cell r="B3324">
            <v>42727</v>
          </cell>
          <cell r="C3324" t="str">
            <v>DICIEMBRE</v>
          </cell>
          <cell r="D3324" t="str">
            <v>2016</v>
          </cell>
          <cell r="E3324">
            <v>638</v>
          </cell>
          <cell r="F3324" t="str">
            <v>C5R-895</v>
          </cell>
          <cell r="G3324" t="str">
            <v>TBL-976</v>
          </cell>
          <cell r="H3324" t="str">
            <v>LAS BAMBAS</v>
          </cell>
          <cell r="I3324">
            <v>171517</v>
          </cell>
          <cell r="J3324" t="str">
            <v>REPUESTO</v>
          </cell>
          <cell r="K3324" t="str">
            <v>DISCO DE DESBASTE 7"</v>
          </cell>
          <cell r="L3324">
            <v>1</v>
          </cell>
          <cell r="M3324" t="str">
            <v>UNID.</v>
          </cell>
          <cell r="N3324" t="str">
            <v>CISTERNA</v>
          </cell>
          <cell r="O3324">
            <v>63</v>
          </cell>
          <cell r="P3324" t="str">
            <v>S1</v>
          </cell>
          <cell r="Q3324" t="str">
            <v>J1</v>
          </cell>
          <cell r="R3324" t="str">
            <v>J5</v>
          </cell>
          <cell r="S3324" t="str">
            <v>PENDIENTE</v>
          </cell>
          <cell r="T3324">
            <v>0</v>
          </cell>
          <cell r="U3324" t="str">
            <v>BAYONA CRUZ CRISTIAN ARMANDO</v>
          </cell>
          <cell r="V3324" t="str">
            <v>FLOREZ CONDORI  JOSE WILLIANS</v>
          </cell>
        </row>
        <row r="3325">
          <cell r="A3325">
            <v>3295</v>
          </cell>
          <cell r="B3325">
            <v>42727</v>
          </cell>
          <cell r="C3325" t="str">
            <v>DICIEMBRE</v>
          </cell>
          <cell r="D3325" t="str">
            <v>2016</v>
          </cell>
          <cell r="E3325">
            <v>656</v>
          </cell>
          <cell r="F3325" t="str">
            <v>C5R-896</v>
          </cell>
          <cell r="G3325" t="str">
            <v>A0U-977</v>
          </cell>
          <cell r="H3325" t="str">
            <v>LAS BAMBAS</v>
          </cell>
          <cell r="I3325">
            <v>213713</v>
          </cell>
          <cell r="J3325" t="str">
            <v>REPUESTO</v>
          </cell>
          <cell r="K3325" t="str">
            <v>CIRCULINA</v>
          </cell>
          <cell r="L3325">
            <v>1</v>
          </cell>
          <cell r="M3325" t="str">
            <v>UNID.</v>
          </cell>
          <cell r="N3325" t="str">
            <v>TRACTO</v>
          </cell>
          <cell r="O3325">
            <v>63</v>
          </cell>
          <cell r="P3325" t="str">
            <v>E2</v>
          </cell>
          <cell r="Q3325" t="str">
            <v>J1</v>
          </cell>
          <cell r="R3325" t="str">
            <v>J5</v>
          </cell>
          <cell r="S3325" t="str">
            <v>PENDIENTE</v>
          </cell>
          <cell r="T3325">
            <v>0</v>
          </cell>
          <cell r="U3325" t="str">
            <v>YUCA BELLIDO BORIS YERSY</v>
          </cell>
          <cell r="V3325" t="str">
            <v>FLOREZ CONDORI  JOSE WILLIANS</v>
          </cell>
        </row>
        <row r="3326">
          <cell r="A3326">
            <v>3300</v>
          </cell>
          <cell r="B3326">
            <v>42727</v>
          </cell>
          <cell r="C3326" t="str">
            <v>DICIEMBRE</v>
          </cell>
          <cell r="D3326" t="str">
            <v>2016</v>
          </cell>
          <cell r="E3326">
            <v>650</v>
          </cell>
          <cell r="F3326" t="str">
            <v>D3P-730</v>
          </cell>
          <cell r="G3326" t="str">
            <v>TBM-980</v>
          </cell>
          <cell r="H3326" t="str">
            <v>LAS BAMBAS</v>
          </cell>
          <cell r="I3326">
            <v>109105</v>
          </cell>
          <cell r="J3326" t="str">
            <v>REPUESTO</v>
          </cell>
          <cell r="K3326" t="str">
            <v>RETEN DE RUEDA PARA CARRETA</v>
          </cell>
          <cell r="L3326">
            <v>1</v>
          </cell>
          <cell r="M3326" t="str">
            <v>UNID.</v>
          </cell>
          <cell r="N3326" t="str">
            <v>CISTERNA</v>
          </cell>
          <cell r="O3326">
            <v>63</v>
          </cell>
          <cell r="P3326" t="str">
            <v>M8</v>
          </cell>
          <cell r="Q3326" t="str">
            <v>J1</v>
          </cell>
          <cell r="R3326" t="str">
            <v>J5</v>
          </cell>
          <cell r="S3326" t="str">
            <v>PENDIENTE</v>
          </cell>
          <cell r="T3326">
            <v>0</v>
          </cell>
          <cell r="U3326" t="str">
            <v>VARILLAS GAGO  OSCAR ALBERTO</v>
          </cell>
          <cell r="V3326" t="str">
            <v>FLOREZ CONDORI  JOSE WILLIANS</v>
          </cell>
        </row>
        <row r="3327">
          <cell r="A3327">
            <v>3301</v>
          </cell>
          <cell r="B3327">
            <v>42727</v>
          </cell>
          <cell r="C3327" t="str">
            <v>DICIEMBRE</v>
          </cell>
          <cell r="D3327" t="str">
            <v>2016</v>
          </cell>
          <cell r="E3327">
            <v>650</v>
          </cell>
          <cell r="F3327" t="str">
            <v>D3P-730</v>
          </cell>
          <cell r="G3327" t="str">
            <v>TBM-980</v>
          </cell>
          <cell r="H3327" t="str">
            <v>LAS BAMBAS</v>
          </cell>
          <cell r="I3327">
            <v>109105</v>
          </cell>
          <cell r="J3327" t="str">
            <v>REPUESTO</v>
          </cell>
          <cell r="K3327" t="str">
            <v>GRASA MARFAK HEAVY DUTY 3B NLGI 3</v>
          </cell>
          <cell r="L3327">
            <v>15</v>
          </cell>
          <cell r="M3327" t="str">
            <v>KG.</v>
          </cell>
          <cell r="N3327" t="str">
            <v>CISTERNA</v>
          </cell>
          <cell r="O3327">
            <v>63</v>
          </cell>
          <cell r="P3327" t="str">
            <v>M8</v>
          </cell>
          <cell r="Q3327" t="str">
            <v>J1</v>
          </cell>
          <cell r="R3327" t="str">
            <v>J5</v>
          </cell>
          <cell r="S3327" t="str">
            <v>PENDIENTE</v>
          </cell>
          <cell r="T3327">
            <v>0</v>
          </cell>
          <cell r="U3327" t="str">
            <v>VARILLAS GAGO  OSCAR ALBERTO</v>
          </cell>
          <cell r="V3327" t="str">
            <v>FLOREZ CONDORI  JOSE WILLIANS</v>
          </cell>
        </row>
        <row r="3328">
          <cell r="A3328">
            <v>3302</v>
          </cell>
          <cell r="B3328">
            <v>42727</v>
          </cell>
          <cell r="C3328" t="str">
            <v>DICIEMBRE</v>
          </cell>
          <cell r="D3328" t="str">
            <v>2016</v>
          </cell>
          <cell r="E3328">
            <v>650</v>
          </cell>
          <cell r="F3328" t="str">
            <v>D3P-730</v>
          </cell>
          <cell r="G3328" t="str">
            <v>TBM-980</v>
          </cell>
          <cell r="H3328" t="str">
            <v>LAS BAMBAS</v>
          </cell>
          <cell r="I3328">
            <v>109105</v>
          </cell>
          <cell r="J3328" t="str">
            <v>REPUESTO</v>
          </cell>
          <cell r="K3328" t="str">
            <v>BOCINAS METALICAS PARA EJE EXCENTRICO (SEGÚN MUESTRA)</v>
          </cell>
          <cell r="L3328">
            <v>6</v>
          </cell>
          <cell r="M3328" t="str">
            <v>UNID.</v>
          </cell>
          <cell r="N3328" t="str">
            <v>CISTERNA</v>
          </cell>
          <cell r="O3328">
            <v>63</v>
          </cell>
          <cell r="P3328" t="str">
            <v>M8</v>
          </cell>
          <cell r="Q3328" t="str">
            <v>J1</v>
          </cell>
          <cell r="R3328" t="str">
            <v>J5</v>
          </cell>
          <cell r="S3328" t="str">
            <v>PENDIENTE</v>
          </cell>
          <cell r="T3328">
            <v>0</v>
          </cell>
          <cell r="U3328" t="str">
            <v>VARILLAS GAGO  OSCAR ALBERTO</v>
          </cell>
          <cell r="V3328" t="str">
            <v>FLOREZ CONDORI  JOSE WILLIANS</v>
          </cell>
        </row>
        <row r="3329">
          <cell r="A3329">
            <v>3303</v>
          </cell>
          <cell r="B3329">
            <v>42727</v>
          </cell>
          <cell r="C3329" t="str">
            <v>DICIEMBRE</v>
          </cell>
          <cell r="D3329" t="str">
            <v>2016</v>
          </cell>
          <cell r="E3329">
            <v>650</v>
          </cell>
          <cell r="F3329" t="str">
            <v>D3P-730</v>
          </cell>
          <cell r="G3329" t="str">
            <v>TBM-980</v>
          </cell>
          <cell r="H3329" t="str">
            <v>LAS BAMBAS</v>
          </cell>
          <cell r="I3329">
            <v>109105</v>
          </cell>
          <cell r="J3329" t="str">
            <v>REPUESTO</v>
          </cell>
          <cell r="K3329" t="str">
            <v xml:space="preserve">RETENES PARA BOCINA DE EJE EXCENTRICO </v>
          </cell>
          <cell r="L3329">
            <v>12</v>
          </cell>
          <cell r="M3329" t="str">
            <v>UNID.</v>
          </cell>
          <cell r="N3329" t="str">
            <v>CISTERNA</v>
          </cell>
          <cell r="O3329">
            <v>63</v>
          </cell>
          <cell r="P3329" t="str">
            <v>M8</v>
          </cell>
          <cell r="Q3329" t="str">
            <v>J1</v>
          </cell>
          <cell r="R3329" t="str">
            <v>J5</v>
          </cell>
          <cell r="S3329" t="str">
            <v>PENDIENTE</v>
          </cell>
          <cell r="T3329">
            <v>0</v>
          </cell>
          <cell r="U3329" t="str">
            <v>VARILLAS GAGO  OSCAR ALBERTO</v>
          </cell>
          <cell r="V3329" t="str">
            <v>FLOREZ CONDORI  JOSE WILLIANS</v>
          </cell>
        </row>
        <row r="3330">
          <cell r="A3330">
            <v>3304</v>
          </cell>
          <cell r="B3330">
            <v>42727</v>
          </cell>
          <cell r="C3330" t="str">
            <v>DICIEMBRE</v>
          </cell>
          <cell r="D3330" t="str">
            <v>2016</v>
          </cell>
          <cell r="E3330">
            <v>650</v>
          </cell>
          <cell r="F3330" t="str">
            <v>D3P-730</v>
          </cell>
          <cell r="G3330" t="str">
            <v>TBM-980</v>
          </cell>
          <cell r="H3330" t="str">
            <v>LAS BAMBAS</v>
          </cell>
          <cell r="I3330">
            <v>109105</v>
          </cell>
          <cell r="J3330" t="str">
            <v>REPUESTO</v>
          </cell>
          <cell r="K3330" t="str">
            <v>LAINAS DE EJE EXCENTRICO (SEGÚN MUESTRA)</v>
          </cell>
          <cell r="L3330">
            <v>12</v>
          </cell>
          <cell r="M3330" t="str">
            <v>UNID.</v>
          </cell>
          <cell r="N3330" t="str">
            <v>CISTERNA</v>
          </cell>
          <cell r="O3330">
            <v>63</v>
          </cell>
          <cell r="P3330" t="str">
            <v>M8</v>
          </cell>
          <cell r="Q3330" t="str">
            <v>J1</v>
          </cell>
          <cell r="R3330" t="str">
            <v>J5</v>
          </cell>
          <cell r="S3330" t="str">
            <v>PENDIENTE</v>
          </cell>
          <cell r="T3330">
            <v>0</v>
          </cell>
          <cell r="U3330" t="str">
            <v>VARILLAS GAGO  OSCAR ALBERTO</v>
          </cell>
          <cell r="V3330" t="str">
            <v>FLOREZ CONDORI  JOSE WILLIANS</v>
          </cell>
        </row>
        <row r="3331">
          <cell r="A3331">
            <v>3305</v>
          </cell>
          <cell r="B3331">
            <v>42727</v>
          </cell>
          <cell r="C3331" t="str">
            <v>DICIEMBRE</v>
          </cell>
          <cell r="D3331" t="str">
            <v>2016</v>
          </cell>
          <cell r="E3331">
            <v>650</v>
          </cell>
          <cell r="F3331" t="str">
            <v>D3P-730</v>
          </cell>
          <cell r="G3331" t="str">
            <v>TBM-980</v>
          </cell>
          <cell r="H3331" t="str">
            <v>LAS BAMBAS</v>
          </cell>
          <cell r="I3331">
            <v>109105</v>
          </cell>
          <cell r="J3331" t="str">
            <v>REPUESTO</v>
          </cell>
          <cell r="K3331" t="str">
            <v>SEGUROS EXTERIORES PARA EJE EXCENTRICO (SEGÚN MUESTRA)</v>
          </cell>
          <cell r="L3331">
            <v>6</v>
          </cell>
          <cell r="M3331" t="str">
            <v>UNID.</v>
          </cell>
          <cell r="N3331" t="str">
            <v>CISTERNA</v>
          </cell>
          <cell r="O3331">
            <v>63</v>
          </cell>
          <cell r="P3331" t="str">
            <v>M8</v>
          </cell>
          <cell r="Q3331" t="str">
            <v>J1</v>
          </cell>
          <cell r="R3331" t="str">
            <v>J5</v>
          </cell>
          <cell r="S3331" t="str">
            <v>PENDIENTE</v>
          </cell>
          <cell r="T3331">
            <v>0</v>
          </cell>
          <cell r="U3331" t="str">
            <v>VARILLAS GAGO  OSCAR ALBERTO</v>
          </cell>
          <cell r="V3331" t="str">
            <v>FLOREZ CONDORI  JOSE WILLIANS</v>
          </cell>
        </row>
        <row r="3332">
          <cell r="A3332">
            <v>3306</v>
          </cell>
          <cell r="B3332">
            <v>42727</v>
          </cell>
          <cell r="C3332" t="str">
            <v>DICIEMBRE</v>
          </cell>
          <cell r="D3332" t="str">
            <v>2016</v>
          </cell>
          <cell r="E3332">
            <v>650</v>
          </cell>
          <cell r="F3332" t="str">
            <v>D3P-730</v>
          </cell>
          <cell r="G3332" t="str">
            <v>TBM-980</v>
          </cell>
          <cell r="H3332" t="str">
            <v>LAS BAMBAS</v>
          </cell>
          <cell r="I3332">
            <v>109105</v>
          </cell>
          <cell r="J3332" t="str">
            <v>REPUESTO</v>
          </cell>
          <cell r="K3332" t="str">
            <v>JUEGO DE ZAPATA</v>
          </cell>
          <cell r="L3332">
            <v>3</v>
          </cell>
          <cell r="M3332" t="str">
            <v>JUEGO</v>
          </cell>
          <cell r="N3332" t="str">
            <v>CISTERNA</v>
          </cell>
          <cell r="O3332">
            <v>63</v>
          </cell>
          <cell r="P3332" t="str">
            <v>M8</v>
          </cell>
          <cell r="Q3332" t="str">
            <v>J1</v>
          </cell>
          <cell r="R3332" t="str">
            <v>J5</v>
          </cell>
          <cell r="S3332" t="str">
            <v>PENDIENTE</v>
          </cell>
          <cell r="T3332">
            <v>0</v>
          </cell>
          <cell r="U3332" t="str">
            <v>VARILLAS GAGO  OSCAR ALBERTO</v>
          </cell>
          <cell r="V3332" t="str">
            <v>FLOREZ CONDORI  JOSE WILLIANS</v>
          </cell>
        </row>
        <row r="3333">
          <cell r="A3333">
            <v>3307</v>
          </cell>
          <cell r="B3333">
            <v>42727</v>
          </cell>
          <cell r="C3333" t="str">
            <v>DICIEMBRE</v>
          </cell>
          <cell r="D3333" t="str">
            <v>2016</v>
          </cell>
          <cell r="E3333">
            <v>650</v>
          </cell>
          <cell r="F3333" t="str">
            <v>D3P-730</v>
          </cell>
          <cell r="G3333" t="str">
            <v>TBM-980</v>
          </cell>
          <cell r="H3333" t="str">
            <v>LAS BAMBAS</v>
          </cell>
          <cell r="I3333">
            <v>109105</v>
          </cell>
          <cell r="J3333" t="str">
            <v>REPUESTO</v>
          </cell>
          <cell r="K3333" t="str">
            <v>RESORTES GRANDES DE ZAPATAS</v>
          </cell>
          <cell r="L3333">
            <v>6</v>
          </cell>
          <cell r="M3333" t="str">
            <v>UNID.</v>
          </cell>
          <cell r="N3333" t="str">
            <v>CISTERNA</v>
          </cell>
          <cell r="O3333">
            <v>63</v>
          </cell>
          <cell r="P3333" t="str">
            <v>M8</v>
          </cell>
          <cell r="Q3333" t="str">
            <v>J1</v>
          </cell>
          <cell r="R3333" t="str">
            <v>J5</v>
          </cell>
          <cell r="S3333" t="str">
            <v>PENDIENTE</v>
          </cell>
          <cell r="T3333">
            <v>0</v>
          </cell>
          <cell r="U3333" t="str">
            <v>VARILLAS GAGO  OSCAR ALBERTO</v>
          </cell>
          <cell r="V3333" t="str">
            <v>FLOREZ CONDORI  JOSE WILLIANS</v>
          </cell>
        </row>
        <row r="3334">
          <cell r="A3334">
            <v>3308</v>
          </cell>
          <cell r="B3334">
            <v>42727</v>
          </cell>
          <cell r="C3334" t="str">
            <v>DICIEMBRE</v>
          </cell>
          <cell r="D3334" t="str">
            <v>2016</v>
          </cell>
          <cell r="E3334">
            <v>650</v>
          </cell>
          <cell r="F3334" t="str">
            <v>D3P-730</v>
          </cell>
          <cell r="G3334" t="str">
            <v>TBM-980</v>
          </cell>
          <cell r="H3334" t="str">
            <v>LAS BAMBAS</v>
          </cell>
          <cell r="I3334">
            <v>109105</v>
          </cell>
          <cell r="J3334" t="str">
            <v>REPUESTO</v>
          </cell>
          <cell r="K3334" t="str">
            <v>RESORTES CHICOS DE ZAPATAS</v>
          </cell>
          <cell r="L3334">
            <v>12</v>
          </cell>
          <cell r="M3334" t="str">
            <v>UNID.</v>
          </cell>
          <cell r="N3334" t="str">
            <v>CISTERNA</v>
          </cell>
          <cell r="O3334">
            <v>63</v>
          </cell>
          <cell r="P3334" t="str">
            <v>M8</v>
          </cell>
          <cell r="Q3334" t="str">
            <v>J1</v>
          </cell>
          <cell r="R3334" t="str">
            <v>J5</v>
          </cell>
          <cell r="S3334" t="str">
            <v>PENDIENTE</v>
          </cell>
          <cell r="T3334">
            <v>0</v>
          </cell>
          <cell r="U3334" t="str">
            <v>VARILLAS GAGO  OSCAR ALBERTO</v>
          </cell>
          <cell r="V3334" t="str">
            <v>FLOREZ CONDORI  JOSE WILLIANS</v>
          </cell>
        </row>
        <row r="3335">
          <cell r="A3335">
            <v>3332</v>
          </cell>
          <cell r="B3335">
            <v>42727</v>
          </cell>
          <cell r="C3335" t="str">
            <v>DICIEMBRE</v>
          </cell>
          <cell r="D3335" t="str">
            <v>2016</v>
          </cell>
          <cell r="E3335">
            <v>650</v>
          </cell>
          <cell r="F3335" t="str">
            <v>D3P-730</v>
          </cell>
          <cell r="G3335" t="str">
            <v>TBM-980</v>
          </cell>
          <cell r="H3335" t="str">
            <v>LAS BAMBAS</v>
          </cell>
          <cell r="I3335">
            <v>109105</v>
          </cell>
          <cell r="J3335" t="str">
            <v>REPUESTO</v>
          </cell>
          <cell r="K3335" t="str">
            <v>KIT DE VALVULA PULPO</v>
          </cell>
          <cell r="L3335">
            <v>1</v>
          </cell>
          <cell r="M3335" t="str">
            <v>UNID.</v>
          </cell>
          <cell r="N3335" t="str">
            <v>TRACTO</v>
          </cell>
          <cell r="O3335">
            <v>63</v>
          </cell>
          <cell r="P3335" t="str">
            <v>M8</v>
          </cell>
          <cell r="Q3335" t="str">
            <v>J1</v>
          </cell>
          <cell r="R3335" t="str">
            <v>J5</v>
          </cell>
          <cell r="S3335" t="str">
            <v>PENDIENTE</v>
          </cell>
          <cell r="T3335">
            <v>0</v>
          </cell>
          <cell r="U3335" t="str">
            <v>VARILLAS GAGO  OSCAR ALBERTO</v>
          </cell>
          <cell r="V3335" t="str">
            <v>FLOREZ CONDORI  JOSE WILLIANS</v>
          </cell>
        </row>
        <row r="3336">
          <cell r="A3336">
            <v>3362</v>
          </cell>
          <cell r="B3336">
            <v>42727</v>
          </cell>
          <cell r="C3336" t="str">
            <v>DICIEMBRE</v>
          </cell>
          <cell r="D3336" t="str">
            <v>2016</v>
          </cell>
          <cell r="E3336">
            <v>202</v>
          </cell>
          <cell r="F3336" t="str">
            <v>D3P-752</v>
          </cell>
          <cell r="G3336" t="str">
            <v>C5Y-985</v>
          </cell>
          <cell r="H3336" t="str">
            <v>LAS BAMBAS</v>
          </cell>
          <cell r="I3336">
            <v>150504</v>
          </cell>
          <cell r="J3336" t="str">
            <v>REPUESTO</v>
          </cell>
          <cell r="K3336" t="str">
            <v xml:space="preserve">LLANTAS REENCAUCHADAS BZY2 </v>
          </cell>
          <cell r="L3336">
            <v>8</v>
          </cell>
          <cell r="M3336" t="str">
            <v>UNID.</v>
          </cell>
          <cell r="N3336" t="str">
            <v>CISTERNA</v>
          </cell>
          <cell r="O3336">
            <v>63</v>
          </cell>
          <cell r="P3336" t="str">
            <v>N1</v>
          </cell>
          <cell r="Q3336" t="str">
            <v>J2</v>
          </cell>
          <cell r="R3336" t="str">
            <v>J5</v>
          </cell>
          <cell r="S3336" t="str">
            <v>PENDIENTE</v>
          </cell>
          <cell r="T3336">
            <v>0</v>
          </cell>
          <cell r="U3336" t="str">
            <v>AGUILAR CCANTUTA WILLY</v>
          </cell>
          <cell r="V3336" t="str">
            <v>CORIHUAMAN SURCO  ERICK ROBERT</v>
          </cell>
        </row>
        <row r="3337">
          <cell r="A3337">
            <v>3363</v>
          </cell>
          <cell r="B3337">
            <v>42727</v>
          </cell>
          <cell r="C3337" t="str">
            <v>DICIEMBRE</v>
          </cell>
          <cell r="D3337" t="str">
            <v>2016</v>
          </cell>
          <cell r="E3337">
            <v>202</v>
          </cell>
          <cell r="F3337" t="str">
            <v>D3P-752</v>
          </cell>
          <cell r="G3337" t="str">
            <v>C5Y-985</v>
          </cell>
          <cell r="H3337" t="str">
            <v>LAS BAMBAS</v>
          </cell>
          <cell r="I3337">
            <v>150504</v>
          </cell>
          <cell r="J3337" t="str">
            <v>REPUESTO</v>
          </cell>
          <cell r="K3337" t="str">
            <v>AROS R22.5</v>
          </cell>
          <cell r="L3337">
            <v>2</v>
          </cell>
          <cell r="M3337" t="str">
            <v>UNID.</v>
          </cell>
          <cell r="N3337" t="str">
            <v>CISTERNA</v>
          </cell>
          <cell r="O3337">
            <v>63</v>
          </cell>
          <cell r="P3337" t="str">
            <v>N1</v>
          </cell>
          <cell r="Q3337" t="str">
            <v>J2</v>
          </cell>
          <cell r="R3337" t="str">
            <v>J5</v>
          </cell>
          <cell r="S3337" t="str">
            <v>PENDIENTE</v>
          </cell>
          <cell r="T3337">
            <v>0</v>
          </cell>
          <cell r="U3337" t="str">
            <v>AGUILAR CCANTUTA WILLY</v>
          </cell>
          <cell r="V3337" t="str">
            <v>CORIHUAMAN SURCO  ERICK ROBERT</v>
          </cell>
        </row>
        <row r="3338">
          <cell r="A3338">
            <v>3364</v>
          </cell>
          <cell r="B3338">
            <v>42727</v>
          </cell>
          <cell r="C3338" t="str">
            <v>DICIEMBRE</v>
          </cell>
          <cell r="D3338" t="str">
            <v>2016</v>
          </cell>
          <cell r="E3338">
            <v>202</v>
          </cell>
          <cell r="F3338" t="str">
            <v>D3P-752</v>
          </cell>
          <cell r="G3338" t="str">
            <v>C5Y-985</v>
          </cell>
          <cell r="H3338" t="str">
            <v>LAS BAMBAS</v>
          </cell>
          <cell r="I3338">
            <v>150504</v>
          </cell>
          <cell r="J3338" t="str">
            <v>REPUESTO</v>
          </cell>
          <cell r="K3338" t="str">
            <v>VALVULAS DE PITON</v>
          </cell>
          <cell r="L3338">
            <v>8</v>
          </cell>
          <cell r="M3338" t="str">
            <v>UNID.</v>
          </cell>
          <cell r="N3338" t="str">
            <v>CISTERNA</v>
          </cell>
          <cell r="O3338">
            <v>63</v>
          </cell>
          <cell r="P3338" t="str">
            <v>N1</v>
          </cell>
          <cell r="Q3338" t="str">
            <v>J2</v>
          </cell>
          <cell r="R3338" t="str">
            <v>J5</v>
          </cell>
          <cell r="S3338" t="str">
            <v>PENDIENTE</v>
          </cell>
          <cell r="T3338">
            <v>0</v>
          </cell>
          <cell r="U3338" t="str">
            <v>AGUILAR CCANTUTA WILLY</v>
          </cell>
          <cell r="V3338" t="str">
            <v>CORIHUAMAN SURCO  ERICK ROBERT</v>
          </cell>
        </row>
        <row r="3339">
          <cell r="A3339">
            <v>3365</v>
          </cell>
          <cell r="B3339">
            <v>42727</v>
          </cell>
          <cell r="C3339" t="str">
            <v>DICIEMBRE</v>
          </cell>
          <cell r="D3339" t="str">
            <v>2016</v>
          </cell>
          <cell r="E3339">
            <v>202</v>
          </cell>
          <cell r="F3339" t="str">
            <v>D3P-752</v>
          </cell>
          <cell r="G3339" t="str">
            <v>C5Y-985</v>
          </cell>
          <cell r="H3339" t="str">
            <v>LAS BAMBAS</v>
          </cell>
          <cell r="I3339">
            <v>150504</v>
          </cell>
          <cell r="J3339" t="str">
            <v>REPUESTO</v>
          </cell>
          <cell r="K3339" t="str">
            <v>SPRAY BLANCO</v>
          </cell>
          <cell r="L3339">
            <v>1</v>
          </cell>
          <cell r="M3339" t="str">
            <v>UNID.</v>
          </cell>
          <cell r="N3339" t="str">
            <v>TALLER</v>
          </cell>
          <cell r="O3339">
            <v>63</v>
          </cell>
          <cell r="P3339" t="str">
            <v>N1</v>
          </cell>
          <cell r="Q3339" t="str">
            <v>J2</v>
          </cell>
          <cell r="R3339" t="str">
            <v>J5</v>
          </cell>
          <cell r="S3339" t="str">
            <v>PENDIENTE</v>
          </cell>
          <cell r="T3339">
            <v>0</v>
          </cell>
          <cell r="U3339" t="str">
            <v>AGUILAR CCANTUTA WILLY</v>
          </cell>
          <cell r="V3339" t="str">
            <v>CORIHUAMAN SURCO  ERICK ROBERT</v>
          </cell>
        </row>
        <row r="3340">
          <cell r="A3340">
            <v>3366</v>
          </cell>
          <cell r="B3340">
            <v>42727</v>
          </cell>
          <cell r="C3340" t="str">
            <v>DICIEMBRE</v>
          </cell>
          <cell r="D3340" t="str">
            <v>2016</v>
          </cell>
          <cell r="E3340">
            <v>202</v>
          </cell>
          <cell r="F3340" t="str">
            <v>D3P-752</v>
          </cell>
          <cell r="G3340" t="str">
            <v>C5Y-985</v>
          </cell>
          <cell r="H3340" t="str">
            <v>LAS BAMBAS</v>
          </cell>
          <cell r="I3340">
            <v>150504</v>
          </cell>
          <cell r="J3340" t="str">
            <v>REPUESTO</v>
          </cell>
          <cell r="K3340" t="str">
            <v>SPRAY ALUMINIO</v>
          </cell>
          <cell r="L3340">
            <v>1</v>
          </cell>
          <cell r="M3340" t="str">
            <v>UNID.</v>
          </cell>
          <cell r="N3340" t="str">
            <v>TALLER</v>
          </cell>
          <cell r="O3340">
            <v>63</v>
          </cell>
          <cell r="P3340" t="str">
            <v>N1</v>
          </cell>
          <cell r="Q3340" t="str">
            <v>J2</v>
          </cell>
          <cell r="R3340" t="str">
            <v>J5</v>
          </cell>
          <cell r="S3340" t="str">
            <v>PENDIENTE</v>
          </cell>
          <cell r="T3340">
            <v>0</v>
          </cell>
          <cell r="U3340" t="str">
            <v>AGUILAR CCANTUTA WILLY</v>
          </cell>
          <cell r="V3340" t="str">
            <v>CORIHUAMAN SURCO  ERICK ROBERT</v>
          </cell>
        </row>
        <row r="3341">
          <cell r="A3341">
            <v>3367</v>
          </cell>
          <cell r="B3341">
            <v>42727</v>
          </cell>
          <cell r="C3341" t="str">
            <v>DICIEMBRE</v>
          </cell>
          <cell r="D3341" t="str">
            <v>2016</v>
          </cell>
          <cell r="E3341">
            <v>202</v>
          </cell>
          <cell r="F3341" t="str">
            <v>D3P-752</v>
          </cell>
          <cell r="G3341" t="str">
            <v>C5Y-985</v>
          </cell>
          <cell r="H3341" t="str">
            <v>LAS BAMBAS</v>
          </cell>
          <cell r="I3341">
            <v>150504</v>
          </cell>
          <cell r="J3341" t="str">
            <v>REPUESTO</v>
          </cell>
          <cell r="K3341" t="str">
            <v>PLUMON INDELEBLE</v>
          </cell>
          <cell r="L3341">
            <v>1</v>
          </cell>
          <cell r="M3341" t="str">
            <v>UNID.</v>
          </cell>
          <cell r="N3341" t="str">
            <v>TALLER</v>
          </cell>
          <cell r="O3341">
            <v>63</v>
          </cell>
          <cell r="P3341" t="str">
            <v>N1</v>
          </cell>
          <cell r="Q3341" t="str">
            <v>J2</v>
          </cell>
          <cell r="R3341" t="str">
            <v>J5</v>
          </cell>
          <cell r="S3341" t="str">
            <v>PENDIENTE</v>
          </cell>
          <cell r="T3341">
            <v>0</v>
          </cell>
          <cell r="U3341" t="str">
            <v>AGUILAR CCANTUTA WILLY</v>
          </cell>
          <cell r="V3341" t="str">
            <v>CORIHUAMAN SURCO  ERICK ROBERT</v>
          </cell>
        </row>
        <row r="3342">
          <cell r="A3342">
            <v>3322</v>
          </cell>
          <cell r="B3342">
            <v>42727</v>
          </cell>
          <cell r="C3342" t="str">
            <v>DICIEMBRE</v>
          </cell>
          <cell r="D3342" t="str">
            <v>2016</v>
          </cell>
          <cell r="E3342">
            <v>660</v>
          </cell>
          <cell r="F3342" t="str">
            <v>D3P-754</v>
          </cell>
          <cell r="G3342" t="str">
            <v>C0V-971</v>
          </cell>
          <cell r="H3342" t="str">
            <v>LAS BAMBAS</v>
          </cell>
          <cell r="I3342">
            <v>164878</v>
          </cell>
          <cell r="J3342" t="str">
            <v>REPUESTO</v>
          </cell>
          <cell r="K3342" t="str">
            <v>FILTRO DE AIRE PRIMARIO</v>
          </cell>
          <cell r="L3342">
            <v>1</v>
          </cell>
          <cell r="M3342" t="str">
            <v>UNID.</v>
          </cell>
          <cell r="N3342" t="str">
            <v>TRACTO</v>
          </cell>
          <cell r="O3342">
            <v>63</v>
          </cell>
          <cell r="P3342" t="str">
            <v>J1</v>
          </cell>
          <cell r="Q3342" t="str">
            <v>J1</v>
          </cell>
          <cell r="R3342" t="str">
            <v>J5</v>
          </cell>
          <cell r="S3342" t="str">
            <v>PENDIENTE</v>
          </cell>
          <cell r="T3342">
            <v>0</v>
          </cell>
          <cell r="U3342" t="str">
            <v>FLOREZ CONDORI  JOSE WILLIANS</v>
          </cell>
          <cell r="V3342" t="str">
            <v>FLOREZ CONDORI  JOSE WILLIANS</v>
          </cell>
        </row>
        <row r="3343">
          <cell r="A3343">
            <v>3323</v>
          </cell>
          <cell r="B3343">
            <v>42727</v>
          </cell>
          <cell r="C3343" t="str">
            <v>DICIEMBRE</v>
          </cell>
          <cell r="D3343" t="str">
            <v>2016</v>
          </cell>
          <cell r="E3343">
            <v>660</v>
          </cell>
          <cell r="F3343" t="str">
            <v>D3P-754</v>
          </cell>
          <cell r="G3343" t="str">
            <v>C0V-971</v>
          </cell>
          <cell r="H3343" t="str">
            <v>LAS BAMBAS</v>
          </cell>
          <cell r="I3343">
            <v>164878</v>
          </cell>
          <cell r="J3343" t="str">
            <v>REPUESTO</v>
          </cell>
          <cell r="K3343" t="str">
            <v>ACEITE DE MOTOR 15W40</v>
          </cell>
          <cell r="L3343">
            <v>10</v>
          </cell>
          <cell r="M3343" t="str">
            <v>GLNS.</v>
          </cell>
          <cell r="N3343" t="str">
            <v>TRACTO</v>
          </cell>
          <cell r="O3343">
            <v>63</v>
          </cell>
          <cell r="P3343" t="str">
            <v>J1</v>
          </cell>
          <cell r="Q3343" t="str">
            <v>J1</v>
          </cell>
          <cell r="R3343" t="str">
            <v>J5</v>
          </cell>
          <cell r="S3343" t="str">
            <v>PENDIENTE</v>
          </cell>
          <cell r="T3343">
            <v>0</v>
          </cell>
          <cell r="U3343" t="str">
            <v>FLOREZ CONDORI  JOSE WILLIANS</v>
          </cell>
          <cell r="V3343" t="str">
            <v>FLOREZ CONDORI  JOSE WILLIANS</v>
          </cell>
        </row>
        <row r="3344">
          <cell r="A3344">
            <v>3324</v>
          </cell>
          <cell r="B3344">
            <v>42727</v>
          </cell>
          <cell r="C3344" t="str">
            <v>DICIEMBRE</v>
          </cell>
          <cell r="D3344" t="str">
            <v>2016</v>
          </cell>
          <cell r="E3344">
            <v>660</v>
          </cell>
          <cell r="F3344" t="str">
            <v>D3P-754</v>
          </cell>
          <cell r="G3344" t="str">
            <v>C0V-971</v>
          </cell>
          <cell r="H3344" t="str">
            <v>LAS BAMBAS</v>
          </cell>
          <cell r="I3344">
            <v>164878</v>
          </cell>
          <cell r="J3344" t="str">
            <v>REPUESTO</v>
          </cell>
          <cell r="K3344" t="str">
            <v>FILTRO DE COMBUSTIBLE</v>
          </cell>
          <cell r="L3344">
            <v>1</v>
          </cell>
          <cell r="M3344" t="str">
            <v>UNID.</v>
          </cell>
          <cell r="N3344" t="str">
            <v>TRACTO</v>
          </cell>
          <cell r="O3344">
            <v>63</v>
          </cell>
          <cell r="P3344" t="str">
            <v>J1</v>
          </cell>
          <cell r="Q3344" t="str">
            <v>J1</v>
          </cell>
          <cell r="R3344" t="str">
            <v>J5</v>
          </cell>
          <cell r="S3344" t="str">
            <v>PENDIENTE</v>
          </cell>
          <cell r="T3344">
            <v>0</v>
          </cell>
          <cell r="U3344" t="str">
            <v>FLOREZ CONDORI  JOSE WILLIANS</v>
          </cell>
          <cell r="V3344" t="str">
            <v>FLOREZ CONDORI  JOSE WILLIANS</v>
          </cell>
        </row>
        <row r="3345">
          <cell r="A3345">
            <v>3325</v>
          </cell>
          <cell r="B3345">
            <v>42727</v>
          </cell>
          <cell r="C3345" t="str">
            <v>DICIEMBRE</v>
          </cell>
          <cell r="D3345" t="str">
            <v>2016</v>
          </cell>
          <cell r="E3345">
            <v>660</v>
          </cell>
          <cell r="F3345" t="str">
            <v>D3P-754</v>
          </cell>
          <cell r="G3345" t="str">
            <v>C0V-971</v>
          </cell>
          <cell r="H3345" t="str">
            <v>LAS BAMBAS</v>
          </cell>
          <cell r="I3345">
            <v>164878</v>
          </cell>
          <cell r="J3345" t="str">
            <v>REPUESTO</v>
          </cell>
          <cell r="K3345" t="str">
            <v>FILTRO SEPARADOR DE AGUA</v>
          </cell>
          <cell r="L3345">
            <v>1</v>
          </cell>
          <cell r="M3345" t="str">
            <v>UNID.</v>
          </cell>
          <cell r="N3345" t="str">
            <v>TRACTO</v>
          </cell>
          <cell r="O3345">
            <v>63</v>
          </cell>
          <cell r="P3345" t="str">
            <v>J1</v>
          </cell>
          <cell r="Q3345" t="str">
            <v>J1</v>
          </cell>
          <cell r="R3345" t="str">
            <v>J5</v>
          </cell>
          <cell r="S3345" t="str">
            <v>PENDIENTE</v>
          </cell>
          <cell r="T3345">
            <v>0</v>
          </cell>
          <cell r="U3345" t="str">
            <v>FLOREZ CONDORI  JOSE WILLIANS</v>
          </cell>
          <cell r="V3345" t="str">
            <v>FLOREZ CONDORI  JOSE WILLIANS</v>
          </cell>
        </row>
        <row r="3346">
          <cell r="A3346">
            <v>3326</v>
          </cell>
          <cell r="B3346">
            <v>42727</v>
          </cell>
          <cell r="C3346" t="str">
            <v>DICIEMBRE</v>
          </cell>
          <cell r="D3346" t="str">
            <v>2016</v>
          </cell>
          <cell r="E3346">
            <v>660</v>
          </cell>
          <cell r="F3346" t="str">
            <v>D3P-754</v>
          </cell>
          <cell r="G3346" t="str">
            <v>C0V-971</v>
          </cell>
          <cell r="H3346" t="str">
            <v>LAS BAMBAS</v>
          </cell>
          <cell r="I3346">
            <v>164878</v>
          </cell>
          <cell r="J3346" t="str">
            <v>REPUESTO</v>
          </cell>
          <cell r="K3346" t="str">
            <v>FILTRO DE ACEITE</v>
          </cell>
          <cell r="L3346">
            <v>2</v>
          </cell>
          <cell r="M3346" t="str">
            <v>UNID.</v>
          </cell>
          <cell r="N3346" t="str">
            <v>TRACTO</v>
          </cell>
          <cell r="O3346">
            <v>63</v>
          </cell>
          <cell r="P3346" t="str">
            <v>J1</v>
          </cell>
          <cell r="Q3346" t="str">
            <v>J1</v>
          </cell>
          <cell r="R3346" t="str">
            <v>J5</v>
          </cell>
          <cell r="S3346" t="str">
            <v>PENDIENTE</v>
          </cell>
          <cell r="T3346">
            <v>0</v>
          </cell>
          <cell r="U3346" t="str">
            <v>FLOREZ CONDORI  JOSE WILLIANS</v>
          </cell>
          <cell r="V3346" t="str">
            <v>FLOREZ CONDORI  JOSE WILLIANS</v>
          </cell>
        </row>
        <row r="3347">
          <cell r="A3347">
            <v>3330</v>
          </cell>
          <cell r="B3347">
            <v>42727</v>
          </cell>
          <cell r="C3347" t="str">
            <v>DICIEMBRE</v>
          </cell>
          <cell r="D3347" t="str">
            <v>2016</v>
          </cell>
          <cell r="E3347">
            <v>660</v>
          </cell>
          <cell r="F3347" t="str">
            <v>D3P-754</v>
          </cell>
          <cell r="G3347" t="str">
            <v>C0V-971</v>
          </cell>
          <cell r="H3347" t="str">
            <v>LAS BAMBAS</v>
          </cell>
          <cell r="I3347">
            <v>164878</v>
          </cell>
          <cell r="J3347" t="str">
            <v>SERVICIO</v>
          </cell>
          <cell r="K3347" t="str">
            <v>REPARACION DE RADIADOR</v>
          </cell>
          <cell r="L3347">
            <v>1</v>
          </cell>
          <cell r="M3347" t="str">
            <v>UNID.</v>
          </cell>
          <cell r="N3347" t="str">
            <v>TRACTO</v>
          </cell>
          <cell r="O3347">
            <v>63</v>
          </cell>
          <cell r="P3347" t="str">
            <v>M2</v>
          </cell>
          <cell r="Q3347" t="str">
            <v>J1</v>
          </cell>
          <cell r="R3347" t="str">
            <v>J5</v>
          </cell>
          <cell r="S3347" t="str">
            <v>PENDIENTE</v>
          </cell>
          <cell r="T3347">
            <v>0</v>
          </cell>
          <cell r="U3347" t="str">
            <v>CHUMPITAZ GAGO JULIO ENRIQUE</v>
          </cell>
          <cell r="V3347" t="str">
            <v>FLOREZ CONDORI  JOSE WILLIANS</v>
          </cell>
        </row>
        <row r="3348">
          <cell r="A3348">
            <v>3331</v>
          </cell>
          <cell r="B3348">
            <v>42727</v>
          </cell>
          <cell r="C3348" t="str">
            <v>DICIEMBRE</v>
          </cell>
          <cell r="D3348" t="str">
            <v>2016</v>
          </cell>
          <cell r="E3348">
            <v>671</v>
          </cell>
          <cell r="F3348" t="str">
            <v>D3Q-741</v>
          </cell>
          <cell r="G3348" t="str">
            <v>D2E-976</v>
          </cell>
          <cell r="H3348" t="str">
            <v>LAS BAMBAS</v>
          </cell>
          <cell r="I3348">
            <v>165383</v>
          </cell>
          <cell r="J3348" t="str">
            <v>REPUESTO</v>
          </cell>
          <cell r="K3348" t="str">
            <v>TURBO COMPRESOR</v>
          </cell>
          <cell r="L3348">
            <v>1</v>
          </cell>
          <cell r="M3348" t="str">
            <v>UNID.</v>
          </cell>
          <cell r="N3348" t="str">
            <v>TRACTO</v>
          </cell>
          <cell r="O3348">
            <v>63</v>
          </cell>
          <cell r="P3348" t="str">
            <v>M8</v>
          </cell>
          <cell r="Q3348" t="str">
            <v>J1</v>
          </cell>
          <cell r="R3348" t="str">
            <v>J5</v>
          </cell>
          <cell r="S3348" t="str">
            <v>PENDIENTE</v>
          </cell>
          <cell r="T3348">
            <v>0</v>
          </cell>
          <cell r="U3348" t="str">
            <v>VARILLAS GAGO  OSCAR ALBERTO</v>
          </cell>
          <cell r="V3348" t="str">
            <v>FLOREZ CONDORI  JOSE WILLIANS</v>
          </cell>
        </row>
        <row r="3349">
          <cell r="A3349">
            <v>3294</v>
          </cell>
          <cell r="B3349">
            <v>42727</v>
          </cell>
          <cell r="C3349" t="str">
            <v>DICIEMBRE</v>
          </cell>
          <cell r="D3349" t="str">
            <v>2016</v>
          </cell>
          <cell r="E3349">
            <v>653</v>
          </cell>
          <cell r="F3349" t="str">
            <v>D4W-805</v>
          </cell>
          <cell r="G3349" t="str">
            <v>CAMIONETA</v>
          </cell>
          <cell r="H3349" t="str">
            <v>MANTENIMIENTO</v>
          </cell>
          <cell r="I3349">
            <v>0</v>
          </cell>
          <cell r="J3349" t="str">
            <v>REPUESTO</v>
          </cell>
          <cell r="K3349" t="str">
            <v>ESPARRAGOS DE RUEDA CON TUERCA</v>
          </cell>
          <cell r="L3349">
            <v>6</v>
          </cell>
          <cell r="M3349" t="str">
            <v>UNID.</v>
          </cell>
          <cell r="N3349" t="str">
            <v>CAMIONETA</v>
          </cell>
          <cell r="O3349">
            <v>63</v>
          </cell>
          <cell r="P3349" t="str">
            <v>N1</v>
          </cell>
          <cell r="Q3349" t="str">
            <v>J3</v>
          </cell>
          <cell r="R3349" t="str">
            <v>J6</v>
          </cell>
          <cell r="S3349" t="str">
            <v>PENDIENTE</v>
          </cell>
          <cell r="T3349">
            <v>0</v>
          </cell>
          <cell r="U3349" t="str">
            <v>AGUILAR CCANTUTA WILLY</v>
          </cell>
          <cell r="V3349" t="str">
            <v>CHURA PIZARRO ALBERTO</v>
          </cell>
        </row>
        <row r="3350">
          <cell r="A3350">
            <v>3338</v>
          </cell>
          <cell r="B3350">
            <v>42727</v>
          </cell>
          <cell r="C3350" t="str">
            <v>DICIEMBRE</v>
          </cell>
          <cell r="D3350" t="str">
            <v>2016</v>
          </cell>
          <cell r="E3350">
            <v>657</v>
          </cell>
          <cell r="F3350" t="str">
            <v>D6F-825</v>
          </cell>
          <cell r="G3350" t="str">
            <v>T2Y-992</v>
          </cell>
          <cell r="H3350" t="str">
            <v>LAS BAMBAS</v>
          </cell>
          <cell r="I3350">
            <v>187788</v>
          </cell>
          <cell r="J3350" t="str">
            <v>REPUESTO</v>
          </cell>
          <cell r="K3350" t="str">
            <v>TEE RAPIDA DE 1/4</v>
          </cell>
          <cell r="L3350">
            <v>1</v>
          </cell>
          <cell r="M3350" t="str">
            <v>UNID.</v>
          </cell>
          <cell r="N3350" t="str">
            <v>TRACTO</v>
          </cell>
          <cell r="O3350">
            <v>63</v>
          </cell>
          <cell r="P3350" t="str">
            <v>M8</v>
          </cell>
          <cell r="Q3350" t="str">
            <v>J1</v>
          </cell>
          <cell r="R3350" t="str">
            <v>J5</v>
          </cell>
          <cell r="S3350" t="str">
            <v>PENDIENTE</v>
          </cell>
          <cell r="T3350">
            <v>0</v>
          </cell>
          <cell r="U3350" t="str">
            <v>VARILLAS GAGO  OSCAR ALBERTO</v>
          </cell>
          <cell r="V3350" t="str">
            <v>FLOREZ CONDORI  JOSE WILLIANS</v>
          </cell>
        </row>
        <row r="3351">
          <cell r="A3351">
            <v>3320</v>
          </cell>
          <cell r="B3351">
            <v>42727</v>
          </cell>
          <cell r="C3351" t="str">
            <v>DICIEMBRE</v>
          </cell>
          <cell r="D3351" t="str">
            <v>2016</v>
          </cell>
          <cell r="E3351">
            <v>665</v>
          </cell>
          <cell r="F3351" t="str">
            <v>D6F-907</v>
          </cell>
          <cell r="G3351" t="str">
            <v>T2Y-979</v>
          </cell>
          <cell r="H3351" t="str">
            <v>LAS BAMBAS</v>
          </cell>
          <cell r="I3351">
            <v>202119</v>
          </cell>
          <cell r="J3351" t="str">
            <v>REPUESTO</v>
          </cell>
          <cell r="K3351" t="str">
            <v>LLANTAS NUEVAS</v>
          </cell>
          <cell r="L3351">
            <v>8</v>
          </cell>
          <cell r="M3351" t="str">
            <v>UNID.</v>
          </cell>
          <cell r="N3351" t="str">
            <v>TRACTO</v>
          </cell>
          <cell r="O3351">
            <v>63</v>
          </cell>
          <cell r="P3351" t="str">
            <v>N1</v>
          </cell>
          <cell r="Q3351" t="str">
            <v>J2</v>
          </cell>
          <cell r="R3351" t="str">
            <v>J6</v>
          </cell>
          <cell r="S3351" t="str">
            <v>PENDIENTE</v>
          </cell>
          <cell r="T3351">
            <v>0</v>
          </cell>
          <cell r="U3351" t="str">
            <v>AGUILAR CCANTUTA WILLY</v>
          </cell>
          <cell r="V3351" t="str">
            <v>CORIHUAMAN SURCO  ERICK ROBERT</v>
          </cell>
        </row>
        <row r="3352">
          <cell r="A3352">
            <v>3334</v>
          </cell>
          <cell r="B3352">
            <v>42727</v>
          </cell>
          <cell r="C3352" t="str">
            <v>DICIEMBRE</v>
          </cell>
          <cell r="D3352" t="str">
            <v>2016</v>
          </cell>
          <cell r="E3352">
            <v>665</v>
          </cell>
          <cell r="F3352" t="str">
            <v>D6F-907</v>
          </cell>
          <cell r="G3352" t="str">
            <v>T2Y-979</v>
          </cell>
          <cell r="H3352" t="str">
            <v>LAS BAMBAS</v>
          </cell>
          <cell r="I3352">
            <v>202119</v>
          </cell>
          <cell r="J3352" t="str">
            <v>REPUESTO</v>
          </cell>
          <cell r="K3352" t="str">
            <v>RELAY DE 12 V</v>
          </cell>
          <cell r="L3352">
            <v>1</v>
          </cell>
          <cell r="M3352" t="str">
            <v>UNID.</v>
          </cell>
          <cell r="N3352" t="str">
            <v>TRACTO</v>
          </cell>
          <cell r="O3352">
            <v>63</v>
          </cell>
          <cell r="P3352" t="str">
            <v>E2</v>
          </cell>
          <cell r="Q3352" t="str">
            <v>J1</v>
          </cell>
          <cell r="R3352" t="str">
            <v>J5</v>
          </cell>
          <cell r="S3352" t="str">
            <v>PENDIENTE</v>
          </cell>
          <cell r="T3352">
            <v>0</v>
          </cell>
          <cell r="U3352" t="str">
            <v>YUCA BELLIDO BORIS YERSY</v>
          </cell>
          <cell r="V3352" t="str">
            <v>FLOREZ CONDORI  JOSE WILLIANS</v>
          </cell>
        </row>
        <row r="3353">
          <cell r="A3353">
            <v>3335</v>
          </cell>
          <cell r="B3353">
            <v>42727</v>
          </cell>
          <cell r="C3353" t="str">
            <v>DICIEMBRE</v>
          </cell>
          <cell r="D3353" t="str">
            <v>2016</v>
          </cell>
          <cell r="E3353">
            <v>665</v>
          </cell>
          <cell r="F3353" t="str">
            <v>D6F-907</v>
          </cell>
          <cell r="G3353" t="str">
            <v>T2Y-979</v>
          </cell>
          <cell r="H3353" t="str">
            <v>LAS BAMBAS</v>
          </cell>
          <cell r="I3353">
            <v>202119</v>
          </cell>
          <cell r="J3353" t="str">
            <v>REPUESTO</v>
          </cell>
          <cell r="K3353" t="str">
            <v>PRECINTOS 300</v>
          </cell>
          <cell r="L3353">
            <v>20</v>
          </cell>
          <cell r="M3353" t="str">
            <v>UNID.</v>
          </cell>
          <cell r="N3353" t="str">
            <v>TRACTO</v>
          </cell>
          <cell r="O3353">
            <v>63</v>
          </cell>
          <cell r="P3353" t="str">
            <v>E2</v>
          </cell>
          <cell r="Q3353" t="str">
            <v>J1</v>
          </cell>
          <cell r="R3353" t="str">
            <v>J5</v>
          </cell>
          <cell r="S3353" t="str">
            <v>PENDIENTE</v>
          </cell>
          <cell r="T3353">
            <v>0</v>
          </cell>
          <cell r="U3353" t="str">
            <v>YUCA BELLIDO BORIS YERSY</v>
          </cell>
          <cell r="V3353" t="str">
            <v>FLOREZ CONDORI  JOSE WILLIANS</v>
          </cell>
        </row>
        <row r="3354">
          <cell r="A3354">
            <v>3296</v>
          </cell>
          <cell r="B3354">
            <v>42727</v>
          </cell>
          <cell r="C3354" t="str">
            <v>DICIEMBRE</v>
          </cell>
          <cell r="D3354" t="str">
            <v>2016</v>
          </cell>
          <cell r="E3354">
            <v>200</v>
          </cell>
          <cell r="F3354" t="str">
            <v>TALLER</v>
          </cell>
          <cell r="G3354" t="str">
            <v>TALLER</v>
          </cell>
          <cell r="H3354" t="str">
            <v>TALLER</v>
          </cell>
          <cell r="I3354" t="str">
            <v>TALLER</v>
          </cell>
          <cell r="J3354" t="str">
            <v>REPUESTO</v>
          </cell>
          <cell r="K3354" t="str">
            <v>DISCO DE CORTE 4" X 1/16</v>
          </cell>
          <cell r="L3354">
            <v>3</v>
          </cell>
          <cell r="M3354" t="str">
            <v>UNID.</v>
          </cell>
          <cell r="N3354" t="str">
            <v>TALLER</v>
          </cell>
          <cell r="O3354">
            <v>63</v>
          </cell>
          <cell r="P3354" t="str">
            <v>S3</v>
          </cell>
          <cell r="Q3354" t="str">
            <v>J1</v>
          </cell>
          <cell r="R3354" t="str">
            <v>J5</v>
          </cell>
          <cell r="S3354" t="str">
            <v>PENDIENTE</v>
          </cell>
          <cell r="T3354">
            <v>0</v>
          </cell>
          <cell r="U3354" t="str">
            <v>JIMENEZ MACHACA JAVIER</v>
          </cell>
          <cell r="V3354" t="str">
            <v>FLOREZ CONDORI  JOSE WILLIANS</v>
          </cell>
        </row>
        <row r="3355">
          <cell r="A3355">
            <v>3321</v>
          </cell>
          <cell r="B3355">
            <v>42727</v>
          </cell>
          <cell r="C3355" t="str">
            <v>DICIEMBRE</v>
          </cell>
          <cell r="D3355" t="str">
            <v>2016</v>
          </cell>
          <cell r="E3355">
            <v>200</v>
          </cell>
          <cell r="F3355" t="str">
            <v>TALLER</v>
          </cell>
          <cell r="G3355" t="str">
            <v>TALLER</v>
          </cell>
          <cell r="H3355" t="str">
            <v>TALLER</v>
          </cell>
          <cell r="I3355" t="str">
            <v>TALLER</v>
          </cell>
          <cell r="J3355" t="str">
            <v>REPUESTO</v>
          </cell>
          <cell r="K3355" t="str">
            <v>TRAPOS SUELTOS</v>
          </cell>
          <cell r="L3355">
            <v>1</v>
          </cell>
          <cell r="M3355" t="str">
            <v>KG.</v>
          </cell>
          <cell r="N3355" t="str">
            <v>TALLER</v>
          </cell>
          <cell r="O3355">
            <v>63</v>
          </cell>
          <cell r="P3355" t="str">
            <v>J1</v>
          </cell>
          <cell r="Q3355" t="str">
            <v>J1</v>
          </cell>
          <cell r="R3355" t="str">
            <v>J5</v>
          </cell>
          <cell r="S3355" t="str">
            <v>PENDIENTE</v>
          </cell>
          <cell r="T3355">
            <v>0</v>
          </cell>
          <cell r="U3355" t="str">
            <v>FLOREZ CONDORI  JOSE WILLIANS</v>
          </cell>
          <cell r="V3355" t="str">
            <v>FLOREZ CONDORI  JOSE WILLIANS</v>
          </cell>
        </row>
        <row r="3356">
          <cell r="A3356">
            <v>3327</v>
          </cell>
          <cell r="B3356">
            <v>42727</v>
          </cell>
          <cell r="C3356" t="str">
            <v>DICIEMBRE</v>
          </cell>
          <cell r="D3356" t="str">
            <v>2016</v>
          </cell>
          <cell r="E3356">
            <v>200</v>
          </cell>
          <cell r="F3356" t="str">
            <v>TALLER</v>
          </cell>
          <cell r="G3356" t="str">
            <v>TALLER</v>
          </cell>
          <cell r="H3356" t="str">
            <v>TALLER</v>
          </cell>
          <cell r="I3356" t="str">
            <v>TALLER</v>
          </cell>
          <cell r="J3356" t="str">
            <v>REPUESTO</v>
          </cell>
          <cell r="K3356" t="str">
            <v>PERNOS 3/8 X 1"</v>
          </cell>
          <cell r="L3356">
            <v>2</v>
          </cell>
          <cell r="M3356" t="str">
            <v>UNID.</v>
          </cell>
          <cell r="N3356" t="str">
            <v>TALLER</v>
          </cell>
          <cell r="O3356">
            <v>63</v>
          </cell>
          <cell r="P3356" t="str">
            <v>S1</v>
          </cell>
          <cell r="Q3356" t="str">
            <v>J1</v>
          </cell>
          <cell r="R3356" t="str">
            <v>J5</v>
          </cell>
          <cell r="S3356" t="str">
            <v>PENDIENTE</v>
          </cell>
          <cell r="T3356">
            <v>0</v>
          </cell>
          <cell r="U3356" t="str">
            <v>BAYONA CRUZ CRISTIAN ARMANDO</v>
          </cell>
          <cell r="V3356" t="str">
            <v>FLOREZ CONDORI  JOSE WILLIANS</v>
          </cell>
        </row>
        <row r="3357">
          <cell r="A3357">
            <v>3328</v>
          </cell>
          <cell r="B3357">
            <v>42727</v>
          </cell>
          <cell r="C3357" t="str">
            <v>DICIEMBRE</v>
          </cell>
          <cell r="D3357" t="str">
            <v>2016</v>
          </cell>
          <cell r="E3357">
            <v>200</v>
          </cell>
          <cell r="F3357" t="str">
            <v>TALLER</v>
          </cell>
          <cell r="G3357" t="str">
            <v>TALLER</v>
          </cell>
          <cell r="H3357" t="str">
            <v>TALLER</v>
          </cell>
          <cell r="I3357" t="str">
            <v>TALLER</v>
          </cell>
          <cell r="J3357" t="str">
            <v>REPUESTO</v>
          </cell>
          <cell r="K3357" t="str">
            <v>ARANDELA PLANA</v>
          </cell>
          <cell r="L3357">
            <v>4</v>
          </cell>
          <cell r="M3357" t="str">
            <v>UNID.</v>
          </cell>
          <cell r="N3357" t="str">
            <v>TALLER</v>
          </cell>
          <cell r="O3357">
            <v>63</v>
          </cell>
          <cell r="P3357" t="str">
            <v>S1</v>
          </cell>
          <cell r="Q3357" t="str">
            <v>J1</v>
          </cell>
          <cell r="R3357" t="str">
            <v>J5</v>
          </cell>
          <cell r="S3357" t="str">
            <v>PENDIENTE</v>
          </cell>
          <cell r="T3357">
            <v>0</v>
          </cell>
          <cell r="U3357" t="str">
            <v>BAYONA CRUZ CRISTIAN ARMANDO</v>
          </cell>
          <cell r="V3357" t="str">
            <v>FLOREZ CONDORI  JOSE WILLIANS</v>
          </cell>
        </row>
        <row r="3358">
          <cell r="A3358">
            <v>3329</v>
          </cell>
          <cell r="B3358">
            <v>42727</v>
          </cell>
          <cell r="C3358" t="str">
            <v>DICIEMBRE</v>
          </cell>
          <cell r="D3358" t="str">
            <v>2016</v>
          </cell>
          <cell r="E3358">
            <v>200</v>
          </cell>
          <cell r="F3358" t="str">
            <v>TALLER</v>
          </cell>
          <cell r="G3358" t="str">
            <v>TALLER</v>
          </cell>
          <cell r="H3358" t="str">
            <v>TALLER</v>
          </cell>
          <cell r="I3358" t="str">
            <v>TALLER</v>
          </cell>
          <cell r="J3358" t="str">
            <v>REPUESTO</v>
          </cell>
          <cell r="K3358" t="str">
            <v xml:space="preserve">TUERCA SEGURO </v>
          </cell>
          <cell r="L3358">
            <v>4</v>
          </cell>
          <cell r="M3358" t="str">
            <v>UNID.</v>
          </cell>
          <cell r="N3358" t="str">
            <v>TALLER</v>
          </cell>
          <cell r="O3358">
            <v>63</v>
          </cell>
          <cell r="P3358" t="str">
            <v>S1</v>
          </cell>
          <cell r="Q3358" t="str">
            <v>J1</v>
          </cell>
          <cell r="R3358" t="str">
            <v>J5</v>
          </cell>
          <cell r="S3358" t="str">
            <v>PENDIENTE</v>
          </cell>
          <cell r="T3358">
            <v>0</v>
          </cell>
          <cell r="U3358" t="str">
            <v>BAYONA CRUZ CRISTIAN ARMANDO</v>
          </cell>
          <cell r="V3358" t="str">
            <v>FLOREZ CONDORI  JOSE WILLIANS</v>
          </cell>
        </row>
        <row r="3359">
          <cell r="A3359">
            <v>3342</v>
          </cell>
          <cell r="B3359">
            <v>42727</v>
          </cell>
          <cell r="C3359" t="str">
            <v>DICIEMBRE</v>
          </cell>
          <cell r="D3359" t="str">
            <v>2016</v>
          </cell>
          <cell r="E3359">
            <v>200</v>
          </cell>
          <cell r="F3359" t="str">
            <v>TALLER</v>
          </cell>
          <cell r="G3359" t="str">
            <v>TALLER</v>
          </cell>
          <cell r="H3359" t="str">
            <v>TALLER</v>
          </cell>
          <cell r="I3359" t="str">
            <v>TALLER</v>
          </cell>
          <cell r="J3359" t="str">
            <v>REPUESTO</v>
          </cell>
          <cell r="K3359" t="str">
            <v>CINTA AISLANTE NEGRA</v>
          </cell>
          <cell r="L3359">
            <v>1</v>
          </cell>
          <cell r="M3359" t="str">
            <v>UNID.</v>
          </cell>
          <cell r="N3359" t="str">
            <v>TALLER</v>
          </cell>
          <cell r="O3359">
            <v>63</v>
          </cell>
          <cell r="P3359" t="str">
            <v>E3</v>
          </cell>
          <cell r="Q3359" t="str">
            <v>J1</v>
          </cell>
          <cell r="R3359" t="str">
            <v>J5</v>
          </cell>
          <cell r="S3359" t="str">
            <v>PENDIENTE</v>
          </cell>
          <cell r="T3359">
            <v>0</v>
          </cell>
          <cell r="U3359" t="str">
            <v>CONDORI CHURATA ALEX</v>
          </cell>
          <cell r="V3359" t="str">
            <v>FLOREZ CONDORI  JOSE WILLIANS</v>
          </cell>
        </row>
        <row r="3360">
          <cell r="A3360">
            <v>3347</v>
          </cell>
          <cell r="B3360">
            <v>42727</v>
          </cell>
          <cell r="C3360" t="str">
            <v>DICIEMBRE</v>
          </cell>
          <cell r="D3360" t="str">
            <v>2016</v>
          </cell>
          <cell r="E3360">
            <v>200</v>
          </cell>
          <cell r="F3360" t="str">
            <v>TALLER</v>
          </cell>
          <cell r="G3360" t="str">
            <v>TALLER</v>
          </cell>
          <cell r="H3360" t="str">
            <v>TALLER</v>
          </cell>
          <cell r="I3360" t="str">
            <v>TALLER</v>
          </cell>
          <cell r="J3360" t="str">
            <v>INSUMO TALLER</v>
          </cell>
          <cell r="K3360" t="str">
            <v>PRESIENTOS 300</v>
          </cell>
          <cell r="L3360">
            <v>10</v>
          </cell>
          <cell r="M3360" t="str">
            <v>UNID.</v>
          </cell>
          <cell r="N3360" t="str">
            <v>TALLER</v>
          </cell>
          <cell r="O3360">
            <v>63</v>
          </cell>
          <cell r="P3360" t="str">
            <v>E3</v>
          </cell>
          <cell r="Q3360" t="str">
            <v>J2</v>
          </cell>
          <cell r="R3360" t="str">
            <v>J6</v>
          </cell>
          <cell r="S3360" t="str">
            <v>PENDIENTE</v>
          </cell>
          <cell r="T3360">
            <v>0</v>
          </cell>
          <cell r="U3360" t="str">
            <v>CONDORI CHURATA ALEX</v>
          </cell>
          <cell r="V3360" t="str">
            <v>CORIHUAMAN SURCO  ERICK ROBERT</v>
          </cell>
        </row>
        <row r="3361">
          <cell r="A3361">
            <v>3356</v>
          </cell>
          <cell r="B3361">
            <v>42727</v>
          </cell>
          <cell r="C3361" t="str">
            <v>DICIEMBRE</v>
          </cell>
          <cell r="D3361" t="str">
            <v>2016</v>
          </cell>
          <cell r="E3361">
            <v>200</v>
          </cell>
          <cell r="F3361" t="str">
            <v>TALLER</v>
          </cell>
          <cell r="G3361" t="str">
            <v>TALLER</v>
          </cell>
          <cell r="H3361" t="str">
            <v>TALLER</v>
          </cell>
          <cell r="I3361" t="str">
            <v>TALLER</v>
          </cell>
          <cell r="J3361" t="str">
            <v>REPUESTO</v>
          </cell>
          <cell r="K3361" t="str">
            <v>CALAMINAS 3.60 (LARGO) X 80 (ANCHO) GALVANIZADA</v>
          </cell>
          <cell r="L3361">
            <v>3</v>
          </cell>
          <cell r="M3361" t="str">
            <v>UNID.</v>
          </cell>
          <cell r="N3361" t="str">
            <v>TALLER</v>
          </cell>
          <cell r="O3361">
            <v>63</v>
          </cell>
          <cell r="P3361" t="str">
            <v>S1</v>
          </cell>
          <cell r="Q3361" t="str">
            <v>J1</v>
          </cell>
          <cell r="R3361" t="str">
            <v>J5</v>
          </cell>
          <cell r="S3361" t="str">
            <v>PENDIENTE</v>
          </cell>
          <cell r="T3361">
            <v>0</v>
          </cell>
          <cell r="U3361" t="str">
            <v>BAYONA CRUZ CRISTIAN ARMANDO</v>
          </cell>
          <cell r="V3361" t="str">
            <v>FLOREZ CONDORI  JOSE WILLIANS</v>
          </cell>
        </row>
        <row r="3362">
          <cell r="A3362">
            <v>3361</v>
          </cell>
          <cell r="B3362">
            <v>42727</v>
          </cell>
          <cell r="C3362" t="str">
            <v>DICIEMBRE</v>
          </cell>
          <cell r="D3362" t="str">
            <v>2016</v>
          </cell>
          <cell r="E3362">
            <v>200</v>
          </cell>
          <cell r="F3362" t="str">
            <v>TALLER</v>
          </cell>
          <cell r="G3362" t="str">
            <v>TALLER</v>
          </cell>
          <cell r="H3362" t="str">
            <v>TALLER</v>
          </cell>
          <cell r="I3362" t="str">
            <v>TALLER</v>
          </cell>
          <cell r="J3362" t="str">
            <v>REPUESTO</v>
          </cell>
          <cell r="K3362" t="str">
            <v>DISCO DE CORTE 7"</v>
          </cell>
          <cell r="L3362">
            <v>2</v>
          </cell>
          <cell r="M3362" t="str">
            <v>UNID.</v>
          </cell>
          <cell r="N3362" t="str">
            <v>TALLER</v>
          </cell>
          <cell r="O3362">
            <v>63</v>
          </cell>
          <cell r="P3362" t="str">
            <v>S3</v>
          </cell>
          <cell r="Q3362" t="str">
            <v>J2</v>
          </cell>
          <cell r="R3362" t="str">
            <v>J5</v>
          </cell>
          <cell r="S3362" t="str">
            <v>PENDIENTE</v>
          </cell>
          <cell r="T3362">
            <v>0</v>
          </cell>
          <cell r="U3362" t="str">
            <v>JIMENEZ MACHACA JAVIER</v>
          </cell>
          <cell r="V3362" t="str">
            <v>CORIHUAMAN SURCO  ERICK ROBERT</v>
          </cell>
        </row>
        <row r="3363">
          <cell r="A3363">
            <v>3368</v>
          </cell>
          <cell r="B3363">
            <v>42727</v>
          </cell>
          <cell r="C3363" t="str">
            <v>DICIEMBRE</v>
          </cell>
          <cell r="D3363" t="str">
            <v>2016</v>
          </cell>
          <cell r="E3363">
            <v>200</v>
          </cell>
          <cell r="F3363" t="str">
            <v>TALLER</v>
          </cell>
          <cell r="G3363" t="str">
            <v>TALLER</v>
          </cell>
          <cell r="H3363" t="str">
            <v>TALLER</v>
          </cell>
          <cell r="I3363" t="str">
            <v>TALLER</v>
          </cell>
          <cell r="J3363" t="str">
            <v>REPUESTO</v>
          </cell>
          <cell r="K3363" t="str">
            <v>TORNILLO DE BANCO DE 10"</v>
          </cell>
          <cell r="L3363">
            <v>1</v>
          </cell>
          <cell r="M3363" t="str">
            <v>UNID.</v>
          </cell>
          <cell r="N3363" t="str">
            <v>TALLER</v>
          </cell>
          <cell r="O3363">
            <v>63</v>
          </cell>
          <cell r="P3363" t="str">
            <v>S1</v>
          </cell>
          <cell r="Q3363" t="str">
            <v>J2</v>
          </cell>
          <cell r="R3363" t="str">
            <v>J5</v>
          </cell>
          <cell r="S3363" t="str">
            <v>PENDIENTE</v>
          </cell>
          <cell r="T3363">
            <v>0</v>
          </cell>
          <cell r="U3363" t="str">
            <v>BAYONA CRUZ CRISTIAN ARMANDO</v>
          </cell>
          <cell r="V3363" t="str">
            <v>CORIHUAMAN SURCO  ERICK ROBERT</v>
          </cell>
        </row>
        <row r="3364">
          <cell r="A3364">
            <v>3370</v>
          </cell>
          <cell r="B3364">
            <v>42727</v>
          </cell>
          <cell r="C3364" t="str">
            <v>DICIEMBRE</v>
          </cell>
          <cell r="D3364" t="str">
            <v>2016</v>
          </cell>
          <cell r="E3364">
            <v>200</v>
          </cell>
          <cell r="F3364" t="str">
            <v>TALLER</v>
          </cell>
          <cell r="G3364" t="str">
            <v>TALLER</v>
          </cell>
          <cell r="H3364" t="str">
            <v>TALLER</v>
          </cell>
          <cell r="I3364" t="str">
            <v>TALLER</v>
          </cell>
          <cell r="J3364" t="str">
            <v>EPPS</v>
          </cell>
          <cell r="K3364" t="str">
            <v xml:space="preserve">MASCARA DE SOLDAR </v>
          </cell>
          <cell r="L3364">
            <v>3</v>
          </cell>
          <cell r="M3364" t="str">
            <v>UNID.</v>
          </cell>
          <cell r="N3364" t="str">
            <v>TALLER</v>
          </cell>
          <cell r="O3364">
            <v>63</v>
          </cell>
          <cell r="P3364" t="str">
            <v>S1</v>
          </cell>
          <cell r="Q3364" t="str">
            <v>J1</v>
          </cell>
          <cell r="R3364" t="str">
            <v>J5</v>
          </cell>
          <cell r="S3364" t="str">
            <v>PENDIENTE</v>
          </cell>
          <cell r="T3364">
            <v>0</v>
          </cell>
          <cell r="U3364" t="str">
            <v>BAYONA CRUZ CRISTIAN ARMANDO</v>
          </cell>
          <cell r="V3364" t="str">
            <v>FLOREZ CONDORI  JOSE WILLIANS</v>
          </cell>
        </row>
        <row r="3365">
          <cell r="A3365">
            <v>3371</v>
          </cell>
          <cell r="B3365">
            <v>42727</v>
          </cell>
          <cell r="C3365" t="str">
            <v>DICIEMBRE</v>
          </cell>
          <cell r="D3365" t="str">
            <v>2016</v>
          </cell>
          <cell r="E3365">
            <v>200</v>
          </cell>
          <cell r="F3365" t="str">
            <v>TALLER</v>
          </cell>
          <cell r="G3365" t="str">
            <v>TALLER</v>
          </cell>
          <cell r="H3365" t="str">
            <v>TALLER</v>
          </cell>
          <cell r="I3365" t="str">
            <v>TALLER</v>
          </cell>
          <cell r="J3365" t="str">
            <v>INSUMO TALLER</v>
          </cell>
          <cell r="K3365" t="str">
            <v>TUBO CUADRADO 1/2 X 1/2</v>
          </cell>
          <cell r="L3365">
            <v>16</v>
          </cell>
          <cell r="M3365" t="str">
            <v>UNID.</v>
          </cell>
          <cell r="N3365" t="str">
            <v>TALLER</v>
          </cell>
          <cell r="O3365">
            <v>63</v>
          </cell>
          <cell r="P3365" t="str">
            <v>S1</v>
          </cell>
          <cell r="Q3365" t="str">
            <v>J1</v>
          </cell>
          <cell r="R3365" t="str">
            <v>J5</v>
          </cell>
          <cell r="S3365" t="str">
            <v>PENDIENTE</v>
          </cell>
          <cell r="T3365">
            <v>0</v>
          </cell>
          <cell r="U3365" t="str">
            <v>BAYONA CRUZ CRISTIAN ARMANDO</v>
          </cell>
          <cell r="V3365" t="str">
            <v>FLOREZ CONDORI  JOSE WILLIANS</v>
          </cell>
        </row>
        <row r="3366">
          <cell r="A3366">
            <v>3372</v>
          </cell>
          <cell r="B3366">
            <v>42727</v>
          </cell>
          <cell r="C3366" t="str">
            <v>DICIEMBRE</v>
          </cell>
          <cell r="D3366" t="str">
            <v>2016</v>
          </cell>
          <cell r="E3366">
            <v>200</v>
          </cell>
          <cell r="F3366" t="str">
            <v>TALLER</v>
          </cell>
          <cell r="G3366" t="str">
            <v>TALLER</v>
          </cell>
          <cell r="H3366" t="str">
            <v>TALLER</v>
          </cell>
          <cell r="I3366" t="str">
            <v>TALLER</v>
          </cell>
          <cell r="J3366" t="str">
            <v>INSUMO TALLER</v>
          </cell>
          <cell r="K3366" t="str">
            <v>CALAMINAS 3.60 (LARGO) X 80 (ANCHO) GALVANIZADA</v>
          </cell>
          <cell r="L3366">
            <v>15</v>
          </cell>
          <cell r="M3366" t="str">
            <v>UNID.</v>
          </cell>
          <cell r="N3366" t="str">
            <v>TALLER</v>
          </cell>
          <cell r="O3366">
            <v>63</v>
          </cell>
          <cell r="P3366" t="str">
            <v>S1</v>
          </cell>
          <cell r="Q3366" t="str">
            <v>J1</v>
          </cell>
          <cell r="R3366" t="str">
            <v>J5</v>
          </cell>
          <cell r="S3366" t="str">
            <v>PENDIENTE</v>
          </cell>
          <cell r="T3366">
            <v>0</v>
          </cell>
          <cell r="U3366" t="str">
            <v>BAYONA CRUZ CRISTIAN ARMANDO</v>
          </cell>
          <cell r="V3366" t="str">
            <v>FLOREZ CONDORI  JOSE WILLIANS</v>
          </cell>
        </row>
        <row r="3367">
          <cell r="A3367">
            <v>3348</v>
          </cell>
          <cell r="B3367">
            <v>42727</v>
          </cell>
          <cell r="C3367" t="str">
            <v>DICIEMBRE</v>
          </cell>
          <cell r="D3367" t="str">
            <v>2016</v>
          </cell>
          <cell r="E3367">
            <v>672</v>
          </cell>
          <cell r="F3367" t="str">
            <v>X2W-791</v>
          </cell>
          <cell r="G3367" t="str">
            <v>C5V-989</v>
          </cell>
          <cell r="H3367" t="str">
            <v>LAS BAMBAS</v>
          </cell>
          <cell r="I3367">
            <v>148619</v>
          </cell>
          <cell r="J3367" t="str">
            <v>REPUESTO</v>
          </cell>
          <cell r="K3367" t="str">
            <v>FAROS PIRATAS</v>
          </cell>
          <cell r="L3367">
            <v>2</v>
          </cell>
          <cell r="M3367" t="str">
            <v>UNID.</v>
          </cell>
          <cell r="N3367" t="str">
            <v>TRACTO</v>
          </cell>
          <cell r="O3367">
            <v>63</v>
          </cell>
          <cell r="P3367" t="str">
            <v>E2</v>
          </cell>
          <cell r="Q3367" t="str">
            <v>J2</v>
          </cell>
          <cell r="R3367" t="str">
            <v>J6</v>
          </cell>
          <cell r="S3367" t="str">
            <v>PENDIENTE</v>
          </cell>
          <cell r="T3367">
            <v>0</v>
          </cell>
          <cell r="U3367" t="str">
            <v>YUCA BELLIDO BORIS YERSY</v>
          </cell>
          <cell r="V3367" t="str">
            <v>CORIHUAMAN SURCO  ERICK ROBERT</v>
          </cell>
        </row>
        <row r="3368">
          <cell r="A3368">
            <v>3349</v>
          </cell>
          <cell r="B3368">
            <v>42727</v>
          </cell>
          <cell r="C3368" t="str">
            <v>DICIEMBRE</v>
          </cell>
          <cell r="D3368" t="str">
            <v>2016</v>
          </cell>
          <cell r="E3368">
            <v>672</v>
          </cell>
          <cell r="F3368" t="str">
            <v>X2W-791</v>
          </cell>
          <cell r="G3368" t="str">
            <v>C5V-989</v>
          </cell>
          <cell r="H3368" t="str">
            <v>LAS BAMBAS</v>
          </cell>
          <cell r="I3368">
            <v>148619</v>
          </cell>
          <cell r="J3368" t="str">
            <v>REPUESTO</v>
          </cell>
          <cell r="K3368" t="str">
            <v>PERNOS 5/16 X 1 1/2"</v>
          </cell>
          <cell r="L3368">
            <v>2</v>
          </cell>
          <cell r="M3368" t="str">
            <v>UNID.</v>
          </cell>
          <cell r="N3368" t="str">
            <v>TRACTO</v>
          </cell>
          <cell r="O3368">
            <v>63</v>
          </cell>
          <cell r="P3368" t="str">
            <v>E2</v>
          </cell>
          <cell r="Q3368" t="str">
            <v>J2</v>
          </cell>
          <cell r="R3368" t="str">
            <v>J6</v>
          </cell>
          <cell r="S3368" t="str">
            <v>PENDIENTE</v>
          </cell>
          <cell r="T3368">
            <v>0</v>
          </cell>
          <cell r="U3368" t="str">
            <v>YUCA BELLIDO BORIS YERSY</v>
          </cell>
          <cell r="V3368" t="str">
            <v>CORIHUAMAN SURCO  ERICK ROBERT</v>
          </cell>
        </row>
        <row r="3369">
          <cell r="A3369">
            <v>3350</v>
          </cell>
          <cell r="B3369">
            <v>42727</v>
          </cell>
          <cell r="C3369" t="str">
            <v>DICIEMBRE</v>
          </cell>
          <cell r="D3369" t="str">
            <v>2016</v>
          </cell>
          <cell r="E3369">
            <v>672</v>
          </cell>
          <cell r="F3369" t="str">
            <v>X2W-791</v>
          </cell>
          <cell r="G3369" t="str">
            <v>C5V-989</v>
          </cell>
          <cell r="H3369" t="str">
            <v>LAS BAMBAS</v>
          </cell>
          <cell r="I3369">
            <v>148619</v>
          </cell>
          <cell r="J3369" t="str">
            <v>REPUESTO</v>
          </cell>
          <cell r="K3369" t="str">
            <v>TUERCAS 5/16</v>
          </cell>
          <cell r="L3369">
            <v>2</v>
          </cell>
          <cell r="M3369" t="str">
            <v>UNID.</v>
          </cell>
          <cell r="N3369" t="str">
            <v>TRACTO</v>
          </cell>
          <cell r="O3369">
            <v>63</v>
          </cell>
          <cell r="P3369" t="str">
            <v>E2</v>
          </cell>
          <cell r="Q3369" t="str">
            <v>J2</v>
          </cell>
          <cell r="R3369" t="str">
            <v>J6</v>
          </cell>
          <cell r="S3369" t="str">
            <v>PENDIENTE</v>
          </cell>
          <cell r="T3369">
            <v>0</v>
          </cell>
          <cell r="U3369" t="str">
            <v>YUCA BELLIDO BORIS YERSY</v>
          </cell>
          <cell r="V3369" t="str">
            <v>CORIHUAMAN SURCO  ERICK ROBERT</v>
          </cell>
        </row>
        <row r="3370">
          <cell r="A3370">
            <v>3351</v>
          </cell>
          <cell r="B3370">
            <v>42727</v>
          </cell>
          <cell r="C3370" t="str">
            <v>DICIEMBRE</v>
          </cell>
          <cell r="D3370" t="str">
            <v>2016</v>
          </cell>
          <cell r="E3370">
            <v>672</v>
          </cell>
          <cell r="F3370" t="str">
            <v>X2W-791</v>
          </cell>
          <cell r="G3370" t="str">
            <v>C5V-989</v>
          </cell>
          <cell r="H3370" t="str">
            <v>LAS BAMBAS</v>
          </cell>
          <cell r="I3370">
            <v>148619</v>
          </cell>
          <cell r="J3370" t="str">
            <v>REPUESTO</v>
          </cell>
          <cell r="K3370" t="str">
            <v>ARANDELAS 5/16</v>
          </cell>
          <cell r="L3370">
            <v>2</v>
          </cell>
          <cell r="M3370" t="str">
            <v>UNID.</v>
          </cell>
          <cell r="N3370" t="str">
            <v>TRACTO</v>
          </cell>
          <cell r="O3370">
            <v>63</v>
          </cell>
          <cell r="P3370" t="str">
            <v>E2</v>
          </cell>
          <cell r="Q3370" t="str">
            <v>J2</v>
          </cell>
          <cell r="R3370" t="str">
            <v>J6</v>
          </cell>
          <cell r="S3370" t="str">
            <v>PENDIENTE</v>
          </cell>
          <cell r="T3370">
            <v>0</v>
          </cell>
          <cell r="U3370" t="str">
            <v>YUCA BELLIDO BORIS YERSY</v>
          </cell>
          <cell r="V3370" t="str">
            <v>CORIHUAMAN SURCO  ERICK ROBERT</v>
          </cell>
        </row>
        <row r="3371">
          <cell r="A3371">
            <v>3352</v>
          </cell>
          <cell r="B3371">
            <v>42727</v>
          </cell>
          <cell r="C3371" t="str">
            <v>DICIEMBRE</v>
          </cell>
          <cell r="D3371" t="str">
            <v>2016</v>
          </cell>
          <cell r="E3371">
            <v>672</v>
          </cell>
          <cell r="F3371" t="str">
            <v>X2W-791</v>
          </cell>
          <cell r="G3371" t="str">
            <v>C5V-989</v>
          </cell>
          <cell r="H3371" t="str">
            <v>LAS BAMBAS</v>
          </cell>
          <cell r="I3371">
            <v>148619</v>
          </cell>
          <cell r="J3371" t="str">
            <v>REPUESTO</v>
          </cell>
          <cell r="K3371" t="str">
            <v>CABLE VULCANIZADO</v>
          </cell>
          <cell r="L3371">
            <v>1</v>
          </cell>
          <cell r="M3371" t="str">
            <v>M</v>
          </cell>
          <cell r="N3371" t="str">
            <v>TRACTO</v>
          </cell>
          <cell r="O3371">
            <v>63</v>
          </cell>
          <cell r="P3371" t="str">
            <v>E2</v>
          </cell>
          <cell r="Q3371" t="str">
            <v>J2</v>
          </cell>
          <cell r="R3371" t="str">
            <v>J6</v>
          </cell>
          <cell r="S3371" t="str">
            <v>PENDIENTE</v>
          </cell>
          <cell r="T3371">
            <v>0</v>
          </cell>
          <cell r="U3371" t="str">
            <v>YUCA BELLIDO BORIS YERSY</v>
          </cell>
          <cell r="V3371" t="str">
            <v>CORIHUAMAN SURCO  ERICK ROBERT</v>
          </cell>
        </row>
        <row r="3372">
          <cell r="A3372">
            <v>3353</v>
          </cell>
          <cell r="B3372">
            <v>42727</v>
          </cell>
          <cell r="C3372" t="str">
            <v>DICIEMBRE</v>
          </cell>
          <cell r="D3372" t="str">
            <v>2016</v>
          </cell>
          <cell r="E3372">
            <v>672</v>
          </cell>
          <cell r="F3372" t="str">
            <v>X2W-791</v>
          </cell>
          <cell r="G3372" t="str">
            <v>C5V-989</v>
          </cell>
          <cell r="H3372" t="str">
            <v>LAS BAMBAS</v>
          </cell>
          <cell r="I3372">
            <v>148619</v>
          </cell>
          <cell r="J3372" t="str">
            <v>REPUESTO</v>
          </cell>
          <cell r="K3372" t="str">
            <v xml:space="preserve">FILTRO DE AIRE MERCEDES BENZ </v>
          </cell>
          <cell r="L3372">
            <v>1</v>
          </cell>
          <cell r="M3372" t="str">
            <v>UNID.</v>
          </cell>
          <cell r="N3372" t="str">
            <v>TRACTO</v>
          </cell>
          <cell r="O3372">
            <v>63</v>
          </cell>
          <cell r="P3372" t="str">
            <v>M1</v>
          </cell>
          <cell r="Q3372" t="str">
            <v>J2</v>
          </cell>
          <cell r="R3372" t="str">
            <v>J5</v>
          </cell>
          <cell r="S3372" t="str">
            <v>PENDIENTE</v>
          </cell>
          <cell r="T3372">
            <v>0</v>
          </cell>
          <cell r="U3372" t="str">
            <v>CABEZAS SANCHEZ JEAN JHONATAN</v>
          </cell>
          <cell r="V3372" t="str">
            <v>CORIHUAMAN SURCO  ERICK ROBERT</v>
          </cell>
        </row>
        <row r="3373">
          <cell r="A3373">
            <v>3369</v>
          </cell>
          <cell r="B3373">
            <v>42728</v>
          </cell>
          <cell r="C3373" t="str">
            <v>DICIEMBRE</v>
          </cell>
          <cell r="D3373" t="str">
            <v>2016</v>
          </cell>
          <cell r="E3373">
            <v>530</v>
          </cell>
          <cell r="F3373" t="str">
            <v>C5R-892</v>
          </cell>
          <cell r="G3373" t="str">
            <v>A0T-983</v>
          </cell>
          <cell r="H3373" t="str">
            <v>LAS BAMBAS</v>
          </cell>
          <cell r="I3373">
            <v>226743</v>
          </cell>
          <cell r="J3373" t="str">
            <v>REPUESTO</v>
          </cell>
          <cell r="K3373" t="str">
            <v>TAPA DE SCULLY</v>
          </cell>
          <cell r="L3373">
            <v>1</v>
          </cell>
          <cell r="M3373" t="str">
            <v>UNID.</v>
          </cell>
          <cell r="N3373" t="str">
            <v>CISTERNA</v>
          </cell>
          <cell r="O3373">
            <v>62</v>
          </cell>
          <cell r="P3373" t="str">
            <v>E3</v>
          </cell>
          <cell r="Q3373" t="str">
            <v>J2</v>
          </cell>
          <cell r="R3373" t="str">
            <v>J5</v>
          </cell>
          <cell r="S3373" t="str">
            <v>PENDIENTE</v>
          </cell>
          <cell r="T3373">
            <v>0</v>
          </cell>
          <cell r="U3373" t="str">
            <v>CONDORI CHURATA ALEX</v>
          </cell>
          <cell r="V3373" t="str">
            <v>CORIHUAMAN SURCO  ERICK ROBERT</v>
          </cell>
        </row>
        <row r="3374">
          <cell r="A3374">
            <v>3375</v>
          </cell>
          <cell r="B3374">
            <v>42729</v>
          </cell>
          <cell r="C3374" t="str">
            <v>DICIEMBRE</v>
          </cell>
          <cell r="D3374" t="str">
            <v>2016</v>
          </cell>
          <cell r="E3374">
            <v>606</v>
          </cell>
          <cell r="F3374" t="str">
            <v>C5R-899</v>
          </cell>
          <cell r="G3374" t="str">
            <v>A0U-978</v>
          </cell>
          <cell r="H3374" t="str">
            <v>LAS BAMBAS</v>
          </cell>
          <cell r="I3374">
            <v>154986</v>
          </cell>
          <cell r="J3374" t="str">
            <v>REPUESTO</v>
          </cell>
          <cell r="K3374" t="str">
            <v>BOCINA (Dimensiones según Grafico)</v>
          </cell>
          <cell r="L3374">
            <v>1</v>
          </cell>
          <cell r="M3374" t="str">
            <v>UNID.</v>
          </cell>
          <cell r="N3374" t="str">
            <v>CISTERNA</v>
          </cell>
          <cell r="O3374">
            <v>61</v>
          </cell>
          <cell r="P3374" t="str">
            <v>S1</v>
          </cell>
          <cell r="Q3374" t="str">
            <v>J1</v>
          </cell>
          <cell r="R3374" t="str">
            <v>J1</v>
          </cell>
          <cell r="S3374" t="str">
            <v>PENDIENTE</v>
          </cell>
          <cell r="T3374">
            <v>0</v>
          </cell>
          <cell r="U3374" t="str">
            <v>BAYONA CRUZ CRISTIAN ARMANDO</v>
          </cell>
          <cell r="V3374" t="str">
            <v>FLOREZ CONDORI  JOSE WILLIANS</v>
          </cell>
        </row>
        <row r="3375">
          <cell r="A3375">
            <v>3376</v>
          </cell>
          <cell r="B3375">
            <v>42729</v>
          </cell>
          <cell r="C3375" t="str">
            <v>DICIEMBRE</v>
          </cell>
          <cell r="D3375" t="str">
            <v>2016</v>
          </cell>
          <cell r="E3375">
            <v>606</v>
          </cell>
          <cell r="F3375" t="str">
            <v>C5R-899</v>
          </cell>
          <cell r="G3375" t="str">
            <v>A0U-978</v>
          </cell>
          <cell r="H3375" t="str">
            <v>LAS BAMBAS</v>
          </cell>
          <cell r="I3375">
            <v>154986</v>
          </cell>
          <cell r="J3375" t="str">
            <v>REPUESTO</v>
          </cell>
          <cell r="K3375" t="str">
            <v>EJE (Dimensiones según Grafico)</v>
          </cell>
          <cell r="L3375">
            <v>1</v>
          </cell>
          <cell r="M3375" t="str">
            <v>UNID.</v>
          </cell>
          <cell r="N3375" t="str">
            <v>CISTERNA</v>
          </cell>
          <cell r="O3375">
            <v>61</v>
          </cell>
          <cell r="P3375" t="str">
            <v>S1</v>
          </cell>
          <cell r="Q3375" t="str">
            <v>J1</v>
          </cell>
          <cell r="R3375" t="str">
            <v>J1</v>
          </cell>
          <cell r="S3375" t="str">
            <v>PENDIENTE</v>
          </cell>
          <cell r="T3375">
            <v>0</v>
          </cell>
          <cell r="U3375" t="str">
            <v>BAYONA CRUZ CRISTIAN ARMANDO</v>
          </cell>
          <cell r="V3375" t="str">
            <v>FLOREZ CONDORI  JOSE WILLIANS</v>
          </cell>
        </row>
        <row r="3376">
          <cell r="A3376">
            <v>3377</v>
          </cell>
          <cell r="B3376">
            <v>42729</v>
          </cell>
          <cell r="C3376" t="str">
            <v>DICIEMBRE</v>
          </cell>
          <cell r="D3376" t="str">
            <v>2016</v>
          </cell>
          <cell r="E3376">
            <v>606</v>
          </cell>
          <cell r="F3376" t="str">
            <v>C5R-899</v>
          </cell>
          <cell r="G3376" t="str">
            <v>A0U-978</v>
          </cell>
          <cell r="H3376" t="str">
            <v>LAS BAMBAS</v>
          </cell>
          <cell r="I3376">
            <v>154986</v>
          </cell>
          <cell r="J3376" t="str">
            <v>REPUESTO</v>
          </cell>
          <cell r="K3376" t="str">
            <v>BOCINA (Dimensiones según Grafico)</v>
          </cell>
          <cell r="L3376">
            <v>2</v>
          </cell>
          <cell r="M3376" t="str">
            <v>UNID.</v>
          </cell>
          <cell r="N3376" t="str">
            <v>CISTERNA</v>
          </cell>
          <cell r="O3376">
            <v>61</v>
          </cell>
          <cell r="P3376" t="str">
            <v>S1</v>
          </cell>
          <cell r="Q3376" t="str">
            <v>J1</v>
          </cell>
          <cell r="R3376" t="str">
            <v>J1</v>
          </cell>
          <cell r="S3376" t="str">
            <v>PENDIENTE</v>
          </cell>
          <cell r="T3376">
            <v>0</v>
          </cell>
          <cell r="U3376" t="str">
            <v>BAYONA CRUZ CRISTIAN ARMANDO</v>
          </cell>
          <cell r="V3376" t="str">
            <v>FLOREZ CONDORI  JOSE WILLIANS</v>
          </cell>
        </row>
        <row r="3377">
          <cell r="A3377">
            <v>3373</v>
          </cell>
          <cell r="B3377">
            <v>42729</v>
          </cell>
          <cell r="C3377" t="str">
            <v>DICIEMBRE</v>
          </cell>
          <cell r="D3377" t="str">
            <v>2016</v>
          </cell>
          <cell r="E3377">
            <v>631</v>
          </cell>
          <cell r="F3377" t="str">
            <v>D3R-791</v>
          </cell>
          <cell r="G3377" t="str">
            <v>B1M-993</v>
          </cell>
          <cell r="H3377" t="str">
            <v>LAS BAMBAS</v>
          </cell>
          <cell r="I3377">
            <v>141416</v>
          </cell>
          <cell r="J3377" t="str">
            <v>REPUESTO</v>
          </cell>
          <cell r="K3377" t="str">
            <v>HOJA MADRE 44"X3 1/2 X 1/2</v>
          </cell>
          <cell r="L3377">
            <v>1</v>
          </cell>
          <cell r="M3377" t="str">
            <v>UNID.</v>
          </cell>
          <cell r="N3377" t="str">
            <v>CISTERNA</v>
          </cell>
          <cell r="O3377">
            <v>61</v>
          </cell>
          <cell r="P3377" t="str">
            <v>M8</v>
          </cell>
          <cell r="Q3377" t="str">
            <v>J1</v>
          </cell>
          <cell r="R3377" t="str">
            <v>J1</v>
          </cell>
          <cell r="S3377" t="str">
            <v>PENDIENTE</v>
          </cell>
          <cell r="T3377">
            <v>0</v>
          </cell>
          <cell r="U3377" t="str">
            <v>VARILLAS GAGO  OSCAR ALBERTO</v>
          </cell>
          <cell r="V3377" t="str">
            <v>FLOREZ CONDORI  JOSE WILLIANS</v>
          </cell>
        </row>
        <row r="3378">
          <cell r="A3378">
            <v>3374</v>
          </cell>
          <cell r="B3378">
            <v>42729</v>
          </cell>
          <cell r="C3378" t="str">
            <v>DICIEMBRE</v>
          </cell>
          <cell r="D3378" t="str">
            <v>2016</v>
          </cell>
          <cell r="E3378">
            <v>631</v>
          </cell>
          <cell r="F3378" t="str">
            <v>D3R-791</v>
          </cell>
          <cell r="G3378" t="str">
            <v>B1M-993</v>
          </cell>
          <cell r="H3378" t="str">
            <v>LAS BAMBAS</v>
          </cell>
          <cell r="I3378">
            <v>141416</v>
          </cell>
          <cell r="J3378" t="str">
            <v>REPUESTO</v>
          </cell>
          <cell r="K3378" t="str">
            <v>PERNO CENTRO 9/16X6" CON TUERCA</v>
          </cell>
          <cell r="L3378">
            <v>1</v>
          </cell>
          <cell r="M3378" t="str">
            <v>UNID.</v>
          </cell>
          <cell r="N3378" t="str">
            <v>CISTERNA</v>
          </cell>
          <cell r="O3378">
            <v>61</v>
          </cell>
          <cell r="P3378" t="str">
            <v>M8</v>
          </cell>
          <cell r="Q3378" t="str">
            <v>J1</v>
          </cell>
          <cell r="R3378" t="str">
            <v>J1</v>
          </cell>
          <cell r="S3378" t="str">
            <v>PENDIENTE</v>
          </cell>
          <cell r="T3378">
            <v>0</v>
          </cell>
          <cell r="U3378" t="str">
            <v>VARILLAS GAGO  OSCAR ALBERTO</v>
          </cell>
          <cell r="V3378" t="str">
            <v>FLOREZ CONDORI  JOSE WILLIANS</v>
          </cell>
        </row>
        <row r="3379">
          <cell r="A3379">
            <v>3446</v>
          </cell>
          <cell r="B3379">
            <v>42730</v>
          </cell>
          <cell r="C3379" t="str">
            <v>DICIEMBRE</v>
          </cell>
          <cell r="D3379" t="str">
            <v>2016</v>
          </cell>
          <cell r="E3379">
            <v>661</v>
          </cell>
          <cell r="F3379" t="str">
            <v>ABQ-704</v>
          </cell>
          <cell r="G3379" t="str">
            <v>TBB-995</v>
          </cell>
          <cell r="H3379" t="str">
            <v>LAS BAMBAS</v>
          </cell>
          <cell r="I3379">
            <v>112720</v>
          </cell>
          <cell r="J3379" t="str">
            <v>REPUESTO</v>
          </cell>
          <cell r="K3379" t="str">
            <v>LIQUIDO REFRIGERANTE</v>
          </cell>
          <cell r="L3379">
            <v>1</v>
          </cell>
          <cell r="M3379" t="str">
            <v>GLNS.</v>
          </cell>
          <cell r="N3379" t="str">
            <v>TRACTO</v>
          </cell>
          <cell r="O3379">
            <v>60</v>
          </cell>
          <cell r="P3379" t="str">
            <v>M8</v>
          </cell>
          <cell r="Q3379" t="str">
            <v>J1</v>
          </cell>
          <cell r="R3379" t="str">
            <v>J5</v>
          </cell>
          <cell r="S3379" t="str">
            <v>PENDIENTE</v>
          </cell>
          <cell r="T3379">
            <v>0</v>
          </cell>
          <cell r="U3379" t="str">
            <v>VARILLAS GAGO  OSCAR ALBERTO</v>
          </cell>
          <cell r="V3379" t="str">
            <v>FLOREZ CONDORI  JOSE WILLIANS</v>
          </cell>
        </row>
        <row r="3380">
          <cell r="A3380">
            <v>3428</v>
          </cell>
          <cell r="B3380">
            <v>42730</v>
          </cell>
          <cell r="C3380" t="str">
            <v>DICIEMBRE</v>
          </cell>
          <cell r="D3380" t="str">
            <v>2016</v>
          </cell>
          <cell r="E3380">
            <v>680</v>
          </cell>
          <cell r="F3380" t="str">
            <v>ABR-759</v>
          </cell>
          <cell r="G3380" t="str">
            <v>D0Z-995</v>
          </cell>
          <cell r="H3380" t="str">
            <v>LAS BAMBAS</v>
          </cell>
          <cell r="I3380">
            <v>114414</v>
          </cell>
          <cell r="J3380" t="str">
            <v>REPUESTO</v>
          </cell>
          <cell r="K3380" t="str">
            <v>LLANTAS REENCAUCHADAS IZY2</v>
          </cell>
          <cell r="L3380">
            <v>4</v>
          </cell>
          <cell r="M3380" t="str">
            <v>UNID.</v>
          </cell>
          <cell r="N3380" t="str">
            <v>CISTERNA</v>
          </cell>
          <cell r="O3380">
            <v>60</v>
          </cell>
          <cell r="P3380" t="str">
            <v>N2</v>
          </cell>
          <cell r="Q3380" t="str">
            <v>J3</v>
          </cell>
          <cell r="R3380" t="str">
            <v>J5</v>
          </cell>
          <cell r="S3380" t="str">
            <v>PENDIENTE</v>
          </cell>
          <cell r="T3380">
            <v>0</v>
          </cell>
          <cell r="U3380" t="str">
            <v>MAMANI LARICO  EDUARDO ALVARO</v>
          </cell>
          <cell r="V3380" t="str">
            <v>CHURA PIZARRO ALBERTO</v>
          </cell>
        </row>
        <row r="3381">
          <cell r="A3381">
            <v>3429</v>
          </cell>
          <cell r="B3381">
            <v>42730</v>
          </cell>
          <cell r="C3381" t="str">
            <v>DICIEMBRE</v>
          </cell>
          <cell r="D3381" t="str">
            <v>2016</v>
          </cell>
          <cell r="E3381">
            <v>680</v>
          </cell>
          <cell r="F3381" t="str">
            <v>ABR-759</v>
          </cell>
          <cell r="G3381" t="str">
            <v>D0Z-995</v>
          </cell>
          <cell r="H3381" t="str">
            <v>LAS BAMBAS</v>
          </cell>
          <cell r="I3381">
            <v>114414</v>
          </cell>
          <cell r="J3381" t="str">
            <v>REPUESTO</v>
          </cell>
          <cell r="K3381" t="str">
            <v xml:space="preserve">PITONES RECTOS </v>
          </cell>
          <cell r="L3381">
            <v>4</v>
          </cell>
          <cell r="M3381" t="str">
            <v>UNID.</v>
          </cell>
          <cell r="N3381" t="str">
            <v>CISTERNA</v>
          </cell>
          <cell r="O3381">
            <v>60</v>
          </cell>
          <cell r="P3381" t="str">
            <v>N2</v>
          </cell>
          <cell r="Q3381" t="str">
            <v>J3</v>
          </cell>
          <cell r="R3381" t="str">
            <v>J5</v>
          </cell>
          <cell r="S3381" t="str">
            <v>PENDIENTE</v>
          </cell>
          <cell r="T3381">
            <v>0</v>
          </cell>
          <cell r="U3381" t="str">
            <v>MAMANI LARICO  EDUARDO ALVARO</v>
          </cell>
          <cell r="V3381" t="str">
            <v>CHURA PIZARRO ALBERTO</v>
          </cell>
        </row>
        <row r="3382">
          <cell r="A3382">
            <v>3436</v>
          </cell>
          <cell r="B3382">
            <v>42730</v>
          </cell>
          <cell r="C3382" t="str">
            <v>DICIEMBRE</v>
          </cell>
          <cell r="D3382" t="str">
            <v>2016</v>
          </cell>
          <cell r="E3382">
            <v>652</v>
          </cell>
          <cell r="F3382" t="str">
            <v>ABS-700</v>
          </cell>
          <cell r="G3382" t="str">
            <v>TBC-971</v>
          </cell>
          <cell r="H3382" t="str">
            <v>LAS BAMBAS</v>
          </cell>
          <cell r="I3382">
            <v>102512</v>
          </cell>
          <cell r="J3382" t="str">
            <v>REPUESTO</v>
          </cell>
          <cell r="K3382" t="str">
            <v>SUPERCITO 1/8</v>
          </cell>
          <cell r="L3382">
            <v>0.5</v>
          </cell>
          <cell r="M3382" t="str">
            <v>KG.</v>
          </cell>
          <cell r="N3382" t="str">
            <v>CISTERNA</v>
          </cell>
          <cell r="O3382">
            <v>60</v>
          </cell>
          <cell r="P3382" t="str">
            <v>S1</v>
          </cell>
          <cell r="Q3382" t="str">
            <v>J2</v>
          </cell>
          <cell r="R3382" t="str">
            <v>J5</v>
          </cell>
          <cell r="S3382" t="str">
            <v>PENDIENTE</v>
          </cell>
          <cell r="T3382">
            <v>0</v>
          </cell>
          <cell r="U3382" t="str">
            <v>BAYONA CRUZ CRISTIAN ARMANDO</v>
          </cell>
          <cell r="V3382" t="str">
            <v>CORIHUAMAN SURCO  ERICK ROBERT</v>
          </cell>
        </row>
        <row r="3383">
          <cell r="A3383">
            <v>3445</v>
          </cell>
          <cell r="B3383">
            <v>42730</v>
          </cell>
          <cell r="C3383" t="str">
            <v>DICIEMBRE</v>
          </cell>
          <cell r="D3383" t="str">
            <v>2016</v>
          </cell>
          <cell r="E3383">
            <v>690</v>
          </cell>
          <cell r="F3383" t="str">
            <v>AEH-801</v>
          </cell>
          <cell r="G3383" t="str">
            <v>CAMIONETA</v>
          </cell>
          <cell r="H3383" t="str">
            <v>LAS BAMBAS</v>
          </cell>
          <cell r="I3383">
            <v>93447</v>
          </cell>
          <cell r="J3383" t="str">
            <v>REPUESTO</v>
          </cell>
          <cell r="K3383" t="str">
            <v>LIQUIDO LIMPIAPARABRISAS</v>
          </cell>
          <cell r="L3383">
            <v>1</v>
          </cell>
          <cell r="M3383" t="str">
            <v>GLNS.</v>
          </cell>
          <cell r="N3383" t="str">
            <v>TRACTO</v>
          </cell>
          <cell r="O3383">
            <v>60</v>
          </cell>
          <cell r="P3383" t="str">
            <v>M8</v>
          </cell>
          <cell r="Q3383" t="str">
            <v>J1</v>
          </cell>
          <cell r="R3383" t="str">
            <v>J5</v>
          </cell>
          <cell r="S3383" t="str">
            <v>PENDIENTE</v>
          </cell>
          <cell r="T3383">
            <v>0</v>
          </cell>
          <cell r="U3383" t="str">
            <v>VARILLAS GAGO  OSCAR ALBERTO</v>
          </cell>
          <cell r="V3383" t="str">
            <v>FLOREZ CONDORI  JOSE WILLIANS</v>
          </cell>
        </row>
        <row r="3384">
          <cell r="A3384">
            <v>3400</v>
          </cell>
          <cell r="B3384">
            <v>42730</v>
          </cell>
          <cell r="C3384" t="str">
            <v>DICIEMBRE</v>
          </cell>
          <cell r="D3384" t="str">
            <v>2016</v>
          </cell>
          <cell r="E3384">
            <v>597</v>
          </cell>
          <cell r="F3384" t="str">
            <v>AEJ-949</v>
          </cell>
          <cell r="G3384" t="str">
            <v>CAMIONETA</v>
          </cell>
          <cell r="H3384" t="str">
            <v>LAS BAMBAS</v>
          </cell>
          <cell r="I3384">
            <v>92385</v>
          </cell>
          <cell r="J3384" t="str">
            <v>REPUESTO</v>
          </cell>
          <cell r="K3384" t="str">
            <v>FILTRO DE ACEITE</v>
          </cell>
          <cell r="L3384">
            <v>1</v>
          </cell>
          <cell r="M3384" t="str">
            <v>UNID.</v>
          </cell>
          <cell r="N3384" t="str">
            <v>CAMIONETA</v>
          </cell>
          <cell r="O3384">
            <v>60</v>
          </cell>
          <cell r="P3384" t="str">
            <v>M6</v>
          </cell>
          <cell r="Q3384" t="str">
            <v>J1</v>
          </cell>
          <cell r="R3384" t="str">
            <v>J6</v>
          </cell>
          <cell r="S3384" t="str">
            <v>PENDIENTE</v>
          </cell>
          <cell r="T3384">
            <v>0</v>
          </cell>
          <cell r="U3384" t="str">
            <v>PARI VENTURA  EDSON ORLANDO</v>
          </cell>
          <cell r="V3384" t="str">
            <v>FLOREZ CONDORI  JOSE WILLIANS</v>
          </cell>
        </row>
        <row r="3385">
          <cell r="A3385">
            <v>3401</v>
          </cell>
          <cell r="B3385">
            <v>42730</v>
          </cell>
          <cell r="C3385" t="str">
            <v>DICIEMBRE</v>
          </cell>
          <cell r="D3385" t="str">
            <v>2016</v>
          </cell>
          <cell r="E3385">
            <v>597</v>
          </cell>
          <cell r="F3385" t="str">
            <v>AEJ-949</v>
          </cell>
          <cell r="G3385" t="str">
            <v>CAMIONETA</v>
          </cell>
          <cell r="H3385" t="str">
            <v>LAS BAMBAS</v>
          </cell>
          <cell r="I3385">
            <v>92385</v>
          </cell>
          <cell r="J3385" t="str">
            <v>REPUESTO</v>
          </cell>
          <cell r="K3385" t="str">
            <v>FILTRO DE COMBUSTIBLE</v>
          </cell>
          <cell r="L3385">
            <v>1</v>
          </cell>
          <cell r="M3385" t="str">
            <v>UNID.</v>
          </cell>
          <cell r="N3385" t="str">
            <v>CAMIONETA</v>
          </cell>
          <cell r="O3385">
            <v>60</v>
          </cell>
          <cell r="P3385" t="str">
            <v>M6</v>
          </cell>
          <cell r="Q3385" t="str">
            <v>J1</v>
          </cell>
          <cell r="R3385" t="str">
            <v>J6</v>
          </cell>
          <cell r="S3385" t="str">
            <v>PENDIENTE</v>
          </cell>
          <cell r="T3385">
            <v>0</v>
          </cell>
          <cell r="U3385" t="str">
            <v>PARI VENTURA  EDSON ORLANDO</v>
          </cell>
          <cell r="V3385" t="str">
            <v>FLOREZ CONDORI  JOSE WILLIANS</v>
          </cell>
        </row>
        <row r="3386">
          <cell r="A3386">
            <v>3402</v>
          </cell>
          <cell r="B3386">
            <v>42730</v>
          </cell>
          <cell r="C3386" t="str">
            <v>DICIEMBRE</v>
          </cell>
          <cell r="D3386" t="str">
            <v>2016</v>
          </cell>
          <cell r="E3386">
            <v>597</v>
          </cell>
          <cell r="F3386" t="str">
            <v>AEJ-949</v>
          </cell>
          <cell r="G3386" t="str">
            <v>CAMIONETA</v>
          </cell>
          <cell r="H3386" t="str">
            <v>LAS BAMBAS</v>
          </cell>
          <cell r="I3386">
            <v>92385</v>
          </cell>
          <cell r="J3386" t="str">
            <v>REPUESTO</v>
          </cell>
          <cell r="K3386" t="str">
            <v>FILTRO DE AIRE</v>
          </cell>
          <cell r="L3386">
            <v>1</v>
          </cell>
          <cell r="M3386" t="str">
            <v>UNID.</v>
          </cell>
          <cell r="N3386" t="str">
            <v>CAMIONETA</v>
          </cell>
          <cell r="O3386">
            <v>60</v>
          </cell>
          <cell r="P3386" t="str">
            <v>M6</v>
          </cell>
          <cell r="Q3386" t="str">
            <v>J1</v>
          </cell>
          <cell r="R3386" t="str">
            <v>J6</v>
          </cell>
          <cell r="S3386" t="str">
            <v>PENDIENTE</v>
          </cell>
          <cell r="T3386">
            <v>0</v>
          </cell>
          <cell r="U3386" t="str">
            <v>PARI VENTURA  EDSON ORLANDO</v>
          </cell>
          <cell r="V3386" t="str">
            <v>FLOREZ CONDORI  JOSE WILLIANS</v>
          </cell>
        </row>
        <row r="3387">
          <cell r="A3387">
            <v>3403</v>
          </cell>
          <cell r="B3387">
            <v>42730</v>
          </cell>
          <cell r="C3387" t="str">
            <v>DICIEMBRE</v>
          </cell>
          <cell r="D3387" t="str">
            <v>2016</v>
          </cell>
          <cell r="E3387">
            <v>597</v>
          </cell>
          <cell r="F3387" t="str">
            <v>AEJ-949</v>
          </cell>
          <cell r="G3387" t="str">
            <v>CAMIONETA</v>
          </cell>
          <cell r="H3387" t="str">
            <v>LAS BAMBAS</v>
          </cell>
          <cell r="I3387">
            <v>92385</v>
          </cell>
          <cell r="J3387" t="str">
            <v>REPUESTO</v>
          </cell>
          <cell r="K3387" t="str">
            <v>ACEITE 15W40</v>
          </cell>
          <cell r="L3387">
            <v>2</v>
          </cell>
          <cell r="M3387" t="str">
            <v>GLNS.</v>
          </cell>
          <cell r="N3387" t="str">
            <v>CAMIONETA</v>
          </cell>
          <cell r="O3387">
            <v>60</v>
          </cell>
          <cell r="P3387" t="str">
            <v>M6</v>
          </cell>
          <cell r="Q3387" t="str">
            <v>J1</v>
          </cell>
          <cell r="R3387" t="str">
            <v>J6</v>
          </cell>
          <cell r="S3387" t="str">
            <v>PENDIENTE</v>
          </cell>
          <cell r="T3387">
            <v>0</v>
          </cell>
          <cell r="U3387" t="str">
            <v>PARI VENTURA  EDSON ORLANDO</v>
          </cell>
          <cell r="V3387" t="str">
            <v>FLOREZ CONDORI  JOSE WILLIANS</v>
          </cell>
        </row>
        <row r="3388">
          <cell r="A3388">
            <v>3430</v>
          </cell>
          <cell r="B3388">
            <v>42730</v>
          </cell>
          <cell r="C3388" t="str">
            <v>DICIEMBRE</v>
          </cell>
          <cell r="D3388" t="str">
            <v>2016</v>
          </cell>
          <cell r="E3388">
            <v>633</v>
          </cell>
          <cell r="F3388" t="str">
            <v>AKX-805</v>
          </cell>
          <cell r="G3388" t="str">
            <v>F5Z-985</v>
          </cell>
          <cell r="H3388" t="str">
            <v>LAS BAMBAS</v>
          </cell>
          <cell r="I3388">
            <v>37238</v>
          </cell>
          <cell r="J3388" t="str">
            <v>REPUESTO</v>
          </cell>
          <cell r="K3388" t="str">
            <v xml:space="preserve">BATERIAS </v>
          </cell>
          <cell r="L3388">
            <v>3</v>
          </cell>
          <cell r="M3388" t="str">
            <v>UNID.</v>
          </cell>
          <cell r="N3388" t="str">
            <v>TRACTO</v>
          </cell>
          <cell r="O3388">
            <v>60</v>
          </cell>
          <cell r="P3388" t="str">
            <v>E1</v>
          </cell>
          <cell r="Q3388" t="str">
            <v>J2</v>
          </cell>
          <cell r="R3388" t="str">
            <v>J5</v>
          </cell>
          <cell r="S3388" t="str">
            <v>PENDIENTE</v>
          </cell>
          <cell r="T3388">
            <v>0</v>
          </cell>
          <cell r="U3388" t="str">
            <v>PALOMINO CARDENAS JUAN CARLOS</v>
          </cell>
          <cell r="V3388" t="str">
            <v>CORIHUAMAN SURCO  ERICK ROBERT</v>
          </cell>
        </row>
        <row r="3389">
          <cell r="A3389">
            <v>3414</v>
          </cell>
          <cell r="B3389">
            <v>42730</v>
          </cell>
          <cell r="C3389" t="str">
            <v>DICIEMBRE</v>
          </cell>
          <cell r="D3389" t="str">
            <v>2016</v>
          </cell>
          <cell r="E3389">
            <v>681</v>
          </cell>
          <cell r="F3389" t="str">
            <v>C5R-899</v>
          </cell>
          <cell r="G3389" t="str">
            <v>A0U-978</v>
          </cell>
          <cell r="H3389" t="str">
            <v>LAS BAMBAS</v>
          </cell>
          <cell r="I3389">
            <v>256482</v>
          </cell>
          <cell r="J3389" t="str">
            <v>REPUESTO</v>
          </cell>
          <cell r="K3389" t="str">
            <v>LIQUIDO REFRIGERANTE</v>
          </cell>
          <cell r="L3389">
            <v>1</v>
          </cell>
          <cell r="M3389" t="str">
            <v>GLNS.</v>
          </cell>
          <cell r="N3389" t="str">
            <v>TRACTO</v>
          </cell>
          <cell r="O3389">
            <v>60</v>
          </cell>
          <cell r="P3389" t="str">
            <v>M8</v>
          </cell>
          <cell r="Q3389" t="str">
            <v>J2</v>
          </cell>
          <cell r="R3389" t="str">
            <v>J5</v>
          </cell>
          <cell r="S3389" t="str">
            <v>PENDIENTE</v>
          </cell>
          <cell r="T3389">
            <v>0</v>
          </cell>
          <cell r="U3389" t="str">
            <v>VARILLAS GAGO  OSCAR ALBERTO</v>
          </cell>
          <cell r="V3389" t="str">
            <v>CORIHUAMAN SURCO  ERICK ROBERT</v>
          </cell>
        </row>
        <row r="3390">
          <cell r="A3390">
            <v>3386</v>
          </cell>
          <cell r="B3390">
            <v>42730</v>
          </cell>
          <cell r="C3390" t="str">
            <v>DICIEMBRE</v>
          </cell>
          <cell r="D3390" t="str">
            <v>2016</v>
          </cell>
          <cell r="E3390">
            <v>675</v>
          </cell>
          <cell r="F3390" t="str">
            <v>C9P-948</v>
          </cell>
          <cell r="G3390" t="str">
            <v>B4O-995</v>
          </cell>
          <cell r="H3390" t="str">
            <v>LAS BAMBAS</v>
          </cell>
          <cell r="I3390">
            <v>158571</v>
          </cell>
          <cell r="J3390" t="str">
            <v>REPUESTO</v>
          </cell>
          <cell r="K3390" t="str">
            <v>PERNO 3/8 X 2</v>
          </cell>
          <cell r="L3390">
            <v>2</v>
          </cell>
          <cell r="M3390" t="str">
            <v>UNID.</v>
          </cell>
          <cell r="N3390" t="str">
            <v>CISTERNA</v>
          </cell>
          <cell r="O3390">
            <v>60</v>
          </cell>
          <cell r="P3390" t="str">
            <v>S1</v>
          </cell>
          <cell r="Q3390" t="str">
            <v>J2</v>
          </cell>
          <cell r="R3390" t="str">
            <v>J6</v>
          </cell>
          <cell r="S3390" t="str">
            <v>PENDIENTE</v>
          </cell>
          <cell r="T3390">
            <v>0</v>
          </cell>
          <cell r="U3390" t="str">
            <v>BAYONA CRUZ CRISTIAN ARMANDO</v>
          </cell>
          <cell r="V3390" t="str">
            <v>CORIHUAMAN SURCO  ERICK ROBERT</v>
          </cell>
        </row>
        <row r="3391">
          <cell r="A3391">
            <v>3387</v>
          </cell>
          <cell r="B3391">
            <v>42730</v>
          </cell>
          <cell r="C3391" t="str">
            <v>DICIEMBRE</v>
          </cell>
          <cell r="D3391" t="str">
            <v>2016</v>
          </cell>
          <cell r="E3391">
            <v>675</v>
          </cell>
          <cell r="F3391" t="str">
            <v>C9P-948</v>
          </cell>
          <cell r="G3391" t="str">
            <v>B4O-995</v>
          </cell>
          <cell r="H3391" t="str">
            <v>LAS BAMBAS</v>
          </cell>
          <cell r="I3391">
            <v>158571</v>
          </cell>
          <cell r="J3391" t="str">
            <v>REPUESTO</v>
          </cell>
          <cell r="K3391" t="str">
            <v>TUERCA 9/16</v>
          </cell>
          <cell r="L3391">
            <v>4</v>
          </cell>
          <cell r="M3391" t="str">
            <v>UNID.</v>
          </cell>
          <cell r="N3391" t="str">
            <v>CISTERNA</v>
          </cell>
          <cell r="O3391">
            <v>60</v>
          </cell>
          <cell r="P3391" t="str">
            <v>S1</v>
          </cell>
          <cell r="Q3391" t="str">
            <v>J2</v>
          </cell>
          <cell r="R3391" t="str">
            <v>J6</v>
          </cell>
          <cell r="S3391" t="str">
            <v>PENDIENTE</v>
          </cell>
          <cell r="T3391">
            <v>0</v>
          </cell>
          <cell r="U3391" t="str">
            <v>BAYONA CRUZ CRISTIAN ARMANDO</v>
          </cell>
          <cell r="V3391" t="str">
            <v>CORIHUAMAN SURCO  ERICK ROBERT</v>
          </cell>
        </row>
        <row r="3392">
          <cell r="A3392">
            <v>3388</v>
          </cell>
          <cell r="B3392">
            <v>42730</v>
          </cell>
          <cell r="C3392" t="str">
            <v>DICIEMBRE</v>
          </cell>
          <cell r="D3392" t="str">
            <v>2016</v>
          </cell>
          <cell r="E3392">
            <v>675</v>
          </cell>
          <cell r="F3392" t="str">
            <v>C9P-948</v>
          </cell>
          <cell r="G3392" t="str">
            <v>B4O-995</v>
          </cell>
          <cell r="H3392" t="str">
            <v>LAS BAMBAS</v>
          </cell>
          <cell r="I3392">
            <v>158571</v>
          </cell>
          <cell r="J3392" t="str">
            <v>REPUESTO</v>
          </cell>
          <cell r="K3392" t="str">
            <v>PERNO 3/8 X 1 1/2</v>
          </cell>
          <cell r="L3392">
            <v>2</v>
          </cell>
          <cell r="M3392" t="str">
            <v>UNID.</v>
          </cell>
          <cell r="N3392" t="str">
            <v>CISTERNA</v>
          </cell>
          <cell r="O3392">
            <v>60</v>
          </cell>
          <cell r="P3392" t="str">
            <v>S1</v>
          </cell>
          <cell r="Q3392" t="str">
            <v>J2</v>
          </cell>
          <cell r="R3392" t="str">
            <v>J6</v>
          </cell>
          <cell r="S3392" t="str">
            <v>PENDIENTE</v>
          </cell>
          <cell r="T3392">
            <v>0</v>
          </cell>
          <cell r="U3392" t="str">
            <v>BAYONA CRUZ CRISTIAN ARMANDO</v>
          </cell>
          <cell r="V3392" t="str">
            <v>CORIHUAMAN SURCO  ERICK ROBERT</v>
          </cell>
        </row>
        <row r="3393">
          <cell r="A3393">
            <v>3389</v>
          </cell>
          <cell r="B3393">
            <v>42730</v>
          </cell>
          <cell r="C3393" t="str">
            <v>DICIEMBRE</v>
          </cell>
          <cell r="D3393" t="str">
            <v>2016</v>
          </cell>
          <cell r="E3393">
            <v>675</v>
          </cell>
          <cell r="F3393" t="str">
            <v>C9P-948</v>
          </cell>
          <cell r="G3393" t="str">
            <v>B4O-995</v>
          </cell>
          <cell r="H3393" t="str">
            <v>LAS BAMBAS</v>
          </cell>
          <cell r="I3393">
            <v>158571</v>
          </cell>
          <cell r="J3393" t="str">
            <v>REPUESTO</v>
          </cell>
          <cell r="K3393" t="str">
            <v>TUERCA 3/8</v>
          </cell>
          <cell r="L3393">
            <v>2</v>
          </cell>
          <cell r="M3393" t="str">
            <v>UNID.</v>
          </cell>
          <cell r="N3393" t="str">
            <v>CISTERNA</v>
          </cell>
          <cell r="O3393">
            <v>60</v>
          </cell>
          <cell r="P3393" t="str">
            <v>S1</v>
          </cell>
          <cell r="Q3393" t="str">
            <v>J2</v>
          </cell>
          <cell r="R3393" t="str">
            <v>J6</v>
          </cell>
          <cell r="S3393" t="str">
            <v>PENDIENTE</v>
          </cell>
          <cell r="T3393">
            <v>0</v>
          </cell>
          <cell r="U3393" t="str">
            <v>BAYONA CRUZ CRISTIAN ARMANDO</v>
          </cell>
          <cell r="V3393" t="str">
            <v>CORIHUAMAN SURCO  ERICK ROBERT</v>
          </cell>
        </row>
        <row r="3394">
          <cell r="A3394">
            <v>3390</v>
          </cell>
          <cell r="B3394">
            <v>42730</v>
          </cell>
          <cell r="C3394" t="str">
            <v>DICIEMBRE</v>
          </cell>
          <cell r="D3394" t="str">
            <v>2016</v>
          </cell>
          <cell r="E3394">
            <v>675</v>
          </cell>
          <cell r="F3394" t="str">
            <v>C9P-948</v>
          </cell>
          <cell r="G3394" t="str">
            <v>B4O-995</v>
          </cell>
          <cell r="H3394" t="str">
            <v>LAS BAMBAS</v>
          </cell>
          <cell r="I3394">
            <v>158571</v>
          </cell>
          <cell r="J3394" t="str">
            <v>REPUESTO</v>
          </cell>
          <cell r="K3394" t="str">
            <v>TUERCA MARIPOSA 3/8</v>
          </cell>
          <cell r="L3394">
            <v>3</v>
          </cell>
          <cell r="M3394" t="str">
            <v>UNID.</v>
          </cell>
          <cell r="N3394" t="str">
            <v>CISTERNA</v>
          </cell>
          <cell r="O3394">
            <v>60</v>
          </cell>
          <cell r="P3394" t="str">
            <v>S1</v>
          </cell>
          <cell r="Q3394" t="str">
            <v>J2</v>
          </cell>
          <cell r="R3394" t="str">
            <v>J6</v>
          </cell>
          <cell r="S3394" t="str">
            <v>PENDIENTE</v>
          </cell>
          <cell r="T3394">
            <v>0</v>
          </cell>
          <cell r="U3394" t="str">
            <v>BAYONA CRUZ CRISTIAN ARMANDO</v>
          </cell>
          <cell r="V3394" t="str">
            <v>CORIHUAMAN SURCO  ERICK ROBERT</v>
          </cell>
        </row>
        <row r="3395">
          <cell r="A3395">
            <v>3407</v>
          </cell>
          <cell r="B3395">
            <v>42730</v>
          </cell>
          <cell r="C3395" t="str">
            <v>DICIEMBRE</v>
          </cell>
          <cell r="D3395" t="str">
            <v>2016</v>
          </cell>
          <cell r="E3395">
            <v>675</v>
          </cell>
          <cell r="F3395" t="str">
            <v>C9P-948</v>
          </cell>
          <cell r="G3395" t="str">
            <v>B4O-995</v>
          </cell>
          <cell r="H3395" t="str">
            <v>LAS BAMBAS</v>
          </cell>
          <cell r="I3395">
            <v>158571</v>
          </cell>
          <cell r="J3395" t="str">
            <v>HERRAMIENTAS</v>
          </cell>
          <cell r="K3395" t="str">
            <v>DISCO DE CORTE DE 7"</v>
          </cell>
          <cell r="L3395">
            <v>1</v>
          </cell>
          <cell r="M3395" t="str">
            <v>UNID.</v>
          </cell>
          <cell r="N3395" t="str">
            <v>CISTERNA</v>
          </cell>
          <cell r="O3395">
            <v>60</v>
          </cell>
          <cell r="P3395" t="str">
            <v>S3</v>
          </cell>
          <cell r="Q3395" t="str">
            <v>J2</v>
          </cell>
          <cell r="R3395" t="str">
            <v>J5</v>
          </cell>
          <cell r="S3395" t="str">
            <v>PENDIENTE</v>
          </cell>
          <cell r="T3395">
            <v>0</v>
          </cell>
          <cell r="U3395" t="str">
            <v>JIMENEZ MACHACA JAVIER</v>
          </cell>
          <cell r="V3395" t="str">
            <v>CORIHUAMAN SURCO  ERICK ROBERT</v>
          </cell>
        </row>
        <row r="3396">
          <cell r="A3396">
            <v>3408</v>
          </cell>
          <cell r="B3396">
            <v>42730</v>
          </cell>
          <cell r="C3396" t="str">
            <v>DICIEMBRE</v>
          </cell>
          <cell r="D3396" t="str">
            <v>2016</v>
          </cell>
          <cell r="E3396">
            <v>675</v>
          </cell>
          <cell r="F3396" t="str">
            <v>C9P-948</v>
          </cell>
          <cell r="G3396" t="str">
            <v>B4O-995</v>
          </cell>
          <cell r="H3396" t="str">
            <v>LAS BAMBAS</v>
          </cell>
          <cell r="I3396">
            <v>158571</v>
          </cell>
          <cell r="J3396" t="str">
            <v>REPUESTO</v>
          </cell>
          <cell r="K3396" t="str">
            <v xml:space="preserve">PERNO 5/16 X 2" </v>
          </cell>
          <cell r="L3396">
            <v>1</v>
          </cell>
          <cell r="M3396" t="str">
            <v>UNID.</v>
          </cell>
          <cell r="N3396" t="str">
            <v>CISTERNA</v>
          </cell>
          <cell r="O3396">
            <v>60</v>
          </cell>
          <cell r="P3396" t="str">
            <v>S1</v>
          </cell>
          <cell r="Q3396" t="str">
            <v>J2</v>
          </cell>
          <cell r="R3396" t="str">
            <v>J5</v>
          </cell>
          <cell r="S3396" t="str">
            <v>PENDIENTE</v>
          </cell>
          <cell r="T3396">
            <v>0</v>
          </cell>
          <cell r="U3396" t="str">
            <v>BAYONA CRUZ CRISTIAN ARMANDO</v>
          </cell>
          <cell r="V3396" t="str">
            <v>CORIHUAMAN SURCO  ERICK ROBERT</v>
          </cell>
        </row>
        <row r="3397">
          <cell r="A3397">
            <v>3409</v>
          </cell>
          <cell r="B3397">
            <v>42730</v>
          </cell>
          <cell r="C3397" t="str">
            <v>DICIEMBRE</v>
          </cell>
          <cell r="D3397" t="str">
            <v>2016</v>
          </cell>
          <cell r="E3397">
            <v>675</v>
          </cell>
          <cell r="F3397" t="str">
            <v>C9P-948</v>
          </cell>
          <cell r="G3397" t="str">
            <v>B4O-995</v>
          </cell>
          <cell r="H3397" t="str">
            <v>LAS BAMBAS</v>
          </cell>
          <cell r="I3397">
            <v>158571</v>
          </cell>
          <cell r="J3397" t="str">
            <v>REPUESTO</v>
          </cell>
          <cell r="K3397" t="str">
            <v xml:space="preserve">ARANDELA PLANA </v>
          </cell>
          <cell r="L3397">
            <v>2</v>
          </cell>
          <cell r="M3397" t="str">
            <v>UNID.</v>
          </cell>
          <cell r="N3397" t="str">
            <v>CISTERNA</v>
          </cell>
          <cell r="O3397">
            <v>60</v>
          </cell>
          <cell r="P3397" t="str">
            <v>S1</v>
          </cell>
          <cell r="Q3397" t="str">
            <v>J2</v>
          </cell>
          <cell r="R3397" t="str">
            <v>J5</v>
          </cell>
          <cell r="S3397" t="str">
            <v>PENDIENTE</v>
          </cell>
          <cell r="T3397">
            <v>0</v>
          </cell>
          <cell r="U3397" t="str">
            <v>BAYONA CRUZ CRISTIAN ARMANDO</v>
          </cell>
          <cell r="V3397" t="str">
            <v>CORIHUAMAN SURCO  ERICK ROBERT</v>
          </cell>
        </row>
        <row r="3398">
          <cell r="A3398">
            <v>3410</v>
          </cell>
          <cell r="B3398">
            <v>42730</v>
          </cell>
          <cell r="C3398" t="str">
            <v>DICIEMBRE</v>
          </cell>
          <cell r="D3398" t="str">
            <v>2016</v>
          </cell>
          <cell r="E3398">
            <v>675</v>
          </cell>
          <cell r="F3398" t="str">
            <v>C9P-948</v>
          </cell>
          <cell r="G3398" t="str">
            <v>B4O-995</v>
          </cell>
          <cell r="H3398" t="str">
            <v>LAS BAMBAS</v>
          </cell>
          <cell r="I3398">
            <v>158571</v>
          </cell>
          <cell r="J3398" t="str">
            <v>REPUESTO</v>
          </cell>
          <cell r="K3398" t="str">
            <v xml:space="preserve">TUERCA SEGURO </v>
          </cell>
          <cell r="L3398">
            <v>2</v>
          </cell>
          <cell r="M3398" t="str">
            <v>UNID.</v>
          </cell>
          <cell r="N3398" t="str">
            <v>CISTERNA</v>
          </cell>
          <cell r="O3398">
            <v>60</v>
          </cell>
          <cell r="P3398" t="str">
            <v>S1</v>
          </cell>
          <cell r="Q3398" t="str">
            <v>J2</v>
          </cell>
          <cell r="R3398" t="str">
            <v>J5</v>
          </cell>
          <cell r="S3398" t="str">
            <v>PENDIENTE</v>
          </cell>
          <cell r="T3398">
            <v>0</v>
          </cell>
          <cell r="U3398" t="str">
            <v>BAYONA CRUZ CRISTIAN ARMANDO</v>
          </cell>
          <cell r="V3398" t="str">
            <v>CORIHUAMAN SURCO  ERICK ROBERT</v>
          </cell>
        </row>
        <row r="3399">
          <cell r="A3399">
            <v>3415</v>
          </cell>
          <cell r="B3399">
            <v>42730</v>
          </cell>
          <cell r="C3399" t="str">
            <v>DICIEMBRE</v>
          </cell>
          <cell r="D3399" t="str">
            <v>2016</v>
          </cell>
          <cell r="E3399">
            <v>675</v>
          </cell>
          <cell r="F3399" t="str">
            <v>C9P-948</v>
          </cell>
          <cell r="G3399" t="str">
            <v>B4O-995</v>
          </cell>
          <cell r="H3399" t="str">
            <v>LAS BAMBAS</v>
          </cell>
          <cell r="I3399">
            <v>158571</v>
          </cell>
          <cell r="J3399" t="str">
            <v>REPUESTO</v>
          </cell>
          <cell r="K3399" t="str">
            <v>DISCO DE CORTE 7"</v>
          </cell>
          <cell r="L3399">
            <v>1</v>
          </cell>
          <cell r="M3399" t="str">
            <v>UNID.</v>
          </cell>
          <cell r="N3399" t="str">
            <v>CISTERNA</v>
          </cell>
          <cell r="O3399">
            <v>60</v>
          </cell>
          <cell r="P3399" t="str">
            <v>S4</v>
          </cell>
          <cell r="Q3399" t="str">
            <v>J2</v>
          </cell>
          <cell r="R3399" t="str">
            <v>J5</v>
          </cell>
          <cell r="S3399" t="str">
            <v>PENDIENTE</v>
          </cell>
          <cell r="T3399">
            <v>0</v>
          </cell>
          <cell r="U3399" t="str">
            <v>SURCO QUISPE JOHNNY</v>
          </cell>
          <cell r="V3399" t="str">
            <v>CORIHUAMAN SURCO  ERICK ROBERT</v>
          </cell>
        </row>
        <row r="3400">
          <cell r="A3400">
            <v>3416</v>
          </cell>
          <cell r="B3400">
            <v>42730</v>
          </cell>
          <cell r="C3400" t="str">
            <v>DICIEMBRE</v>
          </cell>
          <cell r="D3400" t="str">
            <v>2016</v>
          </cell>
          <cell r="E3400">
            <v>675</v>
          </cell>
          <cell r="F3400" t="str">
            <v>C9P-948</v>
          </cell>
          <cell r="G3400" t="str">
            <v>B4O-995</v>
          </cell>
          <cell r="H3400" t="str">
            <v>LAS BAMBAS</v>
          </cell>
          <cell r="I3400">
            <v>158571</v>
          </cell>
          <cell r="J3400" t="str">
            <v>REPUESTO</v>
          </cell>
          <cell r="K3400" t="str">
            <v>DISCO DE DESBASTE 7"</v>
          </cell>
          <cell r="L3400">
            <v>1</v>
          </cell>
          <cell r="M3400" t="str">
            <v>UNID.</v>
          </cell>
          <cell r="N3400" t="str">
            <v>CISTERNA</v>
          </cell>
          <cell r="O3400">
            <v>60</v>
          </cell>
          <cell r="P3400" t="str">
            <v>S4</v>
          </cell>
          <cell r="Q3400" t="str">
            <v>J2</v>
          </cell>
          <cell r="R3400" t="str">
            <v>J5</v>
          </cell>
          <cell r="S3400" t="str">
            <v>PENDIENTE</v>
          </cell>
          <cell r="T3400">
            <v>0</v>
          </cell>
          <cell r="U3400" t="str">
            <v>SURCO QUISPE JOHNNY</v>
          </cell>
          <cell r="V3400" t="str">
            <v>CORIHUAMAN SURCO  ERICK ROBERT</v>
          </cell>
        </row>
        <row r="3401">
          <cell r="A3401">
            <v>3417</v>
          </cell>
          <cell r="B3401">
            <v>42730</v>
          </cell>
          <cell r="C3401" t="str">
            <v>DICIEMBRE</v>
          </cell>
          <cell r="D3401" t="str">
            <v>2016</v>
          </cell>
          <cell r="E3401">
            <v>675</v>
          </cell>
          <cell r="F3401" t="str">
            <v>C9P-948</v>
          </cell>
          <cell r="G3401" t="str">
            <v>B4O-995</v>
          </cell>
          <cell r="H3401" t="str">
            <v>LAS BAMBAS</v>
          </cell>
          <cell r="I3401">
            <v>158571</v>
          </cell>
          <cell r="J3401" t="str">
            <v>REPUESTO</v>
          </cell>
          <cell r="K3401" t="str">
            <v>BISAGRAS 3/8 X 2 "</v>
          </cell>
          <cell r="L3401">
            <v>2</v>
          </cell>
          <cell r="M3401" t="str">
            <v>UNID.</v>
          </cell>
          <cell r="N3401" t="str">
            <v>CISTERNA</v>
          </cell>
          <cell r="O3401">
            <v>60</v>
          </cell>
          <cell r="P3401" t="str">
            <v>S4</v>
          </cell>
          <cell r="Q3401" t="str">
            <v>J2</v>
          </cell>
          <cell r="R3401" t="str">
            <v>J5</v>
          </cell>
          <cell r="S3401" t="str">
            <v>PENDIENTE</v>
          </cell>
          <cell r="T3401">
            <v>0</v>
          </cell>
          <cell r="U3401" t="str">
            <v>SURCO QUISPE JOHNNY</v>
          </cell>
          <cell r="V3401" t="str">
            <v>CORIHUAMAN SURCO  ERICK ROBERT</v>
          </cell>
        </row>
        <row r="3402">
          <cell r="A3402">
            <v>3418</v>
          </cell>
          <cell r="B3402">
            <v>42730</v>
          </cell>
          <cell r="C3402" t="str">
            <v>DICIEMBRE</v>
          </cell>
          <cell r="D3402" t="str">
            <v>2016</v>
          </cell>
          <cell r="E3402">
            <v>675</v>
          </cell>
          <cell r="F3402" t="str">
            <v>C9P-948</v>
          </cell>
          <cell r="G3402" t="str">
            <v>B4O-995</v>
          </cell>
          <cell r="H3402" t="str">
            <v>LAS BAMBAS</v>
          </cell>
          <cell r="I3402">
            <v>158571</v>
          </cell>
          <cell r="J3402" t="str">
            <v>REPUESTO</v>
          </cell>
          <cell r="K3402" t="str">
            <v>MANUBRIOS</v>
          </cell>
          <cell r="L3402">
            <v>2</v>
          </cell>
          <cell r="M3402" t="str">
            <v>UNID.</v>
          </cell>
          <cell r="N3402" t="str">
            <v>CISTERNA</v>
          </cell>
          <cell r="O3402">
            <v>60</v>
          </cell>
          <cell r="P3402" t="str">
            <v>S4</v>
          </cell>
          <cell r="Q3402" t="str">
            <v>J2</v>
          </cell>
          <cell r="R3402" t="str">
            <v>J5</v>
          </cell>
          <cell r="S3402" t="str">
            <v>PENDIENTE</v>
          </cell>
          <cell r="T3402">
            <v>0</v>
          </cell>
          <cell r="U3402" t="str">
            <v>SURCO QUISPE JOHNNY</v>
          </cell>
          <cell r="V3402" t="str">
            <v>CORIHUAMAN SURCO  ERICK ROBERT</v>
          </cell>
        </row>
        <row r="3403">
          <cell r="A3403">
            <v>3420</v>
          </cell>
          <cell r="B3403">
            <v>42730</v>
          </cell>
          <cell r="C3403" t="str">
            <v>DICIEMBRE</v>
          </cell>
          <cell r="D3403" t="str">
            <v>2016</v>
          </cell>
          <cell r="E3403">
            <v>675</v>
          </cell>
          <cell r="F3403" t="str">
            <v>C9P-948</v>
          </cell>
          <cell r="G3403" t="str">
            <v>B4O-995</v>
          </cell>
          <cell r="H3403" t="str">
            <v>LAS BAMBAS</v>
          </cell>
          <cell r="I3403">
            <v>158571</v>
          </cell>
          <cell r="J3403" t="str">
            <v>REPUESTO</v>
          </cell>
          <cell r="K3403" t="str">
            <v>PERNO 3/8 X 3"</v>
          </cell>
          <cell r="L3403">
            <v>1</v>
          </cell>
          <cell r="M3403" t="str">
            <v>UNID.</v>
          </cell>
          <cell r="N3403" t="str">
            <v>CISTERNA</v>
          </cell>
          <cell r="O3403">
            <v>60</v>
          </cell>
          <cell r="P3403" t="str">
            <v>S1</v>
          </cell>
          <cell r="Q3403" t="str">
            <v>J2</v>
          </cell>
          <cell r="R3403" t="str">
            <v>J5</v>
          </cell>
          <cell r="S3403" t="str">
            <v>PENDIENTE</v>
          </cell>
          <cell r="T3403">
            <v>0</v>
          </cell>
          <cell r="U3403" t="str">
            <v>BAYONA CRUZ CRISTIAN ARMANDO</v>
          </cell>
          <cell r="V3403" t="str">
            <v>CORIHUAMAN SURCO  ERICK ROBERT</v>
          </cell>
        </row>
        <row r="3404">
          <cell r="A3404">
            <v>3421</v>
          </cell>
          <cell r="B3404">
            <v>42730</v>
          </cell>
          <cell r="C3404" t="str">
            <v>DICIEMBRE</v>
          </cell>
          <cell r="D3404" t="str">
            <v>2016</v>
          </cell>
          <cell r="E3404">
            <v>675</v>
          </cell>
          <cell r="F3404" t="str">
            <v>C9P-948</v>
          </cell>
          <cell r="G3404" t="str">
            <v>B4O-995</v>
          </cell>
          <cell r="H3404" t="str">
            <v>LAS BAMBAS</v>
          </cell>
          <cell r="I3404">
            <v>158571</v>
          </cell>
          <cell r="J3404" t="str">
            <v>REPUESTO</v>
          </cell>
          <cell r="K3404" t="str">
            <v>ARANDELA PRESION 3/8</v>
          </cell>
          <cell r="L3404">
            <v>2</v>
          </cell>
          <cell r="M3404" t="str">
            <v>UNID.</v>
          </cell>
          <cell r="N3404" t="str">
            <v>CISTERNA</v>
          </cell>
          <cell r="O3404">
            <v>60</v>
          </cell>
          <cell r="P3404" t="str">
            <v>S1</v>
          </cell>
          <cell r="Q3404" t="str">
            <v>J2</v>
          </cell>
          <cell r="R3404" t="str">
            <v>J5</v>
          </cell>
          <cell r="S3404" t="str">
            <v>PENDIENTE</v>
          </cell>
          <cell r="T3404">
            <v>0</v>
          </cell>
          <cell r="U3404" t="str">
            <v>BAYONA CRUZ CRISTIAN ARMANDO</v>
          </cell>
          <cell r="V3404" t="str">
            <v>CORIHUAMAN SURCO  ERICK ROBERT</v>
          </cell>
        </row>
        <row r="3405">
          <cell r="A3405">
            <v>3422</v>
          </cell>
          <cell r="B3405">
            <v>42730</v>
          </cell>
          <cell r="C3405" t="str">
            <v>DICIEMBRE</v>
          </cell>
          <cell r="D3405" t="str">
            <v>2016</v>
          </cell>
          <cell r="E3405">
            <v>675</v>
          </cell>
          <cell r="F3405" t="str">
            <v>C9P-948</v>
          </cell>
          <cell r="G3405" t="str">
            <v>B4O-995</v>
          </cell>
          <cell r="H3405" t="str">
            <v>LAS BAMBAS</v>
          </cell>
          <cell r="I3405">
            <v>158571</v>
          </cell>
          <cell r="J3405" t="str">
            <v>REPUESTO</v>
          </cell>
          <cell r="K3405" t="str">
            <v>TUERCA SEGURO 3/8</v>
          </cell>
          <cell r="L3405">
            <v>2</v>
          </cell>
          <cell r="M3405" t="str">
            <v>UNID.</v>
          </cell>
          <cell r="N3405" t="str">
            <v>CISTERNA</v>
          </cell>
          <cell r="O3405">
            <v>60</v>
          </cell>
          <cell r="P3405" t="str">
            <v>S1</v>
          </cell>
          <cell r="Q3405" t="str">
            <v>J2</v>
          </cell>
          <cell r="R3405" t="str">
            <v>J5</v>
          </cell>
          <cell r="S3405" t="str">
            <v>PENDIENTE</v>
          </cell>
          <cell r="T3405">
            <v>0</v>
          </cell>
          <cell r="U3405" t="str">
            <v>BAYONA CRUZ CRISTIAN ARMANDO</v>
          </cell>
          <cell r="V3405" t="str">
            <v>CORIHUAMAN SURCO  ERICK ROBERT</v>
          </cell>
        </row>
        <row r="3406">
          <cell r="A3406">
            <v>3423</v>
          </cell>
          <cell r="B3406">
            <v>42730</v>
          </cell>
          <cell r="C3406" t="str">
            <v>DICIEMBRE</v>
          </cell>
          <cell r="D3406" t="str">
            <v>2016</v>
          </cell>
          <cell r="E3406">
            <v>675</v>
          </cell>
          <cell r="F3406" t="str">
            <v>C9P-948</v>
          </cell>
          <cell r="G3406" t="str">
            <v>B4O-995</v>
          </cell>
          <cell r="H3406" t="str">
            <v>LAS BAMBAS</v>
          </cell>
          <cell r="I3406">
            <v>158571</v>
          </cell>
          <cell r="J3406" t="str">
            <v>REPUESTO</v>
          </cell>
          <cell r="K3406" t="str">
            <v xml:space="preserve">PERNO 5/16 X 2" </v>
          </cell>
          <cell r="L3406">
            <v>1</v>
          </cell>
          <cell r="M3406" t="str">
            <v>UNID.</v>
          </cell>
          <cell r="N3406" t="str">
            <v>CISTERNA</v>
          </cell>
          <cell r="O3406">
            <v>60</v>
          </cell>
          <cell r="P3406" t="str">
            <v>S1</v>
          </cell>
          <cell r="Q3406" t="str">
            <v>J2</v>
          </cell>
          <cell r="R3406" t="str">
            <v>J5</v>
          </cell>
          <cell r="S3406" t="str">
            <v>PENDIENTE</v>
          </cell>
          <cell r="T3406">
            <v>0</v>
          </cell>
          <cell r="U3406" t="str">
            <v>BAYONA CRUZ CRISTIAN ARMANDO</v>
          </cell>
          <cell r="V3406" t="str">
            <v>CORIHUAMAN SURCO  ERICK ROBERT</v>
          </cell>
        </row>
        <row r="3407">
          <cell r="A3407">
            <v>3424</v>
          </cell>
          <cell r="B3407">
            <v>42730</v>
          </cell>
          <cell r="C3407" t="str">
            <v>DICIEMBRE</v>
          </cell>
          <cell r="D3407" t="str">
            <v>2016</v>
          </cell>
          <cell r="E3407">
            <v>675</v>
          </cell>
          <cell r="F3407" t="str">
            <v>C9P-948</v>
          </cell>
          <cell r="G3407" t="str">
            <v>B4O-995</v>
          </cell>
          <cell r="H3407" t="str">
            <v>LAS BAMBAS</v>
          </cell>
          <cell r="I3407">
            <v>158571</v>
          </cell>
          <cell r="J3407" t="str">
            <v>REPUESTO</v>
          </cell>
          <cell r="K3407" t="str">
            <v>ARANDELA PRESION 5/16</v>
          </cell>
          <cell r="L3407">
            <v>2</v>
          </cell>
          <cell r="M3407" t="str">
            <v>UNID.</v>
          </cell>
          <cell r="N3407" t="str">
            <v>CISTERNA</v>
          </cell>
          <cell r="O3407">
            <v>60</v>
          </cell>
          <cell r="P3407" t="str">
            <v>S1</v>
          </cell>
          <cell r="Q3407" t="str">
            <v>J2</v>
          </cell>
          <cell r="R3407" t="str">
            <v>J5</v>
          </cell>
          <cell r="S3407" t="str">
            <v>PENDIENTE</v>
          </cell>
          <cell r="T3407">
            <v>0</v>
          </cell>
          <cell r="U3407" t="str">
            <v>BAYONA CRUZ CRISTIAN ARMANDO</v>
          </cell>
          <cell r="V3407" t="str">
            <v>CORIHUAMAN SURCO  ERICK ROBERT</v>
          </cell>
        </row>
        <row r="3408">
          <cell r="A3408">
            <v>3425</v>
          </cell>
          <cell r="B3408">
            <v>42730</v>
          </cell>
          <cell r="C3408" t="str">
            <v>DICIEMBRE</v>
          </cell>
          <cell r="D3408" t="str">
            <v>2016</v>
          </cell>
          <cell r="E3408">
            <v>675</v>
          </cell>
          <cell r="F3408" t="str">
            <v>C9P-948</v>
          </cell>
          <cell r="G3408" t="str">
            <v>B4O-995</v>
          </cell>
          <cell r="H3408" t="str">
            <v>LAS BAMBAS</v>
          </cell>
          <cell r="I3408">
            <v>158571</v>
          </cell>
          <cell r="J3408" t="str">
            <v>REPUESTO</v>
          </cell>
          <cell r="K3408" t="str">
            <v>TUERCA SEGURO 5/16</v>
          </cell>
          <cell r="L3408">
            <v>2</v>
          </cell>
          <cell r="M3408" t="str">
            <v>UNID.</v>
          </cell>
          <cell r="N3408" t="str">
            <v>CISTERNA</v>
          </cell>
          <cell r="O3408">
            <v>60</v>
          </cell>
          <cell r="P3408" t="str">
            <v>S1</v>
          </cell>
          <cell r="Q3408" t="str">
            <v>J2</v>
          </cell>
          <cell r="R3408" t="str">
            <v>J5</v>
          </cell>
          <cell r="S3408" t="str">
            <v>PENDIENTE</v>
          </cell>
          <cell r="T3408">
            <v>0</v>
          </cell>
          <cell r="U3408" t="str">
            <v>BAYONA CRUZ CRISTIAN ARMANDO</v>
          </cell>
          <cell r="V3408" t="str">
            <v>CORIHUAMAN SURCO  ERICK ROBERT</v>
          </cell>
        </row>
        <row r="3409">
          <cell r="A3409">
            <v>3438</v>
          </cell>
          <cell r="B3409">
            <v>42730</v>
          </cell>
          <cell r="C3409" t="str">
            <v>DICIEMBRE</v>
          </cell>
          <cell r="D3409" t="str">
            <v>2016</v>
          </cell>
          <cell r="E3409">
            <v>675</v>
          </cell>
          <cell r="F3409" t="str">
            <v>C9P-948</v>
          </cell>
          <cell r="G3409" t="str">
            <v>B4O-995</v>
          </cell>
          <cell r="H3409" t="str">
            <v>LAS BAMBAS</v>
          </cell>
          <cell r="I3409">
            <v>158571</v>
          </cell>
          <cell r="J3409" t="str">
            <v>REPUESTO</v>
          </cell>
          <cell r="K3409" t="str">
            <v>CELLORCORD 1/8</v>
          </cell>
          <cell r="L3409">
            <v>3</v>
          </cell>
          <cell r="M3409" t="str">
            <v>KG.</v>
          </cell>
          <cell r="N3409" t="str">
            <v>CISTERNA</v>
          </cell>
          <cell r="O3409">
            <v>60</v>
          </cell>
          <cell r="P3409" t="str">
            <v>S3</v>
          </cell>
          <cell r="Q3409" t="str">
            <v>J2</v>
          </cell>
          <cell r="R3409" t="str">
            <v>J6</v>
          </cell>
          <cell r="S3409" t="str">
            <v>PENDIENTE</v>
          </cell>
          <cell r="T3409">
            <v>0</v>
          </cell>
          <cell r="U3409" t="str">
            <v>JIMENEZ MACHACA JAVIER</v>
          </cell>
          <cell r="V3409" t="str">
            <v>CORIHUAMAN SURCO  ERICK ROBERT</v>
          </cell>
        </row>
        <row r="3410">
          <cell r="A3410">
            <v>3392</v>
          </cell>
          <cell r="B3410">
            <v>42730</v>
          </cell>
          <cell r="C3410" t="str">
            <v>DICIEMBRE</v>
          </cell>
          <cell r="D3410" t="str">
            <v>2016</v>
          </cell>
          <cell r="E3410">
            <v>679</v>
          </cell>
          <cell r="F3410" t="str">
            <v>D3P-743</v>
          </cell>
          <cell r="G3410" t="str">
            <v>B8L-972</v>
          </cell>
          <cell r="H3410" t="str">
            <v>LAS BAMBAS</v>
          </cell>
          <cell r="I3410">
            <v>185764</v>
          </cell>
          <cell r="J3410" t="str">
            <v>REPUESTO</v>
          </cell>
          <cell r="K3410" t="str">
            <v>ZAPATAS DE CARRETA</v>
          </cell>
          <cell r="L3410">
            <v>0.5</v>
          </cell>
          <cell r="M3410" t="str">
            <v>JUEGO</v>
          </cell>
          <cell r="N3410" t="str">
            <v>CISTERNA</v>
          </cell>
          <cell r="O3410">
            <v>60</v>
          </cell>
          <cell r="P3410" t="str">
            <v>M8</v>
          </cell>
          <cell r="Q3410" t="str">
            <v>J2</v>
          </cell>
          <cell r="R3410" t="str">
            <v>J6</v>
          </cell>
          <cell r="S3410" t="str">
            <v>PENDIENTE</v>
          </cell>
          <cell r="T3410">
            <v>0</v>
          </cell>
          <cell r="U3410" t="str">
            <v>VARILLAS GAGO  OSCAR ALBERTO</v>
          </cell>
          <cell r="V3410" t="str">
            <v>CORIHUAMAN SURCO  ERICK ROBERT</v>
          </cell>
        </row>
        <row r="3411">
          <cell r="A3411">
            <v>3393</v>
          </cell>
          <cell r="B3411">
            <v>42730</v>
          </cell>
          <cell r="C3411" t="str">
            <v>DICIEMBRE</v>
          </cell>
          <cell r="D3411" t="str">
            <v>2016</v>
          </cell>
          <cell r="E3411">
            <v>679</v>
          </cell>
          <cell r="F3411" t="str">
            <v>D3P-743</v>
          </cell>
          <cell r="G3411" t="str">
            <v>B8L-972</v>
          </cell>
          <cell r="H3411" t="str">
            <v>LAS BAMBAS</v>
          </cell>
          <cell r="I3411">
            <v>185764</v>
          </cell>
          <cell r="J3411" t="str">
            <v>REPUESTO</v>
          </cell>
          <cell r="K3411" t="str">
            <v>PERNO 5/8 X 6</v>
          </cell>
          <cell r="L3411">
            <v>1</v>
          </cell>
          <cell r="M3411" t="str">
            <v>UNID.</v>
          </cell>
          <cell r="N3411" t="str">
            <v>CISTERNA</v>
          </cell>
          <cell r="O3411">
            <v>60</v>
          </cell>
          <cell r="P3411" t="str">
            <v>M8</v>
          </cell>
          <cell r="Q3411" t="str">
            <v>J2</v>
          </cell>
          <cell r="R3411" t="str">
            <v>J6</v>
          </cell>
          <cell r="S3411" t="str">
            <v>PENDIENTE</v>
          </cell>
          <cell r="T3411">
            <v>0</v>
          </cell>
          <cell r="U3411" t="str">
            <v>VARILLAS GAGO  OSCAR ALBERTO</v>
          </cell>
          <cell r="V3411" t="str">
            <v>CORIHUAMAN SURCO  ERICK ROBERT</v>
          </cell>
        </row>
        <row r="3412">
          <cell r="A3412">
            <v>3394</v>
          </cell>
          <cell r="B3412">
            <v>42730</v>
          </cell>
          <cell r="C3412" t="str">
            <v>DICIEMBRE</v>
          </cell>
          <cell r="D3412" t="str">
            <v>2016</v>
          </cell>
          <cell r="E3412">
            <v>679</v>
          </cell>
          <cell r="F3412" t="str">
            <v>D3P-743</v>
          </cell>
          <cell r="G3412" t="str">
            <v>B8L-972</v>
          </cell>
          <cell r="H3412" t="str">
            <v>LAS BAMBAS</v>
          </cell>
          <cell r="I3412">
            <v>185764</v>
          </cell>
          <cell r="J3412" t="str">
            <v>REPUESTO</v>
          </cell>
          <cell r="K3412" t="str">
            <v>TUERCA SEGURA 5/8</v>
          </cell>
          <cell r="L3412">
            <v>1</v>
          </cell>
          <cell r="M3412" t="str">
            <v>UNID.</v>
          </cell>
          <cell r="N3412" t="str">
            <v>CISTERNA</v>
          </cell>
          <cell r="O3412">
            <v>60</v>
          </cell>
          <cell r="P3412" t="str">
            <v>M8</v>
          </cell>
          <cell r="Q3412" t="str">
            <v>J2</v>
          </cell>
          <cell r="R3412" t="str">
            <v>J6</v>
          </cell>
          <cell r="S3412" t="str">
            <v>PENDIENTE</v>
          </cell>
          <cell r="T3412">
            <v>0</v>
          </cell>
          <cell r="U3412" t="str">
            <v>VARILLAS GAGO  OSCAR ALBERTO</v>
          </cell>
          <cell r="V3412" t="str">
            <v>CORIHUAMAN SURCO  ERICK ROBERT</v>
          </cell>
        </row>
        <row r="3413">
          <cell r="A3413">
            <v>3395</v>
          </cell>
          <cell r="B3413">
            <v>42730</v>
          </cell>
          <cell r="C3413" t="str">
            <v>DICIEMBRE</v>
          </cell>
          <cell r="D3413" t="str">
            <v>2016</v>
          </cell>
          <cell r="E3413">
            <v>679</v>
          </cell>
          <cell r="F3413" t="str">
            <v>D3P-743</v>
          </cell>
          <cell r="G3413" t="str">
            <v>B8L-972</v>
          </cell>
          <cell r="H3413" t="str">
            <v>LAS BAMBAS</v>
          </cell>
          <cell r="I3413">
            <v>185764</v>
          </cell>
          <cell r="J3413" t="str">
            <v>REPUESTO</v>
          </cell>
          <cell r="K3413" t="str">
            <v>MULTIPLE DE ESCAPE EN Y</v>
          </cell>
          <cell r="L3413">
            <v>1</v>
          </cell>
          <cell r="M3413" t="str">
            <v>UNID.</v>
          </cell>
          <cell r="N3413" t="str">
            <v>TRACTO</v>
          </cell>
          <cell r="O3413">
            <v>60</v>
          </cell>
          <cell r="P3413" t="str">
            <v>M8</v>
          </cell>
          <cell r="Q3413" t="str">
            <v>J2</v>
          </cell>
          <cell r="R3413" t="str">
            <v>J6</v>
          </cell>
          <cell r="S3413" t="str">
            <v>PENDIENTE</v>
          </cell>
          <cell r="T3413">
            <v>0</v>
          </cell>
          <cell r="U3413" t="str">
            <v>VARILLAS GAGO  OSCAR ALBERTO</v>
          </cell>
          <cell r="V3413" t="str">
            <v>CORIHUAMAN SURCO  ERICK ROBERT</v>
          </cell>
        </row>
        <row r="3414">
          <cell r="A3414">
            <v>3396</v>
          </cell>
          <cell r="B3414">
            <v>42730</v>
          </cell>
          <cell r="C3414" t="str">
            <v>DICIEMBRE</v>
          </cell>
          <cell r="D3414" t="str">
            <v>2016</v>
          </cell>
          <cell r="E3414">
            <v>679</v>
          </cell>
          <cell r="F3414" t="str">
            <v>D3P-743</v>
          </cell>
          <cell r="G3414" t="str">
            <v>B8L-972</v>
          </cell>
          <cell r="H3414" t="str">
            <v>LAS BAMBAS</v>
          </cell>
          <cell r="I3414">
            <v>185764</v>
          </cell>
          <cell r="J3414" t="str">
            <v>REPUESTO</v>
          </cell>
          <cell r="K3414" t="str">
            <v>JUEGO DE EMPAQUETADURA DE MULTIPLE DE ESCAPE</v>
          </cell>
          <cell r="L3414">
            <v>1</v>
          </cell>
          <cell r="M3414" t="str">
            <v>JUEGO</v>
          </cell>
          <cell r="N3414" t="str">
            <v>TRACTO</v>
          </cell>
          <cell r="O3414">
            <v>60</v>
          </cell>
          <cell r="P3414" t="str">
            <v>M8</v>
          </cell>
          <cell r="Q3414" t="str">
            <v>J2</v>
          </cell>
          <cell r="R3414" t="str">
            <v>J6</v>
          </cell>
          <cell r="S3414" t="str">
            <v>PENDIENTE</v>
          </cell>
          <cell r="T3414">
            <v>0</v>
          </cell>
          <cell r="U3414" t="str">
            <v>VARILLAS GAGO  OSCAR ALBERTO</v>
          </cell>
          <cell r="V3414" t="str">
            <v>CORIHUAMAN SURCO  ERICK ROBERT</v>
          </cell>
        </row>
        <row r="3415">
          <cell r="A3415">
            <v>3397</v>
          </cell>
          <cell r="B3415">
            <v>42730</v>
          </cell>
          <cell r="C3415" t="str">
            <v>DICIEMBRE</v>
          </cell>
          <cell r="D3415" t="str">
            <v>2016</v>
          </cell>
          <cell r="E3415">
            <v>679</v>
          </cell>
          <cell r="F3415" t="str">
            <v>D3P-743</v>
          </cell>
          <cell r="G3415" t="str">
            <v>B8L-972</v>
          </cell>
          <cell r="H3415" t="str">
            <v>LAS BAMBAS</v>
          </cell>
          <cell r="I3415">
            <v>185764</v>
          </cell>
          <cell r="J3415" t="str">
            <v>REPUESTO</v>
          </cell>
          <cell r="K3415" t="str">
            <v>EMPAQUETADURA RECTANGULAR DE TURBO</v>
          </cell>
          <cell r="L3415">
            <v>1</v>
          </cell>
          <cell r="M3415" t="str">
            <v>UNID.</v>
          </cell>
          <cell r="N3415" t="str">
            <v>TRACTO</v>
          </cell>
          <cell r="O3415">
            <v>60</v>
          </cell>
          <cell r="P3415" t="str">
            <v>M8</v>
          </cell>
          <cell r="Q3415" t="str">
            <v>J2</v>
          </cell>
          <cell r="R3415" t="str">
            <v>J6</v>
          </cell>
          <cell r="S3415" t="str">
            <v>PENDIENTE</v>
          </cell>
          <cell r="T3415">
            <v>0</v>
          </cell>
          <cell r="U3415" t="str">
            <v>VARILLAS GAGO  OSCAR ALBERTO</v>
          </cell>
          <cell r="V3415" t="str">
            <v>CORIHUAMAN SURCO  ERICK ROBERT</v>
          </cell>
        </row>
        <row r="3416">
          <cell r="A3416">
            <v>3398</v>
          </cell>
          <cell r="B3416">
            <v>42730</v>
          </cell>
          <cell r="C3416" t="str">
            <v>DICIEMBRE</v>
          </cell>
          <cell r="D3416" t="str">
            <v>2016</v>
          </cell>
          <cell r="E3416">
            <v>679</v>
          </cell>
          <cell r="F3416" t="str">
            <v>D3P-743</v>
          </cell>
          <cell r="G3416" t="str">
            <v>B8L-972</v>
          </cell>
          <cell r="H3416" t="str">
            <v>LAS BAMBAS</v>
          </cell>
          <cell r="I3416">
            <v>185764</v>
          </cell>
          <cell r="J3416" t="str">
            <v>REPUESTO</v>
          </cell>
          <cell r="K3416" t="str">
            <v>EMPAQUETADUR  PARA RETORNO DE ACEITE DE TURBO</v>
          </cell>
          <cell r="L3416">
            <v>1</v>
          </cell>
          <cell r="M3416" t="str">
            <v>UNID.</v>
          </cell>
          <cell r="N3416" t="str">
            <v>TRACTO</v>
          </cell>
          <cell r="O3416">
            <v>60</v>
          </cell>
          <cell r="P3416" t="str">
            <v>M8</v>
          </cell>
          <cell r="Q3416" t="str">
            <v>J2</v>
          </cell>
          <cell r="R3416" t="str">
            <v>J6</v>
          </cell>
          <cell r="S3416" t="str">
            <v>PENDIENTE</v>
          </cell>
          <cell r="T3416">
            <v>0</v>
          </cell>
          <cell r="U3416" t="str">
            <v>VARILLAS GAGO  OSCAR ALBERTO</v>
          </cell>
          <cell r="V3416" t="str">
            <v>CORIHUAMAN SURCO  ERICK ROBERT</v>
          </cell>
        </row>
        <row r="3417">
          <cell r="A3417">
            <v>3399</v>
          </cell>
          <cell r="B3417">
            <v>42730</v>
          </cell>
          <cell r="C3417" t="str">
            <v>DICIEMBRE</v>
          </cell>
          <cell r="D3417" t="str">
            <v>2016</v>
          </cell>
          <cell r="E3417">
            <v>679</v>
          </cell>
          <cell r="F3417" t="str">
            <v>D3P-743</v>
          </cell>
          <cell r="G3417" t="str">
            <v>B8L-972</v>
          </cell>
          <cell r="H3417" t="str">
            <v>LAS BAMBAS</v>
          </cell>
          <cell r="I3417">
            <v>185764</v>
          </cell>
          <cell r="J3417" t="str">
            <v>REPUESTO</v>
          </cell>
          <cell r="K3417" t="str">
            <v>PERNO DE MULTIPLE DE ESCAPE</v>
          </cell>
          <cell r="L3417">
            <v>12</v>
          </cell>
          <cell r="M3417" t="str">
            <v>UNID.</v>
          </cell>
          <cell r="N3417" t="str">
            <v>TRACTO</v>
          </cell>
          <cell r="O3417">
            <v>60</v>
          </cell>
          <cell r="P3417" t="str">
            <v>M8</v>
          </cell>
          <cell r="Q3417" t="str">
            <v>J2</v>
          </cell>
          <cell r="R3417" t="str">
            <v>J6</v>
          </cell>
          <cell r="S3417" t="str">
            <v>PENDIENTE</v>
          </cell>
          <cell r="T3417">
            <v>0</v>
          </cell>
          <cell r="U3417" t="str">
            <v>VARILLAS GAGO  OSCAR ALBERTO</v>
          </cell>
          <cell r="V3417" t="str">
            <v>CORIHUAMAN SURCO  ERICK ROBERT</v>
          </cell>
        </row>
        <row r="3418">
          <cell r="A3418">
            <v>3419</v>
          </cell>
          <cell r="B3418">
            <v>42730</v>
          </cell>
          <cell r="C3418" t="str">
            <v>DICIEMBRE</v>
          </cell>
          <cell r="D3418" t="str">
            <v>2016</v>
          </cell>
          <cell r="E3418">
            <v>689</v>
          </cell>
          <cell r="F3418" t="str">
            <v>D4X-872</v>
          </cell>
          <cell r="G3418" t="str">
            <v>B4P-976</v>
          </cell>
          <cell r="H3418" t="str">
            <v>LAS BAMBAS</v>
          </cell>
          <cell r="I3418">
            <v>185914</v>
          </cell>
          <cell r="J3418" t="str">
            <v>REPUESTO</v>
          </cell>
          <cell r="K3418" t="str">
            <v>FOCO DOBLE CONTACTO DE 12 V</v>
          </cell>
          <cell r="L3418">
            <v>2</v>
          </cell>
          <cell r="M3418" t="str">
            <v>UNID.</v>
          </cell>
          <cell r="N3418" t="str">
            <v>TRACTO</v>
          </cell>
          <cell r="O3418">
            <v>60</v>
          </cell>
          <cell r="P3418" t="str">
            <v>E2</v>
          </cell>
          <cell r="Q3418" t="str">
            <v>J2</v>
          </cell>
          <cell r="R3418" t="str">
            <v>J5</v>
          </cell>
          <cell r="S3418" t="str">
            <v>PENDIENTE</v>
          </cell>
          <cell r="T3418">
            <v>0</v>
          </cell>
          <cell r="U3418" t="str">
            <v>YUCA BELLIDO BORIS YERSY</v>
          </cell>
          <cell r="V3418" t="str">
            <v>CORIHUAMAN SURCO  ERICK ROBERT</v>
          </cell>
        </row>
        <row r="3419">
          <cell r="A3419">
            <v>3431</v>
          </cell>
          <cell r="B3419">
            <v>42730</v>
          </cell>
          <cell r="C3419" t="str">
            <v>DICIEMBRE</v>
          </cell>
          <cell r="D3419" t="str">
            <v>2016</v>
          </cell>
          <cell r="E3419">
            <v>684</v>
          </cell>
          <cell r="F3419" t="str">
            <v>D6F-903</v>
          </cell>
          <cell r="G3419" t="str">
            <v>B8K-997</v>
          </cell>
          <cell r="H3419" t="str">
            <v>LAS BAMBAS</v>
          </cell>
          <cell r="I3419">
            <v>220397</v>
          </cell>
          <cell r="J3419" t="str">
            <v>REPUESTO</v>
          </cell>
          <cell r="K3419" t="str">
            <v xml:space="preserve">TECLA ELEVALUNA LADO DERECHO </v>
          </cell>
          <cell r="L3419">
            <v>1</v>
          </cell>
          <cell r="M3419" t="str">
            <v>UNID.</v>
          </cell>
          <cell r="N3419" t="str">
            <v>TRACTO</v>
          </cell>
          <cell r="O3419">
            <v>60</v>
          </cell>
          <cell r="P3419" t="str">
            <v>E1</v>
          </cell>
          <cell r="Q3419" t="str">
            <v>J2</v>
          </cell>
          <cell r="R3419" t="str">
            <v>J5</v>
          </cell>
          <cell r="S3419" t="str">
            <v>PENDIENTE</v>
          </cell>
          <cell r="T3419">
            <v>0</v>
          </cell>
          <cell r="U3419" t="str">
            <v>PALOMINO CARDENAS JUAN CARLOS</v>
          </cell>
          <cell r="V3419" t="str">
            <v>CORIHUAMAN SURCO  ERICK ROBERT</v>
          </cell>
        </row>
        <row r="3420">
          <cell r="A3420">
            <v>3432</v>
          </cell>
          <cell r="B3420">
            <v>42730</v>
          </cell>
          <cell r="C3420" t="str">
            <v>DICIEMBRE</v>
          </cell>
          <cell r="D3420" t="str">
            <v>2016</v>
          </cell>
          <cell r="E3420">
            <v>684</v>
          </cell>
          <cell r="F3420" t="str">
            <v>D6F-903</v>
          </cell>
          <cell r="G3420" t="str">
            <v>B8K-997</v>
          </cell>
          <cell r="H3420" t="str">
            <v>LAS BAMBAS</v>
          </cell>
          <cell r="I3420">
            <v>220397</v>
          </cell>
          <cell r="J3420" t="str">
            <v>REPUESTO</v>
          </cell>
          <cell r="K3420" t="str">
            <v>TECLA ELEVALUNA LADO IZQUIERDO</v>
          </cell>
          <cell r="L3420">
            <v>1</v>
          </cell>
          <cell r="M3420" t="str">
            <v>UNID.</v>
          </cell>
          <cell r="N3420" t="str">
            <v>TRACTO</v>
          </cell>
          <cell r="O3420">
            <v>60</v>
          </cell>
          <cell r="P3420" t="str">
            <v>E1</v>
          </cell>
          <cell r="Q3420" t="str">
            <v>J2</v>
          </cell>
          <cell r="R3420" t="str">
            <v>J5</v>
          </cell>
          <cell r="S3420" t="str">
            <v>PENDIENTE</v>
          </cell>
          <cell r="T3420">
            <v>0</v>
          </cell>
          <cell r="U3420" t="str">
            <v>PALOMINO CARDENAS JUAN CARLOS</v>
          </cell>
          <cell r="V3420" t="str">
            <v>CORIHUAMAN SURCO  ERICK ROBERT</v>
          </cell>
        </row>
        <row r="3421">
          <cell r="A3421">
            <v>3381</v>
          </cell>
          <cell r="B3421">
            <v>42730</v>
          </cell>
          <cell r="C3421" t="str">
            <v>DICIEMBRE</v>
          </cell>
          <cell r="D3421" t="str">
            <v>2016</v>
          </cell>
          <cell r="E3421">
            <v>678</v>
          </cell>
          <cell r="F3421" t="str">
            <v>D6G-805</v>
          </cell>
          <cell r="G3421" t="str">
            <v>T4Z-996</v>
          </cell>
          <cell r="H3421" t="str">
            <v>LAS BAMBAS</v>
          </cell>
          <cell r="I3421">
            <v>225601</v>
          </cell>
          <cell r="J3421" t="str">
            <v>REPUESTO</v>
          </cell>
          <cell r="K3421" t="str">
            <v>PERNO 3/8 X 1</v>
          </cell>
          <cell r="L3421">
            <v>1</v>
          </cell>
          <cell r="M3421" t="str">
            <v>UNID.</v>
          </cell>
          <cell r="N3421" t="str">
            <v>TRACTO</v>
          </cell>
          <cell r="O3421">
            <v>60</v>
          </cell>
          <cell r="P3421" t="str">
            <v>E3</v>
          </cell>
          <cell r="Q3421" t="str">
            <v>J2</v>
          </cell>
          <cell r="R3421" t="str">
            <v>J6</v>
          </cell>
          <cell r="S3421" t="str">
            <v>PENDIENTE</v>
          </cell>
          <cell r="T3421">
            <v>0</v>
          </cell>
          <cell r="U3421" t="str">
            <v>CONDORI CHURATA ALEX</v>
          </cell>
          <cell r="V3421" t="str">
            <v>CORIHUAMAN SURCO  ERICK ROBERT</v>
          </cell>
        </row>
        <row r="3422">
          <cell r="A3422">
            <v>3382</v>
          </cell>
          <cell r="B3422">
            <v>42730</v>
          </cell>
          <cell r="C3422" t="str">
            <v>DICIEMBRE</v>
          </cell>
          <cell r="D3422" t="str">
            <v>2016</v>
          </cell>
          <cell r="E3422">
            <v>678</v>
          </cell>
          <cell r="F3422" t="str">
            <v>D6G-805</v>
          </cell>
          <cell r="G3422" t="str">
            <v>T4Z-996</v>
          </cell>
          <cell r="H3422" t="str">
            <v>LAS BAMBAS</v>
          </cell>
          <cell r="I3422">
            <v>225601</v>
          </cell>
          <cell r="J3422" t="str">
            <v>REPUESTO</v>
          </cell>
          <cell r="K3422" t="str">
            <v>TUERCA 3/8</v>
          </cell>
          <cell r="L3422">
            <v>1</v>
          </cell>
          <cell r="M3422" t="str">
            <v>UNID.</v>
          </cell>
          <cell r="N3422" t="str">
            <v>TRACTO</v>
          </cell>
          <cell r="O3422">
            <v>60</v>
          </cell>
          <cell r="P3422" t="str">
            <v>E3</v>
          </cell>
          <cell r="Q3422" t="str">
            <v>J2</v>
          </cell>
          <cell r="R3422" t="str">
            <v>J6</v>
          </cell>
          <cell r="S3422" t="str">
            <v>PENDIENTE</v>
          </cell>
          <cell r="T3422">
            <v>0</v>
          </cell>
          <cell r="U3422" t="str">
            <v>CONDORI CHURATA ALEX</v>
          </cell>
          <cell r="V3422" t="str">
            <v>CORIHUAMAN SURCO  ERICK ROBERT</v>
          </cell>
        </row>
        <row r="3423">
          <cell r="A3423">
            <v>3383</v>
          </cell>
          <cell r="B3423">
            <v>42730</v>
          </cell>
          <cell r="C3423" t="str">
            <v>DICIEMBRE</v>
          </cell>
          <cell r="D3423" t="str">
            <v>2016</v>
          </cell>
          <cell r="E3423">
            <v>678</v>
          </cell>
          <cell r="F3423" t="str">
            <v>D6G-805</v>
          </cell>
          <cell r="G3423" t="str">
            <v>T4Z-996</v>
          </cell>
          <cell r="H3423" t="str">
            <v>LAS BAMBAS</v>
          </cell>
          <cell r="I3423">
            <v>225601</v>
          </cell>
          <cell r="J3423" t="str">
            <v>REPUESTO</v>
          </cell>
          <cell r="K3423" t="str">
            <v>ARANDELA PLANA 3/8</v>
          </cell>
          <cell r="L3423">
            <v>1</v>
          </cell>
          <cell r="M3423" t="str">
            <v>UNID.</v>
          </cell>
          <cell r="N3423" t="str">
            <v>TRACTO</v>
          </cell>
          <cell r="O3423">
            <v>60</v>
          </cell>
          <cell r="P3423" t="str">
            <v>E3</v>
          </cell>
          <cell r="Q3423" t="str">
            <v>J2</v>
          </cell>
          <cell r="R3423" t="str">
            <v>J6</v>
          </cell>
          <cell r="S3423" t="str">
            <v>PENDIENTE</v>
          </cell>
          <cell r="T3423">
            <v>0</v>
          </cell>
          <cell r="U3423" t="str">
            <v>CONDORI CHURATA ALEX</v>
          </cell>
          <cell r="V3423" t="str">
            <v>CORIHUAMAN SURCO  ERICK ROBERT</v>
          </cell>
        </row>
        <row r="3424">
          <cell r="A3424">
            <v>3433</v>
          </cell>
          <cell r="B3424">
            <v>42730</v>
          </cell>
          <cell r="C3424" t="str">
            <v>DICIEMBRE</v>
          </cell>
          <cell r="D3424" t="str">
            <v>2016</v>
          </cell>
          <cell r="E3424">
            <v>678</v>
          </cell>
          <cell r="F3424" t="str">
            <v>D6G-805</v>
          </cell>
          <cell r="G3424" t="str">
            <v>T4Z-996</v>
          </cell>
          <cell r="H3424" t="str">
            <v>LAS BAMBAS</v>
          </cell>
          <cell r="I3424">
            <v>225601</v>
          </cell>
          <cell r="J3424" t="str">
            <v>REPUESTO</v>
          </cell>
          <cell r="K3424" t="str">
            <v>TECLA ELEVALUNA LADO IZQUIERDO</v>
          </cell>
          <cell r="L3424">
            <v>1</v>
          </cell>
          <cell r="M3424" t="str">
            <v>UNID.</v>
          </cell>
          <cell r="N3424" t="str">
            <v>TRACTO</v>
          </cell>
          <cell r="O3424">
            <v>60</v>
          </cell>
          <cell r="P3424" t="str">
            <v>E1</v>
          </cell>
          <cell r="Q3424" t="str">
            <v>J2</v>
          </cell>
          <cell r="R3424" t="str">
            <v>J5</v>
          </cell>
          <cell r="S3424" t="str">
            <v>PENDIENTE</v>
          </cell>
          <cell r="T3424">
            <v>0</v>
          </cell>
          <cell r="U3424" t="str">
            <v>PALOMINO CARDENAS JUAN CARLOS</v>
          </cell>
          <cell r="V3424" t="str">
            <v>CORIHUAMAN SURCO  ERICK ROBERT</v>
          </cell>
        </row>
        <row r="3425">
          <cell r="A3425">
            <v>3434</v>
          </cell>
          <cell r="B3425">
            <v>42730</v>
          </cell>
          <cell r="C3425" t="str">
            <v>DICIEMBRE</v>
          </cell>
          <cell r="D3425" t="str">
            <v>2016</v>
          </cell>
          <cell r="E3425">
            <v>678</v>
          </cell>
          <cell r="F3425" t="str">
            <v>D6G-805</v>
          </cell>
          <cell r="G3425" t="str">
            <v>T4Z-996</v>
          </cell>
          <cell r="H3425" t="str">
            <v>LAS BAMBAS</v>
          </cell>
          <cell r="I3425">
            <v>225601</v>
          </cell>
          <cell r="J3425" t="str">
            <v>REPUESTO</v>
          </cell>
          <cell r="K3425" t="str">
            <v>TECLA ELEVALUNA LADO IZQUIERDO</v>
          </cell>
          <cell r="L3425">
            <v>1</v>
          </cell>
          <cell r="M3425" t="str">
            <v>UNID.</v>
          </cell>
          <cell r="N3425" t="str">
            <v>TRACTO</v>
          </cell>
          <cell r="O3425">
            <v>60</v>
          </cell>
          <cell r="P3425" t="str">
            <v>E1</v>
          </cell>
          <cell r="Q3425" t="str">
            <v>J2</v>
          </cell>
          <cell r="R3425" t="str">
            <v>J5</v>
          </cell>
          <cell r="S3425" t="str">
            <v>PENDIENTE</v>
          </cell>
          <cell r="T3425">
            <v>0</v>
          </cell>
          <cell r="U3425" t="str">
            <v>PALOMINO CARDENAS JUAN CARLOS</v>
          </cell>
          <cell r="V3425" t="str">
            <v>CORIHUAMAN SURCO  ERICK ROBERT</v>
          </cell>
        </row>
        <row r="3426">
          <cell r="A3426">
            <v>3378</v>
          </cell>
          <cell r="B3426">
            <v>42730</v>
          </cell>
          <cell r="C3426" t="str">
            <v>DICIEMBRE</v>
          </cell>
          <cell r="D3426" t="str">
            <v>2016</v>
          </cell>
          <cell r="E3426">
            <v>200</v>
          </cell>
          <cell r="F3426" t="str">
            <v>TALLER</v>
          </cell>
          <cell r="G3426" t="str">
            <v>TALLER</v>
          </cell>
          <cell r="H3426" t="str">
            <v>TALLER</v>
          </cell>
          <cell r="I3426" t="str">
            <v>TALLER</v>
          </cell>
          <cell r="J3426" t="str">
            <v>INSUMO TALLER</v>
          </cell>
          <cell r="K3426" t="str">
            <v>SACAVALVULA COLOR AZUL</v>
          </cell>
          <cell r="L3426">
            <v>1</v>
          </cell>
          <cell r="M3426" t="str">
            <v>UNID.</v>
          </cell>
          <cell r="N3426" t="str">
            <v>TALLER</v>
          </cell>
          <cell r="O3426">
            <v>60</v>
          </cell>
          <cell r="P3426" t="str">
            <v>N2</v>
          </cell>
          <cell r="Q3426" t="str">
            <v>J3</v>
          </cell>
          <cell r="R3426" t="str">
            <v>J6</v>
          </cell>
          <cell r="S3426" t="str">
            <v>PENDIENTE</v>
          </cell>
          <cell r="T3426">
            <v>0</v>
          </cell>
          <cell r="U3426" t="str">
            <v>MAMANI LARICO  EDUARDO ALVARO</v>
          </cell>
          <cell r="V3426" t="str">
            <v>CHURA PIZARRO ALBERTO</v>
          </cell>
        </row>
        <row r="3427">
          <cell r="A3427">
            <v>3379</v>
          </cell>
          <cell r="B3427">
            <v>42730</v>
          </cell>
          <cell r="C3427" t="str">
            <v>DICIEMBRE</v>
          </cell>
          <cell r="D3427" t="str">
            <v>2016</v>
          </cell>
          <cell r="E3427">
            <v>200</v>
          </cell>
          <cell r="F3427" t="str">
            <v>TALLER</v>
          </cell>
          <cell r="G3427" t="str">
            <v>TALLER</v>
          </cell>
          <cell r="H3427" t="str">
            <v>TALLER</v>
          </cell>
          <cell r="I3427" t="str">
            <v>TALLER</v>
          </cell>
          <cell r="J3427" t="str">
            <v>INSUMO TALLER</v>
          </cell>
          <cell r="K3427" t="str">
            <v>CINTA NEGRA</v>
          </cell>
          <cell r="L3427">
            <v>1</v>
          </cell>
          <cell r="M3427" t="str">
            <v>UNID.</v>
          </cell>
          <cell r="N3427" t="str">
            <v>TALLER</v>
          </cell>
          <cell r="O3427">
            <v>60</v>
          </cell>
          <cell r="P3427" t="str">
            <v>E2</v>
          </cell>
          <cell r="Q3427" t="str">
            <v>J2</v>
          </cell>
          <cell r="R3427" t="str">
            <v>J6</v>
          </cell>
          <cell r="S3427" t="str">
            <v>PENDIENTE</v>
          </cell>
          <cell r="T3427">
            <v>0</v>
          </cell>
          <cell r="U3427" t="str">
            <v>YUCA BELLIDO BORIS YERSY</v>
          </cell>
          <cell r="V3427" t="str">
            <v>CORIHUAMAN SURCO  ERICK ROBERT</v>
          </cell>
        </row>
        <row r="3428">
          <cell r="A3428">
            <v>3380</v>
          </cell>
          <cell r="B3428">
            <v>42730</v>
          </cell>
          <cell r="C3428" t="str">
            <v>DICIEMBRE</v>
          </cell>
          <cell r="D3428" t="str">
            <v>2016</v>
          </cell>
          <cell r="E3428">
            <v>200</v>
          </cell>
          <cell r="F3428" t="str">
            <v>TALLER</v>
          </cell>
          <cell r="G3428" t="str">
            <v>TALLER</v>
          </cell>
          <cell r="H3428" t="str">
            <v>TALLER</v>
          </cell>
          <cell r="I3428" t="str">
            <v>TALLER</v>
          </cell>
          <cell r="J3428" t="str">
            <v>INSUMO TALLER</v>
          </cell>
          <cell r="K3428" t="str">
            <v>FOCO DE UN CONTACTO DE 12 V</v>
          </cell>
          <cell r="L3428">
            <v>1</v>
          </cell>
          <cell r="M3428" t="str">
            <v>UNID.</v>
          </cell>
          <cell r="N3428" t="str">
            <v>TALLER</v>
          </cell>
          <cell r="O3428">
            <v>60</v>
          </cell>
          <cell r="P3428" t="str">
            <v>E2</v>
          </cell>
          <cell r="Q3428" t="str">
            <v>J2</v>
          </cell>
          <cell r="R3428" t="str">
            <v>J6</v>
          </cell>
          <cell r="S3428" t="str">
            <v>PENDIENTE</v>
          </cell>
          <cell r="T3428">
            <v>0</v>
          </cell>
          <cell r="U3428" t="str">
            <v>YUCA BELLIDO BORIS YERSY</v>
          </cell>
          <cell r="V3428" t="str">
            <v>CORIHUAMAN SURCO  ERICK ROBERT</v>
          </cell>
        </row>
        <row r="3429">
          <cell r="A3429">
            <v>3384</v>
          </cell>
          <cell r="B3429">
            <v>42730</v>
          </cell>
          <cell r="C3429" t="str">
            <v>DICIEMBRE</v>
          </cell>
          <cell r="D3429" t="str">
            <v>2016</v>
          </cell>
          <cell r="E3429">
            <v>200</v>
          </cell>
          <cell r="F3429" t="str">
            <v>TALLER</v>
          </cell>
          <cell r="G3429" t="str">
            <v>TALLER</v>
          </cell>
          <cell r="H3429" t="str">
            <v>TALLER</v>
          </cell>
          <cell r="I3429" t="str">
            <v>TALLER</v>
          </cell>
          <cell r="J3429" t="str">
            <v>INSUMO TALLER</v>
          </cell>
          <cell r="K3429" t="str">
            <v>PLATINA 1 1/2 X 1/8 X 6</v>
          </cell>
          <cell r="L3429">
            <v>3</v>
          </cell>
          <cell r="M3429" t="str">
            <v>UNID.</v>
          </cell>
          <cell r="N3429" t="str">
            <v>TALLER</v>
          </cell>
          <cell r="O3429">
            <v>60</v>
          </cell>
          <cell r="P3429" t="str">
            <v>J1</v>
          </cell>
          <cell r="Q3429" t="str">
            <v>J1</v>
          </cell>
          <cell r="R3429" t="str">
            <v>J6</v>
          </cell>
          <cell r="S3429" t="str">
            <v>PENDIENTE</v>
          </cell>
          <cell r="T3429">
            <v>0</v>
          </cell>
          <cell r="U3429" t="str">
            <v>FLOREZ CONDORI  JOSE WILLIANS</v>
          </cell>
          <cell r="V3429" t="str">
            <v>FLOREZ CONDORI  JOSE WILLIANS</v>
          </cell>
        </row>
        <row r="3430">
          <cell r="A3430">
            <v>3385</v>
          </cell>
          <cell r="B3430">
            <v>42730</v>
          </cell>
          <cell r="C3430" t="str">
            <v>DICIEMBRE</v>
          </cell>
          <cell r="D3430" t="str">
            <v>2016</v>
          </cell>
          <cell r="E3430">
            <v>200</v>
          </cell>
          <cell r="F3430" t="str">
            <v>TALLER</v>
          </cell>
          <cell r="G3430" t="str">
            <v>TALLER</v>
          </cell>
          <cell r="H3430" t="str">
            <v>TALLER</v>
          </cell>
          <cell r="I3430" t="str">
            <v>TALLER</v>
          </cell>
          <cell r="J3430" t="str">
            <v>INSUMO TALLER</v>
          </cell>
          <cell r="K3430" t="str">
            <v>VARILLALISA REDONDA 3/8</v>
          </cell>
          <cell r="L3430">
            <v>3</v>
          </cell>
          <cell r="M3430" t="str">
            <v>UNID.</v>
          </cell>
          <cell r="N3430" t="str">
            <v>TALLER</v>
          </cell>
          <cell r="O3430">
            <v>60</v>
          </cell>
          <cell r="P3430" t="str">
            <v>J1</v>
          </cell>
          <cell r="Q3430" t="str">
            <v>J1</v>
          </cell>
          <cell r="R3430" t="str">
            <v>J6</v>
          </cell>
          <cell r="S3430" t="str">
            <v>PENDIENTE</v>
          </cell>
          <cell r="T3430">
            <v>0</v>
          </cell>
          <cell r="U3430" t="str">
            <v>FLOREZ CONDORI  JOSE WILLIANS</v>
          </cell>
          <cell r="V3430" t="str">
            <v>FLOREZ CONDORI  JOSE WILLIANS</v>
          </cell>
        </row>
        <row r="3431">
          <cell r="A3431">
            <v>3391</v>
          </cell>
          <cell r="B3431">
            <v>42730</v>
          </cell>
          <cell r="C3431" t="str">
            <v>DICIEMBRE</v>
          </cell>
          <cell r="D3431" t="str">
            <v>2016</v>
          </cell>
          <cell r="E3431">
            <v>200</v>
          </cell>
          <cell r="F3431" t="str">
            <v>TALLER</v>
          </cell>
          <cell r="G3431" t="str">
            <v>TALLER</v>
          </cell>
          <cell r="H3431" t="str">
            <v>TALLER</v>
          </cell>
          <cell r="I3431" t="str">
            <v>TALLER</v>
          </cell>
          <cell r="J3431" t="str">
            <v>UNIFORMES</v>
          </cell>
          <cell r="K3431" t="str">
            <v>TAIVEX "L"</v>
          </cell>
          <cell r="L3431">
            <v>2</v>
          </cell>
          <cell r="M3431" t="str">
            <v>UNID.</v>
          </cell>
          <cell r="N3431" t="str">
            <v>TALLER</v>
          </cell>
          <cell r="O3431">
            <v>60</v>
          </cell>
          <cell r="P3431" t="str">
            <v>J3</v>
          </cell>
          <cell r="Q3431" t="str">
            <v>J3</v>
          </cell>
          <cell r="R3431" t="str">
            <v>J6</v>
          </cell>
          <cell r="S3431" t="str">
            <v>PENDIENTE</v>
          </cell>
          <cell r="T3431">
            <v>0</v>
          </cell>
          <cell r="U3431" t="str">
            <v>CHURA PIZARRO ALBERTO</v>
          </cell>
          <cell r="V3431" t="str">
            <v>CHURA PIZARRO ALBERTO</v>
          </cell>
        </row>
        <row r="3432">
          <cell r="A3432">
            <v>3404</v>
          </cell>
          <cell r="B3432">
            <v>42730</v>
          </cell>
          <cell r="C3432" t="str">
            <v>DICIEMBRE</v>
          </cell>
          <cell r="D3432" t="str">
            <v>2016</v>
          </cell>
          <cell r="E3432">
            <v>200</v>
          </cell>
          <cell r="F3432" t="str">
            <v>TALLER</v>
          </cell>
          <cell r="G3432" t="str">
            <v>TALLER</v>
          </cell>
          <cell r="H3432" t="str">
            <v>TALLER</v>
          </cell>
          <cell r="I3432" t="str">
            <v>TALLER</v>
          </cell>
          <cell r="J3432" t="str">
            <v>HERRAMIENTAS</v>
          </cell>
          <cell r="K3432" t="str">
            <v>LUNAS TRANSPARENTES</v>
          </cell>
          <cell r="L3432">
            <v>2</v>
          </cell>
          <cell r="M3432" t="str">
            <v>UNID.</v>
          </cell>
          <cell r="N3432" t="str">
            <v>TALLER</v>
          </cell>
          <cell r="O3432">
            <v>60</v>
          </cell>
          <cell r="P3432" t="str">
            <v>S1</v>
          </cell>
          <cell r="Q3432" t="str">
            <v>J2</v>
          </cell>
          <cell r="R3432" t="str">
            <v>J6</v>
          </cell>
          <cell r="S3432" t="str">
            <v>PENDIENTE</v>
          </cell>
          <cell r="T3432">
            <v>0</v>
          </cell>
          <cell r="U3432" t="str">
            <v>BAYONA CRUZ CRISTIAN ARMANDO</v>
          </cell>
          <cell r="V3432" t="str">
            <v>CORIHUAMAN SURCO  ERICK ROBERT</v>
          </cell>
        </row>
        <row r="3433">
          <cell r="A3433">
            <v>3439</v>
          </cell>
          <cell r="B3433">
            <v>42730</v>
          </cell>
          <cell r="C3433" t="str">
            <v>DICIEMBRE</v>
          </cell>
          <cell r="D3433" t="str">
            <v>2016</v>
          </cell>
          <cell r="E3433">
            <v>200</v>
          </cell>
          <cell r="F3433" t="str">
            <v>TALLER</v>
          </cell>
          <cell r="G3433" t="str">
            <v>TALLER</v>
          </cell>
          <cell r="H3433" t="str">
            <v>TALLER</v>
          </cell>
          <cell r="I3433" t="str">
            <v>TALLER</v>
          </cell>
          <cell r="J3433" t="str">
            <v>INSUMO TALLER</v>
          </cell>
          <cell r="K3433" t="str">
            <v xml:space="preserve">PINTURA ROJA </v>
          </cell>
          <cell r="L3433">
            <v>1</v>
          </cell>
          <cell r="M3433" t="str">
            <v>GLNS.</v>
          </cell>
          <cell r="N3433" t="str">
            <v>TALLER</v>
          </cell>
          <cell r="O3433">
            <v>60</v>
          </cell>
          <cell r="P3433" t="str">
            <v>S4</v>
          </cell>
          <cell r="Q3433" t="str">
            <v>J2</v>
          </cell>
          <cell r="R3433" t="str">
            <v>J5</v>
          </cell>
          <cell r="S3433" t="str">
            <v>PENDIENTE</v>
          </cell>
          <cell r="T3433">
            <v>0</v>
          </cell>
          <cell r="U3433" t="str">
            <v>SURCO QUISPE JOHNNY</v>
          </cell>
          <cell r="V3433" t="str">
            <v>CORIHUAMAN SURCO  ERICK ROBERT</v>
          </cell>
        </row>
        <row r="3434">
          <cell r="A3434">
            <v>3440</v>
          </cell>
          <cell r="B3434">
            <v>42730</v>
          </cell>
          <cell r="C3434" t="str">
            <v>DICIEMBRE</v>
          </cell>
          <cell r="D3434" t="str">
            <v>2016</v>
          </cell>
          <cell r="E3434">
            <v>200</v>
          </cell>
          <cell r="F3434" t="str">
            <v>TALLER</v>
          </cell>
          <cell r="G3434" t="str">
            <v>TALLER</v>
          </cell>
          <cell r="H3434" t="str">
            <v>TALLER</v>
          </cell>
          <cell r="I3434" t="str">
            <v>TALLER</v>
          </cell>
          <cell r="J3434" t="str">
            <v>INSUMO TALLER</v>
          </cell>
          <cell r="K3434" t="str">
            <v>PINTURA BASE VERDE</v>
          </cell>
          <cell r="L3434">
            <v>1</v>
          </cell>
          <cell r="M3434" t="str">
            <v>GLNS.</v>
          </cell>
          <cell r="N3434" t="str">
            <v>TALLER</v>
          </cell>
          <cell r="O3434">
            <v>60</v>
          </cell>
          <cell r="P3434" t="str">
            <v>S4</v>
          </cell>
          <cell r="Q3434" t="str">
            <v>J2</v>
          </cell>
          <cell r="R3434" t="str">
            <v>J5</v>
          </cell>
          <cell r="S3434" t="str">
            <v>PENDIENTE</v>
          </cell>
          <cell r="T3434">
            <v>0</v>
          </cell>
          <cell r="U3434" t="str">
            <v>SURCO QUISPE JOHNNY</v>
          </cell>
          <cell r="V3434" t="str">
            <v>CORIHUAMAN SURCO  ERICK ROBERT</v>
          </cell>
        </row>
        <row r="3435">
          <cell r="A3435">
            <v>3441</v>
          </cell>
          <cell r="B3435">
            <v>42730</v>
          </cell>
          <cell r="C3435" t="str">
            <v>DICIEMBRE</v>
          </cell>
          <cell r="D3435" t="str">
            <v>2016</v>
          </cell>
          <cell r="E3435">
            <v>200</v>
          </cell>
          <cell r="F3435" t="str">
            <v>TALLER</v>
          </cell>
          <cell r="G3435" t="str">
            <v>TALLER</v>
          </cell>
          <cell r="H3435" t="str">
            <v>TALLER</v>
          </cell>
          <cell r="I3435" t="str">
            <v>TALLER</v>
          </cell>
          <cell r="J3435" t="str">
            <v>INSUMO TALLER</v>
          </cell>
          <cell r="K3435" t="str">
            <v>THINNER</v>
          </cell>
          <cell r="L3435">
            <v>2</v>
          </cell>
          <cell r="M3435" t="str">
            <v>GLNS.</v>
          </cell>
          <cell r="N3435" t="str">
            <v>TALLER</v>
          </cell>
          <cell r="O3435">
            <v>60</v>
          </cell>
          <cell r="P3435" t="str">
            <v>S4</v>
          </cell>
          <cell r="Q3435" t="str">
            <v>J2</v>
          </cell>
          <cell r="R3435" t="str">
            <v>J5</v>
          </cell>
          <cell r="S3435" t="str">
            <v>PENDIENTE</v>
          </cell>
          <cell r="T3435">
            <v>0</v>
          </cell>
          <cell r="U3435" t="str">
            <v>SURCO QUISPE JOHNNY</v>
          </cell>
          <cell r="V3435" t="str">
            <v>CORIHUAMAN SURCO  ERICK ROBERT</v>
          </cell>
        </row>
        <row r="3436">
          <cell r="A3436">
            <v>3442</v>
          </cell>
          <cell r="B3436">
            <v>42730</v>
          </cell>
          <cell r="C3436" t="str">
            <v>DICIEMBRE</v>
          </cell>
          <cell r="D3436" t="str">
            <v>2016</v>
          </cell>
          <cell r="E3436">
            <v>200</v>
          </cell>
          <cell r="F3436" t="str">
            <v>TALLER</v>
          </cell>
          <cell r="G3436" t="str">
            <v>TALLER</v>
          </cell>
          <cell r="H3436" t="str">
            <v>TALLER</v>
          </cell>
          <cell r="I3436" t="str">
            <v>TALLER</v>
          </cell>
          <cell r="J3436" t="str">
            <v>SERVICIO</v>
          </cell>
          <cell r="K3436" t="str">
            <v>REPARACION DE ESMERIL</v>
          </cell>
          <cell r="L3436">
            <v>1</v>
          </cell>
          <cell r="M3436" t="str">
            <v>UNID.</v>
          </cell>
          <cell r="N3436" t="str">
            <v>TALLER</v>
          </cell>
          <cell r="O3436">
            <v>60</v>
          </cell>
          <cell r="P3436" t="str">
            <v>S1</v>
          </cell>
          <cell r="Q3436" t="str">
            <v>J1</v>
          </cell>
          <cell r="R3436" t="str">
            <v>J5</v>
          </cell>
          <cell r="S3436" t="str">
            <v>PENDIENTE</v>
          </cell>
          <cell r="T3436">
            <v>0</v>
          </cell>
          <cell r="U3436" t="str">
            <v>BAYONA CRUZ CRISTIAN ARMANDO</v>
          </cell>
          <cell r="V3436" t="str">
            <v>FLOREZ CONDORI  JOSE WILLIANS</v>
          </cell>
        </row>
        <row r="3437">
          <cell r="A3437">
            <v>3435</v>
          </cell>
          <cell r="B3437">
            <v>42730</v>
          </cell>
          <cell r="C3437" t="str">
            <v>DICIEMBRE</v>
          </cell>
          <cell r="D3437" t="str">
            <v>2016</v>
          </cell>
          <cell r="E3437">
            <v>654</v>
          </cell>
          <cell r="F3437" t="str">
            <v>X2W-760</v>
          </cell>
          <cell r="G3437" t="str">
            <v>C5V-992</v>
          </cell>
          <cell r="H3437" t="str">
            <v>LAS BAMBAS</v>
          </cell>
          <cell r="I3437">
            <v>151954</v>
          </cell>
          <cell r="J3437" t="str">
            <v>REPUESTO</v>
          </cell>
          <cell r="K3437" t="str">
            <v>BOLSA DE AIRE DE CABINA POSTERIOR (MERCEDES FREIGHTLINER)</v>
          </cell>
          <cell r="L3437">
            <v>1</v>
          </cell>
          <cell r="M3437" t="str">
            <v>UNID.</v>
          </cell>
          <cell r="N3437" t="str">
            <v>TRACTO</v>
          </cell>
          <cell r="O3437">
            <v>60</v>
          </cell>
          <cell r="P3437" t="str">
            <v>M4</v>
          </cell>
          <cell r="Q3437" t="str">
            <v>J2</v>
          </cell>
          <cell r="R3437" t="str">
            <v>J6</v>
          </cell>
          <cell r="S3437" t="str">
            <v>PENDIENTE</v>
          </cell>
          <cell r="T3437">
            <v>0</v>
          </cell>
          <cell r="U3437" t="str">
            <v>JULLIRI APAZA UBALDO</v>
          </cell>
          <cell r="V3437" t="str">
            <v>CORIHUAMAN SURCO  ERICK ROBERT</v>
          </cell>
        </row>
        <row r="3438">
          <cell r="A3438">
            <v>3437</v>
          </cell>
          <cell r="B3438">
            <v>42730</v>
          </cell>
          <cell r="C3438" t="str">
            <v>DICIEMBRE</v>
          </cell>
          <cell r="D3438" t="str">
            <v>2016</v>
          </cell>
          <cell r="E3438">
            <v>654</v>
          </cell>
          <cell r="F3438" t="str">
            <v>X2W-760</v>
          </cell>
          <cell r="G3438" t="str">
            <v>C5V-992</v>
          </cell>
          <cell r="H3438" t="str">
            <v>LAS BAMBAS</v>
          </cell>
          <cell r="I3438">
            <v>151954</v>
          </cell>
          <cell r="J3438" t="str">
            <v>REPUESTO</v>
          </cell>
          <cell r="K3438" t="str">
            <v>FILTRO DE COMBUSTIBLE PRIMARIO TIPO CARTUCHO</v>
          </cell>
          <cell r="L3438">
            <v>1</v>
          </cell>
          <cell r="M3438" t="str">
            <v>UNID.</v>
          </cell>
          <cell r="N3438" t="str">
            <v>TRACTO</v>
          </cell>
          <cell r="O3438">
            <v>60</v>
          </cell>
          <cell r="P3438" t="str">
            <v>M4</v>
          </cell>
          <cell r="Q3438" t="str">
            <v>J2</v>
          </cell>
          <cell r="R3438" t="str">
            <v>J6</v>
          </cell>
          <cell r="S3438" t="str">
            <v>PENDIENTE</v>
          </cell>
          <cell r="T3438">
            <v>0</v>
          </cell>
          <cell r="U3438" t="str">
            <v>JULLIRI APAZA UBALDO</v>
          </cell>
          <cell r="V3438" t="str">
            <v>CORIHUAMAN SURCO  ERICK ROBERT</v>
          </cell>
        </row>
        <row r="3439">
          <cell r="A3439">
            <v>3443</v>
          </cell>
          <cell r="B3439">
            <v>42730</v>
          </cell>
          <cell r="C3439" t="str">
            <v>DICIEMBRE</v>
          </cell>
          <cell r="D3439" t="str">
            <v>2016</v>
          </cell>
          <cell r="E3439">
            <v>654</v>
          </cell>
          <cell r="F3439" t="str">
            <v>X2W-760</v>
          </cell>
          <cell r="G3439" t="str">
            <v>C5V-992</v>
          </cell>
          <cell r="H3439" t="str">
            <v>LAS BAMBAS</v>
          </cell>
          <cell r="I3439">
            <v>151954</v>
          </cell>
          <cell r="J3439" t="str">
            <v>REPUESTO</v>
          </cell>
          <cell r="K3439" t="str">
            <v>KIT DE REPARACION DE SECADOR MODELO AD-9</v>
          </cell>
          <cell r="L3439">
            <v>1</v>
          </cell>
          <cell r="M3439" t="str">
            <v>UNID.</v>
          </cell>
          <cell r="N3439" t="str">
            <v>TRACTO</v>
          </cell>
          <cell r="O3439">
            <v>60</v>
          </cell>
          <cell r="P3439" t="str">
            <v>M4</v>
          </cell>
          <cell r="Q3439" t="str">
            <v>J1</v>
          </cell>
          <cell r="R3439" t="str">
            <v>J5</v>
          </cell>
          <cell r="S3439" t="str">
            <v>PENDIENTE</v>
          </cell>
          <cell r="T3439">
            <v>0</v>
          </cell>
          <cell r="U3439" t="str">
            <v>JULLIRI APAZA UBALDO</v>
          </cell>
          <cell r="V3439" t="str">
            <v>FLOREZ CONDORI  JOSE WILLIANS</v>
          </cell>
        </row>
        <row r="3440">
          <cell r="A3440">
            <v>3444</v>
          </cell>
          <cell r="B3440">
            <v>42730</v>
          </cell>
          <cell r="C3440" t="str">
            <v>DICIEMBRE</v>
          </cell>
          <cell r="D3440" t="str">
            <v>2016</v>
          </cell>
          <cell r="E3440">
            <v>654</v>
          </cell>
          <cell r="F3440" t="str">
            <v>X2W-760</v>
          </cell>
          <cell r="G3440" t="str">
            <v>C5V-992</v>
          </cell>
          <cell r="H3440" t="str">
            <v>LAS BAMBAS</v>
          </cell>
          <cell r="I3440">
            <v>151954</v>
          </cell>
          <cell r="J3440" t="str">
            <v>REPUESTO</v>
          </cell>
          <cell r="K3440" t="str">
            <v>FILTRO DE SECADOR</v>
          </cell>
          <cell r="L3440">
            <v>1</v>
          </cell>
          <cell r="M3440" t="str">
            <v>UNID.</v>
          </cell>
          <cell r="N3440" t="str">
            <v>TRACTO</v>
          </cell>
          <cell r="O3440">
            <v>60</v>
          </cell>
          <cell r="P3440" t="str">
            <v>M4</v>
          </cell>
          <cell r="Q3440" t="str">
            <v>J1</v>
          </cell>
          <cell r="R3440" t="str">
            <v>J5</v>
          </cell>
          <cell r="S3440" t="str">
            <v>PENDIENTE</v>
          </cell>
          <cell r="T3440">
            <v>0</v>
          </cell>
          <cell r="U3440" t="str">
            <v>JULLIRI APAZA UBALDO</v>
          </cell>
          <cell r="V3440" t="str">
            <v>FLOREZ CONDORI  JOSE WILLIANS</v>
          </cell>
        </row>
        <row r="3441">
          <cell r="A3441">
            <v>3405</v>
          </cell>
          <cell r="B3441">
            <v>42730</v>
          </cell>
          <cell r="C3441" t="str">
            <v>DICIEMBRE</v>
          </cell>
          <cell r="D3441" t="str">
            <v>2016</v>
          </cell>
          <cell r="E3441">
            <v>682</v>
          </cell>
          <cell r="F3441" t="str">
            <v>X2W-761</v>
          </cell>
          <cell r="G3441" t="str">
            <v>C5V-996</v>
          </cell>
          <cell r="H3441" t="str">
            <v>LAS BAMBAS</v>
          </cell>
          <cell r="I3441">
            <v>146329</v>
          </cell>
          <cell r="J3441" t="str">
            <v>REPUESTO</v>
          </cell>
          <cell r="K3441" t="str">
            <v>SOCKET DE FOCO LAGRIMON</v>
          </cell>
          <cell r="L3441">
            <v>1</v>
          </cell>
          <cell r="M3441" t="str">
            <v>UNID.</v>
          </cell>
          <cell r="N3441" t="str">
            <v>TRACTO</v>
          </cell>
          <cell r="O3441">
            <v>60</v>
          </cell>
          <cell r="P3441" t="str">
            <v>E1</v>
          </cell>
          <cell r="Q3441" t="str">
            <v>J2</v>
          </cell>
          <cell r="R3441" t="str">
            <v>J5</v>
          </cell>
          <cell r="S3441" t="str">
            <v>PENDIENTE</v>
          </cell>
          <cell r="T3441">
            <v>0</v>
          </cell>
          <cell r="U3441" t="str">
            <v>PALOMINO CARDENAS JUAN CARLOS</v>
          </cell>
          <cell r="V3441" t="str">
            <v>CORIHUAMAN SURCO  ERICK ROBERT</v>
          </cell>
        </row>
        <row r="3442">
          <cell r="A3442">
            <v>3406</v>
          </cell>
          <cell r="B3442">
            <v>42730</v>
          </cell>
          <cell r="C3442" t="str">
            <v>DICIEMBRE</v>
          </cell>
          <cell r="D3442" t="str">
            <v>2016</v>
          </cell>
          <cell r="E3442">
            <v>682</v>
          </cell>
          <cell r="F3442" t="str">
            <v>X2W-761</v>
          </cell>
          <cell r="G3442" t="str">
            <v>C5V-996</v>
          </cell>
          <cell r="H3442" t="str">
            <v>LAS BAMBAS</v>
          </cell>
          <cell r="I3442">
            <v>146329</v>
          </cell>
          <cell r="J3442" t="str">
            <v>REPUESTO</v>
          </cell>
          <cell r="K3442" t="str">
            <v>FOCO LAGRIMON AMBAR DE 12 V</v>
          </cell>
          <cell r="L3442">
            <v>1</v>
          </cell>
          <cell r="M3442" t="str">
            <v>UNID.</v>
          </cell>
          <cell r="N3442" t="str">
            <v>TRACTO</v>
          </cell>
          <cell r="O3442">
            <v>60</v>
          </cell>
          <cell r="P3442" t="str">
            <v>E1</v>
          </cell>
          <cell r="Q3442" t="str">
            <v>J2</v>
          </cell>
          <cell r="R3442" t="str">
            <v>J5</v>
          </cell>
          <cell r="S3442" t="str">
            <v>PENDIENTE</v>
          </cell>
          <cell r="T3442">
            <v>0</v>
          </cell>
          <cell r="U3442" t="str">
            <v>PALOMINO CARDENAS JUAN CARLOS</v>
          </cell>
          <cell r="V3442" t="str">
            <v>CORIHUAMAN SURCO  ERICK ROBERT</v>
          </cell>
        </row>
        <row r="3443">
          <cell r="A3443">
            <v>3411</v>
          </cell>
          <cell r="B3443">
            <v>42730</v>
          </cell>
          <cell r="C3443" t="str">
            <v>DICIEMBRE</v>
          </cell>
          <cell r="D3443" t="str">
            <v>2016</v>
          </cell>
          <cell r="E3443">
            <v>682</v>
          </cell>
          <cell r="F3443" t="str">
            <v>X2W-761</v>
          </cell>
          <cell r="G3443" t="str">
            <v>C5V-996</v>
          </cell>
          <cell r="H3443" t="str">
            <v>LAS BAMBAS</v>
          </cell>
          <cell r="I3443">
            <v>146329</v>
          </cell>
          <cell r="J3443" t="str">
            <v>REPUESTO</v>
          </cell>
          <cell r="K3443" t="str">
            <v>LIQUIDO LIMPIAPARABRISAS</v>
          </cell>
          <cell r="L3443">
            <v>1</v>
          </cell>
          <cell r="M3443" t="str">
            <v>UNID.</v>
          </cell>
          <cell r="N3443" t="str">
            <v>TRACTO</v>
          </cell>
          <cell r="O3443">
            <v>60</v>
          </cell>
          <cell r="P3443" t="str">
            <v>M1</v>
          </cell>
          <cell r="Q3443" t="str">
            <v>J2</v>
          </cell>
          <cell r="R3443" t="str">
            <v>J5</v>
          </cell>
          <cell r="S3443" t="str">
            <v>PENDIENTE</v>
          </cell>
          <cell r="T3443">
            <v>0</v>
          </cell>
          <cell r="U3443" t="str">
            <v>CABEZAS SANCHEZ JEAN JHONATAN</v>
          </cell>
          <cell r="V3443" t="str">
            <v>CORIHUAMAN SURCO  ERICK ROBERT</v>
          </cell>
        </row>
        <row r="3444">
          <cell r="A3444">
            <v>3412</v>
          </cell>
          <cell r="B3444">
            <v>42730</v>
          </cell>
          <cell r="C3444" t="str">
            <v>DICIEMBRE</v>
          </cell>
          <cell r="D3444" t="str">
            <v>2016</v>
          </cell>
          <cell r="E3444">
            <v>682</v>
          </cell>
          <cell r="F3444" t="str">
            <v>X2W-761</v>
          </cell>
          <cell r="G3444" t="str">
            <v>C5V-996</v>
          </cell>
          <cell r="H3444" t="str">
            <v>LAS BAMBAS</v>
          </cell>
          <cell r="I3444">
            <v>146329</v>
          </cell>
          <cell r="J3444" t="str">
            <v>REPUESTO</v>
          </cell>
          <cell r="K3444" t="str">
            <v>LIQUIDO REFRIGERANTE</v>
          </cell>
          <cell r="L3444">
            <v>1</v>
          </cell>
          <cell r="M3444" t="str">
            <v>UNID.</v>
          </cell>
          <cell r="N3444" t="str">
            <v>TRACTO</v>
          </cell>
          <cell r="O3444">
            <v>60</v>
          </cell>
          <cell r="P3444" t="str">
            <v>M1</v>
          </cell>
          <cell r="Q3444" t="str">
            <v>J2</v>
          </cell>
          <cell r="R3444" t="str">
            <v>J5</v>
          </cell>
          <cell r="S3444" t="str">
            <v>PENDIENTE</v>
          </cell>
          <cell r="T3444">
            <v>0</v>
          </cell>
          <cell r="U3444" t="str">
            <v>CABEZAS SANCHEZ JEAN JHONATAN</v>
          </cell>
          <cell r="V3444" t="str">
            <v>CORIHUAMAN SURCO  ERICK ROBERT</v>
          </cell>
        </row>
        <row r="3445">
          <cell r="A3445">
            <v>3413</v>
          </cell>
          <cell r="B3445">
            <v>42730</v>
          </cell>
          <cell r="C3445" t="str">
            <v>DICIEMBRE</v>
          </cell>
          <cell r="D3445" t="str">
            <v>2016</v>
          </cell>
          <cell r="E3445">
            <v>682</v>
          </cell>
          <cell r="F3445" t="str">
            <v>X2W-761</v>
          </cell>
          <cell r="G3445" t="str">
            <v>C5V-996</v>
          </cell>
          <cell r="H3445" t="str">
            <v>LAS BAMBAS</v>
          </cell>
          <cell r="I3445">
            <v>146329</v>
          </cell>
          <cell r="J3445" t="str">
            <v>REPUESTO</v>
          </cell>
          <cell r="K3445" t="str">
            <v>ACEITE 15W40</v>
          </cell>
          <cell r="L3445">
            <v>1</v>
          </cell>
          <cell r="M3445" t="str">
            <v>UNID.</v>
          </cell>
          <cell r="N3445" t="str">
            <v>TRACTO</v>
          </cell>
          <cell r="O3445">
            <v>60</v>
          </cell>
          <cell r="P3445" t="str">
            <v>M1</v>
          </cell>
          <cell r="Q3445" t="str">
            <v>J2</v>
          </cell>
          <cell r="R3445" t="str">
            <v>J5</v>
          </cell>
          <cell r="S3445" t="str">
            <v>PENDIENTE</v>
          </cell>
          <cell r="T3445">
            <v>0</v>
          </cell>
          <cell r="U3445" t="str">
            <v>CABEZAS SANCHEZ JEAN JHONATAN</v>
          </cell>
          <cell r="V3445" t="str">
            <v>CORIHUAMAN SURCO  ERICK ROBERT</v>
          </cell>
        </row>
        <row r="3446">
          <cell r="A3446">
            <v>3426</v>
          </cell>
          <cell r="B3446">
            <v>42730</v>
          </cell>
          <cell r="C3446" t="str">
            <v>DICIEMBRE</v>
          </cell>
          <cell r="D3446" t="str">
            <v>2016</v>
          </cell>
          <cell r="E3446">
            <v>682</v>
          </cell>
          <cell r="F3446" t="str">
            <v>X2W-761</v>
          </cell>
          <cell r="G3446" t="str">
            <v>C5V-996</v>
          </cell>
          <cell r="H3446" t="str">
            <v>LAS BAMBAS</v>
          </cell>
          <cell r="I3446">
            <v>146329</v>
          </cell>
          <cell r="J3446" t="str">
            <v>REPUESTO</v>
          </cell>
          <cell r="K3446" t="str">
            <v>TERMINAL OJO 3/8</v>
          </cell>
          <cell r="L3446">
            <v>1</v>
          </cell>
          <cell r="M3446" t="str">
            <v>UNID.</v>
          </cell>
          <cell r="N3446" t="str">
            <v>TRACTO</v>
          </cell>
          <cell r="O3446">
            <v>60</v>
          </cell>
          <cell r="P3446" t="str">
            <v>E3</v>
          </cell>
          <cell r="Q3446" t="str">
            <v>J2</v>
          </cell>
          <cell r="R3446" t="str">
            <v>J5</v>
          </cell>
          <cell r="S3446" t="str">
            <v>PENDIENTE</v>
          </cell>
          <cell r="T3446">
            <v>0</v>
          </cell>
          <cell r="U3446" t="str">
            <v>CONDORI CHURATA ALEX</v>
          </cell>
          <cell r="V3446" t="str">
            <v>CORIHUAMAN SURCO  ERICK ROBERT</v>
          </cell>
        </row>
        <row r="3447">
          <cell r="A3447">
            <v>3427</v>
          </cell>
          <cell r="B3447">
            <v>42730</v>
          </cell>
          <cell r="C3447" t="str">
            <v>DICIEMBRE</v>
          </cell>
          <cell r="D3447" t="str">
            <v>2016</v>
          </cell>
          <cell r="E3447">
            <v>682</v>
          </cell>
          <cell r="F3447" t="str">
            <v>X2W-761</v>
          </cell>
          <cell r="G3447" t="str">
            <v>C5V-996</v>
          </cell>
          <cell r="H3447" t="str">
            <v>LAS BAMBAS</v>
          </cell>
          <cell r="I3447">
            <v>146329</v>
          </cell>
          <cell r="J3447" t="str">
            <v>REPUESTO</v>
          </cell>
          <cell r="K3447" t="str">
            <v>PRECINTOS 200</v>
          </cell>
          <cell r="L3447">
            <v>10</v>
          </cell>
          <cell r="M3447" t="str">
            <v>UNID.</v>
          </cell>
          <cell r="N3447" t="str">
            <v>TRACTO</v>
          </cell>
          <cell r="O3447">
            <v>60</v>
          </cell>
          <cell r="P3447" t="str">
            <v>E3</v>
          </cell>
          <cell r="Q3447" t="str">
            <v>J2</v>
          </cell>
          <cell r="R3447" t="str">
            <v>J5</v>
          </cell>
          <cell r="S3447" t="str">
            <v>PENDIENTE</v>
          </cell>
          <cell r="T3447">
            <v>0</v>
          </cell>
          <cell r="U3447" t="str">
            <v>CONDORI CHURATA ALEX</v>
          </cell>
          <cell r="V3447" t="str">
            <v>CORIHUAMAN SURCO  ERICK ROBERT</v>
          </cell>
        </row>
        <row r="3448">
          <cell r="A3448">
            <v>3447</v>
          </cell>
          <cell r="B3448">
            <v>42731</v>
          </cell>
          <cell r="C3448" t="str">
            <v>DICIEMBRE</v>
          </cell>
          <cell r="D3448" t="str">
            <v>2016</v>
          </cell>
          <cell r="E3448">
            <v>641</v>
          </cell>
          <cell r="F3448" t="str">
            <v>ABQ-780</v>
          </cell>
          <cell r="G3448" t="str">
            <v>C9S-990</v>
          </cell>
          <cell r="H3448" t="str">
            <v>LAS BAMBAS</v>
          </cell>
          <cell r="I3448">
            <v>118246</v>
          </cell>
          <cell r="J3448" t="str">
            <v>REPUESTO</v>
          </cell>
          <cell r="K3448" t="str">
            <v>PERNO MANHOLE 3/8 X 6</v>
          </cell>
          <cell r="L3448">
            <v>1</v>
          </cell>
          <cell r="M3448" t="str">
            <v>UNID.</v>
          </cell>
          <cell r="N3448" t="str">
            <v>TRACTO</v>
          </cell>
          <cell r="O3448">
            <v>59</v>
          </cell>
          <cell r="P3448" t="str">
            <v>S2</v>
          </cell>
          <cell r="Q3448" t="str">
            <v>J2</v>
          </cell>
          <cell r="R3448" t="str">
            <v>J6</v>
          </cell>
          <cell r="S3448" t="str">
            <v>PENDIENTE</v>
          </cell>
          <cell r="T3448">
            <v>0</v>
          </cell>
          <cell r="U3448" t="str">
            <v>PALOMINO ESTRADA  MICHEL</v>
          </cell>
          <cell r="V3448" t="str">
            <v>CORIHUAMAN SURCO  ERICK ROBERT</v>
          </cell>
        </row>
        <row r="3449">
          <cell r="A3449">
            <v>3448</v>
          </cell>
          <cell r="B3449">
            <v>42731</v>
          </cell>
          <cell r="C3449" t="str">
            <v>DICIEMBRE</v>
          </cell>
          <cell r="D3449" t="str">
            <v>2016</v>
          </cell>
          <cell r="E3449">
            <v>641</v>
          </cell>
          <cell r="F3449" t="str">
            <v>ABQ-780</v>
          </cell>
          <cell r="G3449" t="str">
            <v>C9S-990</v>
          </cell>
          <cell r="H3449" t="str">
            <v>LAS BAMBAS</v>
          </cell>
          <cell r="I3449">
            <v>118246</v>
          </cell>
          <cell r="J3449" t="str">
            <v>REPUESTO</v>
          </cell>
          <cell r="K3449" t="str">
            <v>TUERCA 3/8</v>
          </cell>
          <cell r="L3449">
            <v>1</v>
          </cell>
          <cell r="M3449" t="str">
            <v>UNID.</v>
          </cell>
          <cell r="N3449" t="str">
            <v>TRACTO</v>
          </cell>
          <cell r="O3449">
            <v>59</v>
          </cell>
          <cell r="P3449" t="str">
            <v>S2</v>
          </cell>
          <cell r="Q3449" t="str">
            <v>J2</v>
          </cell>
          <cell r="R3449" t="str">
            <v>J6</v>
          </cell>
          <cell r="S3449" t="str">
            <v>PENDIENTE</v>
          </cell>
          <cell r="T3449">
            <v>0</v>
          </cell>
          <cell r="U3449" t="str">
            <v>PALOMINO ESTRADA  MICHEL</v>
          </cell>
          <cell r="V3449" t="str">
            <v>CORIHUAMAN SURCO  ERICK ROBERT</v>
          </cell>
        </row>
        <row r="3450">
          <cell r="A3450">
            <v>3464</v>
          </cell>
          <cell r="B3450">
            <v>42731</v>
          </cell>
          <cell r="C3450" t="str">
            <v>DICIEMBRE</v>
          </cell>
          <cell r="D3450" t="str">
            <v>2016</v>
          </cell>
          <cell r="E3450">
            <v>641</v>
          </cell>
          <cell r="F3450" t="str">
            <v>ABQ-780</v>
          </cell>
          <cell r="G3450" t="str">
            <v>C9S-990</v>
          </cell>
          <cell r="H3450" t="str">
            <v>LAS BAMBAS</v>
          </cell>
          <cell r="I3450">
            <v>118246</v>
          </cell>
          <cell r="J3450" t="str">
            <v>INSUMO TALLER</v>
          </cell>
          <cell r="K3450" t="str">
            <v>SPRAY VERDE</v>
          </cell>
          <cell r="L3450">
            <v>1</v>
          </cell>
          <cell r="M3450" t="str">
            <v>UNID.</v>
          </cell>
          <cell r="N3450" t="str">
            <v>CISTERNA</v>
          </cell>
          <cell r="O3450">
            <v>59</v>
          </cell>
          <cell r="P3450" t="str">
            <v>S1</v>
          </cell>
          <cell r="Q3450" t="str">
            <v>J2</v>
          </cell>
          <cell r="R3450" t="str">
            <v>J5</v>
          </cell>
          <cell r="S3450" t="str">
            <v>PENDIENTE</v>
          </cell>
          <cell r="T3450">
            <v>0</v>
          </cell>
          <cell r="U3450" t="str">
            <v>BAYONA CRUZ CRISTIAN ARMANDO</v>
          </cell>
          <cell r="V3450" t="str">
            <v>CORIHUAMAN SURCO  ERICK ROBERT</v>
          </cell>
        </row>
        <row r="3451">
          <cell r="A3451">
            <v>3474</v>
          </cell>
          <cell r="B3451">
            <v>42731</v>
          </cell>
          <cell r="C3451" t="str">
            <v>DICIEMBRE</v>
          </cell>
          <cell r="D3451" t="str">
            <v>2016</v>
          </cell>
          <cell r="E3451">
            <v>641</v>
          </cell>
          <cell r="F3451" t="str">
            <v>ABQ-780</v>
          </cell>
          <cell r="G3451" t="str">
            <v>C9S-990</v>
          </cell>
          <cell r="H3451" t="str">
            <v>LAS BAMBAS</v>
          </cell>
          <cell r="I3451">
            <v>118246</v>
          </cell>
          <cell r="J3451" t="str">
            <v>REPUESTO</v>
          </cell>
          <cell r="K3451" t="str">
            <v>PERNO MANHOLE 3/8 X 6</v>
          </cell>
          <cell r="L3451">
            <v>1</v>
          </cell>
          <cell r="M3451" t="str">
            <v>UNID.</v>
          </cell>
          <cell r="N3451" t="str">
            <v>CISTERNA</v>
          </cell>
          <cell r="O3451">
            <v>59</v>
          </cell>
          <cell r="P3451" t="str">
            <v>S3</v>
          </cell>
          <cell r="Q3451" t="str">
            <v>J2</v>
          </cell>
          <cell r="R3451" t="str">
            <v>J5</v>
          </cell>
          <cell r="S3451" t="str">
            <v>PENDIENTE</v>
          </cell>
          <cell r="T3451">
            <v>0</v>
          </cell>
          <cell r="U3451" t="str">
            <v>JIMENEZ MACHACA JAVIER</v>
          </cell>
          <cell r="V3451" t="str">
            <v>CORIHUAMAN SURCO  ERICK ROBERT</v>
          </cell>
        </row>
        <row r="3452">
          <cell r="A3452">
            <v>3475</v>
          </cell>
          <cell r="B3452">
            <v>42731</v>
          </cell>
          <cell r="C3452" t="str">
            <v>DICIEMBRE</v>
          </cell>
          <cell r="D3452" t="str">
            <v>2016</v>
          </cell>
          <cell r="E3452">
            <v>641</v>
          </cell>
          <cell r="F3452" t="str">
            <v>ABQ-780</v>
          </cell>
          <cell r="G3452" t="str">
            <v>C9S-990</v>
          </cell>
          <cell r="H3452" t="str">
            <v>LAS BAMBAS</v>
          </cell>
          <cell r="I3452">
            <v>118246</v>
          </cell>
          <cell r="J3452" t="str">
            <v>REPUESTO</v>
          </cell>
          <cell r="K3452" t="str">
            <v>TUERCA 3/8</v>
          </cell>
          <cell r="L3452">
            <v>2</v>
          </cell>
          <cell r="M3452" t="str">
            <v>UNID.</v>
          </cell>
          <cell r="N3452" t="str">
            <v>CISTERNA</v>
          </cell>
          <cell r="O3452">
            <v>59</v>
          </cell>
          <cell r="P3452" t="str">
            <v>S3</v>
          </cell>
          <cell r="Q3452" t="str">
            <v>J2</v>
          </cell>
          <cell r="R3452" t="str">
            <v>J5</v>
          </cell>
          <cell r="S3452" t="str">
            <v>PENDIENTE</v>
          </cell>
          <cell r="T3452">
            <v>0</v>
          </cell>
          <cell r="U3452" t="str">
            <v>JIMENEZ MACHACA JAVIER</v>
          </cell>
          <cell r="V3452" t="str">
            <v>CORIHUAMAN SURCO  ERICK ROBERT</v>
          </cell>
        </row>
        <row r="3453">
          <cell r="A3453">
            <v>3476</v>
          </cell>
          <cell r="B3453">
            <v>42731</v>
          </cell>
          <cell r="C3453" t="str">
            <v>DICIEMBRE</v>
          </cell>
          <cell r="D3453" t="str">
            <v>2016</v>
          </cell>
          <cell r="E3453">
            <v>641</v>
          </cell>
          <cell r="F3453" t="str">
            <v>ABQ-780</v>
          </cell>
          <cell r="G3453" t="str">
            <v>C9S-990</v>
          </cell>
          <cell r="H3453" t="str">
            <v>LAS BAMBAS</v>
          </cell>
          <cell r="I3453">
            <v>118246</v>
          </cell>
          <cell r="J3453" t="str">
            <v>REPUESTO</v>
          </cell>
          <cell r="K3453" t="str">
            <v>VOLANDA 3/8</v>
          </cell>
          <cell r="L3453">
            <v>1</v>
          </cell>
          <cell r="M3453" t="str">
            <v>UNID.</v>
          </cell>
          <cell r="N3453" t="str">
            <v>CISTERNA</v>
          </cell>
          <cell r="O3453">
            <v>59</v>
          </cell>
          <cell r="P3453" t="str">
            <v>S3</v>
          </cell>
          <cell r="Q3453" t="str">
            <v>J2</v>
          </cell>
          <cell r="R3453" t="str">
            <v>J5</v>
          </cell>
          <cell r="S3453" t="str">
            <v>PENDIENTE</v>
          </cell>
          <cell r="T3453">
            <v>0</v>
          </cell>
          <cell r="U3453" t="str">
            <v>JIMENEZ MACHACA JAVIER</v>
          </cell>
          <cell r="V3453" t="str">
            <v>CORIHUAMAN SURCO  ERICK ROBERT</v>
          </cell>
        </row>
        <row r="3454">
          <cell r="A3454">
            <v>3472</v>
          </cell>
          <cell r="B3454">
            <v>42731</v>
          </cell>
          <cell r="C3454" t="str">
            <v>DICIEMBRE</v>
          </cell>
          <cell r="D3454" t="str">
            <v>2016</v>
          </cell>
          <cell r="E3454">
            <v>701</v>
          </cell>
          <cell r="F3454" t="str">
            <v>ABR-727</v>
          </cell>
          <cell r="G3454" t="str">
            <v>C9S-989</v>
          </cell>
          <cell r="H3454" t="str">
            <v>LAS BAMBAS</v>
          </cell>
          <cell r="I3454">
            <v>102661</v>
          </cell>
          <cell r="J3454" t="str">
            <v>REPUESTO</v>
          </cell>
          <cell r="K3454" t="str">
            <v xml:space="preserve">FARO LUZ DE PLACA </v>
          </cell>
          <cell r="L3454">
            <v>1</v>
          </cell>
          <cell r="M3454" t="str">
            <v>UNID.</v>
          </cell>
          <cell r="N3454" t="str">
            <v>CISTERNA</v>
          </cell>
          <cell r="O3454">
            <v>59</v>
          </cell>
          <cell r="P3454" t="str">
            <v>E1</v>
          </cell>
          <cell r="Q3454" t="str">
            <v>J2</v>
          </cell>
          <cell r="R3454" t="str">
            <v>J5</v>
          </cell>
          <cell r="S3454" t="str">
            <v>PENDIENTE</v>
          </cell>
          <cell r="T3454">
            <v>0</v>
          </cell>
          <cell r="U3454" t="str">
            <v>PALOMINO CARDENAS JUAN CARLOS</v>
          </cell>
          <cell r="V3454" t="str">
            <v>CORIHUAMAN SURCO  ERICK ROBERT</v>
          </cell>
        </row>
        <row r="3455">
          <cell r="A3455">
            <v>3449</v>
          </cell>
          <cell r="B3455">
            <v>42731</v>
          </cell>
          <cell r="C3455" t="str">
            <v>DICIEMBRE</v>
          </cell>
          <cell r="D3455" t="str">
            <v>2016</v>
          </cell>
          <cell r="E3455">
            <v>681</v>
          </cell>
          <cell r="F3455" t="str">
            <v>C5R-899</v>
          </cell>
          <cell r="G3455" t="str">
            <v>A0U-978</v>
          </cell>
          <cell r="H3455" t="str">
            <v>LAS BAMBAS</v>
          </cell>
          <cell r="I3455">
            <v>256482</v>
          </cell>
          <cell r="J3455" t="str">
            <v>REPUESTO</v>
          </cell>
          <cell r="K3455" t="str">
            <v>CABLE NRO. 2</v>
          </cell>
          <cell r="L3455">
            <v>2</v>
          </cell>
          <cell r="M3455" t="str">
            <v>M</v>
          </cell>
          <cell r="N3455" t="str">
            <v>TRACTO</v>
          </cell>
          <cell r="O3455">
            <v>59</v>
          </cell>
          <cell r="P3455" t="str">
            <v>E1</v>
          </cell>
          <cell r="Q3455" t="str">
            <v>J1</v>
          </cell>
          <cell r="R3455" t="str">
            <v>J5</v>
          </cell>
          <cell r="S3455" t="str">
            <v>PENDIENTE</v>
          </cell>
          <cell r="T3455">
            <v>0</v>
          </cell>
          <cell r="U3455" t="str">
            <v>PALOMINO CARDENAS JUAN CARLOS</v>
          </cell>
          <cell r="V3455" t="str">
            <v>FLOREZ CONDORI  JOSE WILLIANS</v>
          </cell>
        </row>
        <row r="3456">
          <cell r="A3456">
            <v>3450</v>
          </cell>
          <cell r="B3456">
            <v>42731</v>
          </cell>
          <cell r="C3456" t="str">
            <v>DICIEMBRE</v>
          </cell>
          <cell r="D3456" t="str">
            <v>2016</v>
          </cell>
          <cell r="E3456">
            <v>681</v>
          </cell>
          <cell r="F3456" t="str">
            <v>C5R-899</v>
          </cell>
          <cell r="G3456" t="str">
            <v>A0U-978</v>
          </cell>
          <cell r="H3456" t="str">
            <v>LAS BAMBAS</v>
          </cell>
          <cell r="I3456">
            <v>256482</v>
          </cell>
          <cell r="J3456" t="str">
            <v>REPUESTO</v>
          </cell>
          <cell r="K3456" t="str">
            <v>TERMINALES DE OJO 3/8 DE 225 AMP</v>
          </cell>
          <cell r="L3456">
            <v>12</v>
          </cell>
          <cell r="M3456" t="str">
            <v>UNID.</v>
          </cell>
          <cell r="N3456" t="str">
            <v>TRACTO</v>
          </cell>
          <cell r="O3456">
            <v>59</v>
          </cell>
          <cell r="P3456" t="str">
            <v>E1</v>
          </cell>
          <cell r="Q3456" t="str">
            <v>J1</v>
          </cell>
          <cell r="R3456" t="str">
            <v>J5</v>
          </cell>
          <cell r="S3456" t="str">
            <v>PENDIENTE</v>
          </cell>
          <cell r="T3456">
            <v>0</v>
          </cell>
          <cell r="U3456" t="str">
            <v>PALOMINO CARDENAS JUAN CARLOS</v>
          </cell>
          <cell r="V3456" t="str">
            <v>FLOREZ CONDORI  JOSE WILLIANS</v>
          </cell>
        </row>
        <row r="3457">
          <cell r="A3457">
            <v>3460</v>
          </cell>
          <cell r="B3457">
            <v>42731</v>
          </cell>
          <cell r="C3457" t="str">
            <v>DICIEMBRE</v>
          </cell>
          <cell r="D3457" t="str">
            <v>2016</v>
          </cell>
          <cell r="E3457">
            <v>676</v>
          </cell>
          <cell r="F3457" t="str">
            <v>C9N-807</v>
          </cell>
          <cell r="G3457" t="str">
            <v>B4O-994</v>
          </cell>
          <cell r="H3457" t="str">
            <v>LAS BAMBAS</v>
          </cell>
          <cell r="I3457">
            <v>212850</v>
          </cell>
          <cell r="J3457" t="str">
            <v>REPUESTO</v>
          </cell>
          <cell r="K3457" t="str">
            <v xml:space="preserve">MICA DE FARO POSTERIOR </v>
          </cell>
          <cell r="L3457">
            <v>1</v>
          </cell>
          <cell r="M3457" t="str">
            <v>UNID.</v>
          </cell>
          <cell r="N3457" t="str">
            <v>TRACTO</v>
          </cell>
          <cell r="O3457">
            <v>59</v>
          </cell>
          <cell r="P3457" t="str">
            <v>E1</v>
          </cell>
          <cell r="Q3457" t="str">
            <v>J1</v>
          </cell>
          <cell r="R3457" t="str">
            <v>J5</v>
          </cell>
          <cell r="S3457" t="str">
            <v>PENDIENTE</v>
          </cell>
          <cell r="T3457">
            <v>0</v>
          </cell>
          <cell r="U3457" t="str">
            <v>PALOMINO CARDENAS JUAN CARLOS</v>
          </cell>
          <cell r="V3457" t="str">
            <v>FLOREZ CONDORI  JOSE WILLIANS</v>
          </cell>
        </row>
        <row r="3458">
          <cell r="A3458">
            <v>3461</v>
          </cell>
          <cell r="B3458">
            <v>42731</v>
          </cell>
          <cell r="C3458" t="str">
            <v>DICIEMBRE</v>
          </cell>
          <cell r="D3458" t="str">
            <v>2016</v>
          </cell>
          <cell r="E3458">
            <v>676</v>
          </cell>
          <cell r="F3458" t="str">
            <v>C9N-807</v>
          </cell>
          <cell r="G3458" t="str">
            <v>B4O-994</v>
          </cell>
          <cell r="H3458" t="str">
            <v>LAS BAMBAS</v>
          </cell>
          <cell r="I3458">
            <v>212850</v>
          </cell>
          <cell r="J3458" t="str">
            <v>REPUESTO</v>
          </cell>
          <cell r="K3458" t="str">
            <v>PRECINTOS N° 200</v>
          </cell>
          <cell r="L3458">
            <v>1</v>
          </cell>
          <cell r="M3458" t="str">
            <v>JUEGO</v>
          </cell>
          <cell r="N3458" t="str">
            <v>TRACTO</v>
          </cell>
          <cell r="O3458">
            <v>59</v>
          </cell>
          <cell r="P3458" t="str">
            <v>E1</v>
          </cell>
          <cell r="Q3458" t="str">
            <v>J1</v>
          </cell>
          <cell r="R3458" t="str">
            <v>J5</v>
          </cell>
          <cell r="S3458" t="str">
            <v>PENDIENTE</v>
          </cell>
          <cell r="T3458">
            <v>0</v>
          </cell>
          <cell r="U3458" t="str">
            <v>PALOMINO CARDENAS JUAN CARLOS</v>
          </cell>
          <cell r="V3458" t="str">
            <v>FLOREZ CONDORI  JOSE WILLIANS</v>
          </cell>
        </row>
        <row r="3459">
          <cell r="A3459">
            <v>3470</v>
          </cell>
          <cell r="B3459">
            <v>42731</v>
          </cell>
          <cell r="C3459" t="str">
            <v>DICIEMBRE</v>
          </cell>
          <cell r="D3459" t="str">
            <v>2016</v>
          </cell>
          <cell r="E3459">
            <v>697</v>
          </cell>
          <cell r="F3459" t="str">
            <v>D3P-744</v>
          </cell>
          <cell r="G3459" t="str">
            <v>A0F-996</v>
          </cell>
          <cell r="H3459" t="str">
            <v>LAS BAMBAS</v>
          </cell>
          <cell r="I3459">
            <v>157040</v>
          </cell>
          <cell r="J3459" t="str">
            <v>REPUESTO</v>
          </cell>
          <cell r="K3459" t="str">
            <v>LLANTA REENCAUCHADAS 11R22.5 IZY2</v>
          </cell>
          <cell r="L3459">
            <v>12</v>
          </cell>
          <cell r="M3459" t="str">
            <v>UNID.</v>
          </cell>
          <cell r="N3459" t="str">
            <v>CISTERNA</v>
          </cell>
          <cell r="O3459">
            <v>59</v>
          </cell>
          <cell r="P3459" t="str">
            <v>N1</v>
          </cell>
          <cell r="Q3459" t="str">
            <v>J3</v>
          </cell>
          <cell r="R3459" t="str">
            <v>J5</v>
          </cell>
          <cell r="S3459" t="str">
            <v>PENDIENTE</v>
          </cell>
          <cell r="T3459">
            <v>0</v>
          </cell>
          <cell r="U3459" t="str">
            <v>AGUILAR CCANTUTA WILLY</v>
          </cell>
          <cell r="V3459" t="str">
            <v>CHURA PIZARRO ALBERTO</v>
          </cell>
        </row>
        <row r="3460">
          <cell r="A3460">
            <v>3483</v>
          </cell>
          <cell r="B3460">
            <v>42731</v>
          </cell>
          <cell r="C3460" t="str">
            <v>DICIEMBRE</v>
          </cell>
          <cell r="D3460" t="str">
            <v>2016</v>
          </cell>
          <cell r="E3460">
            <v>697</v>
          </cell>
          <cell r="F3460" t="str">
            <v>D3P-744</v>
          </cell>
          <cell r="G3460" t="str">
            <v>A0F-996</v>
          </cell>
          <cell r="H3460" t="str">
            <v>LAS BAMBAS</v>
          </cell>
          <cell r="I3460">
            <v>157040</v>
          </cell>
          <cell r="J3460" t="str">
            <v>REPUESTO</v>
          </cell>
          <cell r="K3460" t="str">
            <v>VALVULA DE PITON</v>
          </cell>
          <cell r="L3460">
            <v>12</v>
          </cell>
          <cell r="M3460" t="str">
            <v>UNID.</v>
          </cell>
          <cell r="N3460" t="str">
            <v>CISTERNA</v>
          </cell>
          <cell r="O3460">
            <v>59</v>
          </cell>
          <cell r="P3460" t="str">
            <v>N1</v>
          </cell>
          <cell r="Q3460" t="str">
            <v>J3</v>
          </cell>
          <cell r="R3460" t="str">
            <v>J6</v>
          </cell>
          <cell r="S3460" t="str">
            <v>PENDIENTE</v>
          </cell>
          <cell r="T3460">
            <v>0</v>
          </cell>
          <cell r="U3460" t="str">
            <v>AGUILAR CCANTUTA WILLY</v>
          </cell>
          <cell r="V3460" t="str">
            <v>CHURA PIZARRO ALBERTO</v>
          </cell>
        </row>
        <row r="3461">
          <cell r="A3461">
            <v>3473</v>
          </cell>
          <cell r="B3461">
            <v>42731</v>
          </cell>
          <cell r="C3461" t="str">
            <v>DICIEMBRE</v>
          </cell>
          <cell r="D3461" t="str">
            <v>2016</v>
          </cell>
          <cell r="E3461">
            <v>632</v>
          </cell>
          <cell r="F3461" t="str">
            <v>D3P-747</v>
          </cell>
          <cell r="G3461" t="str">
            <v>A0T-985</v>
          </cell>
          <cell r="H3461" t="str">
            <v>LAS BAMBAS</v>
          </cell>
          <cell r="I3461">
            <v>186478</v>
          </cell>
          <cell r="J3461" t="str">
            <v>REPUESTO</v>
          </cell>
          <cell r="K3461" t="str">
            <v>VISOR DE VALVULA DE DESCARGA</v>
          </cell>
          <cell r="L3461">
            <v>1</v>
          </cell>
          <cell r="M3461" t="str">
            <v>UNID.</v>
          </cell>
          <cell r="N3461" t="str">
            <v>CISTERNA</v>
          </cell>
          <cell r="O3461">
            <v>59</v>
          </cell>
          <cell r="P3461" t="str">
            <v>J1</v>
          </cell>
          <cell r="Q3461" t="str">
            <v>J7</v>
          </cell>
          <cell r="R3461" t="str">
            <v>J5</v>
          </cell>
          <cell r="S3461" t="str">
            <v>PENDIENTE</v>
          </cell>
          <cell r="T3461">
            <v>0</v>
          </cell>
          <cell r="U3461" t="str">
            <v>FLOREZ CONDORI  JOSE WILLIANS</v>
          </cell>
          <cell r="V3461" t="str">
            <v>DONAYRE INGA PEDRO</v>
          </cell>
        </row>
        <row r="3462">
          <cell r="A3462">
            <v>3452</v>
          </cell>
          <cell r="B3462">
            <v>42731</v>
          </cell>
          <cell r="C3462" t="str">
            <v>DICIEMBRE</v>
          </cell>
          <cell r="D3462" t="str">
            <v>2016</v>
          </cell>
          <cell r="E3462">
            <v>202</v>
          </cell>
          <cell r="F3462" t="str">
            <v>D3P-752</v>
          </cell>
          <cell r="G3462" t="str">
            <v>C5Y-985</v>
          </cell>
          <cell r="H3462" t="str">
            <v>LAS BAMBAS</v>
          </cell>
          <cell r="I3462">
            <v>150504</v>
          </cell>
          <cell r="J3462" t="str">
            <v>REPUESTO</v>
          </cell>
          <cell r="K3462" t="str">
            <v>FOCO LAGRIMON AMBAR DE 12 V</v>
          </cell>
          <cell r="L3462">
            <v>4</v>
          </cell>
          <cell r="M3462" t="str">
            <v>UNID.</v>
          </cell>
          <cell r="N3462" t="str">
            <v>TRACTO</v>
          </cell>
          <cell r="O3462">
            <v>59</v>
          </cell>
          <cell r="P3462" t="str">
            <v>E1</v>
          </cell>
          <cell r="Q3462" t="str">
            <v>J1</v>
          </cell>
          <cell r="R3462" t="str">
            <v>J5</v>
          </cell>
          <cell r="S3462" t="str">
            <v>PENDIENTE</v>
          </cell>
          <cell r="T3462">
            <v>0</v>
          </cell>
          <cell r="U3462" t="str">
            <v>PALOMINO CARDENAS JUAN CARLOS</v>
          </cell>
          <cell r="V3462" t="str">
            <v>FLOREZ CONDORI  JOSE WILLIANS</v>
          </cell>
        </row>
        <row r="3463">
          <cell r="A3463">
            <v>3453</v>
          </cell>
          <cell r="B3463">
            <v>42731</v>
          </cell>
          <cell r="C3463" t="str">
            <v>DICIEMBRE</v>
          </cell>
          <cell r="D3463" t="str">
            <v>2016</v>
          </cell>
          <cell r="E3463">
            <v>202</v>
          </cell>
          <cell r="F3463" t="str">
            <v>D3P-752</v>
          </cell>
          <cell r="G3463" t="str">
            <v>C5Y-985</v>
          </cell>
          <cell r="H3463" t="str">
            <v>LAS BAMBAS</v>
          </cell>
          <cell r="I3463">
            <v>150504</v>
          </cell>
          <cell r="J3463" t="str">
            <v>REPUESTO</v>
          </cell>
          <cell r="K3463" t="str">
            <v>FOCO 9006</v>
          </cell>
          <cell r="L3463">
            <v>2</v>
          </cell>
          <cell r="M3463" t="str">
            <v>UNID.</v>
          </cell>
          <cell r="N3463" t="str">
            <v>TRACTO</v>
          </cell>
          <cell r="O3463">
            <v>59</v>
          </cell>
          <cell r="P3463" t="str">
            <v>E1</v>
          </cell>
          <cell r="Q3463" t="str">
            <v>J1</v>
          </cell>
          <cell r="R3463" t="str">
            <v>J5</v>
          </cell>
          <cell r="S3463" t="str">
            <v>PENDIENTE</v>
          </cell>
          <cell r="T3463">
            <v>0</v>
          </cell>
          <cell r="U3463" t="str">
            <v>PALOMINO CARDENAS JUAN CARLOS</v>
          </cell>
          <cell r="V3463" t="str">
            <v>FLOREZ CONDORI  JOSE WILLIANS</v>
          </cell>
        </row>
        <row r="3464">
          <cell r="A3464">
            <v>3454</v>
          </cell>
          <cell r="B3464">
            <v>42731</v>
          </cell>
          <cell r="C3464" t="str">
            <v>DICIEMBRE</v>
          </cell>
          <cell r="D3464" t="str">
            <v>2016</v>
          </cell>
          <cell r="E3464">
            <v>202</v>
          </cell>
          <cell r="F3464" t="str">
            <v>D3P-752</v>
          </cell>
          <cell r="G3464" t="str">
            <v>C5Y-985</v>
          </cell>
          <cell r="H3464" t="str">
            <v>LAS BAMBAS</v>
          </cell>
          <cell r="I3464">
            <v>150504</v>
          </cell>
          <cell r="J3464" t="str">
            <v>REPUESTO</v>
          </cell>
          <cell r="K3464" t="str">
            <v>FOCO 9005</v>
          </cell>
          <cell r="L3464">
            <v>2</v>
          </cell>
          <cell r="M3464" t="str">
            <v>UNID.</v>
          </cell>
          <cell r="N3464" t="str">
            <v>TRACTO</v>
          </cell>
          <cell r="O3464">
            <v>59</v>
          </cell>
          <cell r="P3464" t="str">
            <v>E1</v>
          </cell>
          <cell r="Q3464" t="str">
            <v>J1</v>
          </cell>
          <cell r="R3464" t="str">
            <v>J5</v>
          </cell>
          <cell r="S3464" t="str">
            <v>PENDIENTE</v>
          </cell>
          <cell r="T3464">
            <v>0</v>
          </cell>
          <cell r="U3464" t="str">
            <v>PALOMINO CARDENAS JUAN CARLOS</v>
          </cell>
          <cell r="V3464" t="str">
            <v>FLOREZ CONDORI  JOSE WILLIANS</v>
          </cell>
        </row>
        <row r="3465">
          <cell r="A3465">
            <v>3455</v>
          </cell>
          <cell r="B3465">
            <v>42731</v>
          </cell>
          <cell r="C3465" t="str">
            <v>DICIEMBRE</v>
          </cell>
          <cell r="D3465" t="str">
            <v>2016</v>
          </cell>
          <cell r="E3465">
            <v>202</v>
          </cell>
          <cell r="F3465" t="str">
            <v>D3P-752</v>
          </cell>
          <cell r="G3465" t="str">
            <v>C5Y-985</v>
          </cell>
          <cell r="H3465" t="str">
            <v>LAS BAMBAS</v>
          </cell>
          <cell r="I3465">
            <v>150504</v>
          </cell>
          <cell r="J3465" t="str">
            <v>REPUESTO</v>
          </cell>
          <cell r="K3465" t="str">
            <v>SOCKET 9006</v>
          </cell>
          <cell r="L3465">
            <v>2</v>
          </cell>
          <cell r="M3465" t="str">
            <v>UNID.</v>
          </cell>
          <cell r="N3465" t="str">
            <v>TRACTO</v>
          </cell>
          <cell r="O3465">
            <v>59</v>
          </cell>
          <cell r="P3465" t="str">
            <v>E1</v>
          </cell>
          <cell r="Q3465" t="str">
            <v>J1</v>
          </cell>
          <cell r="R3465" t="str">
            <v>J5</v>
          </cell>
          <cell r="S3465" t="str">
            <v>PENDIENTE</v>
          </cell>
          <cell r="T3465">
            <v>0</v>
          </cell>
          <cell r="U3465" t="str">
            <v>PALOMINO CARDENAS JUAN CARLOS</v>
          </cell>
          <cell r="V3465" t="str">
            <v>FLOREZ CONDORI  JOSE WILLIANS</v>
          </cell>
        </row>
        <row r="3466">
          <cell r="A3466">
            <v>3456</v>
          </cell>
          <cell r="B3466">
            <v>42731</v>
          </cell>
          <cell r="C3466" t="str">
            <v>DICIEMBRE</v>
          </cell>
          <cell r="D3466" t="str">
            <v>2016</v>
          </cell>
          <cell r="E3466">
            <v>202</v>
          </cell>
          <cell r="F3466" t="str">
            <v>D3P-752</v>
          </cell>
          <cell r="G3466" t="str">
            <v>C5Y-985</v>
          </cell>
          <cell r="H3466" t="str">
            <v>LAS BAMBAS</v>
          </cell>
          <cell r="I3466">
            <v>150504</v>
          </cell>
          <cell r="J3466" t="str">
            <v>REPUESTO</v>
          </cell>
          <cell r="K3466" t="str">
            <v>SOCKET 9005</v>
          </cell>
          <cell r="L3466">
            <v>2</v>
          </cell>
          <cell r="M3466" t="str">
            <v>UNID.</v>
          </cell>
          <cell r="N3466" t="str">
            <v>TRACTO</v>
          </cell>
          <cell r="O3466">
            <v>59</v>
          </cell>
          <cell r="P3466" t="str">
            <v>E1</v>
          </cell>
          <cell r="Q3466" t="str">
            <v>J1</v>
          </cell>
          <cell r="R3466" t="str">
            <v>J5</v>
          </cell>
          <cell r="S3466" t="str">
            <v>PENDIENTE</v>
          </cell>
          <cell r="T3466">
            <v>0</v>
          </cell>
          <cell r="U3466" t="str">
            <v>PALOMINO CARDENAS JUAN CARLOS</v>
          </cell>
          <cell r="V3466" t="str">
            <v>FLOREZ CONDORI  JOSE WILLIANS</v>
          </cell>
        </row>
        <row r="3467">
          <cell r="A3467">
            <v>3457</v>
          </cell>
          <cell r="B3467">
            <v>42731</v>
          </cell>
          <cell r="C3467" t="str">
            <v>DICIEMBRE</v>
          </cell>
          <cell r="D3467" t="str">
            <v>2016</v>
          </cell>
          <cell r="E3467">
            <v>202</v>
          </cell>
          <cell r="F3467" t="str">
            <v>D3P-752</v>
          </cell>
          <cell r="G3467" t="str">
            <v>C5Y-985</v>
          </cell>
          <cell r="H3467" t="str">
            <v>LAS BAMBAS</v>
          </cell>
          <cell r="I3467">
            <v>150504</v>
          </cell>
          <cell r="J3467" t="str">
            <v>REPUESTO</v>
          </cell>
          <cell r="K3467" t="str">
            <v xml:space="preserve">TAPA FARO DELANTERO DERECHO </v>
          </cell>
          <cell r="L3467">
            <v>1</v>
          </cell>
          <cell r="M3467" t="str">
            <v>UNID.</v>
          </cell>
          <cell r="N3467" t="str">
            <v>TRACTO</v>
          </cell>
          <cell r="O3467">
            <v>59</v>
          </cell>
          <cell r="P3467" t="str">
            <v>E1</v>
          </cell>
          <cell r="Q3467" t="str">
            <v>J1</v>
          </cell>
          <cell r="R3467" t="str">
            <v>J5</v>
          </cell>
          <cell r="S3467" t="str">
            <v>PENDIENTE</v>
          </cell>
          <cell r="T3467">
            <v>0</v>
          </cell>
          <cell r="U3467" t="str">
            <v>PALOMINO CARDENAS JUAN CARLOS</v>
          </cell>
          <cell r="V3467" t="str">
            <v>FLOREZ CONDORI  JOSE WILLIANS</v>
          </cell>
        </row>
        <row r="3468">
          <cell r="A3468">
            <v>3458</v>
          </cell>
          <cell r="B3468">
            <v>42731</v>
          </cell>
          <cell r="C3468" t="str">
            <v>DICIEMBRE</v>
          </cell>
          <cell r="D3468" t="str">
            <v>2016</v>
          </cell>
          <cell r="E3468">
            <v>202</v>
          </cell>
          <cell r="F3468" t="str">
            <v>D3P-752</v>
          </cell>
          <cell r="G3468" t="str">
            <v>C5Y-985</v>
          </cell>
          <cell r="H3468" t="str">
            <v>LAS BAMBAS</v>
          </cell>
          <cell r="I3468">
            <v>150504</v>
          </cell>
          <cell r="J3468" t="str">
            <v>REPUESTO</v>
          </cell>
          <cell r="K3468" t="str">
            <v>TAPA FARO DELANTERO IZQUIERDO</v>
          </cell>
          <cell r="L3468">
            <v>1</v>
          </cell>
          <cell r="M3468" t="str">
            <v>UNID.</v>
          </cell>
          <cell r="N3468" t="str">
            <v>TRACTO</v>
          </cell>
          <cell r="O3468">
            <v>59</v>
          </cell>
          <cell r="P3468" t="str">
            <v>E1</v>
          </cell>
          <cell r="Q3468" t="str">
            <v>J1</v>
          </cell>
          <cell r="R3468" t="str">
            <v>J5</v>
          </cell>
          <cell r="S3468" t="str">
            <v>PENDIENTE</v>
          </cell>
          <cell r="T3468">
            <v>0</v>
          </cell>
          <cell r="U3468" t="str">
            <v>PALOMINO CARDENAS JUAN CARLOS</v>
          </cell>
          <cell r="V3468" t="str">
            <v>FLOREZ CONDORI  JOSE WILLIANS</v>
          </cell>
        </row>
        <row r="3469">
          <cell r="A3469">
            <v>3462</v>
          </cell>
          <cell r="B3469">
            <v>42731</v>
          </cell>
          <cell r="C3469" t="str">
            <v>DICIEMBRE</v>
          </cell>
          <cell r="D3469" t="str">
            <v>2016</v>
          </cell>
          <cell r="E3469">
            <v>696</v>
          </cell>
          <cell r="F3469" t="str">
            <v>D3R-742</v>
          </cell>
          <cell r="G3469" t="str">
            <v>D2E-975</v>
          </cell>
          <cell r="H3469" t="str">
            <v>LAS BAMBAS</v>
          </cell>
          <cell r="I3469">
            <v>155514</v>
          </cell>
          <cell r="J3469" t="str">
            <v>REPUESTO</v>
          </cell>
          <cell r="K3469" t="str">
            <v>ACEITE 15W40</v>
          </cell>
          <cell r="L3469">
            <v>10</v>
          </cell>
          <cell r="M3469" t="str">
            <v>GLNS.</v>
          </cell>
          <cell r="N3469" t="str">
            <v>TRACTO</v>
          </cell>
          <cell r="O3469">
            <v>59</v>
          </cell>
          <cell r="P3469" t="str">
            <v>M8</v>
          </cell>
          <cell r="Q3469" t="str">
            <v>J2</v>
          </cell>
          <cell r="R3469" t="str">
            <v>J5</v>
          </cell>
          <cell r="S3469" t="str">
            <v>PENDIENTE</v>
          </cell>
          <cell r="T3469">
            <v>0</v>
          </cell>
          <cell r="U3469" t="str">
            <v>VARILLAS GAGO  OSCAR ALBERTO</v>
          </cell>
          <cell r="V3469" t="str">
            <v>CORIHUAMAN SURCO  ERICK ROBERT</v>
          </cell>
        </row>
        <row r="3470">
          <cell r="A3470">
            <v>3463</v>
          </cell>
          <cell r="B3470">
            <v>42731</v>
          </cell>
          <cell r="C3470" t="str">
            <v>DICIEMBRE</v>
          </cell>
          <cell r="D3470" t="str">
            <v>2016</v>
          </cell>
          <cell r="E3470">
            <v>696</v>
          </cell>
          <cell r="F3470" t="str">
            <v>D3R-742</v>
          </cell>
          <cell r="G3470" t="str">
            <v>D2E-975</v>
          </cell>
          <cell r="H3470" t="str">
            <v>LAS BAMBAS</v>
          </cell>
          <cell r="I3470">
            <v>155514</v>
          </cell>
          <cell r="J3470" t="str">
            <v>REPUESTO</v>
          </cell>
          <cell r="K3470" t="str">
            <v>FILTRO DE ACEITE</v>
          </cell>
          <cell r="L3470">
            <v>2</v>
          </cell>
          <cell r="M3470" t="str">
            <v>UNID.</v>
          </cell>
          <cell r="N3470" t="str">
            <v>TRACTO</v>
          </cell>
          <cell r="O3470">
            <v>59</v>
          </cell>
          <cell r="P3470" t="str">
            <v>M8</v>
          </cell>
          <cell r="Q3470" t="str">
            <v>J2</v>
          </cell>
          <cell r="R3470" t="str">
            <v>J5</v>
          </cell>
          <cell r="S3470" t="str">
            <v>PENDIENTE</v>
          </cell>
          <cell r="T3470">
            <v>0</v>
          </cell>
          <cell r="U3470" t="str">
            <v>VARILLAS GAGO  OSCAR ALBERTO</v>
          </cell>
          <cell r="V3470" t="str">
            <v>CORIHUAMAN SURCO  ERICK ROBERT</v>
          </cell>
        </row>
        <row r="3471">
          <cell r="A3471">
            <v>3465</v>
          </cell>
          <cell r="B3471">
            <v>42731</v>
          </cell>
          <cell r="C3471" t="str">
            <v>DICIEMBRE</v>
          </cell>
          <cell r="D3471" t="str">
            <v>2016</v>
          </cell>
          <cell r="E3471">
            <v>696</v>
          </cell>
          <cell r="F3471" t="str">
            <v>D3R-742</v>
          </cell>
          <cell r="G3471" t="str">
            <v>D2E-975</v>
          </cell>
          <cell r="H3471" t="str">
            <v>LAS BAMBAS</v>
          </cell>
          <cell r="I3471">
            <v>155514</v>
          </cell>
          <cell r="J3471" t="str">
            <v>REPUESTO</v>
          </cell>
          <cell r="K3471" t="str">
            <v>PARCHE RACK 14</v>
          </cell>
          <cell r="L3471">
            <v>1</v>
          </cell>
          <cell r="M3471" t="str">
            <v>UNID.</v>
          </cell>
          <cell r="N3471" t="str">
            <v>TRACTO</v>
          </cell>
          <cell r="O3471">
            <v>59</v>
          </cell>
          <cell r="P3471" t="str">
            <v>N1</v>
          </cell>
          <cell r="Q3471" t="str">
            <v>J2</v>
          </cell>
          <cell r="R3471" t="str">
            <v>J6</v>
          </cell>
          <cell r="S3471" t="str">
            <v>PENDIENTE</v>
          </cell>
          <cell r="T3471">
            <v>0</v>
          </cell>
          <cell r="U3471" t="str">
            <v>AGUILAR CCANTUTA WILLY</v>
          </cell>
          <cell r="V3471" t="str">
            <v>CORIHUAMAN SURCO  ERICK ROBERT</v>
          </cell>
        </row>
        <row r="3472">
          <cell r="A3472">
            <v>3466</v>
          </cell>
          <cell r="B3472">
            <v>42731</v>
          </cell>
          <cell r="C3472" t="str">
            <v>DICIEMBRE</v>
          </cell>
          <cell r="D3472" t="str">
            <v>2016</v>
          </cell>
          <cell r="E3472">
            <v>696</v>
          </cell>
          <cell r="F3472" t="str">
            <v>D3R-742</v>
          </cell>
          <cell r="G3472" t="str">
            <v>D2E-975</v>
          </cell>
          <cell r="H3472" t="str">
            <v>LAS BAMBAS</v>
          </cell>
          <cell r="I3472">
            <v>155514</v>
          </cell>
          <cell r="J3472" t="str">
            <v>REPUESTO</v>
          </cell>
          <cell r="K3472" t="str">
            <v>PARCHE RACK 12</v>
          </cell>
          <cell r="L3472">
            <v>1</v>
          </cell>
          <cell r="M3472" t="str">
            <v>UNID.</v>
          </cell>
          <cell r="N3472" t="str">
            <v>TRACTO</v>
          </cell>
          <cell r="O3472">
            <v>0</v>
          </cell>
          <cell r="P3472" t="str">
            <v>N1</v>
          </cell>
          <cell r="Q3472" t="str">
            <v>J2</v>
          </cell>
          <cell r="R3472" t="str">
            <v>J6</v>
          </cell>
          <cell r="S3472" t="str">
            <v>PENDIENTE</v>
          </cell>
          <cell r="T3472">
            <v>0</v>
          </cell>
          <cell r="U3472" t="str">
            <v>AGUILAR CCANTUTA WILLY</v>
          </cell>
          <cell r="V3472" t="str">
            <v>CORIHUAMAN SURCO  ERICK ROBERT</v>
          </cell>
        </row>
        <row r="3473">
          <cell r="A3473">
            <v>3467</v>
          </cell>
          <cell r="B3473">
            <v>42731</v>
          </cell>
          <cell r="C3473" t="str">
            <v>DICIEMBRE</v>
          </cell>
          <cell r="D3473" t="str">
            <v>2016</v>
          </cell>
          <cell r="E3473">
            <v>696</v>
          </cell>
          <cell r="F3473" t="str">
            <v>D3R-742</v>
          </cell>
          <cell r="G3473" t="str">
            <v>D2E-975</v>
          </cell>
          <cell r="H3473" t="str">
            <v>LAS BAMBAS</v>
          </cell>
          <cell r="I3473">
            <v>155514</v>
          </cell>
          <cell r="J3473" t="str">
            <v>REPUESTO</v>
          </cell>
          <cell r="K3473" t="str">
            <v>PARCHE RACK 10</v>
          </cell>
          <cell r="L3473">
            <v>1</v>
          </cell>
          <cell r="M3473" t="str">
            <v>UNID.</v>
          </cell>
          <cell r="N3473" t="str">
            <v>TRACTO</v>
          </cell>
          <cell r="O3473">
            <v>0</v>
          </cell>
          <cell r="P3473" t="str">
            <v>N1</v>
          </cell>
          <cell r="Q3473" t="str">
            <v>J2</v>
          </cell>
          <cell r="R3473" t="str">
            <v>J6</v>
          </cell>
          <cell r="S3473" t="str">
            <v>PENDIENTE</v>
          </cell>
          <cell r="T3473">
            <v>0</v>
          </cell>
          <cell r="U3473" t="str">
            <v>AGUILAR CCANTUTA WILLY</v>
          </cell>
          <cell r="V3473" t="str">
            <v>CORIHUAMAN SURCO  ERICK ROBERT</v>
          </cell>
        </row>
        <row r="3474">
          <cell r="A3474">
            <v>3469</v>
          </cell>
          <cell r="B3474">
            <v>42731</v>
          </cell>
          <cell r="C3474" t="str">
            <v>DICIEMBRE</v>
          </cell>
          <cell r="D3474" t="str">
            <v>2016</v>
          </cell>
          <cell r="E3474">
            <v>684</v>
          </cell>
          <cell r="F3474" t="str">
            <v>D6F-903</v>
          </cell>
          <cell r="G3474" t="str">
            <v>B8K-997</v>
          </cell>
          <cell r="H3474" t="str">
            <v>LAS BAMBAS</v>
          </cell>
          <cell r="I3474">
            <v>220397</v>
          </cell>
          <cell r="J3474" t="str">
            <v>SERVICIO</v>
          </cell>
          <cell r="K3474" t="str">
            <v>REPARACION DE TAPABARROS</v>
          </cell>
          <cell r="L3474">
            <v>1</v>
          </cell>
          <cell r="M3474" t="str">
            <v>UNID.</v>
          </cell>
          <cell r="N3474" t="str">
            <v>TRACTO</v>
          </cell>
          <cell r="O3474">
            <v>59</v>
          </cell>
          <cell r="P3474" t="str">
            <v>M1</v>
          </cell>
          <cell r="Q3474" t="str">
            <v>J2</v>
          </cell>
          <cell r="R3474" t="str">
            <v>J6</v>
          </cell>
          <cell r="S3474" t="str">
            <v>PENDIENTE</v>
          </cell>
          <cell r="T3474">
            <v>0</v>
          </cell>
          <cell r="U3474" t="str">
            <v>CABEZAS SANCHEZ JEAN JHONATAN</v>
          </cell>
          <cell r="V3474" t="str">
            <v>CORIHUAMAN SURCO  ERICK ROBERT</v>
          </cell>
        </row>
        <row r="3475">
          <cell r="A3475">
            <v>3484</v>
          </cell>
          <cell r="B3475">
            <v>42731</v>
          </cell>
          <cell r="C3475" t="str">
            <v>DICIEMBRE</v>
          </cell>
          <cell r="D3475" t="str">
            <v>2016</v>
          </cell>
          <cell r="E3475">
            <v>678</v>
          </cell>
          <cell r="F3475" t="str">
            <v>D6G-805</v>
          </cell>
          <cell r="G3475" t="str">
            <v>T4Z-996</v>
          </cell>
          <cell r="H3475" t="str">
            <v>LAS BAMBAS</v>
          </cell>
          <cell r="I3475">
            <v>225601</v>
          </cell>
          <cell r="J3475" t="str">
            <v>SERVICIO</v>
          </cell>
          <cell r="K3475" t="str">
            <v xml:space="preserve">REPARACION DE ASIENTO </v>
          </cell>
          <cell r="L3475">
            <v>1</v>
          </cell>
          <cell r="M3475" t="str">
            <v>UNID.</v>
          </cell>
          <cell r="N3475" t="str">
            <v>TRACTO</v>
          </cell>
          <cell r="O3475">
            <v>59</v>
          </cell>
          <cell r="P3475" t="str">
            <v>J1</v>
          </cell>
          <cell r="Q3475" t="str">
            <v>J1</v>
          </cell>
          <cell r="R3475" t="str">
            <v>J5</v>
          </cell>
          <cell r="S3475" t="str">
            <v>PENDIENTE</v>
          </cell>
          <cell r="T3475">
            <v>0</v>
          </cell>
          <cell r="U3475" t="str">
            <v>FLOREZ CONDORI  JOSE WILLIANS</v>
          </cell>
          <cell r="V3475" t="str">
            <v>FLOREZ CONDORI  JOSE WILLIANS</v>
          </cell>
        </row>
        <row r="3476">
          <cell r="A3476">
            <v>3477</v>
          </cell>
          <cell r="B3476">
            <v>42731</v>
          </cell>
          <cell r="C3476" t="str">
            <v>DICIEMBRE</v>
          </cell>
          <cell r="D3476" t="str">
            <v>2016</v>
          </cell>
          <cell r="E3476">
            <v>692</v>
          </cell>
          <cell r="F3476" t="str">
            <v>D7N-755</v>
          </cell>
          <cell r="G3476" t="str">
            <v>F7L-983</v>
          </cell>
          <cell r="H3476" t="str">
            <v>LAS BAMBAS</v>
          </cell>
          <cell r="I3476">
            <v>52778</v>
          </cell>
          <cell r="J3476" t="str">
            <v>REPUESTO</v>
          </cell>
          <cell r="K3476" t="str">
            <v>FILTRO DE ACEITE</v>
          </cell>
          <cell r="L3476">
            <v>2</v>
          </cell>
          <cell r="M3476" t="str">
            <v>UNID.</v>
          </cell>
          <cell r="N3476" t="str">
            <v>TRACTO</v>
          </cell>
          <cell r="O3476">
            <v>59</v>
          </cell>
          <cell r="P3476" t="str">
            <v>M8</v>
          </cell>
          <cell r="Q3476" t="str">
            <v>J2</v>
          </cell>
          <cell r="R3476" t="str">
            <v>J5</v>
          </cell>
          <cell r="S3476" t="str">
            <v>PENDIENTE</v>
          </cell>
          <cell r="T3476">
            <v>0</v>
          </cell>
          <cell r="U3476" t="str">
            <v>VARILLAS GAGO  OSCAR ALBERTO</v>
          </cell>
          <cell r="V3476" t="str">
            <v>CORIHUAMAN SURCO  ERICK ROBERT</v>
          </cell>
        </row>
        <row r="3477">
          <cell r="A3477">
            <v>3478</v>
          </cell>
          <cell r="B3477">
            <v>42731</v>
          </cell>
          <cell r="C3477" t="str">
            <v>DICIEMBRE</v>
          </cell>
          <cell r="D3477" t="str">
            <v>2016</v>
          </cell>
          <cell r="E3477">
            <v>692</v>
          </cell>
          <cell r="F3477" t="str">
            <v>D7N-755</v>
          </cell>
          <cell r="G3477" t="str">
            <v>F7L-983</v>
          </cell>
          <cell r="H3477" t="str">
            <v>LAS BAMBAS</v>
          </cell>
          <cell r="I3477">
            <v>52778</v>
          </cell>
          <cell r="J3477" t="str">
            <v>REPUESTO</v>
          </cell>
          <cell r="K3477" t="str">
            <v xml:space="preserve">FILTRO BYPASS </v>
          </cell>
          <cell r="L3477">
            <v>1</v>
          </cell>
          <cell r="M3477" t="str">
            <v>UNID.</v>
          </cell>
          <cell r="N3477" t="str">
            <v>TRACTO</v>
          </cell>
          <cell r="O3477">
            <v>59</v>
          </cell>
          <cell r="P3477" t="str">
            <v>M8</v>
          </cell>
          <cell r="Q3477" t="str">
            <v>J2</v>
          </cell>
          <cell r="R3477" t="str">
            <v>J5</v>
          </cell>
          <cell r="S3477" t="str">
            <v>PENDIENTE</v>
          </cell>
          <cell r="T3477">
            <v>0</v>
          </cell>
          <cell r="U3477" t="str">
            <v>VARILLAS GAGO  OSCAR ALBERTO</v>
          </cell>
          <cell r="V3477" t="str">
            <v>CORIHUAMAN SURCO  ERICK ROBERT</v>
          </cell>
        </row>
        <row r="3478">
          <cell r="A3478">
            <v>3479</v>
          </cell>
          <cell r="B3478">
            <v>42731</v>
          </cell>
          <cell r="C3478" t="str">
            <v>DICIEMBRE</v>
          </cell>
          <cell r="D3478" t="str">
            <v>2016</v>
          </cell>
          <cell r="E3478">
            <v>692</v>
          </cell>
          <cell r="F3478" t="str">
            <v>D7N-755</v>
          </cell>
          <cell r="G3478" t="str">
            <v>F7L-983</v>
          </cell>
          <cell r="H3478" t="str">
            <v>LAS BAMBAS</v>
          </cell>
          <cell r="I3478">
            <v>52778</v>
          </cell>
          <cell r="J3478" t="str">
            <v>REPUESTO</v>
          </cell>
          <cell r="K3478" t="str">
            <v xml:space="preserve">FILTRO DE COMBUSTIBLE </v>
          </cell>
          <cell r="L3478">
            <v>1</v>
          </cell>
          <cell r="M3478" t="str">
            <v>UNID.</v>
          </cell>
          <cell r="N3478" t="str">
            <v>TRACTO</v>
          </cell>
          <cell r="O3478">
            <v>59</v>
          </cell>
          <cell r="P3478" t="str">
            <v>M8</v>
          </cell>
          <cell r="Q3478" t="str">
            <v>J2</v>
          </cell>
          <cell r="R3478" t="str">
            <v>J5</v>
          </cell>
          <cell r="S3478" t="str">
            <v>PENDIENTE</v>
          </cell>
          <cell r="T3478">
            <v>0</v>
          </cell>
          <cell r="U3478" t="str">
            <v>VARILLAS GAGO  OSCAR ALBERTO</v>
          </cell>
          <cell r="V3478" t="str">
            <v>CORIHUAMAN SURCO  ERICK ROBERT</v>
          </cell>
        </row>
        <row r="3479">
          <cell r="A3479">
            <v>3480</v>
          </cell>
          <cell r="B3479">
            <v>42731</v>
          </cell>
          <cell r="C3479" t="str">
            <v>DICIEMBRE</v>
          </cell>
          <cell r="D3479" t="str">
            <v>2016</v>
          </cell>
          <cell r="E3479">
            <v>692</v>
          </cell>
          <cell r="F3479" t="str">
            <v>D7N-755</v>
          </cell>
          <cell r="G3479" t="str">
            <v>F7L-983</v>
          </cell>
          <cell r="H3479" t="str">
            <v>LAS BAMBAS</v>
          </cell>
          <cell r="I3479">
            <v>52778</v>
          </cell>
          <cell r="J3479" t="str">
            <v>REPUESTO</v>
          </cell>
          <cell r="K3479" t="str">
            <v xml:space="preserve">FILTRO SEPARADOR DE AGUA </v>
          </cell>
          <cell r="L3479">
            <v>1</v>
          </cell>
          <cell r="M3479" t="str">
            <v>UNID.</v>
          </cell>
          <cell r="N3479" t="str">
            <v>TRACTO</v>
          </cell>
          <cell r="O3479">
            <v>59</v>
          </cell>
          <cell r="P3479" t="str">
            <v>M8</v>
          </cell>
          <cell r="Q3479" t="str">
            <v>J2</v>
          </cell>
          <cell r="R3479" t="str">
            <v>J5</v>
          </cell>
          <cell r="S3479" t="str">
            <v>PENDIENTE</v>
          </cell>
          <cell r="T3479">
            <v>0</v>
          </cell>
          <cell r="U3479" t="str">
            <v>VARILLAS GAGO  OSCAR ALBERTO</v>
          </cell>
          <cell r="V3479" t="str">
            <v>CORIHUAMAN SURCO  ERICK ROBERT</v>
          </cell>
        </row>
        <row r="3480">
          <cell r="A3480">
            <v>3481</v>
          </cell>
          <cell r="B3480">
            <v>42731</v>
          </cell>
          <cell r="C3480" t="str">
            <v>DICIEMBRE</v>
          </cell>
          <cell r="D3480" t="str">
            <v>2016</v>
          </cell>
          <cell r="E3480">
            <v>692</v>
          </cell>
          <cell r="F3480" t="str">
            <v>D7N-755</v>
          </cell>
          <cell r="G3480" t="str">
            <v>F7L-983</v>
          </cell>
          <cell r="H3480" t="str">
            <v>LAS BAMBAS</v>
          </cell>
          <cell r="I3480">
            <v>52778</v>
          </cell>
          <cell r="J3480" t="str">
            <v>REPUESTO</v>
          </cell>
          <cell r="K3480" t="str">
            <v>FILTRO DE AIRE PRIMARIO</v>
          </cell>
          <cell r="L3480">
            <v>1</v>
          </cell>
          <cell r="M3480" t="str">
            <v>UNID.</v>
          </cell>
          <cell r="N3480" t="str">
            <v>TRACTO</v>
          </cell>
          <cell r="O3480">
            <v>59</v>
          </cell>
          <cell r="P3480" t="str">
            <v>M8</v>
          </cell>
          <cell r="Q3480" t="str">
            <v>J2</v>
          </cell>
          <cell r="R3480" t="str">
            <v>J5</v>
          </cell>
          <cell r="S3480" t="str">
            <v>PENDIENTE</v>
          </cell>
          <cell r="T3480">
            <v>0</v>
          </cell>
          <cell r="U3480" t="str">
            <v>VARILLAS GAGO  OSCAR ALBERTO</v>
          </cell>
          <cell r="V3480" t="str">
            <v>CORIHUAMAN SURCO  ERICK ROBERT</v>
          </cell>
        </row>
        <row r="3481">
          <cell r="A3481">
            <v>3482</v>
          </cell>
          <cell r="B3481">
            <v>42731</v>
          </cell>
          <cell r="C3481" t="str">
            <v>DICIEMBRE</v>
          </cell>
          <cell r="D3481" t="str">
            <v>2016</v>
          </cell>
          <cell r="E3481">
            <v>692</v>
          </cell>
          <cell r="F3481" t="str">
            <v>D7N-755</v>
          </cell>
          <cell r="G3481" t="str">
            <v>F7L-983</v>
          </cell>
          <cell r="H3481" t="str">
            <v>LAS BAMBAS</v>
          </cell>
          <cell r="I3481">
            <v>52778</v>
          </cell>
          <cell r="J3481" t="str">
            <v>REPUESTO</v>
          </cell>
          <cell r="K3481" t="str">
            <v>FILTRO DE AIRE SECUNDARIO</v>
          </cell>
          <cell r="L3481">
            <v>1</v>
          </cell>
          <cell r="M3481" t="str">
            <v>UNID.</v>
          </cell>
          <cell r="N3481" t="str">
            <v>TRACTO</v>
          </cell>
          <cell r="O3481">
            <v>59</v>
          </cell>
          <cell r="P3481" t="str">
            <v>M8</v>
          </cell>
          <cell r="Q3481" t="str">
            <v>J2</v>
          </cell>
          <cell r="R3481" t="str">
            <v>J5</v>
          </cell>
          <cell r="S3481" t="str">
            <v>PENDIENTE</v>
          </cell>
          <cell r="T3481">
            <v>0</v>
          </cell>
          <cell r="U3481" t="str">
            <v>VARILLAS GAGO  OSCAR ALBERTO</v>
          </cell>
          <cell r="V3481" t="str">
            <v>CORIHUAMAN SURCO  ERICK ROBERT</v>
          </cell>
        </row>
        <row r="3482">
          <cell r="A3482">
            <v>3468</v>
          </cell>
          <cell r="B3482">
            <v>42731</v>
          </cell>
          <cell r="C3482" t="str">
            <v>DICIEMBRE</v>
          </cell>
          <cell r="D3482" t="str">
            <v>2016</v>
          </cell>
          <cell r="E3482">
            <v>200</v>
          </cell>
          <cell r="F3482" t="str">
            <v>TALLER</v>
          </cell>
          <cell r="G3482" t="str">
            <v>TALLER</v>
          </cell>
          <cell r="H3482" t="str">
            <v>TALLER</v>
          </cell>
          <cell r="I3482" t="str">
            <v>TALLER</v>
          </cell>
          <cell r="J3482" t="str">
            <v>UNIFORMES</v>
          </cell>
          <cell r="K3482" t="str">
            <v>TAIVEX "L"</v>
          </cell>
          <cell r="L3482">
            <v>1</v>
          </cell>
          <cell r="M3482" t="str">
            <v>UNID.</v>
          </cell>
          <cell r="N3482" t="str">
            <v>TALLER</v>
          </cell>
          <cell r="O3482">
            <v>59</v>
          </cell>
          <cell r="P3482" t="str">
            <v>M1</v>
          </cell>
          <cell r="Q3482" t="str">
            <v>J2</v>
          </cell>
          <cell r="R3482" t="str">
            <v>J6</v>
          </cell>
          <cell r="S3482" t="str">
            <v>PENDIENTE</v>
          </cell>
          <cell r="T3482">
            <v>0</v>
          </cell>
          <cell r="U3482" t="str">
            <v>CABEZAS SANCHEZ JEAN JHONATAN</v>
          </cell>
          <cell r="V3482" t="str">
            <v>CORIHUAMAN SURCO  ERICK ROBERT</v>
          </cell>
        </row>
        <row r="3483">
          <cell r="A3483">
            <v>3485</v>
          </cell>
          <cell r="B3483">
            <v>42731</v>
          </cell>
          <cell r="C3483" t="str">
            <v>DICIEMBRE</v>
          </cell>
          <cell r="D3483" t="str">
            <v>2016</v>
          </cell>
          <cell r="E3483">
            <v>694</v>
          </cell>
          <cell r="F3483" t="str">
            <v>X2W-762</v>
          </cell>
          <cell r="G3483" t="str">
            <v>C5V-998</v>
          </cell>
          <cell r="H3483" t="str">
            <v>LAS BAMBAS</v>
          </cell>
          <cell r="I3483">
            <v>160413</v>
          </cell>
          <cell r="J3483" t="str">
            <v>REPUESTO</v>
          </cell>
          <cell r="K3483" t="str">
            <v>FILTRO DE ACEITE</v>
          </cell>
          <cell r="L3483">
            <v>1</v>
          </cell>
          <cell r="M3483" t="str">
            <v>UNID.</v>
          </cell>
          <cell r="N3483" t="str">
            <v>TRACTO</v>
          </cell>
          <cell r="O3483">
            <v>59</v>
          </cell>
          <cell r="P3483" t="str">
            <v>J1</v>
          </cell>
          <cell r="Q3483" t="str">
            <v>J1</v>
          </cell>
          <cell r="R3483" t="str">
            <v>J5</v>
          </cell>
          <cell r="S3483" t="str">
            <v>PENDIENTE</v>
          </cell>
          <cell r="T3483">
            <v>0</v>
          </cell>
          <cell r="U3483" t="str">
            <v>FLOREZ CONDORI  JOSE WILLIANS</v>
          </cell>
          <cell r="V3483" t="str">
            <v>FLOREZ CONDORI  JOSE WILLIANS</v>
          </cell>
        </row>
        <row r="3484">
          <cell r="A3484">
            <v>3486</v>
          </cell>
          <cell r="B3484">
            <v>42731</v>
          </cell>
          <cell r="C3484" t="str">
            <v>DICIEMBRE</v>
          </cell>
          <cell r="D3484" t="str">
            <v>2016</v>
          </cell>
          <cell r="E3484">
            <v>694</v>
          </cell>
          <cell r="F3484" t="str">
            <v>X2W-762</v>
          </cell>
          <cell r="G3484" t="str">
            <v>C5V-998</v>
          </cell>
          <cell r="H3484" t="str">
            <v>LAS BAMBAS</v>
          </cell>
          <cell r="I3484">
            <v>160413</v>
          </cell>
          <cell r="J3484" t="str">
            <v>REPUESTO</v>
          </cell>
          <cell r="K3484" t="str">
            <v>FILTRO DE COMBUSTIBLE</v>
          </cell>
          <cell r="L3484">
            <v>1</v>
          </cell>
          <cell r="M3484" t="str">
            <v>UNID.</v>
          </cell>
          <cell r="N3484" t="str">
            <v>TRACTO</v>
          </cell>
          <cell r="O3484">
            <v>59</v>
          </cell>
          <cell r="P3484" t="str">
            <v>J1</v>
          </cell>
          <cell r="Q3484" t="str">
            <v>J1</v>
          </cell>
          <cell r="R3484" t="str">
            <v>J5</v>
          </cell>
          <cell r="S3484" t="str">
            <v>PENDIENTE</v>
          </cell>
          <cell r="T3484">
            <v>0</v>
          </cell>
          <cell r="U3484" t="str">
            <v>FLOREZ CONDORI  JOSE WILLIANS</v>
          </cell>
          <cell r="V3484" t="str">
            <v>FLOREZ CONDORI  JOSE WILLIANS</v>
          </cell>
        </row>
        <row r="3485">
          <cell r="A3485">
            <v>3487</v>
          </cell>
          <cell r="B3485">
            <v>42731</v>
          </cell>
          <cell r="C3485" t="str">
            <v>DICIEMBRE</v>
          </cell>
          <cell r="D3485" t="str">
            <v>2016</v>
          </cell>
          <cell r="E3485">
            <v>694</v>
          </cell>
          <cell r="F3485" t="str">
            <v>X2W-762</v>
          </cell>
          <cell r="G3485" t="str">
            <v>C5V-998</v>
          </cell>
          <cell r="H3485" t="str">
            <v>LAS BAMBAS</v>
          </cell>
          <cell r="I3485">
            <v>160413</v>
          </cell>
          <cell r="J3485" t="str">
            <v>REPUESTO</v>
          </cell>
          <cell r="K3485" t="str">
            <v>ACEITE 15W40</v>
          </cell>
          <cell r="L3485">
            <v>10</v>
          </cell>
          <cell r="M3485" t="str">
            <v>GLNS.</v>
          </cell>
          <cell r="N3485" t="str">
            <v>TRACTO</v>
          </cell>
          <cell r="O3485">
            <v>59</v>
          </cell>
          <cell r="P3485" t="str">
            <v>J1</v>
          </cell>
          <cell r="Q3485" t="str">
            <v>J1</v>
          </cell>
          <cell r="R3485" t="str">
            <v>J5</v>
          </cell>
          <cell r="S3485" t="str">
            <v>PENDIENTE</v>
          </cell>
          <cell r="T3485">
            <v>0</v>
          </cell>
          <cell r="U3485" t="str">
            <v>FLOREZ CONDORI  JOSE WILLIANS</v>
          </cell>
          <cell r="V3485" t="str">
            <v>FLOREZ CONDORI  JOSE WILLIANS</v>
          </cell>
        </row>
        <row r="3486">
          <cell r="A3486">
            <v>3488</v>
          </cell>
          <cell r="B3486">
            <v>42731</v>
          </cell>
          <cell r="C3486" t="str">
            <v>DICIEMBRE</v>
          </cell>
          <cell r="D3486" t="str">
            <v>2016</v>
          </cell>
          <cell r="E3486">
            <v>694</v>
          </cell>
          <cell r="F3486" t="str">
            <v>X2W-762</v>
          </cell>
          <cell r="G3486" t="str">
            <v>C5V-998</v>
          </cell>
          <cell r="H3486" t="str">
            <v>LAS BAMBAS</v>
          </cell>
          <cell r="I3486">
            <v>160413</v>
          </cell>
          <cell r="J3486" t="str">
            <v>REPUESTO</v>
          </cell>
          <cell r="K3486" t="str">
            <v>FILTRO DE AIRE</v>
          </cell>
          <cell r="L3486">
            <v>1</v>
          </cell>
          <cell r="M3486" t="str">
            <v>UNID.</v>
          </cell>
          <cell r="N3486" t="str">
            <v>TRACTO</v>
          </cell>
          <cell r="O3486">
            <v>59</v>
          </cell>
          <cell r="P3486" t="str">
            <v>J1</v>
          </cell>
          <cell r="Q3486" t="str">
            <v>J1</v>
          </cell>
          <cell r="R3486" t="str">
            <v>J5</v>
          </cell>
          <cell r="S3486" t="str">
            <v>PENDIENTE</v>
          </cell>
          <cell r="T3486">
            <v>0</v>
          </cell>
          <cell r="U3486" t="str">
            <v>FLOREZ CONDORI  JOSE WILLIANS</v>
          </cell>
          <cell r="V3486" t="str">
            <v>FLOREZ CONDORI  JOSE WILLIANS</v>
          </cell>
        </row>
        <row r="3487">
          <cell r="A3487">
            <v>3451</v>
          </cell>
          <cell r="B3487">
            <v>42731</v>
          </cell>
          <cell r="C3487" t="str">
            <v>DICIEMBRE</v>
          </cell>
          <cell r="D3487" t="str">
            <v>2016</v>
          </cell>
          <cell r="E3487">
            <v>648</v>
          </cell>
          <cell r="F3487" t="str">
            <v>X2W-763</v>
          </cell>
          <cell r="G3487" t="str">
            <v>C5V-997</v>
          </cell>
          <cell r="H3487" t="str">
            <v>LAS BAMBAS</v>
          </cell>
          <cell r="I3487">
            <v>157956</v>
          </cell>
          <cell r="J3487" t="str">
            <v>REPUESTO</v>
          </cell>
          <cell r="K3487" t="str">
            <v xml:space="preserve">BATERIAS </v>
          </cell>
          <cell r="L3487">
            <v>3</v>
          </cell>
          <cell r="M3487" t="str">
            <v>UNID.</v>
          </cell>
          <cell r="N3487" t="str">
            <v>TRACTO</v>
          </cell>
          <cell r="O3487">
            <v>59</v>
          </cell>
          <cell r="P3487" t="str">
            <v>E1</v>
          </cell>
          <cell r="Q3487" t="str">
            <v>J1</v>
          </cell>
          <cell r="R3487" t="str">
            <v>J5</v>
          </cell>
          <cell r="S3487" t="str">
            <v>PENDIENTE</v>
          </cell>
          <cell r="T3487">
            <v>0</v>
          </cell>
          <cell r="U3487" t="str">
            <v>PALOMINO CARDENAS JUAN CARLOS</v>
          </cell>
          <cell r="V3487" t="str">
            <v>FLOREZ CONDORI  JOSE WILLIANS</v>
          </cell>
        </row>
        <row r="3488">
          <cell r="A3488">
            <v>3459</v>
          </cell>
          <cell r="B3488">
            <v>42731</v>
          </cell>
          <cell r="C3488" t="str">
            <v>DICIEMBRE</v>
          </cell>
          <cell r="D3488" t="str">
            <v>2016</v>
          </cell>
          <cell r="E3488">
            <v>648</v>
          </cell>
          <cell r="F3488" t="str">
            <v>X2W-763</v>
          </cell>
          <cell r="G3488" t="str">
            <v>C5V-997</v>
          </cell>
          <cell r="H3488" t="str">
            <v>LAS BAMBAS</v>
          </cell>
          <cell r="I3488">
            <v>157956</v>
          </cell>
          <cell r="J3488" t="str">
            <v>REPUESTO</v>
          </cell>
          <cell r="K3488" t="str">
            <v>FARO LED ROJO DE 4"</v>
          </cell>
          <cell r="L3488">
            <v>1</v>
          </cell>
          <cell r="M3488" t="str">
            <v>UNID.</v>
          </cell>
          <cell r="N3488" t="str">
            <v>TRACTO</v>
          </cell>
          <cell r="O3488">
            <v>59</v>
          </cell>
          <cell r="P3488" t="str">
            <v>E1</v>
          </cell>
          <cell r="Q3488" t="str">
            <v>J1</v>
          </cell>
          <cell r="R3488" t="str">
            <v>J5</v>
          </cell>
          <cell r="S3488" t="str">
            <v>PENDIENTE</v>
          </cell>
          <cell r="T3488">
            <v>0</v>
          </cell>
          <cell r="U3488" t="str">
            <v>PALOMINO CARDENAS JUAN CARLOS</v>
          </cell>
          <cell r="V3488" t="str">
            <v>FLOREZ CONDORI  JOSE WILLIANS</v>
          </cell>
        </row>
        <row r="3489">
          <cell r="A3489">
            <v>3471</v>
          </cell>
          <cell r="B3489">
            <v>42731</v>
          </cell>
          <cell r="C3489" t="str">
            <v>DICIEMBRE</v>
          </cell>
          <cell r="D3489" t="str">
            <v>2016</v>
          </cell>
          <cell r="E3489">
            <v>648</v>
          </cell>
          <cell r="F3489" t="str">
            <v>X2W-763</v>
          </cell>
          <cell r="G3489" t="str">
            <v>C5V-997</v>
          </cell>
          <cell r="H3489" t="str">
            <v>LAS BAMBAS</v>
          </cell>
          <cell r="I3489">
            <v>157956</v>
          </cell>
          <cell r="J3489" t="str">
            <v>REPUESTO</v>
          </cell>
          <cell r="K3489" t="str">
            <v>TUBO CORRUGADO 1/4</v>
          </cell>
          <cell r="L3489">
            <v>2</v>
          </cell>
          <cell r="M3489" t="str">
            <v>M</v>
          </cell>
          <cell r="N3489" t="str">
            <v>CISTERNA</v>
          </cell>
          <cell r="O3489">
            <v>59</v>
          </cell>
          <cell r="P3489" t="str">
            <v>E3</v>
          </cell>
          <cell r="Q3489" t="str">
            <v>J2</v>
          </cell>
          <cell r="R3489" t="str">
            <v>J6</v>
          </cell>
          <cell r="S3489" t="str">
            <v>PENDIENTE</v>
          </cell>
          <cell r="T3489">
            <v>0</v>
          </cell>
          <cell r="U3489" t="str">
            <v>CONDORI CHURATA ALEX</v>
          </cell>
          <cell r="V3489" t="str">
            <v>CORIHUAMAN SURCO  ERICK ROBERT</v>
          </cell>
        </row>
        <row r="3490">
          <cell r="A3490">
            <v>3489</v>
          </cell>
          <cell r="B3490">
            <v>42732</v>
          </cell>
          <cell r="C3490" t="str">
            <v>DICIEMBRE</v>
          </cell>
          <cell r="D3490" t="str">
            <v>2016</v>
          </cell>
          <cell r="E3490">
            <v>704</v>
          </cell>
          <cell r="F3490" t="str">
            <v>A5O-859</v>
          </cell>
          <cell r="G3490" t="str">
            <v>B6Y-971</v>
          </cell>
          <cell r="H3490" t="str">
            <v>LAS BAMBAS</v>
          </cell>
          <cell r="I3490">
            <v>118134</v>
          </cell>
          <cell r="J3490" t="str">
            <v>SERVICIO</v>
          </cell>
          <cell r="K3490" t="str">
            <v>SERVICIO DE REPARACION DE PETETE</v>
          </cell>
          <cell r="L3490">
            <v>1</v>
          </cell>
          <cell r="M3490" t="str">
            <v>UNID.</v>
          </cell>
          <cell r="N3490" t="str">
            <v>TRACTO</v>
          </cell>
          <cell r="O3490">
            <v>58</v>
          </cell>
          <cell r="P3490" t="str">
            <v>J1</v>
          </cell>
          <cell r="Q3490" t="str">
            <v>J1</v>
          </cell>
          <cell r="R3490" t="str">
            <v>J6</v>
          </cell>
          <cell r="S3490" t="str">
            <v>PENDIENTE</v>
          </cell>
          <cell r="T3490">
            <v>0</v>
          </cell>
          <cell r="U3490" t="str">
            <v>FLOREZ CONDORI  JOSE WILLIANS</v>
          </cell>
          <cell r="V3490" t="str">
            <v>FLOREZ CONDORI  JOSE WILLIANS</v>
          </cell>
        </row>
        <row r="3491">
          <cell r="A3491">
            <v>3517</v>
          </cell>
          <cell r="B3491">
            <v>42732</v>
          </cell>
          <cell r="C3491" t="str">
            <v>DICIEMBRE</v>
          </cell>
          <cell r="D3491" t="str">
            <v>2016</v>
          </cell>
          <cell r="E3491">
            <v>704</v>
          </cell>
          <cell r="F3491" t="str">
            <v>A5O-859</v>
          </cell>
          <cell r="G3491" t="str">
            <v>B6Y-971</v>
          </cell>
          <cell r="H3491" t="str">
            <v>LAS BAMBAS</v>
          </cell>
          <cell r="I3491">
            <v>118134</v>
          </cell>
          <cell r="J3491" t="str">
            <v>REPUESTO</v>
          </cell>
          <cell r="K3491" t="str">
            <v>PERNO 5/32 X 2"</v>
          </cell>
          <cell r="L3491">
            <v>1</v>
          </cell>
          <cell r="M3491" t="str">
            <v>UNID.</v>
          </cell>
          <cell r="N3491" t="str">
            <v>TRACTO</v>
          </cell>
          <cell r="O3491">
            <v>58</v>
          </cell>
          <cell r="P3491" t="str">
            <v>S3</v>
          </cell>
          <cell r="Q3491" t="str">
            <v>J1</v>
          </cell>
          <cell r="R3491" t="str">
            <v>J6</v>
          </cell>
          <cell r="S3491" t="str">
            <v>PENDIENTE</v>
          </cell>
          <cell r="T3491">
            <v>0</v>
          </cell>
          <cell r="U3491" t="str">
            <v>JIMENEZ MACHACA JAVIER</v>
          </cell>
          <cell r="V3491" t="str">
            <v>FLOREZ CONDORI  JOSE WILLIANS</v>
          </cell>
        </row>
        <row r="3492">
          <cell r="A3492">
            <v>3518</v>
          </cell>
          <cell r="B3492">
            <v>42732</v>
          </cell>
          <cell r="C3492" t="str">
            <v>DICIEMBRE</v>
          </cell>
          <cell r="D3492" t="str">
            <v>2016</v>
          </cell>
          <cell r="E3492">
            <v>704</v>
          </cell>
          <cell r="F3492" t="str">
            <v>A5O-859</v>
          </cell>
          <cell r="G3492" t="str">
            <v>B6Y-971</v>
          </cell>
          <cell r="H3492" t="str">
            <v>LAS BAMBAS</v>
          </cell>
          <cell r="I3492">
            <v>118134</v>
          </cell>
          <cell r="J3492" t="str">
            <v>REPUESTO</v>
          </cell>
          <cell r="K3492" t="str">
            <v>TUERCAS 5/32</v>
          </cell>
          <cell r="L3492">
            <v>2</v>
          </cell>
          <cell r="M3492" t="str">
            <v>UNID.</v>
          </cell>
          <cell r="N3492" t="str">
            <v>TRACTO</v>
          </cell>
          <cell r="O3492">
            <v>58</v>
          </cell>
          <cell r="P3492" t="str">
            <v>S3</v>
          </cell>
          <cell r="Q3492" t="str">
            <v>J1</v>
          </cell>
          <cell r="R3492" t="str">
            <v>J6</v>
          </cell>
          <cell r="S3492" t="str">
            <v>PENDIENTE</v>
          </cell>
          <cell r="T3492">
            <v>0</v>
          </cell>
          <cell r="U3492" t="str">
            <v>JIMENEZ MACHACA JAVIER</v>
          </cell>
          <cell r="V3492" t="str">
            <v>FLOREZ CONDORI  JOSE WILLIANS</v>
          </cell>
        </row>
        <row r="3493">
          <cell r="A3493">
            <v>3526</v>
          </cell>
          <cell r="B3493">
            <v>42732</v>
          </cell>
          <cell r="C3493" t="str">
            <v>DICIEMBRE</v>
          </cell>
          <cell r="D3493" t="str">
            <v>2016</v>
          </cell>
          <cell r="E3493">
            <v>704</v>
          </cell>
          <cell r="F3493" t="str">
            <v>A5O-859</v>
          </cell>
          <cell r="G3493" t="str">
            <v>B6Y-971</v>
          </cell>
          <cell r="H3493" t="str">
            <v>LAS BAMBAS</v>
          </cell>
          <cell r="I3493">
            <v>118134</v>
          </cell>
          <cell r="J3493" t="str">
            <v>REPUESTO</v>
          </cell>
          <cell r="K3493" t="str">
            <v>MATACHISPA</v>
          </cell>
          <cell r="L3493">
            <v>1</v>
          </cell>
          <cell r="M3493" t="str">
            <v>UNID.</v>
          </cell>
          <cell r="N3493" t="str">
            <v>TRACTO</v>
          </cell>
          <cell r="O3493">
            <v>58</v>
          </cell>
          <cell r="P3493" t="str">
            <v>M6</v>
          </cell>
          <cell r="Q3493" t="str">
            <v>J1</v>
          </cell>
          <cell r="R3493" t="str">
            <v>J6</v>
          </cell>
          <cell r="S3493" t="str">
            <v>PENDIENTE</v>
          </cell>
          <cell r="T3493">
            <v>0</v>
          </cell>
          <cell r="U3493" t="str">
            <v>PARI VENTURA  EDSON ORLANDO</v>
          </cell>
          <cell r="V3493" t="str">
            <v>FLOREZ CONDORI  JOSE WILLIANS</v>
          </cell>
        </row>
        <row r="3494">
          <cell r="A3494">
            <v>3527</v>
          </cell>
          <cell r="B3494">
            <v>42732</v>
          </cell>
          <cell r="C3494" t="str">
            <v>DICIEMBRE</v>
          </cell>
          <cell r="D3494" t="str">
            <v>2016</v>
          </cell>
          <cell r="E3494">
            <v>704</v>
          </cell>
          <cell r="F3494" t="str">
            <v>A5O-859</v>
          </cell>
          <cell r="G3494" t="str">
            <v>B6Y-971</v>
          </cell>
          <cell r="H3494" t="str">
            <v>LAS BAMBAS</v>
          </cell>
          <cell r="I3494">
            <v>118134</v>
          </cell>
          <cell r="J3494" t="str">
            <v>REPUESTO</v>
          </cell>
          <cell r="K3494" t="str">
            <v>FOCOS LAGRIMONES AMBAR 12 V</v>
          </cell>
          <cell r="L3494">
            <v>2</v>
          </cell>
          <cell r="M3494" t="str">
            <v>UNID.</v>
          </cell>
          <cell r="N3494" t="str">
            <v>TRACTO</v>
          </cell>
          <cell r="O3494">
            <v>58</v>
          </cell>
          <cell r="P3494" t="str">
            <v>E2</v>
          </cell>
          <cell r="Q3494" t="str">
            <v>J1</v>
          </cell>
          <cell r="R3494" t="str">
            <v>J6</v>
          </cell>
          <cell r="S3494" t="str">
            <v>PENDIENTE</v>
          </cell>
          <cell r="T3494">
            <v>0</v>
          </cell>
          <cell r="U3494" t="str">
            <v>YUCA BELLIDO BORIS YERSY</v>
          </cell>
          <cell r="V3494" t="str">
            <v>FLOREZ CONDORI  JOSE WILLIANS</v>
          </cell>
        </row>
        <row r="3495">
          <cell r="A3495">
            <v>3528</v>
          </cell>
          <cell r="B3495">
            <v>42732</v>
          </cell>
          <cell r="C3495" t="str">
            <v>DICIEMBRE</v>
          </cell>
          <cell r="D3495" t="str">
            <v>2016</v>
          </cell>
          <cell r="E3495">
            <v>704</v>
          </cell>
          <cell r="F3495" t="str">
            <v>A5O-859</v>
          </cell>
          <cell r="G3495" t="str">
            <v>B6Y-971</v>
          </cell>
          <cell r="H3495" t="str">
            <v>LAS BAMBAS</v>
          </cell>
          <cell r="I3495">
            <v>118134</v>
          </cell>
          <cell r="J3495" t="str">
            <v>REPUESTO</v>
          </cell>
          <cell r="K3495" t="str">
            <v>FOCOS DE DOBLE CONTACTO DE 12 V</v>
          </cell>
          <cell r="L3495">
            <v>2</v>
          </cell>
          <cell r="M3495" t="str">
            <v>UNID.</v>
          </cell>
          <cell r="N3495" t="str">
            <v>TRACTO</v>
          </cell>
          <cell r="O3495">
            <v>58</v>
          </cell>
          <cell r="P3495" t="str">
            <v>E2</v>
          </cell>
          <cell r="Q3495" t="str">
            <v>J1</v>
          </cell>
          <cell r="R3495" t="str">
            <v>J6</v>
          </cell>
          <cell r="S3495" t="str">
            <v>PENDIENTE</v>
          </cell>
          <cell r="T3495">
            <v>0</v>
          </cell>
          <cell r="U3495" t="str">
            <v>YUCA BELLIDO BORIS YERSY</v>
          </cell>
          <cell r="V3495" t="str">
            <v>FLOREZ CONDORI  JOSE WILLIANS</v>
          </cell>
        </row>
        <row r="3496">
          <cell r="A3496">
            <v>3529</v>
          </cell>
          <cell r="B3496">
            <v>42732</v>
          </cell>
          <cell r="C3496" t="str">
            <v>DICIEMBRE</v>
          </cell>
          <cell r="D3496" t="str">
            <v>2016</v>
          </cell>
          <cell r="E3496">
            <v>704</v>
          </cell>
          <cell r="F3496" t="str">
            <v>A5O-859</v>
          </cell>
          <cell r="G3496" t="str">
            <v>B6Y-971</v>
          </cell>
          <cell r="H3496" t="str">
            <v>LAS BAMBAS</v>
          </cell>
          <cell r="I3496">
            <v>118134</v>
          </cell>
          <cell r="J3496" t="str">
            <v>REPUESTO</v>
          </cell>
          <cell r="K3496" t="str">
            <v>PRESINTOS 300</v>
          </cell>
          <cell r="L3496">
            <v>20</v>
          </cell>
          <cell r="M3496" t="str">
            <v>UNID.</v>
          </cell>
          <cell r="N3496" t="str">
            <v>TRACTO</v>
          </cell>
          <cell r="O3496">
            <v>58</v>
          </cell>
          <cell r="P3496" t="str">
            <v>E2</v>
          </cell>
          <cell r="Q3496" t="str">
            <v>J1</v>
          </cell>
          <cell r="R3496" t="str">
            <v>J6</v>
          </cell>
          <cell r="S3496" t="str">
            <v>PENDIENTE</v>
          </cell>
          <cell r="T3496">
            <v>0</v>
          </cell>
          <cell r="U3496" t="str">
            <v>YUCA BELLIDO BORIS YERSY</v>
          </cell>
          <cell r="V3496" t="str">
            <v>FLOREZ CONDORI  JOSE WILLIANS</v>
          </cell>
        </row>
        <row r="3497">
          <cell r="A3497">
            <v>3520</v>
          </cell>
          <cell r="B3497">
            <v>42732</v>
          </cell>
          <cell r="C3497" t="str">
            <v>DICIEMBRE</v>
          </cell>
          <cell r="D3497" t="str">
            <v>2016</v>
          </cell>
          <cell r="E3497">
            <v>699</v>
          </cell>
          <cell r="F3497" t="str">
            <v>ABP-783</v>
          </cell>
          <cell r="G3497" t="str">
            <v>C9S-988</v>
          </cell>
          <cell r="H3497" t="str">
            <v>LAS BAMBAS</v>
          </cell>
          <cell r="I3497">
            <v>129575</v>
          </cell>
          <cell r="J3497" t="str">
            <v>REPUESTO</v>
          </cell>
          <cell r="K3497" t="str">
            <v>FARO NEBLINERO AAA</v>
          </cell>
          <cell r="L3497">
            <v>2</v>
          </cell>
          <cell r="M3497" t="str">
            <v>UNID.</v>
          </cell>
          <cell r="N3497" t="str">
            <v>TRACTO</v>
          </cell>
          <cell r="O3497">
            <v>58</v>
          </cell>
          <cell r="P3497" t="str">
            <v>E2</v>
          </cell>
          <cell r="Q3497" t="str">
            <v>J1</v>
          </cell>
          <cell r="R3497" t="str">
            <v>J5</v>
          </cell>
          <cell r="S3497" t="str">
            <v>PENDIENTE</v>
          </cell>
          <cell r="T3497">
            <v>0</v>
          </cell>
          <cell r="U3497" t="str">
            <v>YUCA BELLIDO BORIS YERSY</v>
          </cell>
          <cell r="V3497" t="str">
            <v>FLOREZ CONDORI  JOSE WILLIANS</v>
          </cell>
        </row>
        <row r="3498">
          <cell r="A3498">
            <v>3540</v>
          </cell>
          <cell r="B3498">
            <v>42732</v>
          </cell>
          <cell r="C3498" t="str">
            <v>DICIEMBRE</v>
          </cell>
          <cell r="D3498" t="str">
            <v>2016</v>
          </cell>
          <cell r="E3498">
            <v>643</v>
          </cell>
          <cell r="F3498" t="str">
            <v>ABP-783</v>
          </cell>
          <cell r="G3498" t="str">
            <v>C9S-988</v>
          </cell>
          <cell r="H3498" t="str">
            <v>LAS BAMBAS</v>
          </cell>
          <cell r="I3498">
            <v>128252</v>
          </cell>
          <cell r="J3498" t="str">
            <v>REPUESTO</v>
          </cell>
          <cell r="K3498" t="str">
            <v>FAROS NEBLINEROS</v>
          </cell>
          <cell r="L3498">
            <v>2</v>
          </cell>
          <cell r="M3498" t="str">
            <v>UNID.</v>
          </cell>
          <cell r="N3498" t="str">
            <v>TRACTO</v>
          </cell>
          <cell r="O3498">
            <v>58</v>
          </cell>
          <cell r="P3498" t="str">
            <v>E1</v>
          </cell>
          <cell r="Q3498" t="str">
            <v>J1</v>
          </cell>
          <cell r="R3498" t="str">
            <v>J6</v>
          </cell>
          <cell r="S3498" t="str">
            <v>ENTREGADO</v>
          </cell>
          <cell r="T3498">
            <v>0</v>
          </cell>
          <cell r="U3498" t="str">
            <v>PALOMINO CARDENAS JUAN CARLOS</v>
          </cell>
          <cell r="V3498" t="str">
            <v>FLOREZ CONDORI  JOSE WILLIANS</v>
          </cell>
        </row>
        <row r="3499">
          <cell r="A3499">
            <v>3541</v>
          </cell>
          <cell r="B3499">
            <v>42732</v>
          </cell>
          <cell r="C3499" t="str">
            <v>DICIEMBRE</v>
          </cell>
          <cell r="D3499" t="str">
            <v>2016</v>
          </cell>
          <cell r="E3499">
            <v>643</v>
          </cell>
          <cell r="F3499" t="str">
            <v>ABP-783</v>
          </cell>
          <cell r="G3499" t="str">
            <v>C9S-988</v>
          </cell>
          <cell r="H3499" t="str">
            <v>LAS BAMBAS</v>
          </cell>
          <cell r="I3499">
            <v>128252</v>
          </cell>
          <cell r="J3499" t="str">
            <v>REPUESTO</v>
          </cell>
          <cell r="K3499" t="str">
            <v>PERNOS 5/16 X 2</v>
          </cell>
          <cell r="L3499">
            <v>4</v>
          </cell>
          <cell r="M3499" t="str">
            <v>UNID.</v>
          </cell>
          <cell r="N3499" t="str">
            <v>TRACTO</v>
          </cell>
          <cell r="O3499">
            <v>58</v>
          </cell>
          <cell r="P3499" t="str">
            <v>E1</v>
          </cell>
          <cell r="Q3499" t="str">
            <v>J1</v>
          </cell>
          <cell r="R3499" t="str">
            <v>J6</v>
          </cell>
          <cell r="S3499" t="str">
            <v>ENTREGADO</v>
          </cell>
          <cell r="T3499">
            <v>0</v>
          </cell>
          <cell r="U3499" t="str">
            <v>PALOMINO CARDENAS JUAN CARLOS</v>
          </cell>
          <cell r="V3499" t="str">
            <v>FLOREZ CONDORI  JOSE WILLIANS</v>
          </cell>
        </row>
        <row r="3500">
          <cell r="A3500">
            <v>3542</v>
          </cell>
          <cell r="B3500">
            <v>42732</v>
          </cell>
          <cell r="C3500" t="str">
            <v>DICIEMBRE</v>
          </cell>
          <cell r="D3500" t="str">
            <v>2016</v>
          </cell>
          <cell r="E3500">
            <v>643</v>
          </cell>
          <cell r="F3500" t="str">
            <v>ABP-783</v>
          </cell>
          <cell r="G3500" t="str">
            <v>C9S-988</v>
          </cell>
          <cell r="H3500" t="str">
            <v>LAS BAMBAS</v>
          </cell>
          <cell r="I3500">
            <v>128252</v>
          </cell>
          <cell r="J3500" t="str">
            <v>REPUESTO</v>
          </cell>
          <cell r="K3500" t="str">
            <v>TUERCA SEGURO 5/16</v>
          </cell>
          <cell r="L3500">
            <v>4</v>
          </cell>
          <cell r="M3500" t="str">
            <v>UNID.</v>
          </cell>
          <cell r="N3500" t="str">
            <v>TRACTO</v>
          </cell>
          <cell r="O3500">
            <v>58</v>
          </cell>
          <cell r="P3500" t="str">
            <v>E1</v>
          </cell>
          <cell r="Q3500" t="str">
            <v>J1</v>
          </cell>
          <cell r="R3500" t="str">
            <v>J6</v>
          </cell>
          <cell r="S3500" t="str">
            <v>ENTREGADO</v>
          </cell>
          <cell r="T3500">
            <v>0</v>
          </cell>
          <cell r="U3500" t="str">
            <v>PALOMINO CARDENAS JUAN CARLOS</v>
          </cell>
          <cell r="V3500" t="str">
            <v>FLOREZ CONDORI  JOSE WILLIANS</v>
          </cell>
        </row>
        <row r="3501">
          <cell r="A3501">
            <v>3543</v>
          </cell>
          <cell r="B3501">
            <v>42732</v>
          </cell>
          <cell r="C3501" t="str">
            <v>DICIEMBRE</v>
          </cell>
          <cell r="D3501" t="str">
            <v>2016</v>
          </cell>
          <cell r="E3501">
            <v>643</v>
          </cell>
          <cell r="F3501" t="str">
            <v>ABP-783</v>
          </cell>
          <cell r="G3501" t="str">
            <v>C9S-988</v>
          </cell>
          <cell r="H3501" t="str">
            <v>LAS BAMBAS</v>
          </cell>
          <cell r="I3501">
            <v>128252</v>
          </cell>
          <cell r="J3501" t="str">
            <v>REPUESTO</v>
          </cell>
          <cell r="K3501" t="str">
            <v>ARANDELA PLANA 5/16</v>
          </cell>
          <cell r="L3501">
            <v>2</v>
          </cell>
          <cell r="M3501" t="str">
            <v>UNID.</v>
          </cell>
          <cell r="N3501" t="str">
            <v>TRACTO</v>
          </cell>
          <cell r="O3501">
            <v>58</v>
          </cell>
          <cell r="P3501" t="str">
            <v>E1</v>
          </cell>
          <cell r="Q3501" t="str">
            <v>J1</v>
          </cell>
          <cell r="R3501" t="str">
            <v>J6</v>
          </cell>
          <cell r="S3501" t="str">
            <v>ENTREGADO</v>
          </cell>
          <cell r="T3501">
            <v>0</v>
          </cell>
          <cell r="U3501" t="str">
            <v>PALOMINO CARDENAS JUAN CARLOS</v>
          </cell>
          <cell r="V3501" t="str">
            <v>FLOREZ CONDORI  JOSE WILLIANS</v>
          </cell>
        </row>
        <row r="3502">
          <cell r="A3502">
            <v>3493</v>
          </cell>
          <cell r="B3502">
            <v>42732</v>
          </cell>
          <cell r="C3502" t="str">
            <v>DICIEMBRE</v>
          </cell>
          <cell r="D3502" t="str">
            <v>2016</v>
          </cell>
          <cell r="E3502">
            <v>701</v>
          </cell>
          <cell r="F3502" t="str">
            <v>ABR-727</v>
          </cell>
          <cell r="G3502" t="str">
            <v>C9S-989</v>
          </cell>
          <cell r="H3502" t="str">
            <v>LAS BAMBAS</v>
          </cell>
          <cell r="I3502">
            <v>102661</v>
          </cell>
          <cell r="J3502" t="str">
            <v>REPUESTO</v>
          </cell>
          <cell r="K3502" t="str">
            <v>LIQUIDO LIMPIAPARABRISAS</v>
          </cell>
          <cell r="L3502">
            <v>1</v>
          </cell>
          <cell r="M3502" t="str">
            <v>GLNS.</v>
          </cell>
          <cell r="N3502" t="str">
            <v>TRACTO</v>
          </cell>
          <cell r="O3502">
            <v>58</v>
          </cell>
          <cell r="P3502" t="str">
            <v>M1</v>
          </cell>
          <cell r="Q3502" t="str">
            <v>J1</v>
          </cell>
          <cell r="R3502" t="str">
            <v>J6</v>
          </cell>
          <cell r="S3502" t="str">
            <v>PENDIENTE</v>
          </cell>
          <cell r="T3502">
            <v>0</v>
          </cell>
          <cell r="U3502" t="str">
            <v>CABEZAS SANCHEZ JEAN JHONATAN</v>
          </cell>
          <cell r="V3502" t="str">
            <v>FLOREZ CONDORI  JOSE WILLIANS</v>
          </cell>
        </row>
        <row r="3503">
          <cell r="A3503">
            <v>3494</v>
          </cell>
          <cell r="B3503">
            <v>42732</v>
          </cell>
          <cell r="C3503" t="str">
            <v>DICIEMBRE</v>
          </cell>
          <cell r="D3503" t="str">
            <v>2016</v>
          </cell>
          <cell r="E3503">
            <v>701</v>
          </cell>
          <cell r="F3503" t="str">
            <v>ABR-727</v>
          </cell>
          <cell r="G3503" t="str">
            <v>C9S-989</v>
          </cell>
          <cell r="H3503" t="str">
            <v>LAS BAMBAS</v>
          </cell>
          <cell r="I3503">
            <v>102661</v>
          </cell>
          <cell r="J3503" t="str">
            <v>REPUESTO</v>
          </cell>
          <cell r="K3503" t="str">
            <v>TUERCA 5/32</v>
          </cell>
          <cell r="L3503">
            <v>2</v>
          </cell>
          <cell r="M3503" t="str">
            <v>UNID.</v>
          </cell>
          <cell r="N3503" t="str">
            <v>TRACTO</v>
          </cell>
          <cell r="O3503">
            <v>58</v>
          </cell>
          <cell r="P3503" t="str">
            <v>S3</v>
          </cell>
          <cell r="Q3503" t="str">
            <v>J1</v>
          </cell>
          <cell r="R3503" t="str">
            <v>J6</v>
          </cell>
          <cell r="S3503" t="str">
            <v>PENDIENTE</v>
          </cell>
          <cell r="T3503">
            <v>0</v>
          </cell>
          <cell r="U3503" t="str">
            <v>JIMENEZ MACHACA JAVIER</v>
          </cell>
          <cell r="V3503" t="str">
            <v>FLOREZ CONDORI  JOSE WILLIANS</v>
          </cell>
        </row>
        <row r="3504">
          <cell r="A3504">
            <v>3500</v>
          </cell>
          <cell r="B3504">
            <v>42732</v>
          </cell>
          <cell r="C3504" t="str">
            <v>DICIEMBRE</v>
          </cell>
          <cell r="D3504" t="str">
            <v>2016</v>
          </cell>
          <cell r="E3504">
            <v>701</v>
          </cell>
          <cell r="F3504" t="str">
            <v>ABR-727</v>
          </cell>
          <cell r="G3504" t="str">
            <v>C9S-989</v>
          </cell>
          <cell r="H3504" t="str">
            <v>LAS BAMBAS</v>
          </cell>
          <cell r="I3504">
            <v>102661</v>
          </cell>
          <cell r="J3504" t="str">
            <v>REPUESTO</v>
          </cell>
          <cell r="K3504" t="str">
            <v>SOPORTE DE CAPOT</v>
          </cell>
          <cell r="L3504">
            <v>1</v>
          </cell>
          <cell r="M3504" t="str">
            <v>UNID.</v>
          </cell>
          <cell r="N3504" t="str">
            <v>TRACTO</v>
          </cell>
          <cell r="O3504">
            <v>58</v>
          </cell>
          <cell r="P3504" t="str">
            <v>M1</v>
          </cell>
          <cell r="Q3504" t="str">
            <v>J1</v>
          </cell>
          <cell r="R3504" t="str">
            <v>J5</v>
          </cell>
          <cell r="S3504" t="str">
            <v>PENDIENTE</v>
          </cell>
          <cell r="T3504">
            <v>0</v>
          </cell>
          <cell r="U3504" t="str">
            <v>CABEZAS SANCHEZ JEAN JHONATAN</v>
          </cell>
          <cell r="V3504" t="str">
            <v>FLOREZ CONDORI  JOSE WILLIANS</v>
          </cell>
        </row>
        <row r="3505">
          <cell r="A3505">
            <v>3495</v>
          </cell>
          <cell r="B3505">
            <v>42732</v>
          </cell>
          <cell r="C3505" t="str">
            <v>DICIEMBRE</v>
          </cell>
          <cell r="D3505" t="str">
            <v>2016</v>
          </cell>
          <cell r="E3505">
            <v>690</v>
          </cell>
          <cell r="F3505" t="str">
            <v>AEH-801</v>
          </cell>
          <cell r="G3505" t="str">
            <v>CAMIONETA</v>
          </cell>
          <cell r="H3505" t="str">
            <v>LAS BAMBAS</v>
          </cell>
          <cell r="I3505">
            <v>93447</v>
          </cell>
          <cell r="J3505" t="str">
            <v>REPUESTO</v>
          </cell>
          <cell r="K3505" t="str">
            <v xml:space="preserve">FOCO PILOTO DE UN CONTACTO 12V </v>
          </cell>
          <cell r="L3505">
            <v>1</v>
          </cell>
          <cell r="M3505" t="str">
            <v>UNID.</v>
          </cell>
          <cell r="N3505" t="str">
            <v>TRACTO</v>
          </cell>
          <cell r="O3505">
            <v>58</v>
          </cell>
          <cell r="P3505" t="str">
            <v>E3</v>
          </cell>
          <cell r="Q3505" t="str">
            <v>J1</v>
          </cell>
          <cell r="R3505" t="str">
            <v>J5</v>
          </cell>
          <cell r="S3505" t="str">
            <v>PENDIENTE</v>
          </cell>
          <cell r="T3505">
            <v>0</v>
          </cell>
          <cell r="U3505" t="str">
            <v>CONDORI CHURATA ALEX</v>
          </cell>
          <cell r="V3505" t="str">
            <v>FLOREZ CONDORI  JOSE WILLIANS</v>
          </cell>
        </row>
        <row r="3506">
          <cell r="A3506">
            <v>3496</v>
          </cell>
          <cell r="B3506">
            <v>42732</v>
          </cell>
          <cell r="C3506" t="str">
            <v>DICIEMBRE</v>
          </cell>
          <cell r="D3506" t="str">
            <v>2016</v>
          </cell>
          <cell r="E3506">
            <v>690</v>
          </cell>
          <cell r="F3506" t="str">
            <v>AEH-801</v>
          </cell>
          <cell r="G3506" t="str">
            <v>CAMIONETA</v>
          </cell>
          <cell r="H3506" t="str">
            <v>LAS BAMBAS</v>
          </cell>
          <cell r="I3506">
            <v>93447</v>
          </cell>
          <cell r="J3506" t="str">
            <v>REPUESTO</v>
          </cell>
          <cell r="K3506" t="str">
            <v xml:space="preserve">CABLE NRO 14 </v>
          </cell>
          <cell r="L3506">
            <v>1</v>
          </cell>
          <cell r="M3506" t="str">
            <v>M</v>
          </cell>
          <cell r="N3506" t="str">
            <v>TRACTO</v>
          </cell>
          <cell r="O3506">
            <v>58</v>
          </cell>
          <cell r="P3506" t="str">
            <v>E3</v>
          </cell>
          <cell r="Q3506" t="str">
            <v>J1</v>
          </cell>
          <cell r="R3506" t="str">
            <v>J5</v>
          </cell>
          <cell r="S3506" t="str">
            <v>PENDIENTE</v>
          </cell>
          <cell r="T3506">
            <v>0</v>
          </cell>
          <cell r="U3506" t="str">
            <v>CONDORI CHURATA ALEX</v>
          </cell>
          <cell r="V3506" t="str">
            <v>FLOREZ CONDORI  JOSE WILLIANS</v>
          </cell>
        </row>
        <row r="3507">
          <cell r="A3507">
            <v>3497</v>
          </cell>
          <cell r="B3507">
            <v>42732</v>
          </cell>
          <cell r="C3507" t="str">
            <v>DICIEMBRE</v>
          </cell>
          <cell r="D3507" t="str">
            <v>2016</v>
          </cell>
          <cell r="E3507">
            <v>690</v>
          </cell>
          <cell r="F3507" t="str">
            <v>AEH-801</v>
          </cell>
          <cell r="G3507" t="str">
            <v>CAMIONETA</v>
          </cell>
          <cell r="H3507" t="str">
            <v>LAS BAMBAS</v>
          </cell>
          <cell r="I3507">
            <v>93447</v>
          </cell>
          <cell r="J3507" t="str">
            <v>REPUESTO</v>
          </cell>
          <cell r="K3507" t="str">
            <v>MICA PARA FARO PERTIGA</v>
          </cell>
          <cell r="L3507">
            <v>1</v>
          </cell>
          <cell r="M3507" t="str">
            <v>UNID.</v>
          </cell>
          <cell r="N3507" t="str">
            <v>TRACTO</v>
          </cell>
          <cell r="O3507">
            <v>58</v>
          </cell>
          <cell r="P3507" t="str">
            <v>E3</v>
          </cell>
          <cell r="Q3507" t="str">
            <v>J1</v>
          </cell>
          <cell r="R3507" t="str">
            <v>J5</v>
          </cell>
          <cell r="S3507" t="str">
            <v>PENDIENTE</v>
          </cell>
          <cell r="T3507">
            <v>0</v>
          </cell>
          <cell r="U3507" t="str">
            <v>CONDORI CHURATA ALEX</v>
          </cell>
          <cell r="V3507" t="str">
            <v>FLOREZ CONDORI  JOSE WILLIANS</v>
          </cell>
        </row>
        <row r="3508">
          <cell r="A3508">
            <v>3498</v>
          </cell>
          <cell r="B3508">
            <v>42732</v>
          </cell>
          <cell r="C3508" t="str">
            <v>DICIEMBRE</v>
          </cell>
          <cell r="D3508" t="str">
            <v>2016</v>
          </cell>
          <cell r="E3508">
            <v>690</v>
          </cell>
          <cell r="F3508" t="str">
            <v>AEH-801</v>
          </cell>
          <cell r="G3508" t="str">
            <v>CAMIONETA</v>
          </cell>
          <cell r="H3508" t="str">
            <v>LAS BAMBAS</v>
          </cell>
          <cell r="I3508">
            <v>93447</v>
          </cell>
          <cell r="J3508" t="str">
            <v>REPUESTO</v>
          </cell>
          <cell r="K3508" t="str">
            <v>FARO NEBLINERO AAA</v>
          </cell>
          <cell r="L3508">
            <v>2</v>
          </cell>
          <cell r="M3508" t="str">
            <v>UNID.</v>
          </cell>
          <cell r="N3508" t="str">
            <v>TRACTO</v>
          </cell>
          <cell r="O3508">
            <v>58</v>
          </cell>
          <cell r="P3508" t="str">
            <v>E3</v>
          </cell>
          <cell r="Q3508" t="str">
            <v>J1</v>
          </cell>
          <cell r="R3508" t="str">
            <v>J5</v>
          </cell>
          <cell r="S3508" t="str">
            <v>PENDIENTE</v>
          </cell>
          <cell r="T3508">
            <v>0</v>
          </cell>
          <cell r="U3508" t="str">
            <v>CONDORI CHURATA ALEX</v>
          </cell>
          <cell r="V3508" t="str">
            <v>FLOREZ CONDORI  JOSE WILLIANS</v>
          </cell>
        </row>
        <row r="3509">
          <cell r="A3509">
            <v>3501</v>
          </cell>
          <cell r="B3509">
            <v>42732</v>
          </cell>
          <cell r="C3509" t="str">
            <v>DICIEMBRE</v>
          </cell>
          <cell r="D3509" t="str">
            <v>2016</v>
          </cell>
          <cell r="E3509">
            <v>690</v>
          </cell>
          <cell r="F3509" t="str">
            <v>AEH-801</v>
          </cell>
          <cell r="G3509" t="str">
            <v>CAMIONETA</v>
          </cell>
          <cell r="H3509" t="str">
            <v>LAS BAMBAS</v>
          </cell>
          <cell r="I3509">
            <v>93447</v>
          </cell>
          <cell r="J3509" t="str">
            <v>REPUESTO</v>
          </cell>
          <cell r="K3509" t="str">
            <v>TERMINALES 3/8</v>
          </cell>
          <cell r="L3509">
            <v>2</v>
          </cell>
          <cell r="M3509" t="str">
            <v>UNID.</v>
          </cell>
          <cell r="N3509" t="str">
            <v>CAMIONETA</v>
          </cell>
          <cell r="O3509">
            <v>58</v>
          </cell>
          <cell r="P3509" t="str">
            <v>E3</v>
          </cell>
          <cell r="Q3509" t="str">
            <v>J1</v>
          </cell>
          <cell r="R3509" t="str">
            <v>J6</v>
          </cell>
          <cell r="S3509" t="str">
            <v>PENDIENTE</v>
          </cell>
          <cell r="T3509">
            <v>0</v>
          </cell>
          <cell r="U3509" t="str">
            <v>CONDORI CHURATA ALEX</v>
          </cell>
          <cell r="V3509" t="str">
            <v>FLOREZ CONDORI  JOSE WILLIANS</v>
          </cell>
        </row>
        <row r="3510">
          <cell r="A3510">
            <v>3530</v>
          </cell>
          <cell r="B3510">
            <v>42732</v>
          </cell>
          <cell r="C3510" t="str">
            <v>DICIEMBRE</v>
          </cell>
          <cell r="D3510" t="str">
            <v>2016</v>
          </cell>
          <cell r="E3510">
            <v>687</v>
          </cell>
          <cell r="F3510" t="str">
            <v>AEH-862</v>
          </cell>
          <cell r="G3510" t="str">
            <v>CAMIONETA</v>
          </cell>
          <cell r="H3510" t="str">
            <v>LAS BAMBAS</v>
          </cell>
          <cell r="I3510">
            <v>102287</v>
          </cell>
          <cell r="J3510" t="str">
            <v>REPUESTO</v>
          </cell>
          <cell r="K3510" t="str">
            <v>FAROS NEBLINEROS</v>
          </cell>
          <cell r="L3510">
            <v>2</v>
          </cell>
          <cell r="M3510" t="str">
            <v>UNID.</v>
          </cell>
          <cell r="N3510" t="str">
            <v>CAMIONETA</v>
          </cell>
          <cell r="O3510">
            <v>58</v>
          </cell>
          <cell r="P3510" t="str">
            <v>E3</v>
          </cell>
          <cell r="Q3510" t="str">
            <v>J1</v>
          </cell>
          <cell r="R3510" t="str">
            <v>J6</v>
          </cell>
          <cell r="S3510" t="str">
            <v>PENDIENTE</v>
          </cell>
          <cell r="T3510">
            <v>0</v>
          </cell>
          <cell r="U3510" t="str">
            <v>CONDORI CHURATA ALEX</v>
          </cell>
          <cell r="V3510" t="str">
            <v>FLOREZ CONDORI  JOSE WILLIANS</v>
          </cell>
        </row>
        <row r="3511">
          <cell r="A3511">
            <v>3521</v>
          </cell>
          <cell r="B3511">
            <v>42732</v>
          </cell>
          <cell r="C3511" t="str">
            <v>DICIEMBRE</v>
          </cell>
          <cell r="D3511" t="str">
            <v>2016</v>
          </cell>
          <cell r="E3511">
            <v>706</v>
          </cell>
          <cell r="F3511" t="str">
            <v>AKW-894</v>
          </cell>
          <cell r="G3511" t="str">
            <v>TBN-978</v>
          </cell>
          <cell r="H3511" t="str">
            <v>LAS BAMBAS</v>
          </cell>
          <cell r="I3511">
            <v>43041</v>
          </cell>
          <cell r="J3511" t="str">
            <v>REPUESTO</v>
          </cell>
          <cell r="K3511" t="str">
            <v>JEBE PARA ESCARPIN</v>
          </cell>
          <cell r="L3511">
            <v>1</v>
          </cell>
          <cell r="M3511" t="str">
            <v>UNID.</v>
          </cell>
          <cell r="N3511" t="str">
            <v>TRACTO</v>
          </cell>
          <cell r="O3511">
            <v>58</v>
          </cell>
          <cell r="P3511" t="str">
            <v>M1</v>
          </cell>
          <cell r="Q3511" t="str">
            <v>J1</v>
          </cell>
          <cell r="R3511" t="str">
            <v>J5</v>
          </cell>
          <cell r="S3511" t="str">
            <v>PENDIENTE</v>
          </cell>
          <cell r="T3511">
            <v>0</v>
          </cell>
          <cell r="U3511" t="str">
            <v>CABEZAS SANCHEZ JEAN JHONATAN</v>
          </cell>
          <cell r="V3511" t="str">
            <v>FLOREZ CONDORI  JOSE WILLIANS</v>
          </cell>
        </row>
        <row r="3512">
          <cell r="A3512">
            <v>3522</v>
          </cell>
          <cell r="B3512">
            <v>42732</v>
          </cell>
          <cell r="C3512" t="str">
            <v>DICIEMBRE</v>
          </cell>
          <cell r="D3512" t="str">
            <v>2016</v>
          </cell>
          <cell r="E3512">
            <v>706</v>
          </cell>
          <cell r="F3512" t="str">
            <v>AKW-894</v>
          </cell>
          <cell r="G3512" t="str">
            <v>TBN-978</v>
          </cell>
          <cell r="H3512" t="str">
            <v>LAS BAMBAS</v>
          </cell>
          <cell r="I3512">
            <v>43041</v>
          </cell>
          <cell r="J3512" t="str">
            <v>REPUESTO</v>
          </cell>
          <cell r="K3512" t="str">
            <v xml:space="preserve">STICKER EXTINTOR </v>
          </cell>
          <cell r="L3512">
            <v>1</v>
          </cell>
          <cell r="M3512" t="str">
            <v>UNID.</v>
          </cell>
          <cell r="N3512" t="str">
            <v>CISTERNA</v>
          </cell>
          <cell r="O3512">
            <v>58</v>
          </cell>
          <cell r="P3512" t="str">
            <v>M1</v>
          </cell>
          <cell r="Q3512" t="str">
            <v>J1</v>
          </cell>
          <cell r="R3512" t="str">
            <v>J5</v>
          </cell>
          <cell r="S3512" t="str">
            <v>PENDIENTE</v>
          </cell>
          <cell r="T3512">
            <v>0</v>
          </cell>
          <cell r="U3512" t="str">
            <v>CABEZAS SANCHEZ JEAN JHONATAN</v>
          </cell>
          <cell r="V3512" t="str">
            <v>FLOREZ CONDORI  JOSE WILLIANS</v>
          </cell>
        </row>
        <row r="3513">
          <cell r="A3513">
            <v>3523</v>
          </cell>
          <cell r="B3513">
            <v>42732</v>
          </cell>
          <cell r="C3513" t="str">
            <v>DICIEMBRE</v>
          </cell>
          <cell r="D3513" t="str">
            <v>2016</v>
          </cell>
          <cell r="E3513">
            <v>530</v>
          </cell>
          <cell r="F3513" t="str">
            <v>C5R-892</v>
          </cell>
          <cell r="G3513" t="str">
            <v>A0T-983</v>
          </cell>
          <cell r="H3513" t="str">
            <v>LAS BAMBAS</v>
          </cell>
          <cell r="I3513">
            <v>226743</v>
          </cell>
          <cell r="J3513" t="str">
            <v>SERVICIO</v>
          </cell>
          <cell r="K3513" t="str">
            <v>PINTURA CISTERNA</v>
          </cell>
          <cell r="L3513">
            <v>1</v>
          </cell>
          <cell r="M3513" t="str">
            <v>UNID.</v>
          </cell>
          <cell r="N3513" t="str">
            <v>CISTERNA</v>
          </cell>
          <cell r="O3513">
            <v>58</v>
          </cell>
          <cell r="P3513" t="str">
            <v>J1</v>
          </cell>
          <cell r="Q3513" t="str">
            <v>J1</v>
          </cell>
          <cell r="R3513" t="str">
            <v>J5</v>
          </cell>
          <cell r="S3513" t="str">
            <v>PENDIENTE</v>
          </cell>
          <cell r="T3513">
            <v>0</v>
          </cell>
          <cell r="U3513" t="str">
            <v>FLOREZ CONDORI  JOSE WILLIANS</v>
          </cell>
          <cell r="V3513" t="str">
            <v>FLOREZ CONDORI  JOSE WILLIANS</v>
          </cell>
        </row>
        <row r="3514">
          <cell r="A3514">
            <v>3551</v>
          </cell>
          <cell r="B3514">
            <v>42732</v>
          </cell>
          <cell r="C3514" t="str">
            <v>DICIEMBRE</v>
          </cell>
          <cell r="D3514" t="str">
            <v>2016</v>
          </cell>
          <cell r="E3514">
            <v>656</v>
          </cell>
          <cell r="F3514" t="str">
            <v>C5R-896</v>
          </cell>
          <cell r="G3514" t="str">
            <v>A0U-977</v>
          </cell>
          <cell r="H3514" t="str">
            <v>LAS BAMBAS</v>
          </cell>
          <cell r="I3514">
            <v>213713</v>
          </cell>
          <cell r="J3514" t="str">
            <v>REPUESTO</v>
          </cell>
          <cell r="K3514" t="str">
            <v>CERRADURA DE PUERTA LADO IZQUIERDO</v>
          </cell>
          <cell r="L3514">
            <v>1</v>
          </cell>
          <cell r="M3514" t="str">
            <v>UNID.</v>
          </cell>
          <cell r="N3514" t="str">
            <v>TRACTO</v>
          </cell>
          <cell r="O3514">
            <v>58</v>
          </cell>
          <cell r="P3514" t="str">
            <v>J1</v>
          </cell>
          <cell r="Q3514" t="str">
            <v>J1</v>
          </cell>
          <cell r="R3514" t="str">
            <v>J1</v>
          </cell>
          <cell r="S3514" t="str">
            <v>PENDIENTE</v>
          </cell>
          <cell r="T3514">
            <v>0</v>
          </cell>
          <cell r="U3514" t="str">
            <v>FLOREZ CONDORI  JOSE WILLIANS</v>
          </cell>
          <cell r="V3514" t="str">
            <v>FLOREZ CONDORI  JOSE WILLIANS</v>
          </cell>
        </row>
        <row r="3515">
          <cell r="A3515">
            <v>3552</v>
          </cell>
          <cell r="B3515">
            <v>42732</v>
          </cell>
          <cell r="C3515" t="str">
            <v>DICIEMBRE</v>
          </cell>
          <cell r="D3515" t="str">
            <v>2016</v>
          </cell>
          <cell r="E3515">
            <v>656</v>
          </cell>
          <cell r="F3515" t="str">
            <v>C5R-896</v>
          </cell>
          <cell r="G3515" t="str">
            <v>A0U-977</v>
          </cell>
          <cell r="H3515" t="str">
            <v>LAS BAMBAS</v>
          </cell>
          <cell r="I3515">
            <v>213713</v>
          </cell>
          <cell r="J3515" t="str">
            <v>REPUESTO</v>
          </cell>
          <cell r="K3515" t="str">
            <v>SERVICIO DE REPARACION DE RADIOCOMUNICACION</v>
          </cell>
          <cell r="L3515">
            <v>1</v>
          </cell>
          <cell r="M3515" t="str">
            <v>UNID.</v>
          </cell>
          <cell r="N3515" t="str">
            <v>TRACTO</v>
          </cell>
          <cell r="O3515">
            <v>58</v>
          </cell>
          <cell r="P3515" t="str">
            <v>J1</v>
          </cell>
          <cell r="Q3515" t="str">
            <v>J1</v>
          </cell>
          <cell r="R3515" t="str">
            <v>J1</v>
          </cell>
          <cell r="S3515" t="str">
            <v>ENTREGADO</v>
          </cell>
          <cell r="T3515">
            <v>0</v>
          </cell>
          <cell r="U3515" t="str">
            <v>FLOREZ CONDORI  JOSE WILLIANS</v>
          </cell>
          <cell r="V3515" t="str">
            <v>FLOREZ CONDORI  JOSE WILLIANS</v>
          </cell>
        </row>
        <row r="3516">
          <cell r="A3516">
            <v>3519</v>
          </cell>
          <cell r="B3516">
            <v>42732</v>
          </cell>
          <cell r="C3516" t="str">
            <v>DICIEMBRE</v>
          </cell>
          <cell r="D3516" t="str">
            <v>2016</v>
          </cell>
          <cell r="E3516">
            <v>697</v>
          </cell>
          <cell r="F3516" t="str">
            <v>D3P-744</v>
          </cell>
          <cell r="G3516" t="str">
            <v>A0F-996</v>
          </cell>
          <cell r="H3516" t="str">
            <v>LAS BAMBAS</v>
          </cell>
          <cell r="I3516">
            <v>157040</v>
          </cell>
          <cell r="J3516" t="str">
            <v>REPUESTO</v>
          </cell>
          <cell r="K3516" t="str">
            <v>FARO NEBLINERO AAA</v>
          </cell>
          <cell r="L3516">
            <v>2</v>
          </cell>
          <cell r="M3516" t="str">
            <v>UNID.</v>
          </cell>
          <cell r="N3516" t="str">
            <v>TRACTO</v>
          </cell>
          <cell r="O3516">
            <v>58</v>
          </cell>
          <cell r="P3516" t="str">
            <v>E2</v>
          </cell>
          <cell r="Q3516" t="str">
            <v>J1</v>
          </cell>
          <cell r="R3516" t="str">
            <v>J5</v>
          </cell>
          <cell r="S3516" t="str">
            <v>PENDIENTE</v>
          </cell>
          <cell r="T3516">
            <v>0</v>
          </cell>
          <cell r="U3516" t="str">
            <v>YUCA BELLIDO BORIS YERSY</v>
          </cell>
          <cell r="V3516" t="str">
            <v>FLOREZ CONDORI  JOSE WILLIANS</v>
          </cell>
        </row>
        <row r="3517">
          <cell r="A3517">
            <v>3558</v>
          </cell>
          <cell r="B3517">
            <v>42732</v>
          </cell>
          <cell r="C3517" t="str">
            <v>DICIEMBRE</v>
          </cell>
          <cell r="D3517" t="str">
            <v>2016</v>
          </cell>
          <cell r="E3517">
            <v>653</v>
          </cell>
          <cell r="F3517" t="str">
            <v>D4W-805</v>
          </cell>
          <cell r="G3517" t="str">
            <v>CAMIONETA</v>
          </cell>
          <cell r="H3517" t="str">
            <v>MANTENIMIENTO</v>
          </cell>
          <cell r="I3517">
            <v>0</v>
          </cell>
          <cell r="J3517" t="str">
            <v>REPUESTO</v>
          </cell>
          <cell r="K3517" t="str">
            <v xml:space="preserve">STICKERS LATERALES DE PLACA </v>
          </cell>
          <cell r="L3517">
            <v>1</v>
          </cell>
          <cell r="M3517" t="str">
            <v>UNID.</v>
          </cell>
          <cell r="N3517" t="str">
            <v>CAMIONETA</v>
          </cell>
          <cell r="O3517">
            <v>58</v>
          </cell>
          <cell r="P3517" t="str">
            <v>J3</v>
          </cell>
          <cell r="Q3517" t="str">
            <v>J1</v>
          </cell>
          <cell r="R3517" t="str">
            <v>J5</v>
          </cell>
          <cell r="S3517" t="str">
            <v>PENDIENTE</v>
          </cell>
          <cell r="T3517">
            <v>0</v>
          </cell>
          <cell r="U3517" t="str">
            <v>CHURA PIZARRO ALBERTO</v>
          </cell>
          <cell r="V3517" t="str">
            <v>FLOREZ CONDORI  JOSE WILLIANS</v>
          </cell>
        </row>
        <row r="3518">
          <cell r="A3518">
            <v>3547</v>
          </cell>
          <cell r="B3518">
            <v>42732</v>
          </cell>
          <cell r="C3518" t="str">
            <v>DICIEMBRE</v>
          </cell>
          <cell r="D3518" t="str">
            <v>2016</v>
          </cell>
          <cell r="E3518">
            <v>693</v>
          </cell>
          <cell r="F3518" t="str">
            <v>D6G-806</v>
          </cell>
          <cell r="G3518" t="str">
            <v>B8K-998</v>
          </cell>
          <cell r="H3518" t="str">
            <v>LAS BAMBAS</v>
          </cell>
          <cell r="I3518">
            <v>220955</v>
          </cell>
          <cell r="J3518" t="str">
            <v>REPUESTO</v>
          </cell>
          <cell r="K3518" t="str">
            <v>LLANTAS REENCAUCHADAS</v>
          </cell>
          <cell r="L3518">
            <v>4</v>
          </cell>
          <cell r="M3518" t="str">
            <v>UNID.</v>
          </cell>
          <cell r="N3518" t="str">
            <v>TRACTO</v>
          </cell>
          <cell r="O3518">
            <v>58</v>
          </cell>
          <cell r="P3518" t="str">
            <v>N1</v>
          </cell>
          <cell r="Q3518" t="str">
            <v>J3</v>
          </cell>
          <cell r="R3518" t="str">
            <v>J6</v>
          </cell>
          <cell r="S3518" t="str">
            <v>ENTREGADO</v>
          </cell>
          <cell r="T3518">
            <v>0</v>
          </cell>
          <cell r="U3518" t="str">
            <v>AGUILAR CCANTUTA WILLY</v>
          </cell>
          <cell r="V3518" t="str">
            <v>CHURA PIZARRO ALBERTO</v>
          </cell>
        </row>
        <row r="3519">
          <cell r="A3519">
            <v>3548</v>
          </cell>
          <cell r="B3519">
            <v>42732</v>
          </cell>
          <cell r="C3519" t="str">
            <v>DICIEMBRE</v>
          </cell>
          <cell r="D3519" t="str">
            <v>2016</v>
          </cell>
          <cell r="E3519">
            <v>693</v>
          </cell>
          <cell r="F3519" t="str">
            <v>D6G-806</v>
          </cell>
          <cell r="G3519" t="str">
            <v>B8K-998</v>
          </cell>
          <cell r="H3519" t="str">
            <v>LAS BAMBAS</v>
          </cell>
          <cell r="I3519">
            <v>220955</v>
          </cell>
          <cell r="J3519" t="str">
            <v>REPUESTO</v>
          </cell>
          <cell r="K3519" t="str">
            <v xml:space="preserve">PITONES RECTOS </v>
          </cell>
          <cell r="L3519">
            <v>4</v>
          </cell>
          <cell r="M3519" t="str">
            <v>UNID.</v>
          </cell>
          <cell r="N3519" t="str">
            <v>TRACTO</v>
          </cell>
          <cell r="O3519">
            <v>58</v>
          </cell>
          <cell r="P3519" t="str">
            <v>N1</v>
          </cell>
          <cell r="Q3519" t="str">
            <v>J3</v>
          </cell>
          <cell r="R3519" t="str">
            <v>J6</v>
          </cell>
          <cell r="S3519" t="str">
            <v>ENTREGADO</v>
          </cell>
          <cell r="T3519">
            <v>0</v>
          </cell>
          <cell r="U3519" t="str">
            <v>AGUILAR CCANTUTA WILLY</v>
          </cell>
          <cell r="V3519" t="str">
            <v>CHURA PIZARRO ALBERTO</v>
          </cell>
        </row>
        <row r="3520">
          <cell r="A3520">
            <v>3531</v>
          </cell>
          <cell r="B3520">
            <v>42732</v>
          </cell>
          <cell r="C3520" t="str">
            <v>DICIEMBRE</v>
          </cell>
          <cell r="D3520" t="str">
            <v>2016</v>
          </cell>
          <cell r="E3520">
            <v>707</v>
          </cell>
          <cell r="F3520" t="str">
            <v>D7V-714</v>
          </cell>
          <cell r="G3520" t="str">
            <v>F7M-971</v>
          </cell>
          <cell r="H3520" t="str">
            <v>LAS BAMBAS</v>
          </cell>
          <cell r="I3520">
            <v>52416</v>
          </cell>
          <cell r="J3520" t="str">
            <v>REPUESTO</v>
          </cell>
          <cell r="K3520" t="str">
            <v xml:space="preserve">FARO PIRATA </v>
          </cell>
          <cell r="L3520">
            <v>2</v>
          </cell>
          <cell r="M3520" t="str">
            <v>UNID.</v>
          </cell>
          <cell r="N3520" t="str">
            <v>CISTERNA</v>
          </cell>
          <cell r="O3520">
            <v>58</v>
          </cell>
          <cell r="P3520" t="str">
            <v>E3</v>
          </cell>
          <cell r="Q3520" t="str">
            <v>J1</v>
          </cell>
          <cell r="R3520" t="str">
            <v>J6</v>
          </cell>
          <cell r="S3520" t="str">
            <v>PENDIENTE</v>
          </cell>
          <cell r="T3520">
            <v>0</v>
          </cell>
          <cell r="U3520" t="str">
            <v>CONDORI CHURATA ALEX</v>
          </cell>
          <cell r="V3520" t="str">
            <v>FLOREZ CONDORI  JOSE WILLIANS</v>
          </cell>
        </row>
        <row r="3521">
          <cell r="A3521">
            <v>3532</v>
          </cell>
          <cell r="B3521">
            <v>42732</v>
          </cell>
          <cell r="C3521" t="str">
            <v>DICIEMBRE</v>
          </cell>
          <cell r="D3521" t="str">
            <v>2016</v>
          </cell>
          <cell r="E3521">
            <v>707</v>
          </cell>
          <cell r="F3521" t="str">
            <v>D7V-714</v>
          </cell>
          <cell r="G3521" t="str">
            <v>F7M-971</v>
          </cell>
          <cell r="H3521" t="str">
            <v>LAS BAMBAS</v>
          </cell>
          <cell r="I3521">
            <v>52416</v>
          </cell>
          <cell r="J3521" t="str">
            <v>REPUESTO</v>
          </cell>
          <cell r="K3521" t="str">
            <v>CABLE NRO. 14</v>
          </cell>
          <cell r="L3521">
            <v>3</v>
          </cell>
          <cell r="M3521" t="str">
            <v>M</v>
          </cell>
          <cell r="N3521" t="str">
            <v>CISTERNA</v>
          </cell>
          <cell r="O3521">
            <v>58</v>
          </cell>
          <cell r="P3521" t="str">
            <v>E3</v>
          </cell>
          <cell r="Q3521" t="str">
            <v>J1</v>
          </cell>
          <cell r="R3521" t="str">
            <v>J6</v>
          </cell>
          <cell r="S3521" t="str">
            <v>PENDIENTE</v>
          </cell>
          <cell r="T3521">
            <v>0</v>
          </cell>
          <cell r="U3521" t="str">
            <v>CONDORI CHURATA ALEX</v>
          </cell>
          <cell r="V3521" t="str">
            <v>FLOREZ CONDORI  JOSE WILLIANS</v>
          </cell>
        </row>
        <row r="3522">
          <cell r="A3522">
            <v>3533</v>
          </cell>
          <cell r="B3522">
            <v>42732</v>
          </cell>
          <cell r="C3522" t="str">
            <v>DICIEMBRE</v>
          </cell>
          <cell r="D3522" t="str">
            <v>2016</v>
          </cell>
          <cell r="E3522">
            <v>707</v>
          </cell>
          <cell r="F3522" t="str">
            <v>D7V-714</v>
          </cell>
          <cell r="G3522" t="str">
            <v>F7M-971</v>
          </cell>
          <cell r="H3522" t="str">
            <v>LAS BAMBAS</v>
          </cell>
          <cell r="I3522">
            <v>52416</v>
          </cell>
          <cell r="J3522" t="str">
            <v>REPUESTO</v>
          </cell>
          <cell r="K3522" t="str">
            <v>TUBO CORRUGADO 1/4</v>
          </cell>
          <cell r="L3522">
            <v>3</v>
          </cell>
          <cell r="M3522" t="str">
            <v>M</v>
          </cell>
          <cell r="N3522" t="str">
            <v>CISTERNA</v>
          </cell>
          <cell r="O3522">
            <v>58</v>
          </cell>
          <cell r="P3522" t="str">
            <v>E3</v>
          </cell>
          <cell r="Q3522" t="str">
            <v>J1</v>
          </cell>
          <cell r="R3522" t="str">
            <v>J6</v>
          </cell>
          <cell r="S3522" t="str">
            <v>PENDIENTE</v>
          </cell>
          <cell r="T3522">
            <v>0</v>
          </cell>
          <cell r="U3522" t="str">
            <v>CONDORI CHURATA ALEX</v>
          </cell>
          <cell r="V3522" t="str">
            <v>FLOREZ CONDORI  JOSE WILLIANS</v>
          </cell>
        </row>
        <row r="3523">
          <cell r="A3523">
            <v>3534</v>
          </cell>
          <cell r="B3523">
            <v>42732</v>
          </cell>
          <cell r="C3523" t="str">
            <v>DICIEMBRE</v>
          </cell>
          <cell r="D3523" t="str">
            <v>2016</v>
          </cell>
          <cell r="E3523">
            <v>707</v>
          </cell>
          <cell r="F3523" t="str">
            <v>D7V-714</v>
          </cell>
          <cell r="G3523" t="str">
            <v>F7M-971</v>
          </cell>
          <cell r="H3523" t="str">
            <v>LAS BAMBAS</v>
          </cell>
          <cell r="I3523">
            <v>52416</v>
          </cell>
          <cell r="J3523" t="str">
            <v>REPUESTO</v>
          </cell>
          <cell r="K3523" t="str">
            <v>PERNO 5/16 X 1 1/2</v>
          </cell>
          <cell r="L3523">
            <v>2</v>
          </cell>
          <cell r="M3523" t="str">
            <v>UNID.</v>
          </cell>
          <cell r="N3523" t="str">
            <v>CISTERNA</v>
          </cell>
          <cell r="O3523">
            <v>58</v>
          </cell>
          <cell r="P3523" t="str">
            <v>E3</v>
          </cell>
          <cell r="Q3523" t="str">
            <v>J1</v>
          </cell>
          <cell r="R3523" t="str">
            <v>J6</v>
          </cell>
          <cell r="S3523" t="str">
            <v>PENDIENTE</v>
          </cell>
          <cell r="T3523">
            <v>0</v>
          </cell>
          <cell r="U3523" t="str">
            <v>CONDORI CHURATA ALEX</v>
          </cell>
          <cell r="V3523" t="str">
            <v>FLOREZ CONDORI  JOSE WILLIANS</v>
          </cell>
        </row>
        <row r="3524">
          <cell r="A3524">
            <v>3535</v>
          </cell>
          <cell r="B3524">
            <v>42732</v>
          </cell>
          <cell r="C3524" t="str">
            <v>DICIEMBRE</v>
          </cell>
          <cell r="D3524" t="str">
            <v>2016</v>
          </cell>
          <cell r="E3524">
            <v>707</v>
          </cell>
          <cell r="F3524" t="str">
            <v>D7V-714</v>
          </cell>
          <cell r="G3524" t="str">
            <v>F7M-971</v>
          </cell>
          <cell r="H3524" t="str">
            <v>LAS BAMBAS</v>
          </cell>
          <cell r="I3524">
            <v>52416</v>
          </cell>
          <cell r="J3524" t="str">
            <v>REPUESTO</v>
          </cell>
          <cell r="K3524" t="str">
            <v>TUERCA SEGURA 5/16</v>
          </cell>
          <cell r="L3524">
            <v>2</v>
          </cell>
          <cell r="M3524" t="str">
            <v>UNID.</v>
          </cell>
          <cell r="N3524" t="str">
            <v>CISTERNA</v>
          </cell>
          <cell r="O3524">
            <v>58</v>
          </cell>
          <cell r="P3524" t="str">
            <v>E3</v>
          </cell>
          <cell r="Q3524" t="str">
            <v>J1</v>
          </cell>
          <cell r="R3524" t="str">
            <v>J6</v>
          </cell>
          <cell r="S3524" t="str">
            <v>PENDIENTE</v>
          </cell>
          <cell r="T3524">
            <v>0</v>
          </cell>
          <cell r="U3524" t="str">
            <v>CONDORI CHURATA ALEX</v>
          </cell>
          <cell r="V3524" t="str">
            <v>FLOREZ CONDORI  JOSE WILLIANS</v>
          </cell>
        </row>
        <row r="3525">
          <cell r="A3525">
            <v>3536</v>
          </cell>
          <cell r="B3525">
            <v>42732</v>
          </cell>
          <cell r="C3525" t="str">
            <v>DICIEMBRE</v>
          </cell>
          <cell r="D3525" t="str">
            <v>2016</v>
          </cell>
          <cell r="E3525">
            <v>707</v>
          </cell>
          <cell r="F3525" t="str">
            <v>D7V-714</v>
          </cell>
          <cell r="G3525" t="str">
            <v>F7M-971</v>
          </cell>
          <cell r="H3525" t="str">
            <v>LAS BAMBAS</v>
          </cell>
          <cell r="I3525">
            <v>52416</v>
          </cell>
          <cell r="J3525" t="str">
            <v>REPUESTO</v>
          </cell>
          <cell r="K3525" t="str">
            <v>ARANDELA PLANA 5/16</v>
          </cell>
          <cell r="L3525">
            <v>4</v>
          </cell>
          <cell r="M3525" t="str">
            <v>UNID.</v>
          </cell>
          <cell r="N3525" t="str">
            <v>CISTERNA</v>
          </cell>
          <cell r="O3525">
            <v>58</v>
          </cell>
          <cell r="P3525" t="str">
            <v>E3</v>
          </cell>
          <cell r="Q3525" t="str">
            <v>J1</v>
          </cell>
          <cell r="R3525" t="str">
            <v>J6</v>
          </cell>
          <cell r="S3525" t="str">
            <v>PENDIENTE</v>
          </cell>
          <cell r="T3525">
            <v>0</v>
          </cell>
          <cell r="U3525" t="str">
            <v>CONDORI CHURATA ALEX</v>
          </cell>
          <cell r="V3525" t="str">
            <v>FLOREZ CONDORI  JOSE WILLIANS</v>
          </cell>
        </row>
        <row r="3526">
          <cell r="A3526">
            <v>3538</v>
          </cell>
          <cell r="B3526">
            <v>42732</v>
          </cell>
          <cell r="C3526" t="str">
            <v>DICIEMBRE</v>
          </cell>
          <cell r="D3526" t="str">
            <v>2016</v>
          </cell>
          <cell r="E3526">
            <v>707</v>
          </cell>
          <cell r="F3526" t="str">
            <v>D7V-714</v>
          </cell>
          <cell r="G3526" t="str">
            <v>F7M-971</v>
          </cell>
          <cell r="H3526" t="str">
            <v>LAS BAMBAS</v>
          </cell>
          <cell r="I3526">
            <v>52416</v>
          </cell>
          <cell r="J3526" t="str">
            <v>REPUESTO</v>
          </cell>
          <cell r="K3526" t="str">
            <v xml:space="preserve">ALARMA DE RETROCESO </v>
          </cell>
          <cell r="L3526">
            <v>1</v>
          </cell>
          <cell r="M3526" t="str">
            <v>UNID.</v>
          </cell>
          <cell r="N3526" t="str">
            <v>CISTERNA</v>
          </cell>
          <cell r="O3526">
            <v>58</v>
          </cell>
          <cell r="P3526" t="str">
            <v>E3</v>
          </cell>
          <cell r="Q3526" t="str">
            <v>J1</v>
          </cell>
          <cell r="R3526" t="str">
            <v>J6</v>
          </cell>
          <cell r="S3526" t="str">
            <v>ENTREGADO</v>
          </cell>
          <cell r="T3526">
            <v>0</v>
          </cell>
          <cell r="U3526" t="str">
            <v>CONDORI CHURATA ALEX</v>
          </cell>
          <cell r="V3526" t="str">
            <v>FLOREZ CONDORI  JOSE WILLIANS</v>
          </cell>
        </row>
        <row r="3527">
          <cell r="A3527">
            <v>3539</v>
          </cell>
          <cell r="B3527">
            <v>42732</v>
          </cell>
          <cell r="C3527" t="str">
            <v>DICIEMBRE</v>
          </cell>
          <cell r="D3527" t="str">
            <v>2016</v>
          </cell>
          <cell r="E3527">
            <v>707</v>
          </cell>
          <cell r="F3527" t="str">
            <v>D7V-714</v>
          </cell>
          <cell r="G3527" t="str">
            <v>F7M-971</v>
          </cell>
          <cell r="H3527" t="str">
            <v>LAS BAMBAS</v>
          </cell>
          <cell r="I3527">
            <v>52416</v>
          </cell>
          <cell r="J3527" t="str">
            <v>REPUESTO</v>
          </cell>
          <cell r="K3527" t="str">
            <v>TERMINAL OJO 1/4</v>
          </cell>
          <cell r="L3527">
            <v>1</v>
          </cell>
          <cell r="M3527" t="str">
            <v>UNID.</v>
          </cell>
          <cell r="N3527" t="str">
            <v>CISTERNA</v>
          </cell>
          <cell r="O3527">
            <v>58</v>
          </cell>
          <cell r="P3527" t="str">
            <v>E3</v>
          </cell>
          <cell r="Q3527" t="str">
            <v>J1</v>
          </cell>
          <cell r="R3527" t="str">
            <v>J6</v>
          </cell>
          <cell r="S3527" t="str">
            <v>ENTREGADO</v>
          </cell>
          <cell r="T3527">
            <v>0</v>
          </cell>
          <cell r="U3527" t="str">
            <v>CONDORI CHURATA ALEX</v>
          </cell>
          <cell r="V3527" t="str">
            <v>FLOREZ CONDORI  JOSE WILLIANS</v>
          </cell>
        </row>
        <row r="3528">
          <cell r="A3528">
            <v>3499</v>
          </cell>
          <cell r="B3528">
            <v>42732</v>
          </cell>
          <cell r="C3528" t="str">
            <v>DICIEMBRE</v>
          </cell>
          <cell r="D3528" t="str">
            <v>2016</v>
          </cell>
          <cell r="E3528">
            <v>200</v>
          </cell>
          <cell r="F3528" t="str">
            <v>TALLER</v>
          </cell>
          <cell r="G3528" t="str">
            <v>TALLER</v>
          </cell>
          <cell r="H3528" t="str">
            <v>TALLER</v>
          </cell>
          <cell r="I3528" t="str">
            <v>TALLER</v>
          </cell>
          <cell r="J3528" t="str">
            <v>INSUMO TALLER</v>
          </cell>
          <cell r="K3528" t="str">
            <v xml:space="preserve">LIMPIA CONTACTO </v>
          </cell>
          <cell r="L3528">
            <v>1</v>
          </cell>
          <cell r="M3528" t="str">
            <v>UNID.</v>
          </cell>
          <cell r="N3528" t="str">
            <v>TRACTO</v>
          </cell>
          <cell r="O3528">
            <v>58</v>
          </cell>
          <cell r="P3528" t="str">
            <v>M4</v>
          </cell>
          <cell r="Q3528" t="str">
            <v>J1</v>
          </cell>
          <cell r="R3528" t="str">
            <v>J5</v>
          </cell>
          <cell r="S3528" t="str">
            <v>PENDIENTE</v>
          </cell>
          <cell r="T3528">
            <v>0</v>
          </cell>
          <cell r="U3528" t="str">
            <v>JULLIRI APAZA UBALDO</v>
          </cell>
          <cell r="V3528" t="str">
            <v>FLOREZ CONDORI  JOSE WILLIANS</v>
          </cell>
        </row>
        <row r="3529">
          <cell r="A3529">
            <v>3502</v>
          </cell>
          <cell r="B3529">
            <v>42732</v>
          </cell>
          <cell r="C3529" t="str">
            <v>DICIEMBRE</v>
          </cell>
          <cell r="D3529" t="str">
            <v>2016</v>
          </cell>
          <cell r="E3529">
            <v>200</v>
          </cell>
          <cell r="F3529" t="str">
            <v>TALLER</v>
          </cell>
          <cell r="G3529" t="str">
            <v>TALLER</v>
          </cell>
          <cell r="H3529" t="str">
            <v>TALLER</v>
          </cell>
          <cell r="I3529" t="str">
            <v>TALLER</v>
          </cell>
          <cell r="J3529" t="str">
            <v>REPUESTO</v>
          </cell>
          <cell r="K3529" t="str">
            <v>CINTA AISLANTE NEGRA</v>
          </cell>
          <cell r="L3529">
            <v>1</v>
          </cell>
          <cell r="M3529" t="str">
            <v>UNID.</v>
          </cell>
          <cell r="N3529" t="str">
            <v>CAMIONETA</v>
          </cell>
          <cell r="O3529">
            <v>58</v>
          </cell>
          <cell r="P3529" t="str">
            <v>E3</v>
          </cell>
          <cell r="Q3529" t="str">
            <v>J1</v>
          </cell>
          <cell r="R3529" t="str">
            <v>J6</v>
          </cell>
          <cell r="S3529" t="str">
            <v>PENDIENTE</v>
          </cell>
          <cell r="T3529">
            <v>0</v>
          </cell>
          <cell r="U3529" t="str">
            <v>CONDORI CHURATA ALEX</v>
          </cell>
          <cell r="V3529" t="str">
            <v>FLOREZ CONDORI  JOSE WILLIANS</v>
          </cell>
        </row>
        <row r="3530">
          <cell r="A3530">
            <v>3507</v>
          </cell>
          <cell r="B3530">
            <v>42732</v>
          </cell>
          <cell r="C3530" t="str">
            <v>DICIEMBRE</v>
          </cell>
          <cell r="D3530" t="str">
            <v>2016</v>
          </cell>
          <cell r="E3530">
            <v>200</v>
          </cell>
          <cell r="F3530" t="str">
            <v>TALLER</v>
          </cell>
          <cell r="G3530" t="str">
            <v>TALLER</v>
          </cell>
          <cell r="H3530" t="str">
            <v>TALLER</v>
          </cell>
          <cell r="I3530" t="str">
            <v>TALLER</v>
          </cell>
          <cell r="J3530" t="str">
            <v>INSUMO TALLER</v>
          </cell>
          <cell r="K3530" t="str">
            <v>SPRAY COLOR VERDE</v>
          </cell>
          <cell r="L3530">
            <v>1</v>
          </cell>
          <cell r="M3530" t="str">
            <v>UNID.</v>
          </cell>
          <cell r="N3530" t="str">
            <v>TALLER</v>
          </cell>
          <cell r="O3530">
            <v>58</v>
          </cell>
          <cell r="P3530" t="str">
            <v>S3</v>
          </cell>
          <cell r="Q3530" t="str">
            <v>J1</v>
          </cell>
          <cell r="R3530" t="str">
            <v>J6</v>
          </cell>
          <cell r="S3530" t="str">
            <v>PENDIENTE</v>
          </cell>
          <cell r="T3530">
            <v>0</v>
          </cell>
          <cell r="U3530" t="str">
            <v>JIMENEZ MACHACA JAVIER</v>
          </cell>
          <cell r="V3530" t="str">
            <v>FLOREZ CONDORI  JOSE WILLIANS</v>
          </cell>
        </row>
        <row r="3531">
          <cell r="A3531">
            <v>3508</v>
          </cell>
          <cell r="B3531">
            <v>42732</v>
          </cell>
          <cell r="C3531" t="str">
            <v>DICIEMBRE</v>
          </cell>
          <cell r="D3531" t="str">
            <v>2016</v>
          </cell>
          <cell r="E3531">
            <v>200</v>
          </cell>
          <cell r="F3531" t="str">
            <v>TALLER</v>
          </cell>
          <cell r="G3531" t="str">
            <v>TALLER</v>
          </cell>
          <cell r="H3531" t="str">
            <v>TALLER</v>
          </cell>
          <cell r="I3531" t="str">
            <v>TALLER</v>
          </cell>
          <cell r="J3531" t="str">
            <v>INSUMO TALLER</v>
          </cell>
          <cell r="K3531" t="str">
            <v>SPRAY COLOR BLANCO</v>
          </cell>
          <cell r="L3531">
            <v>1</v>
          </cell>
          <cell r="M3531" t="str">
            <v>UNID.</v>
          </cell>
          <cell r="N3531" t="str">
            <v>TALLER</v>
          </cell>
          <cell r="O3531">
            <v>58</v>
          </cell>
          <cell r="P3531" t="str">
            <v>S3</v>
          </cell>
          <cell r="Q3531" t="str">
            <v>J1</v>
          </cell>
          <cell r="R3531" t="str">
            <v>J6</v>
          </cell>
          <cell r="S3531" t="str">
            <v>PENDIENTE</v>
          </cell>
          <cell r="T3531">
            <v>0</v>
          </cell>
          <cell r="U3531" t="str">
            <v>JIMENEZ MACHACA JAVIER</v>
          </cell>
          <cell r="V3531" t="str">
            <v>FLOREZ CONDORI  JOSE WILLIANS</v>
          </cell>
        </row>
        <row r="3532">
          <cell r="A3532">
            <v>3544</v>
          </cell>
          <cell r="B3532">
            <v>42732</v>
          </cell>
          <cell r="C3532" t="str">
            <v>DICIEMBRE</v>
          </cell>
          <cell r="D3532" t="str">
            <v>2016</v>
          </cell>
          <cell r="E3532">
            <v>200</v>
          </cell>
          <cell r="F3532" t="str">
            <v>TALLER</v>
          </cell>
          <cell r="G3532" t="str">
            <v>TALLER</v>
          </cell>
          <cell r="H3532" t="str">
            <v>TALLER</v>
          </cell>
          <cell r="I3532" t="str">
            <v>TALLER</v>
          </cell>
          <cell r="J3532" t="str">
            <v>INSUMO TALLER</v>
          </cell>
          <cell r="K3532" t="str">
            <v>BASE COLOR VERDE</v>
          </cell>
          <cell r="L3532">
            <v>1</v>
          </cell>
          <cell r="M3532" t="str">
            <v>GLNS.</v>
          </cell>
          <cell r="N3532" t="str">
            <v>TALLER</v>
          </cell>
          <cell r="O3532">
            <v>58</v>
          </cell>
          <cell r="P3532" t="str">
            <v>S4</v>
          </cell>
          <cell r="Q3532" t="str">
            <v>J1</v>
          </cell>
          <cell r="R3532" t="str">
            <v>J6</v>
          </cell>
          <cell r="S3532" t="str">
            <v>ENTREGADO</v>
          </cell>
          <cell r="T3532">
            <v>0</v>
          </cell>
          <cell r="U3532" t="str">
            <v>SURCO QUISPE JOHNNY</v>
          </cell>
          <cell r="V3532" t="str">
            <v>FLOREZ CONDORI  JOSE WILLIANS</v>
          </cell>
        </row>
        <row r="3533">
          <cell r="A3533">
            <v>3545</v>
          </cell>
          <cell r="B3533">
            <v>42732</v>
          </cell>
          <cell r="C3533" t="str">
            <v>DICIEMBRE</v>
          </cell>
          <cell r="D3533" t="str">
            <v>2016</v>
          </cell>
          <cell r="E3533">
            <v>200</v>
          </cell>
          <cell r="F3533" t="str">
            <v>TALLER</v>
          </cell>
          <cell r="G3533" t="str">
            <v>TALLER</v>
          </cell>
          <cell r="H3533" t="str">
            <v>TALLER</v>
          </cell>
          <cell r="I3533" t="str">
            <v>TALLER</v>
          </cell>
          <cell r="J3533" t="str">
            <v>INSUMO TALLER</v>
          </cell>
          <cell r="K3533" t="str">
            <v>PINTURA COLOR ROJO ESMALTE</v>
          </cell>
          <cell r="L3533">
            <v>1</v>
          </cell>
          <cell r="M3533" t="str">
            <v>GLNS.</v>
          </cell>
          <cell r="N3533" t="str">
            <v>TALLER</v>
          </cell>
          <cell r="O3533">
            <v>58</v>
          </cell>
          <cell r="P3533" t="str">
            <v>S4</v>
          </cell>
          <cell r="Q3533" t="str">
            <v>J1</v>
          </cell>
          <cell r="R3533" t="str">
            <v>J6</v>
          </cell>
          <cell r="S3533" t="str">
            <v>ENTREGADO</v>
          </cell>
          <cell r="T3533">
            <v>0</v>
          </cell>
          <cell r="U3533" t="str">
            <v>SURCO QUISPE JOHNNY</v>
          </cell>
          <cell r="V3533" t="str">
            <v>FLOREZ CONDORI  JOSE WILLIANS</v>
          </cell>
        </row>
        <row r="3534">
          <cell r="A3534">
            <v>3546</v>
          </cell>
          <cell r="B3534">
            <v>42732</v>
          </cell>
          <cell r="C3534" t="str">
            <v>DICIEMBRE</v>
          </cell>
          <cell r="D3534" t="str">
            <v>2016</v>
          </cell>
          <cell r="E3534">
            <v>200</v>
          </cell>
          <cell r="F3534" t="str">
            <v>TALLER</v>
          </cell>
          <cell r="G3534" t="str">
            <v>TALLER</v>
          </cell>
          <cell r="H3534" t="str">
            <v>TALLER</v>
          </cell>
          <cell r="I3534" t="str">
            <v>TALLER</v>
          </cell>
          <cell r="J3534" t="str">
            <v>INSUMO TALLER</v>
          </cell>
          <cell r="K3534" t="str">
            <v>THINNER</v>
          </cell>
          <cell r="L3534">
            <v>2</v>
          </cell>
          <cell r="M3534" t="str">
            <v>GLNS.</v>
          </cell>
          <cell r="N3534" t="str">
            <v>TALLER</v>
          </cell>
          <cell r="O3534">
            <v>58</v>
          </cell>
          <cell r="P3534" t="str">
            <v>S4</v>
          </cell>
          <cell r="Q3534" t="str">
            <v>J1</v>
          </cell>
          <cell r="R3534" t="str">
            <v>J6</v>
          </cell>
          <cell r="S3534" t="str">
            <v>ENTREGADO</v>
          </cell>
          <cell r="T3534">
            <v>0</v>
          </cell>
          <cell r="U3534" t="str">
            <v>SURCO QUISPE JOHNNY</v>
          </cell>
          <cell r="V3534" t="str">
            <v>FLOREZ CONDORI  JOSE WILLIANS</v>
          </cell>
        </row>
        <row r="3535">
          <cell r="A3535">
            <v>3549</v>
          </cell>
          <cell r="B3535">
            <v>42732</v>
          </cell>
          <cell r="C3535" t="str">
            <v>DICIEMBRE</v>
          </cell>
          <cell r="D3535" t="str">
            <v>2016</v>
          </cell>
          <cell r="E3535">
            <v>200</v>
          </cell>
          <cell r="F3535" t="str">
            <v>TALLER</v>
          </cell>
          <cell r="G3535" t="str">
            <v>TALLER</v>
          </cell>
          <cell r="H3535" t="str">
            <v>TALLER</v>
          </cell>
          <cell r="I3535" t="str">
            <v>TALLER</v>
          </cell>
          <cell r="J3535" t="str">
            <v>INSUMO TALLER</v>
          </cell>
          <cell r="K3535" t="str">
            <v>SPRAY BLANCO</v>
          </cell>
          <cell r="L3535">
            <v>1</v>
          </cell>
          <cell r="M3535" t="str">
            <v>UNID.</v>
          </cell>
          <cell r="N3535" t="str">
            <v>TALLER</v>
          </cell>
          <cell r="O3535">
            <v>58</v>
          </cell>
          <cell r="P3535" t="str">
            <v>N1</v>
          </cell>
          <cell r="Q3535" t="str">
            <v>J3</v>
          </cell>
          <cell r="R3535" t="str">
            <v>J6</v>
          </cell>
          <cell r="S3535" t="str">
            <v>ENTREGADO</v>
          </cell>
          <cell r="T3535">
            <v>0</v>
          </cell>
          <cell r="U3535" t="str">
            <v>AGUILAR CCANTUTA WILLY</v>
          </cell>
          <cell r="V3535" t="str">
            <v>CHURA PIZARRO ALBERTO</v>
          </cell>
        </row>
        <row r="3536">
          <cell r="A3536">
            <v>3550</v>
          </cell>
          <cell r="B3536">
            <v>42732</v>
          </cell>
          <cell r="C3536" t="str">
            <v>DICIEMBRE</v>
          </cell>
          <cell r="D3536" t="str">
            <v>2016</v>
          </cell>
          <cell r="E3536">
            <v>200</v>
          </cell>
          <cell r="F3536" t="str">
            <v>TALLER</v>
          </cell>
          <cell r="G3536" t="str">
            <v>TALLER</v>
          </cell>
          <cell r="H3536" t="str">
            <v>TALLER</v>
          </cell>
          <cell r="I3536" t="str">
            <v>TALLER</v>
          </cell>
          <cell r="J3536" t="str">
            <v>INSUMO TALLER</v>
          </cell>
          <cell r="K3536" t="str">
            <v>AFLOJATODO</v>
          </cell>
          <cell r="L3536">
            <v>1</v>
          </cell>
          <cell r="M3536" t="str">
            <v>UNID.</v>
          </cell>
          <cell r="N3536" t="str">
            <v>TALLER</v>
          </cell>
          <cell r="O3536">
            <v>58</v>
          </cell>
          <cell r="P3536" t="str">
            <v>N1</v>
          </cell>
          <cell r="Q3536" t="str">
            <v>J3</v>
          </cell>
          <cell r="R3536" t="str">
            <v>J6</v>
          </cell>
          <cell r="S3536" t="str">
            <v>ENTREGADO</v>
          </cell>
          <cell r="T3536">
            <v>0</v>
          </cell>
          <cell r="U3536" t="str">
            <v>AGUILAR CCANTUTA WILLY</v>
          </cell>
          <cell r="V3536" t="str">
            <v>CHURA PIZARRO ALBERTO</v>
          </cell>
        </row>
        <row r="3537">
          <cell r="A3537">
            <v>3557</v>
          </cell>
          <cell r="B3537">
            <v>42732</v>
          </cell>
          <cell r="C3537" t="str">
            <v>DICIEMBRE</v>
          </cell>
          <cell r="D3537" t="str">
            <v>2016</v>
          </cell>
          <cell r="E3537">
            <v>200</v>
          </cell>
          <cell r="F3537" t="str">
            <v>TALLER</v>
          </cell>
          <cell r="G3537" t="str">
            <v>TALLER</v>
          </cell>
          <cell r="H3537" t="str">
            <v>TALLER</v>
          </cell>
          <cell r="I3537" t="str">
            <v>TALLER</v>
          </cell>
          <cell r="J3537" t="str">
            <v>INSUMO TALLER</v>
          </cell>
          <cell r="K3537" t="str">
            <v>CINTA AISLANTE NEGRA</v>
          </cell>
          <cell r="L3537">
            <v>1</v>
          </cell>
          <cell r="M3537" t="str">
            <v>UNID.</v>
          </cell>
          <cell r="N3537" t="str">
            <v>TALLER</v>
          </cell>
          <cell r="O3537">
            <v>58</v>
          </cell>
          <cell r="P3537" t="str">
            <v>E2</v>
          </cell>
          <cell r="Q3537" t="str">
            <v>J1</v>
          </cell>
          <cell r="R3537" t="str">
            <v>J5</v>
          </cell>
          <cell r="S3537" t="str">
            <v>ENTREGADO</v>
          </cell>
          <cell r="T3537">
            <v>0</v>
          </cell>
          <cell r="U3537" t="str">
            <v>YUCA BELLIDO BORIS YERSY</v>
          </cell>
          <cell r="V3537" t="str">
            <v>FLOREZ CONDORI  JOSE WILLIANS</v>
          </cell>
        </row>
        <row r="3538">
          <cell r="A3538">
            <v>3509</v>
          </cell>
          <cell r="B3538">
            <v>42732</v>
          </cell>
          <cell r="C3538" t="str">
            <v>DICIEMBRE</v>
          </cell>
          <cell r="D3538" t="str">
            <v>2016</v>
          </cell>
          <cell r="E3538">
            <v>705</v>
          </cell>
          <cell r="F3538" t="str">
            <v>X2W-759</v>
          </cell>
          <cell r="G3538" t="str">
            <v>C5V-999</v>
          </cell>
          <cell r="H3538" t="str">
            <v>LAS BAMBAS</v>
          </cell>
          <cell r="I3538">
            <v>156078</v>
          </cell>
          <cell r="J3538" t="str">
            <v>REPUESTO</v>
          </cell>
          <cell r="K3538" t="str">
            <v>SOPORTE DE TRAVESAÑO POSTERIOR</v>
          </cell>
          <cell r="L3538">
            <v>2</v>
          </cell>
          <cell r="M3538" t="str">
            <v>UNID.</v>
          </cell>
          <cell r="N3538" t="str">
            <v>TRACTO</v>
          </cell>
          <cell r="O3538">
            <v>58</v>
          </cell>
          <cell r="P3538" t="str">
            <v>M8</v>
          </cell>
          <cell r="Q3538" t="str">
            <v>J1</v>
          </cell>
          <cell r="R3538" t="str">
            <v>J6</v>
          </cell>
          <cell r="S3538" t="str">
            <v>PENDIENTE</v>
          </cell>
          <cell r="T3538">
            <v>0</v>
          </cell>
          <cell r="U3538" t="str">
            <v>VARILLAS GAGO  OSCAR ALBERTO</v>
          </cell>
          <cell r="V3538" t="str">
            <v>FLOREZ CONDORI  JOSE WILLIANS</v>
          </cell>
        </row>
        <row r="3539">
          <cell r="A3539">
            <v>3510</v>
          </cell>
          <cell r="B3539">
            <v>42732</v>
          </cell>
          <cell r="C3539" t="str">
            <v>DICIEMBRE</v>
          </cell>
          <cell r="D3539" t="str">
            <v>2016</v>
          </cell>
          <cell r="E3539">
            <v>705</v>
          </cell>
          <cell r="F3539" t="str">
            <v>X2W-759</v>
          </cell>
          <cell r="G3539" t="str">
            <v>C5V-999</v>
          </cell>
          <cell r="H3539" t="str">
            <v>LAS BAMBAS</v>
          </cell>
          <cell r="I3539">
            <v>156078</v>
          </cell>
          <cell r="J3539" t="str">
            <v>REPUESTO</v>
          </cell>
          <cell r="K3539" t="str">
            <v>PERNO 5/8 X 2</v>
          </cell>
          <cell r="L3539">
            <v>4</v>
          </cell>
          <cell r="M3539" t="str">
            <v>UNID.</v>
          </cell>
          <cell r="N3539" t="str">
            <v>TRACTO</v>
          </cell>
          <cell r="O3539">
            <v>58</v>
          </cell>
          <cell r="P3539" t="str">
            <v>M8</v>
          </cell>
          <cell r="Q3539" t="str">
            <v>J1</v>
          </cell>
          <cell r="R3539" t="str">
            <v>J6</v>
          </cell>
          <cell r="S3539" t="str">
            <v>PENDIENTE</v>
          </cell>
          <cell r="T3539">
            <v>0</v>
          </cell>
          <cell r="U3539" t="str">
            <v>VARILLAS GAGO  OSCAR ALBERTO</v>
          </cell>
          <cell r="V3539" t="str">
            <v>FLOREZ CONDORI  JOSE WILLIANS</v>
          </cell>
        </row>
        <row r="3540">
          <cell r="A3540">
            <v>3511</v>
          </cell>
          <cell r="B3540">
            <v>42732</v>
          </cell>
          <cell r="C3540" t="str">
            <v>DICIEMBRE</v>
          </cell>
          <cell r="D3540" t="str">
            <v>2016</v>
          </cell>
          <cell r="E3540">
            <v>705</v>
          </cell>
          <cell r="F3540" t="str">
            <v>X2W-759</v>
          </cell>
          <cell r="G3540" t="str">
            <v>C5V-999</v>
          </cell>
          <cell r="H3540" t="str">
            <v>LAS BAMBAS</v>
          </cell>
          <cell r="I3540">
            <v>156078</v>
          </cell>
          <cell r="J3540" t="str">
            <v>REPUESTO</v>
          </cell>
          <cell r="K3540" t="str">
            <v>TUERCA SEGURO 5/8</v>
          </cell>
          <cell r="L3540">
            <v>5</v>
          </cell>
          <cell r="M3540" t="str">
            <v>UNID.</v>
          </cell>
          <cell r="N3540" t="str">
            <v>TRACTO</v>
          </cell>
          <cell r="O3540">
            <v>58</v>
          </cell>
          <cell r="P3540" t="str">
            <v>M8</v>
          </cell>
          <cell r="Q3540" t="str">
            <v>J1</v>
          </cell>
          <cell r="R3540" t="str">
            <v>J6</v>
          </cell>
          <cell r="S3540" t="str">
            <v>PENDIENTE</v>
          </cell>
          <cell r="T3540">
            <v>0</v>
          </cell>
          <cell r="U3540" t="str">
            <v>VARILLAS GAGO  OSCAR ALBERTO</v>
          </cell>
          <cell r="V3540" t="str">
            <v>FLOREZ CONDORI  JOSE WILLIANS</v>
          </cell>
        </row>
        <row r="3541">
          <cell r="A3541">
            <v>3512</v>
          </cell>
          <cell r="B3541">
            <v>42732</v>
          </cell>
          <cell r="C3541" t="str">
            <v>DICIEMBRE</v>
          </cell>
          <cell r="D3541" t="str">
            <v>2016</v>
          </cell>
          <cell r="E3541">
            <v>705</v>
          </cell>
          <cell r="F3541" t="str">
            <v>X2W-759</v>
          </cell>
          <cell r="G3541" t="str">
            <v>C5V-999</v>
          </cell>
          <cell r="H3541" t="str">
            <v>LAS BAMBAS</v>
          </cell>
          <cell r="I3541">
            <v>156078</v>
          </cell>
          <cell r="J3541" t="str">
            <v>REPUESTO</v>
          </cell>
          <cell r="K3541" t="str">
            <v>ARANDELA PLANA 5/8</v>
          </cell>
          <cell r="L3541">
            <v>8</v>
          </cell>
          <cell r="M3541" t="str">
            <v>UNID.</v>
          </cell>
          <cell r="N3541" t="str">
            <v>TRACTO</v>
          </cell>
          <cell r="O3541">
            <v>58</v>
          </cell>
          <cell r="P3541" t="str">
            <v>M8</v>
          </cell>
          <cell r="Q3541" t="str">
            <v>J1</v>
          </cell>
          <cell r="R3541" t="str">
            <v>J6</v>
          </cell>
          <cell r="S3541" t="str">
            <v>PENDIENTE</v>
          </cell>
          <cell r="T3541">
            <v>0</v>
          </cell>
          <cell r="U3541" t="str">
            <v>VARILLAS GAGO  OSCAR ALBERTO</v>
          </cell>
          <cell r="V3541" t="str">
            <v>FLOREZ CONDORI  JOSE WILLIANS</v>
          </cell>
        </row>
        <row r="3542">
          <cell r="A3542">
            <v>3513</v>
          </cell>
          <cell r="B3542">
            <v>42732</v>
          </cell>
          <cell r="C3542" t="str">
            <v>DICIEMBRE</v>
          </cell>
          <cell r="D3542" t="str">
            <v>2016</v>
          </cell>
          <cell r="E3542">
            <v>705</v>
          </cell>
          <cell r="F3542" t="str">
            <v>X2W-759</v>
          </cell>
          <cell r="G3542" t="str">
            <v>C5V-999</v>
          </cell>
          <cell r="H3542" t="str">
            <v>LAS BAMBAS</v>
          </cell>
          <cell r="I3542">
            <v>156078</v>
          </cell>
          <cell r="J3542" t="str">
            <v>REPUESTO</v>
          </cell>
          <cell r="K3542" t="str">
            <v>PERNO 5/8 X 6</v>
          </cell>
          <cell r="L3542">
            <v>1</v>
          </cell>
          <cell r="M3542" t="str">
            <v>UNID.</v>
          </cell>
          <cell r="N3542" t="str">
            <v>TRACTO</v>
          </cell>
          <cell r="O3542">
            <v>58</v>
          </cell>
          <cell r="P3542" t="str">
            <v>M8</v>
          </cell>
          <cell r="Q3542" t="str">
            <v>J1</v>
          </cell>
          <cell r="R3542" t="str">
            <v>J6</v>
          </cell>
          <cell r="S3542" t="str">
            <v>PENDIENTE</v>
          </cell>
          <cell r="T3542">
            <v>0</v>
          </cell>
          <cell r="U3542" t="str">
            <v>VARILLAS GAGO  OSCAR ALBERTO</v>
          </cell>
          <cell r="V3542" t="str">
            <v>FLOREZ CONDORI  JOSE WILLIANS</v>
          </cell>
        </row>
        <row r="3543">
          <cell r="A3543">
            <v>3559</v>
          </cell>
          <cell r="B3543">
            <v>42732</v>
          </cell>
          <cell r="C3543" t="str">
            <v>DICIEMBRE</v>
          </cell>
          <cell r="D3543" t="str">
            <v>2016</v>
          </cell>
          <cell r="E3543">
            <v>654</v>
          </cell>
          <cell r="F3543" t="str">
            <v>X2W-760</v>
          </cell>
          <cell r="G3543" t="str">
            <v>C5V-992</v>
          </cell>
          <cell r="H3543" t="str">
            <v>LAS BAMBAS</v>
          </cell>
          <cell r="I3543">
            <v>151954</v>
          </cell>
          <cell r="J3543" t="str">
            <v>REPUESTO</v>
          </cell>
          <cell r="K3543" t="str">
            <v>GOBERNADOR DE AIRE DE 120 PSI</v>
          </cell>
          <cell r="L3543">
            <v>1</v>
          </cell>
          <cell r="M3543" t="str">
            <v>UNID.</v>
          </cell>
          <cell r="N3543" t="str">
            <v>TRACTO</v>
          </cell>
          <cell r="O3543">
            <v>58</v>
          </cell>
          <cell r="P3543" t="str">
            <v>M4</v>
          </cell>
          <cell r="Q3543" t="str">
            <v>J1</v>
          </cell>
          <cell r="R3543" t="str">
            <v>J5</v>
          </cell>
          <cell r="S3543" t="str">
            <v>ENTREGADO</v>
          </cell>
          <cell r="T3543">
            <v>0</v>
          </cell>
          <cell r="U3543" t="str">
            <v>JULLIRI APAZA UBALDO</v>
          </cell>
          <cell r="V3543" t="str">
            <v>FLOREZ CONDORI  JOSE WILLIANS</v>
          </cell>
        </row>
        <row r="3544">
          <cell r="A3544">
            <v>3553</v>
          </cell>
          <cell r="B3544">
            <v>42732</v>
          </cell>
          <cell r="C3544" t="str">
            <v>DICIEMBRE</v>
          </cell>
          <cell r="D3544" t="str">
            <v>2016</v>
          </cell>
          <cell r="E3544">
            <v>694</v>
          </cell>
          <cell r="F3544" t="str">
            <v>X2W-762</v>
          </cell>
          <cell r="G3544" t="str">
            <v>C5V-998</v>
          </cell>
          <cell r="H3544" t="str">
            <v>LAS BAMBAS</v>
          </cell>
          <cell r="I3544">
            <v>160413</v>
          </cell>
          <cell r="J3544" t="str">
            <v>REPUESTO</v>
          </cell>
          <cell r="K3544" t="str">
            <v>AMORTIGUADOR (471700002809) (16-18708-000)</v>
          </cell>
          <cell r="L3544">
            <v>1</v>
          </cell>
          <cell r="M3544" t="str">
            <v>UNID.</v>
          </cell>
          <cell r="N3544" t="str">
            <v>CISTERNA</v>
          </cell>
          <cell r="O3544">
            <v>58</v>
          </cell>
          <cell r="P3544" t="str">
            <v>M9</v>
          </cell>
          <cell r="Q3544" t="str">
            <v>J1</v>
          </cell>
          <cell r="R3544" t="str">
            <v>J5</v>
          </cell>
          <cell r="S3544" t="str">
            <v>ENTREGADO</v>
          </cell>
          <cell r="T3544">
            <v>0</v>
          </cell>
          <cell r="U3544" t="str">
            <v>POMA SALAZAR CIRO</v>
          </cell>
          <cell r="V3544" t="str">
            <v>FLOREZ CONDORI  JOSE WILLIANS</v>
          </cell>
        </row>
        <row r="3545">
          <cell r="A3545">
            <v>3554</v>
          </cell>
          <cell r="B3545">
            <v>42732</v>
          </cell>
          <cell r="C3545" t="str">
            <v>DICIEMBRE</v>
          </cell>
          <cell r="D3545" t="str">
            <v>2016</v>
          </cell>
          <cell r="E3545">
            <v>694</v>
          </cell>
          <cell r="F3545" t="str">
            <v>X2W-762</v>
          </cell>
          <cell r="G3545" t="str">
            <v>C5V-998</v>
          </cell>
          <cell r="H3545" t="str">
            <v>LAS BAMBAS</v>
          </cell>
          <cell r="I3545">
            <v>160413</v>
          </cell>
          <cell r="J3545" t="str">
            <v>REPUESTO</v>
          </cell>
          <cell r="K3545" t="str">
            <v>ABRAZADERA DE MUELLE</v>
          </cell>
          <cell r="L3545">
            <v>1</v>
          </cell>
          <cell r="M3545" t="str">
            <v>UNID.</v>
          </cell>
          <cell r="N3545" t="str">
            <v>CISTERNA</v>
          </cell>
          <cell r="O3545">
            <v>58</v>
          </cell>
          <cell r="P3545" t="str">
            <v>M9</v>
          </cell>
          <cell r="Q3545" t="str">
            <v>J1</v>
          </cell>
          <cell r="R3545" t="str">
            <v>J5</v>
          </cell>
          <cell r="S3545" t="str">
            <v>ENTREGADO</v>
          </cell>
          <cell r="T3545">
            <v>0</v>
          </cell>
          <cell r="U3545" t="str">
            <v>POMA SALAZAR CIRO</v>
          </cell>
          <cell r="V3545" t="str">
            <v>FLOREZ CONDORI  JOSE WILLIANS</v>
          </cell>
        </row>
        <row r="3546">
          <cell r="A3546">
            <v>3555</v>
          </cell>
          <cell r="B3546">
            <v>42732</v>
          </cell>
          <cell r="C3546" t="str">
            <v>DICIEMBRE</v>
          </cell>
          <cell r="D3546" t="str">
            <v>2016</v>
          </cell>
          <cell r="E3546">
            <v>694</v>
          </cell>
          <cell r="F3546" t="str">
            <v>X2W-762</v>
          </cell>
          <cell r="G3546" t="str">
            <v>C5V-998</v>
          </cell>
          <cell r="H3546" t="str">
            <v>LAS BAMBAS</v>
          </cell>
          <cell r="I3546">
            <v>160413</v>
          </cell>
          <cell r="J3546" t="str">
            <v>REPUESTO</v>
          </cell>
          <cell r="K3546" t="str">
            <v>NIPLE DE ACOPLE RAPIDO 3/8</v>
          </cell>
          <cell r="L3546">
            <v>1</v>
          </cell>
          <cell r="M3546" t="str">
            <v>UNID.</v>
          </cell>
          <cell r="N3546" t="str">
            <v>CISTERNA</v>
          </cell>
          <cell r="O3546">
            <v>58</v>
          </cell>
          <cell r="P3546" t="str">
            <v>M9</v>
          </cell>
          <cell r="Q3546" t="str">
            <v>J1</v>
          </cell>
          <cell r="R3546" t="str">
            <v>J5</v>
          </cell>
          <cell r="S3546" t="str">
            <v>ENTREGADO</v>
          </cell>
          <cell r="T3546">
            <v>0</v>
          </cell>
          <cell r="U3546" t="str">
            <v>POMA SALAZAR CIRO</v>
          </cell>
          <cell r="V3546" t="str">
            <v>FLOREZ CONDORI  JOSE WILLIANS</v>
          </cell>
        </row>
        <row r="3547">
          <cell r="A3547">
            <v>3556</v>
          </cell>
          <cell r="B3547">
            <v>42732</v>
          </cell>
          <cell r="C3547" t="str">
            <v>DICIEMBRE</v>
          </cell>
          <cell r="D3547" t="str">
            <v>2016</v>
          </cell>
          <cell r="E3547">
            <v>694</v>
          </cell>
          <cell r="F3547" t="str">
            <v>X2W-762</v>
          </cell>
          <cell r="G3547" t="str">
            <v>C5V-998</v>
          </cell>
          <cell r="H3547" t="str">
            <v>LAS BAMBAS</v>
          </cell>
          <cell r="I3547">
            <v>160413</v>
          </cell>
          <cell r="J3547" t="str">
            <v>REPUESTO</v>
          </cell>
          <cell r="K3547" t="str">
            <v>GOMAS DE ESCAPE</v>
          </cell>
          <cell r="L3547">
            <v>2</v>
          </cell>
          <cell r="M3547" t="str">
            <v>UNID.</v>
          </cell>
          <cell r="N3547" t="str">
            <v>CISTERNA</v>
          </cell>
          <cell r="O3547">
            <v>58</v>
          </cell>
          <cell r="P3547" t="str">
            <v>M9</v>
          </cell>
          <cell r="Q3547" t="str">
            <v>J1</v>
          </cell>
          <cell r="R3547" t="str">
            <v>J5</v>
          </cell>
          <cell r="S3547" t="str">
            <v>ENTREGADO</v>
          </cell>
          <cell r="T3547">
            <v>0</v>
          </cell>
          <cell r="U3547" t="str">
            <v>POMA SALAZAR CIRO</v>
          </cell>
          <cell r="V3547" t="str">
            <v>FLOREZ CONDORI  JOSE WILLIANS</v>
          </cell>
        </row>
        <row r="3548">
          <cell r="A3548">
            <v>3490</v>
          </cell>
          <cell r="B3548">
            <v>42732</v>
          </cell>
          <cell r="C3548" t="str">
            <v>DICIEMBRE</v>
          </cell>
          <cell r="D3548" t="str">
            <v>2016</v>
          </cell>
          <cell r="E3548">
            <v>700</v>
          </cell>
          <cell r="F3548" t="str">
            <v>X2W-763</v>
          </cell>
          <cell r="G3548" t="str">
            <v>C5V-997</v>
          </cell>
          <cell r="H3548" t="str">
            <v>LAS BAMBAS</v>
          </cell>
          <cell r="I3548">
            <v>159006</v>
          </cell>
          <cell r="J3548" t="str">
            <v>REPUESTO</v>
          </cell>
          <cell r="K3548" t="str">
            <v>TAPABARRO PARA CISTERNA</v>
          </cell>
          <cell r="L3548">
            <v>1</v>
          </cell>
          <cell r="M3548" t="str">
            <v>UNID.</v>
          </cell>
          <cell r="N3548" t="str">
            <v>CISTERNA</v>
          </cell>
          <cell r="O3548">
            <v>58</v>
          </cell>
          <cell r="P3548" t="str">
            <v>M8</v>
          </cell>
          <cell r="Q3548" t="str">
            <v>J1</v>
          </cell>
          <cell r="R3548" t="str">
            <v>J6</v>
          </cell>
          <cell r="S3548" t="str">
            <v>PENDIENTE</v>
          </cell>
          <cell r="T3548">
            <v>0</v>
          </cell>
          <cell r="U3548" t="str">
            <v>VARILLAS GAGO  OSCAR ALBERTO</v>
          </cell>
          <cell r="V3548" t="str">
            <v>FLOREZ CONDORI  JOSE WILLIANS</v>
          </cell>
        </row>
        <row r="3549">
          <cell r="A3549">
            <v>3491</v>
          </cell>
          <cell r="B3549">
            <v>42732</v>
          </cell>
          <cell r="C3549" t="str">
            <v>DICIEMBRE</v>
          </cell>
          <cell r="D3549" t="str">
            <v>2016</v>
          </cell>
          <cell r="E3549">
            <v>700</v>
          </cell>
          <cell r="F3549" t="str">
            <v>X2W-763</v>
          </cell>
          <cell r="G3549" t="str">
            <v>C5V-997</v>
          </cell>
          <cell r="H3549" t="str">
            <v>LAS BAMBAS</v>
          </cell>
          <cell r="I3549">
            <v>159006</v>
          </cell>
          <cell r="J3549" t="str">
            <v>REPUESTO</v>
          </cell>
          <cell r="K3549" t="str">
            <v>PERNO 5/8 X 6</v>
          </cell>
          <cell r="L3549">
            <v>1</v>
          </cell>
          <cell r="M3549" t="str">
            <v>UNID.</v>
          </cell>
          <cell r="N3549" t="str">
            <v>CISTERNA</v>
          </cell>
          <cell r="O3549">
            <v>58</v>
          </cell>
          <cell r="P3549" t="str">
            <v>M8</v>
          </cell>
          <cell r="Q3549" t="str">
            <v>J1</v>
          </cell>
          <cell r="R3549" t="str">
            <v>J6</v>
          </cell>
          <cell r="S3549" t="str">
            <v>PENDIENTE</v>
          </cell>
          <cell r="T3549">
            <v>0</v>
          </cell>
          <cell r="U3549" t="str">
            <v>VARILLAS GAGO  OSCAR ALBERTO</v>
          </cell>
          <cell r="V3549" t="str">
            <v>FLOREZ CONDORI  JOSE WILLIANS</v>
          </cell>
        </row>
        <row r="3550">
          <cell r="A3550">
            <v>3492</v>
          </cell>
          <cell r="B3550">
            <v>42732</v>
          </cell>
          <cell r="C3550" t="str">
            <v>DICIEMBRE</v>
          </cell>
          <cell r="D3550" t="str">
            <v>2016</v>
          </cell>
          <cell r="E3550">
            <v>700</v>
          </cell>
          <cell r="F3550" t="str">
            <v>X2W-763</v>
          </cell>
          <cell r="G3550" t="str">
            <v>C5V-997</v>
          </cell>
          <cell r="H3550" t="str">
            <v>LAS BAMBAS</v>
          </cell>
          <cell r="I3550">
            <v>159006</v>
          </cell>
          <cell r="J3550" t="str">
            <v>REPUESTO</v>
          </cell>
          <cell r="K3550" t="str">
            <v>TUERCA SEGURO 5/8</v>
          </cell>
          <cell r="L3550">
            <v>1</v>
          </cell>
          <cell r="M3550" t="str">
            <v>UNID.</v>
          </cell>
          <cell r="N3550" t="str">
            <v>CISTERNA</v>
          </cell>
          <cell r="O3550">
            <v>58</v>
          </cell>
          <cell r="P3550" t="str">
            <v>M8</v>
          </cell>
          <cell r="Q3550" t="str">
            <v>J1</v>
          </cell>
          <cell r="R3550" t="str">
            <v>J6</v>
          </cell>
          <cell r="S3550" t="str">
            <v>PENDIENTE</v>
          </cell>
          <cell r="T3550">
            <v>0</v>
          </cell>
          <cell r="U3550" t="str">
            <v>VARILLAS GAGO  OSCAR ALBERTO</v>
          </cell>
          <cell r="V3550" t="str">
            <v>FLOREZ CONDORI  JOSE WILLIANS</v>
          </cell>
        </row>
        <row r="3551">
          <cell r="A3551">
            <v>3560</v>
          </cell>
          <cell r="B3551">
            <v>42732</v>
          </cell>
          <cell r="C3551" t="str">
            <v>DICIEMBRE</v>
          </cell>
          <cell r="D3551" t="str">
            <v>2016</v>
          </cell>
          <cell r="E3551">
            <v>700</v>
          </cell>
          <cell r="F3551" t="str">
            <v>X2W-763</v>
          </cell>
          <cell r="G3551" t="str">
            <v>C5V-997</v>
          </cell>
          <cell r="H3551" t="str">
            <v>LAS BAMBAS</v>
          </cell>
          <cell r="I3551">
            <v>159006</v>
          </cell>
          <cell r="J3551" t="str">
            <v>REPUESTO</v>
          </cell>
          <cell r="K3551" t="str">
            <v xml:space="preserve">GUARDAFANGO </v>
          </cell>
          <cell r="L3551">
            <v>1</v>
          </cell>
          <cell r="M3551" t="str">
            <v>UNID.</v>
          </cell>
          <cell r="N3551" t="str">
            <v>CISTERNA</v>
          </cell>
          <cell r="O3551">
            <v>58</v>
          </cell>
          <cell r="P3551" t="str">
            <v>M8</v>
          </cell>
          <cell r="Q3551" t="str">
            <v>J1</v>
          </cell>
          <cell r="R3551" t="str">
            <v>J5</v>
          </cell>
          <cell r="S3551" t="str">
            <v>ENTREGADO</v>
          </cell>
          <cell r="T3551">
            <v>0</v>
          </cell>
          <cell r="U3551" t="str">
            <v>VARILLAS GAGO  OSCAR ALBERTO</v>
          </cell>
          <cell r="V3551" t="str">
            <v>FLOREZ CONDORI  JOSE WILLIANS</v>
          </cell>
        </row>
        <row r="3552">
          <cell r="A3552">
            <v>3503</v>
          </cell>
          <cell r="B3552">
            <v>42732</v>
          </cell>
          <cell r="C3552" t="str">
            <v>DICIEMBRE</v>
          </cell>
          <cell r="D3552" t="str">
            <v>2016</v>
          </cell>
          <cell r="E3552">
            <v>651</v>
          </cell>
          <cell r="F3552" t="str">
            <v>X2W-765</v>
          </cell>
          <cell r="G3552" t="str">
            <v>C5V-993</v>
          </cell>
          <cell r="H3552" t="str">
            <v>LAS BAMBAS</v>
          </cell>
          <cell r="I3552">
            <v>159021</v>
          </cell>
          <cell r="J3552" t="str">
            <v>REPUESTO</v>
          </cell>
          <cell r="K3552" t="str">
            <v>PERNO 3/8 X 1 1/2</v>
          </cell>
          <cell r="L3552">
            <v>2</v>
          </cell>
          <cell r="M3552" t="str">
            <v>UNID.</v>
          </cell>
          <cell r="N3552" t="str">
            <v>TRACTO</v>
          </cell>
          <cell r="O3552">
            <v>58</v>
          </cell>
          <cell r="P3552" t="str">
            <v>M4</v>
          </cell>
          <cell r="Q3552" t="str">
            <v>J1</v>
          </cell>
          <cell r="R3552" t="str">
            <v>J6</v>
          </cell>
          <cell r="S3552" t="str">
            <v>PENDIENTE</v>
          </cell>
          <cell r="T3552">
            <v>0</v>
          </cell>
          <cell r="U3552" t="str">
            <v>JULLIRI APAZA UBALDO</v>
          </cell>
          <cell r="V3552" t="str">
            <v>FLOREZ CONDORI  JOSE WILLIANS</v>
          </cell>
        </row>
        <row r="3553">
          <cell r="A3553">
            <v>3504</v>
          </cell>
          <cell r="B3553">
            <v>42732</v>
          </cell>
          <cell r="C3553" t="str">
            <v>DICIEMBRE</v>
          </cell>
          <cell r="D3553" t="str">
            <v>2016</v>
          </cell>
          <cell r="E3553">
            <v>651</v>
          </cell>
          <cell r="F3553" t="str">
            <v>X2W-765</v>
          </cell>
          <cell r="G3553" t="str">
            <v>C5V-993</v>
          </cell>
          <cell r="H3553" t="str">
            <v>LAS BAMBAS</v>
          </cell>
          <cell r="I3553">
            <v>159021</v>
          </cell>
          <cell r="J3553" t="str">
            <v>REPUESTO</v>
          </cell>
          <cell r="K3553" t="str">
            <v>ARANDELA PLANA 3/8</v>
          </cell>
          <cell r="L3553">
            <v>4</v>
          </cell>
          <cell r="M3553" t="str">
            <v>UNID.</v>
          </cell>
          <cell r="N3553" t="str">
            <v>TRACTO</v>
          </cell>
          <cell r="O3553">
            <v>58</v>
          </cell>
          <cell r="P3553" t="str">
            <v>M4</v>
          </cell>
          <cell r="Q3553" t="str">
            <v>J1</v>
          </cell>
          <cell r="R3553" t="str">
            <v>J6</v>
          </cell>
          <cell r="S3553" t="str">
            <v>PENDIENTE</v>
          </cell>
          <cell r="T3553">
            <v>0</v>
          </cell>
          <cell r="U3553" t="str">
            <v>JULLIRI APAZA UBALDO</v>
          </cell>
          <cell r="V3553" t="str">
            <v>FLOREZ CONDORI  JOSE WILLIANS</v>
          </cell>
        </row>
        <row r="3554">
          <cell r="A3554">
            <v>3505</v>
          </cell>
          <cell r="B3554">
            <v>42732</v>
          </cell>
          <cell r="C3554" t="str">
            <v>DICIEMBRE</v>
          </cell>
          <cell r="D3554" t="str">
            <v>2016</v>
          </cell>
          <cell r="E3554">
            <v>651</v>
          </cell>
          <cell r="F3554" t="str">
            <v>X2W-765</v>
          </cell>
          <cell r="G3554" t="str">
            <v>C5V-993</v>
          </cell>
          <cell r="H3554" t="str">
            <v>LAS BAMBAS</v>
          </cell>
          <cell r="I3554">
            <v>159021</v>
          </cell>
          <cell r="J3554" t="str">
            <v>REPUESTO</v>
          </cell>
          <cell r="K3554" t="str">
            <v>TUERCA SEGURO 3/8</v>
          </cell>
          <cell r="L3554">
            <v>2</v>
          </cell>
          <cell r="M3554" t="str">
            <v>UNID.</v>
          </cell>
          <cell r="N3554" t="str">
            <v>TRACTO</v>
          </cell>
          <cell r="O3554">
            <v>58</v>
          </cell>
          <cell r="P3554" t="str">
            <v>M4</v>
          </cell>
          <cell r="Q3554" t="str">
            <v>J1</v>
          </cell>
          <cell r="R3554" t="str">
            <v>J6</v>
          </cell>
          <cell r="S3554" t="str">
            <v>PENDIENTE</v>
          </cell>
          <cell r="T3554">
            <v>0</v>
          </cell>
          <cell r="U3554" t="str">
            <v>JULLIRI APAZA UBALDO</v>
          </cell>
          <cell r="V3554" t="str">
            <v>FLOREZ CONDORI  JOSE WILLIANS</v>
          </cell>
        </row>
        <row r="3555">
          <cell r="A3555">
            <v>3506</v>
          </cell>
          <cell r="B3555">
            <v>42732</v>
          </cell>
          <cell r="C3555" t="str">
            <v>DICIEMBRE</v>
          </cell>
          <cell r="D3555" t="str">
            <v>2016</v>
          </cell>
          <cell r="E3555">
            <v>651</v>
          </cell>
          <cell r="F3555" t="str">
            <v>X2W-765</v>
          </cell>
          <cell r="G3555" t="str">
            <v>C5V-993</v>
          </cell>
          <cell r="H3555" t="str">
            <v>LAS BAMBAS</v>
          </cell>
          <cell r="I3555">
            <v>159021</v>
          </cell>
          <cell r="J3555" t="str">
            <v>REPUESTO</v>
          </cell>
          <cell r="K3555" t="str">
            <v>ARANDELA PLANA 1/2</v>
          </cell>
          <cell r="L3555">
            <v>3</v>
          </cell>
          <cell r="M3555" t="str">
            <v>UNID.</v>
          </cell>
          <cell r="N3555" t="str">
            <v>TRACTO</v>
          </cell>
          <cell r="O3555">
            <v>58</v>
          </cell>
          <cell r="P3555" t="str">
            <v>M4</v>
          </cell>
          <cell r="Q3555" t="str">
            <v>J1</v>
          </cell>
          <cell r="R3555" t="str">
            <v>J6</v>
          </cell>
          <cell r="S3555" t="str">
            <v>PENDIENTE</v>
          </cell>
          <cell r="T3555">
            <v>0</v>
          </cell>
          <cell r="U3555" t="str">
            <v>JULLIRI APAZA UBALDO</v>
          </cell>
          <cell r="V3555" t="str">
            <v>FLOREZ CONDORI  JOSE WILLIANS</v>
          </cell>
        </row>
        <row r="3556">
          <cell r="A3556">
            <v>3514</v>
          </cell>
          <cell r="B3556">
            <v>42732</v>
          </cell>
          <cell r="C3556" t="str">
            <v>DICIEMBRE</v>
          </cell>
          <cell r="D3556" t="str">
            <v>2016</v>
          </cell>
          <cell r="E3556">
            <v>651</v>
          </cell>
          <cell r="F3556" t="str">
            <v>X2W-765</v>
          </cell>
          <cell r="G3556" t="str">
            <v>C5V-993</v>
          </cell>
          <cell r="H3556" t="str">
            <v>LAS BAMBAS</v>
          </cell>
          <cell r="I3556">
            <v>159021</v>
          </cell>
          <cell r="J3556" t="str">
            <v>REPUESTO</v>
          </cell>
          <cell r="K3556" t="str">
            <v>NIPLE M 17 SALIDA 3/8 EN L COMPLETO</v>
          </cell>
          <cell r="L3556">
            <v>2</v>
          </cell>
          <cell r="M3556" t="str">
            <v>UNID.</v>
          </cell>
          <cell r="N3556" t="str">
            <v>CISTERNA</v>
          </cell>
          <cell r="O3556">
            <v>58</v>
          </cell>
          <cell r="P3556" t="str">
            <v>M4</v>
          </cell>
          <cell r="Q3556" t="str">
            <v>J1</v>
          </cell>
          <cell r="R3556" t="str">
            <v>J6</v>
          </cell>
          <cell r="S3556" t="str">
            <v>PENDIENTE</v>
          </cell>
          <cell r="T3556">
            <v>0</v>
          </cell>
          <cell r="U3556" t="str">
            <v>JULLIRI APAZA UBALDO</v>
          </cell>
          <cell r="V3556" t="str">
            <v>FLOREZ CONDORI  JOSE WILLIANS</v>
          </cell>
        </row>
        <row r="3557">
          <cell r="A3557">
            <v>3515</v>
          </cell>
          <cell r="B3557">
            <v>42732</v>
          </cell>
          <cell r="C3557" t="str">
            <v>DICIEMBRE</v>
          </cell>
          <cell r="D3557" t="str">
            <v>2016</v>
          </cell>
          <cell r="E3557">
            <v>651</v>
          </cell>
          <cell r="F3557" t="str">
            <v>X2W-765</v>
          </cell>
          <cell r="G3557" t="str">
            <v>C5V-993</v>
          </cell>
          <cell r="H3557" t="str">
            <v>LAS BAMBAS</v>
          </cell>
          <cell r="I3557">
            <v>159021</v>
          </cell>
          <cell r="J3557" t="str">
            <v>REPUESTO</v>
          </cell>
          <cell r="K3557" t="str">
            <v>PRESINTOS 300</v>
          </cell>
          <cell r="L3557">
            <v>6</v>
          </cell>
          <cell r="M3557" t="str">
            <v>UNID.</v>
          </cell>
          <cell r="N3557" t="str">
            <v>CISTERNA</v>
          </cell>
          <cell r="O3557">
            <v>58</v>
          </cell>
          <cell r="P3557" t="str">
            <v>M4</v>
          </cell>
          <cell r="Q3557" t="str">
            <v>J1</v>
          </cell>
          <cell r="R3557" t="str">
            <v>J6</v>
          </cell>
          <cell r="S3557" t="str">
            <v>PENDIENTE</v>
          </cell>
          <cell r="T3557">
            <v>0</v>
          </cell>
          <cell r="U3557" t="str">
            <v>JULLIRI APAZA UBALDO</v>
          </cell>
          <cell r="V3557" t="str">
            <v>FLOREZ CONDORI  JOSE WILLIANS</v>
          </cell>
        </row>
        <row r="3558">
          <cell r="A3558">
            <v>3516</v>
          </cell>
          <cell r="B3558">
            <v>42732</v>
          </cell>
          <cell r="C3558" t="str">
            <v>DICIEMBRE</v>
          </cell>
          <cell r="D3558" t="str">
            <v>2016</v>
          </cell>
          <cell r="E3558">
            <v>651</v>
          </cell>
          <cell r="F3558" t="str">
            <v>X2W-765</v>
          </cell>
          <cell r="G3558" t="str">
            <v>C5V-993</v>
          </cell>
          <cell r="H3558" t="str">
            <v>LAS BAMBAS</v>
          </cell>
          <cell r="I3558">
            <v>159021</v>
          </cell>
          <cell r="J3558" t="str">
            <v>REPUESTO</v>
          </cell>
          <cell r="K3558" t="str">
            <v>MANGUERA SINFLEX 3/8</v>
          </cell>
          <cell r="L3558">
            <v>2</v>
          </cell>
          <cell r="M3558" t="str">
            <v>M</v>
          </cell>
          <cell r="N3558" t="str">
            <v>CISTERNA</v>
          </cell>
          <cell r="O3558">
            <v>58</v>
          </cell>
          <cell r="P3558" t="str">
            <v>M4</v>
          </cell>
          <cell r="Q3558" t="str">
            <v>J1</v>
          </cell>
          <cell r="R3558" t="str">
            <v>J6</v>
          </cell>
          <cell r="S3558" t="str">
            <v>PENDIENTE</v>
          </cell>
          <cell r="T3558">
            <v>0</v>
          </cell>
          <cell r="U3558" t="str">
            <v>JULLIRI APAZA UBALDO</v>
          </cell>
          <cell r="V3558" t="str">
            <v>FLOREZ CONDORI  JOSE WILLIANS</v>
          </cell>
        </row>
        <row r="3559">
          <cell r="A3559">
            <v>3524</v>
          </cell>
          <cell r="B3559">
            <v>42732</v>
          </cell>
          <cell r="C3559" t="str">
            <v>DICIEMBRE</v>
          </cell>
          <cell r="D3559" t="str">
            <v>2016</v>
          </cell>
          <cell r="E3559">
            <v>651</v>
          </cell>
          <cell r="F3559" t="str">
            <v>X2W-765</v>
          </cell>
          <cell r="G3559" t="str">
            <v>C5V-993</v>
          </cell>
          <cell r="H3559" t="str">
            <v>LAS BAMBAS</v>
          </cell>
          <cell r="I3559">
            <v>159021</v>
          </cell>
          <cell r="J3559" t="str">
            <v>REPUESTO</v>
          </cell>
          <cell r="K3559" t="str">
            <v>FOCO 9006 H</v>
          </cell>
          <cell r="L3559">
            <v>1</v>
          </cell>
          <cell r="M3559" t="str">
            <v>UNID.</v>
          </cell>
          <cell r="N3559" t="str">
            <v>TRACTO</v>
          </cell>
          <cell r="O3559">
            <v>58</v>
          </cell>
          <cell r="P3559" t="str">
            <v>E3</v>
          </cell>
          <cell r="Q3559" t="str">
            <v>J1</v>
          </cell>
          <cell r="R3559" t="str">
            <v>J6</v>
          </cell>
          <cell r="S3559" t="str">
            <v>PENDIENTE</v>
          </cell>
          <cell r="T3559">
            <v>0</v>
          </cell>
          <cell r="U3559" t="str">
            <v>CONDORI CHURATA ALEX</v>
          </cell>
          <cell r="V3559" t="str">
            <v>FLOREZ CONDORI  JOSE WILLIANS</v>
          </cell>
        </row>
        <row r="3560">
          <cell r="A3560">
            <v>3525</v>
          </cell>
          <cell r="B3560">
            <v>42732</v>
          </cell>
          <cell r="C3560" t="str">
            <v>DICIEMBRE</v>
          </cell>
          <cell r="D3560" t="str">
            <v>2016</v>
          </cell>
          <cell r="E3560">
            <v>651</v>
          </cell>
          <cell r="F3560" t="str">
            <v>X2W-765</v>
          </cell>
          <cell r="G3560" t="str">
            <v>C5V-993</v>
          </cell>
          <cell r="H3560" t="str">
            <v>LAS BAMBAS</v>
          </cell>
          <cell r="I3560">
            <v>159021</v>
          </cell>
          <cell r="J3560" t="str">
            <v>REPUESTO</v>
          </cell>
          <cell r="K3560" t="str">
            <v>CONO , GUIA Y TUERCA 1/4</v>
          </cell>
          <cell r="L3560">
            <v>1</v>
          </cell>
          <cell r="M3560" t="str">
            <v>UNID.</v>
          </cell>
          <cell r="N3560" t="str">
            <v>CISTERNA</v>
          </cell>
          <cell r="O3560">
            <v>58</v>
          </cell>
          <cell r="P3560" t="str">
            <v>M4</v>
          </cell>
          <cell r="Q3560" t="str">
            <v>J1</v>
          </cell>
          <cell r="R3560" t="str">
            <v>J5</v>
          </cell>
          <cell r="S3560" t="str">
            <v>PENDIENTE</v>
          </cell>
          <cell r="T3560">
            <v>0</v>
          </cell>
          <cell r="U3560" t="str">
            <v>JULLIRI APAZA UBALDO</v>
          </cell>
          <cell r="V3560" t="str">
            <v>FLOREZ CONDORI  JOSE WILLIANS</v>
          </cell>
        </row>
        <row r="3561">
          <cell r="A3561">
            <v>3537</v>
          </cell>
          <cell r="B3561">
            <v>42732</v>
          </cell>
          <cell r="C3561" t="str">
            <v>DICIEMBRE</v>
          </cell>
          <cell r="D3561" t="str">
            <v>2016</v>
          </cell>
          <cell r="E3561">
            <v>651</v>
          </cell>
          <cell r="F3561" t="str">
            <v>X2W-765</v>
          </cell>
          <cell r="G3561" t="str">
            <v>C5V-993</v>
          </cell>
          <cell r="H3561" t="str">
            <v>LAS BAMBAS</v>
          </cell>
          <cell r="I3561">
            <v>159021</v>
          </cell>
          <cell r="J3561" t="str">
            <v>REPUESTO</v>
          </cell>
          <cell r="K3561" t="str">
            <v>GOBERNADOR 120 LIBRAS</v>
          </cell>
          <cell r="L3561">
            <v>1</v>
          </cell>
          <cell r="M3561" t="str">
            <v>UNID.</v>
          </cell>
          <cell r="N3561" t="str">
            <v>TRACTO</v>
          </cell>
          <cell r="O3561">
            <v>58</v>
          </cell>
          <cell r="P3561" t="str">
            <v>M4</v>
          </cell>
          <cell r="Q3561" t="str">
            <v>J1</v>
          </cell>
          <cell r="R3561" t="str">
            <v>J6</v>
          </cell>
          <cell r="S3561" t="str">
            <v>ENTREGADO</v>
          </cell>
          <cell r="T3561">
            <v>0</v>
          </cell>
          <cell r="U3561" t="str">
            <v>JULLIRI APAZA UBALDO</v>
          </cell>
          <cell r="V3561" t="str">
            <v>FLOREZ CONDORI  JOSE WILLIANS</v>
          </cell>
        </row>
        <row r="3562">
          <cell r="A3562">
            <v>3571</v>
          </cell>
          <cell r="B3562">
            <v>42733</v>
          </cell>
          <cell r="C3562" t="str">
            <v>DICIEMBRE</v>
          </cell>
          <cell r="D3562" t="str">
            <v>2016</v>
          </cell>
          <cell r="E3562">
            <v>702</v>
          </cell>
          <cell r="F3562" t="str">
            <v>A9H-889</v>
          </cell>
          <cell r="G3562" t="str">
            <v>CAMION</v>
          </cell>
          <cell r="H3562" t="str">
            <v>TAMBOMAYO</v>
          </cell>
          <cell r="I3562">
            <v>127053</v>
          </cell>
          <cell r="J3562" t="str">
            <v>REPUESTO</v>
          </cell>
          <cell r="K3562" t="str">
            <v>ACEITE 15W40</v>
          </cell>
          <cell r="L3562">
            <v>1.25</v>
          </cell>
          <cell r="M3562" t="str">
            <v>GLNS.</v>
          </cell>
          <cell r="N3562" t="str">
            <v>CAMION</v>
          </cell>
          <cell r="O3562">
            <v>57</v>
          </cell>
          <cell r="P3562" t="str">
            <v>M4</v>
          </cell>
          <cell r="Q3562" t="str">
            <v>J1</v>
          </cell>
          <cell r="R3562" t="str">
            <v>J5</v>
          </cell>
          <cell r="S3562" t="str">
            <v>ENTREGADO</v>
          </cell>
          <cell r="T3562">
            <v>0</v>
          </cell>
          <cell r="U3562" t="str">
            <v>JULLIRI APAZA UBALDO</v>
          </cell>
          <cell r="V3562" t="str">
            <v>FLOREZ CONDORI  JOSE WILLIANS</v>
          </cell>
        </row>
        <row r="3563">
          <cell r="A3563">
            <v>3572</v>
          </cell>
          <cell r="B3563">
            <v>42733</v>
          </cell>
          <cell r="C3563" t="str">
            <v>DICIEMBRE</v>
          </cell>
          <cell r="D3563" t="str">
            <v>2016</v>
          </cell>
          <cell r="E3563">
            <v>702</v>
          </cell>
          <cell r="F3563" t="str">
            <v>A9H-889</v>
          </cell>
          <cell r="G3563" t="str">
            <v>CAMION</v>
          </cell>
          <cell r="H3563" t="str">
            <v>TAMBOMAYO</v>
          </cell>
          <cell r="I3563">
            <v>127053</v>
          </cell>
          <cell r="J3563" t="str">
            <v>REPUESTO</v>
          </cell>
          <cell r="K3563" t="str">
            <v>LIQUIDO REFRIGERANTE</v>
          </cell>
          <cell r="L3563">
            <v>1</v>
          </cell>
          <cell r="M3563" t="str">
            <v>GLNS.</v>
          </cell>
          <cell r="N3563" t="str">
            <v>CAMION</v>
          </cell>
          <cell r="O3563">
            <v>57</v>
          </cell>
          <cell r="P3563" t="str">
            <v>M4</v>
          </cell>
          <cell r="Q3563" t="str">
            <v>J1</v>
          </cell>
          <cell r="R3563" t="str">
            <v>J5</v>
          </cell>
          <cell r="S3563" t="str">
            <v>ENTREGADO</v>
          </cell>
          <cell r="T3563">
            <v>0</v>
          </cell>
          <cell r="U3563" t="str">
            <v>JULLIRI APAZA UBALDO</v>
          </cell>
          <cell r="V3563" t="str">
            <v>FLOREZ CONDORI  JOSE WILLIANS</v>
          </cell>
        </row>
        <row r="3564">
          <cell r="A3564">
            <v>3573</v>
          </cell>
          <cell r="B3564">
            <v>42733</v>
          </cell>
          <cell r="C3564" t="str">
            <v>DICIEMBRE</v>
          </cell>
          <cell r="D3564" t="str">
            <v>2016</v>
          </cell>
          <cell r="E3564">
            <v>702</v>
          </cell>
          <cell r="F3564" t="str">
            <v>A9H-889</v>
          </cell>
          <cell r="G3564" t="str">
            <v>CAMION</v>
          </cell>
          <cell r="H3564" t="str">
            <v>TAMBOMAYO</v>
          </cell>
          <cell r="I3564">
            <v>127053</v>
          </cell>
          <cell r="J3564" t="str">
            <v>REPUESTO</v>
          </cell>
          <cell r="K3564" t="str">
            <v>PRECINTOS 300</v>
          </cell>
          <cell r="L3564">
            <v>4</v>
          </cell>
          <cell r="M3564" t="str">
            <v>UNID.</v>
          </cell>
          <cell r="N3564" t="str">
            <v>CAMION</v>
          </cell>
          <cell r="O3564">
            <v>57</v>
          </cell>
          <cell r="P3564" t="str">
            <v>M4</v>
          </cell>
          <cell r="Q3564" t="str">
            <v>J1</v>
          </cell>
          <cell r="R3564" t="str">
            <v>J5</v>
          </cell>
          <cell r="S3564" t="str">
            <v>ENTREGADO</v>
          </cell>
          <cell r="T3564">
            <v>0</v>
          </cell>
          <cell r="U3564" t="str">
            <v>JULLIRI APAZA UBALDO</v>
          </cell>
          <cell r="V3564" t="str">
            <v>FLOREZ CONDORI  JOSE WILLIANS</v>
          </cell>
        </row>
        <row r="3565">
          <cell r="A3565">
            <v>3574</v>
          </cell>
          <cell r="B3565">
            <v>42733</v>
          </cell>
          <cell r="C3565" t="str">
            <v>DICIEMBRE</v>
          </cell>
          <cell r="D3565" t="str">
            <v>2016</v>
          </cell>
          <cell r="E3565">
            <v>702</v>
          </cell>
          <cell r="F3565" t="str">
            <v>A9H-889</v>
          </cell>
          <cell r="G3565" t="str">
            <v>CAMION</v>
          </cell>
          <cell r="H3565" t="str">
            <v>TAMBOMAYO</v>
          </cell>
          <cell r="I3565">
            <v>127053</v>
          </cell>
          <cell r="J3565" t="str">
            <v>REPUESTO</v>
          </cell>
          <cell r="K3565" t="str">
            <v>FOCO H4 24V</v>
          </cell>
          <cell r="L3565">
            <v>1</v>
          </cell>
          <cell r="M3565" t="str">
            <v>UNID.</v>
          </cell>
          <cell r="N3565" t="str">
            <v>CAMION</v>
          </cell>
          <cell r="O3565">
            <v>57</v>
          </cell>
          <cell r="P3565" t="str">
            <v>E3</v>
          </cell>
          <cell r="Q3565" t="str">
            <v>J1</v>
          </cell>
          <cell r="R3565" t="str">
            <v>J5</v>
          </cell>
          <cell r="S3565" t="str">
            <v>ENTREGADO</v>
          </cell>
          <cell r="T3565">
            <v>0</v>
          </cell>
          <cell r="U3565" t="str">
            <v>CONDORI CHURATA ALEX</v>
          </cell>
          <cell r="V3565" t="str">
            <v>FLOREZ CONDORI  JOSE WILLIANS</v>
          </cell>
        </row>
        <row r="3566">
          <cell r="A3566">
            <v>3575</v>
          </cell>
          <cell r="B3566">
            <v>42733</v>
          </cell>
          <cell r="C3566" t="str">
            <v>DICIEMBRE</v>
          </cell>
          <cell r="D3566" t="str">
            <v>2016</v>
          </cell>
          <cell r="E3566">
            <v>702</v>
          </cell>
          <cell r="F3566" t="str">
            <v>A9H-889</v>
          </cell>
          <cell r="G3566" t="str">
            <v>CAMION</v>
          </cell>
          <cell r="H3566" t="str">
            <v>TAMBOMAYO</v>
          </cell>
          <cell r="I3566">
            <v>127053</v>
          </cell>
          <cell r="J3566" t="str">
            <v>REPUESTO</v>
          </cell>
          <cell r="K3566" t="str">
            <v>FOCO H3 24V</v>
          </cell>
          <cell r="L3566">
            <v>4</v>
          </cell>
          <cell r="M3566" t="str">
            <v>UNID.</v>
          </cell>
          <cell r="N3566" t="str">
            <v>CAMION</v>
          </cell>
          <cell r="O3566">
            <v>57</v>
          </cell>
          <cell r="P3566" t="str">
            <v>E3</v>
          </cell>
          <cell r="Q3566" t="str">
            <v>J1</v>
          </cell>
          <cell r="R3566" t="str">
            <v>J5</v>
          </cell>
          <cell r="S3566" t="str">
            <v>ENTREGADO</v>
          </cell>
          <cell r="T3566">
            <v>0</v>
          </cell>
          <cell r="U3566" t="str">
            <v>CONDORI CHURATA ALEX</v>
          </cell>
          <cell r="V3566" t="str">
            <v>FLOREZ CONDORI  JOSE WILLIANS</v>
          </cell>
        </row>
        <row r="3567">
          <cell r="A3567">
            <v>3577</v>
          </cell>
          <cell r="B3567">
            <v>42733</v>
          </cell>
          <cell r="C3567" t="str">
            <v>DICIEMBRE</v>
          </cell>
          <cell r="D3567" t="str">
            <v>2016</v>
          </cell>
          <cell r="E3567">
            <v>702</v>
          </cell>
          <cell r="F3567" t="str">
            <v>A9H-889</v>
          </cell>
          <cell r="G3567" t="str">
            <v>CAMION</v>
          </cell>
          <cell r="H3567" t="str">
            <v>TAMBOMAYO</v>
          </cell>
          <cell r="I3567">
            <v>127053</v>
          </cell>
          <cell r="J3567" t="str">
            <v>REPUESTO</v>
          </cell>
          <cell r="K3567" t="str">
            <v>FOCO PILOTO DE UN CONTACTO 24V</v>
          </cell>
          <cell r="L3567">
            <v>1</v>
          </cell>
          <cell r="M3567" t="str">
            <v>UNID.</v>
          </cell>
          <cell r="N3567" t="str">
            <v>CAMION</v>
          </cell>
          <cell r="O3567">
            <v>57</v>
          </cell>
          <cell r="P3567" t="str">
            <v>E3</v>
          </cell>
          <cell r="Q3567" t="str">
            <v>J1</v>
          </cell>
          <cell r="R3567" t="str">
            <v>J5</v>
          </cell>
          <cell r="S3567" t="str">
            <v>ENTREGADO</v>
          </cell>
          <cell r="T3567">
            <v>0</v>
          </cell>
          <cell r="U3567" t="str">
            <v>CONDORI CHURATA ALEX</v>
          </cell>
          <cell r="V3567" t="str">
            <v>FLOREZ CONDORI  JOSE WILLIANS</v>
          </cell>
        </row>
        <row r="3568">
          <cell r="A3568">
            <v>3578</v>
          </cell>
          <cell r="B3568">
            <v>42733</v>
          </cell>
          <cell r="C3568" t="str">
            <v>DICIEMBRE</v>
          </cell>
          <cell r="D3568" t="str">
            <v>2016</v>
          </cell>
          <cell r="E3568">
            <v>702</v>
          </cell>
          <cell r="F3568" t="str">
            <v>A9H-889</v>
          </cell>
          <cell r="G3568" t="str">
            <v>CAMION</v>
          </cell>
          <cell r="H3568" t="str">
            <v>TAMBOMAYO</v>
          </cell>
          <cell r="I3568">
            <v>127053</v>
          </cell>
          <cell r="J3568" t="str">
            <v>REPUESTO</v>
          </cell>
          <cell r="K3568" t="str">
            <v>FOCO H4 24V</v>
          </cell>
          <cell r="L3568">
            <v>1</v>
          </cell>
          <cell r="M3568" t="str">
            <v>UNID.</v>
          </cell>
          <cell r="N3568" t="str">
            <v>CAMION</v>
          </cell>
          <cell r="O3568">
            <v>57</v>
          </cell>
          <cell r="P3568" t="str">
            <v>E3</v>
          </cell>
          <cell r="Q3568" t="str">
            <v>J1</v>
          </cell>
          <cell r="R3568" t="str">
            <v>J5</v>
          </cell>
          <cell r="S3568" t="str">
            <v>ENTREGADO</v>
          </cell>
          <cell r="T3568">
            <v>0</v>
          </cell>
          <cell r="U3568" t="str">
            <v>CONDORI CHURATA ALEX</v>
          </cell>
          <cell r="V3568" t="str">
            <v>FLOREZ CONDORI  JOSE WILLIANS</v>
          </cell>
        </row>
        <row r="3569">
          <cell r="A3569">
            <v>3591</v>
          </cell>
          <cell r="B3569">
            <v>42733</v>
          </cell>
          <cell r="C3569" t="str">
            <v>DICIEMBRE</v>
          </cell>
          <cell r="D3569" t="str">
            <v>2016</v>
          </cell>
          <cell r="E3569">
            <v>702</v>
          </cell>
          <cell r="F3569" t="str">
            <v>A9H-889</v>
          </cell>
          <cell r="G3569" t="str">
            <v>CAMION</v>
          </cell>
          <cell r="H3569" t="str">
            <v>TAMBOMAYO</v>
          </cell>
          <cell r="I3569">
            <v>127053</v>
          </cell>
          <cell r="J3569" t="str">
            <v>REPUESTO</v>
          </cell>
          <cell r="K3569" t="str">
            <v>ABRAZADERA 4 1/2"</v>
          </cell>
          <cell r="L3569">
            <v>1</v>
          </cell>
          <cell r="M3569" t="str">
            <v>UNID.</v>
          </cell>
          <cell r="N3569" t="str">
            <v>TRACTO</v>
          </cell>
          <cell r="O3569">
            <v>57</v>
          </cell>
          <cell r="P3569" t="str">
            <v>M4</v>
          </cell>
          <cell r="Q3569" t="str">
            <v>J1</v>
          </cell>
          <cell r="R3569" t="str">
            <v>J5</v>
          </cell>
          <cell r="S3569" t="str">
            <v>ENTREGADO</v>
          </cell>
          <cell r="T3569">
            <v>0</v>
          </cell>
          <cell r="U3569" t="str">
            <v>JULLIRI APAZA UBALDO</v>
          </cell>
          <cell r="V3569" t="str">
            <v>FLOREZ CONDORI  JOSE WILLIANS</v>
          </cell>
        </row>
        <row r="3570">
          <cell r="A3570">
            <v>3592</v>
          </cell>
          <cell r="B3570">
            <v>42733</v>
          </cell>
          <cell r="C3570" t="str">
            <v>DICIEMBRE</v>
          </cell>
          <cell r="D3570" t="str">
            <v>2016</v>
          </cell>
          <cell r="E3570">
            <v>702</v>
          </cell>
          <cell r="F3570" t="str">
            <v>A9H-889</v>
          </cell>
          <cell r="G3570" t="str">
            <v>CAMION</v>
          </cell>
          <cell r="H3570" t="str">
            <v>TAMBOMAYO</v>
          </cell>
          <cell r="I3570">
            <v>127053</v>
          </cell>
          <cell r="J3570" t="str">
            <v>REPUESTO</v>
          </cell>
          <cell r="K3570" t="str">
            <v>ABRAZADERA 5 1/2"</v>
          </cell>
          <cell r="L3570">
            <v>1</v>
          </cell>
          <cell r="M3570" t="str">
            <v>UNID.</v>
          </cell>
          <cell r="N3570" t="str">
            <v>TRACTO</v>
          </cell>
          <cell r="O3570">
            <v>57</v>
          </cell>
          <cell r="P3570" t="str">
            <v>M4</v>
          </cell>
          <cell r="Q3570" t="str">
            <v>J1</v>
          </cell>
          <cell r="R3570" t="str">
            <v>J5</v>
          </cell>
          <cell r="S3570" t="str">
            <v>ENTREGADO</v>
          </cell>
          <cell r="T3570">
            <v>0</v>
          </cell>
          <cell r="U3570" t="str">
            <v>JULLIRI APAZA UBALDO</v>
          </cell>
          <cell r="V3570" t="str">
            <v>FLOREZ CONDORI  JOSE WILLIANS</v>
          </cell>
        </row>
        <row r="3571">
          <cell r="A3571">
            <v>3595</v>
          </cell>
          <cell r="B3571">
            <v>42733</v>
          </cell>
          <cell r="C3571" t="str">
            <v>DICIEMBRE</v>
          </cell>
          <cell r="D3571" t="str">
            <v>2016</v>
          </cell>
          <cell r="E3571">
            <v>683</v>
          </cell>
          <cell r="F3571" t="str">
            <v>ABQ-705</v>
          </cell>
          <cell r="G3571" t="str">
            <v>D0Z-996</v>
          </cell>
          <cell r="H3571" t="str">
            <v>LAS BAMBAS</v>
          </cell>
          <cell r="I3571">
            <v>112157</v>
          </cell>
          <cell r="J3571" t="str">
            <v>REPUESTO</v>
          </cell>
          <cell r="K3571" t="str">
            <v>SOPORTE DE TRAVESAÑO POSTERIOR</v>
          </cell>
          <cell r="L3571">
            <v>1</v>
          </cell>
          <cell r="M3571" t="str">
            <v>UNID.</v>
          </cell>
          <cell r="N3571" t="str">
            <v>TRACTO</v>
          </cell>
          <cell r="O3571">
            <v>57</v>
          </cell>
          <cell r="P3571" t="str">
            <v>M8</v>
          </cell>
          <cell r="Q3571" t="str">
            <v>J2</v>
          </cell>
          <cell r="R3571" t="str">
            <v>J6</v>
          </cell>
          <cell r="S3571" t="str">
            <v>ENTREGADO</v>
          </cell>
          <cell r="T3571">
            <v>0</v>
          </cell>
          <cell r="U3571" t="str">
            <v>VARILLAS GAGO  OSCAR ALBERTO</v>
          </cell>
          <cell r="V3571" t="str">
            <v>CORIHUAMAN SURCO  ERICK ROBERT</v>
          </cell>
        </row>
        <row r="3572">
          <cell r="A3572">
            <v>3596</v>
          </cell>
          <cell r="B3572">
            <v>42733</v>
          </cell>
          <cell r="C3572" t="str">
            <v>DICIEMBRE</v>
          </cell>
          <cell r="D3572" t="str">
            <v>2016</v>
          </cell>
          <cell r="E3572">
            <v>683</v>
          </cell>
          <cell r="F3572" t="str">
            <v>ABQ-705</v>
          </cell>
          <cell r="G3572" t="str">
            <v>D0Z-996</v>
          </cell>
          <cell r="H3572" t="str">
            <v>LAS BAMBAS</v>
          </cell>
          <cell r="I3572">
            <v>112157</v>
          </cell>
          <cell r="J3572" t="str">
            <v>REPUESTO</v>
          </cell>
          <cell r="K3572" t="str">
            <v>PERNO 5/8 X 2</v>
          </cell>
          <cell r="L3572">
            <v>2</v>
          </cell>
          <cell r="M3572" t="str">
            <v>UNID.</v>
          </cell>
          <cell r="N3572" t="str">
            <v>TRACTO</v>
          </cell>
          <cell r="O3572">
            <v>57</v>
          </cell>
          <cell r="P3572" t="str">
            <v>M8</v>
          </cell>
          <cell r="Q3572" t="str">
            <v>J2</v>
          </cell>
          <cell r="R3572" t="str">
            <v>J6</v>
          </cell>
          <cell r="S3572" t="str">
            <v>ENTREGADO</v>
          </cell>
          <cell r="T3572">
            <v>0</v>
          </cell>
          <cell r="U3572" t="str">
            <v>VARILLAS GAGO  OSCAR ALBERTO</v>
          </cell>
          <cell r="V3572" t="str">
            <v>CORIHUAMAN SURCO  ERICK ROBERT</v>
          </cell>
        </row>
        <row r="3573">
          <cell r="A3573">
            <v>3597</v>
          </cell>
          <cell r="B3573">
            <v>42733</v>
          </cell>
          <cell r="C3573" t="str">
            <v>DICIEMBRE</v>
          </cell>
          <cell r="D3573" t="str">
            <v>2016</v>
          </cell>
          <cell r="E3573">
            <v>683</v>
          </cell>
          <cell r="F3573" t="str">
            <v>ABQ-705</v>
          </cell>
          <cell r="G3573" t="str">
            <v>D0Z-996</v>
          </cell>
          <cell r="H3573" t="str">
            <v>LAS BAMBAS</v>
          </cell>
          <cell r="I3573">
            <v>112157</v>
          </cell>
          <cell r="J3573" t="str">
            <v>REPUESTO</v>
          </cell>
          <cell r="K3573" t="str">
            <v>TUERCA SEGURO 5/8</v>
          </cell>
          <cell r="L3573">
            <v>2</v>
          </cell>
          <cell r="M3573" t="str">
            <v>UNID.</v>
          </cell>
          <cell r="N3573" t="str">
            <v>TRACTO</v>
          </cell>
          <cell r="O3573">
            <v>57</v>
          </cell>
          <cell r="P3573" t="str">
            <v>M8</v>
          </cell>
          <cell r="Q3573" t="str">
            <v>J2</v>
          </cell>
          <cell r="R3573" t="str">
            <v>J6</v>
          </cell>
          <cell r="S3573" t="str">
            <v>ENTREGADO</v>
          </cell>
          <cell r="T3573">
            <v>0</v>
          </cell>
          <cell r="U3573" t="str">
            <v>VARILLAS GAGO  OSCAR ALBERTO</v>
          </cell>
          <cell r="V3573" t="str">
            <v>CORIHUAMAN SURCO  ERICK ROBERT</v>
          </cell>
        </row>
        <row r="3574">
          <cell r="A3574">
            <v>3598</v>
          </cell>
          <cell r="B3574">
            <v>42733</v>
          </cell>
          <cell r="C3574" t="str">
            <v>DICIEMBRE</v>
          </cell>
          <cell r="D3574" t="str">
            <v>2016</v>
          </cell>
          <cell r="E3574">
            <v>683</v>
          </cell>
          <cell r="F3574" t="str">
            <v>ABQ-705</v>
          </cell>
          <cell r="G3574" t="str">
            <v>D0Z-996</v>
          </cell>
          <cell r="H3574" t="str">
            <v>LAS BAMBAS</v>
          </cell>
          <cell r="I3574">
            <v>112157</v>
          </cell>
          <cell r="J3574" t="str">
            <v>REPUESTO</v>
          </cell>
          <cell r="K3574" t="str">
            <v>ARANDELA PLANA 5/8</v>
          </cell>
          <cell r="L3574">
            <v>4</v>
          </cell>
          <cell r="M3574" t="str">
            <v>UNID.</v>
          </cell>
          <cell r="N3574" t="str">
            <v>TRACTO</v>
          </cell>
          <cell r="O3574">
            <v>57</v>
          </cell>
          <cell r="P3574" t="str">
            <v>M8</v>
          </cell>
          <cell r="Q3574" t="str">
            <v>J2</v>
          </cell>
          <cell r="R3574" t="str">
            <v>J6</v>
          </cell>
          <cell r="S3574" t="str">
            <v>ENTREGADO</v>
          </cell>
          <cell r="T3574">
            <v>0</v>
          </cell>
          <cell r="U3574" t="str">
            <v>VARILLAS GAGO  OSCAR ALBERTO</v>
          </cell>
          <cell r="V3574" t="str">
            <v>CORIHUAMAN SURCO  ERICK ROBERT</v>
          </cell>
        </row>
        <row r="3575">
          <cell r="A3575">
            <v>3599</v>
          </cell>
          <cell r="B3575">
            <v>42733</v>
          </cell>
          <cell r="C3575" t="str">
            <v>DICIEMBRE</v>
          </cell>
          <cell r="D3575" t="str">
            <v>2016</v>
          </cell>
          <cell r="E3575">
            <v>683</v>
          </cell>
          <cell r="F3575" t="str">
            <v>ABQ-705</v>
          </cell>
          <cell r="G3575" t="str">
            <v>D0Z-996</v>
          </cell>
          <cell r="H3575" t="str">
            <v>LAS BAMBAS</v>
          </cell>
          <cell r="I3575">
            <v>112157</v>
          </cell>
          <cell r="J3575" t="str">
            <v>REPUESTO</v>
          </cell>
          <cell r="K3575" t="str">
            <v>FILTRO HIDRAULICO P550830</v>
          </cell>
          <cell r="L3575">
            <v>1</v>
          </cell>
          <cell r="M3575" t="str">
            <v>UNID.</v>
          </cell>
          <cell r="N3575" t="str">
            <v>TRACTO</v>
          </cell>
          <cell r="O3575">
            <v>57</v>
          </cell>
          <cell r="P3575" t="str">
            <v>M8</v>
          </cell>
          <cell r="Q3575" t="str">
            <v>J2</v>
          </cell>
          <cell r="R3575" t="str">
            <v>J6</v>
          </cell>
          <cell r="S3575" t="str">
            <v>ENTREGADO</v>
          </cell>
          <cell r="T3575">
            <v>0</v>
          </cell>
          <cell r="U3575" t="str">
            <v>VARILLAS GAGO  OSCAR ALBERTO</v>
          </cell>
          <cell r="V3575" t="str">
            <v>CORIHUAMAN SURCO  ERICK ROBERT</v>
          </cell>
        </row>
        <row r="3576">
          <cell r="A3576">
            <v>3600</v>
          </cell>
          <cell r="B3576">
            <v>42733</v>
          </cell>
          <cell r="C3576" t="str">
            <v>DICIEMBRE</v>
          </cell>
          <cell r="D3576" t="str">
            <v>2016</v>
          </cell>
          <cell r="E3576">
            <v>683</v>
          </cell>
          <cell r="F3576" t="str">
            <v>ABQ-705</v>
          </cell>
          <cell r="G3576" t="str">
            <v>D0Z-996</v>
          </cell>
          <cell r="H3576" t="str">
            <v>LAS BAMBAS</v>
          </cell>
          <cell r="I3576">
            <v>112157</v>
          </cell>
          <cell r="J3576" t="str">
            <v>REPUESTO</v>
          </cell>
          <cell r="K3576" t="str">
            <v>ACEITE HIDRULICO</v>
          </cell>
          <cell r="L3576">
            <v>1</v>
          </cell>
          <cell r="M3576" t="str">
            <v>GLNS.</v>
          </cell>
          <cell r="N3576" t="str">
            <v>TRACTO</v>
          </cell>
          <cell r="O3576">
            <v>57</v>
          </cell>
          <cell r="P3576" t="str">
            <v>M8</v>
          </cell>
          <cell r="Q3576" t="str">
            <v>J2</v>
          </cell>
          <cell r="R3576" t="str">
            <v>J6</v>
          </cell>
          <cell r="S3576" t="str">
            <v>ENTREGADO</v>
          </cell>
          <cell r="T3576">
            <v>0</v>
          </cell>
          <cell r="U3576" t="str">
            <v>VARILLAS GAGO  OSCAR ALBERTO</v>
          </cell>
          <cell r="V3576" t="str">
            <v>CORIHUAMAN SURCO  ERICK ROBERT</v>
          </cell>
        </row>
        <row r="3577">
          <cell r="A3577">
            <v>3601</v>
          </cell>
          <cell r="B3577">
            <v>42733</v>
          </cell>
          <cell r="C3577" t="str">
            <v>DICIEMBRE</v>
          </cell>
          <cell r="D3577" t="str">
            <v>2016</v>
          </cell>
          <cell r="E3577">
            <v>683</v>
          </cell>
          <cell r="F3577" t="str">
            <v>ABQ-705</v>
          </cell>
          <cell r="G3577" t="str">
            <v>D0Z-996</v>
          </cell>
          <cell r="H3577" t="str">
            <v>LAS BAMBAS</v>
          </cell>
          <cell r="I3577">
            <v>112157</v>
          </cell>
          <cell r="J3577" t="str">
            <v>REPUESTO</v>
          </cell>
          <cell r="K3577" t="str">
            <v>MANGUERA 3/4 X 25 CM</v>
          </cell>
          <cell r="L3577">
            <v>1</v>
          </cell>
          <cell r="M3577" t="str">
            <v>UNID.</v>
          </cell>
          <cell r="N3577" t="str">
            <v>TRACTO</v>
          </cell>
          <cell r="O3577">
            <v>57</v>
          </cell>
          <cell r="P3577" t="str">
            <v>M8</v>
          </cell>
          <cell r="Q3577" t="str">
            <v>J2</v>
          </cell>
          <cell r="R3577" t="str">
            <v>J6</v>
          </cell>
          <cell r="S3577" t="str">
            <v>ENTREGADO</v>
          </cell>
          <cell r="T3577">
            <v>0</v>
          </cell>
          <cell r="U3577" t="str">
            <v>VARILLAS GAGO  OSCAR ALBERTO</v>
          </cell>
          <cell r="V3577" t="str">
            <v>CORIHUAMAN SURCO  ERICK ROBERT</v>
          </cell>
        </row>
        <row r="3578">
          <cell r="A3578">
            <v>3588</v>
          </cell>
          <cell r="B3578">
            <v>42733</v>
          </cell>
          <cell r="C3578" t="str">
            <v>DICIEMBRE</v>
          </cell>
          <cell r="D3578" t="str">
            <v>2016</v>
          </cell>
          <cell r="E3578">
            <v>652</v>
          </cell>
          <cell r="F3578" t="str">
            <v>ABS-700</v>
          </cell>
          <cell r="G3578" t="str">
            <v>TBC-971</v>
          </cell>
          <cell r="H3578" t="str">
            <v>LAS BAMBAS</v>
          </cell>
          <cell r="I3578">
            <v>102512</v>
          </cell>
          <cell r="J3578" t="str">
            <v>REPUESTO</v>
          </cell>
          <cell r="K3578" t="str">
            <v>TECLA ELEVA LUNA LADO DERECHO</v>
          </cell>
          <cell r="L3578">
            <v>1</v>
          </cell>
          <cell r="M3578" t="str">
            <v>UNID.</v>
          </cell>
          <cell r="N3578" t="str">
            <v>TRACTO</v>
          </cell>
          <cell r="O3578">
            <v>57</v>
          </cell>
          <cell r="P3578" t="str">
            <v>E2</v>
          </cell>
          <cell r="Q3578" t="str">
            <v>J2</v>
          </cell>
          <cell r="R3578" t="str">
            <v>J6</v>
          </cell>
          <cell r="S3578" t="str">
            <v>ENTREGADO</v>
          </cell>
          <cell r="T3578">
            <v>0</v>
          </cell>
          <cell r="U3578" t="str">
            <v>YUCA BELLIDO BORIS YERSY</v>
          </cell>
          <cell r="V3578" t="str">
            <v>CORIHUAMAN SURCO  ERICK ROBERT</v>
          </cell>
        </row>
        <row r="3579">
          <cell r="A3579">
            <v>3576</v>
          </cell>
          <cell r="B3579">
            <v>42733</v>
          </cell>
          <cell r="C3579" t="str">
            <v>DICIEMBRE</v>
          </cell>
          <cell r="D3579" t="str">
            <v>2016</v>
          </cell>
          <cell r="E3579">
            <v>520</v>
          </cell>
          <cell r="F3579" t="str">
            <v>AEG-922</v>
          </cell>
          <cell r="G3579" t="str">
            <v>CAMIONETA</v>
          </cell>
          <cell r="H3579" t="str">
            <v>LAS BAMBAS</v>
          </cell>
          <cell r="I3579">
            <v>98089</v>
          </cell>
          <cell r="J3579" t="str">
            <v>REPUESTO</v>
          </cell>
          <cell r="K3579" t="str">
            <v>FOCO LADO IZQUIERDO (PARA LUZ ALTA Y BAJA)</v>
          </cell>
          <cell r="L3579">
            <v>1</v>
          </cell>
          <cell r="M3579" t="str">
            <v>UNID.</v>
          </cell>
          <cell r="N3579" t="str">
            <v>CAMIONETA</v>
          </cell>
          <cell r="O3579">
            <v>57</v>
          </cell>
          <cell r="P3579" t="str">
            <v>J1</v>
          </cell>
          <cell r="Q3579" t="str">
            <v>J1</v>
          </cell>
          <cell r="R3579" t="str">
            <v>J5</v>
          </cell>
          <cell r="S3579" t="str">
            <v>ENTREGADO</v>
          </cell>
          <cell r="T3579">
            <v>0</v>
          </cell>
          <cell r="U3579" t="str">
            <v>FLOREZ CONDORI  JOSE WILLIANS</v>
          </cell>
          <cell r="V3579" t="str">
            <v>FLOREZ CONDORI  JOSE WILLIANS</v>
          </cell>
        </row>
        <row r="3580">
          <cell r="A3580">
            <v>3569</v>
          </cell>
          <cell r="B3580">
            <v>42733</v>
          </cell>
          <cell r="C3580" t="str">
            <v>DICIEMBRE</v>
          </cell>
          <cell r="D3580" t="str">
            <v>2016</v>
          </cell>
          <cell r="E3580">
            <v>570</v>
          </cell>
          <cell r="F3580" t="str">
            <v>AKX-731</v>
          </cell>
          <cell r="G3580" t="str">
            <v>TCD-980</v>
          </cell>
          <cell r="H3580" t="str">
            <v>LAS BAMBAS</v>
          </cell>
          <cell r="I3580">
            <v>35205</v>
          </cell>
          <cell r="J3580" t="str">
            <v>REPUESTO</v>
          </cell>
          <cell r="K3580" t="str">
            <v>TAPA DE DEPOSITO DE HIDROLINA</v>
          </cell>
          <cell r="L3580">
            <v>1</v>
          </cell>
          <cell r="M3580" t="str">
            <v>UNID.</v>
          </cell>
          <cell r="N3580" t="str">
            <v>TRACTO</v>
          </cell>
          <cell r="O3580">
            <v>57</v>
          </cell>
          <cell r="P3580" t="str">
            <v>J1</v>
          </cell>
          <cell r="Q3580" t="str">
            <v>J1</v>
          </cell>
          <cell r="R3580" t="str">
            <v>J5</v>
          </cell>
          <cell r="S3580" t="str">
            <v>PENDIENTE</v>
          </cell>
          <cell r="T3580">
            <v>0</v>
          </cell>
          <cell r="U3580" t="str">
            <v>FLOREZ CONDORI  JOSE WILLIANS</v>
          </cell>
          <cell r="V3580" t="str">
            <v>FLOREZ CONDORI  JOSE WILLIANS</v>
          </cell>
        </row>
        <row r="3581">
          <cell r="A3581">
            <v>3570</v>
          </cell>
          <cell r="B3581">
            <v>42733</v>
          </cell>
          <cell r="C3581" t="str">
            <v>DICIEMBRE</v>
          </cell>
          <cell r="D3581" t="str">
            <v>2016</v>
          </cell>
          <cell r="E3581">
            <v>711</v>
          </cell>
          <cell r="F3581" t="str">
            <v>AKX-767</v>
          </cell>
          <cell r="G3581" t="str">
            <v>TCR-993</v>
          </cell>
          <cell r="H3581" t="str">
            <v>LAS BAMBAS CONC.</v>
          </cell>
          <cell r="I3581">
            <v>27574</v>
          </cell>
          <cell r="J3581" t="str">
            <v>REPUESTO</v>
          </cell>
          <cell r="K3581" t="str">
            <v>FARO LATERAL LED ROJO</v>
          </cell>
          <cell r="L3581">
            <v>1</v>
          </cell>
          <cell r="M3581" t="str">
            <v>UNID.</v>
          </cell>
          <cell r="N3581" t="str">
            <v>TOLVA</v>
          </cell>
          <cell r="O3581">
            <v>57</v>
          </cell>
          <cell r="P3581" t="str">
            <v>E3</v>
          </cell>
          <cell r="Q3581" t="str">
            <v>J1</v>
          </cell>
          <cell r="R3581" t="str">
            <v>J5</v>
          </cell>
          <cell r="S3581" t="str">
            <v>ENTREGADO</v>
          </cell>
          <cell r="T3581">
            <v>0</v>
          </cell>
          <cell r="U3581" t="str">
            <v>CONDORI CHURATA ALEX</v>
          </cell>
          <cell r="V3581" t="str">
            <v>FLOREZ CONDORI  JOSE WILLIANS</v>
          </cell>
        </row>
        <row r="3582">
          <cell r="A3582">
            <v>3606</v>
          </cell>
          <cell r="B3582">
            <v>42733</v>
          </cell>
          <cell r="C3582" t="str">
            <v>DICIEMBRE</v>
          </cell>
          <cell r="D3582" t="str">
            <v>2016</v>
          </cell>
          <cell r="E3582">
            <v>720</v>
          </cell>
          <cell r="F3582" t="str">
            <v>B2M-948</v>
          </cell>
          <cell r="G3582" t="str">
            <v>CAMION</v>
          </cell>
          <cell r="H3582" t="str">
            <v>TAMBOMAYO</v>
          </cell>
          <cell r="I3582">
            <v>115814</v>
          </cell>
          <cell r="J3582" t="str">
            <v>REPUESTO</v>
          </cell>
          <cell r="K3582" t="str">
            <v>FOCO H3 24 V</v>
          </cell>
          <cell r="L3582">
            <v>2</v>
          </cell>
          <cell r="M3582" t="str">
            <v>UNID.</v>
          </cell>
          <cell r="N3582" t="str">
            <v>CAMION</v>
          </cell>
          <cell r="O3582">
            <v>57</v>
          </cell>
          <cell r="P3582" t="str">
            <v>E3</v>
          </cell>
          <cell r="Q3582" t="str">
            <v>J2</v>
          </cell>
          <cell r="R3582" t="str">
            <v>J6</v>
          </cell>
          <cell r="S3582" t="str">
            <v>ENTREGADO</v>
          </cell>
          <cell r="T3582">
            <v>0</v>
          </cell>
          <cell r="U3582" t="str">
            <v>CONDORI CHURATA ALEX</v>
          </cell>
          <cell r="V3582" t="str">
            <v>CORIHUAMAN SURCO  ERICK ROBERT</v>
          </cell>
        </row>
        <row r="3583">
          <cell r="A3583">
            <v>3581</v>
          </cell>
          <cell r="B3583">
            <v>42733</v>
          </cell>
          <cell r="C3583" t="str">
            <v>DICIEMBRE</v>
          </cell>
          <cell r="D3583" t="str">
            <v>2016</v>
          </cell>
          <cell r="E3583">
            <v>709</v>
          </cell>
          <cell r="F3583" t="str">
            <v>D4T-927</v>
          </cell>
          <cell r="G3583" t="str">
            <v>B4Q-976</v>
          </cell>
          <cell r="H3583" t="str">
            <v>LAS BAMBAS</v>
          </cell>
          <cell r="I3583">
            <v>193122</v>
          </cell>
          <cell r="J3583" t="str">
            <v>REPUESTO</v>
          </cell>
          <cell r="K3583" t="str">
            <v>LIQUIDO LIMPIAPARABRISAS</v>
          </cell>
          <cell r="L3583">
            <v>1</v>
          </cell>
          <cell r="M3583" t="str">
            <v>GLNS.</v>
          </cell>
          <cell r="N3583" t="str">
            <v>TRACTO</v>
          </cell>
          <cell r="O3583">
            <v>57</v>
          </cell>
          <cell r="P3583" t="str">
            <v>M8</v>
          </cell>
          <cell r="Q3583" t="str">
            <v>J2</v>
          </cell>
          <cell r="R3583" t="str">
            <v>J6</v>
          </cell>
          <cell r="S3583" t="str">
            <v>ENTREGADO</v>
          </cell>
          <cell r="T3583">
            <v>0</v>
          </cell>
          <cell r="U3583" t="str">
            <v>VARILLAS GAGO  OSCAR ALBERTO</v>
          </cell>
          <cell r="V3583" t="str">
            <v>CORIHUAMAN SURCO  ERICK ROBERT</v>
          </cell>
        </row>
        <row r="3584">
          <cell r="A3584">
            <v>3582</v>
          </cell>
          <cell r="B3584">
            <v>42733</v>
          </cell>
          <cell r="C3584" t="str">
            <v>DICIEMBRE</v>
          </cell>
          <cell r="D3584" t="str">
            <v>2016</v>
          </cell>
          <cell r="E3584">
            <v>709</v>
          </cell>
          <cell r="F3584" t="str">
            <v>D4T-927</v>
          </cell>
          <cell r="G3584" t="str">
            <v>B4Q-976</v>
          </cell>
          <cell r="H3584" t="str">
            <v>LAS BAMBAS</v>
          </cell>
          <cell r="I3584">
            <v>193122</v>
          </cell>
          <cell r="J3584" t="str">
            <v>REPUESTO</v>
          </cell>
          <cell r="K3584" t="str">
            <v>LIQUIDO REFRIGERANTE</v>
          </cell>
          <cell r="L3584">
            <v>0.5</v>
          </cell>
          <cell r="M3584" t="str">
            <v>GLNS.</v>
          </cell>
          <cell r="N3584" t="str">
            <v>TRACTO</v>
          </cell>
          <cell r="O3584">
            <v>57</v>
          </cell>
          <cell r="P3584" t="str">
            <v>M8</v>
          </cell>
          <cell r="Q3584" t="str">
            <v>J2</v>
          </cell>
          <cell r="R3584" t="str">
            <v>J6</v>
          </cell>
          <cell r="S3584" t="str">
            <v>ENTREGADO</v>
          </cell>
          <cell r="T3584">
            <v>0</v>
          </cell>
          <cell r="U3584" t="str">
            <v>VARILLAS GAGO  OSCAR ALBERTO</v>
          </cell>
          <cell r="V3584" t="str">
            <v>CORIHUAMAN SURCO  ERICK ROBERT</v>
          </cell>
        </row>
        <row r="3585">
          <cell r="A3585">
            <v>3583</v>
          </cell>
          <cell r="B3585">
            <v>42733</v>
          </cell>
          <cell r="C3585" t="str">
            <v>DICIEMBRE</v>
          </cell>
          <cell r="D3585" t="str">
            <v>2016</v>
          </cell>
          <cell r="E3585">
            <v>709</v>
          </cell>
          <cell r="F3585" t="str">
            <v>D4T-927</v>
          </cell>
          <cell r="G3585" t="str">
            <v>B4Q-976</v>
          </cell>
          <cell r="H3585" t="str">
            <v>LAS BAMBAS</v>
          </cell>
          <cell r="I3585">
            <v>193122</v>
          </cell>
          <cell r="J3585" t="str">
            <v>REPUESTO</v>
          </cell>
          <cell r="K3585" t="str">
            <v>PERNO 5/8 X 6</v>
          </cell>
          <cell r="L3585">
            <v>2</v>
          </cell>
          <cell r="M3585" t="str">
            <v>GLNS.</v>
          </cell>
          <cell r="N3585" t="str">
            <v>TRACTO</v>
          </cell>
          <cell r="O3585">
            <v>57</v>
          </cell>
          <cell r="P3585" t="str">
            <v>M8</v>
          </cell>
          <cell r="Q3585" t="str">
            <v>J2</v>
          </cell>
          <cell r="R3585" t="str">
            <v>J6</v>
          </cell>
          <cell r="S3585" t="str">
            <v>ENTREGADO</v>
          </cell>
          <cell r="T3585">
            <v>0</v>
          </cell>
          <cell r="U3585" t="str">
            <v>VARILLAS GAGO  OSCAR ALBERTO</v>
          </cell>
          <cell r="V3585" t="str">
            <v>CORIHUAMAN SURCO  ERICK ROBERT</v>
          </cell>
        </row>
        <row r="3586">
          <cell r="A3586">
            <v>3584</v>
          </cell>
          <cell r="B3586">
            <v>42733</v>
          </cell>
          <cell r="C3586" t="str">
            <v>DICIEMBRE</v>
          </cell>
          <cell r="D3586" t="str">
            <v>2016</v>
          </cell>
          <cell r="E3586">
            <v>709</v>
          </cell>
          <cell r="F3586" t="str">
            <v>D4T-927</v>
          </cell>
          <cell r="G3586" t="str">
            <v>B4Q-976</v>
          </cell>
          <cell r="H3586" t="str">
            <v>LAS BAMBAS</v>
          </cell>
          <cell r="I3586">
            <v>193122</v>
          </cell>
          <cell r="J3586" t="str">
            <v>REPUESTO</v>
          </cell>
          <cell r="K3586" t="str">
            <v>TUERCA SEGURO 5/8</v>
          </cell>
          <cell r="L3586">
            <v>2</v>
          </cell>
          <cell r="M3586" t="str">
            <v>GLNS.</v>
          </cell>
          <cell r="N3586" t="str">
            <v>TRACTO</v>
          </cell>
          <cell r="O3586">
            <v>57</v>
          </cell>
          <cell r="P3586" t="str">
            <v>M8</v>
          </cell>
          <cell r="Q3586" t="str">
            <v>J2</v>
          </cell>
          <cell r="R3586" t="str">
            <v>J6</v>
          </cell>
          <cell r="S3586" t="str">
            <v>ENTREGADO</v>
          </cell>
          <cell r="T3586">
            <v>0</v>
          </cell>
          <cell r="U3586" t="str">
            <v>VARILLAS GAGO  OSCAR ALBERTO</v>
          </cell>
          <cell r="V3586" t="str">
            <v>CORIHUAMAN SURCO  ERICK ROBERT</v>
          </cell>
        </row>
        <row r="3587">
          <cell r="A3587">
            <v>3580</v>
          </cell>
          <cell r="B3587">
            <v>42733</v>
          </cell>
          <cell r="C3587" t="str">
            <v>DICIEMBRE</v>
          </cell>
          <cell r="D3587" t="str">
            <v>2016</v>
          </cell>
          <cell r="E3587">
            <v>715</v>
          </cell>
          <cell r="F3587" t="str">
            <v>D6F-898</v>
          </cell>
          <cell r="G3587" t="str">
            <v>T4L-996</v>
          </cell>
          <cell r="H3587" t="str">
            <v>LAS BAMBAS</v>
          </cell>
          <cell r="I3587">
            <v>165556</v>
          </cell>
          <cell r="J3587" t="str">
            <v>REPUESTO</v>
          </cell>
          <cell r="K3587" t="str">
            <v>LIQUIDO LIMPIAPARABRISAS</v>
          </cell>
          <cell r="L3587">
            <v>1.25</v>
          </cell>
          <cell r="M3587" t="str">
            <v>GLNS.</v>
          </cell>
          <cell r="N3587" t="str">
            <v>TRACTO</v>
          </cell>
          <cell r="O3587">
            <v>57</v>
          </cell>
          <cell r="P3587" t="str">
            <v>M4</v>
          </cell>
          <cell r="Q3587" t="str">
            <v>J1</v>
          </cell>
          <cell r="R3587" t="str">
            <v>J5</v>
          </cell>
          <cell r="S3587" t="str">
            <v>ENTREGADO</v>
          </cell>
          <cell r="T3587">
            <v>0</v>
          </cell>
          <cell r="U3587" t="str">
            <v>JULLIRI APAZA UBALDO</v>
          </cell>
          <cell r="V3587" t="str">
            <v>FLOREZ CONDORI  JOSE WILLIANS</v>
          </cell>
        </row>
        <row r="3588">
          <cell r="A3588">
            <v>3585</v>
          </cell>
          <cell r="B3588">
            <v>42733</v>
          </cell>
          <cell r="C3588" t="str">
            <v>DICIEMBRE</v>
          </cell>
          <cell r="D3588" t="str">
            <v>2016</v>
          </cell>
          <cell r="E3588">
            <v>715</v>
          </cell>
          <cell r="F3588" t="str">
            <v>D6F-898</v>
          </cell>
          <cell r="G3588" t="str">
            <v>T4L-996</v>
          </cell>
          <cell r="H3588" t="str">
            <v>LAS BAMBAS</v>
          </cell>
          <cell r="I3588">
            <v>165556</v>
          </cell>
          <cell r="J3588" t="str">
            <v>REPUESTO</v>
          </cell>
          <cell r="K3588" t="str">
            <v>FOCO H3</v>
          </cell>
          <cell r="L3588">
            <v>1</v>
          </cell>
          <cell r="M3588" t="str">
            <v>UNID.</v>
          </cell>
          <cell r="N3588" t="str">
            <v>TRACTO</v>
          </cell>
          <cell r="O3588">
            <v>57</v>
          </cell>
          <cell r="P3588" t="str">
            <v>E3</v>
          </cell>
          <cell r="Q3588" t="str">
            <v>J2</v>
          </cell>
          <cell r="R3588" t="str">
            <v>J6</v>
          </cell>
          <cell r="S3588" t="str">
            <v>ENTREGADO</v>
          </cell>
          <cell r="T3588">
            <v>0</v>
          </cell>
          <cell r="U3588" t="str">
            <v>CONDORI CHURATA ALEX</v>
          </cell>
          <cell r="V3588" t="str">
            <v>CORIHUAMAN SURCO  ERICK ROBERT</v>
          </cell>
        </row>
        <row r="3589">
          <cell r="A3589">
            <v>3587</v>
          </cell>
          <cell r="B3589">
            <v>42733</v>
          </cell>
          <cell r="C3589" t="str">
            <v>DICIEMBRE</v>
          </cell>
          <cell r="D3589" t="str">
            <v>2016</v>
          </cell>
          <cell r="E3589">
            <v>715</v>
          </cell>
          <cell r="F3589" t="str">
            <v>D6F-898</v>
          </cell>
          <cell r="G3589" t="str">
            <v>T4L-996</v>
          </cell>
          <cell r="H3589" t="str">
            <v>LAS BAMBAS</v>
          </cell>
          <cell r="I3589">
            <v>165556</v>
          </cell>
          <cell r="J3589" t="str">
            <v>REPUESTO</v>
          </cell>
          <cell r="K3589" t="str">
            <v>FARO LATERAL RECTANGULAR</v>
          </cell>
          <cell r="L3589">
            <v>1</v>
          </cell>
          <cell r="M3589" t="str">
            <v>UNID.</v>
          </cell>
          <cell r="N3589" t="str">
            <v>CISTERNA</v>
          </cell>
          <cell r="O3589">
            <v>57</v>
          </cell>
          <cell r="P3589" t="str">
            <v>E3</v>
          </cell>
          <cell r="Q3589" t="str">
            <v>J2</v>
          </cell>
          <cell r="R3589" t="str">
            <v>J6</v>
          </cell>
          <cell r="S3589" t="str">
            <v>ENTREGADO</v>
          </cell>
          <cell r="T3589">
            <v>0</v>
          </cell>
          <cell r="U3589" t="str">
            <v>CONDORI CHURATA ALEX</v>
          </cell>
          <cell r="V3589" t="str">
            <v>CORIHUAMAN SURCO  ERICK ROBERT</v>
          </cell>
        </row>
        <row r="3590">
          <cell r="A3590">
            <v>3602</v>
          </cell>
          <cell r="B3590">
            <v>42733</v>
          </cell>
          <cell r="C3590" t="str">
            <v>DICIEMBRE</v>
          </cell>
          <cell r="D3590" t="str">
            <v>2016</v>
          </cell>
          <cell r="E3590">
            <v>715</v>
          </cell>
          <cell r="F3590" t="str">
            <v>D6F-898</v>
          </cell>
          <cell r="G3590" t="str">
            <v>T4L-996</v>
          </cell>
          <cell r="H3590" t="str">
            <v>LAS BAMBAS</v>
          </cell>
          <cell r="I3590">
            <v>165556</v>
          </cell>
          <cell r="J3590" t="str">
            <v>REPUESTO</v>
          </cell>
          <cell r="K3590" t="str">
            <v>PERNO 3/8 X 4</v>
          </cell>
          <cell r="L3590">
            <v>1</v>
          </cell>
          <cell r="M3590" t="str">
            <v>UNID.</v>
          </cell>
          <cell r="N3590" t="str">
            <v>TRACTO</v>
          </cell>
          <cell r="O3590">
            <v>57</v>
          </cell>
          <cell r="P3590" t="str">
            <v>E3</v>
          </cell>
          <cell r="Q3590" t="str">
            <v>J2</v>
          </cell>
          <cell r="R3590" t="str">
            <v>J6</v>
          </cell>
          <cell r="S3590" t="str">
            <v>ENTREGADO</v>
          </cell>
          <cell r="T3590">
            <v>0</v>
          </cell>
          <cell r="U3590" t="str">
            <v>CONDORI CHURATA ALEX</v>
          </cell>
          <cell r="V3590" t="str">
            <v>CORIHUAMAN SURCO  ERICK ROBERT</v>
          </cell>
        </row>
        <row r="3591">
          <cell r="A3591">
            <v>3603</v>
          </cell>
          <cell r="B3591">
            <v>42733</v>
          </cell>
          <cell r="C3591" t="str">
            <v>DICIEMBRE</v>
          </cell>
          <cell r="D3591" t="str">
            <v>2016</v>
          </cell>
          <cell r="E3591">
            <v>715</v>
          </cell>
          <cell r="F3591" t="str">
            <v>D6F-898</v>
          </cell>
          <cell r="G3591" t="str">
            <v>T4L-996</v>
          </cell>
          <cell r="H3591" t="str">
            <v>LAS BAMBAS</v>
          </cell>
          <cell r="I3591">
            <v>165556</v>
          </cell>
          <cell r="J3591" t="str">
            <v>REPUESTO</v>
          </cell>
          <cell r="K3591" t="str">
            <v>PERNO 3/8 X 5</v>
          </cell>
          <cell r="L3591">
            <v>1</v>
          </cell>
          <cell r="M3591" t="str">
            <v>UNID.</v>
          </cell>
          <cell r="N3591" t="str">
            <v>TRACTO</v>
          </cell>
          <cell r="O3591">
            <v>57</v>
          </cell>
          <cell r="P3591" t="str">
            <v>E3</v>
          </cell>
          <cell r="Q3591" t="str">
            <v>J2</v>
          </cell>
          <cell r="R3591" t="str">
            <v>J6</v>
          </cell>
          <cell r="S3591" t="str">
            <v>ENTREGADO</v>
          </cell>
          <cell r="T3591">
            <v>0</v>
          </cell>
          <cell r="U3591" t="str">
            <v>CONDORI CHURATA ALEX</v>
          </cell>
          <cell r="V3591" t="str">
            <v>CORIHUAMAN SURCO  ERICK ROBERT</v>
          </cell>
        </row>
        <row r="3592">
          <cell r="A3592">
            <v>3604</v>
          </cell>
          <cell r="B3592">
            <v>42733</v>
          </cell>
          <cell r="C3592" t="str">
            <v>DICIEMBRE</v>
          </cell>
          <cell r="D3592" t="str">
            <v>2016</v>
          </cell>
          <cell r="E3592">
            <v>715</v>
          </cell>
          <cell r="F3592" t="str">
            <v>D6F-898</v>
          </cell>
          <cell r="G3592" t="str">
            <v>T4L-996</v>
          </cell>
          <cell r="H3592" t="str">
            <v>LAS BAMBAS</v>
          </cell>
          <cell r="I3592">
            <v>165556</v>
          </cell>
          <cell r="J3592" t="str">
            <v>REPUESTO</v>
          </cell>
          <cell r="K3592" t="str">
            <v>TUERCA SEGURA 3/8</v>
          </cell>
          <cell r="L3592">
            <v>2</v>
          </cell>
          <cell r="M3592" t="str">
            <v>UNID.</v>
          </cell>
          <cell r="N3592" t="str">
            <v>TRACTO</v>
          </cell>
          <cell r="O3592">
            <v>57</v>
          </cell>
          <cell r="P3592" t="str">
            <v>E3</v>
          </cell>
          <cell r="Q3592" t="str">
            <v>J2</v>
          </cell>
          <cell r="R3592" t="str">
            <v>J6</v>
          </cell>
          <cell r="S3592" t="str">
            <v>ENTREGADO</v>
          </cell>
          <cell r="T3592">
            <v>0</v>
          </cell>
          <cell r="U3592" t="str">
            <v>CONDORI CHURATA ALEX</v>
          </cell>
          <cell r="V3592" t="str">
            <v>CORIHUAMAN SURCO  ERICK ROBERT</v>
          </cell>
        </row>
        <row r="3593">
          <cell r="A3593">
            <v>3605</v>
          </cell>
          <cell r="B3593">
            <v>42733</v>
          </cell>
          <cell r="C3593" t="str">
            <v>DICIEMBRE</v>
          </cell>
          <cell r="D3593" t="str">
            <v>2016</v>
          </cell>
          <cell r="E3593">
            <v>715</v>
          </cell>
          <cell r="F3593" t="str">
            <v>D6F-898</v>
          </cell>
          <cell r="G3593" t="str">
            <v>T4L-996</v>
          </cell>
          <cell r="H3593" t="str">
            <v>LAS BAMBAS</v>
          </cell>
          <cell r="I3593">
            <v>165556</v>
          </cell>
          <cell r="J3593" t="str">
            <v>REPUESTO</v>
          </cell>
          <cell r="K3593" t="str">
            <v>ARANDELA PLANA 3/8</v>
          </cell>
          <cell r="L3593">
            <v>4</v>
          </cell>
          <cell r="M3593" t="str">
            <v>UNID.</v>
          </cell>
          <cell r="N3593" t="str">
            <v>TRACTO</v>
          </cell>
          <cell r="O3593">
            <v>57</v>
          </cell>
          <cell r="P3593" t="str">
            <v>E3</v>
          </cell>
          <cell r="Q3593" t="str">
            <v>J2</v>
          </cell>
          <cell r="R3593" t="str">
            <v>J6</v>
          </cell>
          <cell r="S3593" t="str">
            <v>ENTREGADO</v>
          </cell>
          <cell r="T3593">
            <v>0</v>
          </cell>
          <cell r="U3593" t="str">
            <v>CONDORI CHURATA ALEX</v>
          </cell>
          <cell r="V3593" t="str">
            <v>CORIHUAMAN SURCO  ERICK ROBERT</v>
          </cell>
        </row>
        <row r="3594">
          <cell r="A3594">
            <v>3561</v>
          </cell>
          <cell r="B3594">
            <v>42733</v>
          </cell>
          <cell r="C3594" t="str">
            <v>DICIEMBRE</v>
          </cell>
          <cell r="D3594" t="str">
            <v>2016</v>
          </cell>
          <cell r="E3594">
            <v>693</v>
          </cell>
          <cell r="F3594" t="str">
            <v>D6G-806</v>
          </cell>
          <cell r="G3594" t="str">
            <v>B8K-998</v>
          </cell>
          <cell r="H3594" t="str">
            <v>LAS BAMBAS</v>
          </cell>
          <cell r="I3594">
            <v>220955</v>
          </cell>
          <cell r="J3594" t="str">
            <v>REPUESTO</v>
          </cell>
          <cell r="K3594" t="str">
            <v>PERNO 5/8 X 2</v>
          </cell>
          <cell r="L3594">
            <v>1</v>
          </cell>
          <cell r="M3594" t="str">
            <v>UNID.</v>
          </cell>
          <cell r="N3594" t="str">
            <v>TRACTO</v>
          </cell>
          <cell r="O3594">
            <v>57</v>
          </cell>
          <cell r="P3594" t="str">
            <v>S3</v>
          </cell>
          <cell r="Q3594" t="str">
            <v>J2</v>
          </cell>
          <cell r="R3594" t="str">
            <v>J6</v>
          </cell>
          <cell r="S3594" t="str">
            <v>ENTREGADO</v>
          </cell>
          <cell r="T3594">
            <v>0</v>
          </cell>
          <cell r="U3594" t="str">
            <v>JIMENEZ MACHACA JAVIER</v>
          </cell>
          <cell r="V3594" t="str">
            <v>CORIHUAMAN SURCO  ERICK ROBERT</v>
          </cell>
        </row>
        <row r="3595">
          <cell r="A3595">
            <v>3562</v>
          </cell>
          <cell r="B3595">
            <v>42733</v>
          </cell>
          <cell r="C3595" t="str">
            <v>DICIEMBRE</v>
          </cell>
          <cell r="D3595" t="str">
            <v>2016</v>
          </cell>
          <cell r="E3595">
            <v>693</v>
          </cell>
          <cell r="F3595" t="str">
            <v>D6G-806</v>
          </cell>
          <cell r="G3595" t="str">
            <v>B8K-998</v>
          </cell>
          <cell r="H3595" t="str">
            <v>LAS BAMBAS</v>
          </cell>
          <cell r="I3595">
            <v>220955</v>
          </cell>
          <cell r="J3595" t="str">
            <v>REPUESTO</v>
          </cell>
          <cell r="K3595" t="str">
            <v>TUERCA 3/4</v>
          </cell>
          <cell r="L3595">
            <v>1</v>
          </cell>
          <cell r="M3595" t="str">
            <v>UNID.</v>
          </cell>
          <cell r="N3595" t="str">
            <v>TRACTO</v>
          </cell>
          <cell r="O3595">
            <v>57</v>
          </cell>
          <cell r="P3595" t="str">
            <v>S3</v>
          </cell>
          <cell r="Q3595" t="str">
            <v>J2</v>
          </cell>
          <cell r="R3595" t="str">
            <v>J6</v>
          </cell>
          <cell r="S3595" t="str">
            <v>ENTREGADO</v>
          </cell>
          <cell r="T3595">
            <v>0</v>
          </cell>
          <cell r="U3595" t="str">
            <v>JIMENEZ MACHACA JAVIER</v>
          </cell>
          <cell r="V3595" t="str">
            <v>CORIHUAMAN SURCO  ERICK ROBERT</v>
          </cell>
        </row>
        <row r="3596">
          <cell r="A3596">
            <v>3563</v>
          </cell>
          <cell r="B3596">
            <v>42733</v>
          </cell>
          <cell r="C3596" t="str">
            <v>DICIEMBRE</v>
          </cell>
          <cell r="D3596" t="str">
            <v>2016</v>
          </cell>
          <cell r="E3596">
            <v>200</v>
          </cell>
          <cell r="F3596" t="str">
            <v>TALLER</v>
          </cell>
          <cell r="G3596" t="str">
            <v>TALLER</v>
          </cell>
          <cell r="H3596" t="str">
            <v>TALLER</v>
          </cell>
          <cell r="I3596" t="str">
            <v>TALLER</v>
          </cell>
          <cell r="J3596" t="str">
            <v>REPUESTO</v>
          </cell>
          <cell r="K3596" t="str">
            <v>TAIVEX "L"</v>
          </cell>
          <cell r="L3596">
            <v>1</v>
          </cell>
          <cell r="M3596" t="str">
            <v>UNID.</v>
          </cell>
          <cell r="N3596" t="str">
            <v>TALLER</v>
          </cell>
          <cell r="O3596">
            <v>57</v>
          </cell>
          <cell r="P3596" t="str">
            <v>N1</v>
          </cell>
          <cell r="Q3596" t="str">
            <v>J2</v>
          </cell>
          <cell r="R3596" t="str">
            <v>J6</v>
          </cell>
          <cell r="S3596" t="str">
            <v>ENTREGADO</v>
          </cell>
          <cell r="T3596">
            <v>0</v>
          </cell>
          <cell r="U3596" t="str">
            <v>AGUILAR CCANTUTA WILLY</v>
          </cell>
          <cell r="V3596" t="str">
            <v>CORIHUAMAN SURCO  ERICK ROBERT</v>
          </cell>
        </row>
        <row r="3597">
          <cell r="A3597">
            <v>3564</v>
          </cell>
          <cell r="B3597">
            <v>42733</v>
          </cell>
          <cell r="C3597" t="str">
            <v>DICIEMBRE</v>
          </cell>
          <cell r="D3597" t="str">
            <v>2016</v>
          </cell>
          <cell r="E3597">
            <v>200</v>
          </cell>
          <cell r="F3597" t="str">
            <v>TALLER</v>
          </cell>
          <cell r="G3597" t="str">
            <v>TALLER</v>
          </cell>
          <cell r="H3597" t="str">
            <v>TALLER</v>
          </cell>
          <cell r="I3597" t="str">
            <v>TALLER</v>
          </cell>
          <cell r="J3597" t="str">
            <v>REPUESTO</v>
          </cell>
          <cell r="K3597" t="str">
            <v>TAIVEX "L"</v>
          </cell>
          <cell r="L3597">
            <v>1</v>
          </cell>
          <cell r="M3597" t="str">
            <v>UNID.</v>
          </cell>
          <cell r="N3597" t="str">
            <v>TALLER</v>
          </cell>
          <cell r="O3597">
            <v>57</v>
          </cell>
          <cell r="P3597" t="str">
            <v>N2</v>
          </cell>
          <cell r="Q3597" t="str">
            <v>J2</v>
          </cell>
          <cell r="R3597" t="str">
            <v>J6</v>
          </cell>
          <cell r="S3597" t="str">
            <v>ENTREGADO</v>
          </cell>
          <cell r="T3597">
            <v>0</v>
          </cell>
          <cell r="U3597" t="str">
            <v>MAMANI LARICO  EDUARDO ALVARO</v>
          </cell>
          <cell r="V3597" t="str">
            <v>CORIHUAMAN SURCO  ERICK ROBERT</v>
          </cell>
        </row>
        <row r="3598">
          <cell r="A3598">
            <v>3565</v>
          </cell>
          <cell r="B3598">
            <v>42733</v>
          </cell>
          <cell r="C3598" t="str">
            <v>DICIEMBRE</v>
          </cell>
          <cell r="D3598" t="str">
            <v>2016</v>
          </cell>
          <cell r="E3598">
            <v>200</v>
          </cell>
          <cell r="F3598" t="str">
            <v>TALLER</v>
          </cell>
          <cell r="G3598" t="str">
            <v>TALLER</v>
          </cell>
          <cell r="H3598" t="str">
            <v>TALLER</v>
          </cell>
          <cell r="I3598" t="str">
            <v>TALLER</v>
          </cell>
          <cell r="J3598" t="str">
            <v>REPUESTO</v>
          </cell>
          <cell r="K3598" t="str">
            <v>SPRAY COLOR BLANCO</v>
          </cell>
          <cell r="L3598">
            <v>1</v>
          </cell>
          <cell r="M3598" t="str">
            <v>UNID.</v>
          </cell>
          <cell r="N3598" t="str">
            <v>TALLER</v>
          </cell>
          <cell r="O3598">
            <v>57</v>
          </cell>
          <cell r="P3598" t="str">
            <v>N2</v>
          </cell>
          <cell r="Q3598" t="str">
            <v>J2</v>
          </cell>
          <cell r="R3598" t="str">
            <v>J6</v>
          </cell>
          <cell r="S3598" t="str">
            <v>ENTREGADO</v>
          </cell>
          <cell r="T3598">
            <v>0</v>
          </cell>
          <cell r="U3598" t="str">
            <v>MAMANI LARICO  EDUARDO ALVARO</v>
          </cell>
          <cell r="V3598" t="str">
            <v>CORIHUAMAN SURCO  ERICK ROBERT</v>
          </cell>
        </row>
        <row r="3599">
          <cell r="A3599">
            <v>3566</v>
          </cell>
          <cell r="B3599">
            <v>42733</v>
          </cell>
          <cell r="C3599" t="str">
            <v>DICIEMBRE</v>
          </cell>
          <cell r="D3599" t="str">
            <v>2016</v>
          </cell>
          <cell r="E3599">
            <v>200</v>
          </cell>
          <cell r="F3599" t="str">
            <v>TALLER</v>
          </cell>
          <cell r="G3599" t="str">
            <v>TALLER</v>
          </cell>
          <cell r="H3599" t="str">
            <v>TALLER</v>
          </cell>
          <cell r="I3599" t="str">
            <v>TALLER</v>
          </cell>
          <cell r="J3599" t="str">
            <v>REPUESTO</v>
          </cell>
          <cell r="K3599" t="str">
            <v>SPRAY COLOR ALUMINIO</v>
          </cell>
          <cell r="L3599">
            <v>1</v>
          </cell>
          <cell r="M3599" t="str">
            <v>UNID.</v>
          </cell>
          <cell r="N3599" t="str">
            <v>TALLER</v>
          </cell>
          <cell r="O3599">
            <v>57</v>
          </cell>
          <cell r="P3599" t="str">
            <v>N2</v>
          </cell>
          <cell r="Q3599" t="str">
            <v>J2</v>
          </cell>
          <cell r="R3599" t="str">
            <v>J6</v>
          </cell>
          <cell r="S3599" t="str">
            <v>ENTREGADO</v>
          </cell>
          <cell r="T3599">
            <v>0</v>
          </cell>
          <cell r="U3599" t="str">
            <v>MAMANI LARICO  EDUARDO ALVARO</v>
          </cell>
          <cell r="V3599" t="str">
            <v>CORIHUAMAN SURCO  ERICK ROBERT</v>
          </cell>
        </row>
        <row r="3600">
          <cell r="A3600">
            <v>3567</v>
          </cell>
          <cell r="B3600">
            <v>42733</v>
          </cell>
          <cell r="C3600" t="str">
            <v>DICIEMBRE</v>
          </cell>
          <cell r="D3600" t="str">
            <v>2016</v>
          </cell>
          <cell r="E3600">
            <v>200</v>
          </cell>
          <cell r="F3600" t="str">
            <v>TALLER</v>
          </cell>
          <cell r="G3600" t="str">
            <v>TALLER</v>
          </cell>
          <cell r="H3600" t="str">
            <v>TALLER</v>
          </cell>
          <cell r="I3600" t="str">
            <v>TALLER</v>
          </cell>
          <cell r="J3600" t="str">
            <v>INSUMO TALLER</v>
          </cell>
          <cell r="K3600" t="str">
            <v>DISCO DE CORTE DE 7"</v>
          </cell>
          <cell r="L3600">
            <v>3</v>
          </cell>
          <cell r="M3600" t="str">
            <v>UNID.</v>
          </cell>
          <cell r="N3600" t="str">
            <v>TALLER</v>
          </cell>
          <cell r="O3600">
            <v>57</v>
          </cell>
          <cell r="P3600" t="str">
            <v>S3</v>
          </cell>
          <cell r="Q3600" t="str">
            <v>J2</v>
          </cell>
          <cell r="R3600" t="str">
            <v>J6</v>
          </cell>
          <cell r="S3600" t="str">
            <v>ENTREGADO</v>
          </cell>
          <cell r="T3600">
            <v>0</v>
          </cell>
          <cell r="U3600" t="str">
            <v>JIMENEZ MACHACA JAVIER</v>
          </cell>
          <cell r="V3600" t="str">
            <v>CORIHUAMAN SURCO  ERICK ROBERT</v>
          </cell>
        </row>
        <row r="3601">
          <cell r="A3601">
            <v>3579</v>
          </cell>
          <cell r="B3601">
            <v>42733</v>
          </cell>
          <cell r="C3601" t="str">
            <v>DICIEMBRE</v>
          </cell>
          <cell r="D3601" t="str">
            <v>2016</v>
          </cell>
          <cell r="E3601">
            <v>200</v>
          </cell>
          <cell r="F3601" t="str">
            <v>TALLER</v>
          </cell>
          <cell r="G3601" t="str">
            <v>TALLER</v>
          </cell>
          <cell r="H3601" t="str">
            <v>TALLER</v>
          </cell>
          <cell r="I3601" t="str">
            <v>TALLER</v>
          </cell>
          <cell r="J3601" t="str">
            <v>INSUMO TALLER</v>
          </cell>
          <cell r="K3601" t="str">
            <v xml:space="preserve">LIMPIA CONTACTO </v>
          </cell>
          <cell r="L3601">
            <v>1</v>
          </cell>
          <cell r="M3601" t="str">
            <v>UNID.</v>
          </cell>
          <cell r="N3601" t="str">
            <v>CAMION</v>
          </cell>
          <cell r="O3601">
            <v>57</v>
          </cell>
          <cell r="P3601" t="str">
            <v>E2</v>
          </cell>
          <cell r="Q3601" t="str">
            <v>J1</v>
          </cell>
          <cell r="R3601" t="str">
            <v>J5</v>
          </cell>
          <cell r="S3601" t="str">
            <v>ENTREGADO</v>
          </cell>
          <cell r="T3601">
            <v>0</v>
          </cell>
          <cell r="U3601" t="str">
            <v>YUCA BELLIDO BORIS YERSY</v>
          </cell>
          <cell r="V3601" t="str">
            <v>FLOREZ CONDORI  JOSE WILLIANS</v>
          </cell>
        </row>
        <row r="3602">
          <cell r="A3602">
            <v>3586</v>
          </cell>
          <cell r="B3602">
            <v>42733</v>
          </cell>
          <cell r="C3602" t="str">
            <v>DICIEMBRE</v>
          </cell>
          <cell r="D3602" t="str">
            <v>2016</v>
          </cell>
          <cell r="E3602">
            <v>200</v>
          </cell>
          <cell r="F3602" t="str">
            <v>TALLER</v>
          </cell>
          <cell r="G3602" t="str">
            <v>TALLER</v>
          </cell>
          <cell r="H3602" t="str">
            <v>TALLER</v>
          </cell>
          <cell r="I3602" t="str">
            <v>TALLER</v>
          </cell>
          <cell r="J3602" t="str">
            <v>INSUMO TALLER</v>
          </cell>
          <cell r="K3602" t="str">
            <v>SPRAY COLOR ROJO</v>
          </cell>
          <cell r="L3602">
            <v>1</v>
          </cell>
          <cell r="M3602" t="str">
            <v>UNID.</v>
          </cell>
          <cell r="N3602" t="str">
            <v>TALLER</v>
          </cell>
          <cell r="O3602">
            <v>57</v>
          </cell>
          <cell r="P3602" t="str">
            <v>J6</v>
          </cell>
          <cell r="Q3602" t="str">
            <v>J2</v>
          </cell>
          <cell r="R3602" t="str">
            <v>J6</v>
          </cell>
          <cell r="S3602" t="str">
            <v>ENTREGADO</v>
          </cell>
          <cell r="T3602">
            <v>0</v>
          </cell>
          <cell r="U3602" t="str">
            <v>VILLANUEVA BEJAR  YHORDAN MICHEL</v>
          </cell>
          <cell r="V3602" t="str">
            <v>CORIHUAMAN SURCO  ERICK ROBERT</v>
          </cell>
        </row>
        <row r="3603">
          <cell r="A3603">
            <v>3589</v>
          </cell>
          <cell r="B3603">
            <v>42733</v>
          </cell>
          <cell r="C3603" t="str">
            <v>DICIEMBRE</v>
          </cell>
          <cell r="D3603" t="str">
            <v>2016</v>
          </cell>
          <cell r="E3603">
            <v>200</v>
          </cell>
          <cell r="F3603" t="str">
            <v>TALLER</v>
          </cell>
          <cell r="G3603" t="str">
            <v>TALLER</v>
          </cell>
          <cell r="H3603" t="str">
            <v>TALLER</v>
          </cell>
          <cell r="I3603" t="str">
            <v>TALLER</v>
          </cell>
          <cell r="J3603" t="str">
            <v>REPUESTO</v>
          </cell>
          <cell r="K3603" t="str">
            <v>SPRAY COLOR VERDE</v>
          </cell>
          <cell r="L3603">
            <v>1</v>
          </cell>
          <cell r="M3603" t="str">
            <v>UNID.</v>
          </cell>
          <cell r="N3603" t="str">
            <v>TALLER</v>
          </cell>
          <cell r="O3603">
            <v>57</v>
          </cell>
          <cell r="P3603" t="str">
            <v>J5</v>
          </cell>
          <cell r="Q3603" t="str">
            <v>J2</v>
          </cell>
          <cell r="R3603" t="str">
            <v>J6</v>
          </cell>
          <cell r="S3603" t="str">
            <v>ENTREGADO</v>
          </cell>
          <cell r="T3603">
            <v>0</v>
          </cell>
          <cell r="U3603" t="str">
            <v>CONZA HUALLA NOELIA</v>
          </cell>
          <cell r="V3603" t="str">
            <v>CORIHUAMAN SURCO  ERICK ROBERT</v>
          </cell>
        </row>
        <row r="3604">
          <cell r="A3604">
            <v>3590</v>
          </cell>
          <cell r="B3604">
            <v>42733</v>
          </cell>
          <cell r="C3604" t="str">
            <v>DICIEMBRE</v>
          </cell>
          <cell r="D3604" t="str">
            <v>2016</v>
          </cell>
          <cell r="E3604">
            <v>200</v>
          </cell>
          <cell r="F3604" t="str">
            <v>TALLER</v>
          </cell>
          <cell r="G3604" t="str">
            <v>TALLER</v>
          </cell>
          <cell r="H3604" t="str">
            <v>TALLER</v>
          </cell>
          <cell r="I3604" t="str">
            <v>TALLER</v>
          </cell>
          <cell r="J3604" t="str">
            <v>REPUESTO</v>
          </cell>
          <cell r="K3604" t="str">
            <v>PRECINTOS 200</v>
          </cell>
          <cell r="L3604">
            <v>20</v>
          </cell>
          <cell r="M3604" t="str">
            <v>UNID.</v>
          </cell>
          <cell r="N3604" t="str">
            <v>TALLER</v>
          </cell>
          <cell r="O3604">
            <v>57</v>
          </cell>
          <cell r="P3604" t="str">
            <v>E3</v>
          </cell>
          <cell r="Q3604" t="str">
            <v>J2</v>
          </cell>
          <cell r="R3604" t="str">
            <v>J5</v>
          </cell>
          <cell r="S3604" t="str">
            <v>ENTREGADO</v>
          </cell>
          <cell r="T3604">
            <v>0</v>
          </cell>
          <cell r="U3604" t="str">
            <v>CONDORI CHURATA ALEX</v>
          </cell>
          <cell r="V3604" t="str">
            <v>CORIHUAMAN SURCO  ERICK ROBERT</v>
          </cell>
        </row>
        <row r="3605">
          <cell r="A3605">
            <v>3568</v>
          </cell>
          <cell r="B3605">
            <v>42733</v>
          </cell>
          <cell r="C3605" t="str">
            <v>DICIEMBRE</v>
          </cell>
          <cell r="D3605" t="str">
            <v>2016</v>
          </cell>
          <cell r="E3605">
            <v>705</v>
          </cell>
          <cell r="F3605" t="str">
            <v>X2W-759</v>
          </cell>
          <cell r="G3605" t="str">
            <v>C5V-999</v>
          </cell>
          <cell r="H3605" t="str">
            <v>LAS BAMBAS</v>
          </cell>
          <cell r="I3605">
            <v>156078</v>
          </cell>
          <cell r="J3605" t="str">
            <v>REPUESTO</v>
          </cell>
          <cell r="K3605" t="str">
            <v xml:space="preserve">GUARDAFANGO NEGRO </v>
          </cell>
          <cell r="L3605">
            <v>2</v>
          </cell>
          <cell r="M3605" t="str">
            <v>UNID.</v>
          </cell>
          <cell r="N3605" t="str">
            <v>CISTERNA</v>
          </cell>
          <cell r="O3605">
            <v>57</v>
          </cell>
          <cell r="P3605" t="str">
            <v>M8</v>
          </cell>
          <cell r="Q3605" t="str">
            <v>J1</v>
          </cell>
          <cell r="R3605" t="str">
            <v>J5</v>
          </cell>
          <cell r="S3605" t="str">
            <v>ENTREGADO</v>
          </cell>
          <cell r="T3605">
            <v>0</v>
          </cell>
          <cell r="U3605" t="str">
            <v>VARILLAS GAGO  OSCAR ALBERTO</v>
          </cell>
          <cell r="V3605" t="str">
            <v>FLOREZ CONDORI  JOSE WILLIANS</v>
          </cell>
        </row>
        <row r="3606">
          <cell r="A3606">
            <v>3607</v>
          </cell>
          <cell r="B3606">
            <v>42733</v>
          </cell>
          <cell r="C3606" t="str">
            <v>DICIEMBRE</v>
          </cell>
          <cell r="D3606" t="str">
            <v>2016</v>
          </cell>
          <cell r="E3606">
            <v>654</v>
          </cell>
          <cell r="F3606" t="str">
            <v>X2W-760</v>
          </cell>
          <cell r="G3606" t="str">
            <v>C5V-992</v>
          </cell>
          <cell r="H3606" t="str">
            <v>LAS BAMBAS</v>
          </cell>
          <cell r="I3606">
            <v>151954</v>
          </cell>
          <cell r="J3606" t="str">
            <v>REPUESTO</v>
          </cell>
          <cell r="K3606" t="str">
            <v>RACHET DE 10 DIENTES</v>
          </cell>
          <cell r="L3606">
            <v>1</v>
          </cell>
          <cell r="M3606" t="str">
            <v>UNID.</v>
          </cell>
          <cell r="N3606" t="str">
            <v>CISTERNA</v>
          </cell>
          <cell r="O3606">
            <v>57</v>
          </cell>
          <cell r="P3606" t="str">
            <v>M4</v>
          </cell>
          <cell r="Q3606" t="str">
            <v>J2</v>
          </cell>
          <cell r="R3606" t="str">
            <v>J5</v>
          </cell>
          <cell r="S3606" t="str">
            <v>ENTREGADO</v>
          </cell>
          <cell r="T3606">
            <v>0</v>
          </cell>
          <cell r="U3606" t="str">
            <v>JULLIRI APAZA UBALDO</v>
          </cell>
          <cell r="V3606" t="str">
            <v>CORIHUAMAN SURCO  ERICK ROBERT</v>
          </cell>
        </row>
        <row r="3607">
          <cell r="A3607">
            <v>3593</v>
          </cell>
          <cell r="B3607">
            <v>42733</v>
          </cell>
          <cell r="C3607" t="str">
            <v>DICIEMBRE</v>
          </cell>
          <cell r="D3607" t="str">
            <v>2016</v>
          </cell>
          <cell r="E3607">
            <v>651</v>
          </cell>
          <cell r="F3607" t="str">
            <v>X2W-765</v>
          </cell>
          <cell r="G3607" t="str">
            <v>C5V-993</v>
          </cell>
          <cell r="H3607" t="str">
            <v>LAS BAMBAS</v>
          </cell>
          <cell r="I3607">
            <v>159021</v>
          </cell>
          <cell r="J3607" t="str">
            <v>REPUESTO</v>
          </cell>
          <cell r="K3607" t="str">
            <v>TAPA DE FARO IZQUIERDO</v>
          </cell>
          <cell r="L3607">
            <v>1</v>
          </cell>
          <cell r="M3607" t="str">
            <v>UNID.</v>
          </cell>
          <cell r="N3607" t="str">
            <v>TRACTO</v>
          </cell>
          <cell r="O3607">
            <v>57</v>
          </cell>
          <cell r="P3607" t="str">
            <v>E3</v>
          </cell>
          <cell r="Q3607" t="str">
            <v>J2</v>
          </cell>
          <cell r="R3607" t="str">
            <v>J6</v>
          </cell>
          <cell r="S3607" t="str">
            <v>ENTREGADO</v>
          </cell>
          <cell r="T3607">
            <v>0</v>
          </cell>
          <cell r="U3607" t="str">
            <v>CONDORI CHURATA ALEX</v>
          </cell>
          <cell r="V3607" t="str">
            <v>CORIHUAMAN SURCO  ERICK ROBERT</v>
          </cell>
        </row>
        <row r="3608">
          <cell r="A3608">
            <v>3608</v>
          </cell>
          <cell r="B3608">
            <v>42733</v>
          </cell>
          <cell r="C3608" t="str">
            <v>DICIEMBRE</v>
          </cell>
          <cell r="D3608" t="str">
            <v>2016</v>
          </cell>
          <cell r="E3608">
            <v>651</v>
          </cell>
          <cell r="F3608" t="str">
            <v>X2W-765</v>
          </cell>
          <cell r="G3608" t="str">
            <v>C5V-993</v>
          </cell>
          <cell r="H3608" t="str">
            <v>LAS BAMBAS</v>
          </cell>
          <cell r="I3608">
            <v>159021</v>
          </cell>
          <cell r="J3608" t="str">
            <v>REPUESTO</v>
          </cell>
          <cell r="K3608" t="str">
            <v>TAPA DE FARO DERECHO</v>
          </cell>
          <cell r="L3608">
            <v>1</v>
          </cell>
          <cell r="M3608" t="str">
            <v>UNID.</v>
          </cell>
          <cell r="N3608" t="str">
            <v>TRACTO</v>
          </cell>
          <cell r="O3608">
            <v>57</v>
          </cell>
          <cell r="P3608" t="str">
            <v>E3</v>
          </cell>
          <cell r="Q3608" t="str">
            <v>J2</v>
          </cell>
          <cell r="R3608" t="str">
            <v>J6</v>
          </cell>
          <cell r="S3608" t="str">
            <v>ENTREGADO</v>
          </cell>
          <cell r="T3608">
            <v>0</v>
          </cell>
          <cell r="U3608" t="str">
            <v>CONDORI CHURATA ALEX</v>
          </cell>
          <cell r="V3608" t="str">
            <v>CORIHUAMAN SURCO  ERICK ROBERT</v>
          </cell>
        </row>
        <row r="3609">
          <cell r="A3609">
            <v>3594</v>
          </cell>
          <cell r="B3609">
            <v>42733</v>
          </cell>
          <cell r="C3609" t="str">
            <v>DICIEMBRE</v>
          </cell>
          <cell r="D3609" t="str">
            <v>2016</v>
          </cell>
          <cell r="E3609">
            <v>719</v>
          </cell>
          <cell r="F3609" t="str">
            <v>X2W-788</v>
          </cell>
          <cell r="G3609" t="str">
            <v>C5V-994</v>
          </cell>
          <cell r="H3609" t="str">
            <v>LAS BAMBAS</v>
          </cell>
          <cell r="I3609">
            <v>142988</v>
          </cell>
          <cell r="J3609" t="str">
            <v>REPUESTO</v>
          </cell>
          <cell r="K3609" t="str">
            <v>TAPA DE COMBUSTIBLE DE TANQUE DE CO NSUMO</v>
          </cell>
          <cell r="L3609">
            <v>1</v>
          </cell>
          <cell r="M3609" t="str">
            <v>UNID.</v>
          </cell>
          <cell r="N3609" t="str">
            <v>TRACTO</v>
          </cell>
          <cell r="O3609">
            <v>57</v>
          </cell>
          <cell r="P3609" t="str">
            <v>J2</v>
          </cell>
          <cell r="Q3609" t="str">
            <v>J1</v>
          </cell>
          <cell r="R3609" t="str">
            <v>J6</v>
          </cell>
          <cell r="S3609" t="str">
            <v>PENDIENTE</v>
          </cell>
          <cell r="T3609">
            <v>0</v>
          </cell>
          <cell r="U3609" t="str">
            <v>CORIHUAMAN SURCO  ERICK ROBERT</v>
          </cell>
          <cell r="V3609" t="str">
            <v>FLOREZ CONDORI  JOSE WILLIANS</v>
          </cell>
        </row>
        <row r="3610">
          <cell r="A3610">
            <v>3612</v>
          </cell>
          <cell r="B3610">
            <v>42734</v>
          </cell>
          <cell r="C3610" t="str">
            <v>DICIEMBRE</v>
          </cell>
          <cell r="D3610" t="str">
            <v>2016</v>
          </cell>
          <cell r="E3610">
            <v>706</v>
          </cell>
          <cell r="F3610" t="str">
            <v>AKW-894</v>
          </cell>
          <cell r="G3610" t="str">
            <v>TBN-978</v>
          </cell>
          <cell r="H3610" t="str">
            <v>LAS BAMBAS</v>
          </cell>
          <cell r="I3610">
            <v>43041</v>
          </cell>
          <cell r="J3610" t="str">
            <v>REPUESTO</v>
          </cell>
          <cell r="K3610" t="str">
            <v>BOLSA DE AIRE</v>
          </cell>
          <cell r="L3610">
            <v>1</v>
          </cell>
          <cell r="M3610" t="str">
            <v>UNID.</v>
          </cell>
          <cell r="N3610" t="str">
            <v>TRACTO</v>
          </cell>
          <cell r="O3610">
            <v>56</v>
          </cell>
          <cell r="P3610" t="str">
            <v>M8</v>
          </cell>
          <cell r="Q3610" t="str">
            <v>J2</v>
          </cell>
          <cell r="R3610" t="str">
            <v>J6</v>
          </cell>
          <cell r="S3610" t="str">
            <v>ENTREGADO</v>
          </cell>
          <cell r="T3610">
            <v>0</v>
          </cell>
          <cell r="U3610" t="str">
            <v>VARILLAS GAGO  OSCAR ALBERTO</v>
          </cell>
          <cell r="V3610" t="str">
            <v>CORIHUAMAN SURCO  ERICK ROBERT</v>
          </cell>
        </row>
        <row r="3611">
          <cell r="A3611">
            <v>3615</v>
          </cell>
          <cell r="B3611">
            <v>42734</v>
          </cell>
          <cell r="C3611" t="str">
            <v>DICIEMBRE</v>
          </cell>
          <cell r="D3611" t="str">
            <v>2016</v>
          </cell>
          <cell r="E3611">
            <v>441</v>
          </cell>
          <cell r="F3611" t="str">
            <v>AMT-876</v>
          </cell>
          <cell r="G3611" t="str">
            <v>CAMIONETA</v>
          </cell>
          <cell r="H3611" t="str">
            <v>LAS BAMBAS</v>
          </cell>
          <cell r="I3611">
            <v>30167</v>
          </cell>
          <cell r="J3611" t="str">
            <v>REPUESTO</v>
          </cell>
          <cell r="K3611" t="str">
            <v>FILTRO DE ACEITE</v>
          </cell>
          <cell r="L3611">
            <v>1</v>
          </cell>
          <cell r="M3611" t="str">
            <v>UNID.</v>
          </cell>
          <cell r="N3611" t="str">
            <v>CAMIONETA</v>
          </cell>
          <cell r="O3611">
            <v>56</v>
          </cell>
          <cell r="P3611" t="str">
            <v>J1</v>
          </cell>
          <cell r="Q3611" t="str">
            <v>J1</v>
          </cell>
          <cell r="R3611" t="str">
            <v>J5</v>
          </cell>
          <cell r="S3611" t="str">
            <v>PENDIENTE</v>
          </cell>
          <cell r="T3611">
            <v>0</v>
          </cell>
          <cell r="U3611" t="str">
            <v>FLOREZ CONDORI  JOSE WILLIANS</v>
          </cell>
          <cell r="V3611" t="str">
            <v>FLOREZ CONDORI  JOSE WILLIANS</v>
          </cell>
        </row>
        <row r="3612">
          <cell r="A3612">
            <v>3616</v>
          </cell>
          <cell r="B3612">
            <v>42734</v>
          </cell>
          <cell r="C3612" t="str">
            <v>DICIEMBRE</v>
          </cell>
          <cell r="D3612" t="str">
            <v>2016</v>
          </cell>
          <cell r="E3612">
            <v>441</v>
          </cell>
          <cell r="F3612" t="str">
            <v>AMT-876</v>
          </cell>
          <cell r="G3612" t="str">
            <v>CAMIONETA</v>
          </cell>
          <cell r="H3612" t="str">
            <v>LAS BAMBAS</v>
          </cell>
          <cell r="I3612">
            <v>30167</v>
          </cell>
          <cell r="J3612" t="str">
            <v>REPUESTO</v>
          </cell>
          <cell r="K3612" t="str">
            <v>FILTRO DE COMBUSTIBLE</v>
          </cell>
          <cell r="L3612">
            <v>1</v>
          </cell>
          <cell r="M3612" t="str">
            <v>UNID.</v>
          </cell>
          <cell r="N3612" t="str">
            <v>CAMIONETA</v>
          </cell>
          <cell r="O3612">
            <v>56</v>
          </cell>
          <cell r="P3612" t="str">
            <v>J1</v>
          </cell>
          <cell r="Q3612" t="str">
            <v>J1</v>
          </cell>
          <cell r="R3612" t="str">
            <v>J5</v>
          </cell>
          <cell r="S3612" t="str">
            <v>PENDIENTE</v>
          </cell>
          <cell r="T3612">
            <v>0</v>
          </cell>
          <cell r="U3612" t="str">
            <v>FLOREZ CONDORI  JOSE WILLIANS</v>
          </cell>
          <cell r="V3612" t="str">
            <v>FLOREZ CONDORI  JOSE WILLIANS</v>
          </cell>
        </row>
        <row r="3613">
          <cell r="A3613">
            <v>3617</v>
          </cell>
          <cell r="B3613">
            <v>42734</v>
          </cell>
          <cell r="C3613" t="str">
            <v>DICIEMBRE</v>
          </cell>
          <cell r="D3613" t="str">
            <v>2016</v>
          </cell>
          <cell r="E3613">
            <v>441</v>
          </cell>
          <cell r="F3613" t="str">
            <v>AMT-876</v>
          </cell>
          <cell r="G3613" t="str">
            <v>CAMIONETA</v>
          </cell>
          <cell r="H3613" t="str">
            <v>LAS BAMBAS</v>
          </cell>
          <cell r="I3613">
            <v>30167</v>
          </cell>
          <cell r="J3613" t="str">
            <v>REPUESTO</v>
          </cell>
          <cell r="K3613" t="str">
            <v>FILTRO DE AIRE</v>
          </cell>
          <cell r="L3613">
            <v>1</v>
          </cell>
          <cell r="M3613" t="str">
            <v>UNID.</v>
          </cell>
          <cell r="N3613" t="str">
            <v>CAMIONETA</v>
          </cell>
          <cell r="O3613">
            <v>56</v>
          </cell>
          <cell r="P3613" t="str">
            <v>J1</v>
          </cell>
          <cell r="Q3613" t="str">
            <v>J1</v>
          </cell>
          <cell r="R3613" t="str">
            <v>J5</v>
          </cell>
          <cell r="S3613" t="str">
            <v>PENDIENTE</v>
          </cell>
          <cell r="T3613">
            <v>0</v>
          </cell>
          <cell r="U3613" t="str">
            <v>FLOREZ CONDORI  JOSE WILLIANS</v>
          </cell>
          <cell r="V3613" t="str">
            <v>FLOREZ CONDORI  JOSE WILLIANS</v>
          </cell>
        </row>
        <row r="3614">
          <cell r="A3614">
            <v>3618</v>
          </cell>
          <cell r="B3614">
            <v>42734</v>
          </cell>
          <cell r="C3614" t="str">
            <v>DICIEMBRE</v>
          </cell>
          <cell r="D3614" t="str">
            <v>2016</v>
          </cell>
          <cell r="E3614">
            <v>441</v>
          </cell>
          <cell r="F3614" t="str">
            <v>AMT-876</v>
          </cell>
          <cell r="G3614" t="str">
            <v>CAMIONETA</v>
          </cell>
          <cell r="H3614" t="str">
            <v>LAS BAMBAS</v>
          </cell>
          <cell r="I3614">
            <v>30167</v>
          </cell>
          <cell r="J3614" t="str">
            <v>REPUESTO</v>
          </cell>
          <cell r="K3614" t="str">
            <v>ACEITE 15W40</v>
          </cell>
          <cell r="L3614">
            <v>2</v>
          </cell>
          <cell r="M3614" t="str">
            <v>GLNS.</v>
          </cell>
          <cell r="N3614" t="str">
            <v>CAMIONETA</v>
          </cell>
          <cell r="O3614">
            <v>56</v>
          </cell>
          <cell r="P3614" t="str">
            <v>J1</v>
          </cell>
          <cell r="Q3614" t="str">
            <v>J1</v>
          </cell>
          <cell r="R3614" t="str">
            <v>J5</v>
          </cell>
          <cell r="S3614" t="str">
            <v>ENTREGADO</v>
          </cell>
          <cell r="T3614">
            <v>0</v>
          </cell>
          <cell r="U3614" t="str">
            <v>FLOREZ CONDORI  JOSE WILLIANS</v>
          </cell>
          <cell r="V3614" t="str">
            <v>FLOREZ CONDORI  JOSE WILLIANS</v>
          </cell>
        </row>
        <row r="3615">
          <cell r="A3615">
            <v>3611</v>
          </cell>
          <cell r="B3615">
            <v>42734</v>
          </cell>
          <cell r="C3615" t="str">
            <v>DICIEMBRE</v>
          </cell>
          <cell r="D3615" t="str">
            <v>2016</v>
          </cell>
          <cell r="E3615">
            <v>716</v>
          </cell>
          <cell r="F3615" t="str">
            <v>C9M-902</v>
          </cell>
          <cell r="G3615" t="str">
            <v>B8L-970</v>
          </cell>
          <cell r="H3615" t="str">
            <v>LAS BAMBAS</v>
          </cell>
          <cell r="I3615">
            <v>212499</v>
          </cell>
          <cell r="J3615" t="str">
            <v>REPUESTO</v>
          </cell>
          <cell r="K3615" t="str">
            <v>LLANTAS</v>
          </cell>
          <cell r="L3615">
            <v>4</v>
          </cell>
          <cell r="M3615" t="str">
            <v>UNID.</v>
          </cell>
          <cell r="N3615" t="str">
            <v>CISTERNA</v>
          </cell>
          <cell r="O3615">
            <v>56</v>
          </cell>
          <cell r="P3615" t="str">
            <v>N1</v>
          </cell>
          <cell r="Q3615" t="str">
            <v>J3</v>
          </cell>
          <cell r="R3615" t="str">
            <v>J6</v>
          </cell>
          <cell r="S3615" t="str">
            <v>ENTREGADO</v>
          </cell>
          <cell r="T3615">
            <v>0</v>
          </cell>
          <cell r="U3615" t="str">
            <v>AGUILAR CCANTUTA WILLY</v>
          </cell>
          <cell r="V3615" t="str">
            <v>CHURA PIZARRO ALBERTO</v>
          </cell>
        </row>
        <row r="3616">
          <cell r="A3616">
            <v>3614</v>
          </cell>
          <cell r="B3616">
            <v>42734</v>
          </cell>
          <cell r="C3616" t="str">
            <v>DICIEMBRE</v>
          </cell>
          <cell r="D3616" t="str">
            <v>2016</v>
          </cell>
          <cell r="E3616">
            <v>714</v>
          </cell>
          <cell r="F3616" t="str">
            <v>D3P-747</v>
          </cell>
          <cell r="G3616" t="str">
            <v>A0T-985</v>
          </cell>
          <cell r="H3616" t="str">
            <v>LAS BAMBAS</v>
          </cell>
          <cell r="I3616">
            <v>187778</v>
          </cell>
          <cell r="J3616" t="str">
            <v>REPUESTO</v>
          </cell>
          <cell r="K3616" t="str">
            <v>VALVULA RELAY DE FRENO</v>
          </cell>
          <cell r="L3616">
            <v>1</v>
          </cell>
          <cell r="M3616" t="str">
            <v>UNID.</v>
          </cell>
          <cell r="N3616" t="str">
            <v>TRACTO</v>
          </cell>
          <cell r="O3616">
            <v>56</v>
          </cell>
          <cell r="P3616" t="str">
            <v>M8</v>
          </cell>
          <cell r="Q3616" t="str">
            <v>J2</v>
          </cell>
          <cell r="R3616" t="str">
            <v>J6</v>
          </cell>
          <cell r="S3616" t="str">
            <v>ENTREGADO</v>
          </cell>
          <cell r="T3616">
            <v>0</v>
          </cell>
          <cell r="U3616" t="str">
            <v>VARILLAS GAGO  OSCAR ALBERTO</v>
          </cell>
          <cell r="V3616" t="str">
            <v>CORIHUAMAN SURCO  ERICK ROBERT</v>
          </cell>
        </row>
        <row r="3617">
          <cell r="A3617">
            <v>3609</v>
          </cell>
          <cell r="B3617">
            <v>42734</v>
          </cell>
          <cell r="C3617" t="str">
            <v>DICIEMBRE</v>
          </cell>
          <cell r="D3617" t="str">
            <v>2016</v>
          </cell>
          <cell r="E3617">
            <v>200</v>
          </cell>
          <cell r="F3617" t="str">
            <v>TALLER</v>
          </cell>
          <cell r="G3617" t="str">
            <v>TALLER</v>
          </cell>
          <cell r="H3617" t="str">
            <v>TALLER</v>
          </cell>
          <cell r="I3617" t="str">
            <v>TALLER</v>
          </cell>
          <cell r="J3617" t="str">
            <v>INSUMO TALLER</v>
          </cell>
          <cell r="K3617" t="str">
            <v>SPRAY COLOR BLANCO</v>
          </cell>
          <cell r="L3617">
            <v>1</v>
          </cell>
          <cell r="M3617" t="str">
            <v>UNID.</v>
          </cell>
          <cell r="N3617" t="str">
            <v>TALLER</v>
          </cell>
          <cell r="O3617">
            <v>56</v>
          </cell>
          <cell r="P3617" t="str">
            <v>N2</v>
          </cell>
          <cell r="Q3617" t="str">
            <v>J3</v>
          </cell>
          <cell r="R3617" t="str">
            <v>J6</v>
          </cell>
          <cell r="S3617" t="str">
            <v>ENTREGADO</v>
          </cell>
          <cell r="T3617">
            <v>0</v>
          </cell>
          <cell r="U3617" t="str">
            <v>MAMANI LARICO  EDUARDO ALVARO</v>
          </cell>
          <cell r="V3617" t="str">
            <v>CHURA PIZARRO ALBERTO</v>
          </cell>
        </row>
        <row r="3618">
          <cell r="A3618">
            <v>3610</v>
          </cell>
          <cell r="B3618">
            <v>42734</v>
          </cell>
          <cell r="C3618" t="str">
            <v>DICIEMBRE</v>
          </cell>
          <cell r="D3618" t="str">
            <v>2016</v>
          </cell>
          <cell r="E3618">
            <v>200</v>
          </cell>
          <cell r="F3618" t="str">
            <v>TALLER</v>
          </cell>
          <cell r="G3618" t="str">
            <v>TALLER</v>
          </cell>
          <cell r="H3618" t="str">
            <v>TALLER</v>
          </cell>
          <cell r="I3618" t="str">
            <v>TALLER</v>
          </cell>
          <cell r="J3618" t="str">
            <v>INSUMO TALLER</v>
          </cell>
          <cell r="K3618" t="str">
            <v>SPRAY COLOR ALUMINIO</v>
          </cell>
          <cell r="L3618">
            <v>1</v>
          </cell>
          <cell r="M3618" t="str">
            <v>UNID.</v>
          </cell>
          <cell r="N3618" t="str">
            <v>TALLER</v>
          </cell>
          <cell r="O3618">
            <v>56</v>
          </cell>
          <cell r="P3618" t="str">
            <v>N2</v>
          </cell>
          <cell r="Q3618" t="str">
            <v>J3</v>
          </cell>
          <cell r="R3618" t="str">
            <v>J6</v>
          </cell>
          <cell r="S3618" t="str">
            <v>ENTREGADO</v>
          </cell>
          <cell r="T3618">
            <v>0</v>
          </cell>
          <cell r="U3618" t="str">
            <v>MAMANI LARICO  EDUARDO ALVARO</v>
          </cell>
          <cell r="V3618" t="str">
            <v>CHURA PIZARRO ALBERTO</v>
          </cell>
        </row>
        <row r="3619">
          <cell r="A3619">
            <v>3613</v>
          </cell>
          <cell r="B3619">
            <v>42734</v>
          </cell>
          <cell r="C3619" t="str">
            <v>DICIEMBRE</v>
          </cell>
          <cell r="D3619" t="str">
            <v>2016</v>
          </cell>
          <cell r="E3619">
            <v>654</v>
          </cell>
          <cell r="F3619" t="str">
            <v>X2W-760</v>
          </cell>
          <cell r="G3619" t="str">
            <v>C5V-992</v>
          </cell>
          <cell r="H3619" t="str">
            <v>LAS BAMBAS</v>
          </cell>
          <cell r="I3619">
            <v>151954</v>
          </cell>
          <cell r="J3619" t="str">
            <v>REPUESTO</v>
          </cell>
          <cell r="K3619" t="str">
            <v>PULMON DE FRENO FREIGHTLINER MOTOR MERCEDES</v>
          </cell>
          <cell r="L3619">
            <v>2</v>
          </cell>
          <cell r="M3619" t="str">
            <v>UNID.</v>
          </cell>
          <cell r="N3619" t="str">
            <v>TRACTO</v>
          </cell>
          <cell r="O3619">
            <v>56</v>
          </cell>
          <cell r="P3619" t="str">
            <v>J2</v>
          </cell>
          <cell r="Q3619" t="str">
            <v>J2</v>
          </cell>
          <cell r="R3619" t="str">
            <v>J6</v>
          </cell>
          <cell r="S3619" t="str">
            <v>ENTREGADO</v>
          </cell>
          <cell r="T3619">
            <v>0</v>
          </cell>
          <cell r="U3619" t="str">
            <v>CORIHUAMAN SURCO  ERICK ROBERT</v>
          </cell>
          <cell r="V3619" t="str">
            <v>CORIHUAMAN SURCO  ERICK ROBERT</v>
          </cell>
        </row>
        <row r="3620">
          <cell r="A3620">
            <v>3619</v>
          </cell>
          <cell r="B3620">
            <v>42734</v>
          </cell>
          <cell r="C3620" t="str">
            <v>DICIEMBRE</v>
          </cell>
          <cell r="D3620" t="str">
            <v>2016</v>
          </cell>
          <cell r="E3620">
            <v>654</v>
          </cell>
          <cell r="F3620" t="str">
            <v>X2W-760</v>
          </cell>
          <cell r="G3620" t="str">
            <v>C5V-992</v>
          </cell>
          <cell r="H3620" t="str">
            <v>LAS BAMBAS</v>
          </cell>
          <cell r="I3620">
            <v>151954</v>
          </cell>
          <cell r="J3620" t="str">
            <v>REPUESTO</v>
          </cell>
          <cell r="K3620" t="str">
            <v>SOPORTE DE GOMA DE TUBO DE ESCAPE</v>
          </cell>
          <cell r="L3620">
            <v>2</v>
          </cell>
          <cell r="M3620" t="str">
            <v>UNID.</v>
          </cell>
          <cell r="N3620" t="str">
            <v>TRACTO</v>
          </cell>
          <cell r="O3620">
            <v>56</v>
          </cell>
          <cell r="P3620" t="str">
            <v>M8</v>
          </cell>
          <cell r="Q3620" t="str">
            <v>J2</v>
          </cell>
          <cell r="R3620" t="str">
            <v>J6</v>
          </cell>
          <cell r="S3620" t="str">
            <v>PENDIENTE</v>
          </cell>
          <cell r="T3620">
            <v>0</v>
          </cell>
          <cell r="U3620" t="str">
            <v>VARILLAS GAGO  OSCAR ALBERTO</v>
          </cell>
          <cell r="V3620" t="str">
            <v>CORIHUAMAN SURCO  ERICK ROBERT</v>
          </cell>
        </row>
        <row r="3621">
          <cell r="A3621">
            <v>3631</v>
          </cell>
          <cell r="B3621">
            <v>42735</v>
          </cell>
          <cell r="C3621" t="str">
            <v>DICIEMBRE</v>
          </cell>
          <cell r="D3621" t="str">
            <v>2016</v>
          </cell>
          <cell r="E3621">
            <v>728</v>
          </cell>
          <cell r="F3621" t="str">
            <v>ABQ-703</v>
          </cell>
          <cell r="G3621" t="str">
            <v>D0Z-994</v>
          </cell>
          <cell r="H3621" t="str">
            <v>LAS BAMBAS</v>
          </cell>
          <cell r="I3621">
            <v>105170</v>
          </cell>
          <cell r="J3621" t="str">
            <v>REPUESTO</v>
          </cell>
          <cell r="K3621" t="str">
            <v>BOMBA DE TRANSFERENCIA DE COMBUSTIBLE</v>
          </cell>
          <cell r="L3621">
            <v>1</v>
          </cell>
          <cell r="M3621" t="str">
            <v>UNID.</v>
          </cell>
          <cell r="N3621" t="str">
            <v>TRACTO</v>
          </cell>
          <cell r="O3621">
            <v>55</v>
          </cell>
          <cell r="P3621" t="str">
            <v>M8</v>
          </cell>
          <cell r="Q3621" t="str">
            <v>J1</v>
          </cell>
          <cell r="R3621" t="str">
            <v>J6</v>
          </cell>
          <cell r="S3621" t="str">
            <v>PENDIENTE</v>
          </cell>
          <cell r="T3621">
            <v>0</v>
          </cell>
          <cell r="U3621" t="str">
            <v>VARILLAS GAGO  OSCAR ALBERTO</v>
          </cell>
          <cell r="V3621" t="str">
            <v>FLOREZ CONDORI  JOSE WILLIANS</v>
          </cell>
        </row>
        <row r="3622">
          <cell r="A3622">
            <v>3645</v>
          </cell>
          <cell r="B3622">
            <v>42735</v>
          </cell>
          <cell r="C3622" t="str">
            <v>DICIEMBRE</v>
          </cell>
          <cell r="D3622" t="str">
            <v>2016</v>
          </cell>
          <cell r="E3622">
            <v>652</v>
          </cell>
          <cell r="F3622" t="str">
            <v>ABS-700</v>
          </cell>
          <cell r="G3622" t="str">
            <v>TBC-971</v>
          </cell>
          <cell r="H3622" t="str">
            <v>LAS BAMBAS</v>
          </cell>
          <cell r="I3622">
            <v>102512</v>
          </cell>
          <cell r="J3622" t="str">
            <v>REPUESTO</v>
          </cell>
          <cell r="K3622" t="str">
            <v xml:space="preserve">MANGUERA RADIADOR CODO </v>
          </cell>
          <cell r="L3622">
            <v>1</v>
          </cell>
          <cell r="M3622" t="str">
            <v>UNID.</v>
          </cell>
          <cell r="N3622" t="str">
            <v>TRACTO</v>
          </cell>
          <cell r="O3622">
            <v>55</v>
          </cell>
          <cell r="P3622" t="str">
            <v>M8</v>
          </cell>
          <cell r="Q3622" t="str">
            <v>J1</v>
          </cell>
          <cell r="R3622" t="str">
            <v>J5</v>
          </cell>
          <cell r="S3622" t="str">
            <v>PENDIENTE</v>
          </cell>
          <cell r="T3622">
            <v>0</v>
          </cell>
          <cell r="U3622" t="str">
            <v>VARILLAS GAGO  OSCAR ALBERTO</v>
          </cell>
          <cell r="V3622" t="str">
            <v>FLOREZ CONDORI  JOSE WILLIANS</v>
          </cell>
        </row>
        <row r="3623">
          <cell r="A3623">
            <v>3646</v>
          </cell>
          <cell r="B3623">
            <v>42735</v>
          </cell>
          <cell r="C3623" t="str">
            <v>DICIEMBRE</v>
          </cell>
          <cell r="D3623" t="str">
            <v>2016</v>
          </cell>
          <cell r="E3623">
            <v>652</v>
          </cell>
          <cell r="F3623" t="str">
            <v>ABS-700</v>
          </cell>
          <cell r="G3623" t="str">
            <v>TBC-971</v>
          </cell>
          <cell r="H3623" t="str">
            <v>LAS BAMBAS</v>
          </cell>
          <cell r="I3623">
            <v>102512</v>
          </cell>
          <cell r="J3623" t="str">
            <v>REPUESTO</v>
          </cell>
          <cell r="K3623" t="str">
            <v xml:space="preserve">ABRAZADERAS </v>
          </cell>
          <cell r="L3623">
            <v>2</v>
          </cell>
          <cell r="M3623" t="str">
            <v>UNID.</v>
          </cell>
          <cell r="N3623" t="str">
            <v>TRACTO</v>
          </cell>
          <cell r="O3623">
            <v>55</v>
          </cell>
          <cell r="P3623" t="str">
            <v>M8</v>
          </cell>
          <cell r="Q3623" t="str">
            <v>J1</v>
          </cell>
          <cell r="R3623" t="str">
            <v>J5</v>
          </cell>
          <cell r="S3623" t="str">
            <v>PENDIENTE</v>
          </cell>
          <cell r="T3623">
            <v>0</v>
          </cell>
          <cell r="U3623" t="str">
            <v>VARILLAS GAGO  OSCAR ALBERTO</v>
          </cell>
          <cell r="V3623" t="str">
            <v>FLOREZ CONDORI  JOSE WILLIANS</v>
          </cell>
        </row>
        <row r="3624">
          <cell r="A3624">
            <v>3644</v>
          </cell>
          <cell r="B3624">
            <v>42735</v>
          </cell>
          <cell r="C3624" t="str">
            <v>DICIEMBRE</v>
          </cell>
          <cell r="D3624" t="str">
            <v>2016</v>
          </cell>
          <cell r="E3624">
            <v>731</v>
          </cell>
          <cell r="F3624" t="str">
            <v>C6X-739</v>
          </cell>
          <cell r="G3624" t="str">
            <v>TCS-988</v>
          </cell>
          <cell r="H3624" t="str">
            <v>LAS BAMBAS CONC.</v>
          </cell>
          <cell r="I3624">
            <v>231434</v>
          </cell>
          <cell r="J3624" t="str">
            <v>REPUESTO</v>
          </cell>
          <cell r="K3624" t="str">
            <v>FILTRO DE CABINA</v>
          </cell>
          <cell r="L3624">
            <v>1</v>
          </cell>
          <cell r="M3624" t="str">
            <v>UNID.</v>
          </cell>
          <cell r="N3624" t="str">
            <v>TRACTO</v>
          </cell>
          <cell r="O3624">
            <v>55</v>
          </cell>
          <cell r="P3624" t="str">
            <v>M6</v>
          </cell>
          <cell r="Q3624" t="str">
            <v>J1</v>
          </cell>
          <cell r="R3624" t="str">
            <v>J6</v>
          </cell>
          <cell r="S3624" t="str">
            <v>PENDIENTE</v>
          </cell>
          <cell r="T3624">
            <v>0</v>
          </cell>
          <cell r="U3624" t="str">
            <v>PARI VENTURA  EDSON ORLANDO</v>
          </cell>
          <cell r="V3624" t="str">
            <v>FLOREZ CONDORI  JOSE WILLIANS</v>
          </cell>
        </row>
        <row r="3625">
          <cell r="A3625">
            <v>3620</v>
          </cell>
          <cell r="B3625">
            <v>42735</v>
          </cell>
          <cell r="C3625" t="str">
            <v>DICIEMBRE</v>
          </cell>
          <cell r="D3625" t="str">
            <v>2016</v>
          </cell>
          <cell r="E3625">
            <v>716</v>
          </cell>
          <cell r="F3625" t="str">
            <v>C9M-902</v>
          </cell>
          <cell r="G3625" t="str">
            <v>B8L-970</v>
          </cell>
          <cell r="H3625" t="str">
            <v>LAS BAMBAS</v>
          </cell>
          <cell r="I3625">
            <v>212499</v>
          </cell>
          <cell r="J3625" t="str">
            <v>REPUESTO</v>
          </cell>
          <cell r="K3625" t="str">
            <v>TERMOSTATOS</v>
          </cell>
          <cell r="L3625">
            <v>2</v>
          </cell>
          <cell r="M3625" t="str">
            <v>UNID.</v>
          </cell>
          <cell r="N3625" t="str">
            <v>TRACTO</v>
          </cell>
          <cell r="O3625">
            <v>55</v>
          </cell>
          <cell r="P3625" t="str">
            <v>M8</v>
          </cell>
          <cell r="Q3625" t="str">
            <v>J1</v>
          </cell>
          <cell r="R3625" t="str">
            <v>J6</v>
          </cell>
          <cell r="S3625" t="str">
            <v>PENDIENTE</v>
          </cell>
          <cell r="T3625">
            <v>0</v>
          </cell>
          <cell r="U3625" t="str">
            <v>VARILLAS GAGO  OSCAR ALBERTO</v>
          </cell>
          <cell r="V3625" t="str">
            <v>FLOREZ CONDORI  JOSE WILLIANS</v>
          </cell>
        </row>
        <row r="3626">
          <cell r="A3626">
            <v>3621</v>
          </cell>
          <cell r="B3626">
            <v>42735</v>
          </cell>
          <cell r="C3626" t="str">
            <v>DICIEMBRE</v>
          </cell>
          <cell r="D3626" t="str">
            <v>2016</v>
          </cell>
          <cell r="E3626">
            <v>716</v>
          </cell>
          <cell r="F3626" t="str">
            <v>C9M-902</v>
          </cell>
          <cell r="G3626" t="str">
            <v>B8L-970</v>
          </cell>
          <cell r="H3626" t="str">
            <v>LAS BAMBAS</v>
          </cell>
          <cell r="I3626">
            <v>212499</v>
          </cell>
          <cell r="J3626" t="str">
            <v>REPUESTO</v>
          </cell>
          <cell r="K3626" t="str">
            <v>CORREA DE ALTERNADOR</v>
          </cell>
          <cell r="L3626">
            <v>1</v>
          </cell>
          <cell r="M3626" t="str">
            <v>UNID.</v>
          </cell>
          <cell r="N3626" t="str">
            <v>TRACTO</v>
          </cell>
          <cell r="O3626">
            <v>55</v>
          </cell>
          <cell r="P3626" t="str">
            <v>M8</v>
          </cell>
          <cell r="Q3626" t="str">
            <v>J1</v>
          </cell>
          <cell r="R3626" t="str">
            <v>J6</v>
          </cell>
          <cell r="S3626" t="str">
            <v>PENDIENTE</v>
          </cell>
          <cell r="T3626">
            <v>0</v>
          </cell>
          <cell r="U3626" t="str">
            <v>VARILLAS GAGO  OSCAR ALBERTO</v>
          </cell>
          <cell r="V3626" t="str">
            <v>FLOREZ CONDORI  JOSE WILLIANS</v>
          </cell>
        </row>
        <row r="3627">
          <cell r="A3627">
            <v>3622</v>
          </cell>
          <cell r="B3627">
            <v>42735</v>
          </cell>
          <cell r="C3627" t="str">
            <v>DICIEMBRE</v>
          </cell>
          <cell r="D3627" t="str">
            <v>2016</v>
          </cell>
          <cell r="E3627">
            <v>716</v>
          </cell>
          <cell r="F3627" t="str">
            <v>C9M-902</v>
          </cell>
          <cell r="G3627" t="str">
            <v>B8L-970</v>
          </cell>
          <cell r="H3627" t="str">
            <v>LAS BAMBAS</v>
          </cell>
          <cell r="I3627">
            <v>212499</v>
          </cell>
          <cell r="J3627" t="str">
            <v>REPUESTO</v>
          </cell>
          <cell r="K3627" t="str">
            <v>BUJES DE VALANCIN (MUESTRA)</v>
          </cell>
          <cell r="L3627">
            <v>2</v>
          </cell>
          <cell r="M3627" t="str">
            <v>UNID.</v>
          </cell>
          <cell r="N3627" t="str">
            <v>TRACTO</v>
          </cell>
          <cell r="O3627">
            <v>55</v>
          </cell>
          <cell r="P3627" t="str">
            <v>M8</v>
          </cell>
          <cell r="Q3627" t="str">
            <v>J1</v>
          </cell>
          <cell r="R3627" t="str">
            <v>J6</v>
          </cell>
          <cell r="S3627" t="str">
            <v>PENDIENTE</v>
          </cell>
          <cell r="T3627">
            <v>0</v>
          </cell>
          <cell r="U3627" t="str">
            <v>VARILLAS GAGO  OSCAR ALBERTO</v>
          </cell>
          <cell r="V3627" t="str">
            <v>FLOREZ CONDORI  JOSE WILLIANS</v>
          </cell>
        </row>
        <row r="3628">
          <cell r="A3628">
            <v>3623</v>
          </cell>
          <cell r="B3628">
            <v>42735</v>
          </cell>
          <cell r="C3628" t="str">
            <v>DICIEMBRE</v>
          </cell>
          <cell r="D3628" t="str">
            <v>2016</v>
          </cell>
          <cell r="E3628">
            <v>716</v>
          </cell>
          <cell r="F3628" t="str">
            <v>C9M-902</v>
          </cell>
          <cell r="G3628" t="str">
            <v>B8L-970</v>
          </cell>
          <cell r="H3628" t="str">
            <v>LAS BAMBAS</v>
          </cell>
          <cell r="I3628">
            <v>212499</v>
          </cell>
          <cell r="J3628" t="str">
            <v>REPUESTO</v>
          </cell>
          <cell r="K3628" t="str">
            <v>TUERCA 1" HILO FINO</v>
          </cell>
          <cell r="L3628">
            <v>1</v>
          </cell>
          <cell r="M3628" t="str">
            <v>UNID.</v>
          </cell>
          <cell r="N3628" t="str">
            <v>TRACTO</v>
          </cell>
          <cell r="O3628">
            <v>55</v>
          </cell>
          <cell r="P3628" t="str">
            <v>M8</v>
          </cell>
          <cell r="Q3628" t="str">
            <v>J1</v>
          </cell>
          <cell r="R3628" t="str">
            <v>J6</v>
          </cell>
          <cell r="S3628" t="str">
            <v>PENDIENTE</v>
          </cell>
          <cell r="T3628">
            <v>0</v>
          </cell>
          <cell r="U3628" t="str">
            <v>VARILLAS GAGO  OSCAR ALBERTO</v>
          </cell>
          <cell r="V3628" t="str">
            <v>FLOREZ CONDORI  JOSE WILLIANS</v>
          </cell>
        </row>
        <row r="3629">
          <cell r="A3629">
            <v>3624</v>
          </cell>
          <cell r="B3629">
            <v>42735</v>
          </cell>
          <cell r="C3629" t="str">
            <v>DICIEMBRE</v>
          </cell>
          <cell r="D3629" t="str">
            <v>2016</v>
          </cell>
          <cell r="E3629">
            <v>716</v>
          </cell>
          <cell r="F3629" t="str">
            <v>C9M-902</v>
          </cell>
          <cell r="G3629" t="str">
            <v>B8L-970</v>
          </cell>
          <cell r="H3629" t="str">
            <v>LAS BAMBAS</v>
          </cell>
          <cell r="I3629">
            <v>212499</v>
          </cell>
          <cell r="J3629" t="str">
            <v>REPUESTO</v>
          </cell>
          <cell r="K3629" t="str">
            <v>PERNO 5/8 X 6</v>
          </cell>
          <cell r="L3629">
            <v>4</v>
          </cell>
          <cell r="M3629" t="str">
            <v>UNID.</v>
          </cell>
          <cell r="N3629" t="str">
            <v>TRACTO</v>
          </cell>
          <cell r="O3629">
            <v>55</v>
          </cell>
          <cell r="P3629" t="str">
            <v>M8</v>
          </cell>
          <cell r="Q3629" t="str">
            <v>J1</v>
          </cell>
          <cell r="R3629" t="str">
            <v>J6</v>
          </cell>
          <cell r="S3629" t="str">
            <v>PENDIENTE</v>
          </cell>
          <cell r="T3629">
            <v>0</v>
          </cell>
          <cell r="U3629" t="str">
            <v>VARILLAS GAGO  OSCAR ALBERTO</v>
          </cell>
          <cell r="V3629" t="str">
            <v>FLOREZ CONDORI  JOSE WILLIANS</v>
          </cell>
        </row>
        <row r="3630">
          <cell r="A3630">
            <v>3625</v>
          </cell>
          <cell r="B3630">
            <v>42735</v>
          </cell>
          <cell r="C3630" t="str">
            <v>DICIEMBRE</v>
          </cell>
          <cell r="D3630" t="str">
            <v>2016</v>
          </cell>
          <cell r="E3630">
            <v>716</v>
          </cell>
          <cell r="F3630" t="str">
            <v>C9M-902</v>
          </cell>
          <cell r="G3630" t="str">
            <v>B8L-970</v>
          </cell>
          <cell r="H3630" t="str">
            <v>LAS BAMBAS</v>
          </cell>
          <cell r="I3630">
            <v>212499</v>
          </cell>
          <cell r="J3630" t="str">
            <v>REPUESTO</v>
          </cell>
          <cell r="K3630" t="str">
            <v>TUERCA SEGURO 5/8</v>
          </cell>
          <cell r="L3630">
            <v>4</v>
          </cell>
          <cell r="M3630" t="str">
            <v>UNID.</v>
          </cell>
          <cell r="N3630" t="str">
            <v>TRACTO</v>
          </cell>
          <cell r="O3630">
            <v>55</v>
          </cell>
          <cell r="P3630" t="str">
            <v>M8</v>
          </cell>
          <cell r="Q3630" t="str">
            <v>J1</v>
          </cell>
          <cell r="R3630" t="str">
            <v>J6</v>
          </cell>
          <cell r="S3630" t="str">
            <v>PENDIENTE</v>
          </cell>
          <cell r="T3630">
            <v>0</v>
          </cell>
          <cell r="U3630" t="str">
            <v>VARILLAS GAGO  OSCAR ALBERTO</v>
          </cell>
          <cell r="V3630" t="str">
            <v>FLOREZ CONDORI  JOSE WILLIANS</v>
          </cell>
        </row>
        <row r="3631">
          <cell r="A3631">
            <v>3630</v>
          </cell>
          <cell r="B3631">
            <v>42735</v>
          </cell>
          <cell r="C3631" t="str">
            <v>DICIEMBRE</v>
          </cell>
          <cell r="D3631" t="str">
            <v>2016</v>
          </cell>
          <cell r="E3631">
            <v>716</v>
          </cell>
          <cell r="F3631" t="str">
            <v>C9M-902</v>
          </cell>
          <cell r="G3631" t="str">
            <v>B8L-970</v>
          </cell>
          <cell r="H3631" t="str">
            <v>LAS BAMBAS</v>
          </cell>
          <cell r="I3631">
            <v>212499</v>
          </cell>
          <cell r="J3631" t="str">
            <v>REPUESTO</v>
          </cell>
          <cell r="K3631" t="str">
            <v>RETENEDOR DE PUERTA</v>
          </cell>
          <cell r="L3631">
            <v>1</v>
          </cell>
          <cell r="M3631" t="str">
            <v>UNID.</v>
          </cell>
          <cell r="N3631" t="str">
            <v>TRACTO</v>
          </cell>
          <cell r="O3631">
            <v>55</v>
          </cell>
          <cell r="P3631" t="str">
            <v>M8</v>
          </cell>
          <cell r="Q3631" t="str">
            <v>J1</v>
          </cell>
          <cell r="R3631" t="str">
            <v>J6</v>
          </cell>
          <cell r="S3631" t="str">
            <v>PENDIENTE</v>
          </cell>
          <cell r="T3631">
            <v>0</v>
          </cell>
          <cell r="U3631" t="str">
            <v>VARILLAS GAGO  OSCAR ALBERTO</v>
          </cell>
          <cell r="V3631" t="str">
            <v>FLOREZ CONDORI  JOSE WILLIANS</v>
          </cell>
        </row>
        <row r="3632">
          <cell r="A3632">
            <v>3647</v>
          </cell>
          <cell r="B3632">
            <v>42735</v>
          </cell>
          <cell r="C3632" t="str">
            <v>DICIEMBRE</v>
          </cell>
          <cell r="D3632" t="str">
            <v>2016</v>
          </cell>
          <cell r="E3632">
            <v>722</v>
          </cell>
          <cell r="F3632" t="str">
            <v>D3N-721</v>
          </cell>
          <cell r="G3632" t="str">
            <v>C4S-979</v>
          </cell>
          <cell r="H3632" t="str">
            <v>LAS BAMBAS</v>
          </cell>
          <cell r="I3632">
            <v>139487</v>
          </cell>
          <cell r="J3632" t="str">
            <v>REPUESTO</v>
          </cell>
          <cell r="K3632" t="str">
            <v>CIRCULINA</v>
          </cell>
          <cell r="L3632">
            <v>1</v>
          </cell>
          <cell r="M3632" t="str">
            <v>UNID.</v>
          </cell>
          <cell r="N3632" t="str">
            <v>TRACTO</v>
          </cell>
          <cell r="O3632">
            <v>55</v>
          </cell>
          <cell r="P3632" t="str">
            <v>E2</v>
          </cell>
          <cell r="Q3632" t="str">
            <v>J1</v>
          </cell>
          <cell r="R3632" t="str">
            <v>J5</v>
          </cell>
          <cell r="S3632" t="str">
            <v>PENDIENTE</v>
          </cell>
          <cell r="T3632">
            <v>0</v>
          </cell>
          <cell r="U3632" t="str">
            <v>YUCA BELLIDO BORIS YERSY</v>
          </cell>
          <cell r="V3632" t="str">
            <v>FLOREZ CONDORI  JOSE WILLIANS</v>
          </cell>
        </row>
        <row r="3633">
          <cell r="A3633">
            <v>3642</v>
          </cell>
          <cell r="B3633">
            <v>42735</v>
          </cell>
          <cell r="C3633" t="str">
            <v>DICIEMBRE</v>
          </cell>
          <cell r="D3633" t="str">
            <v>2016</v>
          </cell>
          <cell r="E3633">
            <v>725</v>
          </cell>
          <cell r="F3633" t="str">
            <v>D3P-754</v>
          </cell>
          <cell r="G3633" t="str">
            <v>C0V-971</v>
          </cell>
          <cell r="H3633" t="str">
            <v>LAS BAMBAS</v>
          </cell>
          <cell r="I3633">
            <v>166370</v>
          </cell>
          <cell r="J3633" t="str">
            <v>REPUESTO</v>
          </cell>
          <cell r="K3633" t="str">
            <v>RELAY DE 12 V</v>
          </cell>
          <cell r="L3633">
            <v>1</v>
          </cell>
          <cell r="M3633" t="str">
            <v>UNID.</v>
          </cell>
          <cell r="N3633" t="str">
            <v>TRACTO</v>
          </cell>
          <cell r="O3633">
            <v>55</v>
          </cell>
          <cell r="P3633" t="str">
            <v>E1</v>
          </cell>
          <cell r="Q3633" t="str">
            <v>J1</v>
          </cell>
          <cell r="R3633" t="str">
            <v>J6</v>
          </cell>
          <cell r="S3633" t="str">
            <v>PENDIENTE</v>
          </cell>
          <cell r="T3633">
            <v>0</v>
          </cell>
          <cell r="U3633" t="str">
            <v>PALOMINO CARDENAS JUAN CARLOS</v>
          </cell>
          <cell r="V3633" t="str">
            <v>FLOREZ CONDORI  JOSE WILLIANS</v>
          </cell>
        </row>
        <row r="3634">
          <cell r="A3634">
            <v>3643</v>
          </cell>
          <cell r="B3634">
            <v>42735</v>
          </cell>
          <cell r="C3634" t="str">
            <v>DICIEMBRE</v>
          </cell>
          <cell r="D3634" t="str">
            <v>2016</v>
          </cell>
          <cell r="E3634">
            <v>725</v>
          </cell>
          <cell r="F3634" t="str">
            <v>D3P-754</v>
          </cell>
          <cell r="G3634" t="str">
            <v>C0V-971</v>
          </cell>
          <cell r="H3634" t="str">
            <v>LAS BAMBAS</v>
          </cell>
          <cell r="I3634">
            <v>166370</v>
          </cell>
          <cell r="J3634" t="str">
            <v>REPUESTO</v>
          </cell>
          <cell r="K3634" t="str">
            <v>TERMINALES HEMBRA ENCHUFE CON FORRO</v>
          </cell>
          <cell r="L3634">
            <v>4</v>
          </cell>
          <cell r="M3634" t="str">
            <v>UNID.</v>
          </cell>
          <cell r="N3634" t="str">
            <v>TRACTO</v>
          </cell>
          <cell r="O3634">
            <v>55</v>
          </cell>
          <cell r="P3634" t="str">
            <v>E1</v>
          </cell>
          <cell r="Q3634" t="str">
            <v>J1</v>
          </cell>
          <cell r="R3634" t="str">
            <v>J6</v>
          </cell>
          <cell r="S3634" t="str">
            <v>PENDIENTE</v>
          </cell>
          <cell r="T3634">
            <v>0</v>
          </cell>
          <cell r="U3634" t="str">
            <v>PALOMINO CARDENAS JUAN CARLOS</v>
          </cell>
          <cell r="V3634" t="str">
            <v>FLOREZ CONDORI  JOSE WILLIANS</v>
          </cell>
        </row>
        <row r="3635">
          <cell r="A3635">
            <v>3632</v>
          </cell>
          <cell r="B3635">
            <v>42735</v>
          </cell>
          <cell r="C3635" t="str">
            <v>DICIEMBRE</v>
          </cell>
          <cell r="D3635" t="str">
            <v>2016</v>
          </cell>
          <cell r="E3635">
            <v>727</v>
          </cell>
          <cell r="F3635" t="str">
            <v>D3Q-741</v>
          </cell>
          <cell r="G3635" t="str">
            <v>D2E-976</v>
          </cell>
          <cell r="H3635" t="str">
            <v>LAS BAMBAS</v>
          </cell>
          <cell r="I3635">
            <v>166717</v>
          </cell>
          <cell r="J3635" t="str">
            <v>SERVICIO</v>
          </cell>
          <cell r="K3635" t="str">
            <v>SERVICIO DE REPARACION DE CHAPA DE PUERTA (PILOTO Y COPILOTO)</v>
          </cell>
          <cell r="L3635">
            <v>1</v>
          </cell>
          <cell r="M3635" t="str">
            <v>UNID.</v>
          </cell>
          <cell r="N3635" t="str">
            <v>TRACTO</v>
          </cell>
          <cell r="O3635">
            <v>55</v>
          </cell>
          <cell r="P3635" t="str">
            <v>E1</v>
          </cell>
          <cell r="Q3635" t="str">
            <v>J1</v>
          </cell>
          <cell r="R3635" t="str">
            <v>J6</v>
          </cell>
          <cell r="S3635" t="str">
            <v>PENDIENTE</v>
          </cell>
          <cell r="T3635">
            <v>0</v>
          </cell>
          <cell r="U3635" t="str">
            <v>PALOMINO CARDENAS JUAN CARLOS</v>
          </cell>
          <cell r="V3635" t="str">
            <v>FLOREZ CONDORI  JOSE WILLIANS</v>
          </cell>
        </row>
        <row r="3636">
          <cell r="A3636">
            <v>3634</v>
          </cell>
          <cell r="B3636">
            <v>42735</v>
          </cell>
          <cell r="C3636" t="str">
            <v>DICIEMBRE</v>
          </cell>
          <cell r="D3636" t="str">
            <v>2016</v>
          </cell>
          <cell r="E3636">
            <v>726</v>
          </cell>
          <cell r="F3636" t="str">
            <v>D6F-825</v>
          </cell>
          <cell r="G3636" t="str">
            <v>T2Y-992</v>
          </cell>
          <cell r="H3636" t="str">
            <v>LAS BAMBAS</v>
          </cell>
          <cell r="I3636">
            <v>188775</v>
          </cell>
          <cell r="J3636" t="str">
            <v>REPUESTO</v>
          </cell>
          <cell r="K3636" t="str">
            <v>FARO LAGRIMON DE DOBLE CONTACTO</v>
          </cell>
          <cell r="L3636">
            <v>1</v>
          </cell>
          <cell r="M3636" t="str">
            <v>UNID.</v>
          </cell>
          <cell r="N3636" t="str">
            <v>TRACTO</v>
          </cell>
          <cell r="O3636">
            <v>55</v>
          </cell>
          <cell r="P3636" t="str">
            <v>E3</v>
          </cell>
          <cell r="Q3636" t="str">
            <v>J1</v>
          </cell>
          <cell r="R3636" t="str">
            <v>J6</v>
          </cell>
          <cell r="S3636" t="str">
            <v>PENDIENTE</v>
          </cell>
          <cell r="T3636">
            <v>0</v>
          </cell>
          <cell r="U3636" t="str">
            <v>CONDORI CHURATA ALEX</v>
          </cell>
          <cell r="V3636" t="str">
            <v>FLOREZ CONDORI  JOSE WILLIANS</v>
          </cell>
        </row>
        <row r="3637">
          <cell r="A3637">
            <v>3635</v>
          </cell>
          <cell r="B3637">
            <v>42735</v>
          </cell>
          <cell r="C3637" t="str">
            <v>DICIEMBRE</v>
          </cell>
          <cell r="D3637" t="str">
            <v>2016</v>
          </cell>
          <cell r="E3637">
            <v>726</v>
          </cell>
          <cell r="F3637" t="str">
            <v>D6F-825</v>
          </cell>
          <cell r="G3637" t="str">
            <v>T2Y-992</v>
          </cell>
          <cell r="H3637" t="str">
            <v>LAS BAMBAS</v>
          </cell>
          <cell r="I3637">
            <v>188775</v>
          </cell>
          <cell r="J3637" t="str">
            <v>REPUESTO</v>
          </cell>
          <cell r="K3637" t="str">
            <v>FARO LATERAL RECTANGULAR AMBAR</v>
          </cell>
          <cell r="L3637">
            <v>1</v>
          </cell>
          <cell r="M3637" t="str">
            <v>UNID.</v>
          </cell>
          <cell r="N3637" t="str">
            <v>TRACTO</v>
          </cell>
          <cell r="O3637">
            <v>55</v>
          </cell>
          <cell r="P3637" t="str">
            <v>E3</v>
          </cell>
          <cell r="Q3637" t="str">
            <v>J1</v>
          </cell>
          <cell r="R3637" t="str">
            <v>J6</v>
          </cell>
          <cell r="S3637" t="str">
            <v>PENDIENTE</v>
          </cell>
          <cell r="T3637">
            <v>0</v>
          </cell>
          <cell r="U3637" t="str">
            <v>CONDORI CHURATA ALEX</v>
          </cell>
          <cell r="V3637" t="str">
            <v>FLOREZ CONDORI  JOSE WILLIANS</v>
          </cell>
        </row>
        <row r="3638">
          <cell r="A3638">
            <v>3636</v>
          </cell>
          <cell r="B3638">
            <v>42735</v>
          </cell>
          <cell r="C3638" t="str">
            <v>DICIEMBRE</v>
          </cell>
          <cell r="D3638" t="str">
            <v>2016</v>
          </cell>
          <cell r="E3638">
            <v>726</v>
          </cell>
          <cell r="F3638" t="str">
            <v>D6F-825</v>
          </cell>
          <cell r="G3638" t="str">
            <v>T2Y-992</v>
          </cell>
          <cell r="H3638" t="str">
            <v>LAS BAMBAS</v>
          </cell>
          <cell r="I3638">
            <v>188775</v>
          </cell>
          <cell r="J3638" t="str">
            <v>REPUESTO</v>
          </cell>
          <cell r="K3638" t="str">
            <v>TERMINAL OJO 3/8</v>
          </cell>
          <cell r="L3638">
            <v>1</v>
          </cell>
          <cell r="M3638" t="str">
            <v>UNID.</v>
          </cell>
          <cell r="N3638" t="str">
            <v>TRACTO</v>
          </cell>
          <cell r="O3638">
            <v>55</v>
          </cell>
          <cell r="P3638" t="str">
            <v>E3</v>
          </cell>
          <cell r="Q3638" t="str">
            <v>J1</v>
          </cell>
          <cell r="R3638" t="str">
            <v>J6</v>
          </cell>
          <cell r="S3638" t="str">
            <v>PENDIENTE</v>
          </cell>
          <cell r="T3638">
            <v>0</v>
          </cell>
          <cell r="U3638" t="str">
            <v>CONDORI CHURATA ALEX</v>
          </cell>
          <cell r="V3638" t="str">
            <v>FLOREZ CONDORI  JOSE WILLIANS</v>
          </cell>
        </row>
        <row r="3639">
          <cell r="A3639">
            <v>3637</v>
          </cell>
          <cell r="B3639">
            <v>42735</v>
          </cell>
          <cell r="C3639" t="str">
            <v>DICIEMBRE</v>
          </cell>
          <cell r="D3639" t="str">
            <v>2016</v>
          </cell>
          <cell r="E3639">
            <v>726</v>
          </cell>
          <cell r="F3639" t="str">
            <v>D6F-825</v>
          </cell>
          <cell r="G3639" t="str">
            <v>T2Y-992</v>
          </cell>
          <cell r="H3639" t="str">
            <v>LAS BAMBAS</v>
          </cell>
          <cell r="I3639">
            <v>188775</v>
          </cell>
          <cell r="J3639" t="str">
            <v>REPUESTO</v>
          </cell>
          <cell r="K3639" t="str">
            <v>TAPABARRO DE FARO IZQUIERDO</v>
          </cell>
          <cell r="L3639">
            <v>1</v>
          </cell>
          <cell r="M3639" t="str">
            <v>UNID.</v>
          </cell>
          <cell r="N3639" t="str">
            <v>TRACTO</v>
          </cell>
          <cell r="O3639">
            <v>55</v>
          </cell>
          <cell r="P3639" t="str">
            <v>M4</v>
          </cell>
          <cell r="Q3639" t="str">
            <v>J1</v>
          </cell>
          <cell r="R3639" t="str">
            <v>J6</v>
          </cell>
          <cell r="S3639" t="str">
            <v>PENDIENTE</v>
          </cell>
          <cell r="T3639">
            <v>0</v>
          </cell>
          <cell r="U3639" t="str">
            <v>JULLIRI APAZA UBALDO</v>
          </cell>
          <cell r="V3639" t="str">
            <v>FLOREZ CONDORI  JOSE WILLIANS</v>
          </cell>
        </row>
        <row r="3640">
          <cell r="A3640">
            <v>3638</v>
          </cell>
          <cell r="B3640">
            <v>42735</v>
          </cell>
          <cell r="C3640" t="str">
            <v>DICIEMBRE</v>
          </cell>
          <cell r="D3640" t="str">
            <v>2016</v>
          </cell>
          <cell r="E3640">
            <v>726</v>
          </cell>
          <cell r="F3640" t="str">
            <v>D6F-825</v>
          </cell>
          <cell r="G3640" t="str">
            <v>T2Y-992</v>
          </cell>
          <cell r="H3640" t="str">
            <v>LAS BAMBAS</v>
          </cell>
          <cell r="I3640">
            <v>188775</v>
          </cell>
          <cell r="J3640" t="str">
            <v>REPUESTO</v>
          </cell>
          <cell r="K3640" t="str">
            <v>LIQUIDO REFRIGERANTE</v>
          </cell>
          <cell r="L3640">
            <v>0.25</v>
          </cell>
          <cell r="M3640" t="str">
            <v>GLNS.</v>
          </cell>
          <cell r="N3640" t="str">
            <v>TRACTO</v>
          </cell>
          <cell r="O3640">
            <v>55</v>
          </cell>
          <cell r="P3640" t="str">
            <v>M4</v>
          </cell>
          <cell r="Q3640" t="str">
            <v>J1</v>
          </cell>
          <cell r="R3640" t="str">
            <v>J6</v>
          </cell>
          <cell r="S3640" t="str">
            <v>PENDIENTE</v>
          </cell>
          <cell r="T3640">
            <v>0</v>
          </cell>
          <cell r="U3640" t="str">
            <v>JULLIRI APAZA UBALDO</v>
          </cell>
          <cell r="V3640" t="str">
            <v>FLOREZ CONDORI  JOSE WILLIANS</v>
          </cell>
        </row>
        <row r="3641">
          <cell r="A3641">
            <v>3639</v>
          </cell>
          <cell r="B3641">
            <v>42735</v>
          </cell>
          <cell r="C3641" t="str">
            <v>DICIEMBRE</v>
          </cell>
          <cell r="D3641" t="str">
            <v>2016</v>
          </cell>
          <cell r="E3641">
            <v>726</v>
          </cell>
          <cell r="F3641" t="str">
            <v>D6F-825</v>
          </cell>
          <cell r="G3641" t="str">
            <v>T2Y-992</v>
          </cell>
          <cell r="H3641" t="str">
            <v>LAS BAMBAS</v>
          </cell>
          <cell r="I3641">
            <v>188775</v>
          </cell>
          <cell r="J3641" t="str">
            <v>REPUESTO</v>
          </cell>
          <cell r="K3641" t="str">
            <v>PERNOS 5/16 X 1</v>
          </cell>
          <cell r="L3641">
            <v>4</v>
          </cell>
          <cell r="M3641" t="str">
            <v>UNID.</v>
          </cell>
          <cell r="N3641" t="str">
            <v>TRACTO</v>
          </cell>
          <cell r="O3641">
            <v>55</v>
          </cell>
          <cell r="P3641" t="str">
            <v>M4</v>
          </cell>
          <cell r="Q3641" t="str">
            <v>J1</v>
          </cell>
          <cell r="R3641" t="str">
            <v>J6</v>
          </cell>
          <cell r="S3641" t="str">
            <v>PENDIENTE</v>
          </cell>
          <cell r="T3641">
            <v>0</v>
          </cell>
          <cell r="U3641" t="str">
            <v>JULLIRI APAZA UBALDO</v>
          </cell>
          <cell r="V3641" t="str">
            <v>FLOREZ CONDORI  JOSE WILLIANS</v>
          </cell>
        </row>
        <row r="3642">
          <cell r="A3642">
            <v>3640</v>
          </cell>
          <cell r="B3642">
            <v>42735</v>
          </cell>
          <cell r="C3642" t="str">
            <v>DICIEMBRE</v>
          </cell>
          <cell r="D3642" t="str">
            <v>2016</v>
          </cell>
          <cell r="E3642">
            <v>726</v>
          </cell>
          <cell r="F3642" t="str">
            <v>D6F-825</v>
          </cell>
          <cell r="G3642" t="str">
            <v>T2Y-992</v>
          </cell>
          <cell r="H3642" t="str">
            <v>LAS BAMBAS</v>
          </cell>
          <cell r="I3642">
            <v>188775</v>
          </cell>
          <cell r="J3642" t="str">
            <v>REPUESTO</v>
          </cell>
          <cell r="K3642" t="str">
            <v>TUERCA SEGURO 5/16</v>
          </cell>
          <cell r="L3642">
            <v>4</v>
          </cell>
          <cell r="M3642" t="str">
            <v>UNID.</v>
          </cell>
          <cell r="N3642" t="str">
            <v>TRACTO</v>
          </cell>
          <cell r="O3642">
            <v>55</v>
          </cell>
          <cell r="P3642" t="str">
            <v>M4</v>
          </cell>
          <cell r="Q3642" t="str">
            <v>J1</v>
          </cell>
          <cell r="R3642" t="str">
            <v>J6</v>
          </cell>
          <cell r="S3642" t="str">
            <v>PENDIENTE</v>
          </cell>
          <cell r="T3642">
            <v>0</v>
          </cell>
          <cell r="U3642" t="str">
            <v>JULLIRI APAZA UBALDO</v>
          </cell>
          <cell r="V3642" t="str">
            <v>FLOREZ CONDORI  JOSE WILLIANS</v>
          </cell>
        </row>
        <row r="3643">
          <cell r="A3643">
            <v>3641</v>
          </cell>
          <cell r="B3643">
            <v>42735</v>
          </cell>
          <cell r="C3643" t="str">
            <v>DICIEMBRE</v>
          </cell>
          <cell r="D3643" t="str">
            <v>2016</v>
          </cell>
          <cell r="E3643">
            <v>726</v>
          </cell>
          <cell r="F3643" t="str">
            <v>D6F-825</v>
          </cell>
          <cell r="G3643" t="str">
            <v>T2Y-992</v>
          </cell>
          <cell r="H3643" t="str">
            <v>LAS BAMBAS</v>
          </cell>
          <cell r="I3643">
            <v>188775</v>
          </cell>
          <cell r="J3643" t="str">
            <v>REPUESTO</v>
          </cell>
          <cell r="K3643" t="str">
            <v>ARANDELA PLANA 5/16</v>
          </cell>
          <cell r="L3643">
            <v>8</v>
          </cell>
          <cell r="M3643" t="str">
            <v>UNID.</v>
          </cell>
          <cell r="N3643" t="str">
            <v>TRACTO</v>
          </cell>
          <cell r="O3643">
            <v>55</v>
          </cell>
          <cell r="P3643" t="str">
            <v>M4</v>
          </cell>
          <cell r="Q3643" t="str">
            <v>J1</v>
          </cell>
          <cell r="R3643" t="str">
            <v>J6</v>
          </cell>
          <cell r="S3643" t="str">
            <v>PENDIENTE</v>
          </cell>
          <cell r="T3643">
            <v>0</v>
          </cell>
          <cell r="U3643" t="str">
            <v>JULLIRI APAZA UBALDO</v>
          </cell>
          <cell r="V3643" t="str">
            <v>FLOREZ CONDORI  JOSE WILLIANS</v>
          </cell>
        </row>
        <row r="3644">
          <cell r="A3644">
            <v>3633</v>
          </cell>
          <cell r="B3644">
            <v>42735</v>
          </cell>
          <cell r="C3644" t="str">
            <v>DICIEMBRE</v>
          </cell>
          <cell r="D3644" t="str">
            <v>2016</v>
          </cell>
          <cell r="E3644">
            <v>693</v>
          </cell>
          <cell r="F3644" t="str">
            <v>D6G-806</v>
          </cell>
          <cell r="G3644" t="str">
            <v>B8K-998</v>
          </cell>
          <cell r="H3644" t="str">
            <v>LAS BAMBAS</v>
          </cell>
          <cell r="I3644">
            <v>220955</v>
          </cell>
          <cell r="J3644" t="str">
            <v>REPUESTO</v>
          </cell>
          <cell r="K3644" t="str">
            <v>FARO NEBLINERO AAA</v>
          </cell>
          <cell r="L3644">
            <v>2</v>
          </cell>
          <cell r="M3644" t="str">
            <v>UNID.</v>
          </cell>
          <cell r="N3644" t="str">
            <v>TRACTO</v>
          </cell>
          <cell r="O3644">
            <v>55</v>
          </cell>
          <cell r="P3644" t="str">
            <v>E1</v>
          </cell>
          <cell r="Q3644" t="str">
            <v>J1</v>
          </cell>
          <cell r="R3644" t="str">
            <v>J6</v>
          </cell>
          <cell r="S3644" t="str">
            <v>PENDIENTE</v>
          </cell>
          <cell r="T3644">
            <v>0</v>
          </cell>
          <cell r="U3644" t="str">
            <v>PALOMINO CARDENAS JUAN CARLOS</v>
          </cell>
          <cell r="V3644" t="str">
            <v>FLOREZ CONDORI  JOSE WILLIANS</v>
          </cell>
        </row>
        <row r="3645">
          <cell r="A3645">
            <v>3626</v>
          </cell>
          <cell r="B3645">
            <v>42735</v>
          </cell>
          <cell r="C3645" t="str">
            <v>DICIEMBRE</v>
          </cell>
          <cell r="D3645" t="str">
            <v>2016</v>
          </cell>
          <cell r="E3645">
            <v>200</v>
          </cell>
          <cell r="F3645" t="str">
            <v>TALLER</v>
          </cell>
          <cell r="G3645" t="str">
            <v>TALLER</v>
          </cell>
          <cell r="H3645" t="str">
            <v>TALLER</v>
          </cell>
          <cell r="I3645" t="str">
            <v>TALLER</v>
          </cell>
          <cell r="J3645" t="str">
            <v>REPUESTO</v>
          </cell>
          <cell r="K3645" t="str">
            <v>DISCO DE CORTE DE 4"</v>
          </cell>
          <cell r="L3645">
            <v>3</v>
          </cell>
          <cell r="M3645" t="str">
            <v>UNID.</v>
          </cell>
          <cell r="N3645" t="str">
            <v>TALLER</v>
          </cell>
          <cell r="O3645">
            <v>55</v>
          </cell>
          <cell r="P3645" t="str">
            <v>S3</v>
          </cell>
          <cell r="Q3645" t="str">
            <v>J1</v>
          </cell>
          <cell r="R3645" t="str">
            <v>J5</v>
          </cell>
          <cell r="S3645" t="str">
            <v>PENDIENTE</v>
          </cell>
          <cell r="T3645">
            <v>0</v>
          </cell>
          <cell r="U3645" t="str">
            <v>JIMENEZ MACHACA JAVIER</v>
          </cell>
          <cell r="V3645" t="str">
            <v>FLOREZ CONDORI  JOSE WILLIANS</v>
          </cell>
        </row>
        <row r="3646">
          <cell r="A3646">
            <v>3627</v>
          </cell>
          <cell r="B3646">
            <v>42735</v>
          </cell>
          <cell r="C3646" t="str">
            <v>DICIEMBRE</v>
          </cell>
          <cell r="D3646" t="str">
            <v>2016</v>
          </cell>
          <cell r="E3646">
            <v>200</v>
          </cell>
          <cell r="F3646" t="str">
            <v>TALLER</v>
          </cell>
          <cell r="G3646" t="str">
            <v>TALLER</v>
          </cell>
          <cell r="H3646" t="str">
            <v>TALLER</v>
          </cell>
          <cell r="I3646" t="str">
            <v>TALLER</v>
          </cell>
          <cell r="J3646" t="str">
            <v>REPUESTO</v>
          </cell>
          <cell r="K3646" t="str">
            <v>TIZA CALDERO</v>
          </cell>
          <cell r="L3646">
            <v>1</v>
          </cell>
          <cell r="M3646" t="str">
            <v>UNID.</v>
          </cell>
          <cell r="N3646" t="str">
            <v>TALLER</v>
          </cell>
          <cell r="O3646">
            <v>55</v>
          </cell>
          <cell r="P3646" t="str">
            <v>S3</v>
          </cell>
          <cell r="Q3646" t="str">
            <v>J1</v>
          </cell>
          <cell r="R3646" t="str">
            <v>J5</v>
          </cell>
          <cell r="S3646" t="str">
            <v>PENDIENTE</v>
          </cell>
          <cell r="T3646">
            <v>0</v>
          </cell>
          <cell r="U3646" t="str">
            <v>JIMENEZ MACHACA JAVIER</v>
          </cell>
          <cell r="V3646" t="str">
            <v>FLOREZ CONDORI  JOSE WILLIANS</v>
          </cell>
        </row>
        <row r="3647">
          <cell r="A3647">
            <v>3628</v>
          </cell>
          <cell r="B3647">
            <v>42735</v>
          </cell>
          <cell r="C3647" t="str">
            <v>DICIEMBRE</v>
          </cell>
          <cell r="D3647" t="str">
            <v>2016</v>
          </cell>
          <cell r="E3647">
            <v>200</v>
          </cell>
          <cell r="F3647" t="str">
            <v>TALLER</v>
          </cell>
          <cell r="G3647" t="str">
            <v>TALLER</v>
          </cell>
          <cell r="H3647" t="str">
            <v>TALLER</v>
          </cell>
          <cell r="I3647" t="str">
            <v>TALLER</v>
          </cell>
          <cell r="J3647" t="str">
            <v>INSUMO TALLER</v>
          </cell>
          <cell r="K3647" t="str">
            <v>BOTELLA DE OXIGENO DE 10 M3</v>
          </cell>
          <cell r="L3647">
            <v>2</v>
          </cell>
          <cell r="M3647" t="str">
            <v>UNID.</v>
          </cell>
          <cell r="N3647" t="str">
            <v>TALLER</v>
          </cell>
          <cell r="O3647">
            <v>55</v>
          </cell>
          <cell r="P3647" t="str">
            <v>S2</v>
          </cell>
          <cell r="Q3647" t="str">
            <v>J1</v>
          </cell>
          <cell r="R3647" t="str">
            <v>J6</v>
          </cell>
          <cell r="S3647" t="str">
            <v>PENDIENTE</v>
          </cell>
          <cell r="T3647">
            <v>0</v>
          </cell>
          <cell r="U3647" t="str">
            <v>PALOMINO ESTRADA  MICHEL</v>
          </cell>
          <cell r="V3647" t="str">
            <v>FLOREZ CONDORI  JOSE WILLIANS</v>
          </cell>
        </row>
        <row r="3648">
          <cell r="A3648">
            <v>3629</v>
          </cell>
          <cell r="B3648">
            <v>42735</v>
          </cell>
          <cell r="C3648" t="str">
            <v>DICIEMBRE</v>
          </cell>
          <cell r="D3648" t="str">
            <v>2016</v>
          </cell>
          <cell r="E3648">
            <v>200</v>
          </cell>
          <cell r="F3648" t="str">
            <v>TALLER</v>
          </cell>
          <cell r="G3648" t="str">
            <v>TALLER</v>
          </cell>
          <cell r="H3648" t="str">
            <v>TALLER</v>
          </cell>
          <cell r="I3648" t="str">
            <v>TALLER</v>
          </cell>
          <cell r="J3648" t="str">
            <v>INSUMO TALLER</v>
          </cell>
          <cell r="K3648" t="str">
            <v>CHAMFERCORD</v>
          </cell>
          <cell r="L3648">
            <v>1</v>
          </cell>
          <cell r="M3648" t="str">
            <v>KG.</v>
          </cell>
          <cell r="N3648" t="str">
            <v>TALLER</v>
          </cell>
          <cell r="O3648">
            <v>55</v>
          </cell>
          <cell r="P3648" t="str">
            <v>S2</v>
          </cell>
          <cell r="Q3648" t="str">
            <v>J1</v>
          </cell>
          <cell r="R3648" t="str">
            <v>J6</v>
          </cell>
          <cell r="S3648" t="str">
            <v>PENDIENTE</v>
          </cell>
          <cell r="T3648">
            <v>0</v>
          </cell>
          <cell r="U3648" t="str">
            <v>PALOMINO ESTRADA  MICHEL</v>
          </cell>
          <cell r="V3648" t="str">
            <v>FLOREZ CONDORI  JOSE WILLIANS</v>
          </cell>
        </row>
        <row r="3649">
          <cell r="A3649">
            <v>3661</v>
          </cell>
          <cell r="B3649">
            <v>42737</v>
          </cell>
          <cell r="C3649" t="str">
            <v>ENERO</v>
          </cell>
          <cell r="D3649" t="str">
            <v>2017</v>
          </cell>
          <cell r="E3649">
            <v>728</v>
          </cell>
          <cell r="F3649" t="str">
            <v>ABQ-703</v>
          </cell>
          <cell r="G3649" t="str">
            <v>D0Z-994</v>
          </cell>
          <cell r="H3649" t="str">
            <v>LAS BAMBAS</v>
          </cell>
          <cell r="I3649">
            <v>105170</v>
          </cell>
          <cell r="J3649" t="str">
            <v>REPUESTO</v>
          </cell>
          <cell r="K3649" t="str">
            <v>NEBLINEROS</v>
          </cell>
          <cell r="L3649">
            <v>2</v>
          </cell>
          <cell r="M3649" t="str">
            <v>UNID.</v>
          </cell>
          <cell r="N3649" t="str">
            <v>TRACTO</v>
          </cell>
          <cell r="O3649">
            <v>0</v>
          </cell>
          <cell r="P3649" t="str">
            <v>J7</v>
          </cell>
          <cell r="Q3649" t="str">
            <v>J7</v>
          </cell>
          <cell r="R3649" t="str">
            <v>J5</v>
          </cell>
          <cell r="S3649" t="str">
            <v>ENTREGADO</v>
          </cell>
          <cell r="T3649">
            <v>42737</v>
          </cell>
          <cell r="U3649" t="str">
            <v>DONAYRE INGA PEDRO</v>
          </cell>
          <cell r="V3649" t="str">
            <v>DONAYRE INGA PEDRO</v>
          </cell>
        </row>
        <row r="3650">
          <cell r="A3650">
            <v>3699</v>
          </cell>
          <cell r="B3650">
            <v>42737</v>
          </cell>
          <cell r="C3650" t="str">
            <v>ENERO</v>
          </cell>
          <cell r="D3650" t="str">
            <v>2017</v>
          </cell>
          <cell r="E3650">
            <v>737</v>
          </cell>
          <cell r="F3650" t="str">
            <v>ABR-741</v>
          </cell>
          <cell r="G3650" t="str">
            <v>T3N-974</v>
          </cell>
          <cell r="H3650" t="str">
            <v>LAS BAMBAS</v>
          </cell>
          <cell r="I3650">
            <v>112772</v>
          </cell>
          <cell r="J3650" t="str">
            <v>REPUESTO</v>
          </cell>
          <cell r="K3650" t="str">
            <v>PARCHE RACK 10</v>
          </cell>
          <cell r="L3650">
            <v>1</v>
          </cell>
          <cell r="M3650" t="str">
            <v>UNID.</v>
          </cell>
          <cell r="N3650" t="str">
            <v>CISTERNA</v>
          </cell>
          <cell r="O3650">
            <v>0</v>
          </cell>
          <cell r="P3650" t="str">
            <v>J3</v>
          </cell>
          <cell r="Q3650" t="str">
            <v>J3</v>
          </cell>
          <cell r="R3650" t="str">
            <v>J6</v>
          </cell>
          <cell r="S3650" t="str">
            <v>ENTREGADO</v>
          </cell>
          <cell r="T3650">
            <v>42737</v>
          </cell>
          <cell r="U3650" t="str">
            <v>CHURA PIZARRO ALBERTO</v>
          </cell>
          <cell r="V3650" t="str">
            <v>CHURA PIZARRO ALBERTO</v>
          </cell>
        </row>
        <row r="3651">
          <cell r="A3651">
            <v>3700</v>
          </cell>
          <cell r="B3651">
            <v>42737</v>
          </cell>
          <cell r="C3651" t="str">
            <v>ENERO</v>
          </cell>
          <cell r="D3651" t="str">
            <v>2017</v>
          </cell>
          <cell r="E3651">
            <v>737</v>
          </cell>
          <cell r="F3651" t="str">
            <v>ABR-741</v>
          </cell>
          <cell r="G3651" t="str">
            <v>T3N-974</v>
          </cell>
          <cell r="H3651" t="str">
            <v>LAS BAMBAS</v>
          </cell>
          <cell r="I3651">
            <v>112772</v>
          </cell>
          <cell r="J3651" t="str">
            <v>REPUESTO</v>
          </cell>
          <cell r="K3651" t="str">
            <v>PARCHE RACK 12</v>
          </cell>
          <cell r="L3651">
            <v>1</v>
          </cell>
          <cell r="M3651" t="str">
            <v>UNID.</v>
          </cell>
          <cell r="N3651" t="str">
            <v>CISTERNA</v>
          </cell>
          <cell r="O3651">
            <v>0</v>
          </cell>
          <cell r="P3651" t="str">
            <v>J3</v>
          </cell>
          <cell r="Q3651" t="str">
            <v>J3</v>
          </cell>
          <cell r="R3651" t="str">
            <v>J6</v>
          </cell>
          <cell r="S3651" t="str">
            <v>ENTREGADO</v>
          </cell>
          <cell r="T3651">
            <v>42737</v>
          </cell>
          <cell r="U3651" t="str">
            <v>CHURA PIZARRO ALBERTO</v>
          </cell>
          <cell r="V3651" t="str">
            <v>CHURA PIZARRO ALBERTO</v>
          </cell>
        </row>
        <row r="3652">
          <cell r="A3652">
            <v>3701</v>
          </cell>
          <cell r="B3652">
            <v>42737</v>
          </cell>
          <cell r="C3652" t="str">
            <v>ENERO</v>
          </cell>
          <cell r="D3652" t="str">
            <v>2017</v>
          </cell>
          <cell r="E3652">
            <v>737</v>
          </cell>
          <cell r="F3652" t="str">
            <v>ABR-741</v>
          </cell>
          <cell r="G3652" t="str">
            <v>T3N-974</v>
          </cell>
          <cell r="H3652" t="str">
            <v>LAS BAMBAS</v>
          </cell>
          <cell r="I3652">
            <v>112772</v>
          </cell>
          <cell r="J3652" t="str">
            <v>REPUESTO</v>
          </cell>
          <cell r="K3652" t="str">
            <v>PARCHE RACK 14</v>
          </cell>
          <cell r="L3652">
            <v>1</v>
          </cell>
          <cell r="M3652" t="str">
            <v>UNID.</v>
          </cell>
          <cell r="N3652" t="str">
            <v>CISTERNA</v>
          </cell>
          <cell r="O3652">
            <v>0</v>
          </cell>
          <cell r="P3652" t="str">
            <v>J3</v>
          </cell>
          <cell r="Q3652" t="str">
            <v>J3</v>
          </cell>
          <cell r="R3652" t="str">
            <v>J6</v>
          </cell>
          <cell r="S3652" t="str">
            <v>ENTREGADO</v>
          </cell>
          <cell r="T3652">
            <v>42737</v>
          </cell>
          <cell r="U3652" t="str">
            <v>CHURA PIZARRO ALBERTO</v>
          </cell>
          <cell r="V3652" t="str">
            <v>CHURA PIZARRO ALBERTO</v>
          </cell>
        </row>
        <row r="3653">
          <cell r="A3653">
            <v>3660</v>
          </cell>
          <cell r="B3653">
            <v>42737</v>
          </cell>
          <cell r="C3653" t="str">
            <v>ENERO</v>
          </cell>
          <cell r="D3653" t="str">
            <v>2017</v>
          </cell>
          <cell r="E3653">
            <v>732</v>
          </cell>
          <cell r="F3653" t="str">
            <v>AKW-731</v>
          </cell>
          <cell r="G3653" t="str">
            <v>TCR-989</v>
          </cell>
          <cell r="H3653" t="str">
            <v>LAS BAMBAS CONC.</v>
          </cell>
          <cell r="I3653">
            <v>30052</v>
          </cell>
          <cell r="J3653" t="str">
            <v>REPUESTO</v>
          </cell>
          <cell r="K3653" t="str">
            <v>FOCOS 9006</v>
          </cell>
          <cell r="L3653">
            <v>2</v>
          </cell>
          <cell r="M3653" t="str">
            <v>UNID.</v>
          </cell>
          <cell r="N3653" t="str">
            <v>TRACTO</v>
          </cell>
          <cell r="O3653">
            <v>0</v>
          </cell>
          <cell r="P3653" t="str">
            <v>E3</v>
          </cell>
          <cell r="Q3653" t="str">
            <v>J1</v>
          </cell>
          <cell r="R3653" t="str">
            <v>J5</v>
          </cell>
          <cell r="S3653" t="str">
            <v>ENTREGADO</v>
          </cell>
          <cell r="T3653">
            <v>42737</v>
          </cell>
          <cell r="U3653" t="str">
            <v>CONDORI CHURATA ALEX</v>
          </cell>
          <cell r="V3653" t="str">
            <v>FLOREZ CONDORI  JOSE WILLIANS</v>
          </cell>
        </row>
        <row r="3654">
          <cell r="A3654">
            <v>3662</v>
          </cell>
          <cell r="B3654">
            <v>42737</v>
          </cell>
          <cell r="C3654" t="str">
            <v>ENERO</v>
          </cell>
          <cell r="D3654" t="str">
            <v>2017</v>
          </cell>
          <cell r="E3654">
            <v>732</v>
          </cell>
          <cell r="F3654" t="str">
            <v>AKW-731</v>
          </cell>
          <cell r="G3654" t="str">
            <v>TCR-989</v>
          </cell>
          <cell r="H3654" t="str">
            <v>LAS BAMBAS CONC.</v>
          </cell>
          <cell r="I3654">
            <v>30052</v>
          </cell>
          <cell r="J3654" t="str">
            <v>REPUESTO</v>
          </cell>
          <cell r="K3654" t="str">
            <v>NEBLINEROS</v>
          </cell>
          <cell r="L3654">
            <v>2</v>
          </cell>
          <cell r="M3654" t="str">
            <v>UNID.</v>
          </cell>
          <cell r="N3654" t="str">
            <v>TRACTO</v>
          </cell>
          <cell r="O3654">
            <v>0</v>
          </cell>
          <cell r="P3654" t="str">
            <v>E3</v>
          </cell>
          <cell r="Q3654" t="str">
            <v>J1</v>
          </cell>
          <cell r="R3654" t="str">
            <v>J5</v>
          </cell>
          <cell r="S3654" t="str">
            <v>ENTREGADO</v>
          </cell>
          <cell r="T3654">
            <v>42737</v>
          </cell>
          <cell r="U3654" t="str">
            <v>CONDORI CHURATA ALEX</v>
          </cell>
          <cell r="V3654" t="str">
            <v>FLOREZ CONDORI  JOSE WILLIANS</v>
          </cell>
        </row>
        <row r="3655">
          <cell r="A3655">
            <v>3687</v>
          </cell>
          <cell r="B3655">
            <v>42737</v>
          </cell>
          <cell r="C3655" t="str">
            <v>ENERO</v>
          </cell>
          <cell r="D3655" t="str">
            <v>2017</v>
          </cell>
          <cell r="E3655">
            <v>723</v>
          </cell>
          <cell r="F3655" t="str">
            <v>AKW-860</v>
          </cell>
          <cell r="G3655" t="str">
            <v>F5Z-991</v>
          </cell>
          <cell r="H3655" t="str">
            <v>LAS BAMBAS</v>
          </cell>
          <cell r="I3655">
            <v>41739</v>
          </cell>
          <cell r="J3655" t="str">
            <v>REPUESTO</v>
          </cell>
          <cell r="K3655" t="str">
            <v>TERMINALES OJOS 3/16</v>
          </cell>
          <cell r="L3655">
            <v>2</v>
          </cell>
          <cell r="M3655" t="str">
            <v>UNID.</v>
          </cell>
          <cell r="N3655" t="str">
            <v>TRACTO</v>
          </cell>
          <cell r="O3655">
            <v>0</v>
          </cell>
          <cell r="P3655" t="str">
            <v>E2</v>
          </cell>
          <cell r="Q3655" t="str">
            <v>J1</v>
          </cell>
          <cell r="R3655" t="str">
            <v>J6</v>
          </cell>
          <cell r="S3655" t="str">
            <v>ENTREGADO</v>
          </cell>
          <cell r="T3655">
            <v>42737</v>
          </cell>
          <cell r="U3655" t="str">
            <v>YUCA BELLIDO BORIS YERSY</v>
          </cell>
          <cell r="V3655" t="str">
            <v>FLOREZ CONDORI  JOSE WILLIANS</v>
          </cell>
        </row>
        <row r="3656">
          <cell r="A3656">
            <v>3679</v>
          </cell>
          <cell r="B3656">
            <v>42737</v>
          </cell>
          <cell r="C3656" t="str">
            <v>ENERO</v>
          </cell>
          <cell r="D3656" t="str">
            <v>2017</v>
          </cell>
          <cell r="E3656">
            <v>716</v>
          </cell>
          <cell r="F3656" t="str">
            <v>C9M-902</v>
          </cell>
          <cell r="G3656" t="str">
            <v>B8L-970</v>
          </cell>
          <cell r="H3656" t="str">
            <v>LAS BAMBAS</v>
          </cell>
          <cell r="I3656">
            <v>212499</v>
          </cell>
          <cell r="J3656" t="str">
            <v>SERVICIO</v>
          </cell>
          <cell r="K3656" t="str">
            <v>SERVICIO DE HERMETICIDAD DE INTERCOOLER</v>
          </cell>
          <cell r="L3656">
            <v>1</v>
          </cell>
          <cell r="M3656" t="str">
            <v>UNID.</v>
          </cell>
          <cell r="N3656" t="str">
            <v>TRACTO</v>
          </cell>
          <cell r="O3656">
            <v>0</v>
          </cell>
          <cell r="P3656" t="str">
            <v>M8</v>
          </cell>
          <cell r="Q3656" t="str">
            <v>J1</v>
          </cell>
          <cell r="R3656" t="str">
            <v>J6</v>
          </cell>
          <cell r="S3656" t="str">
            <v>ENTREGADO</v>
          </cell>
          <cell r="T3656">
            <v>42737</v>
          </cell>
          <cell r="U3656" t="str">
            <v>VARILLAS GAGO  OSCAR ALBERTO</v>
          </cell>
          <cell r="V3656" t="str">
            <v>FLOREZ CONDORI  JOSE WILLIANS</v>
          </cell>
        </row>
        <row r="3657">
          <cell r="A3657">
            <v>3688</v>
          </cell>
          <cell r="B3657">
            <v>42737</v>
          </cell>
          <cell r="C3657" t="str">
            <v>ENERO</v>
          </cell>
          <cell r="D3657" t="str">
            <v>2017</v>
          </cell>
          <cell r="E3657">
            <v>716</v>
          </cell>
          <cell r="F3657" t="str">
            <v>C9M-902</v>
          </cell>
          <cell r="G3657" t="str">
            <v>B8L-970</v>
          </cell>
          <cell r="H3657" t="str">
            <v>LAS BAMBAS</v>
          </cell>
          <cell r="I3657">
            <v>212499</v>
          </cell>
          <cell r="J3657" t="str">
            <v>REPUESTO</v>
          </cell>
          <cell r="K3657" t="str">
            <v>KIT SECADOR DE AIRE</v>
          </cell>
          <cell r="L3657">
            <v>1</v>
          </cell>
          <cell r="M3657" t="str">
            <v>UNID.</v>
          </cell>
          <cell r="N3657" t="str">
            <v>TRACTO</v>
          </cell>
          <cell r="O3657">
            <v>0</v>
          </cell>
          <cell r="P3657" t="str">
            <v>M8</v>
          </cell>
          <cell r="Q3657" t="str">
            <v>J1</v>
          </cell>
          <cell r="R3657" t="str">
            <v>J1</v>
          </cell>
          <cell r="S3657" t="str">
            <v>ENTREGADO</v>
          </cell>
          <cell r="T3657">
            <v>42737</v>
          </cell>
          <cell r="U3657" t="str">
            <v>VARILLAS GAGO  OSCAR ALBERTO</v>
          </cell>
          <cell r="V3657" t="str">
            <v>FLOREZ CONDORI  JOSE WILLIANS</v>
          </cell>
        </row>
        <row r="3658">
          <cell r="A3658">
            <v>3689</v>
          </cell>
          <cell r="B3658">
            <v>42737</v>
          </cell>
          <cell r="C3658" t="str">
            <v>ENERO</v>
          </cell>
          <cell r="D3658" t="str">
            <v>2017</v>
          </cell>
          <cell r="E3658">
            <v>716</v>
          </cell>
          <cell r="F3658" t="str">
            <v>C9M-902</v>
          </cell>
          <cell r="G3658" t="str">
            <v>B8L-970</v>
          </cell>
          <cell r="H3658" t="str">
            <v>LAS BAMBAS</v>
          </cell>
          <cell r="I3658">
            <v>212499</v>
          </cell>
          <cell r="J3658" t="str">
            <v>REPUESTO</v>
          </cell>
          <cell r="K3658" t="str">
            <v>FILTRO SECADOR AIRE</v>
          </cell>
          <cell r="L3658">
            <v>1</v>
          </cell>
          <cell r="M3658" t="str">
            <v>UNID.</v>
          </cell>
          <cell r="N3658" t="str">
            <v>TRACTO</v>
          </cell>
          <cell r="O3658">
            <v>0</v>
          </cell>
          <cell r="P3658" t="str">
            <v>M8</v>
          </cell>
          <cell r="Q3658" t="str">
            <v>J1</v>
          </cell>
          <cell r="R3658" t="str">
            <v>J1</v>
          </cell>
          <cell r="S3658" t="str">
            <v>ENTREGADO</v>
          </cell>
          <cell r="T3658">
            <v>42737</v>
          </cell>
          <cell r="U3658" t="str">
            <v>VARILLAS GAGO  OSCAR ALBERTO</v>
          </cell>
          <cell r="V3658" t="str">
            <v>FLOREZ CONDORI  JOSE WILLIANS</v>
          </cell>
        </row>
        <row r="3659">
          <cell r="A3659">
            <v>3693</v>
          </cell>
          <cell r="B3659">
            <v>42737</v>
          </cell>
          <cell r="C3659" t="str">
            <v>ENERO</v>
          </cell>
          <cell r="D3659" t="str">
            <v>2017</v>
          </cell>
          <cell r="E3659">
            <v>736</v>
          </cell>
          <cell r="F3659" t="str">
            <v>C9P-948</v>
          </cell>
          <cell r="G3659" t="str">
            <v>B4O-995</v>
          </cell>
          <cell r="H3659" t="str">
            <v>LAS BAMBAS</v>
          </cell>
          <cell r="I3659">
            <v>158838</v>
          </cell>
          <cell r="J3659" t="str">
            <v>REPUESTO</v>
          </cell>
          <cell r="K3659" t="str">
            <v>FILTRO SEPARADOR CON VALVULA</v>
          </cell>
          <cell r="L3659">
            <v>1</v>
          </cell>
          <cell r="M3659" t="str">
            <v>UNID.</v>
          </cell>
          <cell r="N3659" t="str">
            <v>TRACTO</v>
          </cell>
          <cell r="O3659">
            <v>0</v>
          </cell>
          <cell r="P3659" t="str">
            <v>M8</v>
          </cell>
          <cell r="Q3659" t="str">
            <v>J1</v>
          </cell>
          <cell r="R3659" t="str">
            <v>J6</v>
          </cell>
          <cell r="S3659" t="str">
            <v>ENTREGADO</v>
          </cell>
          <cell r="T3659">
            <v>42737</v>
          </cell>
          <cell r="U3659" t="str">
            <v>VARILLAS GAGO  OSCAR ALBERTO</v>
          </cell>
          <cell r="V3659" t="str">
            <v>FLOREZ CONDORI  JOSE WILLIANS</v>
          </cell>
        </row>
        <row r="3660">
          <cell r="A3660">
            <v>3694</v>
          </cell>
          <cell r="B3660">
            <v>42737</v>
          </cell>
          <cell r="C3660" t="str">
            <v>ENERO</v>
          </cell>
          <cell r="D3660" t="str">
            <v>2017</v>
          </cell>
          <cell r="E3660">
            <v>736</v>
          </cell>
          <cell r="F3660" t="str">
            <v>C9P-948</v>
          </cell>
          <cell r="G3660" t="str">
            <v>B4O-995</v>
          </cell>
          <cell r="H3660" t="str">
            <v>LAS BAMBAS</v>
          </cell>
          <cell r="I3660">
            <v>158838</v>
          </cell>
          <cell r="J3660" t="str">
            <v>REPUESTO</v>
          </cell>
          <cell r="K3660" t="str">
            <v>FILTRO DE COMBUSTIBLE</v>
          </cell>
          <cell r="L3660">
            <v>1</v>
          </cell>
          <cell r="M3660" t="str">
            <v>UNID.</v>
          </cell>
          <cell r="N3660" t="str">
            <v>TRACTO</v>
          </cell>
          <cell r="O3660">
            <v>0</v>
          </cell>
          <cell r="P3660" t="str">
            <v>M8</v>
          </cell>
          <cell r="Q3660" t="str">
            <v>J1</v>
          </cell>
          <cell r="R3660" t="str">
            <v>J6</v>
          </cell>
          <cell r="S3660" t="str">
            <v>ENTREGADO</v>
          </cell>
          <cell r="T3660">
            <v>42737</v>
          </cell>
          <cell r="U3660" t="str">
            <v>VARILLAS GAGO  OSCAR ALBERTO</v>
          </cell>
          <cell r="V3660" t="str">
            <v>FLOREZ CONDORI  JOSE WILLIANS</v>
          </cell>
        </row>
        <row r="3661">
          <cell r="A3661">
            <v>3702</v>
          </cell>
          <cell r="B3661">
            <v>42737</v>
          </cell>
          <cell r="C3661" t="str">
            <v>ENERO</v>
          </cell>
          <cell r="D3661" t="str">
            <v>2017</v>
          </cell>
          <cell r="E3661">
            <v>736</v>
          </cell>
          <cell r="F3661" t="str">
            <v>C9P-948</v>
          </cell>
          <cell r="G3661" t="str">
            <v>B4O-995</v>
          </cell>
          <cell r="H3661" t="str">
            <v>LAS BAMBAS</v>
          </cell>
          <cell r="I3661">
            <v>158838</v>
          </cell>
          <cell r="J3661" t="str">
            <v>REPUESTO</v>
          </cell>
          <cell r="K3661" t="str">
            <v>ABRAZADERA ESCAPE A TURBO</v>
          </cell>
          <cell r="L3661">
            <v>1</v>
          </cell>
          <cell r="M3661" t="str">
            <v>UNID.</v>
          </cell>
          <cell r="N3661" t="str">
            <v>TRACTO</v>
          </cell>
          <cell r="O3661">
            <v>0</v>
          </cell>
          <cell r="P3661" t="str">
            <v>M8</v>
          </cell>
          <cell r="Q3661" t="str">
            <v>J1</v>
          </cell>
          <cell r="R3661" t="str">
            <v>J6</v>
          </cell>
          <cell r="S3661" t="str">
            <v>ENTREGADO</v>
          </cell>
          <cell r="T3661">
            <v>42737</v>
          </cell>
          <cell r="U3661" t="str">
            <v>VARILLAS GAGO  OSCAR ALBERTO</v>
          </cell>
          <cell r="V3661" t="str">
            <v>FLOREZ CONDORI  JOSE WILLIANS</v>
          </cell>
        </row>
        <row r="3662">
          <cell r="A3662">
            <v>3653</v>
          </cell>
          <cell r="B3662">
            <v>42737</v>
          </cell>
          <cell r="C3662" t="str">
            <v>ENERO</v>
          </cell>
          <cell r="D3662" t="str">
            <v>2017</v>
          </cell>
          <cell r="E3662">
            <v>722</v>
          </cell>
          <cell r="F3662" t="str">
            <v>D3N-721</v>
          </cell>
          <cell r="G3662" t="str">
            <v>C4S-979</v>
          </cell>
          <cell r="H3662" t="str">
            <v>LAS BAMBAS</v>
          </cell>
          <cell r="I3662">
            <v>139487</v>
          </cell>
          <cell r="J3662" t="str">
            <v>REPUESTO</v>
          </cell>
          <cell r="K3662" t="str">
            <v>EMPAQUE DE TAPA MANHOLE PEQUEÑO</v>
          </cell>
          <cell r="L3662">
            <v>1</v>
          </cell>
          <cell r="M3662" t="str">
            <v>UNID.</v>
          </cell>
          <cell r="N3662" t="str">
            <v>CISTERNA</v>
          </cell>
          <cell r="O3662">
            <v>0</v>
          </cell>
          <cell r="P3662" t="str">
            <v>M8</v>
          </cell>
          <cell r="Q3662" t="str">
            <v>J1</v>
          </cell>
          <cell r="R3662" t="str">
            <v>J6</v>
          </cell>
          <cell r="S3662" t="str">
            <v>ENTREGADO</v>
          </cell>
          <cell r="T3662">
            <v>42737</v>
          </cell>
          <cell r="U3662" t="str">
            <v>VARILLAS GAGO  OSCAR ALBERTO</v>
          </cell>
          <cell r="V3662" t="str">
            <v>FLOREZ CONDORI  JOSE WILLIANS</v>
          </cell>
        </row>
        <row r="3663">
          <cell r="A3663">
            <v>3656</v>
          </cell>
          <cell r="B3663">
            <v>42737</v>
          </cell>
          <cell r="C3663" t="str">
            <v>ENERO</v>
          </cell>
          <cell r="D3663" t="str">
            <v>2017</v>
          </cell>
          <cell r="E3663">
            <v>722</v>
          </cell>
          <cell r="F3663" t="str">
            <v>D3N-721</v>
          </cell>
          <cell r="G3663" t="str">
            <v>C4S-979</v>
          </cell>
          <cell r="H3663" t="str">
            <v>LAS BAMBAS</v>
          </cell>
          <cell r="I3663">
            <v>139487</v>
          </cell>
          <cell r="J3663" t="str">
            <v>REPUESTO</v>
          </cell>
          <cell r="K3663" t="str">
            <v>LIQUIDO REFRIGERANTE</v>
          </cell>
          <cell r="L3663">
            <v>1</v>
          </cell>
          <cell r="M3663" t="str">
            <v>GLNS.</v>
          </cell>
          <cell r="N3663" t="str">
            <v>TRACTO</v>
          </cell>
          <cell r="O3663">
            <v>0</v>
          </cell>
          <cell r="P3663" t="str">
            <v>J1</v>
          </cell>
          <cell r="Q3663" t="str">
            <v>J1</v>
          </cell>
          <cell r="R3663" t="str">
            <v>J6</v>
          </cell>
          <cell r="S3663" t="str">
            <v>ENTREGADO</v>
          </cell>
          <cell r="T3663">
            <v>42737</v>
          </cell>
          <cell r="U3663" t="str">
            <v>FLOREZ CONDORI  JOSE WILLIANS</v>
          </cell>
          <cell r="V3663" t="str">
            <v>FLOREZ CONDORI  JOSE WILLIANS</v>
          </cell>
        </row>
        <row r="3664">
          <cell r="A3664">
            <v>3657</v>
          </cell>
          <cell r="B3664">
            <v>42737</v>
          </cell>
          <cell r="C3664" t="str">
            <v>ENERO</v>
          </cell>
          <cell r="D3664" t="str">
            <v>2017</v>
          </cell>
          <cell r="E3664">
            <v>722</v>
          </cell>
          <cell r="F3664" t="str">
            <v>D3N-721</v>
          </cell>
          <cell r="G3664" t="str">
            <v>C4S-979</v>
          </cell>
          <cell r="H3664" t="str">
            <v>LAS BAMBAS</v>
          </cell>
          <cell r="I3664">
            <v>139487</v>
          </cell>
          <cell r="J3664" t="str">
            <v>REPUESTO</v>
          </cell>
          <cell r="K3664" t="str">
            <v>LIQUIDO LIMPIAPARABRISAS</v>
          </cell>
          <cell r="L3664">
            <v>1</v>
          </cell>
          <cell r="M3664" t="str">
            <v>GLNS.</v>
          </cell>
          <cell r="N3664" t="str">
            <v>TRACTO</v>
          </cell>
          <cell r="O3664">
            <v>0</v>
          </cell>
          <cell r="P3664" t="str">
            <v>M8</v>
          </cell>
          <cell r="Q3664" t="str">
            <v>J1</v>
          </cell>
          <cell r="R3664" t="str">
            <v>J6</v>
          </cell>
          <cell r="S3664" t="str">
            <v>ENTREGADO</v>
          </cell>
          <cell r="T3664">
            <v>42737</v>
          </cell>
          <cell r="U3664" t="str">
            <v>VARILLAS GAGO  OSCAR ALBERTO</v>
          </cell>
          <cell r="V3664" t="str">
            <v>FLOREZ CONDORI  JOSE WILLIANS</v>
          </cell>
        </row>
        <row r="3665">
          <cell r="A3665">
            <v>3658</v>
          </cell>
          <cell r="B3665">
            <v>42737</v>
          </cell>
          <cell r="C3665" t="str">
            <v>ENERO</v>
          </cell>
          <cell r="D3665" t="str">
            <v>2017</v>
          </cell>
          <cell r="E3665">
            <v>722</v>
          </cell>
          <cell r="F3665" t="str">
            <v>D3N-721</v>
          </cell>
          <cell r="G3665" t="str">
            <v>C4S-979</v>
          </cell>
          <cell r="H3665" t="str">
            <v>LAS BAMBAS</v>
          </cell>
          <cell r="I3665">
            <v>139487</v>
          </cell>
          <cell r="J3665" t="str">
            <v>REPUESTO</v>
          </cell>
          <cell r="K3665" t="str">
            <v>PERNO 5/8 X 6</v>
          </cell>
          <cell r="L3665">
            <v>1</v>
          </cell>
          <cell r="M3665" t="str">
            <v>UNID.</v>
          </cell>
          <cell r="N3665" t="str">
            <v>CISTERNA</v>
          </cell>
          <cell r="O3665">
            <v>0</v>
          </cell>
          <cell r="P3665" t="str">
            <v>M8</v>
          </cell>
          <cell r="Q3665" t="str">
            <v>J1</v>
          </cell>
          <cell r="R3665" t="str">
            <v>J6</v>
          </cell>
          <cell r="S3665" t="str">
            <v>ENTREGADO</v>
          </cell>
          <cell r="T3665">
            <v>42737</v>
          </cell>
          <cell r="U3665" t="str">
            <v>VARILLAS GAGO  OSCAR ALBERTO</v>
          </cell>
          <cell r="V3665" t="str">
            <v>FLOREZ CONDORI  JOSE WILLIANS</v>
          </cell>
        </row>
        <row r="3666">
          <cell r="A3666">
            <v>3659</v>
          </cell>
          <cell r="B3666">
            <v>42737</v>
          </cell>
          <cell r="C3666" t="str">
            <v>ENERO</v>
          </cell>
          <cell r="D3666" t="str">
            <v>2017</v>
          </cell>
          <cell r="E3666">
            <v>722</v>
          </cell>
          <cell r="F3666" t="str">
            <v>D3N-721</v>
          </cell>
          <cell r="G3666" t="str">
            <v>C4S-979</v>
          </cell>
          <cell r="H3666" t="str">
            <v>LAS BAMBAS</v>
          </cell>
          <cell r="I3666">
            <v>139487</v>
          </cell>
          <cell r="J3666" t="str">
            <v>REPUESTO</v>
          </cell>
          <cell r="K3666" t="str">
            <v>TUERCA SEGURO 5/8</v>
          </cell>
          <cell r="L3666">
            <v>1</v>
          </cell>
          <cell r="M3666" t="str">
            <v>UNID.</v>
          </cell>
          <cell r="N3666" t="str">
            <v>CISTERNA</v>
          </cell>
          <cell r="O3666">
            <v>0</v>
          </cell>
          <cell r="P3666" t="str">
            <v>M8</v>
          </cell>
          <cell r="Q3666" t="str">
            <v>J1</v>
          </cell>
          <cell r="R3666" t="str">
            <v>J6</v>
          </cell>
          <cell r="S3666" t="str">
            <v>ENTREGADO</v>
          </cell>
          <cell r="T3666">
            <v>42737</v>
          </cell>
          <cell r="U3666" t="str">
            <v>VARILLAS GAGO  OSCAR ALBERTO</v>
          </cell>
          <cell r="V3666" t="str">
            <v>FLOREZ CONDORI  JOSE WILLIANS</v>
          </cell>
        </row>
        <row r="3667">
          <cell r="A3667">
            <v>3672</v>
          </cell>
          <cell r="B3667">
            <v>42737</v>
          </cell>
          <cell r="C3667" t="str">
            <v>ENERO</v>
          </cell>
          <cell r="D3667" t="str">
            <v>2017</v>
          </cell>
          <cell r="E3667">
            <v>722</v>
          </cell>
          <cell r="F3667" t="str">
            <v>D3N-721</v>
          </cell>
          <cell r="G3667" t="str">
            <v>C4S-979</v>
          </cell>
          <cell r="H3667" t="str">
            <v>LAS BAMBAS</v>
          </cell>
          <cell r="I3667">
            <v>139487</v>
          </cell>
          <cell r="J3667" t="str">
            <v>REPUESTO</v>
          </cell>
          <cell r="K3667" t="str">
            <v>FILTRO DE REFRIGERANTE</v>
          </cell>
          <cell r="L3667">
            <v>1</v>
          </cell>
          <cell r="M3667" t="str">
            <v>UNID.</v>
          </cell>
          <cell r="N3667" t="str">
            <v>TRACTO</v>
          </cell>
          <cell r="O3667">
            <v>0</v>
          </cell>
          <cell r="P3667" t="str">
            <v>M8</v>
          </cell>
          <cell r="Q3667" t="str">
            <v>J1</v>
          </cell>
          <cell r="R3667" t="str">
            <v>J6</v>
          </cell>
          <cell r="S3667" t="str">
            <v>ENTREGADO</v>
          </cell>
          <cell r="T3667">
            <v>42737</v>
          </cell>
          <cell r="U3667" t="str">
            <v>VARILLAS GAGO  OSCAR ALBERTO</v>
          </cell>
          <cell r="V3667" t="str">
            <v>FLOREZ CONDORI  JOSE WILLIANS</v>
          </cell>
        </row>
        <row r="3668">
          <cell r="A3668">
            <v>3684</v>
          </cell>
          <cell r="B3668">
            <v>42737</v>
          </cell>
          <cell r="C3668" t="str">
            <v>ENERO</v>
          </cell>
          <cell r="D3668" t="str">
            <v>2017</v>
          </cell>
          <cell r="E3668">
            <v>722</v>
          </cell>
          <cell r="F3668" t="str">
            <v>D3N-721</v>
          </cell>
          <cell r="G3668" t="str">
            <v>C4S-979</v>
          </cell>
          <cell r="H3668" t="str">
            <v>LAS BAMBAS</v>
          </cell>
          <cell r="I3668">
            <v>139487</v>
          </cell>
          <cell r="J3668" t="str">
            <v>REPUESTO</v>
          </cell>
          <cell r="K3668" t="str">
            <v>LLANTAS DELANTERAS</v>
          </cell>
          <cell r="L3668">
            <v>2</v>
          </cell>
          <cell r="M3668" t="str">
            <v>UNID.</v>
          </cell>
          <cell r="N3668" t="str">
            <v>TRACTO</v>
          </cell>
          <cell r="O3668">
            <v>0</v>
          </cell>
          <cell r="P3668" t="str">
            <v>N1</v>
          </cell>
          <cell r="Q3668" t="str">
            <v>J3</v>
          </cell>
          <cell r="R3668" t="str">
            <v>J6</v>
          </cell>
          <cell r="S3668" t="str">
            <v>ENTREGADO</v>
          </cell>
          <cell r="T3668">
            <v>42737</v>
          </cell>
          <cell r="U3668" t="str">
            <v>AGUILAR CCANTUTA WILLY</v>
          </cell>
          <cell r="V3668" t="str">
            <v>CHURA PIZARRO ALBERTO</v>
          </cell>
        </row>
        <row r="3669">
          <cell r="A3669">
            <v>3703</v>
          </cell>
          <cell r="B3669">
            <v>42737</v>
          </cell>
          <cell r="C3669" t="str">
            <v>ENERO</v>
          </cell>
          <cell r="D3669" t="str">
            <v>2017</v>
          </cell>
          <cell r="E3669">
            <v>725</v>
          </cell>
          <cell r="F3669" t="str">
            <v>D3P-754</v>
          </cell>
          <cell r="G3669" t="str">
            <v>C0V-971</v>
          </cell>
          <cell r="H3669" t="str">
            <v>LAS BAMBAS</v>
          </cell>
          <cell r="I3669">
            <v>166370</v>
          </cell>
          <cell r="J3669" t="str">
            <v>REPUESTO</v>
          </cell>
          <cell r="K3669" t="str">
            <v>PERNO MANHOLE 3/8 X 6</v>
          </cell>
          <cell r="L3669">
            <v>1</v>
          </cell>
          <cell r="M3669" t="str">
            <v>UNID.</v>
          </cell>
          <cell r="N3669" t="str">
            <v>CISTERNA</v>
          </cell>
          <cell r="O3669">
            <v>0</v>
          </cell>
          <cell r="P3669" t="str">
            <v>S2</v>
          </cell>
          <cell r="Q3669" t="str">
            <v>J1</v>
          </cell>
          <cell r="R3669" t="str">
            <v>J6</v>
          </cell>
          <cell r="S3669" t="str">
            <v>ENTREGADO</v>
          </cell>
          <cell r="T3669">
            <v>42737</v>
          </cell>
          <cell r="U3669" t="str">
            <v>PALOMINO ESTRADA  MICHEL</v>
          </cell>
          <cell r="V3669" t="str">
            <v>FLOREZ CONDORI  JOSE WILLIANS</v>
          </cell>
        </row>
        <row r="3670">
          <cell r="A3670">
            <v>3704</v>
          </cell>
          <cell r="B3670">
            <v>42737</v>
          </cell>
          <cell r="C3670" t="str">
            <v>ENERO</v>
          </cell>
          <cell r="D3670" t="str">
            <v>2017</v>
          </cell>
          <cell r="E3670">
            <v>725</v>
          </cell>
          <cell r="F3670" t="str">
            <v>D3P-754</v>
          </cell>
          <cell r="G3670" t="str">
            <v>C0V-971</v>
          </cell>
          <cell r="H3670" t="str">
            <v>LAS BAMBAS</v>
          </cell>
          <cell r="I3670">
            <v>166370</v>
          </cell>
          <cell r="J3670" t="str">
            <v>REPUESTO</v>
          </cell>
          <cell r="K3670" t="str">
            <v>TUERCA 3/8</v>
          </cell>
          <cell r="L3670">
            <v>2</v>
          </cell>
          <cell r="M3670" t="str">
            <v>UNID.</v>
          </cell>
          <cell r="N3670" t="str">
            <v>CISTERNA</v>
          </cell>
          <cell r="O3670">
            <v>0</v>
          </cell>
          <cell r="P3670" t="str">
            <v>S2</v>
          </cell>
          <cell r="Q3670" t="str">
            <v>J1</v>
          </cell>
          <cell r="R3670" t="str">
            <v>J6</v>
          </cell>
          <cell r="S3670" t="str">
            <v>ENTREGADO</v>
          </cell>
          <cell r="T3670">
            <v>42737</v>
          </cell>
          <cell r="U3670" t="str">
            <v>PALOMINO ESTRADA  MICHEL</v>
          </cell>
          <cell r="V3670" t="str">
            <v>FLOREZ CONDORI  JOSE WILLIANS</v>
          </cell>
        </row>
        <row r="3671">
          <cell r="A3671">
            <v>3654</v>
          </cell>
          <cell r="B3671">
            <v>42737</v>
          </cell>
          <cell r="C3671" t="str">
            <v>ENERO</v>
          </cell>
          <cell r="D3671" t="str">
            <v>2017</v>
          </cell>
          <cell r="E3671">
            <v>727</v>
          </cell>
          <cell r="F3671" t="str">
            <v>D3Q-741</v>
          </cell>
          <cell r="G3671" t="str">
            <v>D2E-976</v>
          </cell>
          <cell r="H3671" t="str">
            <v>LAS BAMBAS</v>
          </cell>
          <cell r="I3671">
            <v>166717</v>
          </cell>
          <cell r="J3671" t="str">
            <v>REPUESTO</v>
          </cell>
          <cell r="K3671" t="str">
            <v>FILTRO DE AIRE PRIMARIO</v>
          </cell>
          <cell r="L3671">
            <v>1</v>
          </cell>
          <cell r="M3671" t="str">
            <v>UNID.</v>
          </cell>
          <cell r="N3671" t="str">
            <v>TRACTO</v>
          </cell>
          <cell r="O3671">
            <v>0</v>
          </cell>
          <cell r="P3671" t="str">
            <v>M9</v>
          </cell>
          <cell r="Q3671" t="str">
            <v>J1</v>
          </cell>
          <cell r="R3671" t="str">
            <v>J6</v>
          </cell>
          <cell r="S3671" t="str">
            <v>ENTREGADO</v>
          </cell>
          <cell r="T3671">
            <v>42737</v>
          </cell>
          <cell r="U3671" t="str">
            <v>POMA SALAZAR CIRO</v>
          </cell>
          <cell r="V3671" t="str">
            <v>FLOREZ CONDORI  JOSE WILLIANS</v>
          </cell>
        </row>
        <row r="3672">
          <cell r="A3672">
            <v>3680</v>
          </cell>
          <cell r="B3672">
            <v>42737</v>
          </cell>
          <cell r="C3672" t="str">
            <v>ENERO</v>
          </cell>
          <cell r="D3672" t="str">
            <v>2017</v>
          </cell>
          <cell r="E3672">
            <v>727</v>
          </cell>
          <cell r="F3672" t="str">
            <v>D3Q-741</v>
          </cell>
          <cell r="G3672" t="str">
            <v>D2E-976</v>
          </cell>
          <cell r="H3672" t="str">
            <v>LAS BAMBAS</v>
          </cell>
          <cell r="I3672">
            <v>166717</v>
          </cell>
          <cell r="J3672" t="str">
            <v>REPUESTO</v>
          </cell>
          <cell r="K3672" t="str">
            <v>TECLA ELEVALUNA LADO IZQUIERDO</v>
          </cell>
          <cell r="L3672">
            <v>1</v>
          </cell>
          <cell r="M3672" t="str">
            <v>UNID.</v>
          </cell>
          <cell r="N3672" t="str">
            <v>TRACTO</v>
          </cell>
          <cell r="O3672">
            <v>0</v>
          </cell>
          <cell r="P3672" t="str">
            <v>E2</v>
          </cell>
          <cell r="Q3672" t="str">
            <v>J1</v>
          </cell>
          <cell r="R3672" t="str">
            <v>J6</v>
          </cell>
          <cell r="S3672" t="str">
            <v>ENTREGADO</v>
          </cell>
          <cell r="T3672">
            <v>42737</v>
          </cell>
          <cell r="U3672" t="str">
            <v>YUCA BELLIDO BORIS YERSY</v>
          </cell>
          <cell r="V3672" t="str">
            <v>FLOREZ CONDORI  JOSE WILLIANS</v>
          </cell>
        </row>
        <row r="3673">
          <cell r="A3673">
            <v>3681</v>
          </cell>
          <cell r="B3673">
            <v>42737</v>
          </cell>
          <cell r="C3673" t="str">
            <v>ENERO</v>
          </cell>
          <cell r="D3673" t="str">
            <v>2017</v>
          </cell>
          <cell r="E3673">
            <v>727</v>
          </cell>
          <cell r="F3673" t="str">
            <v>D3Q-741</v>
          </cell>
          <cell r="G3673" t="str">
            <v>D2E-976</v>
          </cell>
          <cell r="H3673" t="str">
            <v>LAS BAMBAS</v>
          </cell>
          <cell r="I3673">
            <v>166717</v>
          </cell>
          <cell r="J3673" t="str">
            <v>REPUESTO</v>
          </cell>
          <cell r="K3673" t="str">
            <v>FOCO LAGRIMON AMBAR DE 12 V</v>
          </cell>
          <cell r="L3673">
            <v>1</v>
          </cell>
          <cell r="M3673" t="str">
            <v>UNID.</v>
          </cell>
          <cell r="N3673" t="str">
            <v>TRACTO</v>
          </cell>
          <cell r="O3673">
            <v>0</v>
          </cell>
          <cell r="P3673" t="str">
            <v>E2</v>
          </cell>
          <cell r="Q3673" t="str">
            <v>J1</v>
          </cell>
          <cell r="R3673" t="str">
            <v>J6</v>
          </cell>
          <cell r="S3673" t="str">
            <v>ENTREGADO</v>
          </cell>
          <cell r="T3673">
            <v>42737</v>
          </cell>
          <cell r="U3673" t="str">
            <v>YUCA BELLIDO BORIS YERSY</v>
          </cell>
          <cell r="V3673" t="str">
            <v>FLOREZ CONDORI  JOSE WILLIANS</v>
          </cell>
        </row>
        <row r="3674">
          <cell r="A3674">
            <v>3682</v>
          </cell>
          <cell r="B3674">
            <v>42737</v>
          </cell>
          <cell r="C3674" t="str">
            <v>ENERO</v>
          </cell>
          <cell r="D3674" t="str">
            <v>2017</v>
          </cell>
          <cell r="E3674">
            <v>727</v>
          </cell>
          <cell r="F3674" t="str">
            <v>D3Q-741</v>
          </cell>
          <cell r="G3674" t="str">
            <v>D2E-976</v>
          </cell>
          <cell r="H3674" t="str">
            <v>LAS BAMBAS</v>
          </cell>
          <cell r="I3674">
            <v>166717</v>
          </cell>
          <cell r="J3674" t="str">
            <v>SERVICIO</v>
          </cell>
          <cell r="K3674" t="str">
            <v>SERVICIO DE CAMBIO DE TINA DE RADIADOR</v>
          </cell>
          <cell r="L3674">
            <v>1</v>
          </cell>
          <cell r="M3674" t="str">
            <v>UNID.</v>
          </cell>
          <cell r="N3674" t="str">
            <v>TRACTO</v>
          </cell>
          <cell r="O3674">
            <v>0</v>
          </cell>
          <cell r="P3674" t="str">
            <v>M9</v>
          </cell>
          <cell r="Q3674" t="str">
            <v>J1</v>
          </cell>
          <cell r="R3674" t="str">
            <v>J6</v>
          </cell>
          <cell r="S3674" t="str">
            <v>ENTREGADO</v>
          </cell>
          <cell r="T3674">
            <v>42737</v>
          </cell>
          <cell r="U3674" t="str">
            <v>POMA SALAZAR CIRO</v>
          </cell>
          <cell r="V3674" t="str">
            <v>FLOREZ CONDORI  JOSE WILLIANS</v>
          </cell>
        </row>
        <row r="3675">
          <cell r="A3675">
            <v>3683</v>
          </cell>
          <cell r="B3675">
            <v>42737</v>
          </cell>
          <cell r="C3675" t="str">
            <v>ENERO</v>
          </cell>
          <cell r="D3675" t="str">
            <v>2017</v>
          </cell>
          <cell r="E3675">
            <v>727</v>
          </cell>
          <cell r="F3675" t="str">
            <v>D3Q-741</v>
          </cell>
          <cell r="G3675" t="str">
            <v>D2E-976</v>
          </cell>
          <cell r="H3675" t="str">
            <v>LAS BAMBAS</v>
          </cell>
          <cell r="I3675">
            <v>166717</v>
          </cell>
          <cell r="J3675" t="str">
            <v>SERVICIO</v>
          </cell>
          <cell r="K3675" t="str">
            <v>SERVICIO DE HERMETICIDAD DE INTERCOOLER</v>
          </cell>
          <cell r="L3675">
            <v>1</v>
          </cell>
          <cell r="M3675" t="str">
            <v>UNID.</v>
          </cell>
          <cell r="N3675" t="str">
            <v>TRACTO</v>
          </cell>
          <cell r="O3675">
            <v>0</v>
          </cell>
          <cell r="P3675" t="str">
            <v>M9</v>
          </cell>
          <cell r="Q3675" t="str">
            <v>J1</v>
          </cell>
          <cell r="R3675" t="str">
            <v>J6</v>
          </cell>
          <cell r="S3675" t="str">
            <v>ENTREGADO</v>
          </cell>
          <cell r="T3675">
            <v>42737</v>
          </cell>
          <cell r="U3675" t="str">
            <v>POMA SALAZAR CIRO</v>
          </cell>
          <cell r="V3675" t="str">
            <v>FLOREZ CONDORI  JOSE WILLIANS</v>
          </cell>
        </row>
        <row r="3676">
          <cell r="A3676">
            <v>3652</v>
          </cell>
          <cell r="B3676">
            <v>42737</v>
          </cell>
          <cell r="C3676" t="str">
            <v>ENERO</v>
          </cell>
          <cell r="D3676" t="str">
            <v>2017</v>
          </cell>
          <cell r="E3676">
            <v>730</v>
          </cell>
          <cell r="F3676" t="str">
            <v>D3S-767</v>
          </cell>
          <cell r="G3676" t="str">
            <v>B8L-973</v>
          </cell>
          <cell r="H3676" t="str">
            <v>LAS BAMBAS</v>
          </cell>
          <cell r="I3676">
            <v>188177</v>
          </cell>
          <cell r="J3676" t="str">
            <v>REPUESTO</v>
          </cell>
          <cell r="K3676" t="str">
            <v>FAROS NEBLINEROS</v>
          </cell>
          <cell r="L3676">
            <v>2</v>
          </cell>
          <cell r="M3676" t="str">
            <v>UNID.</v>
          </cell>
          <cell r="N3676" t="str">
            <v>TRACTO</v>
          </cell>
          <cell r="O3676">
            <v>0</v>
          </cell>
          <cell r="P3676" t="str">
            <v>E2</v>
          </cell>
          <cell r="Q3676" t="str">
            <v>J1</v>
          </cell>
          <cell r="R3676" t="str">
            <v>J6</v>
          </cell>
          <cell r="S3676" t="str">
            <v>ENTREGADO</v>
          </cell>
          <cell r="T3676">
            <v>42737</v>
          </cell>
          <cell r="U3676" t="str">
            <v>YUCA BELLIDO BORIS YERSY</v>
          </cell>
          <cell r="V3676" t="str">
            <v>FLOREZ CONDORI  JOSE WILLIANS</v>
          </cell>
        </row>
        <row r="3677">
          <cell r="A3677">
            <v>3673</v>
          </cell>
          <cell r="B3677">
            <v>42737</v>
          </cell>
          <cell r="C3677" t="str">
            <v>ENERO</v>
          </cell>
          <cell r="D3677" t="str">
            <v>2017</v>
          </cell>
          <cell r="E3677">
            <v>730</v>
          </cell>
          <cell r="F3677" t="str">
            <v>D3S-767</v>
          </cell>
          <cell r="G3677" t="str">
            <v>B8L-973</v>
          </cell>
          <cell r="H3677" t="str">
            <v>LAS BAMBAS</v>
          </cell>
          <cell r="I3677">
            <v>188177</v>
          </cell>
          <cell r="J3677" t="str">
            <v>REPUESTO</v>
          </cell>
          <cell r="K3677" t="str">
            <v>MATACHISPA</v>
          </cell>
          <cell r="L3677">
            <v>1</v>
          </cell>
          <cell r="M3677" t="str">
            <v>UNID.</v>
          </cell>
          <cell r="N3677" t="str">
            <v>TRACTO</v>
          </cell>
          <cell r="O3677">
            <v>0</v>
          </cell>
          <cell r="P3677" t="str">
            <v>M6</v>
          </cell>
          <cell r="Q3677" t="str">
            <v>J1</v>
          </cell>
          <cell r="R3677" t="str">
            <v>J6</v>
          </cell>
          <cell r="S3677" t="str">
            <v>ENTREGADO</v>
          </cell>
          <cell r="T3677">
            <v>42737</v>
          </cell>
          <cell r="U3677" t="str">
            <v>PARI VENTURA  EDSON ORLANDO</v>
          </cell>
          <cell r="V3677" t="str">
            <v>FLOREZ CONDORI  JOSE WILLIANS</v>
          </cell>
        </row>
        <row r="3678">
          <cell r="A3678">
            <v>3695</v>
          </cell>
          <cell r="B3678">
            <v>42737</v>
          </cell>
          <cell r="C3678" t="str">
            <v>ENERO</v>
          </cell>
          <cell r="D3678" t="str">
            <v>2017</v>
          </cell>
          <cell r="E3678">
            <v>730</v>
          </cell>
          <cell r="F3678" t="str">
            <v>D3S-767</v>
          </cell>
          <cell r="G3678" t="str">
            <v>B8L-973</v>
          </cell>
          <cell r="H3678" t="str">
            <v>LAS BAMBAS</v>
          </cell>
          <cell r="I3678">
            <v>188177</v>
          </cell>
          <cell r="J3678" t="str">
            <v>REPUESTO</v>
          </cell>
          <cell r="K3678" t="str">
            <v>ZAPATAS DE CARRETA</v>
          </cell>
          <cell r="L3678">
            <v>0.5</v>
          </cell>
          <cell r="M3678" t="str">
            <v>JUEGO</v>
          </cell>
          <cell r="N3678" t="str">
            <v>CISTERNA</v>
          </cell>
          <cell r="O3678">
            <v>0</v>
          </cell>
          <cell r="P3678" t="str">
            <v>M6</v>
          </cell>
          <cell r="Q3678" t="str">
            <v>J1</v>
          </cell>
          <cell r="R3678" t="str">
            <v>J1</v>
          </cell>
          <cell r="S3678" t="str">
            <v>ENTREGADO</v>
          </cell>
          <cell r="T3678">
            <v>42737</v>
          </cell>
          <cell r="U3678" t="str">
            <v>PARI VENTURA  EDSON ORLANDO</v>
          </cell>
          <cell r="V3678" t="str">
            <v>FLOREZ CONDORI  JOSE WILLIANS</v>
          </cell>
        </row>
        <row r="3679">
          <cell r="A3679">
            <v>3696</v>
          </cell>
          <cell r="B3679">
            <v>42737</v>
          </cell>
          <cell r="C3679" t="str">
            <v>ENERO</v>
          </cell>
          <cell r="D3679" t="str">
            <v>2017</v>
          </cell>
          <cell r="E3679">
            <v>730</v>
          </cell>
          <cell r="F3679" t="str">
            <v>D3S-767</v>
          </cell>
          <cell r="G3679" t="str">
            <v>B8L-973</v>
          </cell>
          <cell r="H3679" t="str">
            <v>LAS BAMBAS</v>
          </cell>
          <cell r="I3679">
            <v>188177</v>
          </cell>
          <cell r="J3679" t="str">
            <v>REPUESTO</v>
          </cell>
          <cell r="K3679" t="str">
            <v>RESORTE PEQUEÑO DE ZAPATA</v>
          </cell>
          <cell r="L3679">
            <v>2</v>
          </cell>
          <cell r="M3679" t="str">
            <v>UNID.</v>
          </cell>
          <cell r="N3679" t="str">
            <v>CISTERNA</v>
          </cell>
          <cell r="O3679">
            <v>0</v>
          </cell>
          <cell r="P3679" t="str">
            <v>M6</v>
          </cell>
          <cell r="Q3679" t="str">
            <v>J1</v>
          </cell>
          <cell r="R3679" t="str">
            <v>J1</v>
          </cell>
          <cell r="S3679" t="str">
            <v>ENTREGADO</v>
          </cell>
          <cell r="T3679">
            <v>42737</v>
          </cell>
          <cell r="U3679" t="str">
            <v>PARI VENTURA  EDSON ORLANDO</v>
          </cell>
          <cell r="V3679" t="str">
            <v>FLOREZ CONDORI  JOSE WILLIANS</v>
          </cell>
        </row>
        <row r="3680">
          <cell r="A3680">
            <v>3697</v>
          </cell>
          <cell r="B3680">
            <v>42737</v>
          </cell>
          <cell r="C3680" t="str">
            <v>ENERO</v>
          </cell>
          <cell r="D3680" t="str">
            <v>2017</v>
          </cell>
          <cell r="E3680">
            <v>730</v>
          </cell>
          <cell r="F3680" t="str">
            <v>D3S-767</v>
          </cell>
          <cell r="G3680" t="str">
            <v>B8L-973</v>
          </cell>
          <cell r="H3680" t="str">
            <v>LAS BAMBAS</v>
          </cell>
          <cell r="I3680">
            <v>188177</v>
          </cell>
          <cell r="J3680" t="str">
            <v>REPUESTO</v>
          </cell>
          <cell r="K3680" t="str">
            <v>RESORTE GRANDE DE ZAPATA</v>
          </cell>
          <cell r="L3680">
            <v>1</v>
          </cell>
          <cell r="M3680" t="str">
            <v>UNID.</v>
          </cell>
          <cell r="N3680" t="str">
            <v>CISTERNA</v>
          </cell>
          <cell r="O3680">
            <v>0</v>
          </cell>
          <cell r="P3680" t="str">
            <v>M6</v>
          </cell>
          <cell r="Q3680" t="str">
            <v>J1</v>
          </cell>
          <cell r="R3680" t="str">
            <v>J1</v>
          </cell>
          <cell r="S3680" t="str">
            <v>ENTREGADO</v>
          </cell>
          <cell r="T3680">
            <v>42737</v>
          </cell>
          <cell r="U3680" t="str">
            <v>PARI VENTURA  EDSON ORLANDO</v>
          </cell>
          <cell r="V3680" t="str">
            <v>FLOREZ CONDORI  JOSE WILLIANS</v>
          </cell>
        </row>
        <row r="3681">
          <cell r="A3681">
            <v>3698</v>
          </cell>
          <cell r="B3681">
            <v>42737</v>
          </cell>
          <cell r="C3681" t="str">
            <v>ENERO</v>
          </cell>
          <cell r="D3681" t="str">
            <v>2017</v>
          </cell>
          <cell r="E3681">
            <v>726</v>
          </cell>
          <cell r="F3681" t="str">
            <v>D6F-825</v>
          </cell>
          <cell r="G3681" t="str">
            <v>T2Y-992</v>
          </cell>
          <cell r="H3681" t="str">
            <v>LAS BAMBAS</v>
          </cell>
          <cell r="I3681">
            <v>188775</v>
          </cell>
          <cell r="J3681" t="str">
            <v>REPUESTO</v>
          </cell>
          <cell r="K3681" t="str">
            <v>CELLOCORD 5/32</v>
          </cell>
          <cell r="L3681">
            <v>5</v>
          </cell>
          <cell r="M3681" t="str">
            <v>KG.</v>
          </cell>
          <cell r="N3681" t="str">
            <v>CISTERNA</v>
          </cell>
          <cell r="O3681">
            <v>0</v>
          </cell>
          <cell r="P3681" t="str">
            <v>S3</v>
          </cell>
          <cell r="Q3681" t="str">
            <v>J1</v>
          </cell>
          <cell r="R3681" t="str">
            <v>J6</v>
          </cell>
          <cell r="S3681" t="str">
            <v>ENTREGADO</v>
          </cell>
          <cell r="T3681">
            <v>42737</v>
          </cell>
          <cell r="U3681" t="str">
            <v>JIMENEZ MACHACA JAVIER</v>
          </cell>
          <cell r="V3681" t="str">
            <v>FLOREZ CONDORI  JOSE WILLIANS</v>
          </cell>
        </row>
        <row r="3682">
          <cell r="A3682">
            <v>3648</v>
          </cell>
          <cell r="B3682">
            <v>42737</v>
          </cell>
          <cell r="C3682" t="str">
            <v>ENERO</v>
          </cell>
          <cell r="D3682" t="str">
            <v>2017</v>
          </cell>
          <cell r="E3682">
            <v>707</v>
          </cell>
          <cell r="F3682" t="str">
            <v>D7V-714</v>
          </cell>
          <cell r="G3682" t="str">
            <v>F7M-971</v>
          </cell>
          <cell r="H3682" t="str">
            <v>LAS BAMBAS</v>
          </cell>
          <cell r="I3682">
            <v>52416</v>
          </cell>
          <cell r="J3682" t="str">
            <v>REPUESTO</v>
          </cell>
          <cell r="K3682" t="str">
            <v>BOCINA DE TEMPLADOR 1X2X76</v>
          </cell>
          <cell r="L3682">
            <v>5</v>
          </cell>
          <cell r="M3682" t="str">
            <v>UNID.</v>
          </cell>
          <cell r="N3682" t="str">
            <v>CISTERNA</v>
          </cell>
          <cell r="O3682">
            <v>1</v>
          </cell>
          <cell r="P3682" t="str">
            <v>S2</v>
          </cell>
          <cell r="Q3682" t="str">
            <v>J1</v>
          </cell>
          <cell r="R3682" t="str">
            <v>J6</v>
          </cell>
          <cell r="S3682" t="str">
            <v>ENTREGADO</v>
          </cell>
          <cell r="T3682">
            <v>42738</v>
          </cell>
          <cell r="U3682" t="str">
            <v>PALOMINO ESTRADA  MICHEL</v>
          </cell>
          <cell r="V3682" t="str">
            <v>FLOREZ CONDORI  JOSE WILLIANS</v>
          </cell>
        </row>
        <row r="3683">
          <cell r="A3683">
            <v>3649</v>
          </cell>
          <cell r="B3683">
            <v>42737</v>
          </cell>
          <cell r="C3683" t="str">
            <v>ENERO</v>
          </cell>
          <cell r="D3683" t="str">
            <v>2017</v>
          </cell>
          <cell r="E3683">
            <v>707</v>
          </cell>
          <cell r="F3683" t="str">
            <v>D7V-714</v>
          </cell>
          <cell r="G3683" t="str">
            <v>F7M-971</v>
          </cell>
          <cell r="H3683" t="str">
            <v>LAS BAMBAS</v>
          </cell>
          <cell r="I3683">
            <v>52416</v>
          </cell>
          <cell r="J3683" t="str">
            <v>REPUESTO</v>
          </cell>
          <cell r="K3683" t="str">
            <v>BOCINA DE TEMPLADOR 1X2X80</v>
          </cell>
          <cell r="L3683">
            <v>5</v>
          </cell>
          <cell r="M3683" t="str">
            <v>UNID.</v>
          </cell>
          <cell r="N3683" t="str">
            <v>CISTERNA</v>
          </cell>
          <cell r="O3683">
            <v>1</v>
          </cell>
          <cell r="P3683" t="str">
            <v>S2</v>
          </cell>
          <cell r="Q3683" t="str">
            <v>J1</v>
          </cell>
          <cell r="R3683" t="str">
            <v>J6</v>
          </cell>
          <cell r="S3683" t="str">
            <v>ENTREGADO</v>
          </cell>
          <cell r="T3683">
            <v>42738</v>
          </cell>
          <cell r="U3683" t="str">
            <v>PALOMINO ESTRADA  MICHEL</v>
          </cell>
          <cell r="V3683" t="str">
            <v>FLOREZ CONDORI  JOSE WILLIANS</v>
          </cell>
        </row>
        <row r="3684">
          <cell r="A3684">
            <v>3650</v>
          </cell>
          <cell r="B3684">
            <v>42737</v>
          </cell>
          <cell r="C3684" t="str">
            <v>ENERO</v>
          </cell>
          <cell r="D3684" t="str">
            <v>2017</v>
          </cell>
          <cell r="E3684">
            <v>707</v>
          </cell>
          <cell r="F3684" t="str">
            <v>D7V-714</v>
          </cell>
          <cell r="G3684" t="str">
            <v>F7M-971</v>
          </cell>
          <cell r="H3684" t="str">
            <v>LAS BAMBAS</v>
          </cell>
          <cell r="I3684">
            <v>52416</v>
          </cell>
          <cell r="J3684" t="str">
            <v>REPUESTO</v>
          </cell>
          <cell r="K3684" t="str">
            <v>PIN 1 X 8</v>
          </cell>
          <cell r="L3684">
            <v>5</v>
          </cell>
          <cell r="M3684" t="str">
            <v>UNID.</v>
          </cell>
          <cell r="N3684" t="str">
            <v>CISTERNA</v>
          </cell>
          <cell r="O3684">
            <v>1</v>
          </cell>
          <cell r="P3684" t="str">
            <v>S2</v>
          </cell>
          <cell r="Q3684" t="str">
            <v>J1</v>
          </cell>
          <cell r="R3684" t="str">
            <v>J6</v>
          </cell>
          <cell r="S3684" t="str">
            <v>ENTREGADO</v>
          </cell>
          <cell r="T3684">
            <v>42738</v>
          </cell>
          <cell r="U3684" t="str">
            <v>PALOMINO ESTRADA  MICHEL</v>
          </cell>
          <cell r="V3684" t="str">
            <v>FLOREZ CONDORI  JOSE WILLIANS</v>
          </cell>
        </row>
        <row r="3685">
          <cell r="A3685">
            <v>3651</v>
          </cell>
          <cell r="B3685">
            <v>42737</v>
          </cell>
          <cell r="C3685" t="str">
            <v>ENERO</v>
          </cell>
          <cell r="D3685" t="str">
            <v>2017</v>
          </cell>
          <cell r="E3685">
            <v>707</v>
          </cell>
          <cell r="F3685" t="str">
            <v>D7V-714</v>
          </cell>
          <cell r="G3685" t="str">
            <v>F7M-971</v>
          </cell>
          <cell r="H3685" t="str">
            <v>LAS BAMBAS</v>
          </cell>
          <cell r="I3685">
            <v>52416</v>
          </cell>
          <cell r="J3685" t="str">
            <v>REPUESTO</v>
          </cell>
          <cell r="K3685" t="str">
            <v>PIN 1 X 9</v>
          </cell>
          <cell r="L3685">
            <v>5</v>
          </cell>
          <cell r="M3685" t="str">
            <v>UNID.</v>
          </cell>
          <cell r="N3685" t="str">
            <v>CISTERNA</v>
          </cell>
          <cell r="O3685">
            <v>1</v>
          </cell>
          <cell r="P3685" t="str">
            <v>S2</v>
          </cell>
          <cell r="Q3685" t="str">
            <v>J1</v>
          </cell>
          <cell r="R3685" t="str">
            <v>J6</v>
          </cell>
          <cell r="S3685" t="str">
            <v>ENTREGADO</v>
          </cell>
          <cell r="T3685">
            <v>42738</v>
          </cell>
          <cell r="U3685" t="str">
            <v>PALOMINO ESTRADA  MICHEL</v>
          </cell>
          <cell r="V3685" t="str">
            <v>FLOREZ CONDORI  JOSE WILLIANS</v>
          </cell>
        </row>
        <row r="3686">
          <cell r="A3686">
            <v>3655</v>
          </cell>
          <cell r="B3686">
            <v>42737</v>
          </cell>
          <cell r="C3686" t="str">
            <v>ENERO</v>
          </cell>
          <cell r="D3686" t="str">
            <v>2017</v>
          </cell>
          <cell r="E3686">
            <v>200</v>
          </cell>
          <cell r="F3686" t="str">
            <v>TALLER</v>
          </cell>
          <cell r="G3686" t="str">
            <v>TALLER</v>
          </cell>
          <cell r="H3686" t="str">
            <v>TALLER</v>
          </cell>
          <cell r="I3686" t="str">
            <v>TALLER</v>
          </cell>
          <cell r="J3686" t="str">
            <v>INSUMO TALLER</v>
          </cell>
          <cell r="K3686" t="str">
            <v>ROLLO DE CABLE NRO. 14</v>
          </cell>
          <cell r="L3686">
            <v>1</v>
          </cell>
          <cell r="M3686" t="str">
            <v>UNID.</v>
          </cell>
          <cell r="N3686" t="str">
            <v>TRACTO</v>
          </cell>
          <cell r="O3686">
            <v>0</v>
          </cell>
          <cell r="P3686" t="str">
            <v>J1</v>
          </cell>
          <cell r="Q3686" t="str">
            <v>J1</v>
          </cell>
          <cell r="R3686" t="str">
            <v>J6</v>
          </cell>
          <cell r="S3686" t="str">
            <v>ENTREGADO</v>
          </cell>
          <cell r="T3686">
            <v>42737</v>
          </cell>
          <cell r="U3686" t="str">
            <v>FLOREZ CONDORI  JOSE WILLIANS</v>
          </cell>
          <cell r="V3686" t="str">
            <v>FLOREZ CONDORI  JOSE WILLIANS</v>
          </cell>
        </row>
        <row r="3687">
          <cell r="A3687">
            <v>3663</v>
          </cell>
          <cell r="B3687">
            <v>42737</v>
          </cell>
          <cell r="C3687" t="str">
            <v>ENERO</v>
          </cell>
          <cell r="D3687" t="str">
            <v>2017</v>
          </cell>
          <cell r="E3687">
            <v>200</v>
          </cell>
          <cell r="F3687" t="str">
            <v>TALLER</v>
          </cell>
          <cell r="G3687" t="str">
            <v>TALLER</v>
          </cell>
          <cell r="H3687" t="str">
            <v>TALLER</v>
          </cell>
          <cell r="I3687" t="str">
            <v>TALLER</v>
          </cell>
          <cell r="J3687" t="str">
            <v>REPUESTO</v>
          </cell>
          <cell r="K3687" t="str">
            <v>SIKAFLEX</v>
          </cell>
          <cell r="L3687">
            <v>1</v>
          </cell>
          <cell r="M3687" t="str">
            <v>UNID.</v>
          </cell>
          <cell r="N3687" t="str">
            <v>TALLER</v>
          </cell>
          <cell r="O3687">
            <v>2</v>
          </cell>
          <cell r="P3687" t="str">
            <v>J2</v>
          </cell>
          <cell r="Q3687" t="str">
            <v>J2</v>
          </cell>
          <cell r="R3687" t="str">
            <v>J5</v>
          </cell>
          <cell r="S3687" t="str">
            <v>ENTREGADO</v>
          </cell>
          <cell r="T3687">
            <v>42739</v>
          </cell>
          <cell r="U3687" t="str">
            <v>CORIHUAMAN SURCO  ERICK ROBERT</v>
          </cell>
          <cell r="V3687" t="str">
            <v>CORIHUAMAN SURCO  ERICK ROBERT</v>
          </cell>
        </row>
        <row r="3688">
          <cell r="A3688">
            <v>3669</v>
          </cell>
          <cell r="B3688">
            <v>42737</v>
          </cell>
          <cell r="C3688" t="str">
            <v>ENERO</v>
          </cell>
          <cell r="D3688" t="str">
            <v>2017</v>
          </cell>
          <cell r="E3688">
            <v>200</v>
          </cell>
          <cell r="F3688" t="str">
            <v>TALLER</v>
          </cell>
          <cell r="G3688" t="str">
            <v>TALLER</v>
          </cell>
          <cell r="H3688" t="str">
            <v>TALLER</v>
          </cell>
          <cell r="I3688" t="str">
            <v>TALLER</v>
          </cell>
          <cell r="J3688" t="str">
            <v>INSUMO TALLER</v>
          </cell>
          <cell r="K3688" t="str">
            <v>DISCO DE CORTE 7"</v>
          </cell>
          <cell r="L3688">
            <v>1</v>
          </cell>
          <cell r="M3688" t="str">
            <v>UNID.</v>
          </cell>
          <cell r="N3688" t="str">
            <v>TALLER</v>
          </cell>
          <cell r="O3688">
            <v>0</v>
          </cell>
          <cell r="P3688" t="str">
            <v>S2</v>
          </cell>
          <cell r="Q3688" t="str">
            <v>J1</v>
          </cell>
          <cell r="R3688" t="str">
            <v>J6</v>
          </cell>
          <cell r="S3688" t="str">
            <v>ENTREGADO</v>
          </cell>
          <cell r="T3688">
            <v>42737</v>
          </cell>
          <cell r="U3688" t="str">
            <v>PALOMINO ESTRADA  MICHEL</v>
          </cell>
          <cell r="V3688" t="str">
            <v>FLOREZ CONDORI  JOSE WILLIANS</v>
          </cell>
        </row>
        <row r="3689">
          <cell r="A3689">
            <v>3674</v>
          </cell>
          <cell r="B3689">
            <v>42737</v>
          </cell>
          <cell r="C3689" t="str">
            <v>ENERO</v>
          </cell>
          <cell r="D3689" t="str">
            <v>2017</v>
          </cell>
          <cell r="E3689">
            <v>200</v>
          </cell>
          <cell r="F3689" t="str">
            <v>TALLER</v>
          </cell>
          <cell r="G3689" t="str">
            <v>TALLER</v>
          </cell>
          <cell r="H3689" t="str">
            <v>TALLER</v>
          </cell>
          <cell r="I3689" t="str">
            <v>TALLER</v>
          </cell>
          <cell r="J3689" t="str">
            <v>INSUMO TALLER</v>
          </cell>
          <cell r="K3689" t="str">
            <v>SPRAY ROJO</v>
          </cell>
          <cell r="L3689">
            <v>1</v>
          </cell>
          <cell r="M3689" t="str">
            <v>UNID.</v>
          </cell>
          <cell r="N3689" t="str">
            <v>TALLER</v>
          </cell>
          <cell r="O3689">
            <v>0</v>
          </cell>
          <cell r="P3689" t="str">
            <v>S3</v>
          </cell>
          <cell r="Q3689" t="str">
            <v>J1</v>
          </cell>
          <cell r="R3689" t="str">
            <v>J5</v>
          </cell>
          <cell r="S3689" t="str">
            <v>ENTREGADO</v>
          </cell>
          <cell r="T3689">
            <v>42737</v>
          </cell>
          <cell r="U3689" t="str">
            <v>JIMENEZ MACHACA JAVIER</v>
          </cell>
          <cell r="V3689" t="str">
            <v>FLOREZ CONDORI  JOSE WILLIANS</v>
          </cell>
        </row>
        <row r="3690">
          <cell r="A3690">
            <v>3675</v>
          </cell>
          <cell r="B3690">
            <v>42737</v>
          </cell>
          <cell r="C3690" t="str">
            <v>ENERO</v>
          </cell>
          <cell r="D3690" t="str">
            <v>2017</v>
          </cell>
          <cell r="E3690">
            <v>200</v>
          </cell>
          <cell r="F3690" t="str">
            <v>TALLER</v>
          </cell>
          <cell r="G3690" t="str">
            <v>TALLER</v>
          </cell>
          <cell r="H3690" t="str">
            <v>TALLER</v>
          </cell>
          <cell r="I3690" t="str">
            <v>TALLER</v>
          </cell>
          <cell r="J3690" t="str">
            <v>INSUMO TALLER</v>
          </cell>
          <cell r="K3690" t="str">
            <v>SPRAY VERDE</v>
          </cell>
          <cell r="L3690">
            <v>1</v>
          </cell>
          <cell r="M3690" t="str">
            <v>UNID.</v>
          </cell>
          <cell r="N3690" t="str">
            <v>TALLER</v>
          </cell>
          <cell r="O3690">
            <v>0</v>
          </cell>
          <cell r="P3690" t="str">
            <v>S3</v>
          </cell>
          <cell r="Q3690" t="str">
            <v>J1</v>
          </cell>
          <cell r="R3690" t="str">
            <v>J5</v>
          </cell>
          <cell r="S3690" t="str">
            <v>ENTREGADO</v>
          </cell>
          <cell r="T3690">
            <v>42737</v>
          </cell>
          <cell r="U3690" t="str">
            <v>JIMENEZ MACHACA JAVIER</v>
          </cell>
          <cell r="V3690" t="str">
            <v>FLOREZ CONDORI  JOSE WILLIANS</v>
          </cell>
        </row>
        <row r="3691">
          <cell r="A3691">
            <v>3690</v>
          </cell>
          <cell r="B3691">
            <v>42737</v>
          </cell>
          <cell r="C3691" t="str">
            <v>ENERO</v>
          </cell>
          <cell r="D3691" t="str">
            <v>2017</v>
          </cell>
          <cell r="E3691">
            <v>200</v>
          </cell>
          <cell r="F3691" t="str">
            <v>TALLER</v>
          </cell>
          <cell r="G3691" t="str">
            <v>TALLER</v>
          </cell>
          <cell r="H3691" t="str">
            <v>TALLER</v>
          </cell>
          <cell r="I3691" t="str">
            <v>TALLER</v>
          </cell>
          <cell r="J3691" t="str">
            <v>EPPS</v>
          </cell>
          <cell r="K3691" t="str">
            <v>FAJAS LUMBARES TALLA M</v>
          </cell>
          <cell r="L3691">
            <v>2</v>
          </cell>
          <cell r="M3691" t="str">
            <v>UNID.</v>
          </cell>
          <cell r="N3691" t="str">
            <v>TALLER</v>
          </cell>
          <cell r="O3691">
            <v>4</v>
          </cell>
          <cell r="P3691" t="str">
            <v>J3</v>
          </cell>
          <cell r="Q3691" t="str">
            <v>J3</v>
          </cell>
          <cell r="R3691" t="str">
            <v>J6</v>
          </cell>
          <cell r="S3691" t="str">
            <v>ENTREGADO</v>
          </cell>
          <cell r="T3691">
            <v>42741</v>
          </cell>
          <cell r="U3691" t="str">
            <v>CHURA PIZARRO ALBERTO</v>
          </cell>
          <cell r="V3691" t="str">
            <v>CHURA PIZARRO ALBERTO</v>
          </cell>
        </row>
        <row r="3692">
          <cell r="A3692">
            <v>3685</v>
          </cell>
          <cell r="B3692">
            <v>42737</v>
          </cell>
          <cell r="C3692" t="str">
            <v>ENERO</v>
          </cell>
          <cell r="D3692" t="str">
            <v>2017</v>
          </cell>
          <cell r="E3692">
            <v>700</v>
          </cell>
          <cell r="F3692" t="str">
            <v>X2W-763</v>
          </cell>
          <cell r="G3692" t="str">
            <v>C5V-997</v>
          </cell>
          <cell r="H3692" t="str">
            <v>LAS BAMBAS</v>
          </cell>
          <cell r="I3692">
            <v>159006</v>
          </cell>
          <cell r="J3692" t="str">
            <v>REPUESTO</v>
          </cell>
          <cell r="K3692" t="str">
            <v>DISCO DE FRICCION</v>
          </cell>
          <cell r="L3692">
            <v>1</v>
          </cell>
          <cell r="M3692" t="str">
            <v>UNID.</v>
          </cell>
          <cell r="N3692" t="str">
            <v>TRACTO</v>
          </cell>
          <cell r="O3692">
            <v>0</v>
          </cell>
          <cell r="P3692" t="str">
            <v>M8</v>
          </cell>
          <cell r="Q3692" t="str">
            <v>J1</v>
          </cell>
          <cell r="R3692" t="str">
            <v>J5</v>
          </cell>
          <cell r="S3692" t="str">
            <v>ENTREGADO</v>
          </cell>
          <cell r="T3692">
            <v>42737</v>
          </cell>
          <cell r="U3692" t="str">
            <v>VARILLAS GAGO  OSCAR ALBERTO</v>
          </cell>
          <cell r="V3692" t="str">
            <v>FLOREZ CONDORI  JOSE WILLIANS</v>
          </cell>
        </row>
        <row r="3693">
          <cell r="A3693">
            <v>3686</v>
          </cell>
          <cell r="B3693">
            <v>42737</v>
          </cell>
          <cell r="C3693" t="str">
            <v>ENERO</v>
          </cell>
          <cell r="D3693" t="str">
            <v>2017</v>
          </cell>
          <cell r="E3693">
            <v>700</v>
          </cell>
          <cell r="F3693" t="str">
            <v>X2W-763</v>
          </cell>
          <cell r="G3693" t="str">
            <v>C5V-997</v>
          </cell>
          <cell r="H3693" t="str">
            <v>LAS BAMBAS</v>
          </cell>
          <cell r="I3693">
            <v>159006</v>
          </cell>
          <cell r="J3693" t="str">
            <v>REPUESTO</v>
          </cell>
          <cell r="K3693" t="str">
            <v>SEGURO DE DISCO</v>
          </cell>
          <cell r="L3693">
            <v>1</v>
          </cell>
          <cell r="M3693" t="str">
            <v>UNID.</v>
          </cell>
          <cell r="N3693" t="str">
            <v>TRACTO</v>
          </cell>
          <cell r="O3693">
            <v>0</v>
          </cell>
          <cell r="P3693" t="str">
            <v>M8</v>
          </cell>
          <cell r="Q3693" t="str">
            <v>J1</v>
          </cell>
          <cell r="R3693" t="str">
            <v>J5</v>
          </cell>
          <cell r="S3693" t="str">
            <v>ENTREGADO</v>
          </cell>
          <cell r="T3693">
            <v>42737</v>
          </cell>
          <cell r="U3693" t="str">
            <v>VARILLAS GAGO  OSCAR ALBERTO</v>
          </cell>
          <cell r="V3693" t="str">
            <v>FLOREZ CONDORI  JOSE WILLIANS</v>
          </cell>
        </row>
        <row r="3694">
          <cell r="A3694">
            <v>3664</v>
          </cell>
          <cell r="B3694">
            <v>42737</v>
          </cell>
          <cell r="C3694" t="str">
            <v>ENERO</v>
          </cell>
          <cell r="D3694" t="str">
            <v>2017</v>
          </cell>
          <cell r="E3694">
            <v>719</v>
          </cell>
          <cell r="F3694" t="str">
            <v>X2W-788</v>
          </cell>
          <cell r="G3694" t="str">
            <v>C5V-994</v>
          </cell>
          <cell r="H3694" t="str">
            <v>LAS BAMBAS</v>
          </cell>
          <cell r="I3694">
            <v>142988</v>
          </cell>
          <cell r="J3694" t="str">
            <v>REPUESTO</v>
          </cell>
          <cell r="K3694" t="str">
            <v>FARO LATERAL AMBAR 12V</v>
          </cell>
          <cell r="L3694">
            <v>4</v>
          </cell>
          <cell r="M3694" t="str">
            <v>UNID.</v>
          </cell>
          <cell r="N3694" t="str">
            <v>TRACTO</v>
          </cell>
          <cell r="O3694">
            <v>0</v>
          </cell>
          <cell r="P3694" t="str">
            <v>E3</v>
          </cell>
          <cell r="Q3694" t="str">
            <v>J1</v>
          </cell>
          <cell r="R3694" t="str">
            <v>J5</v>
          </cell>
          <cell r="S3694" t="str">
            <v>ENTREGADO</v>
          </cell>
          <cell r="T3694">
            <v>42737</v>
          </cell>
          <cell r="U3694" t="str">
            <v>CONDORI CHURATA ALEX</v>
          </cell>
          <cell r="V3694" t="str">
            <v>FLOREZ CONDORI  JOSE WILLIANS</v>
          </cell>
        </row>
        <row r="3695">
          <cell r="A3695">
            <v>3665</v>
          </cell>
          <cell r="B3695">
            <v>42737</v>
          </cell>
          <cell r="C3695" t="str">
            <v>ENERO</v>
          </cell>
          <cell r="D3695" t="str">
            <v>2017</v>
          </cell>
          <cell r="E3695">
            <v>719</v>
          </cell>
          <cell r="F3695" t="str">
            <v>X2W-788</v>
          </cell>
          <cell r="G3695" t="str">
            <v>C5V-994</v>
          </cell>
          <cell r="H3695" t="str">
            <v>LAS BAMBAS</v>
          </cell>
          <cell r="I3695">
            <v>142988</v>
          </cell>
          <cell r="J3695" t="str">
            <v>REPUESTO</v>
          </cell>
          <cell r="K3695" t="str">
            <v>FARO LATERAL ROJO 12V</v>
          </cell>
          <cell r="L3695">
            <v>2</v>
          </cell>
          <cell r="M3695" t="str">
            <v>UNID.</v>
          </cell>
          <cell r="N3695" t="str">
            <v>TRACTO</v>
          </cell>
          <cell r="O3695">
            <v>0</v>
          </cell>
          <cell r="P3695" t="str">
            <v>E3</v>
          </cell>
          <cell r="Q3695" t="str">
            <v>J1</v>
          </cell>
          <cell r="R3695" t="str">
            <v>J5</v>
          </cell>
          <cell r="S3695" t="str">
            <v>ENTREGADO</v>
          </cell>
          <cell r="T3695">
            <v>42737</v>
          </cell>
          <cell r="U3695" t="str">
            <v>CONDORI CHURATA ALEX</v>
          </cell>
          <cell r="V3695" t="str">
            <v>FLOREZ CONDORI  JOSE WILLIANS</v>
          </cell>
        </row>
        <row r="3696">
          <cell r="A3696">
            <v>3666</v>
          </cell>
          <cell r="B3696">
            <v>42737</v>
          </cell>
          <cell r="C3696" t="str">
            <v>ENERO</v>
          </cell>
          <cell r="D3696" t="str">
            <v>2017</v>
          </cell>
          <cell r="E3696">
            <v>719</v>
          </cell>
          <cell r="F3696" t="str">
            <v>X2W-788</v>
          </cell>
          <cell r="G3696" t="str">
            <v>C5V-994</v>
          </cell>
          <cell r="H3696" t="str">
            <v>LAS BAMBAS</v>
          </cell>
          <cell r="I3696">
            <v>142988</v>
          </cell>
          <cell r="J3696" t="str">
            <v>REPUESTO</v>
          </cell>
          <cell r="K3696" t="str">
            <v>CABLE NRO. 14</v>
          </cell>
          <cell r="L3696">
            <v>6</v>
          </cell>
          <cell r="M3696" t="str">
            <v>M</v>
          </cell>
          <cell r="N3696" t="str">
            <v>TRACTO</v>
          </cell>
          <cell r="O3696">
            <v>0</v>
          </cell>
          <cell r="P3696" t="str">
            <v>E3</v>
          </cell>
          <cell r="Q3696" t="str">
            <v>J1</v>
          </cell>
          <cell r="R3696" t="str">
            <v>J5</v>
          </cell>
          <cell r="S3696" t="str">
            <v>ENTREGADO</v>
          </cell>
          <cell r="T3696">
            <v>42737</v>
          </cell>
          <cell r="U3696" t="str">
            <v>CONDORI CHURATA ALEX</v>
          </cell>
          <cell r="V3696" t="str">
            <v>FLOREZ CONDORI  JOSE WILLIANS</v>
          </cell>
        </row>
        <row r="3697">
          <cell r="A3697">
            <v>3667</v>
          </cell>
          <cell r="B3697">
            <v>42737</v>
          </cell>
          <cell r="C3697" t="str">
            <v>ENERO</v>
          </cell>
          <cell r="D3697" t="str">
            <v>2017</v>
          </cell>
          <cell r="E3697">
            <v>719</v>
          </cell>
          <cell r="F3697" t="str">
            <v>X2W-788</v>
          </cell>
          <cell r="G3697" t="str">
            <v>C5V-994</v>
          </cell>
          <cell r="H3697" t="str">
            <v>LAS BAMBAS</v>
          </cell>
          <cell r="I3697">
            <v>142988</v>
          </cell>
          <cell r="J3697" t="str">
            <v>REPUESTO</v>
          </cell>
          <cell r="K3697" t="str">
            <v>TUBO CORRUGADO 1/4</v>
          </cell>
          <cell r="L3697">
            <v>3</v>
          </cell>
          <cell r="M3697" t="str">
            <v>M</v>
          </cell>
          <cell r="N3697" t="str">
            <v>TRACTO</v>
          </cell>
          <cell r="O3697">
            <v>0</v>
          </cell>
          <cell r="P3697" t="str">
            <v>E3</v>
          </cell>
          <cell r="Q3697" t="str">
            <v>J1</v>
          </cell>
          <cell r="R3697" t="str">
            <v>J5</v>
          </cell>
          <cell r="S3697" t="str">
            <v>ENTREGADO</v>
          </cell>
          <cell r="T3697">
            <v>42737</v>
          </cell>
          <cell r="U3697" t="str">
            <v>CONDORI CHURATA ALEX</v>
          </cell>
          <cell r="V3697" t="str">
            <v>FLOREZ CONDORI  JOSE WILLIANS</v>
          </cell>
        </row>
        <row r="3698">
          <cell r="A3698">
            <v>3668</v>
          </cell>
          <cell r="B3698">
            <v>42737</v>
          </cell>
          <cell r="C3698" t="str">
            <v>ENERO</v>
          </cell>
          <cell r="D3698" t="str">
            <v>2017</v>
          </cell>
          <cell r="E3698">
            <v>719</v>
          </cell>
          <cell r="F3698" t="str">
            <v>X2W-788</v>
          </cell>
          <cell r="G3698" t="str">
            <v>C5V-994</v>
          </cell>
          <cell r="H3698" t="str">
            <v>LAS BAMBAS</v>
          </cell>
          <cell r="I3698">
            <v>142988</v>
          </cell>
          <cell r="J3698" t="str">
            <v>REPUESTO</v>
          </cell>
          <cell r="K3698" t="str">
            <v>CINTA AISLANTE NEGRA</v>
          </cell>
          <cell r="L3698">
            <v>1</v>
          </cell>
          <cell r="M3698" t="str">
            <v>UNID.</v>
          </cell>
          <cell r="N3698" t="str">
            <v>TRACTO</v>
          </cell>
          <cell r="O3698">
            <v>0</v>
          </cell>
          <cell r="P3698" t="str">
            <v>E3</v>
          </cell>
          <cell r="Q3698" t="str">
            <v>J1</v>
          </cell>
          <cell r="R3698" t="str">
            <v>J5</v>
          </cell>
          <cell r="S3698" t="str">
            <v>ENTREGADO</v>
          </cell>
          <cell r="T3698">
            <v>42737</v>
          </cell>
          <cell r="U3698" t="str">
            <v>CONDORI CHURATA ALEX</v>
          </cell>
          <cell r="V3698" t="str">
            <v>FLOREZ CONDORI  JOSE WILLIANS</v>
          </cell>
        </row>
        <row r="3699">
          <cell r="A3699">
            <v>3670</v>
          </cell>
          <cell r="B3699">
            <v>42737</v>
          </cell>
          <cell r="C3699" t="str">
            <v>ENERO</v>
          </cell>
          <cell r="D3699" t="str">
            <v>2017</v>
          </cell>
          <cell r="E3699">
            <v>719</v>
          </cell>
          <cell r="F3699" t="str">
            <v>X2W-788</v>
          </cell>
          <cell r="G3699" t="str">
            <v>C5V-994</v>
          </cell>
          <cell r="H3699" t="str">
            <v>LAS BAMBAS</v>
          </cell>
          <cell r="I3699">
            <v>142988</v>
          </cell>
          <cell r="J3699" t="str">
            <v>REPUESTO</v>
          </cell>
          <cell r="K3699" t="str">
            <v>CABLE NRO. 14</v>
          </cell>
          <cell r="L3699">
            <v>6</v>
          </cell>
          <cell r="M3699" t="str">
            <v>M</v>
          </cell>
          <cell r="N3699" t="str">
            <v>CISTERNA</v>
          </cell>
          <cell r="O3699">
            <v>0</v>
          </cell>
          <cell r="P3699" t="str">
            <v>E3</v>
          </cell>
          <cell r="Q3699" t="str">
            <v>J1</v>
          </cell>
          <cell r="R3699" t="str">
            <v>J6</v>
          </cell>
          <cell r="S3699" t="str">
            <v>ENTREGADO</v>
          </cell>
          <cell r="T3699">
            <v>42737</v>
          </cell>
          <cell r="U3699" t="str">
            <v>CONDORI CHURATA ALEX</v>
          </cell>
          <cell r="V3699" t="str">
            <v>FLOREZ CONDORI  JOSE WILLIANS</v>
          </cell>
        </row>
        <row r="3700">
          <cell r="A3700">
            <v>3671</v>
          </cell>
          <cell r="B3700">
            <v>42737</v>
          </cell>
          <cell r="C3700" t="str">
            <v>ENERO</v>
          </cell>
          <cell r="D3700" t="str">
            <v>2017</v>
          </cell>
          <cell r="E3700">
            <v>719</v>
          </cell>
          <cell r="F3700" t="str">
            <v>X2W-788</v>
          </cell>
          <cell r="G3700" t="str">
            <v>C5V-994</v>
          </cell>
          <cell r="H3700" t="str">
            <v>LAS BAMBAS</v>
          </cell>
          <cell r="I3700">
            <v>142988</v>
          </cell>
          <cell r="J3700" t="str">
            <v>REPUESTO</v>
          </cell>
          <cell r="K3700" t="str">
            <v>TUBO CORRUGADO 1/4</v>
          </cell>
          <cell r="L3700">
            <v>3</v>
          </cell>
          <cell r="M3700" t="str">
            <v>M</v>
          </cell>
          <cell r="N3700" t="str">
            <v>CISTERNA</v>
          </cell>
          <cell r="O3700">
            <v>0</v>
          </cell>
          <cell r="P3700" t="str">
            <v>E3</v>
          </cell>
          <cell r="Q3700" t="str">
            <v>J1</v>
          </cell>
          <cell r="R3700" t="str">
            <v>J6</v>
          </cell>
          <cell r="S3700" t="str">
            <v>ENTREGADO</v>
          </cell>
          <cell r="T3700">
            <v>42737</v>
          </cell>
          <cell r="U3700" t="str">
            <v>CONDORI CHURATA ALEX</v>
          </cell>
          <cell r="V3700" t="str">
            <v>FLOREZ CONDORI  JOSE WILLIANS</v>
          </cell>
        </row>
        <row r="3701">
          <cell r="A3701">
            <v>3676</v>
          </cell>
          <cell r="B3701">
            <v>42737</v>
          </cell>
          <cell r="C3701" t="str">
            <v>ENERO</v>
          </cell>
          <cell r="D3701" t="str">
            <v>2017</v>
          </cell>
          <cell r="E3701">
            <v>719</v>
          </cell>
          <cell r="F3701" t="str">
            <v>X2W-788</v>
          </cell>
          <cell r="G3701" t="str">
            <v>C5V-994</v>
          </cell>
          <cell r="H3701" t="str">
            <v>LAS BAMBAS</v>
          </cell>
          <cell r="I3701">
            <v>142988</v>
          </cell>
          <cell r="J3701" t="str">
            <v>REPUESTO</v>
          </cell>
          <cell r="K3701" t="str">
            <v>UNION RAPIDA 3/8</v>
          </cell>
          <cell r="L3701">
            <v>5</v>
          </cell>
          <cell r="M3701" t="str">
            <v>UNID.</v>
          </cell>
          <cell r="N3701" t="str">
            <v>CISTERNA</v>
          </cell>
          <cell r="O3701">
            <v>0</v>
          </cell>
          <cell r="P3701" t="str">
            <v>S2</v>
          </cell>
          <cell r="Q3701" t="str">
            <v>J1</v>
          </cell>
          <cell r="R3701" t="str">
            <v>J6</v>
          </cell>
          <cell r="S3701" t="str">
            <v>ENTREGADO</v>
          </cell>
          <cell r="T3701">
            <v>42737</v>
          </cell>
          <cell r="U3701" t="str">
            <v>PALOMINO ESTRADA  MICHEL</v>
          </cell>
          <cell r="V3701" t="str">
            <v>FLOREZ CONDORI  JOSE WILLIANS</v>
          </cell>
        </row>
        <row r="3702">
          <cell r="A3702">
            <v>3677</v>
          </cell>
          <cell r="B3702">
            <v>42737</v>
          </cell>
          <cell r="C3702" t="str">
            <v>ENERO</v>
          </cell>
          <cell r="D3702" t="str">
            <v>2017</v>
          </cell>
          <cell r="E3702">
            <v>719</v>
          </cell>
          <cell r="F3702" t="str">
            <v>X2W-788</v>
          </cell>
          <cell r="G3702" t="str">
            <v>C5V-994</v>
          </cell>
          <cell r="H3702" t="str">
            <v>LAS BAMBAS</v>
          </cell>
          <cell r="I3702">
            <v>142988</v>
          </cell>
          <cell r="J3702" t="str">
            <v>REPUESTO</v>
          </cell>
          <cell r="K3702" t="str">
            <v>CABLE NRO. 14</v>
          </cell>
          <cell r="L3702">
            <v>14</v>
          </cell>
          <cell r="M3702" t="str">
            <v>M</v>
          </cell>
          <cell r="N3702" t="str">
            <v>CISTERNA</v>
          </cell>
          <cell r="O3702">
            <v>0</v>
          </cell>
          <cell r="P3702" t="str">
            <v>E3</v>
          </cell>
          <cell r="Q3702" t="str">
            <v>J1</v>
          </cell>
          <cell r="R3702" t="str">
            <v>J6</v>
          </cell>
          <cell r="S3702" t="str">
            <v>ENTREGADO</v>
          </cell>
          <cell r="T3702">
            <v>42737</v>
          </cell>
          <cell r="U3702" t="str">
            <v>CONDORI CHURATA ALEX</v>
          </cell>
          <cell r="V3702" t="str">
            <v>FLOREZ CONDORI  JOSE WILLIANS</v>
          </cell>
        </row>
        <row r="3703">
          <cell r="A3703">
            <v>3678</v>
          </cell>
          <cell r="B3703">
            <v>42737</v>
          </cell>
          <cell r="C3703" t="str">
            <v>ENERO</v>
          </cell>
          <cell r="D3703" t="str">
            <v>2017</v>
          </cell>
          <cell r="E3703">
            <v>719</v>
          </cell>
          <cell r="F3703" t="str">
            <v>X2W-788</v>
          </cell>
          <cell r="G3703" t="str">
            <v>C5V-994</v>
          </cell>
          <cell r="H3703" t="str">
            <v>LAS BAMBAS</v>
          </cell>
          <cell r="I3703">
            <v>142988</v>
          </cell>
          <cell r="J3703" t="str">
            <v>REPUESTO</v>
          </cell>
          <cell r="K3703" t="str">
            <v>TUBO CORRUGADO 1/4</v>
          </cell>
          <cell r="L3703">
            <v>7</v>
          </cell>
          <cell r="M3703" t="str">
            <v>M</v>
          </cell>
          <cell r="N3703" t="str">
            <v>CISTERNA</v>
          </cell>
          <cell r="O3703">
            <v>0</v>
          </cell>
          <cell r="P3703" t="str">
            <v>E3</v>
          </cell>
          <cell r="Q3703" t="str">
            <v>J1</v>
          </cell>
          <cell r="R3703" t="str">
            <v>J6</v>
          </cell>
          <cell r="S3703" t="str">
            <v>ENTREGADO</v>
          </cell>
          <cell r="T3703">
            <v>42737</v>
          </cell>
          <cell r="U3703" t="str">
            <v>CONDORI CHURATA ALEX</v>
          </cell>
          <cell r="V3703" t="str">
            <v>FLOREZ CONDORI  JOSE WILLIANS</v>
          </cell>
        </row>
        <row r="3704">
          <cell r="A3704">
            <v>3691</v>
          </cell>
          <cell r="B3704">
            <v>42737</v>
          </cell>
          <cell r="C3704" t="str">
            <v>ENERO</v>
          </cell>
          <cell r="D3704" t="str">
            <v>2017</v>
          </cell>
          <cell r="E3704">
            <v>719</v>
          </cell>
          <cell r="F3704" t="str">
            <v>X2W-788</v>
          </cell>
          <cell r="G3704" t="str">
            <v>C5V-994</v>
          </cell>
          <cell r="H3704" t="str">
            <v>LAS BAMBAS</v>
          </cell>
          <cell r="I3704">
            <v>142988</v>
          </cell>
          <cell r="J3704" t="str">
            <v>REPUESTO</v>
          </cell>
          <cell r="K3704" t="str">
            <v>PRESINTOS 300</v>
          </cell>
          <cell r="L3704">
            <v>20</v>
          </cell>
          <cell r="M3704" t="str">
            <v>UNID.</v>
          </cell>
          <cell r="N3704" t="str">
            <v>TALLER</v>
          </cell>
          <cell r="O3704">
            <v>0</v>
          </cell>
          <cell r="P3704" t="str">
            <v>E3</v>
          </cell>
          <cell r="Q3704" t="str">
            <v>J1</v>
          </cell>
          <cell r="R3704" t="str">
            <v>J6</v>
          </cell>
          <cell r="S3704" t="str">
            <v>ENTREGADO</v>
          </cell>
          <cell r="T3704">
            <v>42737</v>
          </cell>
          <cell r="U3704" t="str">
            <v>CONDORI CHURATA ALEX</v>
          </cell>
          <cell r="V3704" t="str">
            <v>FLOREZ CONDORI  JOSE WILLIANS</v>
          </cell>
        </row>
        <row r="3705">
          <cell r="A3705">
            <v>3692</v>
          </cell>
          <cell r="B3705">
            <v>42737</v>
          </cell>
          <cell r="C3705" t="str">
            <v>ENERO</v>
          </cell>
          <cell r="D3705" t="str">
            <v>2017</v>
          </cell>
          <cell r="E3705">
            <v>719</v>
          </cell>
          <cell r="F3705" t="str">
            <v>X2W-788</v>
          </cell>
          <cell r="G3705" t="str">
            <v>C5V-994</v>
          </cell>
          <cell r="H3705" t="str">
            <v>LAS BAMBAS</v>
          </cell>
          <cell r="I3705">
            <v>142988</v>
          </cell>
          <cell r="J3705" t="str">
            <v>REPUESTO</v>
          </cell>
          <cell r="K3705" t="str">
            <v>FUSIBLES 20 AMP</v>
          </cell>
          <cell r="L3705">
            <v>2</v>
          </cell>
          <cell r="M3705" t="str">
            <v>UNID.</v>
          </cell>
          <cell r="N3705" t="str">
            <v>TRACTO</v>
          </cell>
          <cell r="O3705">
            <v>0</v>
          </cell>
          <cell r="P3705" t="str">
            <v>E3</v>
          </cell>
          <cell r="Q3705" t="str">
            <v>J1</v>
          </cell>
          <cell r="R3705" t="str">
            <v>J6</v>
          </cell>
          <cell r="S3705" t="str">
            <v>ENTREGADO</v>
          </cell>
          <cell r="T3705">
            <v>42737</v>
          </cell>
          <cell r="U3705" t="str">
            <v>CONDORI CHURATA ALEX</v>
          </cell>
          <cell r="V3705" t="str">
            <v>FLOREZ CONDORI  JOSE WILLIANS</v>
          </cell>
        </row>
        <row r="3706">
          <cell r="A3706">
            <v>3735</v>
          </cell>
          <cell r="B3706">
            <v>42738</v>
          </cell>
          <cell r="C3706" t="str">
            <v>ENERO</v>
          </cell>
          <cell r="D3706" t="str">
            <v>2017</v>
          </cell>
          <cell r="E3706">
            <v>738</v>
          </cell>
          <cell r="F3706" t="str">
            <v>ABP-729</v>
          </cell>
          <cell r="G3706" t="str">
            <v>D8K-985</v>
          </cell>
          <cell r="H3706" t="str">
            <v>LAS BAMBAS</v>
          </cell>
          <cell r="I3706">
            <v>114046</v>
          </cell>
          <cell r="J3706" t="str">
            <v>REPUESTO</v>
          </cell>
          <cell r="K3706" t="str">
            <v>TAPA DE FARO DELANBTERO IZQUIERDO</v>
          </cell>
          <cell r="L3706">
            <v>1</v>
          </cell>
          <cell r="M3706" t="str">
            <v>UNID.</v>
          </cell>
          <cell r="N3706" t="str">
            <v>TRACTO</v>
          </cell>
          <cell r="O3706">
            <v>52</v>
          </cell>
          <cell r="P3706" t="str">
            <v>E2</v>
          </cell>
          <cell r="Q3706" t="str">
            <v>J1</v>
          </cell>
          <cell r="R3706" t="str">
            <v>J6</v>
          </cell>
          <cell r="S3706" t="str">
            <v>ENTREGADO</v>
          </cell>
          <cell r="T3706">
            <v>0</v>
          </cell>
          <cell r="U3706" t="str">
            <v>YUCA BELLIDO BORIS YERSY</v>
          </cell>
          <cell r="V3706" t="str">
            <v>FLOREZ CONDORI  JOSE WILLIANS</v>
          </cell>
        </row>
        <row r="3707">
          <cell r="A3707">
            <v>3737</v>
          </cell>
          <cell r="B3707">
            <v>42738</v>
          </cell>
          <cell r="C3707" t="str">
            <v>ENERO</v>
          </cell>
          <cell r="D3707" t="str">
            <v>2017</v>
          </cell>
          <cell r="E3707">
            <v>738</v>
          </cell>
          <cell r="F3707" t="str">
            <v>ABP-729</v>
          </cell>
          <cell r="G3707" t="str">
            <v>D8K-985</v>
          </cell>
          <cell r="H3707" t="str">
            <v>LAS BAMBAS</v>
          </cell>
          <cell r="I3707">
            <v>114046</v>
          </cell>
          <cell r="J3707" t="str">
            <v>REPUESTO</v>
          </cell>
          <cell r="K3707" t="str">
            <v>PERNOS 3/8 X 3</v>
          </cell>
          <cell r="L3707">
            <v>3</v>
          </cell>
          <cell r="M3707" t="str">
            <v>UNID.</v>
          </cell>
          <cell r="N3707" t="str">
            <v>TRACTO</v>
          </cell>
          <cell r="O3707">
            <v>52</v>
          </cell>
          <cell r="P3707" t="str">
            <v>S3</v>
          </cell>
          <cell r="Q3707" t="str">
            <v>J1</v>
          </cell>
          <cell r="R3707" t="str">
            <v>J6</v>
          </cell>
          <cell r="S3707" t="str">
            <v>ENTREGADO</v>
          </cell>
          <cell r="T3707">
            <v>0</v>
          </cell>
          <cell r="U3707" t="str">
            <v>JIMENEZ MACHACA JAVIER</v>
          </cell>
          <cell r="V3707" t="str">
            <v>FLOREZ CONDORI  JOSE WILLIANS</v>
          </cell>
        </row>
        <row r="3708">
          <cell r="A3708">
            <v>3738</v>
          </cell>
          <cell r="B3708">
            <v>42738</v>
          </cell>
          <cell r="C3708" t="str">
            <v>ENERO</v>
          </cell>
          <cell r="D3708" t="str">
            <v>2017</v>
          </cell>
          <cell r="E3708">
            <v>738</v>
          </cell>
          <cell r="F3708" t="str">
            <v>ABP-729</v>
          </cell>
          <cell r="G3708" t="str">
            <v>D8K-985</v>
          </cell>
          <cell r="H3708" t="str">
            <v>LAS BAMBAS</v>
          </cell>
          <cell r="I3708">
            <v>114046</v>
          </cell>
          <cell r="J3708" t="str">
            <v>REPUESTO</v>
          </cell>
          <cell r="K3708" t="str">
            <v>TUERCA SEGURO 3/8</v>
          </cell>
          <cell r="L3708">
            <v>3</v>
          </cell>
          <cell r="M3708" t="str">
            <v>UNID.</v>
          </cell>
          <cell r="N3708" t="str">
            <v>TRACTO</v>
          </cell>
          <cell r="O3708">
            <v>52</v>
          </cell>
          <cell r="P3708" t="str">
            <v>S3</v>
          </cell>
          <cell r="Q3708" t="str">
            <v>J1</v>
          </cell>
          <cell r="R3708" t="str">
            <v>J6</v>
          </cell>
          <cell r="S3708" t="str">
            <v>ENTREGADO</v>
          </cell>
          <cell r="T3708">
            <v>0</v>
          </cell>
          <cell r="U3708" t="str">
            <v>JIMENEZ MACHACA JAVIER</v>
          </cell>
          <cell r="V3708" t="str">
            <v>FLOREZ CONDORI  JOSE WILLIANS</v>
          </cell>
        </row>
        <row r="3709">
          <cell r="A3709">
            <v>3739</v>
          </cell>
          <cell r="B3709">
            <v>42738</v>
          </cell>
          <cell r="C3709" t="str">
            <v>ENERO</v>
          </cell>
          <cell r="D3709" t="str">
            <v>2017</v>
          </cell>
          <cell r="E3709">
            <v>738</v>
          </cell>
          <cell r="F3709" t="str">
            <v>ABP-729</v>
          </cell>
          <cell r="G3709" t="str">
            <v>D8K-985</v>
          </cell>
          <cell r="H3709" t="str">
            <v>LAS BAMBAS</v>
          </cell>
          <cell r="I3709">
            <v>114046</v>
          </cell>
          <cell r="J3709" t="str">
            <v>REPUESTO</v>
          </cell>
          <cell r="K3709" t="str">
            <v>ARANDELA PLANA 3/8</v>
          </cell>
          <cell r="L3709">
            <v>6</v>
          </cell>
          <cell r="M3709" t="str">
            <v>UNID.</v>
          </cell>
          <cell r="N3709" t="str">
            <v>TRACTO</v>
          </cell>
          <cell r="O3709">
            <v>52</v>
          </cell>
          <cell r="P3709" t="str">
            <v>S3</v>
          </cell>
          <cell r="Q3709" t="str">
            <v>J1</v>
          </cell>
          <cell r="R3709" t="str">
            <v>J6</v>
          </cell>
          <cell r="S3709" t="str">
            <v>ENTREGADO</v>
          </cell>
          <cell r="T3709">
            <v>0</v>
          </cell>
          <cell r="U3709" t="str">
            <v>JIMENEZ MACHACA JAVIER</v>
          </cell>
          <cell r="V3709" t="str">
            <v>FLOREZ CONDORI  JOSE WILLIANS</v>
          </cell>
        </row>
        <row r="3710">
          <cell r="A3710">
            <v>3768</v>
          </cell>
          <cell r="B3710">
            <v>42738</v>
          </cell>
          <cell r="C3710" t="str">
            <v>ENERO</v>
          </cell>
          <cell r="D3710" t="str">
            <v>2017</v>
          </cell>
          <cell r="E3710">
            <v>745</v>
          </cell>
          <cell r="F3710" t="str">
            <v>ABR-759</v>
          </cell>
          <cell r="G3710" t="str">
            <v>D0Z-995</v>
          </cell>
          <cell r="H3710" t="str">
            <v>LAS BAMBAS</v>
          </cell>
          <cell r="I3710">
            <v>115751</v>
          </cell>
          <cell r="J3710" t="str">
            <v>REPUESTO</v>
          </cell>
          <cell r="K3710" t="str">
            <v>MULTIPLE DE ESCAPE FRONTAL</v>
          </cell>
          <cell r="L3710">
            <v>1</v>
          </cell>
          <cell r="M3710" t="str">
            <v>UNID.</v>
          </cell>
          <cell r="N3710" t="str">
            <v>TRACTO</v>
          </cell>
          <cell r="O3710">
            <v>52</v>
          </cell>
          <cell r="P3710" t="str">
            <v>M8</v>
          </cell>
          <cell r="Q3710" t="str">
            <v>J1</v>
          </cell>
          <cell r="R3710" t="str">
            <v>J6</v>
          </cell>
          <cell r="S3710" t="str">
            <v>ENTREGADO</v>
          </cell>
          <cell r="T3710">
            <v>0</v>
          </cell>
          <cell r="U3710" t="str">
            <v>VARILLAS GAGO  OSCAR ALBERTO</v>
          </cell>
          <cell r="V3710" t="str">
            <v>FLOREZ CONDORI  JOSE WILLIANS</v>
          </cell>
        </row>
        <row r="3711">
          <cell r="A3711">
            <v>3769</v>
          </cell>
          <cell r="B3711">
            <v>42738</v>
          </cell>
          <cell r="C3711" t="str">
            <v>ENERO</v>
          </cell>
          <cell r="D3711" t="str">
            <v>2017</v>
          </cell>
          <cell r="E3711">
            <v>745</v>
          </cell>
          <cell r="F3711" t="str">
            <v>ABR-759</v>
          </cell>
          <cell r="G3711" t="str">
            <v>D0Z-995</v>
          </cell>
          <cell r="H3711" t="str">
            <v>LAS BAMBAS</v>
          </cell>
          <cell r="I3711">
            <v>115751</v>
          </cell>
          <cell r="J3711" t="str">
            <v>REPUESTO</v>
          </cell>
          <cell r="K3711" t="str">
            <v>JUEGO DE EMPAQUE MULTIPLE DE ESCAPE</v>
          </cell>
          <cell r="L3711">
            <v>1</v>
          </cell>
          <cell r="M3711" t="str">
            <v>UNID.</v>
          </cell>
          <cell r="N3711" t="str">
            <v>TRACTO</v>
          </cell>
          <cell r="O3711">
            <v>52</v>
          </cell>
          <cell r="P3711" t="str">
            <v>M8</v>
          </cell>
          <cell r="Q3711" t="str">
            <v>J1</v>
          </cell>
          <cell r="R3711" t="str">
            <v>J6</v>
          </cell>
          <cell r="S3711" t="str">
            <v>ENTREGADO</v>
          </cell>
          <cell r="T3711">
            <v>0</v>
          </cell>
          <cell r="U3711" t="str">
            <v>VARILLAS GAGO  OSCAR ALBERTO</v>
          </cell>
          <cell r="V3711" t="str">
            <v>FLOREZ CONDORI  JOSE WILLIANS</v>
          </cell>
        </row>
        <row r="3712">
          <cell r="A3712">
            <v>3770</v>
          </cell>
          <cell r="B3712">
            <v>42738</v>
          </cell>
          <cell r="C3712" t="str">
            <v>ENERO</v>
          </cell>
          <cell r="D3712" t="str">
            <v>2017</v>
          </cell>
          <cell r="E3712">
            <v>745</v>
          </cell>
          <cell r="F3712" t="str">
            <v>ABR-759</v>
          </cell>
          <cell r="G3712" t="str">
            <v>D0Z-995</v>
          </cell>
          <cell r="H3712" t="str">
            <v>LAS BAMBAS</v>
          </cell>
          <cell r="I3712">
            <v>115751</v>
          </cell>
          <cell r="J3712" t="str">
            <v>REPUESTO</v>
          </cell>
          <cell r="K3712" t="str">
            <v>EMPAQUE RECTANGULAR DE TURBO</v>
          </cell>
          <cell r="L3712">
            <v>1</v>
          </cell>
          <cell r="M3712" t="str">
            <v>UNID.</v>
          </cell>
          <cell r="N3712" t="str">
            <v>TRACTO</v>
          </cell>
          <cell r="O3712">
            <v>52</v>
          </cell>
          <cell r="P3712" t="str">
            <v>M8</v>
          </cell>
          <cell r="Q3712" t="str">
            <v>J1</v>
          </cell>
          <cell r="R3712" t="str">
            <v>J6</v>
          </cell>
          <cell r="S3712" t="str">
            <v>ENTREGADO</v>
          </cell>
          <cell r="T3712">
            <v>0</v>
          </cell>
          <cell r="U3712" t="str">
            <v>VARILLAS GAGO  OSCAR ALBERTO</v>
          </cell>
          <cell r="V3712" t="str">
            <v>FLOREZ CONDORI  JOSE WILLIANS</v>
          </cell>
        </row>
        <row r="3713">
          <cell r="A3713">
            <v>3771</v>
          </cell>
          <cell r="B3713">
            <v>42738</v>
          </cell>
          <cell r="C3713" t="str">
            <v>ENERO</v>
          </cell>
          <cell r="D3713" t="str">
            <v>2017</v>
          </cell>
          <cell r="E3713">
            <v>745</v>
          </cell>
          <cell r="F3713" t="str">
            <v>ABR-759</v>
          </cell>
          <cell r="G3713" t="str">
            <v>D0Z-995</v>
          </cell>
          <cell r="H3713" t="str">
            <v>LAS BAMBAS</v>
          </cell>
          <cell r="I3713">
            <v>115751</v>
          </cell>
          <cell r="J3713" t="str">
            <v>REPUESTO</v>
          </cell>
          <cell r="K3713" t="str">
            <v>EMPAQUE DE RETORNO DE ACEITE TURBO</v>
          </cell>
          <cell r="L3713">
            <v>1</v>
          </cell>
          <cell r="M3713" t="str">
            <v>UNID.</v>
          </cell>
          <cell r="N3713" t="str">
            <v>TRACTO</v>
          </cell>
          <cell r="O3713">
            <v>52</v>
          </cell>
          <cell r="P3713" t="str">
            <v>M8</v>
          </cell>
          <cell r="Q3713" t="str">
            <v>J1</v>
          </cell>
          <cell r="R3713" t="str">
            <v>J6</v>
          </cell>
          <cell r="S3713" t="str">
            <v>ENTREGADO</v>
          </cell>
          <cell r="T3713">
            <v>0</v>
          </cell>
          <cell r="U3713" t="str">
            <v>VARILLAS GAGO  OSCAR ALBERTO</v>
          </cell>
          <cell r="V3713" t="str">
            <v>FLOREZ CONDORI  JOSE WILLIANS</v>
          </cell>
        </row>
        <row r="3714">
          <cell r="A3714">
            <v>3772</v>
          </cell>
          <cell r="B3714">
            <v>42738</v>
          </cell>
          <cell r="C3714" t="str">
            <v>ENERO</v>
          </cell>
          <cell r="D3714" t="str">
            <v>2017</v>
          </cell>
          <cell r="E3714">
            <v>745</v>
          </cell>
          <cell r="F3714" t="str">
            <v>ABR-759</v>
          </cell>
          <cell r="G3714" t="str">
            <v>D0Z-995</v>
          </cell>
          <cell r="H3714" t="str">
            <v>LAS BAMBAS</v>
          </cell>
          <cell r="I3714">
            <v>115751</v>
          </cell>
          <cell r="J3714" t="str">
            <v>REPUESTO</v>
          </cell>
          <cell r="K3714" t="str">
            <v>PERNOS DE MULTIPLE DE ESCAPE</v>
          </cell>
          <cell r="L3714">
            <v>12</v>
          </cell>
          <cell r="M3714" t="str">
            <v>UNID.</v>
          </cell>
          <cell r="N3714" t="str">
            <v>TRACTO</v>
          </cell>
          <cell r="O3714">
            <v>52</v>
          </cell>
          <cell r="P3714" t="str">
            <v>M8</v>
          </cell>
          <cell r="Q3714" t="str">
            <v>J1</v>
          </cell>
          <cell r="R3714" t="str">
            <v>J6</v>
          </cell>
          <cell r="S3714" t="str">
            <v>ENTREGADO</v>
          </cell>
          <cell r="T3714">
            <v>0</v>
          </cell>
          <cell r="U3714" t="str">
            <v>VARILLAS GAGO  OSCAR ALBERTO</v>
          </cell>
          <cell r="V3714" t="str">
            <v>FLOREZ CONDORI  JOSE WILLIANS</v>
          </cell>
        </row>
        <row r="3715">
          <cell r="A3715">
            <v>3756</v>
          </cell>
          <cell r="B3715">
            <v>42738</v>
          </cell>
          <cell r="C3715" t="str">
            <v>ENERO</v>
          </cell>
          <cell r="D3715" t="str">
            <v>2017</v>
          </cell>
          <cell r="E3715">
            <v>687</v>
          </cell>
          <cell r="F3715" t="str">
            <v>AEH-862</v>
          </cell>
          <cell r="G3715" t="str">
            <v>CAMIONETA</v>
          </cell>
          <cell r="H3715" t="str">
            <v>LAS BAMBAS</v>
          </cell>
          <cell r="I3715">
            <v>102287</v>
          </cell>
          <cell r="J3715" t="str">
            <v>REPUESTO</v>
          </cell>
          <cell r="K3715" t="str">
            <v>FOCO DOBLE CONTACTO DE 12 V</v>
          </cell>
          <cell r="L3715">
            <v>1</v>
          </cell>
          <cell r="M3715" t="str">
            <v>UNID.</v>
          </cell>
          <cell r="N3715" t="str">
            <v>CAMIONETA</v>
          </cell>
          <cell r="O3715">
            <v>52</v>
          </cell>
          <cell r="P3715" t="str">
            <v>E3</v>
          </cell>
          <cell r="Q3715" t="str">
            <v>J1</v>
          </cell>
          <cell r="R3715" t="str">
            <v>J6</v>
          </cell>
          <cell r="S3715" t="str">
            <v>ENTREGADO</v>
          </cell>
          <cell r="T3715">
            <v>0</v>
          </cell>
          <cell r="U3715" t="str">
            <v>CONDORI CHURATA ALEX</v>
          </cell>
          <cell r="V3715" t="str">
            <v>FLOREZ CONDORI  JOSE WILLIANS</v>
          </cell>
        </row>
        <row r="3716">
          <cell r="A3716">
            <v>3710</v>
          </cell>
          <cell r="B3716">
            <v>42738</v>
          </cell>
          <cell r="C3716" t="str">
            <v>ENERO</v>
          </cell>
          <cell r="D3716" t="str">
            <v>2017</v>
          </cell>
          <cell r="E3716">
            <v>739</v>
          </cell>
          <cell r="F3716" t="str">
            <v>C5R-895</v>
          </cell>
          <cell r="G3716" t="str">
            <v>TBL-976</v>
          </cell>
          <cell r="H3716" t="str">
            <v>LAS BAMBAS</v>
          </cell>
          <cell r="I3716">
            <v>172840</v>
          </cell>
          <cell r="J3716" t="str">
            <v>REPUESTO</v>
          </cell>
          <cell r="K3716" t="str">
            <v>FOCO LAGRIMON DOBLE CONTACTO</v>
          </cell>
          <cell r="L3716">
            <v>1</v>
          </cell>
          <cell r="M3716" t="str">
            <v>UNID.</v>
          </cell>
          <cell r="N3716" t="str">
            <v>TRACTO</v>
          </cell>
          <cell r="O3716">
            <v>52</v>
          </cell>
          <cell r="P3716" t="str">
            <v>E3</v>
          </cell>
          <cell r="Q3716" t="str">
            <v>J1</v>
          </cell>
          <cell r="R3716" t="str">
            <v>J6</v>
          </cell>
          <cell r="S3716" t="str">
            <v>ENTREGADO</v>
          </cell>
          <cell r="T3716">
            <v>0</v>
          </cell>
          <cell r="U3716" t="str">
            <v>CONDORI CHURATA ALEX</v>
          </cell>
          <cell r="V3716" t="str">
            <v>FLOREZ CONDORI  JOSE WILLIANS</v>
          </cell>
        </row>
        <row r="3717">
          <cell r="A3717">
            <v>3764</v>
          </cell>
          <cell r="B3717">
            <v>42738</v>
          </cell>
          <cell r="C3717" t="str">
            <v>ENERO</v>
          </cell>
          <cell r="D3717" t="str">
            <v>2017</v>
          </cell>
          <cell r="E3717">
            <v>744</v>
          </cell>
          <cell r="F3717" t="str">
            <v>C5R-899</v>
          </cell>
          <cell r="G3717" t="str">
            <v>A0U-978</v>
          </cell>
          <cell r="H3717" t="str">
            <v>LAS BAMBAS</v>
          </cell>
          <cell r="I3717">
            <v>257974</v>
          </cell>
          <cell r="J3717" t="str">
            <v>REPUESTO</v>
          </cell>
          <cell r="K3717" t="str">
            <v>CABLE NRO. 14</v>
          </cell>
          <cell r="L3717">
            <v>5</v>
          </cell>
          <cell r="M3717" t="str">
            <v>M</v>
          </cell>
          <cell r="N3717" t="str">
            <v>CISTERNA</v>
          </cell>
          <cell r="O3717">
            <v>52</v>
          </cell>
          <cell r="P3717" t="str">
            <v>E2</v>
          </cell>
          <cell r="Q3717" t="str">
            <v>J1</v>
          </cell>
          <cell r="R3717" t="str">
            <v>J6</v>
          </cell>
          <cell r="S3717" t="str">
            <v>ENTREGADO</v>
          </cell>
          <cell r="T3717">
            <v>0</v>
          </cell>
          <cell r="U3717" t="str">
            <v>YUCA BELLIDO BORIS YERSY</v>
          </cell>
          <cell r="V3717" t="str">
            <v>FLOREZ CONDORI  JOSE WILLIANS</v>
          </cell>
        </row>
        <row r="3718">
          <cell r="A3718">
            <v>3765</v>
          </cell>
          <cell r="B3718">
            <v>42738</v>
          </cell>
          <cell r="C3718" t="str">
            <v>ENERO</v>
          </cell>
          <cell r="D3718" t="str">
            <v>2017</v>
          </cell>
          <cell r="E3718">
            <v>744</v>
          </cell>
          <cell r="F3718" t="str">
            <v>C5R-899</v>
          </cell>
          <cell r="G3718" t="str">
            <v>A0U-978</v>
          </cell>
          <cell r="H3718" t="str">
            <v>LAS BAMBAS</v>
          </cell>
          <cell r="I3718">
            <v>257974</v>
          </cell>
          <cell r="J3718" t="str">
            <v>REPUESTO</v>
          </cell>
          <cell r="K3718" t="str">
            <v>FOCO DE DOBLE CONTACTO DE 12 V</v>
          </cell>
          <cell r="L3718">
            <v>1</v>
          </cell>
          <cell r="M3718" t="str">
            <v>UNID.</v>
          </cell>
          <cell r="N3718" t="str">
            <v>TRACTO</v>
          </cell>
          <cell r="O3718">
            <v>52</v>
          </cell>
          <cell r="P3718" t="str">
            <v>E2</v>
          </cell>
          <cell r="Q3718" t="str">
            <v>J1</v>
          </cell>
          <cell r="R3718" t="str">
            <v>J6</v>
          </cell>
          <cell r="S3718" t="str">
            <v>ENTREGADO</v>
          </cell>
          <cell r="T3718">
            <v>0</v>
          </cell>
          <cell r="U3718" t="str">
            <v>YUCA BELLIDO BORIS YERSY</v>
          </cell>
          <cell r="V3718" t="str">
            <v>FLOREZ CONDORI  JOSE WILLIANS</v>
          </cell>
        </row>
        <row r="3719">
          <cell r="A3719">
            <v>3767</v>
          </cell>
          <cell r="B3719">
            <v>42738</v>
          </cell>
          <cell r="C3719" t="str">
            <v>ENERO</v>
          </cell>
          <cell r="D3719" t="str">
            <v>2017</v>
          </cell>
          <cell r="E3719">
            <v>744</v>
          </cell>
          <cell r="F3719" t="str">
            <v>C5R-899</v>
          </cell>
          <cell r="G3719" t="str">
            <v>A0U-978</v>
          </cell>
          <cell r="H3719" t="str">
            <v>LAS BAMBAS</v>
          </cell>
          <cell r="I3719">
            <v>257974</v>
          </cell>
          <cell r="J3719" t="str">
            <v>REPUESTO</v>
          </cell>
          <cell r="K3719" t="str">
            <v>RETEN DE RUEDA DE TRACCION 47691SKF</v>
          </cell>
          <cell r="L3719">
            <v>1</v>
          </cell>
          <cell r="M3719" t="str">
            <v>UNID.</v>
          </cell>
          <cell r="N3719" t="str">
            <v>TRACTO</v>
          </cell>
          <cell r="O3719">
            <v>52</v>
          </cell>
          <cell r="P3719" t="str">
            <v>M8</v>
          </cell>
          <cell r="Q3719" t="str">
            <v>J1</v>
          </cell>
          <cell r="R3719" t="str">
            <v>J6</v>
          </cell>
          <cell r="S3719" t="str">
            <v>ENTREGADO</v>
          </cell>
          <cell r="T3719">
            <v>0</v>
          </cell>
          <cell r="U3719" t="str">
            <v>VARILLAS GAGO  OSCAR ALBERTO</v>
          </cell>
          <cell r="V3719" t="str">
            <v>FLOREZ CONDORI  JOSE WILLIANS</v>
          </cell>
        </row>
        <row r="3720">
          <cell r="A3720">
            <v>3731</v>
          </cell>
          <cell r="B3720">
            <v>42738</v>
          </cell>
          <cell r="C3720" t="str">
            <v>ENERO</v>
          </cell>
          <cell r="D3720" t="str">
            <v>2017</v>
          </cell>
          <cell r="E3720">
            <v>733</v>
          </cell>
          <cell r="F3720" t="str">
            <v>C9N-807</v>
          </cell>
          <cell r="G3720" t="str">
            <v>B4O-994</v>
          </cell>
          <cell r="H3720" t="str">
            <v>LAS BAMBAS</v>
          </cell>
          <cell r="I3720">
            <v>214163</v>
          </cell>
          <cell r="J3720" t="str">
            <v>REPUESTO</v>
          </cell>
          <cell r="K3720" t="str">
            <v>FARO RECTANGULAR AMBAR</v>
          </cell>
          <cell r="L3720">
            <v>1</v>
          </cell>
          <cell r="M3720" t="str">
            <v>UNID.</v>
          </cell>
          <cell r="N3720" t="str">
            <v>TRACTO</v>
          </cell>
          <cell r="O3720">
            <v>52</v>
          </cell>
          <cell r="P3720" t="str">
            <v>E2</v>
          </cell>
          <cell r="Q3720" t="str">
            <v>J1</v>
          </cell>
          <cell r="R3720" t="str">
            <v>J5</v>
          </cell>
          <cell r="S3720" t="str">
            <v>ENTREGADO</v>
          </cell>
          <cell r="T3720">
            <v>0</v>
          </cell>
          <cell r="U3720" t="str">
            <v>YUCA BELLIDO BORIS YERSY</v>
          </cell>
          <cell r="V3720" t="str">
            <v>FLOREZ CONDORI  JOSE WILLIANS</v>
          </cell>
        </row>
        <row r="3721">
          <cell r="A3721">
            <v>3740</v>
          </cell>
          <cell r="B3721">
            <v>42738</v>
          </cell>
          <cell r="C3721" t="str">
            <v>ENERO</v>
          </cell>
          <cell r="D3721" t="str">
            <v>2017</v>
          </cell>
          <cell r="E3721">
            <v>733</v>
          </cell>
          <cell r="F3721" t="str">
            <v>C9N-807</v>
          </cell>
          <cell r="G3721" t="str">
            <v>B4O-994</v>
          </cell>
          <cell r="H3721" t="str">
            <v>LAS BAMBAS</v>
          </cell>
          <cell r="I3721">
            <v>214163</v>
          </cell>
          <cell r="J3721" t="str">
            <v>REPUESTO</v>
          </cell>
          <cell r="K3721" t="str">
            <v>PERNO 5/8 X 6</v>
          </cell>
          <cell r="L3721">
            <v>2</v>
          </cell>
          <cell r="M3721" t="str">
            <v>UNID.</v>
          </cell>
          <cell r="N3721" t="str">
            <v>TRACTO</v>
          </cell>
          <cell r="O3721">
            <v>52</v>
          </cell>
          <cell r="P3721" t="str">
            <v>M4</v>
          </cell>
          <cell r="Q3721" t="str">
            <v>J1</v>
          </cell>
          <cell r="R3721" t="str">
            <v>J6</v>
          </cell>
          <cell r="S3721" t="str">
            <v>ENTREGADO</v>
          </cell>
          <cell r="T3721">
            <v>0</v>
          </cell>
          <cell r="U3721" t="str">
            <v>JULLIRI APAZA UBALDO</v>
          </cell>
          <cell r="V3721" t="str">
            <v>FLOREZ CONDORI  JOSE WILLIANS</v>
          </cell>
        </row>
        <row r="3722">
          <cell r="A3722">
            <v>3741</v>
          </cell>
          <cell r="B3722">
            <v>42738</v>
          </cell>
          <cell r="C3722" t="str">
            <v>ENERO</v>
          </cell>
          <cell r="D3722" t="str">
            <v>2017</v>
          </cell>
          <cell r="E3722">
            <v>733</v>
          </cell>
          <cell r="F3722" t="str">
            <v>C9N-807</v>
          </cell>
          <cell r="G3722" t="str">
            <v>B4O-994</v>
          </cell>
          <cell r="H3722" t="str">
            <v>LAS BAMBAS</v>
          </cell>
          <cell r="I3722">
            <v>214163</v>
          </cell>
          <cell r="J3722" t="str">
            <v>REPUESTO</v>
          </cell>
          <cell r="K3722" t="str">
            <v>TUERCA SEGURO 5/8</v>
          </cell>
          <cell r="L3722">
            <v>2</v>
          </cell>
          <cell r="M3722" t="str">
            <v>UNID.</v>
          </cell>
          <cell r="N3722" t="str">
            <v>TRACTO</v>
          </cell>
          <cell r="O3722">
            <v>52</v>
          </cell>
          <cell r="P3722" t="str">
            <v>M4</v>
          </cell>
          <cell r="Q3722" t="str">
            <v>J1</v>
          </cell>
          <cell r="R3722" t="str">
            <v>J6</v>
          </cell>
          <cell r="S3722" t="str">
            <v>ENTREGADO</v>
          </cell>
          <cell r="T3722">
            <v>0</v>
          </cell>
          <cell r="U3722" t="str">
            <v>JULLIRI APAZA UBALDO</v>
          </cell>
          <cell r="V3722" t="str">
            <v>FLOREZ CONDORI  JOSE WILLIANS</v>
          </cell>
        </row>
        <row r="3723">
          <cell r="A3723">
            <v>3742</v>
          </cell>
          <cell r="B3723">
            <v>42738</v>
          </cell>
          <cell r="C3723" t="str">
            <v>ENERO</v>
          </cell>
          <cell r="D3723" t="str">
            <v>2017</v>
          </cell>
          <cell r="E3723">
            <v>733</v>
          </cell>
          <cell r="F3723" t="str">
            <v>C9N-807</v>
          </cell>
          <cell r="G3723" t="str">
            <v>B4O-994</v>
          </cell>
          <cell r="H3723" t="str">
            <v>LAS BAMBAS</v>
          </cell>
          <cell r="I3723">
            <v>214163</v>
          </cell>
          <cell r="J3723" t="str">
            <v>REPUESTO</v>
          </cell>
          <cell r="K3723" t="str">
            <v>ARANDELA PLANA 5/8</v>
          </cell>
          <cell r="L3723">
            <v>4</v>
          </cell>
          <cell r="M3723" t="str">
            <v>UNID.</v>
          </cell>
          <cell r="N3723" t="str">
            <v>TRACTO</v>
          </cell>
          <cell r="O3723">
            <v>52</v>
          </cell>
          <cell r="P3723" t="str">
            <v>M4</v>
          </cell>
          <cell r="Q3723" t="str">
            <v>J1</v>
          </cell>
          <cell r="R3723" t="str">
            <v>J6</v>
          </cell>
          <cell r="S3723" t="str">
            <v>ENTREGADO</v>
          </cell>
          <cell r="T3723">
            <v>0</v>
          </cell>
          <cell r="U3723" t="str">
            <v>JULLIRI APAZA UBALDO</v>
          </cell>
          <cell r="V3723" t="str">
            <v>FLOREZ CONDORI  JOSE WILLIANS</v>
          </cell>
        </row>
        <row r="3724">
          <cell r="A3724">
            <v>3743</v>
          </cell>
          <cell r="B3724">
            <v>42738</v>
          </cell>
          <cell r="C3724" t="str">
            <v>ENERO</v>
          </cell>
          <cell r="D3724" t="str">
            <v>2017</v>
          </cell>
          <cell r="E3724">
            <v>733</v>
          </cell>
          <cell r="F3724" t="str">
            <v>C9N-807</v>
          </cell>
          <cell r="G3724" t="str">
            <v>B4O-994</v>
          </cell>
          <cell r="H3724" t="str">
            <v>LAS BAMBAS</v>
          </cell>
          <cell r="I3724">
            <v>214163</v>
          </cell>
          <cell r="J3724" t="str">
            <v>REPUESTO</v>
          </cell>
          <cell r="K3724" t="str">
            <v>PERNOS 5/16 X 3"</v>
          </cell>
          <cell r="L3724">
            <v>2</v>
          </cell>
          <cell r="M3724" t="str">
            <v>UNID.</v>
          </cell>
          <cell r="N3724" t="str">
            <v>TRACTO</v>
          </cell>
          <cell r="O3724">
            <v>52</v>
          </cell>
          <cell r="P3724" t="str">
            <v>S3</v>
          </cell>
          <cell r="Q3724" t="str">
            <v>J1</v>
          </cell>
          <cell r="R3724" t="str">
            <v>J5</v>
          </cell>
          <cell r="S3724" t="str">
            <v>ENTREGADO</v>
          </cell>
          <cell r="T3724">
            <v>0</v>
          </cell>
          <cell r="U3724" t="str">
            <v>JIMENEZ MACHACA JAVIER</v>
          </cell>
          <cell r="V3724" t="str">
            <v>FLOREZ CONDORI  JOSE WILLIANS</v>
          </cell>
        </row>
        <row r="3725">
          <cell r="A3725">
            <v>3744</v>
          </cell>
          <cell r="B3725">
            <v>42738</v>
          </cell>
          <cell r="C3725" t="str">
            <v>ENERO</v>
          </cell>
          <cell r="D3725" t="str">
            <v>2017</v>
          </cell>
          <cell r="E3725">
            <v>733</v>
          </cell>
          <cell r="F3725" t="str">
            <v>C9N-807</v>
          </cell>
          <cell r="G3725" t="str">
            <v>B4O-994</v>
          </cell>
          <cell r="H3725" t="str">
            <v>LAS BAMBAS</v>
          </cell>
          <cell r="I3725">
            <v>214163</v>
          </cell>
          <cell r="J3725" t="str">
            <v>REPUESTO</v>
          </cell>
          <cell r="K3725" t="str">
            <v>VOLANDAS 5/16</v>
          </cell>
          <cell r="L3725">
            <v>4</v>
          </cell>
          <cell r="M3725" t="str">
            <v>UNID.</v>
          </cell>
          <cell r="N3725" t="str">
            <v>TRACTO</v>
          </cell>
          <cell r="O3725">
            <v>52</v>
          </cell>
          <cell r="P3725" t="str">
            <v>S3</v>
          </cell>
          <cell r="Q3725" t="str">
            <v>J1</v>
          </cell>
          <cell r="R3725" t="str">
            <v>J5</v>
          </cell>
          <cell r="S3725" t="str">
            <v>ENTREGADO</v>
          </cell>
          <cell r="T3725">
            <v>0</v>
          </cell>
          <cell r="U3725" t="str">
            <v>JIMENEZ MACHACA JAVIER</v>
          </cell>
          <cell r="V3725" t="str">
            <v>FLOREZ CONDORI  JOSE WILLIANS</v>
          </cell>
        </row>
        <row r="3726">
          <cell r="A3726">
            <v>3745</v>
          </cell>
          <cell r="B3726">
            <v>42738</v>
          </cell>
          <cell r="C3726" t="str">
            <v>ENERO</v>
          </cell>
          <cell r="D3726" t="str">
            <v>2017</v>
          </cell>
          <cell r="E3726">
            <v>733</v>
          </cell>
          <cell r="F3726" t="str">
            <v>C9N-807</v>
          </cell>
          <cell r="G3726" t="str">
            <v>B4O-994</v>
          </cell>
          <cell r="H3726" t="str">
            <v>LAS BAMBAS</v>
          </cell>
          <cell r="I3726">
            <v>214163</v>
          </cell>
          <cell r="J3726" t="str">
            <v>REPUESTO</v>
          </cell>
          <cell r="K3726" t="str">
            <v>TUERCAS 5/16</v>
          </cell>
          <cell r="L3726">
            <v>2</v>
          </cell>
          <cell r="M3726" t="str">
            <v>UNID.</v>
          </cell>
          <cell r="N3726" t="str">
            <v>TRACTO</v>
          </cell>
          <cell r="O3726">
            <v>52</v>
          </cell>
          <cell r="P3726" t="str">
            <v>S3</v>
          </cell>
          <cell r="Q3726" t="str">
            <v>J1</v>
          </cell>
          <cell r="R3726" t="str">
            <v>J5</v>
          </cell>
          <cell r="S3726" t="str">
            <v>ENTREGADO</v>
          </cell>
          <cell r="T3726">
            <v>0</v>
          </cell>
          <cell r="U3726" t="str">
            <v>JIMENEZ MACHACA JAVIER</v>
          </cell>
          <cell r="V3726" t="str">
            <v>FLOREZ CONDORI  JOSE WILLIANS</v>
          </cell>
        </row>
        <row r="3727">
          <cell r="A3727">
            <v>3746</v>
          </cell>
          <cell r="B3727">
            <v>42738</v>
          </cell>
          <cell r="C3727" t="str">
            <v>ENERO</v>
          </cell>
          <cell r="D3727" t="str">
            <v>2017</v>
          </cell>
          <cell r="E3727">
            <v>733</v>
          </cell>
          <cell r="F3727" t="str">
            <v>C9N-807</v>
          </cell>
          <cell r="G3727" t="str">
            <v>B4O-994</v>
          </cell>
          <cell r="H3727" t="str">
            <v>LAS BAMBAS</v>
          </cell>
          <cell r="I3727">
            <v>214163</v>
          </cell>
          <cell r="J3727" t="str">
            <v>SERVICIO</v>
          </cell>
          <cell r="K3727" t="str">
            <v>SERVICIO DE REPARACIOND DE PETETE RADIO</v>
          </cell>
          <cell r="L3727">
            <v>1</v>
          </cell>
          <cell r="M3727" t="str">
            <v>UNID.</v>
          </cell>
          <cell r="N3727" t="str">
            <v>TRACTO</v>
          </cell>
          <cell r="O3727">
            <v>52</v>
          </cell>
          <cell r="P3727" t="str">
            <v>J1</v>
          </cell>
          <cell r="Q3727" t="str">
            <v>J1</v>
          </cell>
          <cell r="R3727" t="str">
            <v>J6</v>
          </cell>
          <cell r="S3727" t="str">
            <v>ENTREGADO</v>
          </cell>
          <cell r="T3727">
            <v>0</v>
          </cell>
          <cell r="U3727" t="str">
            <v>FLOREZ CONDORI  JOSE WILLIANS</v>
          </cell>
          <cell r="V3727" t="str">
            <v>FLOREZ CONDORI  JOSE WILLIANS</v>
          </cell>
        </row>
        <row r="3728">
          <cell r="A3728">
            <v>3762</v>
          </cell>
          <cell r="B3728">
            <v>42738</v>
          </cell>
          <cell r="C3728" t="str">
            <v>ENERO</v>
          </cell>
          <cell r="D3728" t="str">
            <v>2017</v>
          </cell>
          <cell r="E3728">
            <v>650</v>
          </cell>
          <cell r="F3728" t="str">
            <v>D3P-730</v>
          </cell>
          <cell r="G3728" t="str">
            <v>TBM-980</v>
          </cell>
          <cell r="H3728" t="str">
            <v>LAS BAMBAS</v>
          </cell>
          <cell r="I3728">
            <v>109105</v>
          </cell>
          <cell r="J3728" t="str">
            <v>REPUESTO</v>
          </cell>
          <cell r="K3728" t="str">
            <v>FOCO DE DOBLE CONTACTO LAGRIMON AMBAR</v>
          </cell>
          <cell r="L3728">
            <v>1</v>
          </cell>
          <cell r="M3728" t="str">
            <v>UNID.</v>
          </cell>
          <cell r="N3728" t="str">
            <v>TRACTO</v>
          </cell>
          <cell r="O3728">
            <v>52</v>
          </cell>
          <cell r="P3728" t="str">
            <v>E3</v>
          </cell>
          <cell r="Q3728" t="str">
            <v>J1</v>
          </cell>
          <cell r="R3728" t="str">
            <v>J6</v>
          </cell>
          <cell r="S3728" t="str">
            <v>ENTREGADO</v>
          </cell>
          <cell r="T3728">
            <v>0</v>
          </cell>
          <cell r="U3728" t="str">
            <v>CONDORI CHURATA ALEX</v>
          </cell>
          <cell r="V3728" t="str">
            <v>FLOREZ CONDORI  JOSE WILLIANS</v>
          </cell>
        </row>
        <row r="3729">
          <cell r="A3729">
            <v>3763</v>
          </cell>
          <cell r="B3729">
            <v>42738</v>
          </cell>
          <cell r="C3729" t="str">
            <v>ENERO</v>
          </cell>
          <cell r="D3729" t="str">
            <v>2017</v>
          </cell>
          <cell r="E3729">
            <v>650</v>
          </cell>
          <cell r="F3729" t="str">
            <v>D3P-730</v>
          </cell>
          <cell r="G3729" t="str">
            <v>TBM-980</v>
          </cell>
          <cell r="H3729" t="str">
            <v>LAS BAMBAS</v>
          </cell>
          <cell r="I3729">
            <v>109105</v>
          </cell>
          <cell r="J3729" t="str">
            <v>REPUESTO</v>
          </cell>
          <cell r="K3729" t="str">
            <v>FOCO PIRATA DE UN CONTACTO</v>
          </cell>
          <cell r="L3729">
            <v>1</v>
          </cell>
          <cell r="M3729" t="str">
            <v>UNID.</v>
          </cell>
          <cell r="N3729" t="str">
            <v>TRACTO</v>
          </cell>
          <cell r="O3729">
            <v>52</v>
          </cell>
          <cell r="P3729" t="str">
            <v>E3</v>
          </cell>
          <cell r="Q3729" t="str">
            <v>J1</v>
          </cell>
          <cell r="R3729" t="str">
            <v>J6</v>
          </cell>
          <cell r="S3729" t="str">
            <v>ENTREGADO</v>
          </cell>
          <cell r="T3729">
            <v>0</v>
          </cell>
          <cell r="U3729" t="str">
            <v>CONDORI CHURATA ALEX</v>
          </cell>
          <cell r="V3729" t="str">
            <v>FLOREZ CONDORI  JOSE WILLIANS</v>
          </cell>
        </row>
        <row r="3730">
          <cell r="A3730">
            <v>3705</v>
          </cell>
          <cell r="B3730">
            <v>42738</v>
          </cell>
          <cell r="C3730" t="str">
            <v>ENERO</v>
          </cell>
          <cell r="D3730" t="str">
            <v>2017</v>
          </cell>
          <cell r="E3730">
            <v>735</v>
          </cell>
          <cell r="F3730" t="str">
            <v>D3P-743</v>
          </cell>
          <cell r="G3730" t="str">
            <v>B8L-972</v>
          </cell>
          <cell r="H3730" t="str">
            <v>LAS BAMBAS</v>
          </cell>
          <cell r="I3730">
            <v>187087</v>
          </cell>
          <cell r="J3730" t="str">
            <v>REPUESTO</v>
          </cell>
          <cell r="K3730" t="str">
            <v>VALVULA DE PEDAL DE FRENO</v>
          </cell>
          <cell r="L3730">
            <v>1</v>
          </cell>
          <cell r="M3730" t="str">
            <v>UNID.</v>
          </cell>
          <cell r="N3730" t="str">
            <v>TRACTO</v>
          </cell>
          <cell r="O3730">
            <v>52</v>
          </cell>
          <cell r="P3730" t="str">
            <v>M8</v>
          </cell>
          <cell r="Q3730" t="str">
            <v>J1</v>
          </cell>
          <cell r="R3730" t="str">
            <v>J6</v>
          </cell>
          <cell r="S3730" t="str">
            <v>ENTREGADO</v>
          </cell>
          <cell r="T3730">
            <v>0</v>
          </cell>
          <cell r="U3730" t="str">
            <v>VARILLAS GAGO  OSCAR ALBERTO</v>
          </cell>
          <cell r="V3730" t="str">
            <v>FLOREZ CONDORI  JOSE WILLIANS</v>
          </cell>
        </row>
        <row r="3731">
          <cell r="A3731">
            <v>3706</v>
          </cell>
          <cell r="B3731">
            <v>42738</v>
          </cell>
          <cell r="C3731" t="str">
            <v>ENERO</v>
          </cell>
          <cell r="D3731" t="str">
            <v>2017</v>
          </cell>
          <cell r="E3731">
            <v>735</v>
          </cell>
          <cell r="F3731" t="str">
            <v>D3P-743</v>
          </cell>
          <cell r="G3731" t="str">
            <v>B8L-972</v>
          </cell>
          <cell r="H3731" t="str">
            <v>LAS BAMBAS</v>
          </cell>
          <cell r="I3731">
            <v>187087</v>
          </cell>
          <cell r="J3731" t="str">
            <v>REPUESTO</v>
          </cell>
          <cell r="K3731" t="str">
            <v>LLANTAS RENCAUCHADAS</v>
          </cell>
          <cell r="L3731">
            <v>4</v>
          </cell>
          <cell r="M3731" t="str">
            <v>UNID.</v>
          </cell>
          <cell r="N3731" t="str">
            <v>CISTERNA</v>
          </cell>
          <cell r="O3731">
            <v>52</v>
          </cell>
          <cell r="P3731" t="str">
            <v>N2</v>
          </cell>
          <cell r="Q3731" t="str">
            <v>J3</v>
          </cell>
          <cell r="R3731" t="str">
            <v>J6</v>
          </cell>
          <cell r="S3731" t="str">
            <v>ENTREGADO</v>
          </cell>
          <cell r="T3731">
            <v>0</v>
          </cell>
          <cell r="U3731" t="str">
            <v>MAMANI LARICO  EDUARDO ALVARO</v>
          </cell>
          <cell r="V3731" t="str">
            <v>CHURA PIZARRO ALBERTO</v>
          </cell>
        </row>
        <row r="3732">
          <cell r="A3732">
            <v>3707</v>
          </cell>
          <cell r="B3732">
            <v>42738</v>
          </cell>
          <cell r="C3732" t="str">
            <v>ENERO</v>
          </cell>
          <cell r="D3732" t="str">
            <v>2017</v>
          </cell>
          <cell r="E3732">
            <v>735</v>
          </cell>
          <cell r="F3732" t="str">
            <v>D3P-743</v>
          </cell>
          <cell r="G3732" t="str">
            <v>B8L-972</v>
          </cell>
          <cell r="H3732" t="str">
            <v>LAS BAMBAS</v>
          </cell>
          <cell r="I3732">
            <v>187087</v>
          </cell>
          <cell r="J3732" t="str">
            <v>REPUESTO</v>
          </cell>
          <cell r="K3732" t="str">
            <v>SPRAY COLOR BLANCO</v>
          </cell>
          <cell r="L3732">
            <v>1</v>
          </cell>
          <cell r="M3732" t="str">
            <v>UNID.</v>
          </cell>
          <cell r="N3732" t="str">
            <v>TALLER</v>
          </cell>
          <cell r="O3732">
            <v>52</v>
          </cell>
          <cell r="P3732" t="str">
            <v>N2</v>
          </cell>
          <cell r="Q3732" t="str">
            <v>J3</v>
          </cell>
          <cell r="R3732" t="str">
            <v>J6</v>
          </cell>
          <cell r="S3732" t="str">
            <v>ENTREGADO</v>
          </cell>
          <cell r="T3732">
            <v>0</v>
          </cell>
          <cell r="U3732" t="str">
            <v>MAMANI LARICO  EDUARDO ALVARO</v>
          </cell>
          <cell r="V3732" t="str">
            <v>CHURA PIZARRO ALBERTO</v>
          </cell>
        </row>
        <row r="3733">
          <cell r="A3733">
            <v>3708</v>
          </cell>
          <cell r="B3733">
            <v>42738</v>
          </cell>
          <cell r="C3733" t="str">
            <v>ENERO</v>
          </cell>
          <cell r="D3733" t="str">
            <v>2017</v>
          </cell>
          <cell r="E3733">
            <v>735</v>
          </cell>
          <cell r="F3733" t="str">
            <v>D3P-743</v>
          </cell>
          <cell r="G3733" t="str">
            <v>B8L-972</v>
          </cell>
          <cell r="H3733" t="str">
            <v>LAS BAMBAS</v>
          </cell>
          <cell r="I3733">
            <v>187087</v>
          </cell>
          <cell r="J3733" t="str">
            <v>REPUESTO</v>
          </cell>
          <cell r="K3733" t="str">
            <v>SPRAY COLOR ALUMINIO</v>
          </cell>
          <cell r="L3733">
            <v>1</v>
          </cell>
          <cell r="M3733" t="str">
            <v>UNID.</v>
          </cell>
          <cell r="N3733" t="str">
            <v>TALLER</v>
          </cell>
          <cell r="O3733">
            <v>52</v>
          </cell>
          <cell r="P3733" t="str">
            <v>N2</v>
          </cell>
          <cell r="Q3733" t="str">
            <v>J3</v>
          </cell>
          <cell r="R3733" t="str">
            <v>J6</v>
          </cell>
          <cell r="S3733" t="str">
            <v>ENTREGADO</v>
          </cell>
          <cell r="T3733">
            <v>0</v>
          </cell>
          <cell r="U3733" t="str">
            <v>MAMANI LARICO  EDUARDO ALVARO</v>
          </cell>
          <cell r="V3733" t="str">
            <v>CHURA PIZARRO ALBERTO</v>
          </cell>
        </row>
        <row r="3734">
          <cell r="A3734">
            <v>3709</v>
          </cell>
          <cell r="B3734">
            <v>42738</v>
          </cell>
          <cell r="C3734" t="str">
            <v>ENERO</v>
          </cell>
          <cell r="D3734" t="str">
            <v>2017</v>
          </cell>
          <cell r="E3734">
            <v>735</v>
          </cell>
          <cell r="F3734" t="str">
            <v>D3P-743</v>
          </cell>
          <cell r="G3734" t="str">
            <v>B8L-972</v>
          </cell>
          <cell r="H3734" t="str">
            <v>LAS BAMBAS</v>
          </cell>
          <cell r="I3734">
            <v>187087</v>
          </cell>
          <cell r="J3734" t="str">
            <v>REPUESTO</v>
          </cell>
          <cell r="K3734" t="str">
            <v>AGUJAS PARA PITON</v>
          </cell>
          <cell r="L3734">
            <v>4</v>
          </cell>
          <cell r="M3734" t="str">
            <v>UNID.</v>
          </cell>
          <cell r="N3734" t="str">
            <v>CISTERNA</v>
          </cell>
          <cell r="O3734">
            <v>52</v>
          </cell>
          <cell r="P3734" t="str">
            <v>N2</v>
          </cell>
          <cell r="Q3734" t="str">
            <v>J3</v>
          </cell>
          <cell r="R3734" t="str">
            <v>J6</v>
          </cell>
          <cell r="S3734" t="str">
            <v>ENTREGADO</v>
          </cell>
          <cell r="T3734">
            <v>0</v>
          </cell>
          <cell r="U3734" t="str">
            <v>MAMANI LARICO  EDUARDO ALVARO</v>
          </cell>
          <cell r="V3734" t="str">
            <v>CHURA PIZARRO ALBERTO</v>
          </cell>
        </row>
        <row r="3735">
          <cell r="A3735">
            <v>3718</v>
          </cell>
          <cell r="B3735">
            <v>42738</v>
          </cell>
          <cell r="C3735" t="str">
            <v>ENERO</v>
          </cell>
          <cell r="D3735" t="str">
            <v>2017</v>
          </cell>
          <cell r="E3735">
            <v>735</v>
          </cell>
          <cell r="F3735" t="str">
            <v>D3P-743</v>
          </cell>
          <cell r="G3735" t="str">
            <v>B8L-972</v>
          </cell>
          <cell r="H3735" t="str">
            <v>LAS BAMBAS</v>
          </cell>
          <cell r="I3735">
            <v>187087</v>
          </cell>
          <cell r="J3735" t="str">
            <v>REPUESTO</v>
          </cell>
          <cell r="K3735" t="str">
            <v>MULTIPLE DE ESCAPE EN Y CENTRAL</v>
          </cell>
          <cell r="L3735">
            <v>1</v>
          </cell>
          <cell r="M3735" t="str">
            <v>UNID.</v>
          </cell>
          <cell r="N3735" t="str">
            <v>TRACTO</v>
          </cell>
          <cell r="O3735">
            <v>52</v>
          </cell>
          <cell r="P3735" t="str">
            <v>M8</v>
          </cell>
          <cell r="Q3735" t="str">
            <v>J1</v>
          </cell>
          <cell r="R3735" t="str">
            <v>J6</v>
          </cell>
          <cell r="S3735" t="str">
            <v>ENTREGADO</v>
          </cell>
          <cell r="T3735">
            <v>0</v>
          </cell>
          <cell r="U3735" t="str">
            <v>VARILLAS GAGO  OSCAR ALBERTO</v>
          </cell>
          <cell r="V3735" t="str">
            <v>FLOREZ CONDORI  JOSE WILLIANS</v>
          </cell>
        </row>
        <row r="3736">
          <cell r="A3736">
            <v>3719</v>
          </cell>
          <cell r="B3736">
            <v>42738</v>
          </cell>
          <cell r="C3736" t="str">
            <v>ENERO</v>
          </cell>
          <cell r="D3736" t="str">
            <v>2017</v>
          </cell>
          <cell r="E3736">
            <v>735</v>
          </cell>
          <cell r="F3736" t="str">
            <v>D3P-743</v>
          </cell>
          <cell r="G3736" t="str">
            <v>B8L-972</v>
          </cell>
          <cell r="H3736" t="str">
            <v>LAS BAMBAS</v>
          </cell>
          <cell r="I3736">
            <v>187087</v>
          </cell>
          <cell r="J3736" t="str">
            <v>REPUESTO</v>
          </cell>
          <cell r="K3736" t="str">
            <v>JUEGO DE EMPAQUETADURA MULTIPLE DE ESCAPE</v>
          </cell>
          <cell r="L3736">
            <v>1</v>
          </cell>
          <cell r="M3736" t="str">
            <v>JUEGO</v>
          </cell>
          <cell r="N3736" t="str">
            <v>TRACTO</v>
          </cell>
          <cell r="O3736">
            <v>52</v>
          </cell>
          <cell r="P3736" t="str">
            <v>M8</v>
          </cell>
          <cell r="Q3736" t="str">
            <v>J1</v>
          </cell>
          <cell r="R3736" t="str">
            <v>J6</v>
          </cell>
          <cell r="S3736" t="str">
            <v>ENTREGADO</v>
          </cell>
          <cell r="T3736">
            <v>0</v>
          </cell>
          <cell r="U3736" t="str">
            <v>VARILLAS GAGO  OSCAR ALBERTO</v>
          </cell>
          <cell r="V3736" t="str">
            <v>FLOREZ CONDORI  JOSE WILLIANS</v>
          </cell>
        </row>
        <row r="3737">
          <cell r="A3737">
            <v>3720</v>
          </cell>
          <cell r="B3737">
            <v>42738</v>
          </cell>
          <cell r="C3737" t="str">
            <v>ENERO</v>
          </cell>
          <cell r="D3737" t="str">
            <v>2017</v>
          </cell>
          <cell r="E3737">
            <v>735</v>
          </cell>
          <cell r="F3737" t="str">
            <v>D3P-743</v>
          </cell>
          <cell r="G3737" t="str">
            <v>B8L-972</v>
          </cell>
          <cell r="H3737" t="str">
            <v>LAS BAMBAS</v>
          </cell>
          <cell r="I3737">
            <v>187087</v>
          </cell>
          <cell r="J3737" t="str">
            <v>REPUESTO</v>
          </cell>
          <cell r="K3737" t="str">
            <v>EMPAQUE RECTANGULAR DE TURBO</v>
          </cell>
          <cell r="L3737">
            <v>1</v>
          </cell>
          <cell r="M3737" t="str">
            <v>UNID.</v>
          </cell>
          <cell r="N3737" t="str">
            <v>TRACTO</v>
          </cell>
          <cell r="O3737">
            <v>52</v>
          </cell>
          <cell r="P3737" t="str">
            <v>M8</v>
          </cell>
          <cell r="Q3737" t="str">
            <v>J1</v>
          </cell>
          <cell r="R3737" t="str">
            <v>J6</v>
          </cell>
          <cell r="S3737" t="str">
            <v>ENTREGADO</v>
          </cell>
          <cell r="T3737">
            <v>0</v>
          </cell>
          <cell r="U3737" t="str">
            <v>VARILLAS GAGO  OSCAR ALBERTO</v>
          </cell>
          <cell r="V3737" t="str">
            <v>FLOREZ CONDORI  JOSE WILLIANS</v>
          </cell>
        </row>
        <row r="3738">
          <cell r="A3738">
            <v>3721</v>
          </cell>
          <cell r="B3738">
            <v>42738</v>
          </cell>
          <cell r="C3738" t="str">
            <v>ENERO</v>
          </cell>
          <cell r="D3738" t="str">
            <v>2017</v>
          </cell>
          <cell r="E3738">
            <v>735</v>
          </cell>
          <cell r="F3738" t="str">
            <v>D3P-743</v>
          </cell>
          <cell r="G3738" t="str">
            <v>B8L-972</v>
          </cell>
          <cell r="H3738" t="str">
            <v>LAS BAMBAS</v>
          </cell>
          <cell r="I3738">
            <v>187087</v>
          </cell>
          <cell r="J3738" t="str">
            <v>REPUESTO</v>
          </cell>
          <cell r="K3738" t="str">
            <v>EMPAQUE DE RETORNO DE ACEITE</v>
          </cell>
          <cell r="L3738">
            <v>1</v>
          </cell>
          <cell r="M3738" t="str">
            <v>UNID.</v>
          </cell>
          <cell r="N3738" t="str">
            <v>TRACTO</v>
          </cell>
          <cell r="O3738">
            <v>52</v>
          </cell>
          <cell r="P3738" t="str">
            <v>M8</v>
          </cell>
          <cell r="Q3738" t="str">
            <v>J1</v>
          </cell>
          <cell r="R3738" t="str">
            <v>J6</v>
          </cell>
          <cell r="S3738" t="str">
            <v>ENTREGADO</v>
          </cell>
          <cell r="T3738">
            <v>0</v>
          </cell>
          <cell r="U3738" t="str">
            <v>VARILLAS GAGO  OSCAR ALBERTO</v>
          </cell>
          <cell r="V3738" t="str">
            <v>FLOREZ CONDORI  JOSE WILLIANS</v>
          </cell>
        </row>
        <row r="3739">
          <cell r="A3739">
            <v>3722</v>
          </cell>
          <cell r="B3739">
            <v>42738</v>
          </cell>
          <cell r="C3739" t="str">
            <v>ENERO</v>
          </cell>
          <cell r="D3739" t="str">
            <v>2017</v>
          </cell>
          <cell r="E3739">
            <v>735</v>
          </cell>
          <cell r="F3739" t="str">
            <v>D3P-743</v>
          </cell>
          <cell r="G3739" t="str">
            <v>B8L-972</v>
          </cell>
          <cell r="H3739" t="str">
            <v>LAS BAMBAS</v>
          </cell>
          <cell r="I3739">
            <v>187087</v>
          </cell>
          <cell r="J3739" t="str">
            <v>REPUESTO</v>
          </cell>
          <cell r="K3739" t="str">
            <v>PERNOS DE MULTIPLE DE ESCAPE</v>
          </cell>
          <cell r="L3739">
            <v>12</v>
          </cell>
          <cell r="M3739" t="str">
            <v>UNID.</v>
          </cell>
          <cell r="N3739" t="str">
            <v>TRACTO</v>
          </cell>
          <cell r="O3739">
            <v>52</v>
          </cell>
          <cell r="P3739" t="str">
            <v>M8</v>
          </cell>
          <cell r="Q3739" t="str">
            <v>J1</v>
          </cell>
          <cell r="R3739" t="str">
            <v>J6</v>
          </cell>
          <cell r="S3739" t="str">
            <v>ENTREGADO</v>
          </cell>
          <cell r="T3739">
            <v>0</v>
          </cell>
          <cell r="U3739" t="str">
            <v>VARILLAS GAGO  OSCAR ALBERTO</v>
          </cell>
          <cell r="V3739" t="str">
            <v>FLOREZ CONDORI  JOSE WILLIANS</v>
          </cell>
        </row>
        <row r="3740">
          <cell r="A3740">
            <v>3723</v>
          </cell>
          <cell r="B3740">
            <v>42738</v>
          </cell>
          <cell r="C3740" t="str">
            <v>ENERO</v>
          </cell>
          <cell r="D3740" t="str">
            <v>2017</v>
          </cell>
          <cell r="E3740">
            <v>735</v>
          </cell>
          <cell r="F3740" t="str">
            <v>D3P-743</v>
          </cell>
          <cell r="G3740" t="str">
            <v>B8L-972</v>
          </cell>
          <cell r="H3740" t="str">
            <v>LAS BAMBAS</v>
          </cell>
          <cell r="I3740">
            <v>187087</v>
          </cell>
          <cell r="J3740" t="str">
            <v>REPUESTO</v>
          </cell>
          <cell r="K3740" t="str">
            <v>CELLADOR DE MULTIPLE DE ESCAPE</v>
          </cell>
          <cell r="L3740">
            <v>1</v>
          </cell>
          <cell r="M3740" t="str">
            <v>UNID.</v>
          </cell>
          <cell r="N3740" t="str">
            <v>TRACTO</v>
          </cell>
          <cell r="O3740">
            <v>52</v>
          </cell>
          <cell r="P3740" t="str">
            <v>M8</v>
          </cell>
          <cell r="Q3740" t="str">
            <v>J1</v>
          </cell>
          <cell r="R3740" t="str">
            <v>J6</v>
          </cell>
          <cell r="S3740" t="str">
            <v>PENDIENTE</v>
          </cell>
          <cell r="T3740">
            <v>0</v>
          </cell>
          <cell r="U3740" t="str">
            <v>VARILLAS GAGO  OSCAR ALBERTO</v>
          </cell>
          <cell r="V3740" t="str">
            <v>FLOREZ CONDORI  JOSE WILLIANS</v>
          </cell>
        </row>
        <row r="3741">
          <cell r="A3741">
            <v>3724</v>
          </cell>
          <cell r="B3741">
            <v>42738</v>
          </cell>
          <cell r="C3741" t="str">
            <v>ENERO</v>
          </cell>
          <cell r="D3741" t="str">
            <v>2017</v>
          </cell>
          <cell r="E3741">
            <v>735</v>
          </cell>
          <cell r="F3741" t="str">
            <v>D3P-743</v>
          </cell>
          <cell r="G3741" t="str">
            <v>B8L-972</v>
          </cell>
          <cell r="H3741" t="str">
            <v>LAS BAMBAS</v>
          </cell>
          <cell r="I3741">
            <v>187087</v>
          </cell>
          <cell r="J3741" t="str">
            <v>REPUESTO</v>
          </cell>
          <cell r="K3741" t="str">
            <v>CINTA TEFLON</v>
          </cell>
          <cell r="L3741">
            <v>1</v>
          </cell>
          <cell r="M3741" t="str">
            <v>UNID.</v>
          </cell>
          <cell r="N3741" t="str">
            <v>TRACTO</v>
          </cell>
          <cell r="O3741">
            <v>52</v>
          </cell>
          <cell r="P3741" t="str">
            <v>M8</v>
          </cell>
          <cell r="Q3741" t="str">
            <v>J1</v>
          </cell>
          <cell r="R3741" t="str">
            <v>J6</v>
          </cell>
          <cell r="S3741" t="str">
            <v>ENTREGADO</v>
          </cell>
          <cell r="T3741">
            <v>0</v>
          </cell>
          <cell r="U3741" t="str">
            <v>VARILLAS GAGO  OSCAR ALBERTO</v>
          </cell>
          <cell r="V3741" t="str">
            <v>FLOREZ CONDORI  JOSE WILLIANS</v>
          </cell>
        </row>
        <row r="3742">
          <cell r="A3742">
            <v>3725</v>
          </cell>
          <cell r="B3742">
            <v>42738</v>
          </cell>
          <cell r="C3742" t="str">
            <v>ENERO</v>
          </cell>
          <cell r="D3742" t="str">
            <v>2017</v>
          </cell>
          <cell r="E3742">
            <v>735</v>
          </cell>
          <cell r="F3742" t="str">
            <v>D3P-743</v>
          </cell>
          <cell r="G3742" t="str">
            <v>B8L-972</v>
          </cell>
          <cell r="H3742" t="str">
            <v>LAS BAMBAS</v>
          </cell>
          <cell r="I3742">
            <v>187087</v>
          </cell>
          <cell r="J3742" t="str">
            <v>REPUESTO</v>
          </cell>
          <cell r="K3742" t="str">
            <v>NIPLE 3/8 A 5/8 X 45 GRADOS</v>
          </cell>
          <cell r="L3742">
            <v>1</v>
          </cell>
          <cell r="M3742" t="str">
            <v>UNID.</v>
          </cell>
          <cell r="N3742" t="str">
            <v>TRACTO</v>
          </cell>
          <cell r="O3742">
            <v>52</v>
          </cell>
          <cell r="P3742" t="str">
            <v>M8</v>
          </cell>
          <cell r="Q3742" t="str">
            <v>J1</v>
          </cell>
          <cell r="R3742" t="str">
            <v>J6</v>
          </cell>
          <cell r="S3742" t="str">
            <v>ENTREGADO</v>
          </cell>
          <cell r="T3742">
            <v>0</v>
          </cell>
          <cell r="U3742" t="str">
            <v>VARILLAS GAGO  OSCAR ALBERTO</v>
          </cell>
          <cell r="V3742" t="str">
            <v>FLOREZ CONDORI  JOSE WILLIANS</v>
          </cell>
        </row>
        <row r="3743">
          <cell r="A3743">
            <v>3726</v>
          </cell>
          <cell r="B3743">
            <v>42738</v>
          </cell>
          <cell r="C3743" t="str">
            <v>ENERO</v>
          </cell>
          <cell r="D3743" t="str">
            <v>2017</v>
          </cell>
          <cell r="E3743">
            <v>735</v>
          </cell>
          <cell r="F3743" t="str">
            <v>D3P-743</v>
          </cell>
          <cell r="G3743" t="str">
            <v>B8L-972</v>
          </cell>
          <cell r="H3743" t="str">
            <v>LAS BAMBAS</v>
          </cell>
          <cell r="I3743">
            <v>187087</v>
          </cell>
          <cell r="J3743" t="str">
            <v>REPUESTO</v>
          </cell>
          <cell r="K3743" t="str">
            <v>CONO 5/8</v>
          </cell>
          <cell r="L3743">
            <v>1</v>
          </cell>
          <cell r="M3743" t="str">
            <v>UNID.</v>
          </cell>
          <cell r="N3743" t="str">
            <v>TRACTO</v>
          </cell>
          <cell r="O3743">
            <v>52</v>
          </cell>
          <cell r="P3743" t="str">
            <v>M8</v>
          </cell>
          <cell r="Q3743" t="str">
            <v>J1</v>
          </cell>
          <cell r="R3743" t="str">
            <v>J6</v>
          </cell>
          <cell r="S3743" t="str">
            <v>ENTREGADO</v>
          </cell>
          <cell r="T3743">
            <v>0</v>
          </cell>
          <cell r="U3743" t="str">
            <v>VARILLAS GAGO  OSCAR ALBERTO</v>
          </cell>
          <cell r="V3743" t="str">
            <v>FLOREZ CONDORI  JOSE WILLIANS</v>
          </cell>
        </row>
        <row r="3744">
          <cell r="A3744">
            <v>3727</v>
          </cell>
          <cell r="B3744">
            <v>42738</v>
          </cell>
          <cell r="C3744" t="str">
            <v>ENERO</v>
          </cell>
          <cell r="D3744" t="str">
            <v>2017</v>
          </cell>
          <cell r="E3744">
            <v>735</v>
          </cell>
          <cell r="F3744" t="str">
            <v>D3P-743</v>
          </cell>
          <cell r="G3744" t="str">
            <v>B8L-972</v>
          </cell>
          <cell r="H3744" t="str">
            <v>LAS BAMBAS</v>
          </cell>
          <cell r="I3744">
            <v>187087</v>
          </cell>
          <cell r="J3744" t="str">
            <v>REPUESTO</v>
          </cell>
          <cell r="K3744" t="str">
            <v>GUI 5/8</v>
          </cell>
          <cell r="L3744">
            <v>1</v>
          </cell>
          <cell r="M3744" t="str">
            <v>UNID.</v>
          </cell>
          <cell r="N3744" t="str">
            <v>TRACTO</v>
          </cell>
          <cell r="O3744">
            <v>52</v>
          </cell>
          <cell r="P3744" t="str">
            <v>M8</v>
          </cell>
          <cell r="Q3744" t="str">
            <v>J1</v>
          </cell>
          <cell r="R3744" t="str">
            <v>J6</v>
          </cell>
          <cell r="S3744" t="str">
            <v>ENTREGADO</v>
          </cell>
          <cell r="T3744">
            <v>0</v>
          </cell>
          <cell r="U3744" t="str">
            <v>VARILLAS GAGO  OSCAR ALBERTO</v>
          </cell>
          <cell r="V3744" t="str">
            <v>FLOREZ CONDORI  JOSE WILLIANS</v>
          </cell>
        </row>
        <row r="3745">
          <cell r="A3745">
            <v>3728</v>
          </cell>
          <cell r="B3745">
            <v>42738</v>
          </cell>
          <cell r="C3745" t="str">
            <v>ENERO</v>
          </cell>
          <cell r="D3745" t="str">
            <v>2017</v>
          </cell>
          <cell r="E3745">
            <v>735</v>
          </cell>
          <cell r="F3745" t="str">
            <v>D3P-743</v>
          </cell>
          <cell r="G3745" t="str">
            <v>B8L-972</v>
          </cell>
          <cell r="H3745" t="str">
            <v>LAS BAMBAS</v>
          </cell>
          <cell r="I3745">
            <v>187087</v>
          </cell>
          <cell r="J3745" t="str">
            <v>REPUESTO</v>
          </cell>
          <cell r="K3745" t="str">
            <v>TUERCA 5/8</v>
          </cell>
          <cell r="L3745">
            <v>1</v>
          </cell>
          <cell r="M3745" t="str">
            <v>UNID.</v>
          </cell>
          <cell r="N3745" t="str">
            <v>TRACTO</v>
          </cell>
          <cell r="O3745">
            <v>52</v>
          </cell>
          <cell r="P3745" t="str">
            <v>M8</v>
          </cell>
          <cell r="Q3745" t="str">
            <v>J1</v>
          </cell>
          <cell r="R3745" t="str">
            <v>J6</v>
          </cell>
          <cell r="S3745" t="str">
            <v>ENTREGADO</v>
          </cell>
          <cell r="T3745">
            <v>0</v>
          </cell>
          <cell r="U3745" t="str">
            <v>VARILLAS GAGO  OSCAR ALBERTO</v>
          </cell>
          <cell r="V3745" t="str">
            <v>FLOREZ CONDORI  JOSE WILLIANS</v>
          </cell>
        </row>
        <row r="3746">
          <cell r="A3746">
            <v>3747</v>
          </cell>
          <cell r="B3746">
            <v>42738</v>
          </cell>
          <cell r="C3746" t="str">
            <v>ENERO</v>
          </cell>
          <cell r="D3746" t="str">
            <v>2017</v>
          </cell>
          <cell r="E3746">
            <v>735</v>
          </cell>
          <cell r="F3746" t="str">
            <v>D3P-743</v>
          </cell>
          <cell r="G3746" t="str">
            <v>B8L-972</v>
          </cell>
          <cell r="H3746" t="str">
            <v>LAS BAMBAS</v>
          </cell>
          <cell r="I3746">
            <v>187087</v>
          </cell>
          <cell r="J3746" t="str">
            <v>REPUESTO</v>
          </cell>
          <cell r="K3746" t="str">
            <v>FILTRO DE AIRE PRIMARIO</v>
          </cell>
          <cell r="L3746">
            <v>1</v>
          </cell>
          <cell r="M3746" t="str">
            <v>UNID.</v>
          </cell>
          <cell r="N3746" t="str">
            <v>TRACTO</v>
          </cell>
          <cell r="O3746">
            <v>52</v>
          </cell>
          <cell r="P3746" t="str">
            <v>M8</v>
          </cell>
          <cell r="Q3746" t="str">
            <v>J1</v>
          </cell>
          <cell r="R3746" t="str">
            <v>J6</v>
          </cell>
          <cell r="S3746" t="str">
            <v>PENDIENTE</v>
          </cell>
          <cell r="T3746">
            <v>0</v>
          </cell>
          <cell r="U3746" t="str">
            <v>VARILLAS GAGO  OSCAR ALBERTO</v>
          </cell>
          <cell r="V3746" t="str">
            <v>FLOREZ CONDORI  JOSE WILLIANS</v>
          </cell>
        </row>
        <row r="3747">
          <cell r="A3747">
            <v>3748</v>
          </cell>
          <cell r="B3747">
            <v>42738</v>
          </cell>
          <cell r="C3747" t="str">
            <v>ENERO</v>
          </cell>
          <cell r="D3747" t="str">
            <v>2017</v>
          </cell>
          <cell r="E3747">
            <v>735</v>
          </cell>
          <cell r="F3747" t="str">
            <v>D3P-743</v>
          </cell>
          <cell r="G3747" t="str">
            <v>B8L-972</v>
          </cell>
          <cell r="H3747" t="str">
            <v>LAS BAMBAS</v>
          </cell>
          <cell r="I3747">
            <v>187087</v>
          </cell>
          <cell r="J3747" t="str">
            <v>REPUESTO</v>
          </cell>
          <cell r="K3747" t="str">
            <v>FILTRO DE AIRE SECUNDARIO</v>
          </cell>
          <cell r="L3747">
            <v>1</v>
          </cell>
          <cell r="M3747" t="str">
            <v>UNID.</v>
          </cell>
          <cell r="N3747" t="str">
            <v>TRACTO</v>
          </cell>
          <cell r="O3747">
            <v>52</v>
          </cell>
          <cell r="P3747" t="str">
            <v>M8</v>
          </cell>
          <cell r="Q3747" t="str">
            <v>J1</v>
          </cell>
          <cell r="R3747" t="str">
            <v>J6</v>
          </cell>
          <cell r="S3747" t="str">
            <v>ENTREGADO</v>
          </cell>
          <cell r="T3747">
            <v>0</v>
          </cell>
          <cell r="U3747" t="str">
            <v>VARILLAS GAGO  OSCAR ALBERTO</v>
          </cell>
          <cell r="V3747" t="str">
            <v>FLOREZ CONDORI  JOSE WILLIANS</v>
          </cell>
        </row>
        <row r="3748">
          <cell r="A3748">
            <v>3749</v>
          </cell>
          <cell r="B3748">
            <v>42738</v>
          </cell>
          <cell r="C3748" t="str">
            <v>ENERO</v>
          </cell>
          <cell r="D3748" t="str">
            <v>2017</v>
          </cell>
          <cell r="E3748">
            <v>735</v>
          </cell>
          <cell r="F3748" t="str">
            <v>D3P-743</v>
          </cell>
          <cell r="G3748" t="str">
            <v>B8L-972</v>
          </cell>
          <cell r="H3748" t="str">
            <v>LAS BAMBAS</v>
          </cell>
          <cell r="I3748">
            <v>187087</v>
          </cell>
          <cell r="J3748" t="str">
            <v>REPUESTO</v>
          </cell>
          <cell r="K3748" t="str">
            <v>FILTRO DE ACEITE</v>
          </cell>
          <cell r="L3748">
            <v>2</v>
          </cell>
          <cell r="M3748" t="str">
            <v>UNID.</v>
          </cell>
          <cell r="N3748" t="str">
            <v>TRACTO</v>
          </cell>
          <cell r="O3748">
            <v>52</v>
          </cell>
          <cell r="P3748" t="str">
            <v>M8</v>
          </cell>
          <cell r="Q3748" t="str">
            <v>J1</v>
          </cell>
          <cell r="R3748" t="str">
            <v>J6</v>
          </cell>
          <cell r="S3748" t="str">
            <v>ENTREGADO</v>
          </cell>
          <cell r="T3748">
            <v>0</v>
          </cell>
          <cell r="U3748" t="str">
            <v>VARILLAS GAGO  OSCAR ALBERTO</v>
          </cell>
          <cell r="V3748" t="str">
            <v>FLOREZ CONDORI  JOSE WILLIANS</v>
          </cell>
        </row>
        <row r="3749">
          <cell r="A3749">
            <v>3750</v>
          </cell>
          <cell r="B3749">
            <v>42738</v>
          </cell>
          <cell r="C3749" t="str">
            <v>ENERO</v>
          </cell>
          <cell r="D3749" t="str">
            <v>2017</v>
          </cell>
          <cell r="E3749">
            <v>735</v>
          </cell>
          <cell r="F3749" t="str">
            <v>D3P-743</v>
          </cell>
          <cell r="G3749" t="str">
            <v>B8L-972</v>
          </cell>
          <cell r="H3749" t="str">
            <v>LAS BAMBAS</v>
          </cell>
          <cell r="I3749">
            <v>187087</v>
          </cell>
          <cell r="J3749" t="str">
            <v>REPUESTO</v>
          </cell>
          <cell r="K3749" t="str">
            <v>FILTRO DIFERENCIAL</v>
          </cell>
          <cell r="L3749">
            <v>1</v>
          </cell>
          <cell r="M3749" t="str">
            <v>UNID.</v>
          </cell>
          <cell r="N3749" t="str">
            <v>TRACTO</v>
          </cell>
          <cell r="O3749">
            <v>52</v>
          </cell>
          <cell r="P3749" t="str">
            <v>M8</v>
          </cell>
          <cell r="Q3749" t="str">
            <v>J1</v>
          </cell>
          <cell r="R3749" t="str">
            <v>J6</v>
          </cell>
          <cell r="S3749" t="str">
            <v>ENTREGADO</v>
          </cell>
          <cell r="T3749">
            <v>0</v>
          </cell>
          <cell r="U3749" t="str">
            <v>VARILLAS GAGO  OSCAR ALBERTO</v>
          </cell>
          <cell r="V3749" t="str">
            <v>FLOREZ CONDORI  JOSE WILLIANS</v>
          </cell>
        </row>
        <row r="3750">
          <cell r="A3750">
            <v>3751</v>
          </cell>
          <cell r="B3750">
            <v>42738</v>
          </cell>
          <cell r="C3750" t="str">
            <v>ENERO</v>
          </cell>
          <cell r="D3750" t="str">
            <v>2017</v>
          </cell>
          <cell r="E3750">
            <v>735</v>
          </cell>
          <cell r="F3750" t="str">
            <v>D3P-743</v>
          </cell>
          <cell r="G3750" t="str">
            <v>B8L-972</v>
          </cell>
          <cell r="H3750" t="str">
            <v>LAS BAMBAS</v>
          </cell>
          <cell r="I3750">
            <v>187087</v>
          </cell>
          <cell r="J3750" t="str">
            <v>REPUESTO</v>
          </cell>
          <cell r="K3750" t="str">
            <v>ACEITE DE MOTOR 15W40</v>
          </cell>
          <cell r="L3750">
            <v>10</v>
          </cell>
          <cell r="M3750" t="str">
            <v>GLNS.</v>
          </cell>
          <cell r="N3750" t="str">
            <v>TRACTO</v>
          </cell>
          <cell r="O3750">
            <v>52</v>
          </cell>
          <cell r="P3750" t="str">
            <v>M8</v>
          </cell>
          <cell r="Q3750" t="str">
            <v>J1</v>
          </cell>
          <cell r="R3750" t="str">
            <v>J6</v>
          </cell>
          <cell r="S3750" t="str">
            <v>ENTREGADO</v>
          </cell>
          <cell r="T3750">
            <v>0</v>
          </cell>
          <cell r="U3750" t="str">
            <v>VARILLAS GAGO  OSCAR ALBERTO</v>
          </cell>
          <cell r="V3750" t="str">
            <v>FLOREZ CONDORI  JOSE WILLIANS</v>
          </cell>
        </row>
        <row r="3751">
          <cell r="A3751">
            <v>3752</v>
          </cell>
          <cell r="B3751">
            <v>42738</v>
          </cell>
          <cell r="C3751" t="str">
            <v>ENERO</v>
          </cell>
          <cell r="D3751" t="str">
            <v>2017</v>
          </cell>
          <cell r="E3751">
            <v>735</v>
          </cell>
          <cell r="F3751" t="str">
            <v>D3P-743</v>
          </cell>
          <cell r="G3751" t="str">
            <v>B8L-972</v>
          </cell>
          <cell r="H3751" t="str">
            <v>LAS BAMBAS</v>
          </cell>
          <cell r="I3751">
            <v>187087</v>
          </cell>
          <cell r="J3751" t="str">
            <v>REPUESTO</v>
          </cell>
          <cell r="K3751" t="str">
            <v>ACEITE 1450</v>
          </cell>
          <cell r="L3751">
            <v>4</v>
          </cell>
          <cell r="M3751" t="str">
            <v>GLNS.</v>
          </cell>
          <cell r="N3751" t="str">
            <v>TRACTO</v>
          </cell>
          <cell r="O3751">
            <v>52</v>
          </cell>
          <cell r="P3751" t="str">
            <v>M8</v>
          </cell>
          <cell r="Q3751" t="str">
            <v>J1</v>
          </cell>
          <cell r="R3751" t="str">
            <v>J6</v>
          </cell>
          <cell r="S3751" t="str">
            <v>ENTREGADO</v>
          </cell>
          <cell r="T3751">
            <v>0</v>
          </cell>
          <cell r="U3751" t="str">
            <v>VARILLAS GAGO  OSCAR ALBERTO</v>
          </cell>
          <cell r="V3751" t="str">
            <v>FLOREZ CONDORI  JOSE WILLIANS</v>
          </cell>
        </row>
        <row r="3752">
          <cell r="A3752">
            <v>3753</v>
          </cell>
          <cell r="B3752">
            <v>42738</v>
          </cell>
          <cell r="C3752" t="str">
            <v>ENERO</v>
          </cell>
          <cell r="D3752" t="str">
            <v>2017</v>
          </cell>
          <cell r="E3752">
            <v>735</v>
          </cell>
          <cell r="F3752" t="str">
            <v>D3P-743</v>
          </cell>
          <cell r="G3752" t="str">
            <v>B8L-972</v>
          </cell>
          <cell r="H3752" t="str">
            <v>LAS BAMBAS</v>
          </cell>
          <cell r="I3752">
            <v>187087</v>
          </cell>
          <cell r="J3752" t="str">
            <v>REPUESTO</v>
          </cell>
          <cell r="K3752" t="str">
            <v>ACEITE 85W140</v>
          </cell>
          <cell r="L3752">
            <v>10</v>
          </cell>
          <cell r="M3752" t="str">
            <v>GLNS.</v>
          </cell>
          <cell r="N3752" t="str">
            <v>TRACTO</v>
          </cell>
          <cell r="O3752">
            <v>52</v>
          </cell>
          <cell r="P3752" t="str">
            <v>M8</v>
          </cell>
          <cell r="Q3752" t="str">
            <v>J1</v>
          </cell>
          <cell r="R3752" t="str">
            <v>J6</v>
          </cell>
          <cell r="S3752" t="str">
            <v>ENTREGADO</v>
          </cell>
          <cell r="T3752">
            <v>0</v>
          </cell>
          <cell r="U3752" t="str">
            <v>VARILLAS GAGO  OSCAR ALBERTO</v>
          </cell>
          <cell r="V3752" t="str">
            <v>FLOREZ CONDORI  JOSE WILLIANS</v>
          </cell>
        </row>
        <row r="3753">
          <cell r="A3753">
            <v>3766</v>
          </cell>
          <cell r="B3753">
            <v>42738</v>
          </cell>
          <cell r="C3753" t="str">
            <v>ENERO</v>
          </cell>
          <cell r="D3753" t="str">
            <v>2017</v>
          </cell>
          <cell r="E3753">
            <v>735</v>
          </cell>
          <cell r="F3753" t="str">
            <v>D3P-743</v>
          </cell>
          <cell r="G3753" t="str">
            <v>B8L-972</v>
          </cell>
          <cell r="H3753" t="str">
            <v>LAS BAMBAS</v>
          </cell>
          <cell r="I3753">
            <v>187087</v>
          </cell>
          <cell r="J3753" t="str">
            <v>REPUESTO</v>
          </cell>
          <cell r="K3753" t="str">
            <v>VALVULA DE RELAY DE FRENO</v>
          </cell>
          <cell r="L3753">
            <v>1</v>
          </cell>
          <cell r="M3753" t="str">
            <v>UNID.</v>
          </cell>
          <cell r="N3753" t="str">
            <v>TRACTO</v>
          </cell>
          <cell r="O3753">
            <v>52</v>
          </cell>
          <cell r="P3753" t="str">
            <v>M8</v>
          </cell>
          <cell r="Q3753" t="str">
            <v>J1</v>
          </cell>
          <cell r="R3753" t="str">
            <v>J6</v>
          </cell>
          <cell r="S3753" t="str">
            <v>ENTREGADO</v>
          </cell>
          <cell r="T3753">
            <v>0</v>
          </cell>
          <cell r="U3753" t="str">
            <v>VARILLAS GAGO  OSCAR ALBERTO</v>
          </cell>
          <cell r="V3753" t="str">
            <v>FLOREZ CONDORI  JOSE WILLIANS</v>
          </cell>
        </row>
        <row r="3754">
          <cell r="A3754">
            <v>3773</v>
          </cell>
          <cell r="B3754">
            <v>42738</v>
          </cell>
          <cell r="C3754" t="str">
            <v>ENERO</v>
          </cell>
          <cell r="D3754" t="str">
            <v>2017</v>
          </cell>
          <cell r="E3754">
            <v>727</v>
          </cell>
          <cell r="F3754" t="str">
            <v>D3Q-741</v>
          </cell>
          <cell r="G3754" t="str">
            <v>D2E-976</v>
          </cell>
          <cell r="H3754" t="str">
            <v>LAS BAMBAS</v>
          </cell>
          <cell r="I3754">
            <v>166717</v>
          </cell>
          <cell r="J3754" t="str">
            <v>REPUESTO</v>
          </cell>
          <cell r="K3754" t="str">
            <v>JUEGO DE EMPAQUE MULTIPLE DE ESCAPE</v>
          </cell>
          <cell r="L3754">
            <v>1</v>
          </cell>
          <cell r="M3754" t="str">
            <v>JUEGO</v>
          </cell>
          <cell r="N3754" t="str">
            <v>TRACTO</v>
          </cell>
          <cell r="O3754">
            <v>52</v>
          </cell>
          <cell r="P3754" t="str">
            <v>M9</v>
          </cell>
          <cell r="Q3754" t="str">
            <v>J1</v>
          </cell>
          <cell r="R3754" t="str">
            <v>J6</v>
          </cell>
          <cell r="S3754" t="str">
            <v>ENTREGADO</v>
          </cell>
          <cell r="T3754">
            <v>0</v>
          </cell>
          <cell r="U3754" t="str">
            <v>POMA SALAZAR CIRO</v>
          </cell>
          <cell r="V3754" t="str">
            <v>FLOREZ CONDORI  JOSE WILLIANS</v>
          </cell>
        </row>
        <row r="3755">
          <cell r="A3755">
            <v>3774</v>
          </cell>
          <cell r="B3755">
            <v>42738</v>
          </cell>
          <cell r="C3755" t="str">
            <v>ENERO</v>
          </cell>
          <cell r="D3755" t="str">
            <v>2017</v>
          </cell>
          <cell r="E3755">
            <v>727</v>
          </cell>
          <cell r="F3755" t="str">
            <v>D3Q-741</v>
          </cell>
          <cell r="G3755" t="str">
            <v>D2E-976</v>
          </cell>
          <cell r="H3755" t="str">
            <v>LAS BAMBAS</v>
          </cell>
          <cell r="I3755">
            <v>166717</v>
          </cell>
          <cell r="J3755" t="str">
            <v>REPUESTO</v>
          </cell>
          <cell r="K3755" t="str">
            <v>EMPAQUE RECTANGULAR DE TURBO</v>
          </cell>
          <cell r="L3755">
            <v>1</v>
          </cell>
          <cell r="M3755" t="str">
            <v>UNID.</v>
          </cell>
          <cell r="N3755" t="str">
            <v>TRACTO</v>
          </cell>
          <cell r="O3755">
            <v>52</v>
          </cell>
          <cell r="P3755" t="str">
            <v>M9</v>
          </cell>
          <cell r="Q3755" t="str">
            <v>J1</v>
          </cell>
          <cell r="R3755" t="str">
            <v>J6</v>
          </cell>
          <cell r="S3755" t="str">
            <v>ENTREGADO</v>
          </cell>
          <cell r="T3755">
            <v>0</v>
          </cell>
          <cell r="U3755" t="str">
            <v>POMA SALAZAR CIRO</v>
          </cell>
          <cell r="V3755" t="str">
            <v>FLOREZ CONDORI  JOSE WILLIANS</v>
          </cell>
        </row>
        <row r="3756">
          <cell r="A3756">
            <v>3775</v>
          </cell>
          <cell r="B3756">
            <v>42738</v>
          </cell>
          <cell r="C3756" t="str">
            <v>ENERO</v>
          </cell>
          <cell r="D3756" t="str">
            <v>2017</v>
          </cell>
          <cell r="E3756">
            <v>727</v>
          </cell>
          <cell r="F3756" t="str">
            <v>D3Q-741</v>
          </cell>
          <cell r="G3756" t="str">
            <v>D2E-976</v>
          </cell>
          <cell r="H3756" t="str">
            <v>LAS BAMBAS</v>
          </cell>
          <cell r="I3756">
            <v>166717</v>
          </cell>
          <cell r="J3756" t="str">
            <v>REPUESTO</v>
          </cell>
          <cell r="K3756" t="str">
            <v>PERNOS DE MULTIPLE DE ESCAPE</v>
          </cell>
          <cell r="L3756">
            <v>12</v>
          </cell>
          <cell r="M3756" t="str">
            <v>UNID.</v>
          </cell>
          <cell r="N3756" t="str">
            <v>TRACTO</v>
          </cell>
          <cell r="O3756">
            <v>52</v>
          </cell>
          <cell r="P3756" t="str">
            <v>M9</v>
          </cell>
          <cell r="Q3756" t="str">
            <v>J1</v>
          </cell>
          <cell r="R3756" t="str">
            <v>J6</v>
          </cell>
          <cell r="S3756" t="str">
            <v>ENTREGADO</v>
          </cell>
          <cell r="T3756">
            <v>0</v>
          </cell>
          <cell r="U3756" t="str">
            <v>POMA SALAZAR CIRO</v>
          </cell>
          <cell r="V3756" t="str">
            <v>FLOREZ CONDORI  JOSE WILLIANS</v>
          </cell>
        </row>
        <row r="3757">
          <cell r="A3757">
            <v>3784</v>
          </cell>
          <cell r="B3757">
            <v>42738</v>
          </cell>
          <cell r="C3757" t="str">
            <v>ENERO</v>
          </cell>
          <cell r="D3757" t="str">
            <v>2017</v>
          </cell>
          <cell r="E3757">
            <v>727</v>
          </cell>
          <cell r="F3757" t="str">
            <v>D3Q-741</v>
          </cell>
          <cell r="G3757" t="str">
            <v>D2E-976</v>
          </cell>
          <cell r="H3757" t="str">
            <v>LAS BAMBAS</v>
          </cell>
          <cell r="I3757">
            <v>166717</v>
          </cell>
          <cell r="J3757" t="str">
            <v>REPUESTO</v>
          </cell>
          <cell r="K3757" t="str">
            <v>JUEGO DE EMPAQUE MULTIPLE DE ESCAPE</v>
          </cell>
          <cell r="L3757">
            <v>1</v>
          </cell>
          <cell r="M3757" t="str">
            <v>JUEGO</v>
          </cell>
          <cell r="N3757" t="str">
            <v>TRACTO</v>
          </cell>
          <cell r="O3757">
            <v>52</v>
          </cell>
          <cell r="P3757" t="str">
            <v>M9</v>
          </cell>
          <cell r="Q3757" t="str">
            <v>J1</v>
          </cell>
          <cell r="R3757" t="str">
            <v>J6</v>
          </cell>
          <cell r="S3757" t="str">
            <v>ENTREGADO</v>
          </cell>
          <cell r="T3757">
            <v>0</v>
          </cell>
          <cell r="U3757" t="str">
            <v>POMA SALAZAR CIRO</v>
          </cell>
          <cell r="V3757" t="str">
            <v>FLOREZ CONDORI  JOSE WILLIANS</v>
          </cell>
        </row>
        <row r="3758">
          <cell r="A3758">
            <v>3785</v>
          </cell>
          <cell r="B3758">
            <v>42738</v>
          </cell>
          <cell r="C3758" t="str">
            <v>ENERO</v>
          </cell>
          <cell r="D3758" t="str">
            <v>2017</v>
          </cell>
          <cell r="E3758">
            <v>727</v>
          </cell>
          <cell r="F3758" t="str">
            <v>D3Q-741</v>
          </cell>
          <cell r="G3758" t="str">
            <v>D2E-976</v>
          </cell>
          <cell r="H3758" t="str">
            <v>LAS BAMBAS</v>
          </cell>
          <cell r="I3758">
            <v>166717</v>
          </cell>
          <cell r="J3758" t="str">
            <v>REPUESTO</v>
          </cell>
          <cell r="K3758" t="str">
            <v>EMPAQUE RECTANGULAR DE TURBO</v>
          </cell>
          <cell r="L3758">
            <v>1</v>
          </cell>
          <cell r="M3758" t="str">
            <v>UNID.</v>
          </cell>
          <cell r="N3758" t="str">
            <v>TRACTO</v>
          </cell>
          <cell r="O3758">
            <v>52</v>
          </cell>
          <cell r="P3758" t="str">
            <v>M9</v>
          </cell>
          <cell r="Q3758" t="str">
            <v>J1</v>
          </cell>
          <cell r="R3758" t="str">
            <v>J6</v>
          </cell>
          <cell r="S3758" t="str">
            <v>ENTREGADO</v>
          </cell>
          <cell r="T3758">
            <v>0</v>
          </cell>
          <cell r="U3758" t="str">
            <v>POMA SALAZAR CIRO</v>
          </cell>
          <cell r="V3758" t="str">
            <v>FLOREZ CONDORI  JOSE WILLIANS</v>
          </cell>
        </row>
        <row r="3759">
          <cell r="A3759">
            <v>3786</v>
          </cell>
          <cell r="B3759">
            <v>42738</v>
          </cell>
          <cell r="C3759" t="str">
            <v>ENERO</v>
          </cell>
          <cell r="D3759" t="str">
            <v>2017</v>
          </cell>
          <cell r="E3759">
            <v>727</v>
          </cell>
          <cell r="F3759" t="str">
            <v>D3Q-741</v>
          </cell>
          <cell r="G3759" t="str">
            <v>D2E-976</v>
          </cell>
          <cell r="H3759" t="str">
            <v>LAS BAMBAS</v>
          </cell>
          <cell r="I3759">
            <v>166717</v>
          </cell>
          <cell r="J3759" t="str">
            <v>REPUESTO</v>
          </cell>
          <cell r="K3759" t="str">
            <v>PERNOS DE MULTIPLE DE ESCAPE</v>
          </cell>
          <cell r="L3759">
            <v>12</v>
          </cell>
          <cell r="M3759" t="str">
            <v>UNID.</v>
          </cell>
          <cell r="N3759" t="str">
            <v>TRACTO</v>
          </cell>
          <cell r="O3759">
            <v>52</v>
          </cell>
          <cell r="P3759" t="str">
            <v>M9</v>
          </cell>
          <cell r="Q3759" t="str">
            <v>J1</v>
          </cell>
          <cell r="R3759" t="str">
            <v>J6</v>
          </cell>
          <cell r="S3759" t="str">
            <v>ENTREGADO</v>
          </cell>
          <cell r="T3759">
            <v>0</v>
          </cell>
          <cell r="U3759" t="str">
            <v>POMA SALAZAR CIRO</v>
          </cell>
          <cell r="V3759" t="str">
            <v>FLOREZ CONDORI  JOSE WILLIANS</v>
          </cell>
        </row>
        <row r="3760">
          <cell r="A3760">
            <v>3757</v>
          </cell>
          <cell r="B3760">
            <v>42738</v>
          </cell>
          <cell r="C3760" t="str">
            <v>ENERO</v>
          </cell>
          <cell r="D3760" t="str">
            <v>2017</v>
          </cell>
          <cell r="E3760">
            <v>696</v>
          </cell>
          <cell r="F3760" t="str">
            <v>D3R-742</v>
          </cell>
          <cell r="G3760" t="str">
            <v>D2E-975</v>
          </cell>
          <cell r="H3760" t="str">
            <v>LAS BAMBAS</v>
          </cell>
          <cell r="I3760">
            <v>155514</v>
          </cell>
          <cell r="J3760" t="str">
            <v>REPUESTO</v>
          </cell>
          <cell r="K3760" t="str">
            <v xml:space="preserve">PERNO 5/16 X 2" </v>
          </cell>
          <cell r="L3760">
            <v>5</v>
          </cell>
          <cell r="M3760" t="str">
            <v>UNID.</v>
          </cell>
          <cell r="N3760" t="str">
            <v>CISTERNA</v>
          </cell>
          <cell r="O3760">
            <v>52</v>
          </cell>
          <cell r="P3760" t="str">
            <v>S3</v>
          </cell>
          <cell r="Q3760" t="str">
            <v>J1</v>
          </cell>
          <cell r="R3760" t="str">
            <v>J6</v>
          </cell>
          <cell r="S3760" t="str">
            <v>ENTREGADO</v>
          </cell>
          <cell r="T3760">
            <v>0</v>
          </cell>
          <cell r="U3760" t="str">
            <v>JIMENEZ MACHACA JAVIER</v>
          </cell>
          <cell r="V3760" t="str">
            <v>FLOREZ CONDORI  JOSE WILLIANS</v>
          </cell>
        </row>
        <row r="3761">
          <cell r="A3761">
            <v>3758</v>
          </cell>
          <cell r="B3761">
            <v>42738</v>
          </cell>
          <cell r="C3761" t="str">
            <v>ENERO</v>
          </cell>
          <cell r="D3761" t="str">
            <v>2017</v>
          </cell>
          <cell r="E3761">
            <v>696</v>
          </cell>
          <cell r="F3761" t="str">
            <v>D3R-742</v>
          </cell>
          <cell r="G3761" t="str">
            <v>D2E-975</v>
          </cell>
          <cell r="H3761" t="str">
            <v>LAS BAMBAS</v>
          </cell>
          <cell r="I3761">
            <v>155514</v>
          </cell>
          <cell r="J3761" t="str">
            <v>REPUESTO</v>
          </cell>
          <cell r="K3761" t="str">
            <v>TUERCA 5/16</v>
          </cell>
          <cell r="L3761">
            <v>5</v>
          </cell>
          <cell r="M3761" t="str">
            <v>UNID.</v>
          </cell>
          <cell r="N3761" t="str">
            <v>CISTERNA</v>
          </cell>
          <cell r="O3761">
            <v>52</v>
          </cell>
          <cell r="P3761" t="str">
            <v>S3</v>
          </cell>
          <cell r="Q3761" t="str">
            <v>J1</v>
          </cell>
          <cell r="R3761" t="str">
            <v>J6</v>
          </cell>
          <cell r="S3761" t="str">
            <v>ENTREGADO</v>
          </cell>
          <cell r="T3761">
            <v>0</v>
          </cell>
          <cell r="U3761" t="str">
            <v>JIMENEZ MACHACA JAVIER</v>
          </cell>
          <cell r="V3761" t="str">
            <v>FLOREZ CONDORI  JOSE WILLIANS</v>
          </cell>
        </row>
        <row r="3762">
          <cell r="A3762">
            <v>3759</v>
          </cell>
          <cell r="B3762">
            <v>42738</v>
          </cell>
          <cell r="C3762" t="str">
            <v>ENERO</v>
          </cell>
          <cell r="D3762" t="str">
            <v>2017</v>
          </cell>
          <cell r="E3762">
            <v>696</v>
          </cell>
          <cell r="F3762" t="str">
            <v>D3R-742</v>
          </cell>
          <cell r="G3762" t="str">
            <v>D2E-975</v>
          </cell>
          <cell r="H3762" t="str">
            <v>LAS BAMBAS</v>
          </cell>
          <cell r="I3762">
            <v>155514</v>
          </cell>
          <cell r="J3762" t="str">
            <v>REPUESTO</v>
          </cell>
          <cell r="K3762" t="str">
            <v>ARANDELA PLANA</v>
          </cell>
          <cell r="L3762">
            <v>10</v>
          </cell>
          <cell r="M3762" t="str">
            <v>UNID.</v>
          </cell>
          <cell r="N3762" t="str">
            <v>CISTERNA</v>
          </cell>
          <cell r="O3762">
            <v>52</v>
          </cell>
          <cell r="P3762" t="str">
            <v>S3</v>
          </cell>
          <cell r="Q3762" t="str">
            <v>J1</v>
          </cell>
          <cell r="R3762" t="str">
            <v>J6</v>
          </cell>
          <cell r="S3762" t="str">
            <v>ENTREGADO</v>
          </cell>
          <cell r="T3762">
            <v>0</v>
          </cell>
          <cell r="U3762" t="str">
            <v>JIMENEZ MACHACA JAVIER</v>
          </cell>
          <cell r="V3762" t="str">
            <v>FLOREZ CONDORI  JOSE WILLIANS</v>
          </cell>
        </row>
        <row r="3763">
          <cell r="A3763">
            <v>3761</v>
          </cell>
          <cell r="B3763">
            <v>42738</v>
          </cell>
          <cell r="C3763" t="str">
            <v>ENERO</v>
          </cell>
          <cell r="D3763" t="str">
            <v>2017</v>
          </cell>
          <cell r="E3763">
            <v>741</v>
          </cell>
          <cell r="F3763" t="str">
            <v>D3R-742</v>
          </cell>
          <cell r="G3763" t="str">
            <v>D2E-975</v>
          </cell>
          <cell r="H3763" t="str">
            <v>LAS BAMBAS</v>
          </cell>
          <cell r="I3763">
            <v>156832</v>
          </cell>
          <cell r="J3763" t="str">
            <v>REPUESTO</v>
          </cell>
          <cell r="K3763" t="str">
            <v>LLANTAS REENCAUCHADAS</v>
          </cell>
          <cell r="L3763">
            <v>4</v>
          </cell>
          <cell r="M3763" t="str">
            <v>UNID.</v>
          </cell>
          <cell r="N3763" t="str">
            <v>TRACTO</v>
          </cell>
          <cell r="O3763">
            <v>52</v>
          </cell>
          <cell r="P3763" t="str">
            <v>N1</v>
          </cell>
          <cell r="Q3763" t="str">
            <v>J3</v>
          </cell>
          <cell r="R3763" t="str">
            <v>J6</v>
          </cell>
          <cell r="S3763" t="str">
            <v>ENTREGADO</v>
          </cell>
          <cell r="T3763">
            <v>0</v>
          </cell>
          <cell r="U3763" t="str">
            <v>AGUILAR CCANTUTA WILLY</v>
          </cell>
          <cell r="V3763" t="str">
            <v>CHURA PIZARRO ALBERTO</v>
          </cell>
        </row>
        <row r="3764">
          <cell r="A3764">
            <v>3729</v>
          </cell>
          <cell r="B3764">
            <v>42738</v>
          </cell>
          <cell r="C3764" t="str">
            <v>ENERO</v>
          </cell>
          <cell r="D3764" t="str">
            <v>2017</v>
          </cell>
          <cell r="E3764">
            <v>730</v>
          </cell>
          <cell r="F3764" t="str">
            <v>D3S-767</v>
          </cell>
          <cell r="G3764" t="str">
            <v>B8L-973</v>
          </cell>
          <cell r="H3764" t="str">
            <v>LAS BAMBAS</v>
          </cell>
          <cell r="I3764">
            <v>188177</v>
          </cell>
          <cell r="J3764" t="str">
            <v>REPUESTO</v>
          </cell>
          <cell r="K3764" t="str">
            <v>LLANTAS REENCACUCHADAS</v>
          </cell>
          <cell r="L3764">
            <v>8</v>
          </cell>
          <cell r="M3764" t="str">
            <v>UNID.</v>
          </cell>
          <cell r="N3764" t="str">
            <v>CISTERNA</v>
          </cell>
          <cell r="O3764">
            <v>52</v>
          </cell>
          <cell r="P3764" t="str">
            <v>N1</v>
          </cell>
          <cell r="Q3764" t="str">
            <v>J3</v>
          </cell>
          <cell r="R3764" t="str">
            <v>J6</v>
          </cell>
          <cell r="S3764" t="str">
            <v>ENTREGADO</v>
          </cell>
          <cell r="T3764">
            <v>0</v>
          </cell>
          <cell r="U3764" t="str">
            <v>AGUILAR CCANTUTA WILLY</v>
          </cell>
          <cell r="V3764" t="str">
            <v>CHURA PIZARRO ALBERTO</v>
          </cell>
        </row>
        <row r="3765">
          <cell r="A3765">
            <v>3730</v>
          </cell>
          <cell r="B3765">
            <v>42738</v>
          </cell>
          <cell r="C3765" t="str">
            <v>ENERO</v>
          </cell>
          <cell r="D3765" t="str">
            <v>2017</v>
          </cell>
          <cell r="E3765">
            <v>730</v>
          </cell>
          <cell r="F3765" t="str">
            <v>D3S-767</v>
          </cell>
          <cell r="G3765" t="str">
            <v>B8L-973</v>
          </cell>
          <cell r="H3765" t="str">
            <v>LAS BAMBAS</v>
          </cell>
          <cell r="I3765">
            <v>188177</v>
          </cell>
          <cell r="J3765" t="str">
            <v>REPUESTO</v>
          </cell>
          <cell r="K3765" t="str">
            <v>VALVULA DE PITON</v>
          </cell>
          <cell r="L3765">
            <v>8</v>
          </cell>
          <cell r="M3765" t="str">
            <v>UNID.</v>
          </cell>
          <cell r="N3765" t="str">
            <v>CISTERNA</v>
          </cell>
          <cell r="O3765">
            <v>52</v>
          </cell>
          <cell r="P3765" t="str">
            <v>N1</v>
          </cell>
          <cell r="Q3765" t="str">
            <v>J3</v>
          </cell>
          <cell r="R3765" t="str">
            <v>J6</v>
          </cell>
          <cell r="S3765" t="str">
            <v>ENTREGADO</v>
          </cell>
          <cell r="T3765">
            <v>0</v>
          </cell>
          <cell r="U3765" t="str">
            <v>AGUILAR CCANTUTA WILLY</v>
          </cell>
          <cell r="V3765" t="str">
            <v>CHURA PIZARRO ALBERTO</v>
          </cell>
        </row>
        <row r="3766">
          <cell r="A3766">
            <v>3711</v>
          </cell>
          <cell r="B3766">
            <v>42738</v>
          </cell>
          <cell r="C3766" t="str">
            <v>ENERO</v>
          </cell>
          <cell r="D3766" t="str">
            <v>2017</v>
          </cell>
          <cell r="E3766">
            <v>200</v>
          </cell>
          <cell r="F3766" t="str">
            <v>TALLER</v>
          </cell>
          <cell r="G3766" t="str">
            <v>TALLER</v>
          </cell>
          <cell r="H3766" t="str">
            <v>TALLER</v>
          </cell>
          <cell r="I3766" t="str">
            <v>TALLER</v>
          </cell>
          <cell r="J3766" t="str">
            <v>INSUMO TALLER</v>
          </cell>
          <cell r="K3766" t="str">
            <v xml:space="preserve">BASE SIN CROMATO VERDE </v>
          </cell>
          <cell r="L3766">
            <v>2</v>
          </cell>
          <cell r="M3766" t="str">
            <v>GLNS.</v>
          </cell>
          <cell r="N3766" t="str">
            <v>TALLER</v>
          </cell>
          <cell r="O3766">
            <v>52</v>
          </cell>
          <cell r="P3766" t="str">
            <v>S4</v>
          </cell>
          <cell r="Q3766" t="str">
            <v>J1</v>
          </cell>
          <cell r="R3766" t="str">
            <v>J5</v>
          </cell>
          <cell r="S3766" t="str">
            <v>ENTREGADO</v>
          </cell>
          <cell r="T3766">
            <v>0</v>
          </cell>
          <cell r="U3766" t="str">
            <v>SURCO QUISPE JOHNNY</v>
          </cell>
          <cell r="V3766" t="str">
            <v>FLOREZ CONDORI  JOSE WILLIANS</v>
          </cell>
        </row>
        <row r="3767">
          <cell r="A3767">
            <v>3712</v>
          </cell>
          <cell r="B3767">
            <v>42738</v>
          </cell>
          <cell r="C3767" t="str">
            <v>ENERO</v>
          </cell>
          <cell r="D3767" t="str">
            <v>2017</v>
          </cell>
          <cell r="E3767">
            <v>200</v>
          </cell>
          <cell r="F3767" t="str">
            <v>TALLER</v>
          </cell>
          <cell r="G3767" t="str">
            <v>TALLER</v>
          </cell>
          <cell r="H3767" t="str">
            <v>TALLER</v>
          </cell>
          <cell r="I3767" t="str">
            <v>TALLER</v>
          </cell>
          <cell r="J3767" t="str">
            <v>INSUMO TALLER</v>
          </cell>
          <cell r="K3767" t="str">
            <v xml:space="preserve">THINNER ACRILICO </v>
          </cell>
          <cell r="L3767">
            <v>4</v>
          </cell>
          <cell r="M3767" t="str">
            <v>GLNS.</v>
          </cell>
          <cell r="N3767" t="str">
            <v>TALLER</v>
          </cell>
          <cell r="O3767">
            <v>52</v>
          </cell>
          <cell r="P3767" t="str">
            <v>S4</v>
          </cell>
          <cell r="Q3767" t="str">
            <v>J1</v>
          </cell>
          <cell r="R3767" t="str">
            <v>J5</v>
          </cell>
          <cell r="S3767" t="str">
            <v>ENTREGADO</v>
          </cell>
          <cell r="T3767">
            <v>0</v>
          </cell>
          <cell r="U3767" t="str">
            <v>SURCO QUISPE JOHNNY</v>
          </cell>
          <cell r="V3767" t="str">
            <v>FLOREZ CONDORI  JOSE WILLIANS</v>
          </cell>
        </row>
        <row r="3768">
          <cell r="A3768">
            <v>3713</v>
          </cell>
          <cell r="B3768">
            <v>42738</v>
          </cell>
          <cell r="C3768" t="str">
            <v>ENERO</v>
          </cell>
          <cell r="D3768" t="str">
            <v>2017</v>
          </cell>
          <cell r="E3768">
            <v>200</v>
          </cell>
          <cell r="F3768" t="str">
            <v>TALLER</v>
          </cell>
          <cell r="G3768" t="str">
            <v>TALLER</v>
          </cell>
          <cell r="H3768" t="str">
            <v>TALLER</v>
          </cell>
          <cell r="I3768" t="str">
            <v>TALLER</v>
          </cell>
          <cell r="J3768" t="str">
            <v>INSUMO TALLER</v>
          </cell>
          <cell r="K3768" t="str">
            <v>ESMALTE ROJO</v>
          </cell>
          <cell r="L3768">
            <v>2</v>
          </cell>
          <cell r="M3768" t="str">
            <v>GLNS.</v>
          </cell>
          <cell r="N3768" t="str">
            <v>TALLER</v>
          </cell>
          <cell r="O3768">
            <v>52</v>
          </cell>
          <cell r="P3768" t="str">
            <v>S4</v>
          </cell>
          <cell r="Q3768" t="str">
            <v>J1</v>
          </cell>
          <cell r="R3768" t="str">
            <v>J5</v>
          </cell>
          <cell r="S3768" t="str">
            <v>ENTREGADO</v>
          </cell>
          <cell r="T3768">
            <v>0</v>
          </cell>
          <cell r="U3768" t="str">
            <v>SURCO QUISPE JOHNNY</v>
          </cell>
          <cell r="V3768" t="str">
            <v>FLOREZ CONDORI  JOSE WILLIANS</v>
          </cell>
        </row>
        <row r="3769">
          <cell r="A3769">
            <v>3714</v>
          </cell>
          <cell r="B3769">
            <v>42738</v>
          </cell>
          <cell r="C3769" t="str">
            <v>ENERO</v>
          </cell>
          <cell r="D3769" t="str">
            <v>2017</v>
          </cell>
          <cell r="E3769">
            <v>200</v>
          </cell>
          <cell r="F3769" t="str">
            <v>TALLER</v>
          </cell>
          <cell r="G3769" t="str">
            <v>TALLER</v>
          </cell>
          <cell r="H3769" t="str">
            <v>TALLER</v>
          </cell>
          <cell r="I3769" t="str">
            <v>TALLER</v>
          </cell>
          <cell r="J3769" t="str">
            <v>INSUMO TALLER</v>
          </cell>
          <cell r="K3769" t="str">
            <v>LIJAR N° 60</v>
          </cell>
          <cell r="L3769">
            <v>5</v>
          </cell>
          <cell r="M3769" t="str">
            <v>UNID.</v>
          </cell>
          <cell r="N3769" t="str">
            <v>TALLER</v>
          </cell>
          <cell r="O3769">
            <v>52</v>
          </cell>
          <cell r="P3769" t="str">
            <v>S4</v>
          </cell>
          <cell r="Q3769" t="str">
            <v>J1</v>
          </cell>
          <cell r="R3769" t="str">
            <v>J5</v>
          </cell>
          <cell r="S3769" t="str">
            <v>ENTREGADO</v>
          </cell>
          <cell r="T3769">
            <v>0</v>
          </cell>
          <cell r="U3769" t="str">
            <v>SURCO QUISPE JOHNNY</v>
          </cell>
          <cell r="V3769" t="str">
            <v>FLOREZ CONDORI  JOSE WILLIANS</v>
          </cell>
        </row>
        <row r="3770">
          <cell r="A3770">
            <v>3754</v>
          </cell>
          <cell r="B3770">
            <v>42738</v>
          </cell>
          <cell r="C3770" t="str">
            <v>ENERO</v>
          </cell>
          <cell r="D3770" t="str">
            <v>2017</v>
          </cell>
          <cell r="E3770">
            <v>200</v>
          </cell>
          <cell r="F3770" t="str">
            <v>TALLER</v>
          </cell>
          <cell r="G3770" t="str">
            <v>TALLER</v>
          </cell>
          <cell r="H3770" t="str">
            <v>TALLER</v>
          </cell>
          <cell r="I3770" t="str">
            <v>TALLER</v>
          </cell>
          <cell r="J3770" t="str">
            <v>INSUMO TALLER</v>
          </cell>
          <cell r="K3770" t="str">
            <v>FOCO DE UN CONTACTO DE 12 V</v>
          </cell>
          <cell r="L3770">
            <v>1</v>
          </cell>
          <cell r="M3770" t="str">
            <v>UNID.</v>
          </cell>
          <cell r="N3770" t="str">
            <v>TRACTO</v>
          </cell>
          <cell r="O3770">
            <v>52</v>
          </cell>
          <cell r="P3770" t="str">
            <v>E2</v>
          </cell>
          <cell r="Q3770" t="str">
            <v>J1</v>
          </cell>
          <cell r="R3770" t="str">
            <v>J6</v>
          </cell>
          <cell r="S3770" t="str">
            <v>ENTREGADO</v>
          </cell>
          <cell r="T3770">
            <v>0</v>
          </cell>
          <cell r="U3770" t="str">
            <v>YUCA BELLIDO BORIS YERSY</v>
          </cell>
          <cell r="V3770" t="str">
            <v>FLOREZ CONDORI  JOSE WILLIANS</v>
          </cell>
        </row>
        <row r="3771">
          <cell r="A3771">
            <v>3755</v>
          </cell>
          <cell r="B3771">
            <v>42738</v>
          </cell>
          <cell r="C3771" t="str">
            <v>ENERO</v>
          </cell>
          <cell r="D3771" t="str">
            <v>2017</v>
          </cell>
          <cell r="E3771">
            <v>200</v>
          </cell>
          <cell r="F3771" t="str">
            <v>TALLER</v>
          </cell>
          <cell r="G3771" t="str">
            <v>TALLER</v>
          </cell>
          <cell r="H3771" t="str">
            <v>TALLER</v>
          </cell>
          <cell r="I3771" t="str">
            <v>TALLER</v>
          </cell>
          <cell r="J3771" t="str">
            <v>INSUMO TALLER</v>
          </cell>
          <cell r="K3771" t="str">
            <v>CINTA NEGRA</v>
          </cell>
          <cell r="L3771">
            <v>1</v>
          </cell>
          <cell r="M3771" t="str">
            <v>UNID.</v>
          </cell>
          <cell r="N3771" t="str">
            <v>TRACTO</v>
          </cell>
          <cell r="O3771">
            <v>52</v>
          </cell>
          <cell r="P3771" t="str">
            <v>E2</v>
          </cell>
          <cell r="Q3771" t="str">
            <v>J1</v>
          </cell>
          <cell r="R3771" t="str">
            <v>J6</v>
          </cell>
          <cell r="S3771" t="str">
            <v>ENTREGADO</v>
          </cell>
          <cell r="T3771">
            <v>0</v>
          </cell>
          <cell r="U3771" t="str">
            <v>YUCA BELLIDO BORIS YERSY</v>
          </cell>
          <cell r="V3771" t="str">
            <v>FLOREZ CONDORI  JOSE WILLIANS</v>
          </cell>
        </row>
        <row r="3772">
          <cell r="A3772">
            <v>3760</v>
          </cell>
          <cell r="B3772">
            <v>42738</v>
          </cell>
          <cell r="C3772" t="str">
            <v>ENERO</v>
          </cell>
          <cell r="D3772" t="str">
            <v>2017</v>
          </cell>
          <cell r="E3772">
            <v>200</v>
          </cell>
          <cell r="F3772" t="str">
            <v>TALLER</v>
          </cell>
          <cell r="G3772" t="str">
            <v>TALLER</v>
          </cell>
          <cell r="H3772" t="str">
            <v>TALLER</v>
          </cell>
          <cell r="I3772" t="str">
            <v>TALLER</v>
          </cell>
          <cell r="J3772" t="str">
            <v>INSUMO TALLER</v>
          </cell>
          <cell r="K3772" t="str">
            <v>TRAPOS SUELTOS</v>
          </cell>
          <cell r="L3772">
            <v>1</v>
          </cell>
          <cell r="M3772" t="str">
            <v>KG.</v>
          </cell>
          <cell r="N3772" t="str">
            <v>TALLER</v>
          </cell>
          <cell r="O3772">
            <v>52</v>
          </cell>
          <cell r="P3772" t="str">
            <v>J6</v>
          </cell>
          <cell r="Q3772" t="str">
            <v>J6</v>
          </cell>
          <cell r="R3772" t="str">
            <v>J6</v>
          </cell>
          <cell r="S3772" t="str">
            <v>ENTREGADO</v>
          </cell>
          <cell r="T3772">
            <v>0</v>
          </cell>
          <cell r="U3772" t="str">
            <v>VILLANUEVA BEJAR  YHORDAN MICHEL</v>
          </cell>
          <cell r="V3772" t="str">
            <v>VILLANUEVA BEJAR  YHORDAN MICHEL</v>
          </cell>
        </row>
        <row r="3773">
          <cell r="A3773">
            <v>3736</v>
          </cell>
          <cell r="B3773">
            <v>42738</v>
          </cell>
          <cell r="C3773" t="str">
            <v>ENERO</v>
          </cell>
          <cell r="D3773" t="str">
            <v>2017</v>
          </cell>
          <cell r="E3773">
            <v>705</v>
          </cell>
          <cell r="F3773" t="str">
            <v>X2W-759</v>
          </cell>
          <cell r="G3773" t="str">
            <v>C5V-999</v>
          </cell>
          <cell r="H3773" t="str">
            <v>LAS BAMBAS</v>
          </cell>
          <cell r="I3773">
            <v>156078</v>
          </cell>
          <cell r="J3773" t="str">
            <v>REPUESTO</v>
          </cell>
          <cell r="K3773" t="str">
            <v xml:space="preserve">BATERIAS </v>
          </cell>
          <cell r="L3773">
            <v>3</v>
          </cell>
          <cell r="M3773" t="str">
            <v>UNID.</v>
          </cell>
          <cell r="N3773" t="str">
            <v>TRACTO</v>
          </cell>
          <cell r="O3773">
            <v>52</v>
          </cell>
          <cell r="P3773" t="str">
            <v>E3</v>
          </cell>
          <cell r="Q3773" t="str">
            <v>J1</v>
          </cell>
          <cell r="R3773" t="str">
            <v>J6</v>
          </cell>
          <cell r="S3773" t="str">
            <v>ENTREGADO</v>
          </cell>
          <cell r="T3773">
            <v>0</v>
          </cell>
          <cell r="U3773" t="str">
            <v>CONDORI CHURATA ALEX</v>
          </cell>
          <cell r="V3773" t="str">
            <v>FLOREZ CONDORI  JOSE WILLIANS</v>
          </cell>
        </row>
        <row r="3774">
          <cell r="A3774">
            <v>3732</v>
          </cell>
          <cell r="B3774">
            <v>42738</v>
          </cell>
          <cell r="C3774" t="str">
            <v>ENERO</v>
          </cell>
          <cell r="D3774" t="str">
            <v>2017</v>
          </cell>
          <cell r="E3774">
            <v>654</v>
          </cell>
          <cell r="F3774" t="str">
            <v>X2W-760</v>
          </cell>
          <cell r="G3774" t="str">
            <v>C5V-992</v>
          </cell>
          <cell r="H3774" t="str">
            <v>LAS BAMBAS</v>
          </cell>
          <cell r="I3774">
            <v>151954</v>
          </cell>
          <cell r="J3774" t="str">
            <v>REPUESTO</v>
          </cell>
          <cell r="K3774" t="str">
            <v>PRESINTOS 300</v>
          </cell>
          <cell r="L3774">
            <v>8</v>
          </cell>
          <cell r="M3774" t="str">
            <v>UNID.</v>
          </cell>
          <cell r="N3774" t="str">
            <v>TRACTO</v>
          </cell>
          <cell r="O3774">
            <v>52</v>
          </cell>
          <cell r="P3774" t="str">
            <v>M4</v>
          </cell>
          <cell r="Q3774" t="str">
            <v>J1</v>
          </cell>
          <cell r="R3774" t="str">
            <v>J6</v>
          </cell>
          <cell r="S3774" t="str">
            <v>ENTREGADO</v>
          </cell>
          <cell r="T3774">
            <v>0</v>
          </cell>
          <cell r="U3774" t="str">
            <v>JULLIRI APAZA UBALDO</v>
          </cell>
          <cell r="V3774" t="str">
            <v>FLOREZ CONDORI  JOSE WILLIANS</v>
          </cell>
        </row>
        <row r="3775">
          <cell r="A3775">
            <v>3715</v>
          </cell>
          <cell r="B3775">
            <v>42738</v>
          </cell>
          <cell r="C3775" t="str">
            <v>ENERO</v>
          </cell>
          <cell r="D3775" t="str">
            <v>2017</v>
          </cell>
          <cell r="E3775">
            <v>740</v>
          </cell>
          <cell r="F3775" t="str">
            <v>X2W-761</v>
          </cell>
          <cell r="G3775" t="str">
            <v>C5V-996</v>
          </cell>
          <cell r="H3775" t="str">
            <v>LAS BAMBAS</v>
          </cell>
          <cell r="I3775">
            <v>147661</v>
          </cell>
          <cell r="J3775" t="str">
            <v>REPUESTO</v>
          </cell>
          <cell r="K3775" t="str">
            <v>FARO LATERAL AMBAR 12V</v>
          </cell>
          <cell r="L3775">
            <v>1</v>
          </cell>
          <cell r="M3775" t="str">
            <v>UNID.</v>
          </cell>
          <cell r="N3775" t="str">
            <v>CISTERNA</v>
          </cell>
          <cell r="O3775">
            <v>52</v>
          </cell>
          <cell r="P3775" t="str">
            <v>E3</v>
          </cell>
          <cell r="Q3775" t="str">
            <v>J1</v>
          </cell>
          <cell r="R3775" t="str">
            <v>J6</v>
          </cell>
          <cell r="S3775" t="str">
            <v>PENDIENTE</v>
          </cell>
          <cell r="T3775">
            <v>0</v>
          </cell>
          <cell r="U3775" t="str">
            <v>CONDORI CHURATA ALEX</v>
          </cell>
          <cell r="V3775" t="str">
            <v>FLOREZ CONDORI  JOSE WILLIANS</v>
          </cell>
        </row>
        <row r="3776">
          <cell r="A3776">
            <v>3716</v>
          </cell>
          <cell r="B3776">
            <v>42738</v>
          </cell>
          <cell r="C3776" t="str">
            <v>ENERO</v>
          </cell>
          <cell r="D3776" t="str">
            <v>2017</v>
          </cell>
          <cell r="E3776">
            <v>740</v>
          </cell>
          <cell r="F3776" t="str">
            <v>X2W-761</v>
          </cell>
          <cell r="G3776" t="str">
            <v>C5V-996</v>
          </cell>
          <cell r="H3776" t="str">
            <v>LAS BAMBAS</v>
          </cell>
          <cell r="I3776">
            <v>147661</v>
          </cell>
          <cell r="J3776" t="str">
            <v>REPUESTO</v>
          </cell>
          <cell r="K3776" t="str">
            <v>FOCO PILOTO DOBLE CONTACTO</v>
          </cell>
          <cell r="L3776">
            <v>1</v>
          </cell>
          <cell r="M3776" t="str">
            <v>UNID.</v>
          </cell>
          <cell r="N3776" t="str">
            <v>TRACTO</v>
          </cell>
          <cell r="O3776">
            <v>52</v>
          </cell>
          <cell r="P3776" t="str">
            <v>E3</v>
          </cell>
          <cell r="Q3776" t="str">
            <v>J1</v>
          </cell>
          <cell r="R3776" t="str">
            <v>J6</v>
          </cell>
          <cell r="S3776" t="str">
            <v>ENTREGADO</v>
          </cell>
          <cell r="T3776">
            <v>0</v>
          </cell>
          <cell r="U3776" t="str">
            <v>CONDORI CHURATA ALEX</v>
          </cell>
          <cell r="V3776" t="str">
            <v>FLOREZ CONDORI  JOSE WILLIANS</v>
          </cell>
        </row>
        <row r="3777">
          <cell r="A3777">
            <v>3717</v>
          </cell>
          <cell r="B3777">
            <v>42738</v>
          </cell>
          <cell r="C3777" t="str">
            <v>ENERO</v>
          </cell>
          <cell r="D3777" t="str">
            <v>2017</v>
          </cell>
          <cell r="E3777">
            <v>740</v>
          </cell>
          <cell r="F3777" t="str">
            <v>X2W-761</v>
          </cell>
          <cell r="G3777" t="str">
            <v>C5V-996</v>
          </cell>
          <cell r="H3777" t="str">
            <v>LAS BAMBAS</v>
          </cell>
          <cell r="I3777">
            <v>147661</v>
          </cell>
          <cell r="J3777" t="str">
            <v>REPUESTO</v>
          </cell>
          <cell r="K3777" t="str">
            <v>FOCOS LAGRIMONES DOBLE CONTACTO AMBAR</v>
          </cell>
          <cell r="L3777">
            <v>1</v>
          </cell>
          <cell r="M3777" t="str">
            <v>UNID.</v>
          </cell>
          <cell r="N3777" t="str">
            <v>TRACTO</v>
          </cell>
          <cell r="O3777">
            <v>52</v>
          </cell>
          <cell r="P3777" t="str">
            <v>E3</v>
          </cell>
          <cell r="Q3777" t="str">
            <v>J1</v>
          </cell>
          <cell r="R3777" t="str">
            <v>J6</v>
          </cell>
          <cell r="S3777" t="str">
            <v>ENTREGADO</v>
          </cell>
          <cell r="T3777">
            <v>0</v>
          </cell>
          <cell r="U3777" t="str">
            <v>CONDORI CHURATA ALEX</v>
          </cell>
          <cell r="V3777" t="str">
            <v>FLOREZ CONDORI  JOSE WILLIANS</v>
          </cell>
        </row>
        <row r="3778">
          <cell r="A3778">
            <v>3733</v>
          </cell>
          <cell r="B3778">
            <v>42738</v>
          </cell>
          <cell r="C3778" t="str">
            <v>ENERO</v>
          </cell>
          <cell r="D3778" t="str">
            <v>2017</v>
          </cell>
          <cell r="E3778">
            <v>740</v>
          </cell>
          <cell r="F3778" t="str">
            <v>X2W-761</v>
          </cell>
          <cell r="G3778" t="str">
            <v>C5V-996</v>
          </cell>
          <cell r="H3778" t="str">
            <v>LAS BAMBAS</v>
          </cell>
          <cell r="I3778">
            <v>147661</v>
          </cell>
          <cell r="J3778" t="str">
            <v>REPUESTO</v>
          </cell>
          <cell r="K3778" t="str">
            <v>TAPA DE FARO DELANTERO DERECHO</v>
          </cell>
          <cell r="L3778">
            <v>1</v>
          </cell>
          <cell r="M3778" t="str">
            <v>UNID.</v>
          </cell>
          <cell r="N3778" t="str">
            <v>TRACTO</v>
          </cell>
          <cell r="O3778">
            <v>52</v>
          </cell>
          <cell r="P3778" t="str">
            <v>E3</v>
          </cell>
          <cell r="Q3778" t="str">
            <v>J1</v>
          </cell>
          <cell r="R3778" t="str">
            <v>J6</v>
          </cell>
          <cell r="S3778" t="str">
            <v>ENTREGADO</v>
          </cell>
          <cell r="T3778">
            <v>0</v>
          </cell>
          <cell r="U3778" t="str">
            <v>CONDORI CHURATA ALEX</v>
          </cell>
          <cell r="V3778" t="str">
            <v>FLOREZ CONDORI  JOSE WILLIANS</v>
          </cell>
        </row>
        <row r="3779">
          <cell r="A3779">
            <v>3734</v>
          </cell>
          <cell r="B3779">
            <v>42738</v>
          </cell>
          <cell r="C3779" t="str">
            <v>ENERO</v>
          </cell>
          <cell r="D3779" t="str">
            <v>2017</v>
          </cell>
          <cell r="E3779">
            <v>740</v>
          </cell>
          <cell r="F3779" t="str">
            <v>X2W-761</v>
          </cell>
          <cell r="G3779" t="str">
            <v>C5V-996</v>
          </cell>
          <cell r="H3779" t="str">
            <v>LAS BAMBAS</v>
          </cell>
          <cell r="I3779">
            <v>147661</v>
          </cell>
          <cell r="J3779" t="str">
            <v>REPUESTO</v>
          </cell>
          <cell r="K3779" t="str">
            <v>TAPA DE FARO DELANTERO IZQUIERDO</v>
          </cell>
          <cell r="L3779">
            <v>1</v>
          </cell>
          <cell r="M3779" t="str">
            <v>UNID.</v>
          </cell>
          <cell r="N3779" t="str">
            <v>TRACTO</v>
          </cell>
          <cell r="O3779">
            <v>52</v>
          </cell>
          <cell r="P3779" t="str">
            <v>E3</v>
          </cell>
          <cell r="Q3779" t="str">
            <v>J1</v>
          </cell>
          <cell r="R3779" t="str">
            <v>J6</v>
          </cell>
          <cell r="S3779" t="str">
            <v>ENTREGADO</v>
          </cell>
          <cell r="T3779">
            <v>0</v>
          </cell>
          <cell r="U3779" t="str">
            <v>CONDORI CHURATA ALEX</v>
          </cell>
          <cell r="V3779" t="str">
            <v>FLOREZ CONDORI  JOSE WILLIANS</v>
          </cell>
        </row>
        <row r="3780">
          <cell r="A3780">
            <v>3817</v>
          </cell>
          <cell r="B3780">
            <v>42739</v>
          </cell>
          <cell r="C3780" t="str">
            <v>ENERO</v>
          </cell>
          <cell r="D3780" t="str">
            <v>2017</v>
          </cell>
          <cell r="E3780">
            <v>734</v>
          </cell>
          <cell r="F3780" t="str">
            <v>ABR-796</v>
          </cell>
          <cell r="G3780" t="str">
            <v>C9S-994</v>
          </cell>
          <cell r="H3780" t="str">
            <v>LAS BAMBAS</v>
          </cell>
          <cell r="I3780">
            <v>115053</v>
          </cell>
          <cell r="J3780" t="str">
            <v>REPUESTO</v>
          </cell>
          <cell r="K3780" t="str">
            <v>FAROS NEBLINEROS</v>
          </cell>
          <cell r="L3780">
            <v>2</v>
          </cell>
          <cell r="M3780" t="str">
            <v>UNID.</v>
          </cell>
          <cell r="N3780" t="str">
            <v>TRACTO</v>
          </cell>
          <cell r="O3780">
            <v>51</v>
          </cell>
          <cell r="P3780" t="str">
            <v>E3</v>
          </cell>
          <cell r="Q3780" t="str">
            <v>J1</v>
          </cell>
          <cell r="R3780" t="str">
            <v>J6</v>
          </cell>
          <cell r="S3780" t="str">
            <v>ENTREGADO</v>
          </cell>
          <cell r="T3780">
            <v>0</v>
          </cell>
          <cell r="U3780" t="str">
            <v>CONDORI CHURATA ALEX</v>
          </cell>
          <cell r="V3780" t="str">
            <v>FLOREZ CONDORI  JOSE WILLIANS</v>
          </cell>
        </row>
        <row r="3781">
          <cell r="A3781">
            <v>3809</v>
          </cell>
          <cell r="B3781">
            <v>42739</v>
          </cell>
          <cell r="C3781" t="str">
            <v>ENERO</v>
          </cell>
          <cell r="D3781" t="str">
            <v>2017</v>
          </cell>
          <cell r="E3781">
            <v>748</v>
          </cell>
          <cell r="F3781" t="str">
            <v>C5R-896</v>
          </cell>
          <cell r="G3781" t="str">
            <v>A0U-977</v>
          </cell>
          <cell r="H3781" t="str">
            <v>LAS BAMBAS</v>
          </cell>
          <cell r="I3781">
            <v>215026</v>
          </cell>
          <cell r="J3781" t="str">
            <v>REPUESTO</v>
          </cell>
          <cell r="K3781" t="str">
            <v>TAPA DE TANQUE DE COMBUSTIBLE DERECHO</v>
          </cell>
          <cell r="L3781">
            <v>1</v>
          </cell>
          <cell r="M3781" t="str">
            <v>UNID.</v>
          </cell>
          <cell r="N3781" t="str">
            <v>TRACTO</v>
          </cell>
          <cell r="O3781">
            <v>51</v>
          </cell>
          <cell r="P3781" t="str">
            <v>M9</v>
          </cell>
          <cell r="Q3781" t="str">
            <v>J1</v>
          </cell>
          <cell r="R3781" t="str">
            <v>J6</v>
          </cell>
          <cell r="S3781" t="str">
            <v>PENDIENTE</v>
          </cell>
          <cell r="T3781">
            <v>0</v>
          </cell>
          <cell r="U3781" t="str">
            <v>POMA SALAZAR CIRO</v>
          </cell>
          <cell r="V3781" t="str">
            <v>FLOREZ CONDORI  JOSE WILLIANS</v>
          </cell>
        </row>
        <row r="3782">
          <cell r="A3782">
            <v>3810</v>
          </cell>
          <cell r="B3782">
            <v>42739</v>
          </cell>
          <cell r="C3782" t="str">
            <v>ENERO</v>
          </cell>
          <cell r="D3782" t="str">
            <v>2017</v>
          </cell>
          <cell r="E3782">
            <v>748</v>
          </cell>
          <cell r="F3782" t="str">
            <v>C5R-896</v>
          </cell>
          <cell r="G3782" t="str">
            <v>A0U-977</v>
          </cell>
          <cell r="H3782" t="str">
            <v>LAS BAMBAS</v>
          </cell>
          <cell r="I3782">
            <v>215026</v>
          </cell>
          <cell r="J3782" t="str">
            <v>REPUESTO</v>
          </cell>
          <cell r="K3782" t="str">
            <v>TAPA DE TANQUE DE COMBUSTIBLE IZQUIERDO</v>
          </cell>
          <cell r="L3782">
            <v>1</v>
          </cell>
          <cell r="M3782" t="str">
            <v>UNID.</v>
          </cell>
          <cell r="N3782" t="str">
            <v>TRACTO</v>
          </cell>
          <cell r="O3782">
            <v>51</v>
          </cell>
          <cell r="P3782" t="str">
            <v>M9</v>
          </cell>
          <cell r="Q3782" t="str">
            <v>J1</v>
          </cell>
          <cell r="R3782" t="str">
            <v>J6</v>
          </cell>
          <cell r="S3782" t="str">
            <v>PENDIENTE</v>
          </cell>
          <cell r="T3782">
            <v>0</v>
          </cell>
          <cell r="U3782" t="str">
            <v>POMA SALAZAR CIRO</v>
          </cell>
          <cell r="V3782" t="str">
            <v>FLOREZ CONDORI  JOSE WILLIANS</v>
          </cell>
        </row>
        <row r="3783">
          <cell r="A3783">
            <v>3819</v>
          </cell>
          <cell r="B3783">
            <v>42739</v>
          </cell>
          <cell r="C3783" t="str">
            <v>ENERO</v>
          </cell>
          <cell r="D3783" t="str">
            <v>2017</v>
          </cell>
          <cell r="E3783">
            <v>716</v>
          </cell>
          <cell r="F3783" t="str">
            <v>C9M-902</v>
          </cell>
          <cell r="G3783" t="str">
            <v>B8L-970</v>
          </cell>
          <cell r="H3783" t="str">
            <v>LAS BAMBAS</v>
          </cell>
          <cell r="I3783">
            <v>212499</v>
          </cell>
          <cell r="J3783" t="str">
            <v>REPUESTO</v>
          </cell>
          <cell r="K3783" t="str">
            <v xml:space="preserve">BATERIAS </v>
          </cell>
          <cell r="L3783">
            <v>4</v>
          </cell>
          <cell r="M3783" t="str">
            <v>UNID.</v>
          </cell>
          <cell r="N3783" t="str">
            <v>TRACTO</v>
          </cell>
          <cell r="O3783">
            <v>51</v>
          </cell>
          <cell r="P3783" t="str">
            <v>E3</v>
          </cell>
          <cell r="Q3783" t="str">
            <v>J1</v>
          </cell>
          <cell r="R3783" t="str">
            <v>J6</v>
          </cell>
          <cell r="S3783" t="str">
            <v>ENTREGADO</v>
          </cell>
          <cell r="T3783">
            <v>0</v>
          </cell>
          <cell r="U3783" t="str">
            <v>CONDORI CHURATA ALEX</v>
          </cell>
          <cell r="V3783" t="str">
            <v>FLOREZ CONDORI  JOSE WILLIANS</v>
          </cell>
        </row>
        <row r="3784">
          <cell r="A3784">
            <v>3839</v>
          </cell>
          <cell r="B3784">
            <v>42739</v>
          </cell>
          <cell r="C3784" t="str">
            <v>ENERO</v>
          </cell>
          <cell r="D3784" t="str">
            <v>2017</v>
          </cell>
          <cell r="E3784">
            <v>733</v>
          </cell>
          <cell r="F3784" t="str">
            <v>C9N-807</v>
          </cell>
          <cell r="G3784" t="str">
            <v>B4O-994</v>
          </cell>
          <cell r="H3784" t="str">
            <v>LAS BAMBAS</v>
          </cell>
          <cell r="I3784">
            <v>214163</v>
          </cell>
          <cell r="J3784" t="str">
            <v>REPUESTO</v>
          </cell>
          <cell r="K3784" t="str">
            <v>ACCESORIO CARTUCHO DE PULPO</v>
          </cell>
          <cell r="L3784">
            <v>1</v>
          </cell>
          <cell r="M3784" t="str">
            <v>UNID.</v>
          </cell>
          <cell r="N3784" t="str">
            <v>CISTERNA</v>
          </cell>
          <cell r="O3784">
            <v>51</v>
          </cell>
          <cell r="P3784" t="str">
            <v>J7</v>
          </cell>
          <cell r="Q3784" t="str">
            <v>J7</v>
          </cell>
          <cell r="R3784" t="str">
            <v>J6</v>
          </cell>
          <cell r="S3784" t="str">
            <v>ENTREGADO</v>
          </cell>
          <cell r="T3784">
            <v>0</v>
          </cell>
          <cell r="U3784" t="str">
            <v>DONAYRE INGA PEDRO</v>
          </cell>
          <cell r="V3784" t="str">
            <v>DONAYRE INGA PEDRO</v>
          </cell>
        </row>
        <row r="3785">
          <cell r="A3785">
            <v>3808</v>
          </cell>
          <cell r="B3785">
            <v>42739</v>
          </cell>
          <cell r="C3785" t="str">
            <v>ENERO</v>
          </cell>
          <cell r="D3785" t="str">
            <v>2017</v>
          </cell>
          <cell r="E3785">
            <v>722</v>
          </cell>
          <cell r="F3785" t="str">
            <v>D3N-721</v>
          </cell>
          <cell r="G3785" t="str">
            <v>C4S-979</v>
          </cell>
          <cell r="H3785" t="str">
            <v>LAS BAMBAS</v>
          </cell>
          <cell r="I3785">
            <v>139487</v>
          </cell>
          <cell r="J3785" t="str">
            <v>REPUESTO</v>
          </cell>
          <cell r="K3785" t="str">
            <v>FAROS NEBLINEROS</v>
          </cell>
          <cell r="L3785">
            <v>2</v>
          </cell>
          <cell r="M3785" t="str">
            <v>UNID.</v>
          </cell>
          <cell r="N3785" t="str">
            <v>TRACTO</v>
          </cell>
          <cell r="O3785">
            <v>51</v>
          </cell>
          <cell r="P3785" t="str">
            <v>E2</v>
          </cell>
          <cell r="Q3785" t="str">
            <v>J1</v>
          </cell>
          <cell r="R3785" t="str">
            <v>J6</v>
          </cell>
          <cell r="S3785" t="str">
            <v>ENTREGADO</v>
          </cell>
          <cell r="T3785">
            <v>0</v>
          </cell>
          <cell r="U3785" t="str">
            <v>YUCA BELLIDO BORIS YERSY</v>
          </cell>
          <cell r="V3785" t="str">
            <v>FLOREZ CONDORI  JOSE WILLIANS</v>
          </cell>
        </row>
        <row r="3786">
          <cell r="A3786">
            <v>3818</v>
          </cell>
          <cell r="B3786">
            <v>42739</v>
          </cell>
          <cell r="C3786" t="str">
            <v>ENERO</v>
          </cell>
          <cell r="D3786" t="str">
            <v>2017</v>
          </cell>
          <cell r="E3786">
            <v>722</v>
          </cell>
          <cell r="F3786" t="str">
            <v>D3N-721</v>
          </cell>
          <cell r="G3786" t="str">
            <v>C4S-979</v>
          </cell>
          <cell r="H3786" t="str">
            <v>LAS BAMBAS</v>
          </cell>
          <cell r="I3786">
            <v>139487</v>
          </cell>
          <cell r="J3786" t="str">
            <v>REPUESTO</v>
          </cell>
          <cell r="K3786" t="str">
            <v>SPRAY COLOR VERDE</v>
          </cell>
          <cell r="L3786">
            <v>1</v>
          </cell>
          <cell r="M3786" t="str">
            <v>UNID.</v>
          </cell>
          <cell r="N3786" t="str">
            <v>CISTERNA</v>
          </cell>
          <cell r="O3786">
            <v>51</v>
          </cell>
          <cell r="P3786" t="str">
            <v>S3</v>
          </cell>
          <cell r="Q3786" t="str">
            <v>J1</v>
          </cell>
          <cell r="R3786" t="str">
            <v>J6</v>
          </cell>
          <cell r="S3786" t="str">
            <v>ENTREGADO</v>
          </cell>
          <cell r="T3786">
            <v>0</v>
          </cell>
          <cell r="U3786" t="str">
            <v>JIMENEZ MACHACA JAVIER</v>
          </cell>
          <cell r="V3786" t="str">
            <v>FLOREZ CONDORI  JOSE WILLIANS</v>
          </cell>
        </row>
        <row r="3787">
          <cell r="A3787">
            <v>3800</v>
          </cell>
          <cell r="B3787">
            <v>42739</v>
          </cell>
          <cell r="C3787" t="str">
            <v>ENERO</v>
          </cell>
          <cell r="D3787" t="str">
            <v>2017</v>
          </cell>
          <cell r="E3787">
            <v>741</v>
          </cell>
          <cell r="F3787" t="str">
            <v>D3R-742</v>
          </cell>
          <cell r="G3787" t="str">
            <v>D2E-975</v>
          </cell>
          <cell r="H3787" t="str">
            <v>LAS BAMBAS</v>
          </cell>
          <cell r="I3787">
            <v>156832</v>
          </cell>
          <cell r="J3787" t="str">
            <v>REPUESTO</v>
          </cell>
          <cell r="K3787" t="str">
            <v>LLANTAS</v>
          </cell>
          <cell r="L3787">
            <v>8</v>
          </cell>
          <cell r="M3787" t="str">
            <v>UNID.</v>
          </cell>
          <cell r="N3787" t="str">
            <v>CISTERNA</v>
          </cell>
          <cell r="O3787">
            <v>51</v>
          </cell>
          <cell r="P3787" t="str">
            <v>J3</v>
          </cell>
          <cell r="Q3787" t="str">
            <v>J3</v>
          </cell>
          <cell r="R3787" t="str">
            <v>J6</v>
          </cell>
          <cell r="S3787" t="str">
            <v>ENTREGADO</v>
          </cell>
          <cell r="T3787">
            <v>0</v>
          </cell>
          <cell r="U3787" t="str">
            <v>CHURA PIZARRO ALBERTO</v>
          </cell>
          <cell r="V3787" t="str">
            <v>CHURA PIZARRO ALBERTO</v>
          </cell>
        </row>
        <row r="3788">
          <cell r="A3788">
            <v>3776</v>
          </cell>
          <cell r="B3788">
            <v>42739</v>
          </cell>
          <cell r="C3788" t="str">
            <v>ENERO</v>
          </cell>
          <cell r="D3788" t="str">
            <v>2017</v>
          </cell>
          <cell r="E3788">
            <v>666</v>
          </cell>
          <cell r="F3788" t="str">
            <v>D3S-725</v>
          </cell>
          <cell r="G3788" t="str">
            <v>TBL-977</v>
          </cell>
          <cell r="H3788" t="str">
            <v>LAS BAMBAS</v>
          </cell>
          <cell r="I3788">
            <v>150007</v>
          </cell>
          <cell r="J3788" t="str">
            <v>REPUESTO</v>
          </cell>
          <cell r="K3788" t="str">
            <v>ACEITE 15W40</v>
          </cell>
          <cell r="L3788">
            <v>10</v>
          </cell>
          <cell r="M3788" t="str">
            <v>GLNS.</v>
          </cell>
          <cell r="N3788" t="str">
            <v>TRACTO</v>
          </cell>
          <cell r="O3788">
            <v>51</v>
          </cell>
          <cell r="P3788" t="str">
            <v>M9</v>
          </cell>
          <cell r="Q3788" t="str">
            <v>J1</v>
          </cell>
          <cell r="R3788" t="str">
            <v>J6</v>
          </cell>
          <cell r="S3788" t="str">
            <v>ENTREGADO</v>
          </cell>
          <cell r="T3788">
            <v>0</v>
          </cell>
          <cell r="U3788" t="str">
            <v>POMA SALAZAR CIRO</v>
          </cell>
          <cell r="V3788" t="str">
            <v>FLOREZ CONDORI  JOSE WILLIANS</v>
          </cell>
        </row>
        <row r="3789">
          <cell r="A3789">
            <v>3777</v>
          </cell>
          <cell r="B3789">
            <v>42739</v>
          </cell>
          <cell r="C3789" t="str">
            <v>ENERO</v>
          </cell>
          <cell r="D3789" t="str">
            <v>2017</v>
          </cell>
          <cell r="E3789">
            <v>666</v>
          </cell>
          <cell r="F3789" t="str">
            <v>D3S-725</v>
          </cell>
          <cell r="G3789" t="str">
            <v>TBL-977</v>
          </cell>
          <cell r="H3789" t="str">
            <v>LAS BAMBAS</v>
          </cell>
          <cell r="I3789">
            <v>150007</v>
          </cell>
          <cell r="J3789" t="str">
            <v>REPUESTO</v>
          </cell>
          <cell r="K3789" t="str">
            <v>FILTRO DE ACEITE</v>
          </cell>
          <cell r="L3789">
            <v>2</v>
          </cell>
          <cell r="M3789" t="str">
            <v>UNID.</v>
          </cell>
          <cell r="N3789" t="str">
            <v>TRACTO</v>
          </cell>
          <cell r="O3789">
            <v>51</v>
          </cell>
          <cell r="P3789" t="str">
            <v>M9</v>
          </cell>
          <cell r="Q3789" t="str">
            <v>J1</v>
          </cell>
          <cell r="R3789" t="str">
            <v>J6</v>
          </cell>
          <cell r="S3789" t="str">
            <v>ENTREGADO</v>
          </cell>
          <cell r="T3789">
            <v>0</v>
          </cell>
          <cell r="U3789" t="str">
            <v>POMA SALAZAR CIRO</v>
          </cell>
          <cell r="V3789" t="str">
            <v>FLOREZ CONDORI  JOSE WILLIANS</v>
          </cell>
        </row>
        <row r="3790">
          <cell r="A3790">
            <v>3778</v>
          </cell>
          <cell r="B3790">
            <v>42739</v>
          </cell>
          <cell r="C3790" t="str">
            <v>ENERO</v>
          </cell>
          <cell r="D3790" t="str">
            <v>2017</v>
          </cell>
          <cell r="E3790">
            <v>666</v>
          </cell>
          <cell r="F3790" t="str">
            <v>D3S-725</v>
          </cell>
          <cell r="G3790" t="str">
            <v>TBL-977</v>
          </cell>
          <cell r="H3790" t="str">
            <v>LAS BAMBAS</v>
          </cell>
          <cell r="I3790">
            <v>150007</v>
          </cell>
          <cell r="J3790" t="str">
            <v>REPUESTO</v>
          </cell>
          <cell r="K3790" t="str">
            <v>FILTRO PETROLEO VALVULA</v>
          </cell>
          <cell r="L3790">
            <v>1</v>
          </cell>
          <cell r="M3790" t="str">
            <v>UNID.</v>
          </cell>
          <cell r="N3790" t="str">
            <v>TRACTO</v>
          </cell>
          <cell r="O3790">
            <v>51</v>
          </cell>
          <cell r="P3790" t="str">
            <v>M9</v>
          </cell>
          <cell r="Q3790" t="str">
            <v>J1</v>
          </cell>
          <cell r="R3790" t="str">
            <v>J6</v>
          </cell>
          <cell r="S3790" t="str">
            <v>ENTREGADO</v>
          </cell>
          <cell r="T3790">
            <v>0</v>
          </cell>
          <cell r="U3790" t="str">
            <v>POMA SALAZAR CIRO</v>
          </cell>
          <cell r="V3790" t="str">
            <v>FLOREZ CONDORI  JOSE WILLIANS</v>
          </cell>
        </row>
        <row r="3791">
          <cell r="A3791">
            <v>3779</v>
          </cell>
          <cell r="B3791">
            <v>42739</v>
          </cell>
          <cell r="C3791" t="str">
            <v>ENERO</v>
          </cell>
          <cell r="D3791" t="str">
            <v>2017</v>
          </cell>
          <cell r="E3791">
            <v>666</v>
          </cell>
          <cell r="F3791" t="str">
            <v>D3S-725</v>
          </cell>
          <cell r="G3791" t="str">
            <v>TBL-977</v>
          </cell>
          <cell r="H3791" t="str">
            <v>LAS BAMBAS</v>
          </cell>
          <cell r="I3791">
            <v>150007</v>
          </cell>
          <cell r="J3791" t="str">
            <v>REPUESTO</v>
          </cell>
          <cell r="K3791" t="str">
            <v>FILTRO PETROLEO</v>
          </cell>
          <cell r="L3791">
            <v>1</v>
          </cell>
          <cell r="M3791" t="str">
            <v>UNID.</v>
          </cell>
          <cell r="N3791" t="str">
            <v>TRACTO</v>
          </cell>
          <cell r="O3791">
            <v>51</v>
          </cell>
          <cell r="P3791" t="str">
            <v>M9</v>
          </cell>
          <cell r="Q3791" t="str">
            <v>J1</v>
          </cell>
          <cell r="R3791" t="str">
            <v>J6</v>
          </cell>
          <cell r="S3791" t="str">
            <v>ENTREGADO</v>
          </cell>
          <cell r="T3791">
            <v>0</v>
          </cell>
          <cell r="U3791" t="str">
            <v>POMA SALAZAR CIRO</v>
          </cell>
          <cell r="V3791" t="str">
            <v>FLOREZ CONDORI  JOSE WILLIANS</v>
          </cell>
        </row>
        <row r="3792">
          <cell r="A3792">
            <v>3780</v>
          </cell>
          <cell r="B3792">
            <v>42739</v>
          </cell>
          <cell r="C3792" t="str">
            <v>ENERO</v>
          </cell>
          <cell r="D3792" t="str">
            <v>2017</v>
          </cell>
          <cell r="E3792">
            <v>666</v>
          </cell>
          <cell r="F3792" t="str">
            <v>D3S-725</v>
          </cell>
          <cell r="G3792" t="str">
            <v>TBL-977</v>
          </cell>
          <cell r="H3792" t="str">
            <v>LAS BAMBAS</v>
          </cell>
          <cell r="I3792">
            <v>150007</v>
          </cell>
          <cell r="J3792" t="str">
            <v>REPUESTO</v>
          </cell>
          <cell r="K3792" t="str">
            <v>FILTRO AIRE PRIMARIO</v>
          </cell>
          <cell r="L3792">
            <v>1</v>
          </cell>
          <cell r="M3792" t="str">
            <v>UNID.</v>
          </cell>
          <cell r="N3792" t="str">
            <v>TRACTO</v>
          </cell>
          <cell r="O3792">
            <v>51</v>
          </cell>
          <cell r="P3792" t="str">
            <v>M9</v>
          </cell>
          <cell r="Q3792" t="str">
            <v>J1</v>
          </cell>
          <cell r="R3792" t="str">
            <v>J6</v>
          </cell>
          <cell r="S3792" t="str">
            <v>PENDIENTE</v>
          </cell>
          <cell r="T3792">
            <v>0</v>
          </cell>
          <cell r="U3792" t="str">
            <v>POMA SALAZAR CIRO</v>
          </cell>
          <cell r="V3792" t="str">
            <v>FLOREZ CONDORI  JOSE WILLIANS</v>
          </cell>
        </row>
        <row r="3793">
          <cell r="A3793">
            <v>3781</v>
          </cell>
          <cell r="B3793">
            <v>42739</v>
          </cell>
          <cell r="C3793" t="str">
            <v>ENERO</v>
          </cell>
          <cell r="D3793" t="str">
            <v>2017</v>
          </cell>
          <cell r="E3793">
            <v>666</v>
          </cell>
          <cell r="F3793" t="str">
            <v>D3S-725</v>
          </cell>
          <cell r="G3793" t="str">
            <v>TBL-977</v>
          </cell>
          <cell r="H3793" t="str">
            <v>LAS BAMBAS</v>
          </cell>
          <cell r="I3793">
            <v>150007</v>
          </cell>
          <cell r="J3793" t="str">
            <v>REPUESTO</v>
          </cell>
          <cell r="K3793" t="str">
            <v>FILTRO AIRE SECUNDARIO</v>
          </cell>
          <cell r="L3793">
            <v>1</v>
          </cell>
          <cell r="M3793" t="str">
            <v>UNID.</v>
          </cell>
          <cell r="N3793" t="str">
            <v>TRACTO</v>
          </cell>
          <cell r="O3793">
            <v>51</v>
          </cell>
          <cell r="P3793" t="str">
            <v>M9</v>
          </cell>
          <cell r="Q3793" t="str">
            <v>J1</v>
          </cell>
          <cell r="R3793" t="str">
            <v>J6</v>
          </cell>
          <cell r="S3793" t="str">
            <v>PENDIENTE</v>
          </cell>
          <cell r="T3793">
            <v>0</v>
          </cell>
          <cell r="U3793" t="str">
            <v>POMA SALAZAR CIRO</v>
          </cell>
          <cell r="V3793" t="str">
            <v>FLOREZ CONDORI  JOSE WILLIANS</v>
          </cell>
        </row>
        <row r="3794">
          <cell r="A3794">
            <v>3787</v>
          </cell>
          <cell r="B3794">
            <v>42739</v>
          </cell>
          <cell r="C3794" t="str">
            <v>ENERO</v>
          </cell>
          <cell r="D3794" t="str">
            <v>2017</v>
          </cell>
          <cell r="E3794">
            <v>666</v>
          </cell>
          <cell r="F3794" t="str">
            <v>D3S-725</v>
          </cell>
          <cell r="G3794" t="str">
            <v>TBL-977</v>
          </cell>
          <cell r="H3794" t="str">
            <v>LAS BAMBAS</v>
          </cell>
          <cell r="I3794">
            <v>150007</v>
          </cell>
          <cell r="J3794" t="str">
            <v>REPUESTO</v>
          </cell>
          <cell r="K3794" t="str">
            <v>ACEITE 15W40</v>
          </cell>
          <cell r="L3794">
            <v>10</v>
          </cell>
          <cell r="M3794" t="str">
            <v>GLNS.</v>
          </cell>
          <cell r="N3794" t="str">
            <v>TRACTO</v>
          </cell>
          <cell r="O3794">
            <v>51</v>
          </cell>
          <cell r="P3794" t="str">
            <v>M9</v>
          </cell>
          <cell r="Q3794" t="str">
            <v>J1</v>
          </cell>
          <cell r="R3794" t="str">
            <v>J6</v>
          </cell>
          <cell r="S3794" t="str">
            <v>ENTREGADO</v>
          </cell>
          <cell r="T3794">
            <v>0</v>
          </cell>
          <cell r="U3794" t="str">
            <v>POMA SALAZAR CIRO</v>
          </cell>
          <cell r="V3794" t="str">
            <v>FLOREZ CONDORI  JOSE WILLIANS</v>
          </cell>
        </row>
        <row r="3795">
          <cell r="A3795">
            <v>3788</v>
          </cell>
          <cell r="B3795">
            <v>42739</v>
          </cell>
          <cell r="C3795" t="str">
            <v>ENERO</v>
          </cell>
          <cell r="D3795" t="str">
            <v>2017</v>
          </cell>
          <cell r="E3795">
            <v>666</v>
          </cell>
          <cell r="F3795" t="str">
            <v>D3S-725</v>
          </cell>
          <cell r="G3795" t="str">
            <v>TBL-977</v>
          </cell>
          <cell r="H3795" t="str">
            <v>LAS BAMBAS</v>
          </cell>
          <cell r="I3795">
            <v>150007</v>
          </cell>
          <cell r="J3795" t="str">
            <v>REPUESTO</v>
          </cell>
          <cell r="K3795" t="str">
            <v>FILTRO DE ACEITE</v>
          </cell>
          <cell r="L3795">
            <v>2</v>
          </cell>
          <cell r="M3795" t="str">
            <v>UNID.</v>
          </cell>
          <cell r="N3795" t="str">
            <v>TRACTO</v>
          </cell>
          <cell r="O3795">
            <v>51</v>
          </cell>
          <cell r="P3795" t="str">
            <v>M9</v>
          </cell>
          <cell r="Q3795" t="str">
            <v>J1</v>
          </cell>
          <cell r="R3795" t="str">
            <v>J6</v>
          </cell>
          <cell r="S3795" t="str">
            <v>ENTREGADO</v>
          </cell>
          <cell r="T3795">
            <v>0</v>
          </cell>
          <cell r="U3795" t="str">
            <v>POMA SALAZAR CIRO</v>
          </cell>
          <cell r="V3795" t="str">
            <v>FLOREZ CONDORI  JOSE WILLIANS</v>
          </cell>
        </row>
        <row r="3796">
          <cell r="A3796">
            <v>3789</v>
          </cell>
          <cell r="B3796">
            <v>42739</v>
          </cell>
          <cell r="C3796" t="str">
            <v>ENERO</v>
          </cell>
          <cell r="D3796" t="str">
            <v>2017</v>
          </cell>
          <cell r="E3796">
            <v>666</v>
          </cell>
          <cell r="F3796" t="str">
            <v>D3S-725</v>
          </cell>
          <cell r="G3796" t="str">
            <v>TBL-977</v>
          </cell>
          <cell r="H3796" t="str">
            <v>LAS BAMBAS</v>
          </cell>
          <cell r="I3796">
            <v>150007</v>
          </cell>
          <cell r="J3796" t="str">
            <v>REPUESTO</v>
          </cell>
          <cell r="K3796" t="str">
            <v>FILTRO PETROLEO VALVULA</v>
          </cell>
          <cell r="L3796">
            <v>1</v>
          </cell>
          <cell r="M3796" t="str">
            <v>UNID.</v>
          </cell>
          <cell r="N3796" t="str">
            <v>TRACTO</v>
          </cell>
          <cell r="O3796">
            <v>51</v>
          </cell>
          <cell r="P3796" t="str">
            <v>M9</v>
          </cell>
          <cell r="Q3796" t="str">
            <v>J1</v>
          </cell>
          <cell r="R3796" t="str">
            <v>J6</v>
          </cell>
          <cell r="S3796" t="str">
            <v>ENTREGADO</v>
          </cell>
          <cell r="T3796">
            <v>0</v>
          </cell>
          <cell r="U3796" t="str">
            <v>POMA SALAZAR CIRO</v>
          </cell>
          <cell r="V3796" t="str">
            <v>FLOREZ CONDORI  JOSE WILLIANS</v>
          </cell>
        </row>
        <row r="3797">
          <cell r="A3797">
            <v>3790</v>
          </cell>
          <cell r="B3797">
            <v>42739</v>
          </cell>
          <cell r="C3797" t="str">
            <v>ENERO</v>
          </cell>
          <cell r="D3797" t="str">
            <v>2017</v>
          </cell>
          <cell r="E3797">
            <v>666</v>
          </cell>
          <cell r="F3797" t="str">
            <v>D3S-725</v>
          </cell>
          <cell r="G3797" t="str">
            <v>TBL-977</v>
          </cell>
          <cell r="H3797" t="str">
            <v>LAS BAMBAS</v>
          </cell>
          <cell r="I3797">
            <v>150007</v>
          </cell>
          <cell r="J3797" t="str">
            <v>REPUESTO</v>
          </cell>
          <cell r="K3797" t="str">
            <v>FILTRO PETROLEO</v>
          </cell>
          <cell r="L3797">
            <v>1</v>
          </cell>
          <cell r="M3797" t="str">
            <v>UNID.</v>
          </cell>
          <cell r="N3797" t="str">
            <v>TRACTO</v>
          </cell>
          <cell r="O3797">
            <v>51</v>
          </cell>
          <cell r="P3797" t="str">
            <v>M9</v>
          </cell>
          <cell r="Q3797" t="str">
            <v>J1</v>
          </cell>
          <cell r="R3797" t="str">
            <v>J6</v>
          </cell>
          <cell r="S3797" t="str">
            <v>ENTREGADO</v>
          </cell>
          <cell r="T3797">
            <v>0</v>
          </cell>
          <cell r="U3797" t="str">
            <v>POMA SALAZAR CIRO</v>
          </cell>
          <cell r="V3797" t="str">
            <v>FLOREZ CONDORI  JOSE WILLIANS</v>
          </cell>
        </row>
        <row r="3798">
          <cell r="A3798">
            <v>3791</v>
          </cell>
          <cell r="B3798">
            <v>42739</v>
          </cell>
          <cell r="C3798" t="str">
            <v>ENERO</v>
          </cell>
          <cell r="D3798" t="str">
            <v>2017</v>
          </cell>
          <cell r="E3798">
            <v>666</v>
          </cell>
          <cell r="F3798" t="str">
            <v>D3S-725</v>
          </cell>
          <cell r="G3798" t="str">
            <v>TBL-977</v>
          </cell>
          <cell r="H3798" t="str">
            <v>LAS BAMBAS</v>
          </cell>
          <cell r="I3798">
            <v>150007</v>
          </cell>
          <cell r="J3798" t="str">
            <v>REPUESTO</v>
          </cell>
          <cell r="K3798" t="str">
            <v>FILTRO AIRE PRIMARIO</v>
          </cell>
          <cell r="L3798">
            <v>1</v>
          </cell>
          <cell r="M3798" t="str">
            <v>UNID.</v>
          </cell>
          <cell r="N3798" t="str">
            <v>TRACTO</v>
          </cell>
          <cell r="O3798">
            <v>51</v>
          </cell>
          <cell r="P3798" t="str">
            <v>M9</v>
          </cell>
          <cell r="Q3798" t="str">
            <v>J1</v>
          </cell>
          <cell r="R3798" t="str">
            <v>J6</v>
          </cell>
          <cell r="S3798" t="str">
            <v>PENDIENTE</v>
          </cell>
          <cell r="T3798">
            <v>0</v>
          </cell>
          <cell r="U3798" t="str">
            <v>POMA SALAZAR CIRO</v>
          </cell>
          <cell r="V3798" t="str">
            <v>FLOREZ CONDORI  JOSE WILLIANS</v>
          </cell>
        </row>
        <row r="3799">
          <cell r="A3799">
            <v>3792</v>
          </cell>
          <cell r="B3799">
            <v>42739</v>
          </cell>
          <cell r="C3799" t="str">
            <v>ENERO</v>
          </cell>
          <cell r="D3799" t="str">
            <v>2017</v>
          </cell>
          <cell r="E3799">
            <v>666</v>
          </cell>
          <cell r="F3799" t="str">
            <v>D3S-725</v>
          </cell>
          <cell r="G3799" t="str">
            <v>TBL-977</v>
          </cell>
          <cell r="H3799" t="str">
            <v>LAS BAMBAS</v>
          </cell>
          <cell r="I3799">
            <v>150007</v>
          </cell>
          <cell r="J3799" t="str">
            <v>REPUESTO</v>
          </cell>
          <cell r="K3799" t="str">
            <v>FILTRO AIRE SECUNDARIO</v>
          </cell>
          <cell r="L3799">
            <v>1</v>
          </cell>
          <cell r="M3799" t="str">
            <v>UNID.</v>
          </cell>
          <cell r="N3799" t="str">
            <v>TRACTO</v>
          </cell>
          <cell r="O3799">
            <v>51</v>
          </cell>
          <cell r="P3799" t="str">
            <v>M9</v>
          </cell>
          <cell r="Q3799" t="str">
            <v>J1</v>
          </cell>
          <cell r="R3799" t="str">
            <v>J6</v>
          </cell>
          <cell r="S3799" t="str">
            <v>PENDIENTE</v>
          </cell>
          <cell r="T3799">
            <v>0</v>
          </cell>
          <cell r="U3799" t="str">
            <v>POMA SALAZAR CIRO</v>
          </cell>
          <cell r="V3799" t="str">
            <v>FLOREZ CONDORI  JOSE WILLIANS</v>
          </cell>
        </row>
        <row r="3800">
          <cell r="A3800">
            <v>3820</v>
          </cell>
          <cell r="B3800">
            <v>42739</v>
          </cell>
          <cell r="C3800" t="str">
            <v>ENERO</v>
          </cell>
          <cell r="D3800" t="str">
            <v>2017</v>
          </cell>
          <cell r="E3800">
            <v>666</v>
          </cell>
          <cell r="F3800" t="str">
            <v>D3S-725</v>
          </cell>
          <cell r="G3800" t="str">
            <v>TBL-977</v>
          </cell>
          <cell r="H3800" t="str">
            <v>LAS BAMBAS</v>
          </cell>
          <cell r="I3800">
            <v>150007</v>
          </cell>
          <cell r="J3800" t="str">
            <v>REPUESTO</v>
          </cell>
          <cell r="K3800" t="str">
            <v>ELECTROVALVULA DEL VENTILADOR</v>
          </cell>
          <cell r="L3800">
            <v>1</v>
          </cell>
          <cell r="M3800" t="str">
            <v>UNID.</v>
          </cell>
          <cell r="N3800" t="str">
            <v>TRACTO</v>
          </cell>
          <cell r="O3800">
            <v>51</v>
          </cell>
          <cell r="P3800" t="str">
            <v>M8</v>
          </cell>
          <cell r="Q3800" t="str">
            <v>J1</v>
          </cell>
          <cell r="R3800" t="str">
            <v>J6</v>
          </cell>
          <cell r="S3800" t="str">
            <v>ENTREGADO</v>
          </cell>
          <cell r="T3800">
            <v>0</v>
          </cell>
          <cell r="U3800" t="str">
            <v>VARILLAS GAGO  OSCAR ALBERTO</v>
          </cell>
          <cell r="V3800" t="str">
            <v>FLOREZ CONDORI  JOSE WILLIANS</v>
          </cell>
        </row>
        <row r="3801">
          <cell r="A3801">
            <v>3821</v>
          </cell>
          <cell r="B3801">
            <v>42739</v>
          </cell>
          <cell r="C3801" t="str">
            <v>ENERO</v>
          </cell>
          <cell r="D3801" t="str">
            <v>2017</v>
          </cell>
          <cell r="E3801">
            <v>666</v>
          </cell>
          <cell r="F3801" t="str">
            <v>D3S-725</v>
          </cell>
          <cell r="G3801" t="str">
            <v>TBL-977</v>
          </cell>
          <cell r="H3801" t="str">
            <v>LAS BAMBAS</v>
          </cell>
          <cell r="I3801">
            <v>150007</v>
          </cell>
          <cell r="J3801" t="str">
            <v>REPUESTO</v>
          </cell>
          <cell r="K3801" t="str">
            <v>MANGUERA2 1/2 X 20</v>
          </cell>
          <cell r="L3801">
            <v>1</v>
          </cell>
          <cell r="M3801" t="str">
            <v>UNID.</v>
          </cell>
          <cell r="N3801" t="str">
            <v>TRACTO</v>
          </cell>
          <cell r="O3801">
            <v>51</v>
          </cell>
          <cell r="P3801" t="str">
            <v>M8</v>
          </cell>
          <cell r="Q3801" t="str">
            <v>J1</v>
          </cell>
          <cell r="R3801" t="str">
            <v>J6</v>
          </cell>
          <cell r="S3801" t="str">
            <v>ENTREGADO</v>
          </cell>
          <cell r="T3801">
            <v>0</v>
          </cell>
          <cell r="U3801" t="str">
            <v>VARILLAS GAGO  OSCAR ALBERTO</v>
          </cell>
          <cell r="V3801" t="str">
            <v>FLOREZ CONDORI  JOSE WILLIANS</v>
          </cell>
        </row>
        <row r="3802">
          <cell r="A3802">
            <v>3822</v>
          </cell>
          <cell r="B3802">
            <v>42739</v>
          </cell>
          <cell r="C3802" t="str">
            <v>ENERO</v>
          </cell>
          <cell r="D3802" t="str">
            <v>2017</v>
          </cell>
          <cell r="E3802">
            <v>666</v>
          </cell>
          <cell r="F3802" t="str">
            <v>D3S-725</v>
          </cell>
          <cell r="G3802" t="str">
            <v>TBL-977</v>
          </cell>
          <cell r="H3802" t="str">
            <v>LAS BAMBAS</v>
          </cell>
          <cell r="I3802">
            <v>150007</v>
          </cell>
          <cell r="J3802" t="str">
            <v>REPUESTO</v>
          </cell>
          <cell r="K3802" t="str">
            <v>ABRAZADERAS INDUSTRIALES PARA MANGUERA 2 1/2</v>
          </cell>
          <cell r="L3802">
            <v>2</v>
          </cell>
          <cell r="M3802" t="str">
            <v>UNID.</v>
          </cell>
          <cell r="N3802" t="str">
            <v>TRACTO</v>
          </cell>
          <cell r="O3802">
            <v>51</v>
          </cell>
          <cell r="P3802" t="str">
            <v>M8</v>
          </cell>
          <cell r="Q3802" t="str">
            <v>J1</v>
          </cell>
          <cell r="R3802" t="str">
            <v>J6</v>
          </cell>
          <cell r="S3802" t="str">
            <v>ENTREGADO</v>
          </cell>
          <cell r="T3802">
            <v>0</v>
          </cell>
          <cell r="U3802" t="str">
            <v>VARILLAS GAGO  OSCAR ALBERTO</v>
          </cell>
          <cell r="V3802" t="str">
            <v>FLOREZ CONDORI  JOSE WILLIANS</v>
          </cell>
        </row>
        <row r="3803">
          <cell r="A3803">
            <v>3823</v>
          </cell>
          <cell r="B3803">
            <v>42739</v>
          </cell>
          <cell r="C3803" t="str">
            <v>ENERO</v>
          </cell>
          <cell r="D3803" t="str">
            <v>2017</v>
          </cell>
          <cell r="E3803">
            <v>666</v>
          </cell>
          <cell r="F3803" t="str">
            <v>D3S-725</v>
          </cell>
          <cell r="G3803" t="str">
            <v>TBL-977</v>
          </cell>
          <cell r="H3803" t="str">
            <v>LAS BAMBAS</v>
          </cell>
          <cell r="I3803">
            <v>150007</v>
          </cell>
          <cell r="J3803" t="str">
            <v>REPUESTO</v>
          </cell>
          <cell r="K3803" t="str">
            <v>LIQUIDO REFRIGERANTE</v>
          </cell>
          <cell r="L3803">
            <v>10</v>
          </cell>
          <cell r="M3803" t="str">
            <v>GLNS.</v>
          </cell>
          <cell r="N3803" t="str">
            <v>TRACTO</v>
          </cell>
          <cell r="O3803">
            <v>51</v>
          </cell>
          <cell r="P3803" t="str">
            <v>M8</v>
          </cell>
          <cell r="Q3803" t="str">
            <v>J1</v>
          </cell>
          <cell r="R3803" t="str">
            <v>J6</v>
          </cell>
          <cell r="S3803" t="str">
            <v>ENTREGADO</v>
          </cell>
          <cell r="T3803">
            <v>0</v>
          </cell>
          <cell r="U3803" t="str">
            <v>VARILLAS GAGO  OSCAR ALBERTO</v>
          </cell>
          <cell r="V3803" t="str">
            <v>FLOREZ CONDORI  JOSE WILLIANS</v>
          </cell>
        </row>
        <row r="3804">
          <cell r="A3804">
            <v>3824</v>
          </cell>
          <cell r="B3804">
            <v>42739</v>
          </cell>
          <cell r="C3804" t="str">
            <v>ENERO</v>
          </cell>
          <cell r="D3804" t="str">
            <v>2017</v>
          </cell>
          <cell r="E3804">
            <v>666</v>
          </cell>
          <cell r="F3804" t="str">
            <v>D3S-725</v>
          </cell>
          <cell r="G3804" t="str">
            <v>TBL-977</v>
          </cell>
          <cell r="H3804" t="str">
            <v>LAS BAMBAS</v>
          </cell>
          <cell r="I3804">
            <v>150007</v>
          </cell>
          <cell r="J3804" t="str">
            <v>REPUESTO</v>
          </cell>
          <cell r="K3804" t="str">
            <v>FILTRO DE COMBUSTIBLE TIPO CARTUCHO</v>
          </cell>
          <cell r="L3804">
            <v>1</v>
          </cell>
          <cell r="M3804" t="str">
            <v>UNID.</v>
          </cell>
          <cell r="N3804" t="str">
            <v>TRACTO</v>
          </cell>
          <cell r="O3804">
            <v>51</v>
          </cell>
          <cell r="P3804" t="str">
            <v>M8</v>
          </cell>
          <cell r="Q3804" t="str">
            <v>J1</v>
          </cell>
          <cell r="R3804" t="str">
            <v>J6</v>
          </cell>
          <cell r="S3804" t="str">
            <v>ENTREGADO</v>
          </cell>
          <cell r="T3804">
            <v>0</v>
          </cell>
          <cell r="U3804" t="str">
            <v>VARILLAS GAGO  OSCAR ALBERTO</v>
          </cell>
          <cell r="V3804" t="str">
            <v>FLOREZ CONDORI  JOSE WILLIANS</v>
          </cell>
        </row>
        <row r="3805">
          <cell r="A3805">
            <v>3825</v>
          </cell>
          <cell r="B3805">
            <v>42739</v>
          </cell>
          <cell r="C3805" t="str">
            <v>ENERO</v>
          </cell>
          <cell r="D3805" t="str">
            <v>2017</v>
          </cell>
          <cell r="E3805">
            <v>666</v>
          </cell>
          <cell r="F3805" t="str">
            <v>D3S-725</v>
          </cell>
          <cell r="G3805" t="str">
            <v>TBL-977</v>
          </cell>
          <cell r="H3805" t="str">
            <v>LAS BAMBAS</v>
          </cell>
          <cell r="I3805">
            <v>150007</v>
          </cell>
          <cell r="J3805" t="str">
            <v>REPUESTO</v>
          </cell>
          <cell r="K3805" t="str">
            <v>FILTRO DE COMBUSTIBLE</v>
          </cell>
          <cell r="L3805">
            <v>1</v>
          </cell>
          <cell r="M3805" t="str">
            <v>UNID.</v>
          </cell>
          <cell r="N3805" t="str">
            <v>TRACTO</v>
          </cell>
          <cell r="O3805">
            <v>51</v>
          </cell>
          <cell r="P3805" t="str">
            <v>M8</v>
          </cell>
          <cell r="Q3805" t="str">
            <v>J1</v>
          </cell>
          <cell r="R3805" t="str">
            <v>J6</v>
          </cell>
          <cell r="S3805" t="str">
            <v>ENTREGADO</v>
          </cell>
          <cell r="T3805">
            <v>0</v>
          </cell>
          <cell r="U3805" t="str">
            <v>VARILLAS GAGO  OSCAR ALBERTO</v>
          </cell>
          <cell r="V3805" t="str">
            <v>FLOREZ CONDORI  JOSE WILLIANS</v>
          </cell>
        </row>
        <row r="3806">
          <cell r="A3806">
            <v>3829</v>
          </cell>
          <cell r="B3806">
            <v>42739</v>
          </cell>
          <cell r="C3806" t="str">
            <v>ENERO</v>
          </cell>
          <cell r="D3806" t="str">
            <v>2017</v>
          </cell>
          <cell r="E3806">
            <v>666</v>
          </cell>
          <cell r="F3806" t="str">
            <v>D3S-725</v>
          </cell>
          <cell r="G3806" t="str">
            <v>TBL-977</v>
          </cell>
          <cell r="H3806" t="str">
            <v>LAS BAMBAS</v>
          </cell>
          <cell r="I3806">
            <v>150007</v>
          </cell>
          <cell r="J3806" t="str">
            <v>REPUESTO</v>
          </cell>
          <cell r="K3806" t="str">
            <v>PERNOS 1/4 X 1 1/2</v>
          </cell>
          <cell r="L3806">
            <v>4</v>
          </cell>
          <cell r="M3806" t="str">
            <v>UNID.</v>
          </cell>
          <cell r="N3806" t="str">
            <v>TRACTO</v>
          </cell>
          <cell r="O3806">
            <v>51</v>
          </cell>
          <cell r="P3806" t="str">
            <v>M8</v>
          </cell>
          <cell r="Q3806" t="str">
            <v>J1</v>
          </cell>
          <cell r="R3806" t="str">
            <v>J6</v>
          </cell>
          <cell r="S3806" t="str">
            <v>ENTREGADO</v>
          </cell>
          <cell r="T3806">
            <v>0</v>
          </cell>
          <cell r="U3806" t="str">
            <v>VARILLAS GAGO  OSCAR ALBERTO</v>
          </cell>
          <cell r="V3806" t="str">
            <v>FLOREZ CONDORI  JOSE WILLIANS</v>
          </cell>
        </row>
        <row r="3807">
          <cell r="A3807">
            <v>3830</v>
          </cell>
          <cell r="B3807">
            <v>42739</v>
          </cell>
          <cell r="C3807" t="str">
            <v>ENERO</v>
          </cell>
          <cell r="D3807" t="str">
            <v>2017</v>
          </cell>
          <cell r="E3807">
            <v>666</v>
          </cell>
          <cell r="F3807" t="str">
            <v>D3S-725</v>
          </cell>
          <cell r="G3807" t="str">
            <v>TBL-977</v>
          </cell>
          <cell r="H3807" t="str">
            <v>LAS BAMBAS</v>
          </cell>
          <cell r="I3807">
            <v>150007</v>
          </cell>
          <cell r="J3807" t="str">
            <v>REPUESTO</v>
          </cell>
          <cell r="K3807" t="str">
            <v>TUERCA SEGURO 1/4</v>
          </cell>
          <cell r="L3807">
            <v>4</v>
          </cell>
          <cell r="M3807" t="str">
            <v>UNID.</v>
          </cell>
          <cell r="N3807" t="str">
            <v>TRACTO</v>
          </cell>
          <cell r="O3807">
            <v>51</v>
          </cell>
          <cell r="P3807" t="str">
            <v>M8</v>
          </cell>
          <cell r="Q3807" t="str">
            <v>J1</v>
          </cell>
          <cell r="R3807" t="str">
            <v>J6</v>
          </cell>
          <cell r="S3807" t="str">
            <v>ENTREGADO</v>
          </cell>
          <cell r="T3807">
            <v>0</v>
          </cell>
          <cell r="U3807" t="str">
            <v>VARILLAS GAGO  OSCAR ALBERTO</v>
          </cell>
          <cell r="V3807" t="str">
            <v>FLOREZ CONDORI  JOSE WILLIANS</v>
          </cell>
        </row>
        <row r="3808">
          <cell r="A3808">
            <v>3831</v>
          </cell>
          <cell r="B3808">
            <v>42739</v>
          </cell>
          <cell r="C3808" t="str">
            <v>ENERO</v>
          </cell>
          <cell r="D3808" t="str">
            <v>2017</v>
          </cell>
          <cell r="E3808">
            <v>666</v>
          </cell>
          <cell r="F3808" t="str">
            <v>D3S-725</v>
          </cell>
          <cell r="G3808" t="str">
            <v>TBL-977</v>
          </cell>
          <cell r="H3808" t="str">
            <v>LAS BAMBAS</v>
          </cell>
          <cell r="I3808">
            <v>150007</v>
          </cell>
          <cell r="J3808" t="str">
            <v>REPUESTO</v>
          </cell>
          <cell r="K3808" t="str">
            <v>ARANDELA PLANA 1/4</v>
          </cell>
          <cell r="L3808">
            <v>4</v>
          </cell>
          <cell r="M3808" t="str">
            <v>UNID.</v>
          </cell>
          <cell r="N3808" t="str">
            <v>TRACTO</v>
          </cell>
          <cell r="O3808">
            <v>51</v>
          </cell>
          <cell r="P3808" t="str">
            <v>M8</v>
          </cell>
          <cell r="Q3808" t="str">
            <v>J1</v>
          </cell>
          <cell r="R3808" t="str">
            <v>J6</v>
          </cell>
          <cell r="S3808" t="str">
            <v>ENTREGADO</v>
          </cell>
          <cell r="T3808">
            <v>0</v>
          </cell>
          <cell r="U3808" t="str">
            <v>VARILLAS GAGO  OSCAR ALBERTO</v>
          </cell>
          <cell r="V3808" t="str">
            <v>FLOREZ CONDORI  JOSE WILLIANS</v>
          </cell>
        </row>
        <row r="3809">
          <cell r="A3809">
            <v>3832</v>
          </cell>
          <cell r="B3809">
            <v>42739</v>
          </cell>
          <cell r="C3809" t="str">
            <v>ENERO</v>
          </cell>
          <cell r="D3809" t="str">
            <v>2017</v>
          </cell>
          <cell r="E3809">
            <v>666</v>
          </cell>
          <cell r="F3809" t="str">
            <v>D3S-725</v>
          </cell>
          <cell r="G3809" t="str">
            <v>TBL-977</v>
          </cell>
          <cell r="H3809" t="str">
            <v>LAS BAMBAS</v>
          </cell>
          <cell r="I3809">
            <v>150007</v>
          </cell>
          <cell r="J3809" t="str">
            <v>REPUESTO</v>
          </cell>
          <cell r="K3809" t="str">
            <v>ARANDELA PLANA 5/8</v>
          </cell>
          <cell r="L3809">
            <v>2</v>
          </cell>
          <cell r="M3809" t="str">
            <v>UNID.</v>
          </cell>
          <cell r="N3809" t="str">
            <v>TRACTO</v>
          </cell>
          <cell r="O3809">
            <v>51</v>
          </cell>
          <cell r="P3809" t="str">
            <v>M8</v>
          </cell>
          <cell r="Q3809" t="str">
            <v>J1</v>
          </cell>
          <cell r="R3809" t="str">
            <v>J6</v>
          </cell>
          <cell r="S3809" t="str">
            <v>ENTREGADO</v>
          </cell>
          <cell r="T3809">
            <v>0</v>
          </cell>
          <cell r="U3809" t="str">
            <v>VARILLAS GAGO  OSCAR ALBERTO</v>
          </cell>
          <cell r="V3809" t="str">
            <v>FLOREZ CONDORI  JOSE WILLIANS</v>
          </cell>
        </row>
        <row r="3810">
          <cell r="A3810">
            <v>3833</v>
          </cell>
          <cell r="B3810">
            <v>42739</v>
          </cell>
          <cell r="C3810" t="str">
            <v>ENERO</v>
          </cell>
          <cell r="D3810" t="str">
            <v>2017</v>
          </cell>
          <cell r="E3810">
            <v>666</v>
          </cell>
          <cell r="F3810" t="str">
            <v>D3S-725</v>
          </cell>
          <cell r="G3810" t="str">
            <v>TBL-977</v>
          </cell>
          <cell r="H3810" t="str">
            <v>LAS BAMBAS</v>
          </cell>
          <cell r="I3810">
            <v>150007</v>
          </cell>
          <cell r="J3810" t="str">
            <v>REPUESTO</v>
          </cell>
          <cell r="K3810" t="str">
            <v>PERNOS 3/8 X 1</v>
          </cell>
          <cell r="L3810">
            <v>2</v>
          </cell>
          <cell r="M3810" t="str">
            <v>UNID.</v>
          </cell>
          <cell r="N3810" t="str">
            <v>TRACTO</v>
          </cell>
          <cell r="O3810">
            <v>51</v>
          </cell>
          <cell r="P3810" t="str">
            <v>M8</v>
          </cell>
          <cell r="Q3810" t="str">
            <v>J1</v>
          </cell>
          <cell r="R3810" t="str">
            <v>J6</v>
          </cell>
          <cell r="S3810" t="str">
            <v>ENTREGADO</v>
          </cell>
          <cell r="T3810">
            <v>0</v>
          </cell>
          <cell r="U3810" t="str">
            <v>VARILLAS GAGO  OSCAR ALBERTO</v>
          </cell>
          <cell r="V3810" t="str">
            <v>FLOREZ CONDORI  JOSE WILLIANS</v>
          </cell>
        </row>
        <row r="3811">
          <cell r="A3811">
            <v>3834</v>
          </cell>
          <cell r="B3811">
            <v>42739</v>
          </cell>
          <cell r="C3811" t="str">
            <v>ENERO</v>
          </cell>
          <cell r="D3811" t="str">
            <v>2017</v>
          </cell>
          <cell r="E3811">
            <v>666</v>
          </cell>
          <cell r="F3811" t="str">
            <v>D3S-725</v>
          </cell>
          <cell r="G3811" t="str">
            <v>TBL-977</v>
          </cell>
          <cell r="H3811" t="str">
            <v>LAS BAMBAS</v>
          </cell>
          <cell r="I3811">
            <v>150007</v>
          </cell>
          <cell r="J3811" t="str">
            <v>REPUESTO</v>
          </cell>
          <cell r="K3811" t="str">
            <v>ARANDELA PLANA 3/8</v>
          </cell>
          <cell r="L3811">
            <v>2</v>
          </cell>
          <cell r="M3811" t="str">
            <v>UNID.</v>
          </cell>
          <cell r="N3811" t="str">
            <v>TRACTO</v>
          </cell>
          <cell r="O3811">
            <v>51</v>
          </cell>
          <cell r="P3811" t="str">
            <v>M8</v>
          </cell>
          <cell r="Q3811" t="str">
            <v>J1</v>
          </cell>
          <cell r="R3811" t="str">
            <v>J6</v>
          </cell>
          <cell r="S3811" t="str">
            <v>ENTREGADO</v>
          </cell>
          <cell r="T3811">
            <v>0</v>
          </cell>
          <cell r="U3811" t="str">
            <v>VARILLAS GAGO  OSCAR ALBERTO</v>
          </cell>
          <cell r="V3811" t="str">
            <v>FLOREZ CONDORI  JOSE WILLIANS</v>
          </cell>
        </row>
        <row r="3812">
          <cell r="A3812">
            <v>3835</v>
          </cell>
          <cell r="B3812">
            <v>42739</v>
          </cell>
          <cell r="C3812" t="str">
            <v>ENERO</v>
          </cell>
          <cell r="D3812" t="str">
            <v>2017</v>
          </cell>
          <cell r="E3812">
            <v>666</v>
          </cell>
          <cell r="F3812" t="str">
            <v>D3S-725</v>
          </cell>
          <cell r="G3812" t="str">
            <v>TBL-977</v>
          </cell>
          <cell r="H3812" t="str">
            <v>LAS BAMBAS</v>
          </cell>
          <cell r="I3812">
            <v>150007</v>
          </cell>
          <cell r="J3812" t="str">
            <v>REPUESTO</v>
          </cell>
          <cell r="K3812" t="str">
            <v>TUERCA SEGURO 3/8</v>
          </cell>
          <cell r="L3812">
            <v>2</v>
          </cell>
          <cell r="M3812" t="str">
            <v>UNID.</v>
          </cell>
          <cell r="N3812" t="str">
            <v>TRACTO</v>
          </cell>
          <cell r="O3812">
            <v>51</v>
          </cell>
          <cell r="P3812" t="str">
            <v>M8</v>
          </cell>
          <cell r="Q3812" t="str">
            <v>J1</v>
          </cell>
          <cell r="R3812" t="str">
            <v>J6</v>
          </cell>
          <cell r="S3812" t="str">
            <v>ENTREGADO</v>
          </cell>
          <cell r="T3812">
            <v>0</v>
          </cell>
          <cell r="U3812" t="str">
            <v>VARILLAS GAGO  OSCAR ALBERTO</v>
          </cell>
          <cell r="V3812" t="str">
            <v>FLOREZ CONDORI  JOSE WILLIANS</v>
          </cell>
        </row>
        <row r="3813">
          <cell r="A3813">
            <v>3782</v>
          </cell>
          <cell r="B3813">
            <v>42739</v>
          </cell>
          <cell r="C3813" t="str">
            <v>ENERO</v>
          </cell>
          <cell r="D3813" t="str">
            <v>2017</v>
          </cell>
          <cell r="E3813">
            <v>747</v>
          </cell>
          <cell r="F3813" t="str">
            <v>D6F-903</v>
          </cell>
          <cell r="G3813" t="str">
            <v>B8K-997</v>
          </cell>
          <cell r="H3813" t="str">
            <v>LAS BAMBAS</v>
          </cell>
          <cell r="I3813">
            <v>221739</v>
          </cell>
          <cell r="J3813" t="str">
            <v>REPUESTO</v>
          </cell>
          <cell r="K3813" t="str">
            <v>ACEITE 15W40</v>
          </cell>
          <cell r="L3813">
            <v>10</v>
          </cell>
          <cell r="M3813" t="str">
            <v>GLNS.</v>
          </cell>
          <cell r="N3813" t="str">
            <v>TRACTO</v>
          </cell>
          <cell r="O3813">
            <v>51</v>
          </cell>
          <cell r="P3813" t="str">
            <v>M6</v>
          </cell>
          <cell r="Q3813" t="str">
            <v>J1</v>
          </cell>
          <cell r="R3813" t="str">
            <v>J6</v>
          </cell>
          <cell r="S3813" t="str">
            <v>ENTREGADO</v>
          </cell>
          <cell r="T3813">
            <v>0</v>
          </cell>
          <cell r="U3813" t="str">
            <v>PARI VENTURA  EDSON ORLANDO</v>
          </cell>
          <cell r="V3813" t="str">
            <v>FLOREZ CONDORI  JOSE WILLIANS</v>
          </cell>
        </row>
        <row r="3814">
          <cell r="A3814">
            <v>3783</v>
          </cell>
          <cell r="B3814">
            <v>42739</v>
          </cell>
          <cell r="C3814" t="str">
            <v>ENERO</v>
          </cell>
          <cell r="D3814" t="str">
            <v>2017</v>
          </cell>
          <cell r="E3814">
            <v>747</v>
          </cell>
          <cell r="F3814" t="str">
            <v>D6F-903</v>
          </cell>
          <cell r="G3814" t="str">
            <v>B8K-997</v>
          </cell>
          <cell r="H3814" t="str">
            <v>LAS BAMBAS</v>
          </cell>
          <cell r="I3814">
            <v>221739</v>
          </cell>
          <cell r="J3814" t="str">
            <v>REPUESTO</v>
          </cell>
          <cell r="K3814" t="str">
            <v>FILTRO DE ACEITE</v>
          </cell>
          <cell r="L3814">
            <v>2</v>
          </cell>
          <cell r="M3814" t="str">
            <v>UNID.</v>
          </cell>
          <cell r="N3814" t="str">
            <v>TRACTO</v>
          </cell>
          <cell r="O3814">
            <v>51</v>
          </cell>
          <cell r="P3814" t="str">
            <v>M6</v>
          </cell>
          <cell r="Q3814" t="str">
            <v>J1</v>
          </cell>
          <cell r="R3814" t="str">
            <v>J6</v>
          </cell>
          <cell r="S3814" t="str">
            <v>ENTREGADO</v>
          </cell>
          <cell r="T3814">
            <v>0</v>
          </cell>
          <cell r="U3814" t="str">
            <v>PARI VENTURA  EDSON ORLANDO</v>
          </cell>
          <cell r="V3814" t="str">
            <v>FLOREZ CONDORI  JOSE WILLIANS</v>
          </cell>
        </row>
        <row r="3815">
          <cell r="A3815">
            <v>3793</v>
          </cell>
          <cell r="B3815">
            <v>42739</v>
          </cell>
          <cell r="C3815" t="str">
            <v>ENERO</v>
          </cell>
          <cell r="D3815" t="str">
            <v>2017</v>
          </cell>
          <cell r="E3815">
            <v>747</v>
          </cell>
          <cell r="F3815" t="str">
            <v>D6F-903</v>
          </cell>
          <cell r="G3815" t="str">
            <v>B8K-997</v>
          </cell>
          <cell r="H3815" t="str">
            <v>LAS BAMBAS</v>
          </cell>
          <cell r="I3815">
            <v>221739</v>
          </cell>
          <cell r="J3815" t="str">
            <v>REPUESTO</v>
          </cell>
          <cell r="K3815" t="str">
            <v>ACEITE 15W40</v>
          </cell>
          <cell r="L3815">
            <v>10</v>
          </cell>
          <cell r="M3815" t="str">
            <v>GLNS.</v>
          </cell>
          <cell r="N3815" t="str">
            <v>TRACTO</v>
          </cell>
          <cell r="O3815">
            <v>51</v>
          </cell>
          <cell r="P3815" t="str">
            <v>M6</v>
          </cell>
          <cell r="Q3815" t="str">
            <v>J1</v>
          </cell>
          <cell r="R3815" t="str">
            <v>J6</v>
          </cell>
          <cell r="S3815" t="str">
            <v>ENTREGADO</v>
          </cell>
          <cell r="T3815">
            <v>0</v>
          </cell>
          <cell r="U3815" t="str">
            <v>PARI VENTURA  EDSON ORLANDO</v>
          </cell>
          <cell r="V3815" t="str">
            <v>FLOREZ CONDORI  JOSE WILLIANS</v>
          </cell>
        </row>
        <row r="3816">
          <cell r="A3816">
            <v>3794</v>
          </cell>
          <cell r="B3816">
            <v>42739</v>
          </cell>
          <cell r="C3816" t="str">
            <v>ENERO</v>
          </cell>
          <cell r="D3816" t="str">
            <v>2017</v>
          </cell>
          <cell r="E3816">
            <v>747</v>
          </cell>
          <cell r="F3816" t="str">
            <v>D6F-903</v>
          </cell>
          <cell r="G3816" t="str">
            <v>B8K-997</v>
          </cell>
          <cell r="H3816" t="str">
            <v>LAS BAMBAS</v>
          </cell>
          <cell r="I3816">
            <v>221739</v>
          </cell>
          <cell r="J3816" t="str">
            <v>REPUESTO</v>
          </cell>
          <cell r="K3816" t="str">
            <v>FILTRO DE ACEITE</v>
          </cell>
          <cell r="L3816">
            <v>2</v>
          </cell>
          <cell r="M3816" t="str">
            <v>UNID.</v>
          </cell>
          <cell r="N3816" t="str">
            <v>TRACTO</v>
          </cell>
          <cell r="O3816">
            <v>51</v>
          </cell>
          <cell r="P3816" t="str">
            <v>M6</v>
          </cell>
          <cell r="Q3816" t="str">
            <v>J1</v>
          </cell>
          <cell r="R3816" t="str">
            <v>J6</v>
          </cell>
          <cell r="S3816" t="str">
            <v>ENTREGADO</v>
          </cell>
          <cell r="T3816">
            <v>0</v>
          </cell>
          <cell r="U3816" t="str">
            <v>PARI VENTURA  EDSON ORLANDO</v>
          </cell>
          <cell r="V3816" t="str">
            <v>FLOREZ CONDORI  JOSE WILLIANS</v>
          </cell>
        </row>
        <row r="3817">
          <cell r="A3817">
            <v>3795</v>
          </cell>
          <cell r="B3817">
            <v>42739</v>
          </cell>
          <cell r="C3817" t="str">
            <v>ENERO</v>
          </cell>
          <cell r="D3817" t="str">
            <v>2017</v>
          </cell>
          <cell r="E3817">
            <v>747</v>
          </cell>
          <cell r="F3817" t="str">
            <v>D6F-903</v>
          </cell>
          <cell r="G3817" t="str">
            <v>B8K-997</v>
          </cell>
          <cell r="H3817" t="str">
            <v>LAS BAMBAS</v>
          </cell>
          <cell r="I3817">
            <v>221739</v>
          </cell>
          <cell r="J3817" t="str">
            <v>REPUESTO</v>
          </cell>
          <cell r="K3817" t="str">
            <v>FILTRO PETROLEO VALVULA</v>
          </cell>
          <cell r="L3817">
            <v>1</v>
          </cell>
          <cell r="M3817" t="str">
            <v>UNID.</v>
          </cell>
          <cell r="N3817" t="str">
            <v>TRACTO</v>
          </cell>
          <cell r="O3817">
            <v>51</v>
          </cell>
          <cell r="P3817" t="str">
            <v>M6</v>
          </cell>
          <cell r="Q3817" t="str">
            <v>J1</v>
          </cell>
          <cell r="R3817" t="str">
            <v>J6</v>
          </cell>
          <cell r="S3817" t="str">
            <v>ENTREGADO</v>
          </cell>
          <cell r="T3817">
            <v>0</v>
          </cell>
          <cell r="U3817" t="str">
            <v>PARI VENTURA  EDSON ORLANDO</v>
          </cell>
          <cell r="V3817" t="str">
            <v>FLOREZ CONDORI  JOSE WILLIANS</v>
          </cell>
        </row>
        <row r="3818">
          <cell r="A3818">
            <v>3796</v>
          </cell>
          <cell r="B3818">
            <v>42739</v>
          </cell>
          <cell r="C3818" t="str">
            <v>ENERO</v>
          </cell>
          <cell r="D3818" t="str">
            <v>2017</v>
          </cell>
          <cell r="E3818">
            <v>747</v>
          </cell>
          <cell r="F3818" t="str">
            <v>D6F-903</v>
          </cell>
          <cell r="G3818" t="str">
            <v>B8K-997</v>
          </cell>
          <cell r="H3818" t="str">
            <v>LAS BAMBAS</v>
          </cell>
          <cell r="I3818">
            <v>221739</v>
          </cell>
          <cell r="J3818" t="str">
            <v>REPUESTO</v>
          </cell>
          <cell r="K3818" t="str">
            <v>FILTRO PETROLEO</v>
          </cell>
          <cell r="L3818">
            <v>1</v>
          </cell>
          <cell r="M3818" t="str">
            <v>UNID.</v>
          </cell>
          <cell r="N3818" t="str">
            <v>TRACTO</v>
          </cell>
          <cell r="O3818">
            <v>51</v>
          </cell>
          <cell r="P3818" t="str">
            <v>M6</v>
          </cell>
          <cell r="Q3818" t="str">
            <v>J1</v>
          </cell>
          <cell r="R3818" t="str">
            <v>J6</v>
          </cell>
          <cell r="S3818" t="str">
            <v>ENTREGADO</v>
          </cell>
          <cell r="T3818">
            <v>0</v>
          </cell>
          <cell r="U3818" t="str">
            <v>PARI VENTURA  EDSON ORLANDO</v>
          </cell>
          <cell r="V3818" t="str">
            <v>FLOREZ CONDORI  JOSE WILLIANS</v>
          </cell>
        </row>
        <row r="3819">
          <cell r="A3819">
            <v>3797</v>
          </cell>
          <cell r="B3819">
            <v>42739</v>
          </cell>
          <cell r="C3819" t="str">
            <v>ENERO</v>
          </cell>
          <cell r="D3819" t="str">
            <v>2017</v>
          </cell>
          <cell r="E3819">
            <v>747</v>
          </cell>
          <cell r="F3819" t="str">
            <v>D6F-903</v>
          </cell>
          <cell r="G3819" t="str">
            <v>B8K-997</v>
          </cell>
          <cell r="H3819" t="str">
            <v>LAS BAMBAS</v>
          </cell>
          <cell r="I3819">
            <v>221739</v>
          </cell>
          <cell r="J3819" t="str">
            <v>REPUESTO</v>
          </cell>
          <cell r="K3819" t="str">
            <v>FILTRO AIRE PRIMARIO</v>
          </cell>
          <cell r="L3819">
            <v>1</v>
          </cell>
          <cell r="M3819" t="str">
            <v>UNID.</v>
          </cell>
          <cell r="N3819" t="str">
            <v>TRACTO</v>
          </cell>
          <cell r="O3819">
            <v>51</v>
          </cell>
          <cell r="P3819" t="str">
            <v>M6</v>
          </cell>
          <cell r="Q3819" t="str">
            <v>J1</v>
          </cell>
          <cell r="R3819" t="str">
            <v>J6</v>
          </cell>
          <cell r="S3819" t="str">
            <v>PENDIENTE</v>
          </cell>
          <cell r="T3819">
            <v>0</v>
          </cell>
          <cell r="U3819" t="str">
            <v>PARI VENTURA  EDSON ORLANDO</v>
          </cell>
          <cell r="V3819" t="str">
            <v>FLOREZ CONDORI  JOSE WILLIANS</v>
          </cell>
        </row>
        <row r="3820">
          <cell r="A3820">
            <v>3798</v>
          </cell>
          <cell r="B3820">
            <v>42739</v>
          </cell>
          <cell r="C3820" t="str">
            <v>ENERO</v>
          </cell>
          <cell r="D3820" t="str">
            <v>2017</v>
          </cell>
          <cell r="E3820">
            <v>747</v>
          </cell>
          <cell r="F3820" t="str">
            <v>D6F-903</v>
          </cell>
          <cell r="G3820" t="str">
            <v>B8K-997</v>
          </cell>
          <cell r="H3820" t="str">
            <v>LAS BAMBAS</v>
          </cell>
          <cell r="I3820">
            <v>221739</v>
          </cell>
          <cell r="J3820" t="str">
            <v>REPUESTO</v>
          </cell>
          <cell r="K3820" t="str">
            <v>FILTRO AIRE SECUNDARIO</v>
          </cell>
          <cell r="L3820">
            <v>1</v>
          </cell>
          <cell r="M3820" t="str">
            <v>UNID.</v>
          </cell>
          <cell r="N3820" t="str">
            <v>TRACTO</v>
          </cell>
          <cell r="O3820">
            <v>51</v>
          </cell>
          <cell r="P3820" t="str">
            <v>M6</v>
          </cell>
          <cell r="Q3820" t="str">
            <v>J1</v>
          </cell>
          <cell r="R3820" t="str">
            <v>J6</v>
          </cell>
          <cell r="S3820" t="str">
            <v>ENTREGADO</v>
          </cell>
          <cell r="T3820">
            <v>0</v>
          </cell>
          <cell r="U3820" t="str">
            <v>PARI VENTURA  EDSON ORLANDO</v>
          </cell>
          <cell r="V3820" t="str">
            <v>FLOREZ CONDORI  JOSE WILLIANS</v>
          </cell>
        </row>
        <row r="3821">
          <cell r="A3821">
            <v>3799</v>
          </cell>
          <cell r="B3821">
            <v>42739</v>
          </cell>
          <cell r="C3821" t="str">
            <v>ENERO</v>
          </cell>
          <cell r="D3821" t="str">
            <v>2017</v>
          </cell>
          <cell r="E3821">
            <v>747</v>
          </cell>
          <cell r="F3821" t="str">
            <v>D6F-903</v>
          </cell>
          <cell r="G3821" t="str">
            <v>B8K-997</v>
          </cell>
          <cell r="H3821" t="str">
            <v>LAS BAMBAS</v>
          </cell>
          <cell r="I3821">
            <v>221739</v>
          </cell>
          <cell r="J3821" t="str">
            <v>REPUESTO</v>
          </cell>
          <cell r="K3821" t="str">
            <v>SOPORTE EN L DE CHASIS</v>
          </cell>
          <cell r="L3821">
            <v>1</v>
          </cell>
          <cell r="M3821" t="str">
            <v>UNID.</v>
          </cell>
          <cell r="N3821" t="str">
            <v>TRACTO</v>
          </cell>
          <cell r="O3821">
            <v>51</v>
          </cell>
          <cell r="P3821" t="str">
            <v>J1</v>
          </cell>
          <cell r="Q3821" t="str">
            <v>J1</v>
          </cell>
          <cell r="R3821" t="str">
            <v>J6</v>
          </cell>
          <cell r="S3821" t="str">
            <v>ENTREGADO</v>
          </cell>
          <cell r="T3821">
            <v>0</v>
          </cell>
          <cell r="U3821" t="str">
            <v>FLOREZ CONDORI  JOSE WILLIANS</v>
          </cell>
          <cell r="V3821" t="str">
            <v>FLOREZ CONDORI  JOSE WILLIANS</v>
          </cell>
        </row>
        <row r="3822">
          <cell r="A3822">
            <v>3805</v>
          </cell>
          <cell r="B3822">
            <v>42739</v>
          </cell>
          <cell r="C3822" t="str">
            <v>ENERO</v>
          </cell>
          <cell r="D3822" t="str">
            <v>2017</v>
          </cell>
          <cell r="E3822">
            <v>747</v>
          </cell>
          <cell r="F3822" t="str">
            <v>D6F-903</v>
          </cell>
          <cell r="G3822" t="str">
            <v>B8K-997</v>
          </cell>
          <cell r="H3822" t="str">
            <v>LAS BAMBAS</v>
          </cell>
          <cell r="I3822">
            <v>221739</v>
          </cell>
          <cell r="J3822" t="str">
            <v>REPUESTO</v>
          </cell>
          <cell r="K3822" t="str">
            <v>CIRCULINA</v>
          </cell>
          <cell r="L3822">
            <v>1</v>
          </cell>
          <cell r="M3822" t="str">
            <v>UNID.</v>
          </cell>
          <cell r="N3822" t="str">
            <v>TRACTO</v>
          </cell>
          <cell r="O3822">
            <v>51</v>
          </cell>
          <cell r="P3822" t="str">
            <v>E3</v>
          </cell>
          <cell r="Q3822" t="str">
            <v>J1</v>
          </cell>
          <cell r="R3822" t="str">
            <v>J6</v>
          </cell>
          <cell r="S3822" t="str">
            <v>PENDIENTE</v>
          </cell>
          <cell r="T3822">
            <v>0</v>
          </cell>
          <cell r="U3822" t="str">
            <v>CONDORI CHURATA ALEX</v>
          </cell>
          <cell r="V3822" t="str">
            <v>FLOREZ CONDORI  JOSE WILLIANS</v>
          </cell>
        </row>
        <row r="3823">
          <cell r="A3823">
            <v>3806</v>
          </cell>
          <cell r="B3823">
            <v>42739</v>
          </cell>
          <cell r="C3823" t="str">
            <v>ENERO</v>
          </cell>
          <cell r="D3823" t="str">
            <v>2017</v>
          </cell>
          <cell r="E3823">
            <v>747</v>
          </cell>
          <cell r="F3823" t="str">
            <v>D6F-903</v>
          </cell>
          <cell r="G3823" t="str">
            <v>B8K-997</v>
          </cell>
          <cell r="H3823" t="str">
            <v>LAS BAMBAS</v>
          </cell>
          <cell r="I3823">
            <v>221739</v>
          </cell>
          <cell r="J3823" t="str">
            <v>REPUESTO</v>
          </cell>
          <cell r="K3823" t="str">
            <v>VALVULA DE PITON</v>
          </cell>
          <cell r="L3823">
            <v>12</v>
          </cell>
          <cell r="M3823" t="str">
            <v>UNID.</v>
          </cell>
          <cell r="N3823" t="str">
            <v>TRACTO</v>
          </cell>
          <cell r="O3823">
            <v>51</v>
          </cell>
          <cell r="P3823" t="str">
            <v>N1</v>
          </cell>
          <cell r="Q3823" t="str">
            <v>J3</v>
          </cell>
          <cell r="R3823" t="str">
            <v>J6</v>
          </cell>
          <cell r="S3823" t="str">
            <v>ENTREGADO</v>
          </cell>
          <cell r="T3823">
            <v>0</v>
          </cell>
          <cell r="U3823" t="str">
            <v>AGUILAR CCANTUTA WILLY</v>
          </cell>
          <cell r="V3823" t="str">
            <v>CHURA PIZARRO ALBERTO</v>
          </cell>
        </row>
        <row r="3824">
          <cell r="A3824">
            <v>3807</v>
          </cell>
          <cell r="B3824">
            <v>42739</v>
          </cell>
          <cell r="C3824" t="str">
            <v>ENERO</v>
          </cell>
          <cell r="D3824" t="str">
            <v>2017</v>
          </cell>
          <cell r="E3824">
            <v>707</v>
          </cell>
          <cell r="F3824" t="str">
            <v>D7V-714</v>
          </cell>
          <cell r="G3824" t="str">
            <v>F7M-971</v>
          </cell>
          <cell r="H3824" t="str">
            <v>LAS BAMBAS</v>
          </cell>
          <cell r="I3824">
            <v>52416</v>
          </cell>
          <cell r="J3824" t="str">
            <v>REPUESTO</v>
          </cell>
          <cell r="K3824" t="str">
            <v>SUPERCITO 5/32</v>
          </cell>
          <cell r="L3824">
            <v>5</v>
          </cell>
          <cell r="M3824" t="str">
            <v>KG.</v>
          </cell>
          <cell r="N3824" t="str">
            <v>CISTERNA</v>
          </cell>
          <cell r="O3824">
            <v>51</v>
          </cell>
          <cell r="P3824" t="str">
            <v>S2</v>
          </cell>
          <cell r="Q3824" t="str">
            <v>J1</v>
          </cell>
          <cell r="R3824" t="str">
            <v>J6</v>
          </cell>
          <cell r="S3824" t="str">
            <v>ENTREGADO</v>
          </cell>
          <cell r="T3824">
            <v>0</v>
          </cell>
          <cell r="U3824" t="str">
            <v>PALOMINO ESTRADA  MICHEL</v>
          </cell>
          <cell r="V3824" t="str">
            <v>FLOREZ CONDORI  JOSE WILLIANS</v>
          </cell>
        </row>
        <row r="3825">
          <cell r="A3825">
            <v>3826</v>
          </cell>
          <cell r="B3825">
            <v>42739</v>
          </cell>
          <cell r="C3825" t="str">
            <v>ENERO</v>
          </cell>
          <cell r="D3825" t="str">
            <v>2017</v>
          </cell>
          <cell r="E3825">
            <v>707</v>
          </cell>
          <cell r="F3825" t="str">
            <v>D7V-714</v>
          </cell>
          <cell r="G3825" t="str">
            <v>F7M-971</v>
          </cell>
          <cell r="H3825" t="str">
            <v>LAS BAMBAS</v>
          </cell>
          <cell r="I3825">
            <v>52416</v>
          </cell>
          <cell r="J3825" t="str">
            <v>REPUESTO</v>
          </cell>
          <cell r="K3825" t="str">
            <v>GRASERAS RECTAS 1/8 NPT</v>
          </cell>
          <cell r="L3825">
            <v>6</v>
          </cell>
          <cell r="M3825" t="str">
            <v>UNID.</v>
          </cell>
          <cell r="N3825" t="str">
            <v>CISTERNA</v>
          </cell>
          <cell r="O3825">
            <v>51</v>
          </cell>
          <cell r="P3825" t="str">
            <v>S2</v>
          </cell>
          <cell r="Q3825" t="str">
            <v>J1</v>
          </cell>
          <cell r="R3825" t="str">
            <v>J6</v>
          </cell>
          <cell r="S3825" t="str">
            <v>ENTREGADO</v>
          </cell>
          <cell r="T3825">
            <v>0</v>
          </cell>
          <cell r="U3825" t="str">
            <v>PALOMINO ESTRADA  MICHEL</v>
          </cell>
          <cell r="V3825" t="str">
            <v>FLOREZ CONDORI  JOSE WILLIANS</v>
          </cell>
        </row>
        <row r="3826">
          <cell r="A3826">
            <v>3827</v>
          </cell>
          <cell r="B3826">
            <v>42739</v>
          </cell>
          <cell r="C3826" t="str">
            <v>ENERO</v>
          </cell>
          <cell r="D3826" t="str">
            <v>2017</v>
          </cell>
          <cell r="E3826">
            <v>707</v>
          </cell>
          <cell r="F3826" t="str">
            <v>D7V-714</v>
          </cell>
          <cell r="G3826" t="str">
            <v>F7M-971</v>
          </cell>
          <cell r="H3826" t="str">
            <v>LAS BAMBAS</v>
          </cell>
          <cell r="I3826">
            <v>52416</v>
          </cell>
          <cell r="J3826" t="str">
            <v>REPUESTO</v>
          </cell>
          <cell r="K3826" t="str">
            <v>GRASERAS 90 GRADOS 1/8 NPT</v>
          </cell>
          <cell r="L3826">
            <v>6</v>
          </cell>
          <cell r="M3826" t="str">
            <v>UNID.</v>
          </cell>
          <cell r="N3826" t="str">
            <v>CISTERNA</v>
          </cell>
          <cell r="O3826">
            <v>51</v>
          </cell>
          <cell r="P3826" t="str">
            <v>S2</v>
          </cell>
          <cell r="Q3826" t="str">
            <v>J1</v>
          </cell>
          <cell r="R3826" t="str">
            <v>J6</v>
          </cell>
          <cell r="S3826" t="str">
            <v>ENTREGADO</v>
          </cell>
          <cell r="T3826">
            <v>0</v>
          </cell>
          <cell r="U3826" t="str">
            <v>PALOMINO ESTRADA  MICHEL</v>
          </cell>
          <cell r="V3826" t="str">
            <v>FLOREZ CONDORI  JOSE WILLIANS</v>
          </cell>
        </row>
        <row r="3827">
          <cell r="A3827">
            <v>3838</v>
          </cell>
          <cell r="B3827">
            <v>42739</v>
          </cell>
          <cell r="C3827" t="str">
            <v>ENERO</v>
          </cell>
          <cell r="D3827" t="str">
            <v>2017</v>
          </cell>
          <cell r="E3827">
            <v>200</v>
          </cell>
          <cell r="F3827" t="str">
            <v>TALLER</v>
          </cell>
          <cell r="G3827" t="str">
            <v>TALLER</v>
          </cell>
          <cell r="H3827" t="str">
            <v>TALLER</v>
          </cell>
          <cell r="I3827" t="str">
            <v>TALLER</v>
          </cell>
          <cell r="J3827" t="str">
            <v>INSUMO TALLER</v>
          </cell>
          <cell r="K3827" t="str">
            <v>DISCO DE DESBASTE 4"</v>
          </cell>
          <cell r="L3827">
            <v>1</v>
          </cell>
          <cell r="M3827" t="str">
            <v>UNID.</v>
          </cell>
          <cell r="N3827" t="str">
            <v>TALLER</v>
          </cell>
          <cell r="O3827">
            <v>51</v>
          </cell>
          <cell r="P3827" t="str">
            <v>S3</v>
          </cell>
          <cell r="Q3827" t="str">
            <v>J1</v>
          </cell>
          <cell r="R3827" t="str">
            <v>J6</v>
          </cell>
          <cell r="S3827" t="str">
            <v>PENDIENTE</v>
          </cell>
          <cell r="T3827">
            <v>0</v>
          </cell>
          <cell r="U3827" t="str">
            <v>JIMENEZ MACHACA JAVIER</v>
          </cell>
          <cell r="V3827" t="str">
            <v>FLOREZ CONDORI  JOSE WILLIANS</v>
          </cell>
        </row>
        <row r="3828">
          <cell r="A3828">
            <v>3828</v>
          </cell>
          <cell r="B3828">
            <v>42739</v>
          </cell>
          <cell r="C3828" t="str">
            <v>ENERO</v>
          </cell>
          <cell r="D3828" t="str">
            <v>2017</v>
          </cell>
          <cell r="E3828">
            <v>654</v>
          </cell>
          <cell r="F3828" t="str">
            <v>X2W-760</v>
          </cell>
          <cell r="G3828" t="str">
            <v>C5V-992</v>
          </cell>
          <cell r="H3828" t="str">
            <v>LAS BAMBAS</v>
          </cell>
          <cell r="I3828">
            <v>151954</v>
          </cell>
          <cell r="J3828" t="str">
            <v>REPUESTO</v>
          </cell>
          <cell r="K3828" t="str">
            <v>TECLA PULSADORA</v>
          </cell>
          <cell r="L3828">
            <v>1</v>
          </cell>
          <cell r="M3828" t="str">
            <v>UNID.</v>
          </cell>
          <cell r="N3828" t="str">
            <v>TRACTO</v>
          </cell>
          <cell r="O3828">
            <v>51</v>
          </cell>
          <cell r="P3828" t="str">
            <v>E2</v>
          </cell>
          <cell r="Q3828" t="str">
            <v>J1</v>
          </cell>
          <cell r="R3828" t="str">
            <v>J6</v>
          </cell>
          <cell r="S3828" t="str">
            <v>ENTREGADO</v>
          </cell>
          <cell r="T3828">
            <v>0</v>
          </cell>
          <cell r="U3828" t="str">
            <v>YUCA BELLIDO BORIS YERSY</v>
          </cell>
          <cell r="V3828" t="str">
            <v>FLOREZ CONDORI  JOSE WILLIANS</v>
          </cell>
        </row>
        <row r="3829">
          <cell r="A3829">
            <v>3837</v>
          </cell>
          <cell r="B3829">
            <v>42739</v>
          </cell>
          <cell r="C3829" t="str">
            <v>ENERO</v>
          </cell>
          <cell r="D3829" t="str">
            <v>2017</v>
          </cell>
          <cell r="E3829">
            <v>740</v>
          </cell>
          <cell r="F3829" t="str">
            <v>X2W-761</v>
          </cell>
          <cell r="G3829" t="str">
            <v>C5V-996</v>
          </cell>
          <cell r="H3829" t="str">
            <v>LAS BAMBAS</v>
          </cell>
          <cell r="I3829">
            <v>147661</v>
          </cell>
          <cell r="J3829" t="str">
            <v>INSUMO TALLER</v>
          </cell>
          <cell r="K3829" t="str">
            <v xml:space="preserve">SPRAY BLANCO </v>
          </cell>
          <cell r="L3829">
            <v>1</v>
          </cell>
          <cell r="M3829" t="str">
            <v>UNID.</v>
          </cell>
          <cell r="N3829" t="str">
            <v>CISTERNA</v>
          </cell>
          <cell r="O3829">
            <v>51</v>
          </cell>
          <cell r="P3829" t="str">
            <v>S3</v>
          </cell>
          <cell r="Q3829" t="str">
            <v>J1</v>
          </cell>
          <cell r="R3829" t="str">
            <v>J6</v>
          </cell>
          <cell r="S3829" t="str">
            <v>ENTREGADO</v>
          </cell>
          <cell r="T3829">
            <v>0</v>
          </cell>
          <cell r="U3829" t="str">
            <v>JIMENEZ MACHACA JAVIER</v>
          </cell>
          <cell r="V3829" t="str">
            <v>FLOREZ CONDORI  JOSE WILLIANS</v>
          </cell>
        </row>
        <row r="3830">
          <cell r="A3830">
            <v>3836</v>
          </cell>
          <cell r="B3830">
            <v>42739</v>
          </cell>
          <cell r="C3830" t="str">
            <v>ENERO</v>
          </cell>
          <cell r="D3830" t="str">
            <v>2017</v>
          </cell>
          <cell r="E3830">
            <v>752</v>
          </cell>
          <cell r="F3830" t="str">
            <v>X2W-788</v>
          </cell>
          <cell r="G3830" t="str">
            <v>C5V-994</v>
          </cell>
          <cell r="H3830" t="str">
            <v>LAS BAMBAS</v>
          </cell>
          <cell r="I3830">
            <v>143248</v>
          </cell>
          <cell r="J3830" t="str">
            <v>REPUESTO</v>
          </cell>
          <cell r="K3830" t="str">
            <v>JEBES DE MANITO</v>
          </cell>
          <cell r="L3830">
            <v>2</v>
          </cell>
          <cell r="M3830" t="str">
            <v>UNID.</v>
          </cell>
          <cell r="N3830" t="str">
            <v>CISTERNA</v>
          </cell>
          <cell r="O3830">
            <v>51</v>
          </cell>
          <cell r="P3830" t="str">
            <v>M8</v>
          </cell>
          <cell r="Q3830" t="str">
            <v>J1</v>
          </cell>
          <cell r="R3830" t="str">
            <v>J6</v>
          </cell>
          <cell r="S3830" t="str">
            <v>PENDIENTE</v>
          </cell>
          <cell r="T3830">
            <v>0</v>
          </cell>
          <cell r="U3830" t="str">
            <v>VARILLAS GAGO  OSCAR ALBERTO</v>
          </cell>
          <cell r="V3830" t="str">
            <v>FLOREZ CONDORI  JOSE WILLIANS</v>
          </cell>
        </row>
        <row r="3831">
          <cell r="A3831">
            <v>3801</v>
          </cell>
          <cell r="B3831">
            <v>42739</v>
          </cell>
          <cell r="C3831" t="str">
            <v>ENERO</v>
          </cell>
          <cell r="D3831" t="str">
            <v>2017</v>
          </cell>
          <cell r="E3831">
            <v>743</v>
          </cell>
          <cell r="F3831" t="str">
            <v>X2W-791</v>
          </cell>
          <cell r="G3831" t="str">
            <v>C5V-989</v>
          </cell>
          <cell r="H3831" t="str">
            <v>LAS BAMBAS</v>
          </cell>
          <cell r="I3831">
            <v>149948</v>
          </cell>
          <cell r="J3831" t="str">
            <v>REPUESTO</v>
          </cell>
          <cell r="K3831" t="str">
            <v>PERNO 1/4 X1</v>
          </cell>
          <cell r="L3831">
            <v>4</v>
          </cell>
          <cell r="M3831" t="str">
            <v>UNID.</v>
          </cell>
          <cell r="N3831" t="str">
            <v>TRACTO</v>
          </cell>
          <cell r="O3831">
            <v>51</v>
          </cell>
          <cell r="P3831" t="str">
            <v>M4</v>
          </cell>
          <cell r="Q3831" t="str">
            <v>J1</v>
          </cell>
          <cell r="R3831" t="str">
            <v>J6</v>
          </cell>
          <cell r="S3831" t="str">
            <v>ENTREGADO</v>
          </cell>
          <cell r="T3831">
            <v>0</v>
          </cell>
          <cell r="U3831" t="str">
            <v>JULLIRI APAZA UBALDO</v>
          </cell>
          <cell r="V3831" t="str">
            <v>FLOREZ CONDORI  JOSE WILLIANS</v>
          </cell>
        </row>
        <row r="3832">
          <cell r="A3832">
            <v>3802</v>
          </cell>
          <cell r="B3832">
            <v>42739</v>
          </cell>
          <cell r="C3832" t="str">
            <v>ENERO</v>
          </cell>
          <cell r="D3832" t="str">
            <v>2017</v>
          </cell>
          <cell r="E3832">
            <v>743</v>
          </cell>
          <cell r="F3832" t="str">
            <v>X2W-791</v>
          </cell>
          <cell r="G3832" t="str">
            <v>C5V-989</v>
          </cell>
          <cell r="H3832" t="str">
            <v>LAS BAMBAS</v>
          </cell>
          <cell r="I3832">
            <v>149948</v>
          </cell>
          <cell r="J3832" t="str">
            <v>REPUESTO</v>
          </cell>
          <cell r="K3832" t="str">
            <v>TUERCA SEGURO 1/4</v>
          </cell>
          <cell r="L3832">
            <v>4</v>
          </cell>
          <cell r="M3832" t="str">
            <v>UNID.</v>
          </cell>
          <cell r="N3832" t="str">
            <v>TRACTO</v>
          </cell>
          <cell r="O3832">
            <v>51</v>
          </cell>
          <cell r="P3832" t="str">
            <v>M4</v>
          </cell>
          <cell r="Q3832" t="str">
            <v>J1</v>
          </cell>
          <cell r="R3832" t="str">
            <v>J6</v>
          </cell>
          <cell r="S3832" t="str">
            <v>ENTREGADO</v>
          </cell>
          <cell r="T3832">
            <v>0</v>
          </cell>
          <cell r="U3832" t="str">
            <v>JULLIRI APAZA UBALDO</v>
          </cell>
          <cell r="V3832" t="str">
            <v>FLOREZ CONDORI  JOSE WILLIANS</v>
          </cell>
        </row>
        <row r="3833">
          <cell r="A3833">
            <v>3803</v>
          </cell>
          <cell r="B3833">
            <v>42739</v>
          </cell>
          <cell r="C3833" t="str">
            <v>ENERO</v>
          </cell>
          <cell r="D3833" t="str">
            <v>2017</v>
          </cell>
          <cell r="E3833">
            <v>743</v>
          </cell>
          <cell r="F3833" t="str">
            <v>X2W-791</v>
          </cell>
          <cell r="G3833" t="str">
            <v>C5V-989</v>
          </cell>
          <cell r="H3833" t="str">
            <v>LAS BAMBAS</v>
          </cell>
          <cell r="I3833">
            <v>149948</v>
          </cell>
          <cell r="J3833" t="str">
            <v>REPUESTO</v>
          </cell>
          <cell r="K3833" t="str">
            <v>ARANDELA PLANA 1/4</v>
          </cell>
          <cell r="L3833">
            <v>8</v>
          </cell>
          <cell r="M3833" t="str">
            <v>UNID.</v>
          </cell>
          <cell r="N3833" t="str">
            <v>TRACTO</v>
          </cell>
          <cell r="O3833">
            <v>51</v>
          </cell>
          <cell r="P3833" t="str">
            <v>M4</v>
          </cell>
          <cell r="Q3833" t="str">
            <v>J1</v>
          </cell>
          <cell r="R3833" t="str">
            <v>J6</v>
          </cell>
          <cell r="S3833" t="str">
            <v>ENTREGADO</v>
          </cell>
          <cell r="T3833">
            <v>0</v>
          </cell>
          <cell r="U3833" t="str">
            <v>JULLIRI APAZA UBALDO</v>
          </cell>
          <cell r="V3833" t="str">
            <v>FLOREZ CONDORI  JOSE WILLIANS</v>
          </cell>
        </row>
        <row r="3834">
          <cell r="A3834">
            <v>3804</v>
          </cell>
          <cell r="B3834">
            <v>42739</v>
          </cell>
          <cell r="C3834" t="str">
            <v>ENERO</v>
          </cell>
          <cell r="D3834" t="str">
            <v>2017</v>
          </cell>
          <cell r="E3834">
            <v>743</v>
          </cell>
          <cell r="F3834" t="str">
            <v>X2W-791</v>
          </cell>
          <cell r="G3834" t="str">
            <v>C5V-989</v>
          </cell>
          <cell r="H3834" t="str">
            <v>LAS BAMBAS</v>
          </cell>
          <cell r="I3834">
            <v>149948</v>
          </cell>
          <cell r="J3834" t="str">
            <v>REPUESTO</v>
          </cell>
          <cell r="K3834" t="str">
            <v>LIQUIDO LIMPIAPARABRISAS</v>
          </cell>
          <cell r="L3834">
            <v>1</v>
          </cell>
          <cell r="M3834" t="str">
            <v>GLNS.</v>
          </cell>
          <cell r="N3834" t="str">
            <v>TRACTO</v>
          </cell>
          <cell r="O3834">
            <v>51</v>
          </cell>
          <cell r="P3834" t="str">
            <v>M4</v>
          </cell>
          <cell r="Q3834" t="str">
            <v>J1</v>
          </cell>
          <cell r="R3834" t="str">
            <v>J6</v>
          </cell>
          <cell r="S3834" t="str">
            <v>ENTREGADO</v>
          </cell>
          <cell r="T3834">
            <v>0</v>
          </cell>
          <cell r="U3834" t="str">
            <v>JULLIRI APAZA UBALDO</v>
          </cell>
          <cell r="V3834" t="str">
            <v>FLOREZ CONDORI  JOSE WILLIANS</v>
          </cell>
        </row>
        <row r="3835">
          <cell r="A3835">
            <v>3811</v>
          </cell>
          <cell r="B3835">
            <v>42739</v>
          </cell>
          <cell r="C3835" t="str">
            <v>ENERO</v>
          </cell>
          <cell r="D3835" t="str">
            <v>2017</v>
          </cell>
          <cell r="E3835">
            <v>743</v>
          </cell>
          <cell r="F3835" t="str">
            <v>X2W-791</v>
          </cell>
          <cell r="G3835" t="str">
            <v>C5V-989</v>
          </cell>
          <cell r="H3835" t="str">
            <v>LAS BAMBAS</v>
          </cell>
          <cell r="I3835">
            <v>149948</v>
          </cell>
          <cell r="J3835" t="str">
            <v>REPUESTO</v>
          </cell>
          <cell r="K3835" t="str">
            <v>PERNO 1/4 X 1</v>
          </cell>
          <cell r="L3835">
            <v>6</v>
          </cell>
          <cell r="M3835" t="str">
            <v>UNID.</v>
          </cell>
          <cell r="N3835" t="str">
            <v>TRACTO</v>
          </cell>
          <cell r="O3835">
            <v>51</v>
          </cell>
          <cell r="P3835" t="str">
            <v>M4</v>
          </cell>
          <cell r="Q3835" t="str">
            <v>J1</v>
          </cell>
          <cell r="R3835" t="str">
            <v>J6</v>
          </cell>
          <cell r="S3835" t="str">
            <v>ENTREGADO</v>
          </cell>
          <cell r="T3835">
            <v>0</v>
          </cell>
          <cell r="U3835" t="str">
            <v>JULLIRI APAZA UBALDO</v>
          </cell>
          <cell r="V3835" t="str">
            <v>FLOREZ CONDORI  JOSE WILLIANS</v>
          </cell>
        </row>
        <row r="3836">
          <cell r="A3836">
            <v>3812</v>
          </cell>
          <cell r="B3836">
            <v>42739</v>
          </cell>
          <cell r="C3836" t="str">
            <v>ENERO</v>
          </cell>
          <cell r="D3836" t="str">
            <v>2017</v>
          </cell>
          <cell r="E3836">
            <v>743</v>
          </cell>
          <cell r="F3836" t="str">
            <v>X2W-791</v>
          </cell>
          <cell r="G3836" t="str">
            <v>C5V-989</v>
          </cell>
          <cell r="H3836" t="str">
            <v>LAS BAMBAS</v>
          </cell>
          <cell r="I3836">
            <v>149948</v>
          </cell>
          <cell r="J3836" t="str">
            <v>REPUESTO</v>
          </cell>
          <cell r="K3836" t="str">
            <v>TUERCA SEGURO 1/4</v>
          </cell>
          <cell r="L3836">
            <v>6</v>
          </cell>
          <cell r="M3836" t="str">
            <v>UNID.</v>
          </cell>
          <cell r="N3836" t="str">
            <v>TRACTO</v>
          </cell>
          <cell r="O3836">
            <v>51</v>
          </cell>
          <cell r="P3836" t="str">
            <v>M4</v>
          </cell>
          <cell r="Q3836" t="str">
            <v>J1</v>
          </cell>
          <cell r="R3836" t="str">
            <v>J6</v>
          </cell>
          <cell r="S3836" t="str">
            <v>ENTREGADO</v>
          </cell>
          <cell r="T3836">
            <v>0</v>
          </cell>
          <cell r="U3836" t="str">
            <v>JULLIRI APAZA UBALDO</v>
          </cell>
          <cell r="V3836" t="str">
            <v>FLOREZ CONDORI  JOSE WILLIANS</v>
          </cell>
        </row>
        <row r="3837">
          <cell r="A3837">
            <v>3813</v>
          </cell>
          <cell r="B3837">
            <v>42739</v>
          </cell>
          <cell r="C3837" t="str">
            <v>ENERO</v>
          </cell>
          <cell r="D3837" t="str">
            <v>2017</v>
          </cell>
          <cell r="E3837">
            <v>743</v>
          </cell>
          <cell r="F3837" t="str">
            <v>X2W-791</v>
          </cell>
          <cell r="G3837" t="str">
            <v>C5V-989</v>
          </cell>
          <cell r="H3837" t="str">
            <v>LAS BAMBAS</v>
          </cell>
          <cell r="I3837">
            <v>149948</v>
          </cell>
          <cell r="J3837" t="str">
            <v>REPUESTO</v>
          </cell>
          <cell r="K3837" t="str">
            <v>ARANDELA PLANA 1/4</v>
          </cell>
          <cell r="L3837">
            <v>12</v>
          </cell>
          <cell r="M3837" t="str">
            <v>UNID.</v>
          </cell>
          <cell r="N3837" t="str">
            <v>TRACTO</v>
          </cell>
          <cell r="O3837">
            <v>51</v>
          </cell>
          <cell r="P3837" t="str">
            <v>M4</v>
          </cell>
          <cell r="Q3837" t="str">
            <v>J1</v>
          </cell>
          <cell r="R3837" t="str">
            <v>J6</v>
          </cell>
          <cell r="S3837" t="str">
            <v>ENTREGADO</v>
          </cell>
          <cell r="T3837">
            <v>0</v>
          </cell>
          <cell r="U3837" t="str">
            <v>JULLIRI APAZA UBALDO</v>
          </cell>
          <cell r="V3837" t="str">
            <v>FLOREZ CONDORI  JOSE WILLIANS</v>
          </cell>
        </row>
        <row r="3838">
          <cell r="A3838">
            <v>3814</v>
          </cell>
          <cell r="B3838">
            <v>42739</v>
          </cell>
          <cell r="C3838" t="str">
            <v>ENERO</v>
          </cell>
          <cell r="D3838" t="str">
            <v>2017</v>
          </cell>
          <cell r="E3838">
            <v>743</v>
          </cell>
          <cell r="F3838" t="str">
            <v>X2W-791</v>
          </cell>
          <cell r="G3838" t="str">
            <v>C5V-989</v>
          </cell>
          <cell r="H3838" t="str">
            <v>LAS BAMBAS</v>
          </cell>
          <cell r="I3838">
            <v>149948</v>
          </cell>
          <cell r="J3838" t="str">
            <v>REPUESTO</v>
          </cell>
          <cell r="K3838" t="str">
            <v>PERNO 1/4 X 1</v>
          </cell>
          <cell r="L3838">
            <v>8</v>
          </cell>
          <cell r="M3838" t="str">
            <v>UNID.</v>
          </cell>
          <cell r="N3838" t="str">
            <v>TRACTO</v>
          </cell>
          <cell r="O3838">
            <v>51</v>
          </cell>
          <cell r="P3838" t="str">
            <v>M4</v>
          </cell>
          <cell r="Q3838" t="str">
            <v>J1</v>
          </cell>
          <cell r="R3838" t="str">
            <v>J6</v>
          </cell>
          <cell r="S3838" t="str">
            <v>ENTREGADO</v>
          </cell>
          <cell r="T3838">
            <v>0</v>
          </cell>
          <cell r="U3838" t="str">
            <v>JULLIRI APAZA UBALDO</v>
          </cell>
          <cell r="V3838" t="str">
            <v>FLOREZ CONDORI  JOSE WILLIANS</v>
          </cell>
        </row>
        <row r="3839">
          <cell r="A3839">
            <v>3815</v>
          </cell>
          <cell r="B3839">
            <v>42739</v>
          </cell>
          <cell r="C3839" t="str">
            <v>ENERO</v>
          </cell>
          <cell r="D3839" t="str">
            <v>2017</v>
          </cell>
          <cell r="E3839">
            <v>743</v>
          </cell>
          <cell r="F3839" t="str">
            <v>X2W-791</v>
          </cell>
          <cell r="G3839" t="str">
            <v>C5V-989</v>
          </cell>
          <cell r="H3839" t="str">
            <v>LAS BAMBAS</v>
          </cell>
          <cell r="I3839">
            <v>149948</v>
          </cell>
          <cell r="J3839" t="str">
            <v>REPUESTO</v>
          </cell>
          <cell r="K3839" t="str">
            <v>TUERCA SEGURO 1/4</v>
          </cell>
          <cell r="L3839">
            <v>8</v>
          </cell>
          <cell r="M3839" t="str">
            <v>UNID.</v>
          </cell>
          <cell r="N3839" t="str">
            <v>TRACTO</v>
          </cell>
          <cell r="O3839">
            <v>51</v>
          </cell>
          <cell r="P3839" t="str">
            <v>M4</v>
          </cell>
          <cell r="Q3839" t="str">
            <v>J1</v>
          </cell>
          <cell r="R3839" t="str">
            <v>J6</v>
          </cell>
          <cell r="S3839" t="str">
            <v>ENTREGADO</v>
          </cell>
          <cell r="T3839">
            <v>0</v>
          </cell>
          <cell r="U3839" t="str">
            <v>JULLIRI APAZA UBALDO</v>
          </cell>
          <cell r="V3839" t="str">
            <v>FLOREZ CONDORI  JOSE WILLIANS</v>
          </cell>
        </row>
        <row r="3840">
          <cell r="A3840">
            <v>3816</v>
          </cell>
          <cell r="B3840">
            <v>42739</v>
          </cell>
          <cell r="C3840" t="str">
            <v>ENERO</v>
          </cell>
          <cell r="D3840" t="str">
            <v>2017</v>
          </cell>
          <cell r="E3840">
            <v>743</v>
          </cell>
          <cell r="F3840" t="str">
            <v>X2W-791</v>
          </cell>
          <cell r="G3840" t="str">
            <v>C5V-989</v>
          </cell>
          <cell r="H3840" t="str">
            <v>LAS BAMBAS</v>
          </cell>
          <cell r="I3840">
            <v>149948</v>
          </cell>
          <cell r="J3840" t="str">
            <v>REPUESTO</v>
          </cell>
          <cell r="K3840" t="str">
            <v>ARANDELA PLANA 1/4</v>
          </cell>
          <cell r="L3840">
            <v>16</v>
          </cell>
          <cell r="M3840" t="str">
            <v>UNID.</v>
          </cell>
          <cell r="N3840" t="str">
            <v>TRACTO</v>
          </cell>
          <cell r="O3840">
            <v>51</v>
          </cell>
          <cell r="P3840" t="str">
            <v>M4</v>
          </cell>
          <cell r="Q3840" t="str">
            <v>J1</v>
          </cell>
          <cell r="R3840" t="str">
            <v>J6</v>
          </cell>
          <cell r="S3840" t="str">
            <v>ENTREGADO</v>
          </cell>
          <cell r="T3840">
            <v>0</v>
          </cell>
          <cell r="U3840" t="str">
            <v>JULLIRI APAZA UBALDO</v>
          </cell>
          <cell r="V3840" t="str">
            <v>FLOREZ CONDORI  JOSE WILLIANS</v>
          </cell>
        </row>
        <row r="3841">
          <cell r="A3841">
            <v>3855</v>
          </cell>
          <cell r="B3841">
            <v>42740</v>
          </cell>
          <cell r="C3841" t="str">
            <v>ENERO</v>
          </cell>
          <cell r="D3841" t="str">
            <v>2017</v>
          </cell>
          <cell r="E3841">
            <v>702</v>
          </cell>
          <cell r="F3841" t="str">
            <v>A9H-889</v>
          </cell>
          <cell r="G3841" t="str">
            <v>CAMION</v>
          </cell>
          <cell r="H3841" t="str">
            <v>TAMBOMAYO</v>
          </cell>
          <cell r="I3841">
            <v>127053</v>
          </cell>
          <cell r="J3841" t="str">
            <v>REPUESTO</v>
          </cell>
          <cell r="K3841" t="str">
            <v>EMPAQUE PARA VALVULA DE DESCARGA</v>
          </cell>
          <cell r="L3841">
            <v>1</v>
          </cell>
          <cell r="M3841" t="str">
            <v>UNID.</v>
          </cell>
          <cell r="N3841" t="str">
            <v>CAMION</v>
          </cell>
          <cell r="O3841">
            <v>50</v>
          </cell>
          <cell r="P3841" t="str">
            <v>M5</v>
          </cell>
          <cell r="Q3841" t="str">
            <v>J1</v>
          </cell>
          <cell r="R3841" t="str">
            <v>J6</v>
          </cell>
          <cell r="S3841" t="str">
            <v>ENTREGADO</v>
          </cell>
          <cell r="T3841">
            <v>0</v>
          </cell>
          <cell r="U3841" t="str">
            <v>LOPEZ RUIZ WILBERTO</v>
          </cell>
          <cell r="V3841" t="str">
            <v>FLOREZ CONDORI  JOSE WILLIANS</v>
          </cell>
        </row>
        <row r="3842">
          <cell r="A3842">
            <v>3856</v>
          </cell>
          <cell r="B3842">
            <v>42740</v>
          </cell>
          <cell r="C3842" t="str">
            <v>ENERO</v>
          </cell>
          <cell r="D3842" t="str">
            <v>2017</v>
          </cell>
          <cell r="E3842">
            <v>702</v>
          </cell>
          <cell r="F3842" t="str">
            <v>A9H-889</v>
          </cell>
          <cell r="G3842" t="str">
            <v>CAMION</v>
          </cell>
          <cell r="H3842" t="str">
            <v>TAMBOMAYO</v>
          </cell>
          <cell r="I3842">
            <v>127053</v>
          </cell>
          <cell r="J3842" t="str">
            <v>REPUESTO</v>
          </cell>
          <cell r="K3842" t="str">
            <v>TAPA DE VALVULA DE DESCARGA</v>
          </cell>
          <cell r="L3842">
            <v>1</v>
          </cell>
          <cell r="M3842" t="str">
            <v>UNID.</v>
          </cell>
          <cell r="N3842" t="str">
            <v>CAMION</v>
          </cell>
          <cell r="O3842">
            <v>50</v>
          </cell>
          <cell r="P3842" t="str">
            <v>M5</v>
          </cell>
          <cell r="Q3842" t="str">
            <v>J1</v>
          </cell>
          <cell r="R3842" t="str">
            <v>J6</v>
          </cell>
          <cell r="S3842" t="str">
            <v>ENTREGADO</v>
          </cell>
          <cell r="T3842">
            <v>0</v>
          </cell>
          <cell r="U3842" t="str">
            <v>LOPEZ RUIZ WILBERTO</v>
          </cell>
          <cell r="V3842" t="str">
            <v>FLOREZ CONDORI  JOSE WILLIANS</v>
          </cell>
        </row>
        <row r="3843">
          <cell r="A3843">
            <v>3846</v>
          </cell>
          <cell r="B3843">
            <v>42740</v>
          </cell>
          <cell r="C3843" t="str">
            <v>ENERO</v>
          </cell>
          <cell r="D3843" t="str">
            <v>2017</v>
          </cell>
          <cell r="E3843">
            <v>745</v>
          </cell>
          <cell r="F3843" t="str">
            <v>ABR-759</v>
          </cell>
          <cell r="G3843" t="str">
            <v>D0Z-995</v>
          </cell>
          <cell r="H3843" t="str">
            <v>LAS BAMBAS</v>
          </cell>
          <cell r="I3843">
            <v>115751</v>
          </cell>
          <cell r="J3843" t="str">
            <v>REPUESTO</v>
          </cell>
          <cell r="K3843" t="str">
            <v>MULTIPLE DE ESCAPE</v>
          </cell>
          <cell r="L3843">
            <v>1</v>
          </cell>
          <cell r="M3843" t="str">
            <v>UNID.</v>
          </cell>
          <cell r="N3843" t="str">
            <v>TRACTO</v>
          </cell>
          <cell r="O3843">
            <v>50</v>
          </cell>
          <cell r="P3843" t="str">
            <v>J7</v>
          </cell>
          <cell r="Q3843" t="str">
            <v>J7</v>
          </cell>
          <cell r="R3843" t="str">
            <v>J6</v>
          </cell>
          <cell r="S3843" t="str">
            <v>ENTREGADO</v>
          </cell>
          <cell r="T3843">
            <v>0</v>
          </cell>
          <cell r="U3843" t="str">
            <v>DONAYRE INGA PEDRO</v>
          </cell>
          <cell r="V3843" t="str">
            <v>DONAYRE INGA PEDRO</v>
          </cell>
        </row>
        <row r="3844">
          <cell r="A3844">
            <v>3847</v>
          </cell>
          <cell r="B3844">
            <v>42740</v>
          </cell>
          <cell r="C3844" t="str">
            <v>ENERO</v>
          </cell>
          <cell r="D3844" t="str">
            <v>2017</v>
          </cell>
          <cell r="E3844">
            <v>745</v>
          </cell>
          <cell r="F3844" t="str">
            <v>ABR-759</v>
          </cell>
          <cell r="G3844" t="str">
            <v>D0Z-995</v>
          </cell>
          <cell r="H3844" t="str">
            <v>LAS BAMBAS</v>
          </cell>
          <cell r="I3844">
            <v>115751</v>
          </cell>
          <cell r="J3844" t="str">
            <v>REPUESTO</v>
          </cell>
          <cell r="K3844" t="str">
            <v>EMPAQUE DE MULTIPLE DE ESCAPE</v>
          </cell>
          <cell r="L3844">
            <v>1</v>
          </cell>
          <cell r="M3844" t="str">
            <v>UNID.</v>
          </cell>
          <cell r="N3844" t="str">
            <v>TRACTO</v>
          </cell>
          <cell r="O3844">
            <v>50</v>
          </cell>
          <cell r="P3844" t="str">
            <v>J7</v>
          </cell>
          <cell r="Q3844" t="str">
            <v>J7</v>
          </cell>
          <cell r="R3844" t="str">
            <v>J6</v>
          </cell>
          <cell r="S3844" t="str">
            <v>ENTREGADO</v>
          </cell>
          <cell r="T3844">
            <v>0</v>
          </cell>
          <cell r="U3844" t="str">
            <v>DONAYRE INGA PEDRO</v>
          </cell>
          <cell r="V3844" t="str">
            <v>DONAYRE INGA PEDRO</v>
          </cell>
        </row>
        <row r="3845">
          <cell r="A3845">
            <v>3849</v>
          </cell>
          <cell r="B3845">
            <v>42740</v>
          </cell>
          <cell r="C3845" t="str">
            <v>ENERO</v>
          </cell>
          <cell r="D3845" t="str">
            <v>2017</v>
          </cell>
          <cell r="E3845">
            <v>745</v>
          </cell>
          <cell r="F3845" t="str">
            <v>ABR-759</v>
          </cell>
          <cell r="G3845" t="str">
            <v>D0Z-995</v>
          </cell>
          <cell r="H3845" t="str">
            <v>LAS BAMBAS</v>
          </cell>
          <cell r="I3845">
            <v>115751</v>
          </cell>
          <cell r="J3845" t="str">
            <v>REPUESTO</v>
          </cell>
          <cell r="K3845" t="str">
            <v>EMPAQUE DE TURBO</v>
          </cell>
          <cell r="L3845">
            <v>1</v>
          </cell>
          <cell r="M3845" t="str">
            <v>UNID.</v>
          </cell>
          <cell r="N3845" t="str">
            <v>TRACTO</v>
          </cell>
          <cell r="O3845">
            <v>50</v>
          </cell>
          <cell r="P3845" t="str">
            <v>M6</v>
          </cell>
          <cell r="Q3845" t="str">
            <v>J1</v>
          </cell>
          <cell r="R3845" t="str">
            <v>J6</v>
          </cell>
          <cell r="S3845" t="str">
            <v>ENTREGADO</v>
          </cell>
          <cell r="T3845">
            <v>0</v>
          </cell>
          <cell r="U3845" t="str">
            <v>PARI VENTURA  EDSON ORLANDO</v>
          </cell>
          <cell r="V3845" t="str">
            <v>FLOREZ CONDORI  JOSE WILLIANS</v>
          </cell>
        </row>
        <row r="3846">
          <cell r="A3846">
            <v>3852</v>
          </cell>
          <cell r="B3846">
            <v>42740</v>
          </cell>
          <cell r="C3846" t="str">
            <v>ENERO</v>
          </cell>
          <cell r="D3846" t="str">
            <v>2017</v>
          </cell>
          <cell r="E3846">
            <v>690</v>
          </cell>
          <cell r="F3846" t="str">
            <v>AEH-801</v>
          </cell>
          <cell r="G3846" t="str">
            <v>CAMIONETA</v>
          </cell>
          <cell r="H3846" t="str">
            <v>LAS BAMBAS</v>
          </cell>
          <cell r="I3846">
            <v>93447</v>
          </cell>
          <cell r="J3846" t="str">
            <v>REPUESTO</v>
          </cell>
          <cell r="K3846" t="str">
            <v>FAROS NEBLINEROS MEDIANOS</v>
          </cell>
          <cell r="L3846">
            <v>2</v>
          </cell>
          <cell r="M3846" t="str">
            <v>UNID.</v>
          </cell>
          <cell r="N3846" t="str">
            <v>CAMIONETA</v>
          </cell>
          <cell r="O3846">
            <v>50</v>
          </cell>
          <cell r="P3846" t="str">
            <v>E2</v>
          </cell>
          <cell r="Q3846" t="str">
            <v>J1</v>
          </cell>
          <cell r="R3846" t="str">
            <v>J6</v>
          </cell>
          <cell r="S3846" t="str">
            <v>PENDIENTE</v>
          </cell>
          <cell r="T3846">
            <v>0</v>
          </cell>
          <cell r="U3846" t="str">
            <v>YUCA BELLIDO BORIS YERSY</v>
          </cell>
          <cell r="V3846" t="str">
            <v>FLOREZ CONDORI  JOSE WILLIANS</v>
          </cell>
        </row>
        <row r="3847">
          <cell r="A3847">
            <v>3844</v>
          </cell>
          <cell r="B3847">
            <v>42740</v>
          </cell>
          <cell r="C3847" t="str">
            <v>ENERO</v>
          </cell>
          <cell r="D3847" t="str">
            <v>2017</v>
          </cell>
          <cell r="E3847">
            <v>748</v>
          </cell>
          <cell r="F3847" t="str">
            <v>C5R-896</v>
          </cell>
          <cell r="G3847" t="str">
            <v>A0U-977</v>
          </cell>
          <cell r="H3847" t="str">
            <v>LAS BAMBAS</v>
          </cell>
          <cell r="I3847">
            <v>215026</v>
          </cell>
          <cell r="J3847" t="str">
            <v>REPUESTO</v>
          </cell>
          <cell r="K3847" t="str">
            <v>ORINS</v>
          </cell>
          <cell r="L3847">
            <v>1</v>
          </cell>
          <cell r="M3847" t="str">
            <v>UNID.</v>
          </cell>
          <cell r="N3847" t="str">
            <v>TRACTO</v>
          </cell>
          <cell r="O3847">
            <v>50</v>
          </cell>
          <cell r="P3847" t="str">
            <v>M9</v>
          </cell>
          <cell r="Q3847" t="str">
            <v>J1</v>
          </cell>
          <cell r="R3847" t="str">
            <v>J6</v>
          </cell>
          <cell r="S3847" t="str">
            <v>ENTREGADO</v>
          </cell>
          <cell r="T3847">
            <v>0</v>
          </cell>
          <cell r="U3847" t="str">
            <v>POMA SALAZAR CIRO</v>
          </cell>
          <cell r="V3847" t="str">
            <v>FLOREZ CONDORI  JOSE WILLIANS</v>
          </cell>
        </row>
        <row r="3848">
          <cell r="A3848">
            <v>3848</v>
          </cell>
          <cell r="B3848">
            <v>42740</v>
          </cell>
          <cell r="C3848" t="str">
            <v>ENERO</v>
          </cell>
          <cell r="D3848" t="str">
            <v>2017</v>
          </cell>
          <cell r="E3848">
            <v>716</v>
          </cell>
          <cell r="F3848" t="str">
            <v>C9M-902</v>
          </cell>
          <cell r="G3848" t="str">
            <v>B8L-970</v>
          </cell>
          <cell r="H3848" t="str">
            <v>LAS BAMBAS</v>
          </cell>
          <cell r="I3848">
            <v>212499</v>
          </cell>
          <cell r="J3848" t="str">
            <v>REPUESTO</v>
          </cell>
          <cell r="K3848" t="str">
            <v>FARO LADO IZQUIERDO</v>
          </cell>
          <cell r="L3848">
            <v>1</v>
          </cell>
          <cell r="M3848" t="str">
            <v>UNID.</v>
          </cell>
          <cell r="N3848" t="str">
            <v>TRACTO</v>
          </cell>
          <cell r="O3848">
            <v>50</v>
          </cell>
          <cell r="P3848" t="str">
            <v>E2</v>
          </cell>
          <cell r="Q3848" t="str">
            <v>J1</v>
          </cell>
          <cell r="R3848" t="str">
            <v>J6</v>
          </cell>
          <cell r="S3848" t="str">
            <v>ENTREGADO</v>
          </cell>
          <cell r="T3848">
            <v>0</v>
          </cell>
          <cell r="U3848" t="str">
            <v>YUCA BELLIDO BORIS YERSY</v>
          </cell>
          <cell r="V3848" t="str">
            <v>FLOREZ CONDORI  JOSE WILLIANS</v>
          </cell>
        </row>
        <row r="3849">
          <cell r="A3849">
            <v>3845</v>
          </cell>
          <cell r="B3849">
            <v>42740</v>
          </cell>
          <cell r="C3849" t="str">
            <v>ENERO</v>
          </cell>
          <cell r="D3849" t="str">
            <v>2017</v>
          </cell>
          <cell r="E3849">
            <v>202</v>
          </cell>
          <cell r="F3849" t="str">
            <v>D3P-752</v>
          </cell>
          <cell r="G3849" t="str">
            <v>C5Y-985</v>
          </cell>
          <cell r="H3849" t="str">
            <v>LAS BAMBAS</v>
          </cell>
          <cell r="I3849">
            <v>150504</v>
          </cell>
          <cell r="J3849" t="str">
            <v>SERVICIO</v>
          </cell>
          <cell r="K3849" t="str">
            <v>SERVICIO DE REPARACION DE FAROS</v>
          </cell>
          <cell r="L3849">
            <v>1</v>
          </cell>
          <cell r="M3849" t="str">
            <v>UNID.</v>
          </cell>
          <cell r="N3849" t="str">
            <v>TRACTO</v>
          </cell>
          <cell r="O3849">
            <v>50</v>
          </cell>
          <cell r="P3849" t="str">
            <v>J7</v>
          </cell>
          <cell r="Q3849" t="str">
            <v>J7</v>
          </cell>
          <cell r="R3849" t="str">
            <v>J6</v>
          </cell>
          <cell r="S3849" t="str">
            <v>ENTREGADO</v>
          </cell>
          <cell r="T3849">
            <v>0</v>
          </cell>
          <cell r="U3849" t="str">
            <v>DONAYRE INGA PEDRO</v>
          </cell>
          <cell r="V3849" t="str">
            <v>DONAYRE INGA PEDRO</v>
          </cell>
        </row>
        <row r="3850">
          <cell r="A3850">
            <v>3853</v>
          </cell>
          <cell r="B3850">
            <v>42740</v>
          </cell>
          <cell r="C3850" t="str">
            <v>ENERO</v>
          </cell>
          <cell r="D3850" t="str">
            <v>2017</v>
          </cell>
          <cell r="E3850">
            <v>202</v>
          </cell>
          <cell r="F3850" t="str">
            <v>D3P-752</v>
          </cell>
          <cell r="G3850" t="str">
            <v>C5Y-985</v>
          </cell>
          <cell r="H3850" t="str">
            <v>LAS BAMBAS</v>
          </cell>
          <cell r="I3850">
            <v>150504</v>
          </cell>
          <cell r="J3850" t="str">
            <v>REPUESTO</v>
          </cell>
          <cell r="K3850" t="str">
            <v>TECLA ELEVALUNA LADO IZQUIERDO</v>
          </cell>
          <cell r="L3850">
            <v>1</v>
          </cell>
          <cell r="M3850" t="str">
            <v>UNID.</v>
          </cell>
          <cell r="N3850" t="str">
            <v>TRACTO</v>
          </cell>
          <cell r="O3850">
            <v>50</v>
          </cell>
          <cell r="P3850" t="str">
            <v>E2</v>
          </cell>
          <cell r="Q3850" t="str">
            <v>J1</v>
          </cell>
          <cell r="R3850" t="str">
            <v>J6</v>
          </cell>
          <cell r="S3850" t="str">
            <v>ENTREGADO</v>
          </cell>
          <cell r="T3850">
            <v>0</v>
          </cell>
          <cell r="U3850" t="str">
            <v>YUCA BELLIDO BORIS YERSY</v>
          </cell>
          <cell r="V3850" t="str">
            <v>FLOREZ CONDORI  JOSE WILLIANS</v>
          </cell>
        </row>
        <row r="3851">
          <cell r="A3851">
            <v>3854</v>
          </cell>
          <cell r="B3851">
            <v>42740</v>
          </cell>
          <cell r="C3851" t="str">
            <v>ENERO</v>
          </cell>
          <cell r="D3851" t="str">
            <v>2017</v>
          </cell>
          <cell r="E3851">
            <v>202</v>
          </cell>
          <cell r="F3851" t="str">
            <v>D3P-752</v>
          </cell>
          <cell r="G3851" t="str">
            <v>C5Y-985</v>
          </cell>
          <cell r="H3851" t="str">
            <v>LAS BAMBAS</v>
          </cell>
          <cell r="I3851">
            <v>150504</v>
          </cell>
          <cell r="J3851" t="str">
            <v>REPUESTO</v>
          </cell>
          <cell r="K3851" t="str">
            <v>TECLA ELEVA LUNA LADO DERECHO</v>
          </cell>
          <cell r="L3851">
            <v>1</v>
          </cell>
          <cell r="M3851" t="str">
            <v>UNID.</v>
          </cell>
          <cell r="N3851" t="str">
            <v>TRACTO</v>
          </cell>
          <cell r="O3851">
            <v>50</v>
          </cell>
          <cell r="P3851" t="str">
            <v>E2</v>
          </cell>
          <cell r="Q3851" t="str">
            <v>J1</v>
          </cell>
          <cell r="R3851" t="str">
            <v>J6</v>
          </cell>
          <cell r="S3851" t="str">
            <v>ENTREGADO</v>
          </cell>
          <cell r="T3851">
            <v>0</v>
          </cell>
          <cell r="U3851" t="str">
            <v>YUCA BELLIDO BORIS YERSY</v>
          </cell>
          <cell r="V3851" t="str">
            <v>FLOREZ CONDORI  JOSE WILLIANS</v>
          </cell>
        </row>
        <row r="3852">
          <cell r="A3852">
            <v>3843</v>
          </cell>
          <cell r="B3852">
            <v>42740</v>
          </cell>
          <cell r="C3852" t="str">
            <v>ENERO</v>
          </cell>
          <cell r="D3852" t="str">
            <v>2017</v>
          </cell>
          <cell r="E3852">
            <v>741</v>
          </cell>
          <cell r="F3852" t="str">
            <v>D3R-742</v>
          </cell>
          <cell r="G3852" t="str">
            <v>D2E-975</v>
          </cell>
          <cell r="H3852" t="str">
            <v>LAS BAMBAS</v>
          </cell>
          <cell r="I3852">
            <v>156832</v>
          </cell>
          <cell r="J3852" t="str">
            <v>REPUESTO</v>
          </cell>
          <cell r="K3852" t="str">
            <v>TAPA DE TANQUE DE COMBUSTIBLE</v>
          </cell>
          <cell r="L3852">
            <v>1</v>
          </cell>
          <cell r="M3852" t="str">
            <v>UNID.</v>
          </cell>
          <cell r="N3852" t="str">
            <v>TRACTO</v>
          </cell>
          <cell r="O3852">
            <v>50</v>
          </cell>
          <cell r="P3852" t="str">
            <v>M8</v>
          </cell>
          <cell r="Q3852" t="str">
            <v>J1</v>
          </cell>
          <cell r="R3852" t="str">
            <v>J6</v>
          </cell>
          <cell r="S3852" t="str">
            <v>ENTREGADO</v>
          </cell>
          <cell r="T3852">
            <v>0</v>
          </cell>
          <cell r="U3852" t="str">
            <v>VARILLAS GAGO  OSCAR ALBERTO</v>
          </cell>
          <cell r="V3852" t="str">
            <v>FLOREZ CONDORI  JOSE WILLIANS</v>
          </cell>
        </row>
        <row r="3853">
          <cell r="A3853">
            <v>3841</v>
          </cell>
          <cell r="B3853">
            <v>42740</v>
          </cell>
          <cell r="C3853" t="str">
            <v>ENERO</v>
          </cell>
          <cell r="D3853" t="str">
            <v>2017</v>
          </cell>
          <cell r="E3853">
            <v>707</v>
          </cell>
          <cell r="F3853" t="str">
            <v>D7V-714</v>
          </cell>
          <cell r="G3853" t="str">
            <v>F7M-971</v>
          </cell>
          <cell r="H3853" t="str">
            <v>LAS BAMBAS</v>
          </cell>
          <cell r="I3853">
            <v>52416</v>
          </cell>
          <cell r="J3853" t="str">
            <v>REPUESTO</v>
          </cell>
          <cell r="K3853" t="str">
            <v>FAROS NEBLINEROS</v>
          </cell>
          <cell r="L3853">
            <v>2</v>
          </cell>
          <cell r="M3853" t="str">
            <v>UNID.</v>
          </cell>
          <cell r="N3853" t="str">
            <v>TRACTO</v>
          </cell>
          <cell r="O3853">
            <v>50</v>
          </cell>
          <cell r="P3853" t="str">
            <v>E3</v>
          </cell>
          <cell r="Q3853" t="str">
            <v>J1</v>
          </cell>
          <cell r="R3853" t="str">
            <v>J6</v>
          </cell>
          <cell r="S3853" t="str">
            <v>ENTREGADO</v>
          </cell>
          <cell r="T3853">
            <v>0</v>
          </cell>
          <cell r="U3853" t="str">
            <v>CONDORI CHURATA ALEX</v>
          </cell>
          <cell r="V3853" t="str">
            <v>FLOREZ CONDORI  JOSE WILLIANS</v>
          </cell>
        </row>
        <row r="3854">
          <cell r="A3854">
            <v>3842</v>
          </cell>
          <cell r="B3854">
            <v>42740</v>
          </cell>
          <cell r="C3854" t="str">
            <v>ENERO</v>
          </cell>
          <cell r="D3854" t="str">
            <v>2017</v>
          </cell>
          <cell r="E3854">
            <v>707</v>
          </cell>
          <cell r="F3854" t="str">
            <v>D7V-714</v>
          </cell>
          <cell r="G3854" t="str">
            <v>F7M-971</v>
          </cell>
          <cell r="H3854" t="str">
            <v>LAS BAMBAS</v>
          </cell>
          <cell r="I3854">
            <v>52416</v>
          </cell>
          <cell r="J3854" t="str">
            <v>REPUESTO</v>
          </cell>
          <cell r="K3854" t="str">
            <v>FOCOS H3 DE 24 V</v>
          </cell>
          <cell r="L3854">
            <v>2</v>
          </cell>
          <cell r="M3854" t="str">
            <v>UNID.</v>
          </cell>
          <cell r="N3854" t="str">
            <v>TRACTO</v>
          </cell>
          <cell r="O3854">
            <v>50</v>
          </cell>
          <cell r="P3854" t="str">
            <v>E3</v>
          </cell>
          <cell r="Q3854" t="str">
            <v>J1</v>
          </cell>
          <cell r="R3854" t="str">
            <v>J6</v>
          </cell>
          <cell r="S3854" t="str">
            <v>ENTREGADO</v>
          </cell>
          <cell r="T3854">
            <v>0</v>
          </cell>
          <cell r="U3854" t="str">
            <v>CONDORI CHURATA ALEX</v>
          </cell>
          <cell r="V3854" t="str">
            <v>FLOREZ CONDORI  JOSE WILLIANS</v>
          </cell>
        </row>
        <row r="3855">
          <cell r="A3855">
            <v>3840</v>
          </cell>
          <cell r="B3855">
            <v>42740</v>
          </cell>
          <cell r="C3855" t="str">
            <v>ENERO</v>
          </cell>
          <cell r="D3855" t="str">
            <v>2017</v>
          </cell>
          <cell r="E3855">
            <v>200</v>
          </cell>
          <cell r="F3855" t="str">
            <v>TALLER</v>
          </cell>
          <cell r="G3855" t="str">
            <v>TALLER</v>
          </cell>
          <cell r="H3855" t="str">
            <v>TALLER</v>
          </cell>
          <cell r="I3855" t="str">
            <v>TALLER</v>
          </cell>
          <cell r="J3855" t="str">
            <v>INSUMO TALLER</v>
          </cell>
          <cell r="K3855" t="str">
            <v>SPRAY BLANCO</v>
          </cell>
          <cell r="L3855">
            <v>1</v>
          </cell>
          <cell r="M3855" t="str">
            <v>UNID.</v>
          </cell>
          <cell r="N3855" t="str">
            <v>TALLER</v>
          </cell>
          <cell r="O3855">
            <v>50</v>
          </cell>
          <cell r="P3855" t="str">
            <v>J7</v>
          </cell>
          <cell r="Q3855" t="str">
            <v>J7</v>
          </cell>
          <cell r="R3855" t="str">
            <v>J6</v>
          </cell>
          <cell r="S3855" t="str">
            <v>PENDIENTE</v>
          </cell>
          <cell r="T3855">
            <v>0</v>
          </cell>
          <cell r="U3855" t="str">
            <v>DONAYRE INGA PEDRO</v>
          </cell>
          <cell r="V3855" t="str">
            <v>DONAYRE INGA PEDRO</v>
          </cell>
        </row>
        <row r="3856">
          <cell r="A3856">
            <v>3850</v>
          </cell>
          <cell r="B3856">
            <v>42740</v>
          </cell>
          <cell r="C3856" t="str">
            <v>ENERO</v>
          </cell>
          <cell r="D3856" t="str">
            <v>2017</v>
          </cell>
          <cell r="E3856">
            <v>200</v>
          </cell>
          <cell r="F3856" t="str">
            <v>TALLER</v>
          </cell>
          <cell r="G3856" t="str">
            <v>TALLER</v>
          </cell>
          <cell r="H3856" t="str">
            <v>TALLER</v>
          </cell>
          <cell r="I3856" t="str">
            <v>TALLER</v>
          </cell>
          <cell r="J3856" t="str">
            <v>REPUESTO</v>
          </cell>
          <cell r="K3856" t="str">
            <v>CINTA NEGRA AISLANTE</v>
          </cell>
          <cell r="L3856">
            <v>1</v>
          </cell>
          <cell r="M3856" t="str">
            <v>UNID.</v>
          </cell>
          <cell r="N3856" t="str">
            <v>TALLER</v>
          </cell>
          <cell r="O3856">
            <v>50</v>
          </cell>
          <cell r="P3856" t="str">
            <v>E2</v>
          </cell>
          <cell r="Q3856" t="str">
            <v>J1</v>
          </cell>
          <cell r="R3856" t="str">
            <v>J6</v>
          </cell>
          <cell r="S3856" t="str">
            <v>ENTREGADO</v>
          </cell>
          <cell r="T3856">
            <v>0</v>
          </cell>
          <cell r="U3856" t="str">
            <v>YUCA BELLIDO BORIS YERSY</v>
          </cell>
          <cell r="V3856" t="str">
            <v>FLOREZ CONDORI  JOSE WILLIANS</v>
          </cell>
        </row>
        <row r="3857">
          <cell r="A3857">
            <v>3851</v>
          </cell>
          <cell r="B3857">
            <v>42740</v>
          </cell>
          <cell r="C3857" t="str">
            <v>ENERO</v>
          </cell>
          <cell r="D3857" t="str">
            <v>2017</v>
          </cell>
          <cell r="E3857">
            <v>752</v>
          </cell>
          <cell r="F3857" t="str">
            <v>X2W-788</v>
          </cell>
          <cell r="G3857" t="str">
            <v>C5V-994</v>
          </cell>
          <cell r="H3857" t="str">
            <v>LAS BAMBAS</v>
          </cell>
          <cell r="I3857">
            <v>143248</v>
          </cell>
          <cell r="J3857" t="str">
            <v>REPUESTO</v>
          </cell>
          <cell r="K3857" t="str">
            <v>MAXIBRAKE</v>
          </cell>
          <cell r="L3857">
            <v>1</v>
          </cell>
          <cell r="M3857" t="str">
            <v>UNID.</v>
          </cell>
          <cell r="N3857" t="str">
            <v>TRACTO</v>
          </cell>
          <cell r="O3857">
            <v>50</v>
          </cell>
          <cell r="P3857" t="str">
            <v>M8</v>
          </cell>
          <cell r="Q3857" t="str">
            <v>J1</v>
          </cell>
          <cell r="R3857" t="str">
            <v>J6</v>
          </cell>
          <cell r="S3857" t="str">
            <v>ENTREGADO</v>
          </cell>
          <cell r="T3857">
            <v>0</v>
          </cell>
          <cell r="U3857" t="str">
            <v>VARILLAS GAGO  OSCAR ALBERTO</v>
          </cell>
          <cell r="V3857" t="str">
            <v>FLOREZ CONDORI  JOSE WILLIANS</v>
          </cell>
        </row>
        <row r="3858">
          <cell r="A3858">
            <v>3863</v>
          </cell>
          <cell r="B3858">
            <v>42741</v>
          </cell>
          <cell r="C3858" t="str">
            <v>ENERO</v>
          </cell>
          <cell r="D3858" t="str">
            <v>2017</v>
          </cell>
          <cell r="E3858">
            <v>745</v>
          </cell>
          <cell r="F3858" t="str">
            <v>ABR-759</v>
          </cell>
          <cell r="G3858" t="str">
            <v>D0Z-995</v>
          </cell>
          <cell r="H3858" t="str">
            <v>LAS BAMBAS</v>
          </cell>
          <cell r="I3858">
            <v>115751</v>
          </cell>
          <cell r="J3858" t="str">
            <v>REPUESTO</v>
          </cell>
          <cell r="K3858" t="str">
            <v>FAROS NEBLINEROS</v>
          </cell>
          <cell r="L3858">
            <v>2</v>
          </cell>
          <cell r="M3858" t="str">
            <v>UNID.</v>
          </cell>
          <cell r="N3858" t="str">
            <v>TRACTO</v>
          </cell>
          <cell r="O3858">
            <v>49</v>
          </cell>
          <cell r="P3858" t="str">
            <v>E3</v>
          </cell>
          <cell r="Q3858" t="str">
            <v>J1</v>
          </cell>
          <cell r="R3858" t="str">
            <v>J6</v>
          </cell>
          <cell r="S3858" t="str">
            <v>PENDIENTE</v>
          </cell>
          <cell r="T3858">
            <v>0</v>
          </cell>
          <cell r="U3858" t="str">
            <v>CONDORI CHURATA ALEX</v>
          </cell>
          <cell r="V3858" t="str">
            <v>FLOREZ CONDORI  JOSE WILLIANS</v>
          </cell>
        </row>
        <row r="3859">
          <cell r="A3859">
            <v>3857</v>
          </cell>
          <cell r="B3859">
            <v>42741</v>
          </cell>
          <cell r="C3859" t="str">
            <v>ENERO</v>
          </cell>
          <cell r="D3859" t="str">
            <v>2017</v>
          </cell>
          <cell r="E3859">
            <v>759</v>
          </cell>
          <cell r="F3859" t="str">
            <v>AKX-731</v>
          </cell>
          <cell r="G3859" t="str">
            <v>TCD-980</v>
          </cell>
          <cell r="H3859" t="str">
            <v>LAS BAMBAS</v>
          </cell>
          <cell r="I3859">
            <v>39157</v>
          </cell>
          <cell r="J3859" t="str">
            <v>REPUESTO</v>
          </cell>
          <cell r="K3859" t="str">
            <v>DISCO DE TORNAMESA</v>
          </cell>
          <cell r="L3859">
            <v>1</v>
          </cell>
          <cell r="M3859" t="str">
            <v>UNID.</v>
          </cell>
          <cell r="N3859" t="str">
            <v>CISTERNA</v>
          </cell>
          <cell r="O3859">
            <v>49</v>
          </cell>
          <cell r="P3859" t="str">
            <v>M4</v>
          </cell>
          <cell r="Q3859" t="str">
            <v>J1</v>
          </cell>
          <cell r="R3859" t="str">
            <v>J6</v>
          </cell>
          <cell r="S3859" t="str">
            <v>PENDIENTE</v>
          </cell>
          <cell r="T3859">
            <v>0</v>
          </cell>
          <cell r="U3859" t="str">
            <v>JULLIRI APAZA UBALDO</v>
          </cell>
          <cell r="V3859" t="str">
            <v>FLOREZ CONDORI  JOSE WILLIANS</v>
          </cell>
        </row>
        <row r="3860">
          <cell r="A3860">
            <v>3858</v>
          </cell>
          <cell r="B3860">
            <v>42741</v>
          </cell>
          <cell r="C3860" t="str">
            <v>ENERO</v>
          </cell>
          <cell r="D3860" t="str">
            <v>2017</v>
          </cell>
          <cell r="E3860">
            <v>759</v>
          </cell>
          <cell r="F3860" t="str">
            <v>AKX-731</v>
          </cell>
          <cell r="G3860" t="str">
            <v>TCD-980</v>
          </cell>
          <cell r="H3860" t="str">
            <v>LAS BAMBAS</v>
          </cell>
          <cell r="I3860">
            <v>39157</v>
          </cell>
          <cell r="J3860" t="str">
            <v>REPUESTO</v>
          </cell>
          <cell r="K3860" t="str">
            <v>SEGURO DE DISCO DE TORNAMESA</v>
          </cell>
          <cell r="L3860">
            <v>1</v>
          </cell>
          <cell r="M3860" t="str">
            <v>UNID.</v>
          </cell>
          <cell r="N3860" t="str">
            <v>CISTERNA</v>
          </cell>
          <cell r="O3860">
            <v>49</v>
          </cell>
          <cell r="P3860" t="str">
            <v>M4</v>
          </cell>
          <cell r="Q3860" t="str">
            <v>J1</v>
          </cell>
          <cell r="R3860" t="str">
            <v>J6</v>
          </cell>
          <cell r="S3860" t="str">
            <v>PENDIENTE</v>
          </cell>
          <cell r="T3860">
            <v>0</v>
          </cell>
          <cell r="U3860" t="str">
            <v>JULLIRI APAZA UBALDO</v>
          </cell>
          <cell r="V3860" t="str">
            <v>FLOREZ CONDORI  JOSE WILLIANS</v>
          </cell>
        </row>
        <row r="3861">
          <cell r="A3861">
            <v>3866</v>
          </cell>
          <cell r="B3861">
            <v>42741</v>
          </cell>
          <cell r="C3861" t="str">
            <v>ENERO</v>
          </cell>
          <cell r="D3861" t="str">
            <v>2017</v>
          </cell>
          <cell r="E3861">
            <v>759</v>
          </cell>
          <cell r="F3861" t="str">
            <v>AKX-731</v>
          </cell>
          <cell r="G3861" t="str">
            <v>TCD-980</v>
          </cell>
          <cell r="H3861" t="str">
            <v>LAS BAMBAS</v>
          </cell>
          <cell r="I3861">
            <v>39157</v>
          </cell>
          <cell r="J3861" t="str">
            <v>REPUESTO</v>
          </cell>
          <cell r="K3861" t="str">
            <v>FUSIBLE DE 20 AMP</v>
          </cell>
          <cell r="L3861">
            <v>1</v>
          </cell>
          <cell r="M3861" t="str">
            <v>UNID.</v>
          </cell>
          <cell r="N3861" t="str">
            <v>TRACTO</v>
          </cell>
          <cell r="O3861">
            <v>49</v>
          </cell>
          <cell r="P3861" t="str">
            <v>M4</v>
          </cell>
          <cell r="Q3861" t="str">
            <v>J1</v>
          </cell>
          <cell r="R3861" t="str">
            <v>J6</v>
          </cell>
          <cell r="S3861" t="str">
            <v>PENDIENTE</v>
          </cell>
          <cell r="T3861">
            <v>0</v>
          </cell>
          <cell r="U3861" t="str">
            <v>JULLIRI APAZA UBALDO</v>
          </cell>
          <cell r="V3861" t="str">
            <v>FLOREZ CONDORI  JOSE WILLIANS</v>
          </cell>
        </row>
        <row r="3862">
          <cell r="A3862">
            <v>3864</v>
          </cell>
          <cell r="B3862">
            <v>42741</v>
          </cell>
          <cell r="C3862" t="str">
            <v>ENERO</v>
          </cell>
          <cell r="D3862" t="str">
            <v>2017</v>
          </cell>
          <cell r="E3862">
            <v>765</v>
          </cell>
          <cell r="F3862" t="str">
            <v>C5R-892</v>
          </cell>
          <cell r="G3862" t="str">
            <v>A0T-983</v>
          </cell>
          <cell r="H3862" t="str">
            <v>LAS BAMBAS</v>
          </cell>
          <cell r="I3862">
            <v>228062</v>
          </cell>
          <cell r="J3862" t="str">
            <v>REPUESTO</v>
          </cell>
          <cell r="K3862" t="str">
            <v>CIRCULINA</v>
          </cell>
          <cell r="L3862">
            <v>1</v>
          </cell>
          <cell r="M3862" t="str">
            <v>UNID.</v>
          </cell>
          <cell r="N3862" t="str">
            <v>TRACTO</v>
          </cell>
          <cell r="O3862">
            <v>49</v>
          </cell>
          <cell r="P3862" t="str">
            <v>E2</v>
          </cell>
          <cell r="Q3862" t="str">
            <v>J1</v>
          </cell>
          <cell r="R3862" t="str">
            <v>J6</v>
          </cell>
          <cell r="S3862" t="str">
            <v>PENDIENTE</v>
          </cell>
          <cell r="T3862">
            <v>0</v>
          </cell>
          <cell r="U3862" t="str">
            <v>YUCA BELLIDO BORIS YERSY</v>
          </cell>
          <cell r="V3862" t="str">
            <v>FLOREZ CONDORI  JOSE WILLIANS</v>
          </cell>
        </row>
        <row r="3863">
          <cell r="A3863">
            <v>3865</v>
          </cell>
          <cell r="B3863">
            <v>42741</v>
          </cell>
          <cell r="C3863" t="str">
            <v>ENERO</v>
          </cell>
          <cell r="D3863" t="str">
            <v>2017</v>
          </cell>
          <cell r="E3863">
            <v>765</v>
          </cell>
          <cell r="F3863" t="str">
            <v>C5R-892</v>
          </cell>
          <cell r="G3863" t="str">
            <v>A0T-983</v>
          </cell>
          <cell r="H3863" t="str">
            <v>LAS BAMBAS</v>
          </cell>
          <cell r="I3863">
            <v>228062</v>
          </cell>
          <cell r="J3863" t="str">
            <v>REPUESTO</v>
          </cell>
          <cell r="K3863" t="str">
            <v>MINIFUSIBLES DE 10 AMP</v>
          </cell>
          <cell r="L3863">
            <v>1</v>
          </cell>
          <cell r="M3863" t="str">
            <v>UNID.</v>
          </cell>
          <cell r="N3863" t="str">
            <v>TRACTO</v>
          </cell>
          <cell r="O3863">
            <v>49</v>
          </cell>
          <cell r="P3863" t="str">
            <v>E2</v>
          </cell>
          <cell r="Q3863" t="str">
            <v>J1</v>
          </cell>
          <cell r="R3863" t="str">
            <v>J6</v>
          </cell>
          <cell r="S3863" t="str">
            <v>PENDIENTE</v>
          </cell>
          <cell r="T3863">
            <v>0</v>
          </cell>
          <cell r="U3863" t="str">
            <v>YUCA BELLIDO BORIS YERSY</v>
          </cell>
          <cell r="V3863" t="str">
            <v>FLOREZ CONDORI  JOSE WILLIANS</v>
          </cell>
        </row>
        <row r="3864">
          <cell r="A3864">
            <v>3867</v>
          </cell>
          <cell r="B3864">
            <v>42741</v>
          </cell>
          <cell r="C3864" t="str">
            <v>ENERO</v>
          </cell>
          <cell r="D3864" t="str">
            <v>2017</v>
          </cell>
          <cell r="E3864">
            <v>739</v>
          </cell>
          <cell r="F3864" t="str">
            <v>C5R-895</v>
          </cell>
          <cell r="G3864" t="str">
            <v>TBL-976</v>
          </cell>
          <cell r="H3864" t="str">
            <v>LAS BAMBAS</v>
          </cell>
          <cell r="I3864">
            <v>172840</v>
          </cell>
          <cell r="J3864" t="str">
            <v>REPUESTO</v>
          </cell>
          <cell r="K3864" t="str">
            <v>BOCINAS DE TORNAMESA</v>
          </cell>
          <cell r="L3864">
            <v>2</v>
          </cell>
          <cell r="M3864" t="str">
            <v>UNID.</v>
          </cell>
          <cell r="N3864" t="str">
            <v>TRACTO</v>
          </cell>
          <cell r="O3864">
            <v>49</v>
          </cell>
          <cell r="P3864" t="str">
            <v>M4</v>
          </cell>
          <cell r="Q3864" t="str">
            <v>J1</v>
          </cell>
          <cell r="R3864" t="str">
            <v>J6</v>
          </cell>
          <cell r="S3864" t="str">
            <v>PENDIENTE</v>
          </cell>
          <cell r="T3864">
            <v>0</v>
          </cell>
          <cell r="U3864" t="str">
            <v>JULLIRI APAZA UBALDO</v>
          </cell>
          <cell r="V3864" t="str">
            <v>FLOREZ CONDORI  JOSE WILLIANS</v>
          </cell>
        </row>
        <row r="3865">
          <cell r="A3865">
            <v>3859</v>
          </cell>
          <cell r="B3865">
            <v>42741</v>
          </cell>
          <cell r="C3865" t="str">
            <v>ENERO</v>
          </cell>
          <cell r="D3865" t="str">
            <v>2017</v>
          </cell>
          <cell r="E3865">
            <v>751</v>
          </cell>
          <cell r="F3865" t="str">
            <v>D3O-745</v>
          </cell>
          <cell r="G3865" t="str">
            <v>F3L-979</v>
          </cell>
          <cell r="H3865" t="str">
            <v>LAS BAMBAS</v>
          </cell>
          <cell r="I3865">
            <v>163411</v>
          </cell>
          <cell r="J3865" t="str">
            <v>REPUESTO</v>
          </cell>
          <cell r="K3865" t="str">
            <v>FAJAS</v>
          </cell>
          <cell r="L3865">
            <v>0.5</v>
          </cell>
          <cell r="M3865" t="str">
            <v>JUEGO</v>
          </cell>
          <cell r="N3865" t="str">
            <v>CISTERNA</v>
          </cell>
          <cell r="O3865">
            <v>49</v>
          </cell>
          <cell r="P3865" t="str">
            <v>M8</v>
          </cell>
          <cell r="Q3865" t="str">
            <v>J1</v>
          </cell>
          <cell r="R3865" t="str">
            <v>J6</v>
          </cell>
          <cell r="S3865" t="str">
            <v>PENDIENTE</v>
          </cell>
          <cell r="T3865">
            <v>0</v>
          </cell>
          <cell r="U3865" t="str">
            <v>VARILLAS GAGO  OSCAR ALBERTO</v>
          </cell>
          <cell r="V3865" t="str">
            <v>FLOREZ CONDORI  JOSE WILLIANS</v>
          </cell>
        </row>
        <row r="3866">
          <cell r="A3866">
            <v>3860</v>
          </cell>
          <cell r="B3866">
            <v>42741</v>
          </cell>
          <cell r="C3866" t="str">
            <v>ENERO</v>
          </cell>
          <cell r="D3866" t="str">
            <v>2017</v>
          </cell>
          <cell r="E3866">
            <v>751</v>
          </cell>
          <cell r="F3866" t="str">
            <v>D3O-745</v>
          </cell>
          <cell r="G3866" t="str">
            <v>F3L-979</v>
          </cell>
          <cell r="H3866" t="str">
            <v>LAS BAMBAS</v>
          </cell>
          <cell r="I3866">
            <v>163411</v>
          </cell>
          <cell r="J3866" t="str">
            <v>REPUESTO</v>
          </cell>
          <cell r="K3866" t="str">
            <v>RESORTES PEQUEÑOS</v>
          </cell>
          <cell r="L3866">
            <v>2</v>
          </cell>
          <cell r="M3866" t="str">
            <v>UNID.</v>
          </cell>
          <cell r="N3866" t="str">
            <v>CISTERNA</v>
          </cell>
          <cell r="O3866">
            <v>49</v>
          </cell>
          <cell r="P3866" t="str">
            <v>M8</v>
          </cell>
          <cell r="Q3866" t="str">
            <v>J1</v>
          </cell>
          <cell r="R3866" t="str">
            <v>J6</v>
          </cell>
          <cell r="S3866" t="str">
            <v>PENDIENTE</v>
          </cell>
          <cell r="T3866">
            <v>0</v>
          </cell>
          <cell r="U3866" t="str">
            <v>VARILLAS GAGO  OSCAR ALBERTO</v>
          </cell>
          <cell r="V3866" t="str">
            <v>FLOREZ CONDORI  JOSE WILLIANS</v>
          </cell>
        </row>
        <row r="3867">
          <cell r="A3867">
            <v>3861</v>
          </cell>
          <cell r="B3867">
            <v>42741</v>
          </cell>
          <cell r="C3867" t="str">
            <v>ENERO</v>
          </cell>
          <cell r="D3867" t="str">
            <v>2017</v>
          </cell>
          <cell r="E3867">
            <v>751</v>
          </cell>
          <cell r="F3867" t="str">
            <v>D3O-745</v>
          </cell>
          <cell r="G3867" t="str">
            <v>F3L-979</v>
          </cell>
          <cell r="H3867" t="str">
            <v>LAS BAMBAS</v>
          </cell>
          <cell r="I3867">
            <v>163411</v>
          </cell>
          <cell r="J3867" t="str">
            <v>REPUESTO</v>
          </cell>
          <cell r="K3867" t="str">
            <v>RESORTE GRANDE DE ZAPATA</v>
          </cell>
          <cell r="L3867">
            <v>1</v>
          </cell>
          <cell r="M3867" t="str">
            <v>UNID.</v>
          </cell>
          <cell r="N3867" t="str">
            <v>CISTERNA</v>
          </cell>
          <cell r="O3867">
            <v>49</v>
          </cell>
          <cell r="P3867" t="str">
            <v>M8</v>
          </cell>
          <cell r="Q3867" t="str">
            <v>J1</v>
          </cell>
          <cell r="R3867" t="str">
            <v>J6</v>
          </cell>
          <cell r="S3867" t="str">
            <v>PENDIENTE</v>
          </cell>
          <cell r="T3867">
            <v>0</v>
          </cell>
          <cell r="U3867" t="str">
            <v>VARILLAS GAGO  OSCAR ALBERTO</v>
          </cell>
          <cell r="V3867" t="str">
            <v>FLOREZ CONDORI  JOSE WILLIANS</v>
          </cell>
        </row>
        <row r="3868">
          <cell r="A3868">
            <v>3862</v>
          </cell>
          <cell r="B3868">
            <v>42741</v>
          </cell>
          <cell r="C3868" t="str">
            <v>ENERO</v>
          </cell>
          <cell r="D3868" t="str">
            <v>2017</v>
          </cell>
          <cell r="E3868">
            <v>740</v>
          </cell>
          <cell r="F3868" t="str">
            <v>X2W-761</v>
          </cell>
          <cell r="G3868" t="str">
            <v>C5V-996</v>
          </cell>
          <cell r="H3868" t="str">
            <v>LAS BAMBAS</v>
          </cell>
          <cell r="I3868">
            <v>147661</v>
          </cell>
          <cell r="J3868" t="str">
            <v>SERVICIO</v>
          </cell>
          <cell r="K3868" t="str">
            <v>SERVICIO DE TAPIZADO DE ASIENTO</v>
          </cell>
          <cell r="L3868">
            <v>1</v>
          </cell>
          <cell r="M3868" t="str">
            <v>UNID.</v>
          </cell>
          <cell r="N3868" t="str">
            <v>TRACTO</v>
          </cell>
          <cell r="O3868">
            <v>49</v>
          </cell>
          <cell r="P3868" t="str">
            <v>M8</v>
          </cell>
          <cell r="Q3868" t="str">
            <v>J1</v>
          </cell>
          <cell r="R3868" t="str">
            <v>J6</v>
          </cell>
          <cell r="S3868" t="str">
            <v>ENTREGADO</v>
          </cell>
          <cell r="T3868">
            <v>0</v>
          </cell>
          <cell r="U3868" t="str">
            <v>VARILLAS GAGO  OSCAR ALBERTO</v>
          </cell>
          <cell r="V3868" t="str">
            <v>FLOREZ CONDORI  JOSE WILLIANS</v>
          </cell>
        </row>
        <row r="3869">
          <cell r="A3869">
            <v>3868</v>
          </cell>
          <cell r="B3869">
            <v>42741</v>
          </cell>
          <cell r="C3869" t="str">
            <v>ENERO</v>
          </cell>
          <cell r="D3869" t="str">
            <v>2017</v>
          </cell>
          <cell r="E3869">
            <v>651</v>
          </cell>
          <cell r="F3869" t="str">
            <v>X2W-765</v>
          </cell>
          <cell r="G3869" t="str">
            <v>C5V-993</v>
          </cell>
          <cell r="H3869" t="str">
            <v>LAS BAMBAS</v>
          </cell>
          <cell r="I3869">
            <v>159021</v>
          </cell>
          <cell r="J3869" t="str">
            <v>REPUESTO</v>
          </cell>
          <cell r="K3869" t="str">
            <v>FILTRO PRIMARIO TIPO CARTUCHO</v>
          </cell>
          <cell r="L3869">
            <v>1</v>
          </cell>
          <cell r="M3869" t="str">
            <v>UNID.</v>
          </cell>
          <cell r="N3869" t="str">
            <v>TRACTO</v>
          </cell>
          <cell r="O3869">
            <v>49</v>
          </cell>
          <cell r="P3869" t="str">
            <v>M4</v>
          </cell>
          <cell r="Q3869" t="str">
            <v>J1</v>
          </cell>
          <cell r="R3869" t="str">
            <v>J1</v>
          </cell>
          <cell r="S3869" t="str">
            <v>PENDIENTE</v>
          </cell>
          <cell r="T3869">
            <v>0</v>
          </cell>
          <cell r="U3869" t="str">
            <v>JULLIRI APAZA UBALDO</v>
          </cell>
          <cell r="V3869" t="str">
            <v>FLOREZ CONDORI  JOSE WILLIANS</v>
          </cell>
        </row>
        <row r="3870">
          <cell r="A3870">
            <v>3869</v>
          </cell>
          <cell r="B3870">
            <v>42741</v>
          </cell>
          <cell r="C3870" t="str">
            <v>ENERO</v>
          </cell>
          <cell r="D3870" t="str">
            <v>2017</v>
          </cell>
          <cell r="E3870">
            <v>651</v>
          </cell>
          <cell r="F3870" t="str">
            <v>X2W-765</v>
          </cell>
          <cell r="G3870" t="str">
            <v>C5V-993</v>
          </cell>
          <cell r="H3870" t="str">
            <v>LAS BAMBAS</v>
          </cell>
          <cell r="I3870">
            <v>159021</v>
          </cell>
          <cell r="J3870" t="str">
            <v>REPUESTO</v>
          </cell>
          <cell r="K3870" t="str">
            <v>FILTRO SEPARADOR DE AGUA</v>
          </cell>
          <cell r="L3870">
            <v>1</v>
          </cell>
          <cell r="M3870" t="str">
            <v>UNID.</v>
          </cell>
          <cell r="N3870" t="str">
            <v>TRACTO</v>
          </cell>
          <cell r="O3870">
            <v>49</v>
          </cell>
          <cell r="P3870" t="str">
            <v>M4</v>
          </cell>
          <cell r="Q3870" t="str">
            <v>J1</v>
          </cell>
          <cell r="R3870" t="str">
            <v>J1</v>
          </cell>
          <cell r="S3870" t="str">
            <v>PENDIENTE</v>
          </cell>
          <cell r="T3870">
            <v>0</v>
          </cell>
          <cell r="U3870" t="str">
            <v>JULLIRI APAZA UBALDO</v>
          </cell>
          <cell r="V3870" t="str">
            <v>FLOREZ CONDORI  JOSE WILLIANS</v>
          </cell>
        </row>
        <row r="3871">
          <cell r="A3871">
            <v>3882</v>
          </cell>
          <cell r="B3871">
            <v>42742</v>
          </cell>
          <cell r="C3871" t="str">
            <v>ENERO</v>
          </cell>
          <cell r="D3871" t="str">
            <v>2017</v>
          </cell>
          <cell r="E3871">
            <v>702</v>
          </cell>
          <cell r="F3871" t="str">
            <v>A9H-889</v>
          </cell>
          <cell r="G3871" t="str">
            <v>CAMION</v>
          </cell>
          <cell r="H3871" t="str">
            <v>TAMBOMAYO</v>
          </cell>
          <cell r="I3871">
            <v>127053</v>
          </cell>
          <cell r="J3871" t="str">
            <v>REPUESTO</v>
          </cell>
          <cell r="K3871" t="str">
            <v>TURBO</v>
          </cell>
          <cell r="L3871">
            <v>1</v>
          </cell>
          <cell r="M3871" t="str">
            <v>UNID.</v>
          </cell>
          <cell r="N3871" t="str">
            <v>CAMION</v>
          </cell>
          <cell r="O3871">
            <v>48</v>
          </cell>
          <cell r="P3871" t="str">
            <v>J1</v>
          </cell>
          <cell r="Q3871" t="str">
            <v>J1</v>
          </cell>
          <cell r="R3871" t="str">
            <v>J6</v>
          </cell>
          <cell r="S3871" t="str">
            <v>ENTREGADO</v>
          </cell>
          <cell r="T3871">
            <v>0</v>
          </cell>
          <cell r="U3871" t="str">
            <v>FLOREZ CONDORI  JOSE WILLIANS</v>
          </cell>
          <cell r="V3871" t="str">
            <v>FLOREZ CONDORI  JOSE WILLIANS</v>
          </cell>
        </row>
        <row r="3872">
          <cell r="A3872">
            <v>3874</v>
          </cell>
          <cell r="B3872">
            <v>42742</v>
          </cell>
          <cell r="C3872" t="str">
            <v>ENERO</v>
          </cell>
          <cell r="D3872" t="str">
            <v>2017</v>
          </cell>
          <cell r="E3872">
            <v>767</v>
          </cell>
          <cell r="F3872" t="str">
            <v>ABR-796</v>
          </cell>
          <cell r="G3872" t="str">
            <v>C9S-994</v>
          </cell>
          <cell r="H3872" t="str">
            <v>LAS BAMBAS</v>
          </cell>
          <cell r="I3872">
            <v>115079</v>
          </cell>
          <cell r="J3872" t="str">
            <v>REPUESTO</v>
          </cell>
          <cell r="K3872" t="str">
            <v>VALVULA INTERLOOK</v>
          </cell>
          <cell r="L3872">
            <v>1</v>
          </cell>
          <cell r="M3872" t="str">
            <v>UNID.</v>
          </cell>
          <cell r="N3872" t="str">
            <v>CISTERNA</v>
          </cell>
          <cell r="O3872">
            <v>48</v>
          </cell>
          <cell r="P3872" t="str">
            <v>S1</v>
          </cell>
          <cell r="Q3872" t="str">
            <v>J1</v>
          </cell>
          <cell r="R3872" t="str">
            <v>J6</v>
          </cell>
          <cell r="S3872" t="str">
            <v>PENDIENTE</v>
          </cell>
          <cell r="T3872">
            <v>0</v>
          </cell>
          <cell r="U3872" t="str">
            <v>BAYONA CRUZ CRISTIAN ARMANDO</v>
          </cell>
          <cell r="V3872" t="str">
            <v>FLOREZ CONDORI  JOSE WILLIANS</v>
          </cell>
        </row>
        <row r="3873">
          <cell r="A3873">
            <v>3875</v>
          </cell>
          <cell r="B3873">
            <v>42742</v>
          </cell>
          <cell r="C3873" t="str">
            <v>ENERO</v>
          </cell>
          <cell r="D3873" t="str">
            <v>2017</v>
          </cell>
          <cell r="E3873">
            <v>767</v>
          </cell>
          <cell r="F3873" t="str">
            <v>ABR-796</v>
          </cell>
          <cell r="G3873" t="str">
            <v>C9S-994</v>
          </cell>
          <cell r="H3873" t="str">
            <v>LAS BAMBAS</v>
          </cell>
          <cell r="I3873">
            <v>115079</v>
          </cell>
          <cell r="J3873" t="str">
            <v>REPUESTO</v>
          </cell>
          <cell r="K3873" t="str">
            <v>CINTA TEFLON</v>
          </cell>
          <cell r="L3873">
            <v>1</v>
          </cell>
          <cell r="M3873" t="str">
            <v>UNID.</v>
          </cell>
          <cell r="N3873" t="str">
            <v>CISTERNA</v>
          </cell>
          <cell r="O3873">
            <v>48</v>
          </cell>
          <cell r="P3873" t="str">
            <v>S1</v>
          </cell>
          <cell r="Q3873" t="str">
            <v>J1</v>
          </cell>
          <cell r="R3873" t="str">
            <v>J6</v>
          </cell>
          <cell r="S3873" t="str">
            <v>PENDIENTE</v>
          </cell>
          <cell r="T3873">
            <v>0</v>
          </cell>
          <cell r="U3873" t="str">
            <v>BAYONA CRUZ CRISTIAN ARMANDO</v>
          </cell>
          <cell r="V3873" t="str">
            <v>FLOREZ CONDORI  JOSE WILLIANS</v>
          </cell>
        </row>
        <row r="3874">
          <cell r="A3874">
            <v>3897</v>
          </cell>
          <cell r="B3874">
            <v>42742</v>
          </cell>
          <cell r="C3874" t="str">
            <v>ENERO</v>
          </cell>
          <cell r="D3874" t="str">
            <v>2017</v>
          </cell>
          <cell r="E3874">
            <v>767</v>
          </cell>
          <cell r="F3874" t="str">
            <v>ABR-796</v>
          </cell>
          <cell r="G3874" t="str">
            <v>C9S-994</v>
          </cell>
          <cell r="H3874" t="str">
            <v>LAS BAMBAS</v>
          </cell>
          <cell r="I3874">
            <v>115079</v>
          </cell>
          <cell r="J3874" t="str">
            <v>REPUESTO</v>
          </cell>
          <cell r="K3874" t="str">
            <v>PERNO 5/16 X 1 1/2</v>
          </cell>
          <cell r="L3874">
            <v>2</v>
          </cell>
          <cell r="M3874" t="str">
            <v>UNID.</v>
          </cell>
          <cell r="N3874" t="str">
            <v>CISTERNA</v>
          </cell>
          <cell r="O3874">
            <v>48</v>
          </cell>
          <cell r="P3874" t="str">
            <v>S1</v>
          </cell>
          <cell r="Q3874" t="str">
            <v>J1</v>
          </cell>
          <cell r="R3874" t="str">
            <v>J6</v>
          </cell>
          <cell r="S3874" t="str">
            <v>PENDIENTE</v>
          </cell>
          <cell r="T3874">
            <v>0</v>
          </cell>
          <cell r="U3874" t="str">
            <v>BAYONA CRUZ CRISTIAN ARMANDO</v>
          </cell>
          <cell r="V3874" t="str">
            <v>FLOREZ CONDORI  JOSE WILLIANS</v>
          </cell>
        </row>
        <row r="3875">
          <cell r="A3875">
            <v>3898</v>
          </cell>
          <cell r="B3875">
            <v>42742</v>
          </cell>
          <cell r="C3875" t="str">
            <v>ENERO</v>
          </cell>
          <cell r="D3875" t="str">
            <v>2017</v>
          </cell>
          <cell r="E3875">
            <v>767</v>
          </cell>
          <cell r="F3875" t="str">
            <v>ABR-796</v>
          </cell>
          <cell r="G3875" t="str">
            <v>C9S-994</v>
          </cell>
          <cell r="H3875" t="str">
            <v>LAS BAMBAS</v>
          </cell>
          <cell r="I3875">
            <v>115079</v>
          </cell>
          <cell r="J3875" t="str">
            <v>REPUESTO</v>
          </cell>
          <cell r="K3875" t="str">
            <v>ARANDELA PLANAS 5/16</v>
          </cell>
          <cell r="L3875">
            <v>4</v>
          </cell>
          <cell r="M3875" t="str">
            <v>UNID.</v>
          </cell>
          <cell r="N3875" t="str">
            <v>CISTERNA</v>
          </cell>
          <cell r="O3875">
            <v>48</v>
          </cell>
          <cell r="P3875" t="str">
            <v>S1</v>
          </cell>
          <cell r="Q3875" t="str">
            <v>J1</v>
          </cell>
          <cell r="R3875" t="str">
            <v>J6</v>
          </cell>
          <cell r="S3875" t="str">
            <v>PENDIENTE</v>
          </cell>
          <cell r="T3875">
            <v>0</v>
          </cell>
          <cell r="U3875" t="str">
            <v>BAYONA CRUZ CRISTIAN ARMANDO</v>
          </cell>
          <cell r="V3875" t="str">
            <v>FLOREZ CONDORI  JOSE WILLIANS</v>
          </cell>
        </row>
        <row r="3876">
          <cell r="A3876">
            <v>3899</v>
          </cell>
          <cell r="B3876">
            <v>42742</v>
          </cell>
          <cell r="C3876" t="str">
            <v>ENERO</v>
          </cell>
          <cell r="D3876" t="str">
            <v>2017</v>
          </cell>
          <cell r="E3876">
            <v>767</v>
          </cell>
          <cell r="F3876" t="str">
            <v>ABR-796</v>
          </cell>
          <cell r="G3876" t="str">
            <v>C9S-994</v>
          </cell>
          <cell r="H3876" t="str">
            <v>LAS BAMBAS</v>
          </cell>
          <cell r="I3876">
            <v>115079</v>
          </cell>
          <cell r="J3876" t="str">
            <v>REPUESTO</v>
          </cell>
          <cell r="K3876" t="str">
            <v xml:space="preserve">FILTRO SEPARADOR </v>
          </cell>
          <cell r="L3876">
            <v>2</v>
          </cell>
          <cell r="M3876" t="str">
            <v>UNID.</v>
          </cell>
          <cell r="N3876" t="str">
            <v>CISTERNA</v>
          </cell>
          <cell r="O3876">
            <v>48</v>
          </cell>
          <cell r="P3876" t="str">
            <v>S1</v>
          </cell>
          <cell r="Q3876" t="str">
            <v>J1</v>
          </cell>
          <cell r="R3876" t="str">
            <v>J6</v>
          </cell>
          <cell r="S3876" t="str">
            <v>PENDIENTE</v>
          </cell>
          <cell r="T3876">
            <v>0</v>
          </cell>
          <cell r="U3876" t="str">
            <v>BAYONA CRUZ CRISTIAN ARMANDO</v>
          </cell>
          <cell r="V3876" t="str">
            <v>FLOREZ CONDORI  JOSE WILLIANS</v>
          </cell>
        </row>
        <row r="3877">
          <cell r="A3877">
            <v>3884</v>
          </cell>
          <cell r="B3877">
            <v>42742</v>
          </cell>
          <cell r="C3877" t="str">
            <v>ENERO</v>
          </cell>
          <cell r="D3877" t="str">
            <v>2017</v>
          </cell>
          <cell r="E3877">
            <v>775</v>
          </cell>
          <cell r="F3877" t="str">
            <v>ABS-700</v>
          </cell>
          <cell r="G3877" t="str">
            <v>TBC-971</v>
          </cell>
          <cell r="H3877" t="str">
            <v>LAS BAMBAS</v>
          </cell>
          <cell r="I3877">
            <v>103858</v>
          </cell>
          <cell r="J3877" t="str">
            <v>REPUESTO</v>
          </cell>
          <cell r="K3877" t="str">
            <v>FOCO NEBLINERO 896</v>
          </cell>
          <cell r="L3877">
            <v>1</v>
          </cell>
          <cell r="M3877" t="str">
            <v>UNID.</v>
          </cell>
          <cell r="N3877" t="str">
            <v>TRACTO</v>
          </cell>
          <cell r="O3877">
            <v>48</v>
          </cell>
          <cell r="P3877" t="str">
            <v>E2</v>
          </cell>
          <cell r="Q3877" t="str">
            <v>J1</v>
          </cell>
          <cell r="R3877" t="str">
            <v>J6</v>
          </cell>
          <cell r="S3877" t="str">
            <v>ENTREGADO</v>
          </cell>
          <cell r="T3877">
            <v>0</v>
          </cell>
          <cell r="U3877" t="str">
            <v>YUCA BELLIDO BORIS YERSY</v>
          </cell>
          <cell r="V3877" t="str">
            <v>FLOREZ CONDORI  JOSE WILLIANS</v>
          </cell>
        </row>
        <row r="3878">
          <cell r="A3878">
            <v>3891</v>
          </cell>
          <cell r="B3878">
            <v>42742</v>
          </cell>
          <cell r="C3878" t="str">
            <v>ENERO</v>
          </cell>
          <cell r="D3878" t="str">
            <v>2017</v>
          </cell>
          <cell r="E3878">
            <v>775</v>
          </cell>
          <cell r="F3878" t="str">
            <v>ABS-700</v>
          </cell>
          <cell r="G3878" t="str">
            <v>TBC-971</v>
          </cell>
          <cell r="H3878" t="str">
            <v>LAS BAMBAS</v>
          </cell>
          <cell r="I3878">
            <v>103858</v>
          </cell>
          <cell r="J3878" t="str">
            <v>REPUESTO</v>
          </cell>
          <cell r="K3878" t="str">
            <v>LIQUIDO REFRIGERANTE</v>
          </cell>
          <cell r="L3878">
            <v>10</v>
          </cell>
          <cell r="M3878" t="str">
            <v>GLNS.</v>
          </cell>
          <cell r="N3878" t="str">
            <v>TRACTO</v>
          </cell>
          <cell r="O3878">
            <v>48</v>
          </cell>
          <cell r="P3878" t="str">
            <v>M6</v>
          </cell>
          <cell r="Q3878" t="str">
            <v>J1</v>
          </cell>
          <cell r="R3878" t="str">
            <v>J6</v>
          </cell>
          <cell r="S3878" t="str">
            <v>PENDIENTE</v>
          </cell>
          <cell r="T3878">
            <v>0</v>
          </cell>
          <cell r="U3878" t="str">
            <v>PARI VENTURA  EDSON ORLANDO</v>
          </cell>
          <cell r="V3878" t="str">
            <v>FLOREZ CONDORI  JOSE WILLIANS</v>
          </cell>
        </row>
        <row r="3879">
          <cell r="A3879">
            <v>3895</v>
          </cell>
          <cell r="B3879">
            <v>42742</v>
          </cell>
          <cell r="C3879" t="str">
            <v>ENERO</v>
          </cell>
          <cell r="D3879" t="str">
            <v>2017</v>
          </cell>
          <cell r="E3879">
            <v>612</v>
          </cell>
          <cell r="F3879" t="str">
            <v>AEH-920</v>
          </cell>
          <cell r="G3879" t="str">
            <v>CAMIONETA</v>
          </cell>
          <cell r="H3879" t="str">
            <v>LAS BAMBAS</v>
          </cell>
          <cell r="I3879">
            <v>31610</v>
          </cell>
          <cell r="J3879" t="str">
            <v>REPUESTO</v>
          </cell>
          <cell r="K3879" t="str">
            <v>FOCO DOBLE CONTACTO DE 12 V</v>
          </cell>
          <cell r="L3879">
            <v>1</v>
          </cell>
          <cell r="M3879" t="str">
            <v>UNID.</v>
          </cell>
          <cell r="N3879" t="str">
            <v>CAMIONETA</v>
          </cell>
          <cell r="O3879">
            <v>48</v>
          </cell>
          <cell r="P3879" t="str">
            <v>E3</v>
          </cell>
          <cell r="Q3879" t="str">
            <v>J1</v>
          </cell>
          <cell r="R3879" t="str">
            <v>J6</v>
          </cell>
          <cell r="S3879" t="str">
            <v>PENDIENTE</v>
          </cell>
          <cell r="T3879">
            <v>0</v>
          </cell>
          <cell r="U3879" t="str">
            <v>CONDORI CHURATA ALEX</v>
          </cell>
          <cell r="V3879" t="str">
            <v>FLOREZ CONDORI  JOSE WILLIANS</v>
          </cell>
        </row>
        <row r="3880">
          <cell r="A3880">
            <v>3872</v>
          </cell>
          <cell r="B3880">
            <v>42742</v>
          </cell>
          <cell r="C3880" t="str">
            <v>ENERO</v>
          </cell>
          <cell r="D3880" t="str">
            <v>2017</v>
          </cell>
          <cell r="E3880">
            <v>732</v>
          </cell>
          <cell r="F3880" t="str">
            <v>AKW-731</v>
          </cell>
          <cell r="G3880" t="str">
            <v>TCR-989</v>
          </cell>
          <cell r="H3880" t="str">
            <v>LAS BAMBAS CONC.</v>
          </cell>
          <cell r="I3880">
            <v>30052</v>
          </cell>
          <cell r="J3880" t="str">
            <v>REPUESTO</v>
          </cell>
          <cell r="K3880" t="str">
            <v>FUSIBLE DE 10 AMP</v>
          </cell>
          <cell r="L3880">
            <v>1</v>
          </cell>
          <cell r="M3880" t="str">
            <v>UNID.</v>
          </cell>
          <cell r="N3880" t="str">
            <v>TRACTO</v>
          </cell>
          <cell r="O3880">
            <v>48</v>
          </cell>
          <cell r="P3880" t="str">
            <v>M4</v>
          </cell>
          <cell r="Q3880" t="str">
            <v>J1</v>
          </cell>
          <cell r="R3880" t="str">
            <v>J6</v>
          </cell>
          <cell r="S3880" t="str">
            <v>PENDIENTE</v>
          </cell>
          <cell r="T3880">
            <v>0</v>
          </cell>
          <cell r="U3880" t="str">
            <v>JULLIRI APAZA UBALDO</v>
          </cell>
          <cell r="V3880" t="str">
            <v>FLOREZ CONDORI  JOSE WILLIANS</v>
          </cell>
        </row>
        <row r="3881">
          <cell r="A3881">
            <v>3873</v>
          </cell>
          <cell r="B3881">
            <v>42742</v>
          </cell>
          <cell r="C3881" t="str">
            <v>ENERO</v>
          </cell>
          <cell r="D3881" t="str">
            <v>2017</v>
          </cell>
          <cell r="E3881">
            <v>732</v>
          </cell>
          <cell r="F3881" t="str">
            <v>AKW-731</v>
          </cell>
          <cell r="G3881" t="str">
            <v>TCR-989</v>
          </cell>
          <cell r="H3881" t="str">
            <v>LAS BAMBAS CONC.</v>
          </cell>
          <cell r="I3881">
            <v>30052</v>
          </cell>
          <cell r="J3881" t="str">
            <v>REPUESTO</v>
          </cell>
          <cell r="K3881" t="str">
            <v>FILTRO PRIMARIO DE COMBUSTIBLE</v>
          </cell>
          <cell r="L3881">
            <v>1</v>
          </cell>
          <cell r="M3881" t="str">
            <v>UNID.</v>
          </cell>
          <cell r="N3881" t="str">
            <v>TRACTO</v>
          </cell>
          <cell r="O3881">
            <v>48</v>
          </cell>
          <cell r="P3881" t="str">
            <v>M4</v>
          </cell>
          <cell r="Q3881" t="str">
            <v>J1</v>
          </cell>
          <cell r="R3881" t="str">
            <v>J6</v>
          </cell>
          <cell r="S3881" t="str">
            <v>PENDIENTE</v>
          </cell>
          <cell r="T3881">
            <v>0</v>
          </cell>
          <cell r="U3881" t="str">
            <v>JULLIRI APAZA UBALDO</v>
          </cell>
          <cell r="V3881" t="str">
            <v>FLOREZ CONDORI  JOSE WILLIANS</v>
          </cell>
        </row>
        <row r="3882">
          <cell r="A3882">
            <v>3887</v>
          </cell>
          <cell r="B3882">
            <v>42742</v>
          </cell>
          <cell r="C3882" t="str">
            <v>ENERO</v>
          </cell>
          <cell r="D3882" t="str">
            <v>2017</v>
          </cell>
          <cell r="E3882">
            <v>774</v>
          </cell>
          <cell r="F3882" t="str">
            <v>AKW-894</v>
          </cell>
          <cell r="G3882" t="str">
            <v>TBN-978</v>
          </cell>
          <cell r="H3882" t="str">
            <v>LAS BAMBAS</v>
          </cell>
          <cell r="I3882">
            <v>44354</v>
          </cell>
          <cell r="J3882" t="str">
            <v>REPUESTO</v>
          </cell>
          <cell r="K3882" t="str">
            <v>LIQUIDO REFRIGERANTE</v>
          </cell>
          <cell r="L3882">
            <v>0.5</v>
          </cell>
          <cell r="M3882" t="str">
            <v>GLNS.</v>
          </cell>
          <cell r="N3882" t="str">
            <v>TRACTO</v>
          </cell>
          <cell r="O3882">
            <v>48</v>
          </cell>
          <cell r="P3882" t="str">
            <v>M4</v>
          </cell>
          <cell r="Q3882" t="str">
            <v>J1</v>
          </cell>
          <cell r="R3882" t="str">
            <v>J6</v>
          </cell>
          <cell r="S3882" t="str">
            <v>PENDIENTE</v>
          </cell>
          <cell r="T3882">
            <v>0</v>
          </cell>
          <cell r="U3882" t="str">
            <v>JULLIRI APAZA UBALDO</v>
          </cell>
          <cell r="V3882" t="str">
            <v>FLOREZ CONDORI  JOSE WILLIANS</v>
          </cell>
        </row>
        <row r="3883">
          <cell r="A3883">
            <v>3888</v>
          </cell>
          <cell r="B3883">
            <v>42742</v>
          </cell>
          <cell r="C3883" t="str">
            <v>ENERO</v>
          </cell>
          <cell r="D3883" t="str">
            <v>2017</v>
          </cell>
          <cell r="E3883">
            <v>774</v>
          </cell>
          <cell r="F3883" t="str">
            <v>AKW-894</v>
          </cell>
          <cell r="G3883" t="str">
            <v>TBN-978</v>
          </cell>
          <cell r="H3883" t="str">
            <v>LAS BAMBAS</v>
          </cell>
          <cell r="I3883">
            <v>44354</v>
          </cell>
          <cell r="J3883" t="str">
            <v>REPUESTO</v>
          </cell>
          <cell r="K3883" t="str">
            <v>ABRAZADERAS CON SUNCHO DE 3 1/2</v>
          </cell>
          <cell r="L3883">
            <v>2</v>
          </cell>
          <cell r="M3883" t="str">
            <v>UNID.</v>
          </cell>
          <cell r="N3883" t="str">
            <v>TRACTO</v>
          </cell>
          <cell r="O3883">
            <v>48</v>
          </cell>
          <cell r="P3883" t="str">
            <v>M4</v>
          </cell>
          <cell r="Q3883" t="str">
            <v>J1</v>
          </cell>
          <cell r="R3883" t="str">
            <v>J6</v>
          </cell>
          <cell r="S3883" t="str">
            <v>PENDIENTE</v>
          </cell>
          <cell r="T3883">
            <v>0</v>
          </cell>
          <cell r="U3883" t="str">
            <v>JULLIRI APAZA UBALDO</v>
          </cell>
          <cell r="V3883" t="str">
            <v>FLOREZ CONDORI  JOSE WILLIANS</v>
          </cell>
        </row>
        <row r="3884">
          <cell r="A3884">
            <v>3889</v>
          </cell>
          <cell r="B3884">
            <v>42742</v>
          </cell>
          <cell r="C3884" t="str">
            <v>ENERO</v>
          </cell>
          <cell r="D3884" t="str">
            <v>2017</v>
          </cell>
          <cell r="E3884">
            <v>774</v>
          </cell>
          <cell r="F3884" t="str">
            <v>AKW-894</v>
          </cell>
          <cell r="G3884" t="str">
            <v>TBN-978</v>
          </cell>
          <cell r="H3884" t="str">
            <v>LAS BAMBAS</v>
          </cell>
          <cell r="I3884">
            <v>44354</v>
          </cell>
          <cell r="J3884" t="str">
            <v>REPUESTO</v>
          </cell>
          <cell r="K3884" t="str">
            <v>LIQUIDO LIMPIAPARABRISAS</v>
          </cell>
          <cell r="L3884">
            <v>0.5</v>
          </cell>
          <cell r="M3884" t="str">
            <v>GLNS.</v>
          </cell>
          <cell r="N3884" t="str">
            <v>TRACTO</v>
          </cell>
          <cell r="O3884">
            <v>48</v>
          </cell>
          <cell r="P3884" t="str">
            <v>M4</v>
          </cell>
          <cell r="Q3884" t="str">
            <v>J1</v>
          </cell>
          <cell r="R3884" t="str">
            <v>J6</v>
          </cell>
          <cell r="S3884" t="str">
            <v>PENDIENTE</v>
          </cell>
          <cell r="T3884">
            <v>0</v>
          </cell>
          <cell r="U3884" t="str">
            <v>JULLIRI APAZA UBALDO</v>
          </cell>
          <cell r="V3884" t="str">
            <v>FLOREZ CONDORI  JOSE WILLIANS</v>
          </cell>
        </row>
        <row r="3885">
          <cell r="A3885">
            <v>3876</v>
          </cell>
          <cell r="B3885">
            <v>42742</v>
          </cell>
          <cell r="C3885" t="str">
            <v>ENERO</v>
          </cell>
          <cell r="D3885" t="str">
            <v>2017</v>
          </cell>
          <cell r="E3885">
            <v>771</v>
          </cell>
          <cell r="F3885" t="str">
            <v>D3O-742</v>
          </cell>
          <cell r="G3885" t="str">
            <v>B8L-971</v>
          </cell>
          <cell r="H3885" t="str">
            <v>LAS BAMBAS</v>
          </cell>
          <cell r="I3885">
            <v>189448</v>
          </cell>
          <cell r="J3885" t="str">
            <v>REPUESTO</v>
          </cell>
          <cell r="K3885" t="str">
            <v xml:space="preserve">FARO PIRATA </v>
          </cell>
          <cell r="L3885">
            <v>1</v>
          </cell>
          <cell r="M3885" t="str">
            <v>UNID.</v>
          </cell>
          <cell r="N3885" t="str">
            <v>CISTERNA</v>
          </cell>
          <cell r="O3885">
            <v>48</v>
          </cell>
          <cell r="P3885" t="str">
            <v>E2</v>
          </cell>
          <cell r="Q3885" t="str">
            <v>J1</v>
          </cell>
          <cell r="R3885" t="str">
            <v>J6</v>
          </cell>
          <cell r="S3885" t="str">
            <v>PENDIENTE</v>
          </cell>
          <cell r="T3885">
            <v>0</v>
          </cell>
          <cell r="U3885" t="str">
            <v>YUCA BELLIDO BORIS YERSY</v>
          </cell>
          <cell r="V3885" t="str">
            <v>FLOREZ CONDORI  JOSE WILLIANS</v>
          </cell>
        </row>
        <row r="3886">
          <cell r="A3886">
            <v>3881</v>
          </cell>
          <cell r="B3886">
            <v>42742</v>
          </cell>
          <cell r="C3886" t="str">
            <v>ENERO</v>
          </cell>
          <cell r="D3886" t="str">
            <v>2017</v>
          </cell>
          <cell r="E3886">
            <v>771</v>
          </cell>
          <cell r="F3886" t="str">
            <v>D3O-742</v>
          </cell>
          <cell r="G3886" t="str">
            <v>B8L-971</v>
          </cell>
          <cell r="H3886" t="str">
            <v>LAS BAMBAS</v>
          </cell>
          <cell r="I3886">
            <v>189448</v>
          </cell>
          <cell r="J3886" t="str">
            <v>REPUESTO</v>
          </cell>
          <cell r="K3886" t="str">
            <v xml:space="preserve">FARO PIRATA </v>
          </cell>
          <cell r="L3886">
            <v>1</v>
          </cell>
          <cell r="M3886" t="str">
            <v>UNID.</v>
          </cell>
          <cell r="N3886" t="str">
            <v>CISTERNA</v>
          </cell>
          <cell r="O3886">
            <v>48</v>
          </cell>
          <cell r="P3886" t="str">
            <v>E3</v>
          </cell>
          <cell r="Q3886" t="str">
            <v>J1</v>
          </cell>
          <cell r="R3886" t="str">
            <v>J6</v>
          </cell>
          <cell r="S3886" t="str">
            <v>ENTREGADO</v>
          </cell>
          <cell r="T3886">
            <v>0</v>
          </cell>
          <cell r="U3886" t="str">
            <v>CONDORI CHURATA ALEX</v>
          </cell>
          <cell r="V3886" t="str">
            <v>FLOREZ CONDORI  JOSE WILLIANS</v>
          </cell>
        </row>
        <row r="3887">
          <cell r="A3887">
            <v>3896</v>
          </cell>
          <cell r="B3887">
            <v>42742</v>
          </cell>
          <cell r="C3887" t="str">
            <v>ENERO</v>
          </cell>
          <cell r="D3887" t="str">
            <v>2017</v>
          </cell>
          <cell r="E3887">
            <v>771</v>
          </cell>
          <cell r="F3887" t="str">
            <v>D3O-742</v>
          </cell>
          <cell r="G3887" t="str">
            <v>B8L-971</v>
          </cell>
          <cell r="H3887" t="str">
            <v>LAS BAMBAS</v>
          </cell>
          <cell r="I3887">
            <v>189448</v>
          </cell>
          <cell r="J3887" t="str">
            <v>REPUESTO</v>
          </cell>
          <cell r="K3887" t="str">
            <v>SPRAY COLOR BLANCO</v>
          </cell>
          <cell r="L3887">
            <v>1</v>
          </cell>
          <cell r="M3887" t="str">
            <v>UNID.</v>
          </cell>
          <cell r="N3887" t="str">
            <v>CISTERNA</v>
          </cell>
          <cell r="O3887">
            <v>48</v>
          </cell>
          <cell r="P3887" t="str">
            <v>S2</v>
          </cell>
          <cell r="Q3887" t="str">
            <v>J1</v>
          </cell>
          <cell r="R3887" t="str">
            <v>J6</v>
          </cell>
          <cell r="S3887" t="str">
            <v>PENDIENTE</v>
          </cell>
          <cell r="T3887">
            <v>0</v>
          </cell>
          <cell r="U3887" t="str">
            <v>PALOMINO ESTRADA  MICHEL</v>
          </cell>
          <cell r="V3887" t="str">
            <v>FLOREZ CONDORI  JOSE WILLIANS</v>
          </cell>
        </row>
        <row r="3888">
          <cell r="A3888">
            <v>3879</v>
          </cell>
          <cell r="B3888">
            <v>42742</v>
          </cell>
          <cell r="C3888" t="str">
            <v>ENERO</v>
          </cell>
          <cell r="D3888" t="str">
            <v>2017</v>
          </cell>
          <cell r="E3888">
            <v>761</v>
          </cell>
          <cell r="F3888" t="str">
            <v>D3P-730</v>
          </cell>
          <cell r="G3888" t="str">
            <v>TBM-980</v>
          </cell>
          <cell r="H3888" t="str">
            <v>LAS BAMBAS</v>
          </cell>
          <cell r="I3888">
            <v>109127</v>
          </cell>
          <cell r="J3888" t="str">
            <v>REPUESTO</v>
          </cell>
          <cell r="K3888" t="str">
            <v>TAPA RECUPERADORA DE VAPORES</v>
          </cell>
          <cell r="L3888">
            <v>1</v>
          </cell>
          <cell r="M3888" t="str">
            <v>UNID.</v>
          </cell>
          <cell r="N3888" t="str">
            <v>CISTERNA</v>
          </cell>
          <cell r="O3888">
            <v>48</v>
          </cell>
          <cell r="P3888" t="str">
            <v>J1</v>
          </cell>
          <cell r="Q3888" t="str">
            <v>J1</v>
          </cell>
          <cell r="R3888" t="str">
            <v>J6</v>
          </cell>
          <cell r="S3888" t="str">
            <v>ENTREGADO</v>
          </cell>
          <cell r="T3888">
            <v>0</v>
          </cell>
          <cell r="U3888" t="str">
            <v>FLOREZ CONDORI  JOSE WILLIANS</v>
          </cell>
          <cell r="V3888" t="str">
            <v>FLOREZ CONDORI  JOSE WILLIANS</v>
          </cell>
        </row>
        <row r="3889">
          <cell r="A3889">
            <v>3885</v>
          </cell>
          <cell r="B3889">
            <v>42742</v>
          </cell>
          <cell r="C3889" t="str">
            <v>ENERO</v>
          </cell>
          <cell r="D3889" t="str">
            <v>2017</v>
          </cell>
          <cell r="E3889">
            <v>761</v>
          </cell>
          <cell r="F3889" t="str">
            <v>D3P-730</v>
          </cell>
          <cell r="G3889" t="str">
            <v>TBM-980</v>
          </cell>
          <cell r="H3889" t="str">
            <v>LAS BAMBAS</v>
          </cell>
          <cell r="I3889">
            <v>109127</v>
          </cell>
          <cell r="J3889" t="str">
            <v>REPUESTO</v>
          </cell>
          <cell r="K3889" t="str">
            <v>CADENA PARA LA TAPA RECUPERADORA DE VAPORES</v>
          </cell>
          <cell r="L3889">
            <v>0.25</v>
          </cell>
          <cell r="M3889" t="str">
            <v>M</v>
          </cell>
          <cell r="N3889" t="str">
            <v>CISTERNA</v>
          </cell>
          <cell r="O3889">
            <v>48</v>
          </cell>
          <cell r="P3889" t="str">
            <v>S1</v>
          </cell>
          <cell r="Q3889" t="str">
            <v>J1</v>
          </cell>
          <cell r="R3889" t="str">
            <v>J6</v>
          </cell>
          <cell r="S3889" t="str">
            <v>ENTREGADO</v>
          </cell>
          <cell r="T3889">
            <v>0</v>
          </cell>
          <cell r="U3889" t="str">
            <v>BAYONA CRUZ CRISTIAN ARMANDO</v>
          </cell>
          <cell r="V3889" t="str">
            <v>FLOREZ CONDORI  JOSE WILLIANS</v>
          </cell>
        </row>
        <row r="3890">
          <cell r="A3890">
            <v>3892</v>
          </cell>
          <cell r="B3890">
            <v>42742</v>
          </cell>
          <cell r="C3890" t="str">
            <v>ENERO</v>
          </cell>
          <cell r="D3890" t="str">
            <v>2017</v>
          </cell>
          <cell r="E3890">
            <v>773</v>
          </cell>
          <cell r="F3890" t="str">
            <v>D3P-744</v>
          </cell>
          <cell r="G3890" t="str">
            <v>A0F-996</v>
          </cell>
          <cell r="H3890" t="str">
            <v>LAS BAMBAS</v>
          </cell>
          <cell r="I3890">
            <v>158388</v>
          </cell>
          <cell r="J3890" t="str">
            <v>REPUESTO</v>
          </cell>
          <cell r="K3890" t="str">
            <v>SPRAY COLOR VERDE</v>
          </cell>
          <cell r="L3890">
            <v>1</v>
          </cell>
          <cell r="M3890" t="str">
            <v>UNID.</v>
          </cell>
          <cell r="N3890" t="str">
            <v>TALLER</v>
          </cell>
          <cell r="O3890">
            <v>48</v>
          </cell>
          <cell r="P3890" t="str">
            <v>J7</v>
          </cell>
          <cell r="Q3890" t="str">
            <v>J7</v>
          </cell>
          <cell r="R3890" t="str">
            <v>J6</v>
          </cell>
          <cell r="S3890" t="str">
            <v>PENDIENTE</v>
          </cell>
          <cell r="T3890">
            <v>0</v>
          </cell>
          <cell r="U3890" t="str">
            <v>DONAYRE INGA PEDRO</v>
          </cell>
          <cell r="V3890" t="str">
            <v>DONAYRE INGA PEDRO</v>
          </cell>
        </row>
        <row r="3891">
          <cell r="A3891">
            <v>3893</v>
          </cell>
          <cell r="B3891">
            <v>42742</v>
          </cell>
          <cell r="C3891" t="str">
            <v>ENERO</v>
          </cell>
          <cell r="D3891" t="str">
            <v>2017</v>
          </cell>
          <cell r="E3891">
            <v>773</v>
          </cell>
          <cell r="F3891" t="str">
            <v>D3P-744</v>
          </cell>
          <cell r="G3891" t="str">
            <v>A0F-996</v>
          </cell>
          <cell r="H3891" t="str">
            <v>LAS BAMBAS</v>
          </cell>
          <cell r="I3891">
            <v>158388</v>
          </cell>
          <cell r="J3891" t="str">
            <v>REPUESTO</v>
          </cell>
          <cell r="K3891" t="str">
            <v>SPARY COLOR BLANCO</v>
          </cell>
          <cell r="L3891">
            <v>1</v>
          </cell>
          <cell r="M3891" t="str">
            <v>UNID.</v>
          </cell>
          <cell r="N3891" t="str">
            <v>TALLER</v>
          </cell>
          <cell r="O3891">
            <v>48</v>
          </cell>
          <cell r="P3891" t="str">
            <v>J7</v>
          </cell>
          <cell r="Q3891" t="str">
            <v>J7</v>
          </cell>
          <cell r="R3891" t="str">
            <v>J6</v>
          </cell>
          <cell r="S3891" t="str">
            <v>PENDIENTE</v>
          </cell>
          <cell r="T3891">
            <v>0</v>
          </cell>
          <cell r="U3891" t="str">
            <v>DONAYRE INGA PEDRO</v>
          </cell>
          <cell r="V3891" t="str">
            <v>DONAYRE INGA PEDRO</v>
          </cell>
        </row>
        <row r="3892">
          <cell r="A3892">
            <v>3880</v>
          </cell>
          <cell r="B3892">
            <v>42742</v>
          </cell>
          <cell r="C3892" t="str">
            <v>ENERO</v>
          </cell>
          <cell r="D3892" t="str">
            <v>2017</v>
          </cell>
          <cell r="E3892">
            <v>666</v>
          </cell>
          <cell r="F3892" t="str">
            <v>D3S-725</v>
          </cell>
          <cell r="G3892" t="str">
            <v>TBL-977</v>
          </cell>
          <cell r="H3892" t="str">
            <v>LAS BAMBAS</v>
          </cell>
          <cell r="I3892">
            <v>150007</v>
          </cell>
          <cell r="J3892" t="str">
            <v>REPUESTO</v>
          </cell>
          <cell r="K3892" t="str">
            <v>TAPA RECUPERADORA DE VAPORES</v>
          </cell>
          <cell r="L3892">
            <v>1</v>
          </cell>
          <cell r="M3892" t="str">
            <v>UNID.</v>
          </cell>
          <cell r="N3892" t="str">
            <v>CISTERNA</v>
          </cell>
          <cell r="O3892">
            <v>48</v>
          </cell>
          <cell r="P3892" t="str">
            <v>J1</v>
          </cell>
          <cell r="Q3892" t="str">
            <v>J1</v>
          </cell>
          <cell r="R3892" t="str">
            <v>J6</v>
          </cell>
          <cell r="S3892" t="str">
            <v>ENTREGADO</v>
          </cell>
          <cell r="T3892">
            <v>0</v>
          </cell>
          <cell r="U3892" t="str">
            <v>FLOREZ CONDORI  JOSE WILLIANS</v>
          </cell>
          <cell r="V3892" t="str">
            <v>FLOREZ CONDORI  JOSE WILLIANS</v>
          </cell>
        </row>
        <row r="3893">
          <cell r="A3893">
            <v>3886</v>
          </cell>
          <cell r="B3893">
            <v>42742</v>
          </cell>
          <cell r="C3893" t="str">
            <v>ENERO</v>
          </cell>
          <cell r="D3893" t="str">
            <v>2017</v>
          </cell>
          <cell r="E3893">
            <v>666</v>
          </cell>
          <cell r="F3893" t="str">
            <v>D3S-725</v>
          </cell>
          <cell r="G3893" t="str">
            <v>TBL-977</v>
          </cell>
          <cell r="H3893" t="str">
            <v>LAS BAMBAS</v>
          </cell>
          <cell r="I3893">
            <v>150007</v>
          </cell>
          <cell r="J3893" t="str">
            <v>REPUESTO</v>
          </cell>
          <cell r="K3893" t="str">
            <v>CADENA PARA LA TAPA RECUPERADORA DE VAPORES</v>
          </cell>
          <cell r="L3893">
            <v>0.25</v>
          </cell>
          <cell r="M3893" t="str">
            <v>M</v>
          </cell>
          <cell r="N3893" t="str">
            <v>CISTERNA</v>
          </cell>
          <cell r="O3893">
            <v>48</v>
          </cell>
          <cell r="P3893" t="str">
            <v>S1</v>
          </cell>
          <cell r="Q3893" t="str">
            <v>J1</v>
          </cell>
          <cell r="R3893" t="str">
            <v>J6</v>
          </cell>
          <cell r="S3893" t="str">
            <v>ENTREGADO</v>
          </cell>
          <cell r="T3893">
            <v>0</v>
          </cell>
          <cell r="U3893" t="str">
            <v>BAYONA CRUZ CRISTIAN ARMANDO</v>
          </cell>
          <cell r="V3893" t="str">
            <v>FLOREZ CONDORI  JOSE WILLIANS</v>
          </cell>
        </row>
        <row r="3894">
          <cell r="A3894">
            <v>3894</v>
          </cell>
          <cell r="B3894">
            <v>42742</v>
          </cell>
          <cell r="C3894" t="str">
            <v>ENERO</v>
          </cell>
          <cell r="D3894" t="str">
            <v>2017</v>
          </cell>
          <cell r="E3894">
            <v>666</v>
          </cell>
          <cell r="F3894" t="str">
            <v>D3S-725</v>
          </cell>
          <cell r="G3894" t="str">
            <v>TBL-977</v>
          </cell>
          <cell r="H3894" t="str">
            <v>LAS BAMBAS</v>
          </cell>
          <cell r="I3894">
            <v>150007</v>
          </cell>
          <cell r="J3894" t="str">
            <v>REPUESTO</v>
          </cell>
          <cell r="K3894" t="str">
            <v>STICKER "9300 GALONES"</v>
          </cell>
          <cell r="L3894">
            <v>1</v>
          </cell>
          <cell r="M3894" t="str">
            <v>UNID.</v>
          </cell>
          <cell r="N3894" t="str">
            <v>CISTERNA</v>
          </cell>
          <cell r="O3894">
            <v>48</v>
          </cell>
          <cell r="P3894" t="str">
            <v>J7</v>
          </cell>
          <cell r="Q3894" t="str">
            <v>J7</v>
          </cell>
          <cell r="R3894" t="str">
            <v>J6</v>
          </cell>
          <cell r="S3894" t="str">
            <v>PENDIENTE</v>
          </cell>
          <cell r="T3894">
            <v>0</v>
          </cell>
          <cell r="U3894" t="str">
            <v>DONAYRE INGA PEDRO</v>
          </cell>
          <cell r="V3894" t="str">
            <v>DONAYRE INGA PEDRO</v>
          </cell>
        </row>
        <row r="3895">
          <cell r="A3895">
            <v>3870</v>
          </cell>
          <cell r="B3895">
            <v>42742</v>
          </cell>
          <cell r="C3895" t="str">
            <v>ENERO</v>
          </cell>
          <cell r="D3895" t="str">
            <v>2017</v>
          </cell>
          <cell r="E3895">
            <v>769</v>
          </cell>
          <cell r="F3895" t="str">
            <v>D3S-764</v>
          </cell>
          <cell r="G3895" t="str">
            <v>TBL-998</v>
          </cell>
          <cell r="H3895" t="str">
            <v>LAS BAMBAS</v>
          </cell>
          <cell r="I3895">
            <v>124549</v>
          </cell>
          <cell r="J3895" t="str">
            <v>SERVICIO</v>
          </cell>
          <cell r="K3895" t="str">
            <v>SERVICIO DE REPARACION DE CHAPA</v>
          </cell>
          <cell r="L3895">
            <v>1</v>
          </cell>
          <cell r="M3895" t="str">
            <v>UNID.</v>
          </cell>
          <cell r="N3895" t="str">
            <v>TRACTO</v>
          </cell>
          <cell r="O3895">
            <v>48</v>
          </cell>
          <cell r="P3895" t="str">
            <v>J1</v>
          </cell>
          <cell r="Q3895" t="str">
            <v>J1</v>
          </cell>
          <cell r="R3895" t="str">
            <v>J6</v>
          </cell>
          <cell r="S3895" t="str">
            <v>PENDIENTE</v>
          </cell>
          <cell r="T3895">
            <v>0</v>
          </cell>
          <cell r="U3895" t="str">
            <v>FLOREZ CONDORI  JOSE WILLIANS</v>
          </cell>
          <cell r="V3895" t="str">
            <v>FLOREZ CONDORI  JOSE WILLIANS</v>
          </cell>
        </row>
        <row r="3896">
          <cell r="A3896">
            <v>3871</v>
          </cell>
          <cell r="B3896">
            <v>42742</v>
          </cell>
          <cell r="C3896" t="str">
            <v>ENERO</v>
          </cell>
          <cell r="D3896" t="str">
            <v>2017</v>
          </cell>
          <cell r="E3896">
            <v>769</v>
          </cell>
          <cell r="F3896" t="str">
            <v>D3S-764</v>
          </cell>
          <cell r="G3896" t="str">
            <v>TBL-998</v>
          </cell>
          <cell r="H3896" t="str">
            <v>LAS BAMBAS</v>
          </cell>
          <cell r="I3896">
            <v>124549</v>
          </cell>
          <cell r="J3896" t="str">
            <v>REPUESTO</v>
          </cell>
          <cell r="K3896" t="str">
            <v>SUNCHO DE SECADOR DE AIRE</v>
          </cell>
          <cell r="L3896">
            <v>1</v>
          </cell>
          <cell r="M3896" t="str">
            <v>UNID.</v>
          </cell>
          <cell r="N3896" t="str">
            <v>TRACTO</v>
          </cell>
          <cell r="O3896">
            <v>48</v>
          </cell>
          <cell r="P3896" t="str">
            <v>M6</v>
          </cell>
          <cell r="Q3896" t="str">
            <v>J1</v>
          </cell>
          <cell r="R3896" t="str">
            <v>J6</v>
          </cell>
          <cell r="S3896" t="str">
            <v>PENDIENTE</v>
          </cell>
          <cell r="T3896">
            <v>0</v>
          </cell>
          <cell r="U3896" t="str">
            <v>PARI VENTURA  EDSON ORLANDO</v>
          </cell>
          <cell r="V3896" t="str">
            <v>FLOREZ CONDORI  JOSE WILLIANS</v>
          </cell>
        </row>
        <row r="3897">
          <cell r="A3897">
            <v>3877</v>
          </cell>
          <cell r="B3897">
            <v>42742</v>
          </cell>
          <cell r="C3897" t="str">
            <v>ENERO</v>
          </cell>
          <cell r="D3897" t="str">
            <v>2017</v>
          </cell>
          <cell r="E3897">
            <v>769</v>
          </cell>
          <cell r="F3897" t="str">
            <v>D3S-764</v>
          </cell>
          <cell r="G3897" t="str">
            <v>TBL-998</v>
          </cell>
          <cell r="H3897" t="str">
            <v>LAS BAMBAS</v>
          </cell>
          <cell r="I3897">
            <v>124549</v>
          </cell>
          <cell r="J3897" t="str">
            <v>REPUESTO</v>
          </cell>
          <cell r="K3897" t="str">
            <v>LLANTAS</v>
          </cell>
          <cell r="L3897">
            <v>4</v>
          </cell>
          <cell r="M3897" t="str">
            <v>UNID.</v>
          </cell>
          <cell r="N3897" t="str">
            <v>TRACTO</v>
          </cell>
          <cell r="O3897">
            <v>48</v>
          </cell>
          <cell r="P3897" t="str">
            <v>N2</v>
          </cell>
          <cell r="Q3897" t="str">
            <v>J1</v>
          </cell>
          <cell r="R3897" t="str">
            <v>J6</v>
          </cell>
          <cell r="S3897" t="str">
            <v>PENDIENTE</v>
          </cell>
          <cell r="T3897">
            <v>0</v>
          </cell>
          <cell r="U3897" t="str">
            <v>MAMANI LARICO  EDUARDO ALVARO</v>
          </cell>
          <cell r="V3897" t="str">
            <v>FLOREZ CONDORI  JOSE WILLIANS</v>
          </cell>
        </row>
        <row r="3898">
          <cell r="A3898">
            <v>3890</v>
          </cell>
          <cell r="B3898">
            <v>42742</v>
          </cell>
          <cell r="C3898" t="str">
            <v>ENERO</v>
          </cell>
          <cell r="D3898" t="str">
            <v>2017</v>
          </cell>
          <cell r="E3898">
            <v>769</v>
          </cell>
          <cell r="F3898" t="str">
            <v>D3S-764</v>
          </cell>
          <cell r="G3898" t="str">
            <v>TBL-998</v>
          </cell>
          <cell r="H3898" t="str">
            <v>LAS BAMBAS</v>
          </cell>
          <cell r="I3898">
            <v>124549</v>
          </cell>
          <cell r="J3898" t="str">
            <v>REPUESTO</v>
          </cell>
          <cell r="K3898" t="str">
            <v>CIRCULINA</v>
          </cell>
          <cell r="L3898">
            <v>1</v>
          </cell>
          <cell r="M3898" t="str">
            <v>UNID.</v>
          </cell>
          <cell r="N3898" t="str">
            <v>TRACTO</v>
          </cell>
          <cell r="O3898">
            <v>48</v>
          </cell>
          <cell r="P3898" t="str">
            <v>E3</v>
          </cell>
          <cell r="Q3898" t="str">
            <v>J1</v>
          </cell>
          <cell r="R3898" t="str">
            <v>J6</v>
          </cell>
          <cell r="S3898" t="str">
            <v>PENDIENTE</v>
          </cell>
          <cell r="T3898">
            <v>0</v>
          </cell>
          <cell r="U3898" t="str">
            <v>CONDORI CHURATA ALEX</v>
          </cell>
          <cell r="V3898" t="str">
            <v>FLOREZ CONDORI  JOSE WILLIANS</v>
          </cell>
        </row>
        <row r="3899">
          <cell r="A3899">
            <v>3878</v>
          </cell>
          <cell r="B3899">
            <v>42742</v>
          </cell>
          <cell r="C3899" t="str">
            <v>ENERO</v>
          </cell>
          <cell r="D3899" t="str">
            <v>2017</v>
          </cell>
          <cell r="E3899">
            <v>768</v>
          </cell>
          <cell r="F3899" t="str">
            <v>D4X-872</v>
          </cell>
          <cell r="G3899" t="str">
            <v>B4P-976</v>
          </cell>
          <cell r="H3899" t="str">
            <v>LAS BAMBAS</v>
          </cell>
          <cell r="I3899">
            <v>187246</v>
          </cell>
          <cell r="J3899" t="str">
            <v>REPUESTO</v>
          </cell>
          <cell r="K3899" t="str">
            <v>TECLA PULSADORA DE 2 TIEMPOS</v>
          </cell>
          <cell r="L3899">
            <v>1</v>
          </cell>
          <cell r="M3899" t="str">
            <v>UNID.</v>
          </cell>
          <cell r="N3899" t="str">
            <v>TRACTO</v>
          </cell>
          <cell r="O3899">
            <v>48</v>
          </cell>
          <cell r="P3899" t="str">
            <v>E2</v>
          </cell>
          <cell r="Q3899" t="str">
            <v>J1</v>
          </cell>
          <cell r="R3899" t="str">
            <v>J6</v>
          </cell>
          <cell r="S3899" t="str">
            <v>PENDIENTE</v>
          </cell>
          <cell r="T3899">
            <v>0</v>
          </cell>
          <cell r="U3899" t="str">
            <v>YUCA BELLIDO BORIS YERSY</v>
          </cell>
          <cell r="V3899" t="str">
            <v>FLOREZ CONDORI  JOSE WILLIANS</v>
          </cell>
        </row>
        <row r="3900">
          <cell r="A3900">
            <v>3883</v>
          </cell>
          <cell r="B3900">
            <v>42742</v>
          </cell>
          <cell r="C3900" t="str">
            <v>ENERO</v>
          </cell>
          <cell r="D3900" t="str">
            <v>2017</v>
          </cell>
          <cell r="E3900">
            <v>766</v>
          </cell>
          <cell r="F3900" t="str">
            <v>D6G-806</v>
          </cell>
          <cell r="G3900" t="str">
            <v>B8K-998</v>
          </cell>
          <cell r="H3900" t="str">
            <v>LAS BAMBAS</v>
          </cell>
          <cell r="I3900">
            <v>222283</v>
          </cell>
          <cell r="J3900" t="str">
            <v>REPUESTO</v>
          </cell>
          <cell r="K3900" t="str">
            <v>FARO LATERAL RECTANGULAR AMBAR</v>
          </cell>
          <cell r="L3900">
            <v>1</v>
          </cell>
          <cell r="M3900" t="str">
            <v>UNID.</v>
          </cell>
          <cell r="N3900" t="str">
            <v>CISTERNA</v>
          </cell>
          <cell r="O3900">
            <v>48</v>
          </cell>
          <cell r="P3900" t="str">
            <v>E3</v>
          </cell>
          <cell r="Q3900" t="str">
            <v>J1</v>
          </cell>
          <cell r="R3900" t="str">
            <v>J6</v>
          </cell>
          <cell r="S3900" t="str">
            <v>ENTREGADO</v>
          </cell>
          <cell r="T3900">
            <v>0</v>
          </cell>
          <cell r="U3900" t="str">
            <v>CONDORI CHURATA ALEX</v>
          </cell>
          <cell r="V3900" t="str">
            <v>FLOREZ CONDORI  JOSE WILLIANS</v>
          </cell>
        </row>
        <row r="3901">
          <cell r="A3901">
            <v>3912</v>
          </cell>
          <cell r="B3901">
            <v>42743</v>
          </cell>
          <cell r="C3901" t="str">
            <v>ENERO</v>
          </cell>
          <cell r="D3901" t="str">
            <v>2017</v>
          </cell>
          <cell r="E3901">
            <v>702</v>
          </cell>
          <cell r="F3901" t="str">
            <v>A9H-889</v>
          </cell>
          <cell r="G3901" t="str">
            <v>CAMION</v>
          </cell>
          <cell r="H3901" t="str">
            <v>TAMBOMAYO</v>
          </cell>
          <cell r="I3901">
            <v>127053</v>
          </cell>
          <cell r="J3901" t="str">
            <v>REPUESTO</v>
          </cell>
          <cell r="K3901" t="str">
            <v>TURBO</v>
          </cell>
          <cell r="L3901">
            <v>1</v>
          </cell>
          <cell r="M3901" t="str">
            <v>UNID.</v>
          </cell>
          <cell r="N3901" t="str">
            <v>CAMION</v>
          </cell>
          <cell r="O3901">
            <v>47</v>
          </cell>
          <cell r="P3901" t="str">
            <v>M5</v>
          </cell>
          <cell r="Q3901" t="str">
            <v>J1</v>
          </cell>
          <cell r="R3901" t="str">
            <v>J1</v>
          </cell>
          <cell r="S3901" t="str">
            <v>PENDIENTE</v>
          </cell>
          <cell r="T3901">
            <v>0</v>
          </cell>
          <cell r="U3901" t="str">
            <v>LOPEZ RUIZ WILBERTO</v>
          </cell>
          <cell r="V3901" t="str">
            <v>FLOREZ CONDORI  JOSE WILLIANS</v>
          </cell>
        </row>
        <row r="3902">
          <cell r="A3902">
            <v>3906</v>
          </cell>
          <cell r="B3902">
            <v>42743</v>
          </cell>
          <cell r="C3902" t="str">
            <v>ENERO</v>
          </cell>
          <cell r="D3902" t="str">
            <v>2017</v>
          </cell>
          <cell r="E3902">
            <v>770</v>
          </cell>
          <cell r="F3902" t="str">
            <v>D6F-907</v>
          </cell>
          <cell r="G3902" t="str">
            <v>T2Y-979</v>
          </cell>
          <cell r="H3902" t="str">
            <v>LAS BAMBAS</v>
          </cell>
          <cell r="I3902">
            <v>203433</v>
          </cell>
          <cell r="J3902" t="str">
            <v>REPUESTO</v>
          </cell>
          <cell r="K3902" t="str">
            <v>FOCO LAGRIMON DOBLE CONTACTO</v>
          </cell>
          <cell r="L3902">
            <v>2</v>
          </cell>
          <cell r="M3902" t="str">
            <v>UNID.</v>
          </cell>
          <cell r="N3902" t="str">
            <v>TRACTO</v>
          </cell>
          <cell r="O3902">
            <v>47</v>
          </cell>
          <cell r="P3902" t="str">
            <v>E3</v>
          </cell>
          <cell r="Q3902" t="str">
            <v>J1</v>
          </cell>
          <cell r="R3902" t="str">
            <v>J1</v>
          </cell>
          <cell r="S3902" t="str">
            <v>ENTREGADO</v>
          </cell>
          <cell r="T3902">
            <v>0</v>
          </cell>
          <cell r="U3902" t="str">
            <v>CONDORI CHURATA ALEX</v>
          </cell>
          <cell r="V3902" t="str">
            <v>FLOREZ CONDORI  JOSE WILLIANS</v>
          </cell>
        </row>
        <row r="3903">
          <cell r="A3903">
            <v>3907</v>
          </cell>
          <cell r="B3903">
            <v>42743</v>
          </cell>
          <cell r="C3903" t="str">
            <v>ENERO</v>
          </cell>
          <cell r="D3903" t="str">
            <v>2017</v>
          </cell>
          <cell r="E3903">
            <v>770</v>
          </cell>
          <cell r="F3903" t="str">
            <v>D6F-907</v>
          </cell>
          <cell r="G3903" t="str">
            <v>T2Y-979</v>
          </cell>
          <cell r="H3903" t="str">
            <v>LAS BAMBAS</v>
          </cell>
          <cell r="I3903">
            <v>203433</v>
          </cell>
          <cell r="J3903" t="str">
            <v>REPUESTO</v>
          </cell>
          <cell r="K3903" t="str">
            <v>FOCO PILOTO DOBLE CONTACTO</v>
          </cell>
          <cell r="L3903">
            <v>2</v>
          </cell>
          <cell r="M3903" t="str">
            <v>UNID.</v>
          </cell>
          <cell r="N3903" t="str">
            <v>TRACTO</v>
          </cell>
          <cell r="O3903">
            <v>47</v>
          </cell>
          <cell r="P3903" t="str">
            <v>E3</v>
          </cell>
          <cell r="Q3903" t="str">
            <v>J1</v>
          </cell>
          <cell r="R3903" t="str">
            <v>J1</v>
          </cell>
          <cell r="S3903" t="str">
            <v>ENTREGADO</v>
          </cell>
          <cell r="T3903">
            <v>0</v>
          </cell>
          <cell r="U3903" t="str">
            <v>CONDORI CHURATA ALEX</v>
          </cell>
          <cell r="V3903" t="str">
            <v>FLOREZ CONDORI  JOSE WILLIANS</v>
          </cell>
        </row>
        <row r="3904">
          <cell r="A3904">
            <v>3913</v>
          </cell>
          <cell r="B3904">
            <v>42743</v>
          </cell>
          <cell r="C3904" t="str">
            <v>ENERO</v>
          </cell>
          <cell r="D3904" t="str">
            <v>2017</v>
          </cell>
          <cell r="E3904">
            <v>770</v>
          </cell>
          <cell r="F3904" t="str">
            <v>D6F-907</v>
          </cell>
          <cell r="G3904" t="str">
            <v>T2Y-979</v>
          </cell>
          <cell r="H3904" t="str">
            <v>LAS BAMBAS</v>
          </cell>
          <cell r="I3904">
            <v>203433</v>
          </cell>
          <cell r="J3904" t="str">
            <v>REPUESTO</v>
          </cell>
          <cell r="K3904" t="str">
            <v xml:space="preserve">FARO PIRATA </v>
          </cell>
          <cell r="L3904">
            <v>1</v>
          </cell>
          <cell r="M3904" t="str">
            <v>UNID.</v>
          </cell>
          <cell r="N3904" t="str">
            <v>TRACTO</v>
          </cell>
          <cell r="O3904">
            <v>47</v>
          </cell>
          <cell r="P3904" t="str">
            <v>E3</v>
          </cell>
          <cell r="Q3904" t="str">
            <v>J1</v>
          </cell>
          <cell r="R3904" t="str">
            <v>J1</v>
          </cell>
          <cell r="S3904" t="str">
            <v>ENTREGADO</v>
          </cell>
          <cell r="T3904">
            <v>0</v>
          </cell>
          <cell r="U3904" t="str">
            <v>CONDORI CHURATA ALEX</v>
          </cell>
          <cell r="V3904" t="str">
            <v>FLOREZ CONDORI  JOSE WILLIANS</v>
          </cell>
        </row>
        <row r="3905">
          <cell r="A3905">
            <v>3914</v>
          </cell>
          <cell r="B3905">
            <v>42743</v>
          </cell>
          <cell r="C3905" t="str">
            <v>ENERO</v>
          </cell>
          <cell r="D3905" t="str">
            <v>2017</v>
          </cell>
          <cell r="E3905">
            <v>770</v>
          </cell>
          <cell r="F3905" t="str">
            <v>D6F-907</v>
          </cell>
          <cell r="G3905" t="str">
            <v>T2Y-979</v>
          </cell>
          <cell r="H3905" t="str">
            <v>LAS BAMBAS</v>
          </cell>
          <cell r="I3905">
            <v>203433</v>
          </cell>
          <cell r="J3905" t="str">
            <v>REPUESTO</v>
          </cell>
          <cell r="K3905" t="str">
            <v>CABLE NRO. 14</v>
          </cell>
          <cell r="L3905">
            <v>3</v>
          </cell>
          <cell r="M3905" t="str">
            <v>M</v>
          </cell>
          <cell r="N3905" t="str">
            <v>TRACTO</v>
          </cell>
          <cell r="O3905">
            <v>47</v>
          </cell>
          <cell r="P3905" t="str">
            <v>E3</v>
          </cell>
          <cell r="Q3905" t="str">
            <v>J1</v>
          </cell>
          <cell r="R3905" t="str">
            <v>J1</v>
          </cell>
          <cell r="S3905" t="str">
            <v>ENTREGADO</v>
          </cell>
          <cell r="T3905">
            <v>0</v>
          </cell>
          <cell r="U3905" t="str">
            <v>CONDORI CHURATA ALEX</v>
          </cell>
          <cell r="V3905" t="str">
            <v>FLOREZ CONDORI  JOSE WILLIANS</v>
          </cell>
        </row>
        <row r="3906">
          <cell r="A3906">
            <v>3915</v>
          </cell>
          <cell r="B3906">
            <v>42743</v>
          </cell>
          <cell r="C3906" t="str">
            <v>ENERO</v>
          </cell>
          <cell r="D3906" t="str">
            <v>2017</v>
          </cell>
          <cell r="E3906">
            <v>770</v>
          </cell>
          <cell r="F3906" t="str">
            <v>D6F-907</v>
          </cell>
          <cell r="G3906" t="str">
            <v>T2Y-979</v>
          </cell>
          <cell r="H3906" t="str">
            <v>LAS BAMBAS</v>
          </cell>
          <cell r="I3906">
            <v>203433</v>
          </cell>
          <cell r="J3906" t="str">
            <v>REPUESTO</v>
          </cell>
          <cell r="K3906" t="str">
            <v>TUBO CORRUGADO 1/4</v>
          </cell>
          <cell r="L3906">
            <v>3</v>
          </cell>
          <cell r="M3906" t="str">
            <v>M</v>
          </cell>
          <cell r="N3906" t="str">
            <v>TRACTO</v>
          </cell>
          <cell r="O3906">
            <v>47</v>
          </cell>
          <cell r="P3906" t="str">
            <v>E3</v>
          </cell>
          <cell r="Q3906" t="str">
            <v>J1</v>
          </cell>
          <cell r="R3906" t="str">
            <v>J1</v>
          </cell>
          <cell r="S3906" t="str">
            <v>ENTREGADO</v>
          </cell>
          <cell r="T3906">
            <v>0</v>
          </cell>
          <cell r="U3906" t="str">
            <v>CONDORI CHURATA ALEX</v>
          </cell>
          <cell r="V3906" t="str">
            <v>FLOREZ CONDORI  JOSE WILLIANS</v>
          </cell>
        </row>
        <row r="3907">
          <cell r="A3907">
            <v>3916</v>
          </cell>
          <cell r="B3907">
            <v>42743</v>
          </cell>
          <cell r="C3907" t="str">
            <v>ENERO</v>
          </cell>
          <cell r="D3907" t="str">
            <v>2017</v>
          </cell>
          <cell r="E3907">
            <v>770</v>
          </cell>
          <cell r="F3907" t="str">
            <v>D6F-907</v>
          </cell>
          <cell r="G3907" t="str">
            <v>T2Y-979</v>
          </cell>
          <cell r="H3907" t="str">
            <v>LAS BAMBAS</v>
          </cell>
          <cell r="I3907">
            <v>203433</v>
          </cell>
          <cell r="J3907" t="str">
            <v>REPUESTO</v>
          </cell>
          <cell r="K3907" t="str">
            <v>FUSIBLE 15 A</v>
          </cell>
          <cell r="L3907">
            <v>2</v>
          </cell>
          <cell r="M3907" t="str">
            <v>UNID.</v>
          </cell>
          <cell r="N3907" t="str">
            <v>TRACTO</v>
          </cell>
          <cell r="O3907">
            <v>47</v>
          </cell>
          <cell r="P3907" t="str">
            <v>E3</v>
          </cell>
          <cell r="Q3907" t="str">
            <v>J1</v>
          </cell>
          <cell r="R3907" t="str">
            <v>J1</v>
          </cell>
          <cell r="S3907" t="str">
            <v>ENTREGADO</v>
          </cell>
          <cell r="T3907">
            <v>0</v>
          </cell>
          <cell r="U3907" t="str">
            <v>CONDORI CHURATA ALEX</v>
          </cell>
          <cell r="V3907" t="str">
            <v>FLOREZ CONDORI  JOSE WILLIANS</v>
          </cell>
        </row>
        <row r="3908">
          <cell r="A3908">
            <v>3917</v>
          </cell>
          <cell r="B3908">
            <v>42743</v>
          </cell>
          <cell r="C3908" t="str">
            <v>ENERO</v>
          </cell>
          <cell r="D3908" t="str">
            <v>2017</v>
          </cell>
          <cell r="E3908">
            <v>770</v>
          </cell>
          <cell r="F3908" t="str">
            <v>D6F-907</v>
          </cell>
          <cell r="G3908" t="str">
            <v>T2Y-979</v>
          </cell>
          <cell r="H3908" t="str">
            <v>LAS BAMBAS</v>
          </cell>
          <cell r="I3908">
            <v>203433</v>
          </cell>
          <cell r="J3908" t="str">
            <v>REPUESTO</v>
          </cell>
          <cell r="K3908" t="str">
            <v>INTERRUPTOR DE LUCES DE POSICION</v>
          </cell>
          <cell r="L3908">
            <v>1</v>
          </cell>
          <cell r="M3908" t="str">
            <v>UNID.</v>
          </cell>
          <cell r="N3908" t="str">
            <v>TRACTO</v>
          </cell>
          <cell r="O3908">
            <v>47</v>
          </cell>
          <cell r="P3908" t="str">
            <v>E3</v>
          </cell>
          <cell r="Q3908" t="str">
            <v>J1</v>
          </cell>
          <cell r="R3908" t="str">
            <v>J1</v>
          </cell>
          <cell r="S3908" t="str">
            <v>PENDIENTE</v>
          </cell>
          <cell r="T3908">
            <v>0</v>
          </cell>
          <cell r="U3908" t="str">
            <v>CONDORI CHURATA ALEX</v>
          </cell>
          <cell r="V3908" t="str">
            <v>FLOREZ CONDORI  JOSE WILLIANS</v>
          </cell>
        </row>
        <row r="3909">
          <cell r="A3909">
            <v>3918</v>
          </cell>
          <cell r="B3909">
            <v>42743</v>
          </cell>
          <cell r="C3909" t="str">
            <v>ENERO</v>
          </cell>
          <cell r="D3909" t="str">
            <v>2017</v>
          </cell>
          <cell r="E3909">
            <v>770</v>
          </cell>
          <cell r="F3909" t="str">
            <v>D6F-907</v>
          </cell>
          <cell r="G3909" t="str">
            <v>T2Y-979</v>
          </cell>
          <cell r="H3909" t="str">
            <v>LAS BAMBAS</v>
          </cell>
          <cell r="I3909">
            <v>203433</v>
          </cell>
          <cell r="J3909" t="str">
            <v>REPUESTO</v>
          </cell>
          <cell r="K3909" t="str">
            <v>SOCKET DOBLE CONTACTO</v>
          </cell>
          <cell r="L3909">
            <v>1</v>
          </cell>
          <cell r="M3909" t="str">
            <v>UNID.</v>
          </cell>
          <cell r="N3909" t="str">
            <v>TRACTO</v>
          </cell>
          <cell r="O3909">
            <v>47</v>
          </cell>
          <cell r="P3909" t="str">
            <v>E3</v>
          </cell>
          <cell r="Q3909" t="str">
            <v>J1</v>
          </cell>
          <cell r="R3909" t="str">
            <v>J1</v>
          </cell>
          <cell r="S3909" t="str">
            <v>PENDIENTE</v>
          </cell>
          <cell r="T3909">
            <v>0</v>
          </cell>
          <cell r="U3909" t="str">
            <v>CONDORI CHURATA ALEX</v>
          </cell>
          <cell r="V3909" t="str">
            <v>FLOREZ CONDORI  JOSE WILLIANS</v>
          </cell>
        </row>
        <row r="3910">
          <cell r="A3910">
            <v>3919</v>
          </cell>
          <cell r="B3910">
            <v>42743</v>
          </cell>
          <cell r="C3910" t="str">
            <v>ENERO</v>
          </cell>
          <cell r="D3910" t="str">
            <v>2017</v>
          </cell>
          <cell r="E3910">
            <v>770</v>
          </cell>
          <cell r="F3910" t="str">
            <v>D6F-907</v>
          </cell>
          <cell r="G3910" t="str">
            <v>T2Y-979</v>
          </cell>
          <cell r="H3910" t="str">
            <v>LAS BAMBAS</v>
          </cell>
          <cell r="I3910">
            <v>203433</v>
          </cell>
          <cell r="J3910" t="str">
            <v>REPUESTO</v>
          </cell>
          <cell r="K3910" t="str">
            <v>MANGUERA DE 4"</v>
          </cell>
          <cell r="L3910">
            <v>0.4</v>
          </cell>
          <cell r="M3910" t="str">
            <v>M</v>
          </cell>
          <cell r="N3910" t="str">
            <v>CISTERNA</v>
          </cell>
          <cell r="O3910">
            <v>47</v>
          </cell>
          <cell r="P3910" t="str">
            <v>M9</v>
          </cell>
          <cell r="Q3910" t="str">
            <v>J1</v>
          </cell>
          <cell r="R3910" t="str">
            <v>J1</v>
          </cell>
          <cell r="S3910" t="str">
            <v>PENDIENTE</v>
          </cell>
          <cell r="T3910">
            <v>0</v>
          </cell>
          <cell r="U3910" t="str">
            <v>POMA SALAZAR CIRO</v>
          </cell>
          <cell r="V3910" t="str">
            <v>FLOREZ CONDORI  JOSE WILLIANS</v>
          </cell>
        </row>
        <row r="3911">
          <cell r="A3911">
            <v>3920</v>
          </cell>
          <cell r="B3911">
            <v>42743</v>
          </cell>
          <cell r="C3911" t="str">
            <v>ENERO</v>
          </cell>
          <cell r="D3911" t="str">
            <v>2017</v>
          </cell>
          <cell r="E3911">
            <v>770</v>
          </cell>
          <cell r="F3911" t="str">
            <v>D6F-907</v>
          </cell>
          <cell r="G3911" t="str">
            <v>T2Y-979</v>
          </cell>
          <cell r="H3911" t="str">
            <v>LAS BAMBAS</v>
          </cell>
          <cell r="I3911">
            <v>203433</v>
          </cell>
          <cell r="J3911" t="str">
            <v>REPUESTO</v>
          </cell>
          <cell r="K3911" t="str">
            <v>ABRAZADERA DE 4"</v>
          </cell>
          <cell r="L3911">
            <v>2</v>
          </cell>
          <cell r="M3911" t="str">
            <v>UNID.</v>
          </cell>
          <cell r="N3911" t="str">
            <v>CISTERNA</v>
          </cell>
          <cell r="O3911">
            <v>47</v>
          </cell>
          <cell r="P3911" t="str">
            <v>M9</v>
          </cell>
          <cell r="Q3911" t="str">
            <v>J1</v>
          </cell>
          <cell r="R3911" t="str">
            <v>J1</v>
          </cell>
          <cell r="S3911" t="str">
            <v>PENDIENTE</v>
          </cell>
          <cell r="T3911">
            <v>0</v>
          </cell>
          <cell r="U3911" t="str">
            <v>POMA SALAZAR CIRO</v>
          </cell>
          <cell r="V3911" t="str">
            <v>FLOREZ CONDORI  JOSE WILLIANS</v>
          </cell>
        </row>
        <row r="3912">
          <cell r="A3912">
            <v>3908</v>
          </cell>
          <cell r="B3912">
            <v>42743</v>
          </cell>
          <cell r="C3912" t="str">
            <v>ENERO</v>
          </cell>
          <cell r="D3912" t="str">
            <v>2017</v>
          </cell>
          <cell r="E3912">
            <v>200</v>
          </cell>
          <cell r="F3912" t="str">
            <v>TALLER</v>
          </cell>
          <cell r="G3912" t="str">
            <v>TALLER</v>
          </cell>
          <cell r="H3912" t="str">
            <v>TALLER</v>
          </cell>
          <cell r="I3912" t="str">
            <v>TALLER</v>
          </cell>
          <cell r="J3912" t="str">
            <v>REPUESTO</v>
          </cell>
          <cell r="K3912" t="str">
            <v>DISCO DE CORTE 7"</v>
          </cell>
          <cell r="L3912">
            <v>3</v>
          </cell>
          <cell r="M3912" t="str">
            <v>UNID.</v>
          </cell>
          <cell r="N3912" t="str">
            <v>TALLER</v>
          </cell>
          <cell r="O3912">
            <v>47</v>
          </cell>
          <cell r="P3912" t="str">
            <v>S1</v>
          </cell>
          <cell r="Q3912" t="str">
            <v>J1</v>
          </cell>
          <cell r="R3912" t="str">
            <v>J1</v>
          </cell>
          <cell r="S3912" t="str">
            <v>ENTREGADO</v>
          </cell>
          <cell r="T3912">
            <v>0</v>
          </cell>
          <cell r="U3912" t="str">
            <v>BAYONA CRUZ CRISTIAN ARMANDO</v>
          </cell>
          <cell r="V3912" t="str">
            <v>FLOREZ CONDORI  JOSE WILLIANS</v>
          </cell>
        </row>
        <row r="3913">
          <cell r="A3913">
            <v>3900</v>
          </cell>
          <cell r="B3913">
            <v>42743</v>
          </cell>
          <cell r="C3913" t="str">
            <v>ENERO</v>
          </cell>
          <cell r="D3913" t="str">
            <v>2017</v>
          </cell>
          <cell r="E3913">
            <v>772</v>
          </cell>
          <cell r="F3913" t="str">
            <v>X2W-765</v>
          </cell>
          <cell r="G3913" t="str">
            <v>C5V-993</v>
          </cell>
          <cell r="H3913" t="str">
            <v>LAS BAMBAS</v>
          </cell>
          <cell r="I3913">
            <v>160329</v>
          </cell>
          <cell r="J3913" t="str">
            <v>REPUESTO</v>
          </cell>
          <cell r="K3913" t="str">
            <v>PERNO 1/2X2"</v>
          </cell>
          <cell r="L3913">
            <v>3</v>
          </cell>
          <cell r="M3913" t="str">
            <v>UNID.</v>
          </cell>
          <cell r="N3913" t="str">
            <v>CISTERNA</v>
          </cell>
          <cell r="O3913">
            <v>47</v>
          </cell>
          <cell r="P3913" t="str">
            <v>M8</v>
          </cell>
          <cell r="Q3913" t="str">
            <v>J1</v>
          </cell>
          <cell r="R3913" t="str">
            <v>J1</v>
          </cell>
          <cell r="S3913" t="str">
            <v>ENTREGADO</v>
          </cell>
          <cell r="T3913">
            <v>0</v>
          </cell>
          <cell r="U3913" t="str">
            <v>VARILLAS GAGO  OSCAR ALBERTO</v>
          </cell>
          <cell r="V3913" t="str">
            <v>FLOREZ CONDORI  JOSE WILLIANS</v>
          </cell>
        </row>
        <row r="3914">
          <cell r="A3914">
            <v>3901</v>
          </cell>
          <cell r="B3914">
            <v>42743</v>
          </cell>
          <cell r="C3914" t="str">
            <v>ENERO</v>
          </cell>
          <cell r="D3914" t="str">
            <v>2017</v>
          </cell>
          <cell r="E3914">
            <v>772</v>
          </cell>
          <cell r="F3914" t="str">
            <v>X2W-765</v>
          </cell>
          <cell r="G3914" t="str">
            <v>C5V-993</v>
          </cell>
          <cell r="H3914" t="str">
            <v>LAS BAMBAS</v>
          </cell>
          <cell r="I3914">
            <v>160329</v>
          </cell>
          <cell r="J3914" t="str">
            <v>REPUESTO</v>
          </cell>
          <cell r="K3914" t="str">
            <v xml:space="preserve">ARANDELA PLANA </v>
          </cell>
          <cell r="L3914">
            <v>3</v>
          </cell>
          <cell r="M3914" t="str">
            <v>UNID.</v>
          </cell>
          <cell r="N3914" t="str">
            <v>CISTERNA</v>
          </cell>
          <cell r="O3914">
            <v>47</v>
          </cell>
          <cell r="P3914" t="str">
            <v>M8</v>
          </cell>
          <cell r="Q3914" t="str">
            <v>J1</v>
          </cell>
          <cell r="R3914" t="str">
            <v>J1</v>
          </cell>
          <cell r="S3914" t="str">
            <v>ENTREGADO</v>
          </cell>
          <cell r="T3914">
            <v>0</v>
          </cell>
          <cell r="U3914" t="str">
            <v>VARILLAS GAGO  OSCAR ALBERTO</v>
          </cell>
          <cell r="V3914" t="str">
            <v>FLOREZ CONDORI  JOSE WILLIANS</v>
          </cell>
        </row>
        <row r="3915">
          <cell r="A3915">
            <v>3902</v>
          </cell>
          <cell r="B3915">
            <v>42743</v>
          </cell>
          <cell r="C3915" t="str">
            <v>ENERO</v>
          </cell>
          <cell r="D3915" t="str">
            <v>2017</v>
          </cell>
          <cell r="E3915">
            <v>772</v>
          </cell>
          <cell r="F3915" t="str">
            <v>X2W-765</v>
          </cell>
          <cell r="G3915" t="str">
            <v>C5V-993</v>
          </cell>
          <cell r="H3915" t="str">
            <v>LAS BAMBAS</v>
          </cell>
          <cell r="I3915">
            <v>160329</v>
          </cell>
          <cell r="J3915" t="str">
            <v>REPUESTO</v>
          </cell>
          <cell r="K3915" t="str">
            <v>PERNO 5/16X2"</v>
          </cell>
          <cell r="L3915">
            <v>3</v>
          </cell>
          <cell r="M3915" t="str">
            <v>UNID.</v>
          </cell>
          <cell r="N3915" t="str">
            <v>CISTERNA</v>
          </cell>
          <cell r="O3915">
            <v>47</v>
          </cell>
          <cell r="P3915" t="str">
            <v>M8</v>
          </cell>
          <cell r="Q3915" t="str">
            <v>J1</v>
          </cell>
          <cell r="R3915" t="str">
            <v>J1</v>
          </cell>
          <cell r="S3915" t="str">
            <v>ENTREGADO</v>
          </cell>
          <cell r="T3915">
            <v>0</v>
          </cell>
          <cell r="U3915" t="str">
            <v>VARILLAS GAGO  OSCAR ALBERTO</v>
          </cell>
          <cell r="V3915" t="str">
            <v>FLOREZ CONDORI  JOSE WILLIANS</v>
          </cell>
        </row>
        <row r="3916">
          <cell r="A3916">
            <v>3903</v>
          </cell>
          <cell r="B3916">
            <v>42743</v>
          </cell>
          <cell r="C3916" t="str">
            <v>ENERO</v>
          </cell>
          <cell r="D3916" t="str">
            <v>2017</v>
          </cell>
          <cell r="E3916">
            <v>772</v>
          </cell>
          <cell r="F3916" t="str">
            <v>X2W-765</v>
          </cell>
          <cell r="G3916" t="str">
            <v>C5V-993</v>
          </cell>
          <cell r="H3916" t="str">
            <v>LAS BAMBAS</v>
          </cell>
          <cell r="I3916">
            <v>160329</v>
          </cell>
          <cell r="J3916" t="str">
            <v>REPUESTO</v>
          </cell>
          <cell r="K3916" t="str">
            <v>TUERCA SEGURA 5/16</v>
          </cell>
          <cell r="L3916">
            <v>3</v>
          </cell>
          <cell r="M3916" t="str">
            <v>UNID.</v>
          </cell>
          <cell r="N3916" t="str">
            <v>CISTERNA</v>
          </cell>
          <cell r="O3916">
            <v>47</v>
          </cell>
          <cell r="P3916" t="str">
            <v>M8</v>
          </cell>
          <cell r="Q3916" t="str">
            <v>J1</v>
          </cell>
          <cell r="R3916" t="str">
            <v>J1</v>
          </cell>
          <cell r="S3916" t="str">
            <v>ENTREGADO</v>
          </cell>
          <cell r="T3916">
            <v>0</v>
          </cell>
          <cell r="U3916" t="str">
            <v>VARILLAS GAGO  OSCAR ALBERTO</v>
          </cell>
          <cell r="V3916" t="str">
            <v>FLOREZ CONDORI  JOSE WILLIANS</v>
          </cell>
        </row>
        <row r="3917">
          <cell r="A3917">
            <v>3904</v>
          </cell>
          <cell r="B3917">
            <v>42743</v>
          </cell>
          <cell r="C3917" t="str">
            <v>ENERO</v>
          </cell>
          <cell r="D3917" t="str">
            <v>2017</v>
          </cell>
          <cell r="E3917">
            <v>772</v>
          </cell>
          <cell r="F3917" t="str">
            <v>X2W-765</v>
          </cell>
          <cell r="G3917" t="str">
            <v>C5V-993</v>
          </cell>
          <cell r="H3917" t="str">
            <v>LAS BAMBAS</v>
          </cell>
          <cell r="I3917">
            <v>160329</v>
          </cell>
          <cell r="J3917" t="str">
            <v>REPUESTO</v>
          </cell>
          <cell r="K3917" t="str">
            <v>ARANDELA PLANA 5/16</v>
          </cell>
          <cell r="L3917">
            <v>6</v>
          </cell>
          <cell r="M3917" t="str">
            <v>UNID.</v>
          </cell>
          <cell r="N3917" t="str">
            <v>CISTERNA</v>
          </cell>
          <cell r="O3917">
            <v>47</v>
          </cell>
          <cell r="P3917" t="str">
            <v>M8</v>
          </cell>
          <cell r="Q3917" t="str">
            <v>J1</v>
          </cell>
          <cell r="R3917" t="str">
            <v>J1</v>
          </cell>
          <cell r="S3917" t="str">
            <v>ENTREGADO</v>
          </cell>
          <cell r="T3917">
            <v>0</v>
          </cell>
          <cell r="U3917" t="str">
            <v>VARILLAS GAGO  OSCAR ALBERTO</v>
          </cell>
          <cell r="V3917" t="str">
            <v>FLOREZ CONDORI  JOSE WILLIANS</v>
          </cell>
        </row>
        <row r="3918">
          <cell r="A3918">
            <v>3905</v>
          </cell>
          <cell r="B3918">
            <v>42743</v>
          </cell>
          <cell r="C3918" t="str">
            <v>ENERO</v>
          </cell>
          <cell r="D3918" t="str">
            <v>2017</v>
          </cell>
          <cell r="E3918">
            <v>772</v>
          </cell>
          <cell r="F3918" t="str">
            <v>X2W-765</v>
          </cell>
          <cell r="G3918" t="str">
            <v>C5V-993</v>
          </cell>
          <cell r="H3918" t="str">
            <v>LAS BAMBAS</v>
          </cell>
          <cell r="I3918">
            <v>160329</v>
          </cell>
          <cell r="J3918" t="str">
            <v>REPUESTO</v>
          </cell>
          <cell r="K3918" t="str">
            <v>TUERCA M10</v>
          </cell>
          <cell r="L3918">
            <v>1</v>
          </cell>
          <cell r="M3918" t="str">
            <v>UNID.</v>
          </cell>
          <cell r="N3918" t="str">
            <v>CISTERNA</v>
          </cell>
          <cell r="O3918">
            <v>47</v>
          </cell>
          <cell r="P3918" t="str">
            <v>M8</v>
          </cell>
          <cell r="Q3918" t="str">
            <v>J1</v>
          </cell>
          <cell r="R3918" t="str">
            <v>J1</v>
          </cell>
          <cell r="S3918" t="str">
            <v>ENTREGADO</v>
          </cell>
          <cell r="T3918">
            <v>0</v>
          </cell>
          <cell r="U3918" t="str">
            <v>VARILLAS GAGO  OSCAR ALBERTO</v>
          </cell>
          <cell r="V3918" t="str">
            <v>FLOREZ CONDORI  JOSE WILLIANS</v>
          </cell>
        </row>
        <row r="3919">
          <cell r="A3919">
            <v>3909</v>
          </cell>
          <cell r="B3919">
            <v>42743</v>
          </cell>
          <cell r="C3919" t="str">
            <v>ENERO</v>
          </cell>
          <cell r="D3919" t="str">
            <v>2017</v>
          </cell>
          <cell r="E3919">
            <v>772</v>
          </cell>
          <cell r="F3919" t="str">
            <v>X2W-765</v>
          </cell>
          <cell r="G3919" t="str">
            <v>C5V-993</v>
          </cell>
          <cell r="H3919" t="str">
            <v>LAS BAMBAS</v>
          </cell>
          <cell r="I3919">
            <v>160329</v>
          </cell>
          <cell r="J3919" t="str">
            <v>REPUESTO</v>
          </cell>
          <cell r="K3919" t="str">
            <v>ACEITE MOTOR 15W-40</v>
          </cell>
          <cell r="L3919">
            <v>1</v>
          </cell>
          <cell r="M3919" t="str">
            <v>UNID.</v>
          </cell>
          <cell r="N3919" t="str">
            <v>TRACTO</v>
          </cell>
          <cell r="O3919">
            <v>47</v>
          </cell>
          <cell r="P3919" t="str">
            <v>M8</v>
          </cell>
          <cell r="Q3919" t="str">
            <v>J1</v>
          </cell>
          <cell r="R3919" t="str">
            <v>J1</v>
          </cell>
          <cell r="S3919" t="str">
            <v>ENTREGADO</v>
          </cell>
          <cell r="T3919">
            <v>0</v>
          </cell>
          <cell r="U3919" t="str">
            <v>VARILLAS GAGO  OSCAR ALBERTO</v>
          </cell>
          <cell r="V3919" t="str">
            <v>FLOREZ CONDORI  JOSE WILLIANS</v>
          </cell>
        </row>
        <row r="3920">
          <cell r="A3920">
            <v>3910</v>
          </cell>
          <cell r="B3920">
            <v>42743</v>
          </cell>
          <cell r="C3920" t="str">
            <v>ENERO</v>
          </cell>
          <cell r="D3920" t="str">
            <v>2017</v>
          </cell>
          <cell r="E3920">
            <v>772</v>
          </cell>
          <cell r="F3920" t="str">
            <v>X2W-765</v>
          </cell>
          <cell r="G3920" t="str">
            <v>C5V-993</v>
          </cell>
          <cell r="H3920" t="str">
            <v>LAS BAMBAS</v>
          </cell>
          <cell r="I3920">
            <v>160329</v>
          </cell>
          <cell r="J3920" t="str">
            <v>REPUESTO</v>
          </cell>
          <cell r="K3920" t="str">
            <v xml:space="preserve">ACORDEON DE TUBO DE ESCAPE </v>
          </cell>
          <cell r="L3920">
            <v>0.5</v>
          </cell>
          <cell r="M3920" t="str">
            <v>M</v>
          </cell>
          <cell r="N3920" t="str">
            <v>TRACTO</v>
          </cell>
          <cell r="O3920">
            <v>47</v>
          </cell>
          <cell r="P3920" t="str">
            <v>M8</v>
          </cell>
          <cell r="Q3920" t="str">
            <v>J1</v>
          </cell>
          <cell r="R3920" t="str">
            <v>J1</v>
          </cell>
          <cell r="S3920" t="str">
            <v>PENDIENTE</v>
          </cell>
          <cell r="T3920">
            <v>0</v>
          </cell>
          <cell r="U3920" t="str">
            <v>VARILLAS GAGO  OSCAR ALBERTO</v>
          </cell>
          <cell r="V3920" t="str">
            <v>FLOREZ CONDORI  JOSE WILLIANS</v>
          </cell>
        </row>
        <row r="3921">
          <cell r="A3921">
            <v>3911</v>
          </cell>
          <cell r="B3921">
            <v>42743</v>
          </cell>
          <cell r="C3921" t="str">
            <v>ENERO</v>
          </cell>
          <cell r="D3921" t="str">
            <v>2017</v>
          </cell>
          <cell r="E3921">
            <v>772</v>
          </cell>
          <cell r="F3921" t="str">
            <v>X2W-765</v>
          </cell>
          <cell r="G3921" t="str">
            <v>C5V-993</v>
          </cell>
          <cell r="H3921" t="str">
            <v>LAS BAMBAS</v>
          </cell>
          <cell r="I3921">
            <v>160329</v>
          </cell>
          <cell r="J3921" t="str">
            <v>REPUESTO</v>
          </cell>
          <cell r="K3921" t="str">
            <v>ABRAZADERA TUBO ESCAPE</v>
          </cell>
          <cell r="L3921">
            <v>2</v>
          </cell>
          <cell r="M3921" t="str">
            <v>UNID.</v>
          </cell>
          <cell r="N3921" t="str">
            <v>TRACTO</v>
          </cell>
          <cell r="O3921">
            <v>47</v>
          </cell>
          <cell r="P3921" t="str">
            <v>M8</v>
          </cell>
          <cell r="Q3921" t="str">
            <v>J1</v>
          </cell>
          <cell r="R3921" t="str">
            <v>J1</v>
          </cell>
          <cell r="S3921" t="str">
            <v>PENDIENTE</v>
          </cell>
          <cell r="T3921">
            <v>0</v>
          </cell>
          <cell r="U3921" t="str">
            <v>VARILLAS GAGO  OSCAR ALBERTO</v>
          </cell>
          <cell r="V3921" t="str">
            <v>FLOREZ CONDORI  JOSE WILLIANS</v>
          </cell>
        </row>
        <row r="3922">
          <cell r="A3922">
            <v>3962</v>
          </cell>
          <cell r="B3922">
            <v>42744</v>
          </cell>
          <cell r="C3922" t="str">
            <v>ENERO</v>
          </cell>
          <cell r="D3922" t="str">
            <v>2017</v>
          </cell>
          <cell r="E3922">
            <v>790</v>
          </cell>
          <cell r="F3922" t="str">
            <v>A9H-889</v>
          </cell>
          <cell r="G3922" t="str">
            <v>CAMION</v>
          </cell>
          <cell r="H3922" t="str">
            <v>TAMBOMAYO</v>
          </cell>
          <cell r="I3922">
            <v>123746</v>
          </cell>
          <cell r="J3922" t="str">
            <v>REPUESTO</v>
          </cell>
          <cell r="K3922" t="str">
            <v>FOCO H3 DE 24 V</v>
          </cell>
          <cell r="L3922">
            <v>2</v>
          </cell>
          <cell r="M3922" t="str">
            <v>UNID.</v>
          </cell>
          <cell r="N3922" t="str">
            <v>CAMION</v>
          </cell>
          <cell r="O3922">
            <v>46</v>
          </cell>
          <cell r="P3922" t="str">
            <v>E3</v>
          </cell>
          <cell r="Q3922" t="str">
            <v>J1</v>
          </cell>
          <cell r="R3922" t="str">
            <v>J6</v>
          </cell>
          <cell r="S3922" t="str">
            <v>PENDIENTE</v>
          </cell>
          <cell r="T3922">
            <v>0</v>
          </cell>
          <cell r="U3922" t="str">
            <v>CONDORI CHURATA ALEX</v>
          </cell>
          <cell r="V3922" t="str">
            <v>FLOREZ CONDORI  JOSE WILLIANS</v>
          </cell>
        </row>
        <row r="3923">
          <cell r="A3923">
            <v>3973</v>
          </cell>
          <cell r="B3923">
            <v>42744</v>
          </cell>
          <cell r="C3923" t="str">
            <v>ENERO</v>
          </cell>
          <cell r="D3923" t="str">
            <v>2017</v>
          </cell>
          <cell r="E3923">
            <v>790</v>
          </cell>
          <cell r="F3923" t="str">
            <v>A9H-889</v>
          </cell>
          <cell r="G3923" t="str">
            <v>CAMION</v>
          </cell>
          <cell r="H3923" t="str">
            <v>TAMBOMAYO</v>
          </cell>
          <cell r="I3923">
            <v>123746</v>
          </cell>
          <cell r="J3923" t="str">
            <v>REPUESTO</v>
          </cell>
          <cell r="K3923" t="str">
            <v>EMPAQUE DE TURBO CUADRADO</v>
          </cell>
          <cell r="L3923">
            <v>1</v>
          </cell>
          <cell r="M3923" t="str">
            <v>UNID.</v>
          </cell>
          <cell r="N3923" t="str">
            <v>CAMION</v>
          </cell>
          <cell r="O3923">
            <v>46</v>
          </cell>
          <cell r="P3923" t="str">
            <v>M5</v>
          </cell>
          <cell r="Q3923" t="str">
            <v>J1</v>
          </cell>
          <cell r="R3923" t="str">
            <v>J6</v>
          </cell>
          <cell r="S3923" t="str">
            <v>PENDIENTE</v>
          </cell>
          <cell r="T3923">
            <v>0</v>
          </cell>
          <cell r="U3923" t="str">
            <v>LOPEZ RUIZ WILBERTO</v>
          </cell>
          <cell r="V3923" t="str">
            <v>FLOREZ CONDORI  JOSE WILLIANS</v>
          </cell>
        </row>
        <row r="3924">
          <cell r="A3924">
            <v>3974</v>
          </cell>
          <cell r="B3924">
            <v>42744</v>
          </cell>
          <cell r="C3924" t="str">
            <v>ENERO</v>
          </cell>
          <cell r="D3924" t="str">
            <v>2017</v>
          </cell>
          <cell r="E3924">
            <v>790</v>
          </cell>
          <cell r="F3924" t="str">
            <v>A9H-889</v>
          </cell>
          <cell r="G3924" t="str">
            <v>CAMION</v>
          </cell>
          <cell r="H3924" t="str">
            <v>TAMBOMAYO</v>
          </cell>
          <cell r="I3924">
            <v>123746</v>
          </cell>
          <cell r="J3924" t="str">
            <v>REPUESTO</v>
          </cell>
          <cell r="K3924" t="str">
            <v>EMPAQUE CHICO DE ASBESTO</v>
          </cell>
          <cell r="L3924">
            <v>1</v>
          </cell>
          <cell r="M3924" t="str">
            <v>UNID.</v>
          </cell>
          <cell r="N3924" t="str">
            <v>CAMION</v>
          </cell>
          <cell r="O3924">
            <v>46</v>
          </cell>
          <cell r="P3924" t="str">
            <v>M5</v>
          </cell>
          <cell r="Q3924" t="str">
            <v>J1</v>
          </cell>
          <cell r="R3924" t="str">
            <v>J6</v>
          </cell>
          <cell r="S3924" t="str">
            <v>PENDIENTE</v>
          </cell>
          <cell r="T3924">
            <v>0</v>
          </cell>
          <cell r="U3924" t="str">
            <v>LOPEZ RUIZ WILBERTO</v>
          </cell>
          <cell r="V3924" t="str">
            <v>FLOREZ CONDORI  JOSE WILLIANS</v>
          </cell>
        </row>
        <row r="3925">
          <cell r="A3925">
            <v>3924</v>
          </cell>
          <cell r="B3925">
            <v>42744</v>
          </cell>
          <cell r="C3925" t="str">
            <v>ENERO</v>
          </cell>
          <cell r="D3925" t="str">
            <v>2017</v>
          </cell>
          <cell r="E3925">
            <v>764</v>
          </cell>
          <cell r="F3925" t="str">
            <v>AAN-801</v>
          </cell>
          <cell r="G3925" t="str">
            <v>CAMIONETA</v>
          </cell>
          <cell r="H3925" t="str">
            <v>LAS BAMBAS</v>
          </cell>
          <cell r="I3925">
            <v>119588</v>
          </cell>
          <cell r="J3925" t="str">
            <v>REPUESTO</v>
          </cell>
          <cell r="K3925" t="str">
            <v>FAROS NEBLINEROS</v>
          </cell>
          <cell r="L3925">
            <v>2</v>
          </cell>
          <cell r="M3925" t="str">
            <v>UNID.</v>
          </cell>
          <cell r="N3925" t="str">
            <v>CAMIONETA</v>
          </cell>
          <cell r="O3925">
            <v>46</v>
          </cell>
          <cell r="P3925" t="str">
            <v>J7</v>
          </cell>
          <cell r="Q3925" t="str">
            <v>J7</v>
          </cell>
          <cell r="R3925" t="str">
            <v>J6</v>
          </cell>
          <cell r="S3925" t="str">
            <v>PENDIENTE</v>
          </cell>
          <cell r="T3925">
            <v>0</v>
          </cell>
          <cell r="U3925" t="str">
            <v>DONAYRE INGA PEDRO</v>
          </cell>
          <cell r="V3925" t="str">
            <v>DONAYRE INGA PEDRO</v>
          </cell>
        </row>
        <row r="3926">
          <cell r="A3926">
            <v>3935</v>
          </cell>
          <cell r="B3926">
            <v>42744</v>
          </cell>
          <cell r="C3926" t="str">
            <v>ENERO</v>
          </cell>
          <cell r="D3926" t="str">
            <v>2017</v>
          </cell>
          <cell r="E3926">
            <v>791</v>
          </cell>
          <cell r="F3926" t="str">
            <v>ABQ-704</v>
          </cell>
          <cell r="G3926" t="str">
            <v>TBB-995</v>
          </cell>
          <cell r="H3926" t="str">
            <v>LAS BAMBAS</v>
          </cell>
          <cell r="I3926">
            <v>115352</v>
          </cell>
          <cell r="J3926" t="str">
            <v>REPUESTO</v>
          </cell>
          <cell r="K3926" t="str">
            <v>FOCO LAGRIMON DOCLE CONTACTO 12 V</v>
          </cell>
          <cell r="L3926">
            <v>1</v>
          </cell>
          <cell r="M3926" t="str">
            <v>UNID.</v>
          </cell>
          <cell r="N3926" t="str">
            <v>TRACTO</v>
          </cell>
          <cell r="O3926">
            <v>46</v>
          </cell>
          <cell r="P3926" t="str">
            <v>E2</v>
          </cell>
          <cell r="Q3926" t="str">
            <v>J1</v>
          </cell>
          <cell r="R3926" t="str">
            <v>J6</v>
          </cell>
          <cell r="S3926" t="str">
            <v>PENDIENTE</v>
          </cell>
          <cell r="T3926">
            <v>0</v>
          </cell>
          <cell r="U3926" t="str">
            <v>YUCA BELLIDO BORIS YERSY</v>
          </cell>
          <cell r="V3926" t="str">
            <v>FLOREZ CONDORI  JOSE WILLIANS</v>
          </cell>
        </row>
        <row r="3927">
          <cell r="A3927">
            <v>3943</v>
          </cell>
          <cell r="B3927">
            <v>42744</v>
          </cell>
          <cell r="C3927" t="str">
            <v>ENERO</v>
          </cell>
          <cell r="D3927" t="str">
            <v>2017</v>
          </cell>
          <cell r="E3927">
            <v>791</v>
          </cell>
          <cell r="F3927" t="str">
            <v>ABQ-704</v>
          </cell>
          <cell r="G3927" t="str">
            <v>TBB-995</v>
          </cell>
          <cell r="H3927" t="str">
            <v>LAS BAMBAS</v>
          </cell>
          <cell r="I3927">
            <v>115352</v>
          </cell>
          <cell r="J3927" t="str">
            <v>REPUESTO</v>
          </cell>
          <cell r="K3927" t="str">
            <v>FARO STOP</v>
          </cell>
          <cell r="L3927">
            <v>1</v>
          </cell>
          <cell r="M3927" t="str">
            <v>UNID.</v>
          </cell>
          <cell r="N3927" t="str">
            <v>CISTERNA</v>
          </cell>
          <cell r="O3927">
            <v>46</v>
          </cell>
          <cell r="P3927" t="str">
            <v>E3</v>
          </cell>
          <cell r="Q3927" t="str">
            <v>J1</v>
          </cell>
          <cell r="R3927" t="str">
            <v>J6</v>
          </cell>
          <cell r="S3927" t="str">
            <v>PENDIENTE</v>
          </cell>
          <cell r="T3927">
            <v>0</v>
          </cell>
          <cell r="U3927" t="str">
            <v>CONDORI CHURATA ALEX</v>
          </cell>
          <cell r="V3927" t="str">
            <v>FLOREZ CONDORI  JOSE WILLIANS</v>
          </cell>
        </row>
        <row r="3928">
          <cell r="A3928">
            <v>3948</v>
          </cell>
          <cell r="B3928">
            <v>42744</v>
          </cell>
          <cell r="C3928" t="str">
            <v>ENERO</v>
          </cell>
          <cell r="D3928" t="str">
            <v>2017</v>
          </cell>
          <cell r="E3928">
            <v>791</v>
          </cell>
          <cell r="F3928" t="str">
            <v>ABQ-704</v>
          </cell>
          <cell r="G3928" t="str">
            <v>TBB-995</v>
          </cell>
          <cell r="H3928" t="str">
            <v>LAS BAMBAS</v>
          </cell>
          <cell r="I3928">
            <v>115352</v>
          </cell>
          <cell r="J3928" t="str">
            <v>REPUESTO</v>
          </cell>
          <cell r="K3928" t="str">
            <v>VALVULA DE ALIVIO RAPIDO DE 3/8 X 3/8 X 3/8</v>
          </cell>
          <cell r="L3928">
            <v>1</v>
          </cell>
          <cell r="M3928" t="str">
            <v>UNID.</v>
          </cell>
          <cell r="N3928" t="str">
            <v>CISTERNA</v>
          </cell>
          <cell r="O3928">
            <v>46</v>
          </cell>
          <cell r="P3928" t="str">
            <v>M8</v>
          </cell>
          <cell r="Q3928" t="str">
            <v>J1</v>
          </cell>
          <cell r="R3928" t="str">
            <v>J6</v>
          </cell>
          <cell r="S3928" t="str">
            <v>PENDIENTE</v>
          </cell>
          <cell r="T3928">
            <v>0</v>
          </cell>
          <cell r="U3928" t="str">
            <v>VARILLAS GAGO  OSCAR ALBERTO</v>
          </cell>
          <cell r="V3928" t="str">
            <v>FLOREZ CONDORI  JOSE WILLIANS</v>
          </cell>
        </row>
        <row r="3929">
          <cell r="A3929">
            <v>3953</v>
          </cell>
          <cell r="B3929">
            <v>42744</v>
          </cell>
          <cell r="C3929" t="str">
            <v>ENERO</v>
          </cell>
          <cell r="D3929" t="str">
            <v>2017</v>
          </cell>
          <cell r="E3929">
            <v>791</v>
          </cell>
          <cell r="F3929" t="str">
            <v>ABQ-704</v>
          </cell>
          <cell r="G3929" t="str">
            <v>TBB-995</v>
          </cell>
          <cell r="H3929" t="str">
            <v>LAS BAMBAS</v>
          </cell>
          <cell r="I3929">
            <v>115352</v>
          </cell>
          <cell r="J3929" t="str">
            <v>REPUESTO</v>
          </cell>
          <cell r="K3929" t="str">
            <v>JEBES DE MANITO</v>
          </cell>
          <cell r="L3929">
            <v>4</v>
          </cell>
          <cell r="M3929" t="str">
            <v>UNID.</v>
          </cell>
          <cell r="N3929" t="str">
            <v>TRACTO</v>
          </cell>
          <cell r="O3929">
            <v>46</v>
          </cell>
          <cell r="P3929" t="str">
            <v>M8</v>
          </cell>
          <cell r="Q3929" t="str">
            <v>J1</v>
          </cell>
          <cell r="R3929" t="str">
            <v>J6</v>
          </cell>
          <cell r="S3929" t="str">
            <v>PENDIENTE</v>
          </cell>
          <cell r="T3929">
            <v>0</v>
          </cell>
          <cell r="U3929" t="str">
            <v>VARILLAS GAGO  OSCAR ALBERTO</v>
          </cell>
          <cell r="V3929" t="str">
            <v>FLOREZ CONDORI  JOSE WILLIANS</v>
          </cell>
        </row>
        <row r="3930">
          <cell r="A3930">
            <v>3927</v>
          </cell>
          <cell r="B3930">
            <v>42744</v>
          </cell>
          <cell r="C3930" t="str">
            <v>ENERO</v>
          </cell>
          <cell r="D3930" t="str">
            <v>2017</v>
          </cell>
          <cell r="E3930">
            <v>784</v>
          </cell>
          <cell r="F3930" t="str">
            <v>ABR-741</v>
          </cell>
          <cell r="G3930" t="str">
            <v>T3N-974</v>
          </cell>
          <cell r="H3930" t="str">
            <v>LAS BAMBAS</v>
          </cell>
          <cell r="I3930">
            <v>113834</v>
          </cell>
          <cell r="J3930" t="str">
            <v>REPUESTO</v>
          </cell>
          <cell r="K3930" t="str">
            <v>FOCO LAGRIMON AMBAR DE 12 V</v>
          </cell>
          <cell r="L3930">
            <v>1</v>
          </cell>
          <cell r="M3930" t="str">
            <v>UNID.</v>
          </cell>
          <cell r="N3930" t="str">
            <v>TRACTO</v>
          </cell>
          <cell r="O3930">
            <v>46</v>
          </cell>
          <cell r="P3930" t="str">
            <v>E2</v>
          </cell>
          <cell r="Q3930" t="str">
            <v>J1</v>
          </cell>
          <cell r="R3930" t="str">
            <v>J6</v>
          </cell>
          <cell r="S3930" t="str">
            <v>PENDIENTE</v>
          </cell>
          <cell r="T3930">
            <v>0</v>
          </cell>
          <cell r="U3930" t="str">
            <v>YUCA BELLIDO BORIS YERSY</v>
          </cell>
          <cell r="V3930" t="str">
            <v>FLOREZ CONDORI  JOSE WILLIANS</v>
          </cell>
        </row>
        <row r="3931">
          <cell r="A3931">
            <v>3926</v>
          </cell>
          <cell r="B3931">
            <v>42744</v>
          </cell>
          <cell r="C3931" t="str">
            <v>ENERO</v>
          </cell>
          <cell r="D3931" t="str">
            <v>2017</v>
          </cell>
          <cell r="E3931">
            <v>767</v>
          </cell>
          <cell r="F3931" t="str">
            <v>ABR-796</v>
          </cell>
          <cell r="G3931" t="str">
            <v>C9S-994</v>
          </cell>
          <cell r="H3931" t="str">
            <v>LAS BAMBAS</v>
          </cell>
          <cell r="I3931">
            <v>115079</v>
          </cell>
          <cell r="J3931" t="str">
            <v>SERVICIO</v>
          </cell>
          <cell r="K3931" t="str">
            <v>SERVICIO DE REPARACION DE CHAPA</v>
          </cell>
          <cell r="L3931">
            <v>1</v>
          </cell>
          <cell r="M3931" t="str">
            <v>UNID.</v>
          </cell>
          <cell r="N3931" t="str">
            <v>TRACTO</v>
          </cell>
          <cell r="O3931">
            <v>46</v>
          </cell>
          <cell r="P3931" t="str">
            <v>J7</v>
          </cell>
          <cell r="Q3931" t="str">
            <v>J7</v>
          </cell>
          <cell r="R3931" t="str">
            <v>J6</v>
          </cell>
          <cell r="S3931" t="str">
            <v>PENDIENTE</v>
          </cell>
          <cell r="T3931">
            <v>0</v>
          </cell>
          <cell r="U3931" t="str">
            <v>DONAYRE INGA PEDRO</v>
          </cell>
          <cell r="V3931" t="str">
            <v>DONAYRE INGA PEDRO</v>
          </cell>
        </row>
        <row r="3932">
          <cell r="A3932">
            <v>3928</v>
          </cell>
          <cell r="B3932">
            <v>42744</v>
          </cell>
          <cell r="C3932" t="str">
            <v>ENERO</v>
          </cell>
          <cell r="D3932" t="str">
            <v>2017</v>
          </cell>
          <cell r="E3932">
            <v>775</v>
          </cell>
          <cell r="F3932" t="str">
            <v>ABS-700</v>
          </cell>
          <cell r="G3932" t="str">
            <v>TBC-971</v>
          </cell>
          <cell r="H3932" t="str">
            <v>LAS BAMBAS</v>
          </cell>
          <cell r="I3932">
            <v>103858</v>
          </cell>
          <cell r="J3932" t="str">
            <v>REPUESTO</v>
          </cell>
          <cell r="K3932" t="str">
            <v>FOCOS LAGRIMAS DE CABINA</v>
          </cell>
          <cell r="L3932">
            <v>2</v>
          </cell>
          <cell r="M3932" t="str">
            <v>UNID.</v>
          </cell>
          <cell r="N3932" t="str">
            <v>TRACTO</v>
          </cell>
          <cell r="O3932">
            <v>46</v>
          </cell>
          <cell r="P3932" t="str">
            <v>E2</v>
          </cell>
          <cell r="Q3932" t="str">
            <v>J1</v>
          </cell>
          <cell r="R3932" t="str">
            <v>J6</v>
          </cell>
          <cell r="S3932" t="str">
            <v>PENDIENTE</v>
          </cell>
          <cell r="T3932">
            <v>0</v>
          </cell>
          <cell r="U3932" t="str">
            <v>YUCA BELLIDO BORIS YERSY</v>
          </cell>
          <cell r="V3932" t="str">
            <v>FLOREZ CONDORI  JOSE WILLIANS</v>
          </cell>
        </row>
        <row r="3933">
          <cell r="A3933">
            <v>3961</v>
          </cell>
          <cell r="B3933">
            <v>42744</v>
          </cell>
          <cell r="C3933" t="str">
            <v>ENERO</v>
          </cell>
          <cell r="D3933" t="str">
            <v>2017</v>
          </cell>
          <cell r="E3933">
            <v>788</v>
          </cell>
          <cell r="F3933" t="str">
            <v>B2L-889</v>
          </cell>
          <cell r="G3933" t="str">
            <v>CAMION</v>
          </cell>
          <cell r="H3933" t="str">
            <v>TAMBOMAYO</v>
          </cell>
          <cell r="I3933">
            <v>124981</v>
          </cell>
          <cell r="J3933" t="str">
            <v>REPUESTO</v>
          </cell>
          <cell r="K3933" t="str">
            <v>FOCO H3 DE 24 V</v>
          </cell>
          <cell r="L3933">
            <v>2</v>
          </cell>
          <cell r="M3933" t="str">
            <v>UNID.</v>
          </cell>
          <cell r="N3933" t="str">
            <v>CAMION</v>
          </cell>
          <cell r="O3933">
            <v>0</v>
          </cell>
          <cell r="P3933" t="str">
            <v>E3</v>
          </cell>
          <cell r="Q3933" t="str">
            <v>J1</v>
          </cell>
          <cell r="R3933" t="str">
            <v>J6</v>
          </cell>
          <cell r="S3933" t="str">
            <v>PENDIENTE</v>
          </cell>
          <cell r="T3933">
            <v>42744</v>
          </cell>
          <cell r="U3933" t="str">
            <v>CONDORI CHURATA ALEX</v>
          </cell>
          <cell r="V3933" t="str">
            <v>FLOREZ CONDORI  JOSE WILLIANS</v>
          </cell>
        </row>
        <row r="3934">
          <cell r="A3934">
            <v>3979</v>
          </cell>
          <cell r="B3934">
            <v>42744</v>
          </cell>
          <cell r="C3934" t="str">
            <v>ENERO</v>
          </cell>
          <cell r="D3934" t="str">
            <v>2017</v>
          </cell>
          <cell r="E3934">
            <v>788</v>
          </cell>
          <cell r="F3934" t="str">
            <v>B2L-889</v>
          </cell>
          <cell r="G3934" t="str">
            <v>CAMION</v>
          </cell>
          <cell r="H3934" t="str">
            <v>TAMBOMAYO</v>
          </cell>
          <cell r="I3934">
            <v>124981</v>
          </cell>
          <cell r="J3934" t="str">
            <v>REPUESTO</v>
          </cell>
          <cell r="K3934" t="str">
            <v>FAROS LATERALES PEQUEÑOS CIRCULARES</v>
          </cell>
          <cell r="L3934">
            <v>3</v>
          </cell>
          <cell r="M3934" t="str">
            <v>UNID.</v>
          </cell>
          <cell r="N3934" t="str">
            <v>CAMION</v>
          </cell>
          <cell r="O3934">
            <v>46</v>
          </cell>
          <cell r="P3934" t="str">
            <v>E3</v>
          </cell>
          <cell r="Q3934" t="str">
            <v>J1</v>
          </cell>
          <cell r="R3934" t="str">
            <v>J6</v>
          </cell>
          <cell r="S3934" t="str">
            <v>PENDIENTE</v>
          </cell>
          <cell r="T3934">
            <v>0</v>
          </cell>
          <cell r="U3934" t="str">
            <v>CONDORI CHURATA ALEX</v>
          </cell>
          <cell r="V3934" t="str">
            <v>FLOREZ CONDORI  JOSE WILLIANS</v>
          </cell>
        </row>
        <row r="3935">
          <cell r="A3935">
            <v>3960</v>
          </cell>
          <cell r="B3935">
            <v>42744</v>
          </cell>
          <cell r="C3935" t="str">
            <v>ENERO</v>
          </cell>
          <cell r="D3935" t="str">
            <v>2017</v>
          </cell>
          <cell r="E3935">
            <v>789</v>
          </cell>
          <cell r="F3935" t="str">
            <v>B2M-948</v>
          </cell>
          <cell r="G3935" t="str">
            <v>CAMION</v>
          </cell>
          <cell r="H3935" t="str">
            <v>TAMBOMAYO</v>
          </cell>
          <cell r="I3935">
            <v>116689</v>
          </cell>
          <cell r="J3935" t="str">
            <v>REPUESTO</v>
          </cell>
          <cell r="K3935" t="str">
            <v>FOCO H3 DE 24 V</v>
          </cell>
          <cell r="L3935">
            <v>2</v>
          </cell>
          <cell r="M3935" t="str">
            <v>UNID.</v>
          </cell>
          <cell r="N3935" t="str">
            <v>CAMION</v>
          </cell>
          <cell r="O3935">
            <v>46</v>
          </cell>
          <cell r="P3935" t="str">
            <v>E3</v>
          </cell>
          <cell r="Q3935" t="str">
            <v>J1</v>
          </cell>
          <cell r="R3935" t="str">
            <v>J6</v>
          </cell>
          <cell r="S3935" t="str">
            <v>PENDIENTE</v>
          </cell>
          <cell r="T3935">
            <v>0</v>
          </cell>
          <cell r="U3935" t="str">
            <v>CONDORI CHURATA ALEX</v>
          </cell>
          <cell r="V3935" t="str">
            <v>FLOREZ CONDORI  JOSE WILLIANS</v>
          </cell>
        </row>
        <row r="3936">
          <cell r="A3936">
            <v>3971</v>
          </cell>
          <cell r="B3936">
            <v>42744</v>
          </cell>
          <cell r="C3936" t="str">
            <v>ENERO</v>
          </cell>
          <cell r="D3936" t="str">
            <v>2017</v>
          </cell>
          <cell r="E3936">
            <v>789</v>
          </cell>
          <cell r="F3936" t="str">
            <v>B2M-948</v>
          </cell>
          <cell r="G3936" t="str">
            <v>CAMION</v>
          </cell>
          <cell r="H3936" t="str">
            <v>TAMBOMAYO</v>
          </cell>
          <cell r="I3936">
            <v>116689</v>
          </cell>
          <cell r="J3936" t="str">
            <v>REPUESTO</v>
          </cell>
          <cell r="K3936" t="str">
            <v>VALVULA PARA FRENO DE MOTOR</v>
          </cell>
          <cell r="L3936">
            <v>1</v>
          </cell>
          <cell r="M3936" t="str">
            <v>UNID.</v>
          </cell>
          <cell r="N3936" t="str">
            <v>CAMION</v>
          </cell>
          <cell r="O3936">
            <v>46</v>
          </cell>
          <cell r="P3936" t="str">
            <v>M6</v>
          </cell>
          <cell r="Q3936" t="str">
            <v>J1</v>
          </cell>
          <cell r="R3936" t="str">
            <v>J6</v>
          </cell>
          <cell r="S3936" t="str">
            <v>PENDIENTE</v>
          </cell>
          <cell r="T3936">
            <v>0</v>
          </cell>
          <cell r="U3936" t="str">
            <v>PARI VENTURA  EDSON ORLANDO</v>
          </cell>
          <cell r="V3936" t="str">
            <v>FLOREZ CONDORI  JOSE WILLIANS</v>
          </cell>
        </row>
        <row r="3937">
          <cell r="A3937">
            <v>3978</v>
          </cell>
          <cell r="B3937">
            <v>42744</v>
          </cell>
          <cell r="C3937" t="str">
            <v>ENERO</v>
          </cell>
          <cell r="D3937" t="str">
            <v>2017</v>
          </cell>
          <cell r="E3937">
            <v>789</v>
          </cell>
          <cell r="F3937" t="str">
            <v>B2M-948</v>
          </cell>
          <cell r="G3937" t="str">
            <v>CAMION</v>
          </cell>
          <cell r="H3937" t="str">
            <v>TAMBOMAYO</v>
          </cell>
          <cell r="I3937">
            <v>116689</v>
          </cell>
          <cell r="J3937" t="str">
            <v>REPUESTO</v>
          </cell>
          <cell r="K3937" t="str">
            <v>FOCO H3 DE 24 V</v>
          </cell>
          <cell r="L3937">
            <v>2</v>
          </cell>
          <cell r="M3937" t="str">
            <v>UNID.</v>
          </cell>
          <cell r="N3937" t="str">
            <v>CAMION</v>
          </cell>
          <cell r="O3937">
            <v>46</v>
          </cell>
          <cell r="P3937" t="str">
            <v>E3</v>
          </cell>
          <cell r="Q3937" t="str">
            <v>J1</v>
          </cell>
          <cell r="R3937" t="str">
            <v>J6</v>
          </cell>
          <cell r="S3937" t="str">
            <v>PENDIENTE</v>
          </cell>
          <cell r="T3937">
            <v>0</v>
          </cell>
          <cell r="U3937" t="str">
            <v>CONDORI CHURATA ALEX</v>
          </cell>
          <cell r="V3937" t="str">
            <v>FLOREZ CONDORI  JOSE WILLIANS</v>
          </cell>
        </row>
        <row r="3938">
          <cell r="A3938">
            <v>3980</v>
          </cell>
          <cell r="B3938">
            <v>42744</v>
          </cell>
          <cell r="C3938" t="str">
            <v>ENERO</v>
          </cell>
          <cell r="D3938" t="str">
            <v>2017</v>
          </cell>
          <cell r="E3938">
            <v>789</v>
          </cell>
          <cell r="F3938" t="str">
            <v>B2M-948</v>
          </cell>
          <cell r="G3938" t="str">
            <v>CAMION</v>
          </cell>
          <cell r="H3938" t="str">
            <v>TAMBOMAYO</v>
          </cell>
          <cell r="I3938">
            <v>116689</v>
          </cell>
          <cell r="J3938" t="str">
            <v>REPUESTO</v>
          </cell>
          <cell r="K3938" t="str">
            <v>ABRAZADERA</v>
          </cell>
          <cell r="L3938">
            <v>1</v>
          </cell>
          <cell r="M3938" t="str">
            <v>UNID.</v>
          </cell>
          <cell r="N3938" t="str">
            <v>CAMION</v>
          </cell>
          <cell r="O3938">
            <v>46</v>
          </cell>
          <cell r="P3938" t="str">
            <v>M6</v>
          </cell>
          <cell r="Q3938" t="str">
            <v>J1</v>
          </cell>
          <cell r="R3938" t="str">
            <v>J6</v>
          </cell>
          <cell r="S3938" t="str">
            <v>PENDIENTE</v>
          </cell>
          <cell r="T3938">
            <v>0</v>
          </cell>
          <cell r="U3938" t="str">
            <v>PARI VENTURA  EDSON ORLANDO</v>
          </cell>
          <cell r="V3938" t="str">
            <v>FLOREZ CONDORI  JOSE WILLIANS</v>
          </cell>
        </row>
        <row r="3939">
          <cell r="A3939">
            <v>3944</v>
          </cell>
          <cell r="B3939">
            <v>42744</v>
          </cell>
          <cell r="C3939" t="str">
            <v>ENERO</v>
          </cell>
          <cell r="D3939" t="str">
            <v>2017</v>
          </cell>
          <cell r="E3939">
            <v>780</v>
          </cell>
          <cell r="F3939" t="str">
            <v>C5R-895</v>
          </cell>
          <cell r="G3939" t="str">
            <v>TBL-976</v>
          </cell>
          <cell r="H3939" t="str">
            <v>LAS BAMBAS</v>
          </cell>
          <cell r="I3939">
            <v>173125</v>
          </cell>
          <cell r="J3939" t="str">
            <v>SERVICIO</v>
          </cell>
          <cell r="K3939" t="str">
            <v>SERVICIO DE REPARACION DE INTERCOOLER</v>
          </cell>
          <cell r="L3939">
            <v>1</v>
          </cell>
          <cell r="M3939" t="str">
            <v>UNID.</v>
          </cell>
          <cell r="N3939" t="str">
            <v>TRACTO</v>
          </cell>
          <cell r="O3939">
            <v>46</v>
          </cell>
          <cell r="P3939" t="str">
            <v>M8</v>
          </cell>
          <cell r="Q3939" t="str">
            <v>J1</v>
          </cell>
          <cell r="R3939" t="str">
            <v>J6</v>
          </cell>
          <cell r="S3939" t="str">
            <v>PENDIENTE</v>
          </cell>
          <cell r="T3939">
            <v>0</v>
          </cell>
          <cell r="U3939" t="str">
            <v>VARILLAS GAGO  OSCAR ALBERTO</v>
          </cell>
          <cell r="V3939" t="str">
            <v>FLOREZ CONDORI  JOSE WILLIANS</v>
          </cell>
        </row>
        <row r="3940">
          <cell r="A3940">
            <v>3954</v>
          </cell>
          <cell r="B3940">
            <v>42744</v>
          </cell>
          <cell r="C3940" t="str">
            <v>ENERO</v>
          </cell>
          <cell r="D3940" t="str">
            <v>2017</v>
          </cell>
          <cell r="E3940">
            <v>787</v>
          </cell>
          <cell r="F3940" t="str">
            <v>C9P-948</v>
          </cell>
          <cell r="G3940" t="str">
            <v>B4O-995</v>
          </cell>
          <cell r="H3940" t="str">
            <v>LAS BAMBAS</v>
          </cell>
          <cell r="I3940">
            <v>159895</v>
          </cell>
          <cell r="J3940" t="str">
            <v>REPUESTO</v>
          </cell>
          <cell r="K3940" t="str">
            <v>BOMBA DE COMBUSTIBLE</v>
          </cell>
          <cell r="L3940">
            <v>1</v>
          </cell>
          <cell r="M3940" t="str">
            <v>UNID.</v>
          </cell>
          <cell r="N3940" t="str">
            <v>TRACTO</v>
          </cell>
          <cell r="O3940">
            <v>46</v>
          </cell>
          <cell r="P3940" t="str">
            <v>M9</v>
          </cell>
          <cell r="Q3940" t="str">
            <v>J1</v>
          </cell>
          <cell r="R3940" t="str">
            <v>J6</v>
          </cell>
          <cell r="S3940" t="str">
            <v>PENDIENTE</v>
          </cell>
          <cell r="T3940">
            <v>0</v>
          </cell>
          <cell r="U3940" t="str">
            <v>POMA SALAZAR CIRO</v>
          </cell>
          <cell r="V3940" t="str">
            <v>FLOREZ CONDORI  JOSE WILLIANS</v>
          </cell>
        </row>
        <row r="3941">
          <cell r="A3941">
            <v>3955</v>
          </cell>
          <cell r="B3941">
            <v>42744</v>
          </cell>
          <cell r="C3941" t="str">
            <v>ENERO</v>
          </cell>
          <cell r="D3941" t="str">
            <v>2017</v>
          </cell>
          <cell r="E3941">
            <v>787</v>
          </cell>
          <cell r="F3941" t="str">
            <v>C9P-948</v>
          </cell>
          <cell r="G3941" t="str">
            <v>B4O-995</v>
          </cell>
          <cell r="H3941" t="str">
            <v>LAS BAMBAS</v>
          </cell>
          <cell r="I3941">
            <v>159895</v>
          </cell>
          <cell r="J3941" t="str">
            <v>REPUESTO</v>
          </cell>
          <cell r="K3941" t="str">
            <v>EMPAQUE RECTANGULAR DE TURBO</v>
          </cell>
          <cell r="L3941">
            <v>1</v>
          </cell>
          <cell r="M3941" t="str">
            <v>UNID.</v>
          </cell>
          <cell r="N3941" t="str">
            <v>TRACTO</v>
          </cell>
          <cell r="O3941">
            <v>46</v>
          </cell>
          <cell r="P3941" t="str">
            <v>M9</v>
          </cell>
          <cell r="Q3941" t="str">
            <v>J1</v>
          </cell>
          <cell r="R3941" t="str">
            <v>J6</v>
          </cell>
          <cell r="S3941" t="str">
            <v>PENDIENTE</v>
          </cell>
          <cell r="T3941">
            <v>0</v>
          </cell>
          <cell r="U3941" t="str">
            <v>POMA SALAZAR CIRO</v>
          </cell>
          <cell r="V3941" t="str">
            <v>FLOREZ CONDORI  JOSE WILLIANS</v>
          </cell>
        </row>
        <row r="3942">
          <cell r="A3942">
            <v>3956</v>
          </cell>
          <cell r="B3942">
            <v>42744</v>
          </cell>
          <cell r="C3942" t="str">
            <v>ENERO</v>
          </cell>
          <cell r="D3942" t="str">
            <v>2017</v>
          </cell>
          <cell r="E3942">
            <v>787</v>
          </cell>
          <cell r="F3942" t="str">
            <v>C9P-948</v>
          </cell>
          <cell r="G3942" t="str">
            <v>B4O-995</v>
          </cell>
          <cell r="H3942" t="str">
            <v>LAS BAMBAS</v>
          </cell>
          <cell r="I3942">
            <v>159895</v>
          </cell>
          <cell r="J3942" t="str">
            <v>REPUESTO</v>
          </cell>
          <cell r="K3942" t="str">
            <v>EMPAQUE DE ACEITE PARA TURBO</v>
          </cell>
          <cell r="L3942">
            <v>1</v>
          </cell>
          <cell r="M3942" t="str">
            <v>UNID.</v>
          </cell>
          <cell r="N3942" t="str">
            <v>TRACTO</v>
          </cell>
          <cell r="O3942">
            <v>46</v>
          </cell>
          <cell r="P3942" t="str">
            <v>M9</v>
          </cell>
          <cell r="Q3942" t="str">
            <v>J1</v>
          </cell>
          <cell r="R3942" t="str">
            <v>J6</v>
          </cell>
          <cell r="S3942" t="str">
            <v>PENDIENTE</v>
          </cell>
          <cell r="T3942">
            <v>0</v>
          </cell>
          <cell r="U3942" t="str">
            <v>POMA SALAZAR CIRO</v>
          </cell>
          <cell r="V3942" t="str">
            <v>FLOREZ CONDORI  JOSE WILLIANS</v>
          </cell>
        </row>
        <row r="3943">
          <cell r="A3943">
            <v>3945</v>
          </cell>
          <cell r="B3943">
            <v>42744</v>
          </cell>
          <cell r="C3943" t="str">
            <v>ENERO</v>
          </cell>
          <cell r="D3943" t="str">
            <v>2017</v>
          </cell>
          <cell r="E3943">
            <v>751</v>
          </cell>
          <cell r="F3943" t="str">
            <v>D3O-745</v>
          </cell>
          <cell r="G3943" t="str">
            <v>F3L-979</v>
          </cell>
          <cell r="H3943" t="str">
            <v>LAS BAMBAS</v>
          </cell>
          <cell r="I3943">
            <v>163411</v>
          </cell>
          <cell r="J3943" t="str">
            <v>REPUESTO</v>
          </cell>
          <cell r="K3943" t="str">
            <v>BOCAMAZA AMERICANA</v>
          </cell>
          <cell r="L3943">
            <v>1</v>
          </cell>
          <cell r="M3943" t="str">
            <v>UNID.</v>
          </cell>
          <cell r="N3943" t="str">
            <v>CISTERNA</v>
          </cell>
          <cell r="O3943">
            <v>46</v>
          </cell>
          <cell r="P3943" t="str">
            <v>M8</v>
          </cell>
          <cell r="Q3943" t="str">
            <v>J1</v>
          </cell>
          <cell r="R3943" t="str">
            <v>J6</v>
          </cell>
          <cell r="S3943" t="str">
            <v>PENDIENTE</v>
          </cell>
          <cell r="T3943">
            <v>0</v>
          </cell>
          <cell r="U3943" t="str">
            <v>VARILLAS GAGO  OSCAR ALBERTO</v>
          </cell>
          <cell r="V3943" t="str">
            <v>FLOREZ CONDORI  JOSE WILLIANS</v>
          </cell>
        </row>
        <row r="3944">
          <cell r="A3944">
            <v>3946</v>
          </cell>
          <cell r="B3944">
            <v>42744</v>
          </cell>
          <cell r="C3944" t="str">
            <v>ENERO</v>
          </cell>
          <cell r="D3944" t="str">
            <v>2017</v>
          </cell>
          <cell r="E3944">
            <v>751</v>
          </cell>
          <cell r="F3944" t="str">
            <v>D3O-745</v>
          </cell>
          <cell r="G3944" t="str">
            <v>F3L-979</v>
          </cell>
          <cell r="H3944" t="str">
            <v>LAS BAMBAS</v>
          </cell>
          <cell r="I3944">
            <v>163411</v>
          </cell>
          <cell r="J3944" t="str">
            <v>REPUESTO</v>
          </cell>
          <cell r="K3944" t="str">
            <v>RODAJES DE BOCAMAZA</v>
          </cell>
          <cell r="L3944">
            <v>2</v>
          </cell>
          <cell r="M3944" t="str">
            <v>JUEGO</v>
          </cell>
          <cell r="N3944" t="str">
            <v>CISTERNA</v>
          </cell>
          <cell r="O3944">
            <v>46</v>
          </cell>
          <cell r="P3944" t="str">
            <v>M8</v>
          </cell>
          <cell r="Q3944" t="str">
            <v>J1</v>
          </cell>
          <cell r="R3944" t="str">
            <v>J6</v>
          </cell>
          <cell r="S3944" t="str">
            <v>PENDIENTE</v>
          </cell>
          <cell r="T3944">
            <v>0</v>
          </cell>
          <cell r="U3944" t="str">
            <v>VARILLAS GAGO  OSCAR ALBERTO</v>
          </cell>
          <cell r="V3944" t="str">
            <v>FLOREZ CONDORI  JOSE WILLIANS</v>
          </cell>
        </row>
        <row r="3945">
          <cell r="A3945">
            <v>3947</v>
          </cell>
          <cell r="B3945">
            <v>42744</v>
          </cell>
          <cell r="C3945" t="str">
            <v>ENERO</v>
          </cell>
          <cell r="D3945" t="str">
            <v>2017</v>
          </cell>
          <cell r="E3945">
            <v>751</v>
          </cell>
          <cell r="F3945" t="str">
            <v>D3O-745</v>
          </cell>
          <cell r="G3945" t="str">
            <v>F3L-979</v>
          </cell>
          <cell r="H3945" t="str">
            <v>LAS BAMBAS</v>
          </cell>
          <cell r="I3945">
            <v>163411</v>
          </cell>
          <cell r="J3945" t="str">
            <v>REPUESTO</v>
          </cell>
          <cell r="K3945" t="str">
            <v>TAPA DE BOCAMAZA</v>
          </cell>
          <cell r="L3945">
            <v>1</v>
          </cell>
          <cell r="M3945" t="str">
            <v>UNID.</v>
          </cell>
          <cell r="N3945" t="str">
            <v>CISTERNA</v>
          </cell>
          <cell r="O3945">
            <v>46</v>
          </cell>
          <cell r="P3945" t="str">
            <v>M8</v>
          </cell>
          <cell r="Q3945" t="str">
            <v>J1</v>
          </cell>
          <cell r="R3945" t="str">
            <v>J6</v>
          </cell>
          <cell r="S3945" t="str">
            <v>PENDIENTE</v>
          </cell>
          <cell r="T3945">
            <v>0</v>
          </cell>
          <cell r="U3945" t="str">
            <v>VARILLAS GAGO  OSCAR ALBERTO</v>
          </cell>
          <cell r="V3945" t="str">
            <v>FLOREZ CONDORI  JOSE WILLIANS</v>
          </cell>
        </row>
        <row r="3946">
          <cell r="A3946">
            <v>3921</v>
          </cell>
          <cell r="B3946">
            <v>42744</v>
          </cell>
          <cell r="C3946" t="str">
            <v>ENERO</v>
          </cell>
          <cell r="D3946" t="str">
            <v>2017</v>
          </cell>
          <cell r="E3946">
            <v>761</v>
          </cell>
          <cell r="F3946" t="str">
            <v>D3P-730</v>
          </cell>
          <cell r="G3946" t="str">
            <v>TBM-980</v>
          </cell>
          <cell r="H3946" t="str">
            <v>LAS BAMBAS</v>
          </cell>
          <cell r="I3946">
            <v>109127</v>
          </cell>
          <cell r="J3946" t="str">
            <v>REPUESTO</v>
          </cell>
          <cell r="K3946" t="str">
            <v>PLANCHA A36  1/2" X 1.5 X 3</v>
          </cell>
          <cell r="L3946">
            <v>1</v>
          </cell>
          <cell r="M3946" t="str">
            <v>UNID.</v>
          </cell>
          <cell r="N3946" t="str">
            <v>CISTERNA</v>
          </cell>
          <cell r="O3946">
            <v>46</v>
          </cell>
          <cell r="P3946" t="str">
            <v>S1</v>
          </cell>
          <cell r="Q3946" t="str">
            <v>J1</v>
          </cell>
          <cell r="R3946" t="str">
            <v>J1</v>
          </cell>
          <cell r="S3946" t="str">
            <v>PENDIENTE</v>
          </cell>
          <cell r="T3946">
            <v>0</v>
          </cell>
          <cell r="U3946" t="str">
            <v>BAYONA CRUZ CRISTIAN ARMANDO</v>
          </cell>
          <cell r="V3946" t="str">
            <v>FLOREZ CONDORI  JOSE WILLIANS</v>
          </cell>
        </row>
        <row r="3947">
          <cell r="A3947">
            <v>3922</v>
          </cell>
          <cell r="B3947">
            <v>42744</v>
          </cell>
          <cell r="C3947" t="str">
            <v>ENERO</v>
          </cell>
          <cell r="D3947" t="str">
            <v>2017</v>
          </cell>
          <cell r="E3947">
            <v>761</v>
          </cell>
          <cell r="F3947" t="str">
            <v>D3P-730</v>
          </cell>
          <cell r="G3947" t="str">
            <v>TBM-980</v>
          </cell>
          <cell r="H3947" t="str">
            <v>LAS BAMBAS</v>
          </cell>
          <cell r="I3947">
            <v>109127</v>
          </cell>
          <cell r="J3947" t="str">
            <v>REPUESTO</v>
          </cell>
          <cell r="K3947" t="str">
            <v>KIN PIN DE PLATO DE 2" PARA PLANCHA DE 1/2</v>
          </cell>
          <cell r="L3947">
            <v>1</v>
          </cell>
          <cell r="M3947" t="str">
            <v>UNID.</v>
          </cell>
          <cell r="N3947" t="str">
            <v>CISTERNA</v>
          </cell>
          <cell r="O3947">
            <v>46</v>
          </cell>
          <cell r="P3947" t="str">
            <v>S1</v>
          </cell>
          <cell r="Q3947" t="str">
            <v>J1</v>
          </cell>
          <cell r="R3947" t="str">
            <v>J1</v>
          </cell>
          <cell r="S3947" t="str">
            <v>PENDIENTE</v>
          </cell>
          <cell r="T3947">
            <v>0</v>
          </cell>
          <cell r="U3947" t="str">
            <v>BAYONA CRUZ CRISTIAN ARMANDO</v>
          </cell>
          <cell r="V3947" t="str">
            <v>FLOREZ CONDORI  JOSE WILLIANS</v>
          </cell>
        </row>
        <row r="3948">
          <cell r="A3948">
            <v>3963</v>
          </cell>
          <cell r="B3948">
            <v>42744</v>
          </cell>
          <cell r="C3948" t="str">
            <v>ENERO</v>
          </cell>
          <cell r="D3948" t="str">
            <v>2017</v>
          </cell>
          <cell r="E3948">
            <v>761</v>
          </cell>
          <cell r="F3948" t="str">
            <v>D3P-730</v>
          </cell>
          <cell r="G3948" t="str">
            <v>TBM-980</v>
          </cell>
          <cell r="H3948" t="str">
            <v>LAS BAMBAS</v>
          </cell>
          <cell r="I3948">
            <v>109127</v>
          </cell>
          <cell r="J3948" t="str">
            <v>REPUESTO</v>
          </cell>
          <cell r="K3948" t="str">
            <v>DISCO DE CORTE DE 7"</v>
          </cell>
          <cell r="L3948">
            <v>2</v>
          </cell>
          <cell r="M3948" t="str">
            <v>UNID.</v>
          </cell>
          <cell r="N3948" t="str">
            <v>CISTERNA</v>
          </cell>
          <cell r="O3948">
            <v>46</v>
          </cell>
          <cell r="P3948" t="str">
            <v>S1</v>
          </cell>
          <cell r="Q3948" t="str">
            <v>J1</v>
          </cell>
          <cell r="R3948" t="str">
            <v>J6</v>
          </cell>
          <cell r="S3948" t="str">
            <v>PENDIENTE</v>
          </cell>
          <cell r="T3948">
            <v>0</v>
          </cell>
          <cell r="U3948" t="str">
            <v>BAYONA CRUZ CRISTIAN ARMANDO</v>
          </cell>
          <cell r="V3948" t="str">
            <v>FLOREZ CONDORI  JOSE WILLIANS</v>
          </cell>
        </row>
        <row r="3949">
          <cell r="A3949">
            <v>3964</v>
          </cell>
          <cell r="B3949">
            <v>42744</v>
          </cell>
          <cell r="C3949" t="str">
            <v>ENERO</v>
          </cell>
          <cell r="D3949" t="str">
            <v>2017</v>
          </cell>
          <cell r="E3949">
            <v>761</v>
          </cell>
          <cell r="F3949" t="str">
            <v>D3P-730</v>
          </cell>
          <cell r="G3949" t="str">
            <v>TBM-980</v>
          </cell>
          <cell r="H3949" t="str">
            <v>LAS BAMBAS</v>
          </cell>
          <cell r="I3949">
            <v>109127</v>
          </cell>
          <cell r="J3949" t="str">
            <v>REPUESTO</v>
          </cell>
          <cell r="K3949" t="str">
            <v>DISCO DESBASTE DE 4"</v>
          </cell>
          <cell r="L3949">
            <v>1</v>
          </cell>
          <cell r="M3949" t="str">
            <v>UNID.</v>
          </cell>
          <cell r="N3949" t="str">
            <v>CISTERNA</v>
          </cell>
          <cell r="O3949">
            <v>46</v>
          </cell>
          <cell r="P3949" t="str">
            <v>S1</v>
          </cell>
          <cell r="Q3949" t="str">
            <v>J1</v>
          </cell>
          <cell r="R3949" t="str">
            <v>J6</v>
          </cell>
          <cell r="S3949" t="str">
            <v>PENDIENTE</v>
          </cell>
          <cell r="T3949">
            <v>0</v>
          </cell>
          <cell r="U3949" t="str">
            <v>BAYONA CRUZ CRISTIAN ARMANDO</v>
          </cell>
          <cell r="V3949" t="str">
            <v>FLOREZ CONDORI  JOSE WILLIANS</v>
          </cell>
        </row>
        <row r="3950">
          <cell r="A3950">
            <v>3965</v>
          </cell>
          <cell r="B3950">
            <v>42744</v>
          </cell>
          <cell r="C3950" t="str">
            <v>ENERO</v>
          </cell>
          <cell r="D3950" t="str">
            <v>2017</v>
          </cell>
          <cell r="E3950">
            <v>761</v>
          </cell>
          <cell r="F3950" t="str">
            <v>D3P-730</v>
          </cell>
          <cell r="G3950" t="str">
            <v>TBM-980</v>
          </cell>
          <cell r="H3950" t="str">
            <v>LAS BAMBAS</v>
          </cell>
          <cell r="I3950">
            <v>109127</v>
          </cell>
          <cell r="J3950" t="str">
            <v>REPUESTO</v>
          </cell>
          <cell r="K3950" t="str">
            <v>SUPERCITO 5/32</v>
          </cell>
          <cell r="L3950">
            <v>5</v>
          </cell>
          <cell r="M3950" t="str">
            <v>KG.</v>
          </cell>
          <cell r="N3950" t="str">
            <v>CISTERNA</v>
          </cell>
          <cell r="O3950">
            <v>46</v>
          </cell>
          <cell r="P3950" t="str">
            <v>S1</v>
          </cell>
          <cell r="Q3950" t="str">
            <v>J1</v>
          </cell>
          <cell r="R3950" t="str">
            <v>J6</v>
          </cell>
          <cell r="S3950" t="str">
            <v>PENDIENTE</v>
          </cell>
          <cell r="T3950">
            <v>0</v>
          </cell>
          <cell r="U3950" t="str">
            <v>BAYONA CRUZ CRISTIAN ARMANDO</v>
          </cell>
          <cell r="V3950" t="str">
            <v>FLOREZ CONDORI  JOSE WILLIANS</v>
          </cell>
        </row>
        <row r="3951">
          <cell r="A3951">
            <v>3966</v>
          </cell>
          <cell r="B3951">
            <v>42744</v>
          </cell>
          <cell r="C3951" t="str">
            <v>ENERO</v>
          </cell>
          <cell r="D3951" t="str">
            <v>2017</v>
          </cell>
          <cell r="E3951">
            <v>761</v>
          </cell>
          <cell r="F3951" t="str">
            <v>D3P-730</v>
          </cell>
          <cell r="G3951" t="str">
            <v>TBM-980</v>
          </cell>
          <cell r="H3951" t="str">
            <v>LAS BAMBAS</v>
          </cell>
          <cell r="I3951">
            <v>109127</v>
          </cell>
          <cell r="J3951" t="str">
            <v>REPUESTO</v>
          </cell>
          <cell r="K3951" t="str">
            <v>CELLOCORD 1/8</v>
          </cell>
          <cell r="L3951">
            <v>3</v>
          </cell>
          <cell r="M3951" t="str">
            <v>KG.</v>
          </cell>
          <cell r="N3951" t="str">
            <v>CISTERNA</v>
          </cell>
          <cell r="O3951">
            <v>46</v>
          </cell>
          <cell r="P3951" t="str">
            <v>S1</v>
          </cell>
          <cell r="Q3951" t="str">
            <v>J1</v>
          </cell>
          <cell r="R3951" t="str">
            <v>J6</v>
          </cell>
          <cell r="S3951" t="str">
            <v>PENDIENTE</v>
          </cell>
          <cell r="T3951">
            <v>0</v>
          </cell>
          <cell r="U3951" t="str">
            <v>BAYONA CRUZ CRISTIAN ARMANDO</v>
          </cell>
          <cell r="V3951" t="str">
            <v>FLOREZ CONDORI  JOSE WILLIANS</v>
          </cell>
        </row>
        <row r="3952">
          <cell r="A3952">
            <v>3967</v>
          </cell>
          <cell r="B3952">
            <v>42744</v>
          </cell>
          <cell r="C3952" t="str">
            <v>ENERO</v>
          </cell>
          <cell r="D3952" t="str">
            <v>2017</v>
          </cell>
          <cell r="E3952">
            <v>761</v>
          </cell>
          <cell r="F3952" t="str">
            <v>D3P-730</v>
          </cell>
          <cell r="G3952" t="str">
            <v>TBM-980</v>
          </cell>
          <cell r="H3952" t="str">
            <v>LAS BAMBAS</v>
          </cell>
          <cell r="I3952">
            <v>109127</v>
          </cell>
          <cell r="J3952" t="str">
            <v>REPUESTO</v>
          </cell>
          <cell r="K3952" t="str">
            <v>PERNOS 5/8 X 2</v>
          </cell>
          <cell r="L3952">
            <v>10</v>
          </cell>
          <cell r="M3952" t="str">
            <v>UNID.</v>
          </cell>
          <cell r="N3952" t="str">
            <v>CISTERNA</v>
          </cell>
          <cell r="O3952">
            <v>46</v>
          </cell>
          <cell r="P3952" t="str">
            <v>S1</v>
          </cell>
          <cell r="Q3952" t="str">
            <v>J1</v>
          </cell>
          <cell r="R3952" t="str">
            <v>J6</v>
          </cell>
          <cell r="S3952" t="str">
            <v>PENDIENTE</v>
          </cell>
          <cell r="T3952">
            <v>0</v>
          </cell>
          <cell r="U3952" t="str">
            <v>BAYONA CRUZ CRISTIAN ARMANDO</v>
          </cell>
          <cell r="V3952" t="str">
            <v>FLOREZ CONDORI  JOSE WILLIANS</v>
          </cell>
        </row>
        <row r="3953">
          <cell r="A3953">
            <v>3968</v>
          </cell>
          <cell r="B3953">
            <v>42744</v>
          </cell>
          <cell r="C3953" t="str">
            <v>ENERO</v>
          </cell>
          <cell r="D3953" t="str">
            <v>2017</v>
          </cell>
          <cell r="E3953">
            <v>761</v>
          </cell>
          <cell r="F3953" t="str">
            <v>D3P-730</v>
          </cell>
          <cell r="G3953" t="str">
            <v>TBM-980</v>
          </cell>
          <cell r="H3953" t="str">
            <v>LAS BAMBAS</v>
          </cell>
          <cell r="I3953">
            <v>109127</v>
          </cell>
          <cell r="J3953" t="str">
            <v>REPUESTO</v>
          </cell>
          <cell r="K3953" t="str">
            <v>TUERCA FRENADA 5/8</v>
          </cell>
          <cell r="L3953">
            <v>10</v>
          </cell>
          <cell r="M3953" t="str">
            <v>UNID.</v>
          </cell>
          <cell r="N3953" t="str">
            <v>CISTERNA</v>
          </cell>
          <cell r="O3953">
            <v>46</v>
          </cell>
          <cell r="P3953" t="str">
            <v>S1</v>
          </cell>
          <cell r="Q3953" t="str">
            <v>J1</v>
          </cell>
          <cell r="R3953" t="str">
            <v>J6</v>
          </cell>
          <cell r="S3953" t="str">
            <v>PENDIENTE</v>
          </cell>
          <cell r="T3953">
            <v>0</v>
          </cell>
          <cell r="U3953" t="str">
            <v>BAYONA CRUZ CRISTIAN ARMANDO</v>
          </cell>
          <cell r="V3953" t="str">
            <v>FLOREZ CONDORI  JOSE WILLIANS</v>
          </cell>
        </row>
        <row r="3954">
          <cell r="A3954">
            <v>3969</v>
          </cell>
          <cell r="B3954">
            <v>42744</v>
          </cell>
          <cell r="C3954" t="str">
            <v>ENERO</v>
          </cell>
          <cell r="D3954" t="str">
            <v>2017</v>
          </cell>
          <cell r="E3954">
            <v>761</v>
          </cell>
          <cell r="F3954" t="str">
            <v>D3P-730</v>
          </cell>
          <cell r="G3954" t="str">
            <v>TBM-980</v>
          </cell>
          <cell r="H3954" t="str">
            <v>LAS BAMBAS</v>
          </cell>
          <cell r="I3954">
            <v>109127</v>
          </cell>
          <cell r="J3954" t="str">
            <v>REPUESTO</v>
          </cell>
          <cell r="K3954" t="str">
            <v>ARANDELA PLANA 5/8</v>
          </cell>
          <cell r="L3954">
            <v>10</v>
          </cell>
          <cell r="M3954" t="str">
            <v>UNID.</v>
          </cell>
          <cell r="N3954" t="str">
            <v>CISTERNA</v>
          </cell>
          <cell r="O3954">
            <v>46</v>
          </cell>
          <cell r="P3954" t="str">
            <v>S1</v>
          </cell>
          <cell r="Q3954" t="str">
            <v>J1</v>
          </cell>
          <cell r="R3954" t="str">
            <v>J6</v>
          </cell>
          <cell r="S3954" t="str">
            <v>PENDIENTE</v>
          </cell>
          <cell r="T3954">
            <v>0</v>
          </cell>
          <cell r="U3954" t="str">
            <v>BAYONA CRUZ CRISTIAN ARMANDO</v>
          </cell>
          <cell r="V3954" t="str">
            <v>FLOREZ CONDORI  JOSE WILLIANS</v>
          </cell>
        </row>
        <row r="3955">
          <cell r="A3955">
            <v>3982</v>
          </cell>
          <cell r="B3955">
            <v>42744</v>
          </cell>
          <cell r="C3955" t="str">
            <v>ENERO</v>
          </cell>
          <cell r="D3955" t="str">
            <v>2017</v>
          </cell>
          <cell r="E3955">
            <v>202</v>
          </cell>
          <cell r="F3955" t="str">
            <v>D3P-752</v>
          </cell>
          <cell r="G3955" t="str">
            <v>C5Y-985</v>
          </cell>
          <cell r="H3955" t="str">
            <v>LAS BAMBAS</v>
          </cell>
          <cell r="I3955">
            <v>150504</v>
          </cell>
          <cell r="J3955" t="str">
            <v>SERVICIO</v>
          </cell>
          <cell r="K3955" t="str">
            <v>SERVICIO DE PRENSADO DE TERMINALES BRAZO DE DIRECCION</v>
          </cell>
          <cell r="L3955">
            <v>1</v>
          </cell>
          <cell r="M3955" t="str">
            <v>UNID.</v>
          </cell>
          <cell r="N3955" t="str">
            <v>TRACTO</v>
          </cell>
          <cell r="O3955">
            <v>46</v>
          </cell>
          <cell r="P3955" t="str">
            <v>M8</v>
          </cell>
          <cell r="Q3955" t="str">
            <v>J1</v>
          </cell>
          <cell r="R3955" t="str">
            <v>J6</v>
          </cell>
          <cell r="S3955" t="str">
            <v>PENDIENTE</v>
          </cell>
          <cell r="T3955">
            <v>0</v>
          </cell>
          <cell r="U3955" t="str">
            <v>VARILLAS GAGO  OSCAR ALBERTO</v>
          </cell>
          <cell r="V3955" t="str">
            <v>FLOREZ CONDORI  JOSE WILLIANS</v>
          </cell>
        </row>
        <row r="3956">
          <cell r="A3956">
            <v>3925</v>
          </cell>
          <cell r="B3956">
            <v>42744</v>
          </cell>
          <cell r="C3956" t="str">
            <v>ENERO</v>
          </cell>
          <cell r="D3956" t="str">
            <v>2017</v>
          </cell>
          <cell r="E3956">
            <v>727</v>
          </cell>
          <cell r="F3956" t="str">
            <v>D3Q-741</v>
          </cell>
          <cell r="G3956" t="str">
            <v>D2E-976</v>
          </cell>
          <cell r="H3956" t="str">
            <v>LAS BAMBAS</v>
          </cell>
          <cell r="I3956">
            <v>166717</v>
          </cell>
          <cell r="J3956" t="str">
            <v>SERVICIO</v>
          </cell>
          <cell r="K3956" t="str">
            <v>SERVICIO DE REPARACION DE CHAPA</v>
          </cell>
          <cell r="L3956">
            <v>1</v>
          </cell>
          <cell r="M3956" t="str">
            <v>UNID.</v>
          </cell>
          <cell r="N3956" t="str">
            <v>TRACTO</v>
          </cell>
          <cell r="O3956">
            <v>46</v>
          </cell>
          <cell r="P3956" t="str">
            <v>J7</v>
          </cell>
          <cell r="Q3956" t="str">
            <v>J7</v>
          </cell>
          <cell r="R3956" t="str">
            <v>J6</v>
          </cell>
          <cell r="S3956" t="str">
            <v>PENDIENTE</v>
          </cell>
          <cell r="T3956">
            <v>0</v>
          </cell>
          <cell r="U3956" t="str">
            <v>DONAYRE INGA PEDRO</v>
          </cell>
          <cell r="V3956" t="str">
            <v>DONAYRE INGA PEDRO</v>
          </cell>
        </row>
        <row r="3957">
          <cell r="A3957">
            <v>3930</v>
          </cell>
          <cell r="B3957">
            <v>42744</v>
          </cell>
          <cell r="C3957" t="str">
            <v>ENERO</v>
          </cell>
          <cell r="D3957" t="str">
            <v>2017</v>
          </cell>
          <cell r="E3957">
            <v>786</v>
          </cell>
          <cell r="F3957" t="str">
            <v>D3R-791</v>
          </cell>
          <cell r="G3957" t="str">
            <v>B1M-993</v>
          </cell>
          <cell r="H3957" t="str">
            <v>LAS BAMBAS</v>
          </cell>
          <cell r="I3957">
            <v>144022</v>
          </cell>
          <cell r="J3957" t="str">
            <v>REPUESTO</v>
          </cell>
          <cell r="K3957" t="str">
            <v>MANGUERA DE ACORDEON COLOR AZUL DE TRACTO A CISTERNA</v>
          </cell>
          <cell r="L3957">
            <v>1</v>
          </cell>
          <cell r="M3957" t="str">
            <v>UNID.</v>
          </cell>
          <cell r="N3957" t="str">
            <v>TRACTO</v>
          </cell>
          <cell r="O3957">
            <v>46</v>
          </cell>
          <cell r="P3957" t="str">
            <v>M4</v>
          </cell>
          <cell r="Q3957" t="str">
            <v>J1</v>
          </cell>
          <cell r="R3957" t="str">
            <v>J6</v>
          </cell>
          <cell r="S3957" t="str">
            <v>PENDIENTE</v>
          </cell>
          <cell r="T3957">
            <v>0</v>
          </cell>
          <cell r="U3957" t="str">
            <v>JULLIRI APAZA UBALDO</v>
          </cell>
          <cell r="V3957" t="str">
            <v>FLOREZ CONDORI  JOSE WILLIANS</v>
          </cell>
        </row>
        <row r="3958">
          <cell r="A3958">
            <v>3929</v>
          </cell>
          <cell r="B3958">
            <v>42744</v>
          </cell>
          <cell r="C3958" t="str">
            <v>ENERO</v>
          </cell>
          <cell r="D3958" t="str">
            <v>2017</v>
          </cell>
          <cell r="E3958">
            <v>666</v>
          </cell>
          <cell r="F3958" t="str">
            <v>D3S-725</v>
          </cell>
          <cell r="G3958" t="str">
            <v>TBL-977</v>
          </cell>
          <cell r="H3958" t="str">
            <v>LAS BAMBAS</v>
          </cell>
          <cell r="I3958">
            <v>150007</v>
          </cell>
          <cell r="J3958" t="str">
            <v>REPUESTO</v>
          </cell>
          <cell r="K3958" t="str">
            <v xml:space="preserve">BATERIAS </v>
          </cell>
          <cell r="L3958">
            <v>4</v>
          </cell>
          <cell r="M3958" t="str">
            <v>UNID.</v>
          </cell>
          <cell r="N3958" t="str">
            <v>TRACTO</v>
          </cell>
          <cell r="O3958">
            <v>46</v>
          </cell>
          <cell r="P3958" t="str">
            <v>E3</v>
          </cell>
          <cell r="Q3958" t="str">
            <v>J1</v>
          </cell>
          <cell r="R3958" t="str">
            <v>J6</v>
          </cell>
          <cell r="S3958" t="str">
            <v>PENDIENTE</v>
          </cell>
          <cell r="T3958">
            <v>0</v>
          </cell>
          <cell r="U3958" t="str">
            <v>CONDORI CHURATA ALEX</v>
          </cell>
          <cell r="V3958" t="str">
            <v>FLOREZ CONDORI  JOSE WILLIANS</v>
          </cell>
        </row>
        <row r="3959">
          <cell r="A3959">
            <v>3923</v>
          </cell>
          <cell r="B3959">
            <v>42744</v>
          </cell>
          <cell r="C3959" t="str">
            <v>ENERO</v>
          </cell>
          <cell r="D3959" t="str">
            <v>2017</v>
          </cell>
          <cell r="E3959">
            <v>758</v>
          </cell>
          <cell r="F3959" t="str">
            <v>D6F-898</v>
          </cell>
          <cell r="G3959" t="str">
            <v>T4L-996</v>
          </cell>
          <cell r="H3959" t="str">
            <v>LAS BAMBAS</v>
          </cell>
          <cell r="I3959">
            <v>166460</v>
          </cell>
          <cell r="J3959" t="str">
            <v>SERVICIO</v>
          </cell>
          <cell r="K3959" t="str">
            <v>SERVICIO SE REPARACION DE PARACHOQUE IZQUIERDO</v>
          </cell>
          <cell r="L3959">
            <v>1</v>
          </cell>
          <cell r="M3959" t="str">
            <v>UNID.</v>
          </cell>
          <cell r="N3959" t="str">
            <v>TRACTO</v>
          </cell>
          <cell r="O3959">
            <v>46</v>
          </cell>
          <cell r="P3959" t="str">
            <v>J1</v>
          </cell>
          <cell r="Q3959" t="str">
            <v>J1</v>
          </cell>
          <cell r="R3959" t="str">
            <v>J6</v>
          </cell>
          <cell r="S3959" t="str">
            <v>PENDIENTE</v>
          </cell>
          <cell r="T3959">
            <v>0</v>
          </cell>
          <cell r="U3959" t="str">
            <v>FLOREZ CONDORI  JOSE WILLIANS</v>
          </cell>
          <cell r="V3959" t="str">
            <v>FLOREZ CONDORI  JOSE WILLIANS</v>
          </cell>
        </row>
        <row r="3960">
          <cell r="A3960">
            <v>3949</v>
          </cell>
          <cell r="B3960">
            <v>42744</v>
          </cell>
          <cell r="C3960" t="str">
            <v>ENERO</v>
          </cell>
          <cell r="D3960" t="str">
            <v>2017</v>
          </cell>
          <cell r="E3960">
            <v>758</v>
          </cell>
          <cell r="F3960" t="str">
            <v>D6F-898</v>
          </cell>
          <cell r="G3960" t="str">
            <v>T4L-996</v>
          </cell>
          <cell r="H3960" t="str">
            <v>LAS BAMBAS</v>
          </cell>
          <cell r="I3960">
            <v>166460</v>
          </cell>
          <cell r="J3960" t="str">
            <v>REPUESTO</v>
          </cell>
          <cell r="K3960" t="str">
            <v>PERNOS 5/16 X 1 1/2</v>
          </cell>
          <cell r="L3960">
            <v>6</v>
          </cell>
          <cell r="M3960" t="str">
            <v>UNID.</v>
          </cell>
          <cell r="N3960" t="str">
            <v>CISTERNA</v>
          </cell>
          <cell r="O3960">
            <v>46</v>
          </cell>
          <cell r="P3960" t="str">
            <v>S1</v>
          </cell>
          <cell r="Q3960" t="str">
            <v>J1</v>
          </cell>
          <cell r="R3960" t="str">
            <v>J6</v>
          </cell>
          <cell r="S3960" t="str">
            <v>PENDIENTE</v>
          </cell>
          <cell r="T3960">
            <v>0</v>
          </cell>
          <cell r="U3960" t="str">
            <v>BAYONA CRUZ CRISTIAN ARMANDO</v>
          </cell>
          <cell r="V3960" t="str">
            <v>FLOREZ CONDORI  JOSE WILLIANS</v>
          </cell>
        </row>
        <row r="3961">
          <cell r="A3961">
            <v>3950</v>
          </cell>
          <cell r="B3961">
            <v>42744</v>
          </cell>
          <cell r="C3961" t="str">
            <v>ENERO</v>
          </cell>
          <cell r="D3961" t="str">
            <v>2017</v>
          </cell>
          <cell r="E3961">
            <v>758</v>
          </cell>
          <cell r="F3961" t="str">
            <v>D6F-898</v>
          </cell>
          <cell r="G3961" t="str">
            <v>T4L-996</v>
          </cell>
          <cell r="H3961" t="str">
            <v>LAS BAMBAS</v>
          </cell>
          <cell r="I3961">
            <v>166460</v>
          </cell>
          <cell r="J3961" t="str">
            <v>REPUESTO</v>
          </cell>
          <cell r="K3961" t="str">
            <v>ARANDELA PLANA 5/16</v>
          </cell>
          <cell r="L3961">
            <v>12</v>
          </cell>
          <cell r="M3961" t="str">
            <v>UNID.</v>
          </cell>
          <cell r="N3961" t="str">
            <v>CISTERNA</v>
          </cell>
          <cell r="O3961">
            <v>46</v>
          </cell>
          <cell r="P3961" t="str">
            <v>S1</v>
          </cell>
          <cell r="Q3961" t="str">
            <v>J1</v>
          </cell>
          <cell r="R3961" t="str">
            <v>J6</v>
          </cell>
          <cell r="S3961" t="str">
            <v>PENDIENTE</v>
          </cell>
          <cell r="T3961">
            <v>0</v>
          </cell>
          <cell r="U3961" t="str">
            <v>BAYONA CRUZ CRISTIAN ARMANDO</v>
          </cell>
          <cell r="V3961" t="str">
            <v>FLOREZ CONDORI  JOSE WILLIANS</v>
          </cell>
        </row>
        <row r="3962">
          <cell r="A3962">
            <v>3951</v>
          </cell>
          <cell r="B3962">
            <v>42744</v>
          </cell>
          <cell r="C3962" t="str">
            <v>ENERO</v>
          </cell>
          <cell r="D3962" t="str">
            <v>2017</v>
          </cell>
          <cell r="E3962">
            <v>758</v>
          </cell>
          <cell r="F3962" t="str">
            <v>D6F-898</v>
          </cell>
          <cell r="G3962" t="str">
            <v>T4L-996</v>
          </cell>
          <cell r="H3962" t="str">
            <v>LAS BAMBAS</v>
          </cell>
          <cell r="I3962">
            <v>166460</v>
          </cell>
          <cell r="J3962" t="str">
            <v>REPUESTO</v>
          </cell>
          <cell r="K3962" t="str">
            <v>TUERCA SEGURO 5/16</v>
          </cell>
          <cell r="L3962">
            <v>12</v>
          </cell>
          <cell r="M3962" t="str">
            <v>UNID.</v>
          </cell>
          <cell r="N3962" t="str">
            <v>CISTERNA</v>
          </cell>
          <cell r="O3962">
            <v>46</v>
          </cell>
          <cell r="P3962" t="str">
            <v>S1</v>
          </cell>
          <cell r="Q3962" t="str">
            <v>J1</v>
          </cell>
          <cell r="R3962" t="str">
            <v>J6</v>
          </cell>
          <cell r="S3962" t="str">
            <v>PENDIENTE</v>
          </cell>
          <cell r="T3962">
            <v>0</v>
          </cell>
          <cell r="U3962" t="str">
            <v>BAYONA CRUZ CRISTIAN ARMANDO</v>
          </cell>
          <cell r="V3962" t="str">
            <v>FLOREZ CONDORI  JOSE WILLIANS</v>
          </cell>
        </row>
        <row r="3963">
          <cell r="A3963">
            <v>3957</v>
          </cell>
          <cell r="B3963">
            <v>42744</v>
          </cell>
          <cell r="C3963" t="str">
            <v>ENERO</v>
          </cell>
          <cell r="D3963" t="str">
            <v>2017</v>
          </cell>
          <cell r="E3963">
            <v>770</v>
          </cell>
          <cell r="F3963" t="str">
            <v>D6F-907</v>
          </cell>
          <cell r="G3963" t="str">
            <v>T2Y-979</v>
          </cell>
          <cell r="H3963" t="str">
            <v>LAS BAMBAS</v>
          </cell>
          <cell r="I3963">
            <v>203433</v>
          </cell>
          <cell r="J3963" t="str">
            <v>REPUESTO</v>
          </cell>
          <cell r="K3963" t="str">
            <v>EMPAQUE DE MULTIPLE DE ESCAPE</v>
          </cell>
          <cell r="L3963">
            <v>3</v>
          </cell>
          <cell r="M3963" t="str">
            <v>UNID.</v>
          </cell>
          <cell r="N3963" t="str">
            <v>TRACTO</v>
          </cell>
          <cell r="O3963">
            <v>46</v>
          </cell>
          <cell r="P3963" t="str">
            <v>M4</v>
          </cell>
          <cell r="Q3963" t="str">
            <v>J1</v>
          </cell>
          <cell r="R3963" t="str">
            <v>J6</v>
          </cell>
          <cell r="S3963" t="str">
            <v>PENDIENTE</v>
          </cell>
          <cell r="T3963">
            <v>0</v>
          </cell>
          <cell r="U3963" t="str">
            <v>JULLIRI APAZA UBALDO</v>
          </cell>
          <cell r="V3963" t="str">
            <v>FLOREZ CONDORI  JOSE WILLIANS</v>
          </cell>
        </row>
        <row r="3964">
          <cell r="A3964">
            <v>3958</v>
          </cell>
          <cell r="B3964">
            <v>42744</v>
          </cell>
          <cell r="C3964" t="str">
            <v>ENERO</v>
          </cell>
          <cell r="D3964" t="str">
            <v>2017</v>
          </cell>
          <cell r="E3964">
            <v>770</v>
          </cell>
          <cell r="F3964" t="str">
            <v>D6F-907</v>
          </cell>
          <cell r="G3964" t="str">
            <v>T2Y-979</v>
          </cell>
          <cell r="H3964" t="str">
            <v>LAS BAMBAS</v>
          </cell>
          <cell r="I3964">
            <v>203433</v>
          </cell>
          <cell r="J3964" t="str">
            <v>REPUESTO</v>
          </cell>
          <cell r="K3964" t="str">
            <v>PERNOS DE MULTIPLE DE ESCAPE</v>
          </cell>
          <cell r="L3964">
            <v>12</v>
          </cell>
          <cell r="M3964" t="str">
            <v>UNID.</v>
          </cell>
          <cell r="N3964" t="str">
            <v>TRACTO</v>
          </cell>
          <cell r="O3964">
            <v>46</v>
          </cell>
          <cell r="P3964" t="str">
            <v>M4</v>
          </cell>
          <cell r="Q3964" t="str">
            <v>J1</v>
          </cell>
          <cell r="R3964" t="str">
            <v>J6</v>
          </cell>
          <cell r="S3964" t="str">
            <v>PENDIENTE</v>
          </cell>
          <cell r="T3964">
            <v>0</v>
          </cell>
          <cell r="U3964" t="str">
            <v>JULLIRI APAZA UBALDO</v>
          </cell>
          <cell r="V3964" t="str">
            <v>FLOREZ CONDORI  JOSE WILLIANS</v>
          </cell>
        </row>
        <row r="3965">
          <cell r="A3965">
            <v>3959</v>
          </cell>
          <cell r="B3965">
            <v>42744</v>
          </cell>
          <cell r="C3965" t="str">
            <v>ENERO</v>
          </cell>
          <cell r="D3965" t="str">
            <v>2017</v>
          </cell>
          <cell r="E3965">
            <v>770</v>
          </cell>
          <cell r="F3965" t="str">
            <v>D6F-907</v>
          </cell>
          <cell r="G3965" t="str">
            <v>T2Y-979</v>
          </cell>
          <cell r="H3965" t="str">
            <v>LAS BAMBAS</v>
          </cell>
          <cell r="I3965">
            <v>203433</v>
          </cell>
          <cell r="J3965" t="str">
            <v>REPUESTO</v>
          </cell>
          <cell r="K3965" t="str">
            <v>EMPAQUE DE ACEITE PARA TURBO (RETORNO)</v>
          </cell>
          <cell r="L3965">
            <v>1</v>
          </cell>
          <cell r="M3965" t="str">
            <v>UNID.</v>
          </cell>
          <cell r="N3965" t="str">
            <v>TRACTO</v>
          </cell>
          <cell r="O3965">
            <v>46</v>
          </cell>
          <cell r="P3965" t="str">
            <v>M4</v>
          </cell>
          <cell r="Q3965" t="str">
            <v>J1</v>
          </cell>
          <cell r="R3965" t="str">
            <v>J6</v>
          </cell>
          <cell r="S3965" t="str">
            <v>PENDIENTE</v>
          </cell>
          <cell r="T3965">
            <v>0</v>
          </cell>
          <cell r="U3965" t="str">
            <v>JULLIRI APAZA UBALDO</v>
          </cell>
          <cell r="V3965" t="str">
            <v>FLOREZ CONDORI  JOSE WILLIANS</v>
          </cell>
        </row>
        <row r="3966">
          <cell r="A3966">
            <v>3937</v>
          </cell>
          <cell r="B3966">
            <v>42744</v>
          </cell>
          <cell r="C3966" t="str">
            <v>ENERO</v>
          </cell>
          <cell r="D3966" t="str">
            <v>2017</v>
          </cell>
          <cell r="E3966">
            <v>781</v>
          </cell>
          <cell r="F3966" t="str">
            <v>D7N-755</v>
          </cell>
          <cell r="G3966" t="str">
            <v>F7L-983</v>
          </cell>
          <cell r="H3966" t="str">
            <v>LAS BAMBAS</v>
          </cell>
          <cell r="I3966">
            <v>54137</v>
          </cell>
          <cell r="J3966" t="str">
            <v>REPUESTO</v>
          </cell>
          <cell r="K3966" t="str">
            <v>FAROS PIRATAS</v>
          </cell>
          <cell r="L3966">
            <v>2</v>
          </cell>
          <cell r="M3966" t="str">
            <v>UNID.</v>
          </cell>
          <cell r="N3966" t="str">
            <v>CISTERNA</v>
          </cell>
          <cell r="O3966">
            <v>46</v>
          </cell>
          <cell r="P3966" t="str">
            <v>E2</v>
          </cell>
          <cell r="Q3966" t="str">
            <v>J1</v>
          </cell>
          <cell r="R3966" t="str">
            <v>J6</v>
          </cell>
          <cell r="S3966" t="str">
            <v>PENDIENTE</v>
          </cell>
          <cell r="T3966">
            <v>0</v>
          </cell>
          <cell r="U3966" t="str">
            <v>YUCA BELLIDO BORIS YERSY</v>
          </cell>
          <cell r="V3966" t="str">
            <v>FLOREZ CONDORI  JOSE WILLIANS</v>
          </cell>
        </row>
        <row r="3967">
          <cell r="A3967">
            <v>3938</v>
          </cell>
          <cell r="B3967">
            <v>42744</v>
          </cell>
          <cell r="C3967" t="str">
            <v>ENERO</v>
          </cell>
          <cell r="D3967" t="str">
            <v>2017</v>
          </cell>
          <cell r="E3967">
            <v>781</v>
          </cell>
          <cell r="F3967" t="str">
            <v>D7N-755</v>
          </cell>
          <cell r="G3967" t="str">
            <v>F7L-983</v>
          </cell>
          <cell r="H3967" t="str">
            <v>LAS BAMBAS</v>
          </cell>
          <cell r="I3967">
            <v>54137</v>
          </cell>
          <cell r="J3967" t="str">
            <v>REPUESTO</v>
          </cell>
          <cell r="K3967" t="str">
            <v>CABLE NRO. 14</v>
          </cell>
          <cell r="L3967">
            <v>6</v>
          </cell>
          <cell r="M3967" t="str">
            <v>M</v>
          </cell>
          <cell r="N3967" t="str">
            <v>CISTERNA</v>
          </cell>
          <cell r="O3967">
            <v>46</v>
          </cell>
          <cell r="P3967" t="str">
            <v>E2</v>
          </cell>
          <cell r="Q3967" t="str">
            <v>J1</v>
          </cell>
          <cell r="R3967" t="str">
            <v>J6</v>
          </cell>
          <cell r="S3967" t="str">
            <v>PENDIENTE</v>
          </cell>
          <cell r="T3967">
            <v>0</v>
          </cell>
          <cell r="U3967" t="str">
            <v>YUCA BELLIDO BORIS YERSY</v>
          </cell>
          <cell r="V3967" t="str">
            <v>FLOREZ CONDORI  JOSE WILLIANS</v>
          </cell>
        </row>
        <row r="3968">
          <cell r="A3968">
            <v>3939</v>
          </cell>
          <cell r="B3968">
            <v>42744</v>
          </cell>
          <cell r="C3968" t="str">
            <v>ENERO</v>
          </cell>
          <cell r="D3968" t="str">
            <v>2017</v>
          </cell>
          <cell r="E3968">
            <v>781</v>
          </cell>
          <cell r="F3968" t="str">
            <v>D7N-755</v>
          </cell>
          <cell r="G3968" t="str">
            <v>F7L-983</v>
          </cell>
          <cell r="H3968" t="str">
            <v>LAS BAMBAS</v>
          </cell>
          <cell r="I3968">
            <v>54137</v>
          </cell>
          <cell r="J3968" t="str">
            <v>REPUESTO</v>
          </cell>
          <cell r="K3968" t="str">
            <v>TUBO CORRUGADO 1/4</v>
          </cell>
          <cell r="L3968">
            <v>6</v>
          </cell>
          <cell r="M3968" t="str">
            <v>M</v>
          </cell>
          <cell r="N3968" t="str">
            <v>CISTERNA</v>
          </cell>
          <cell r="O3968">
            <v>46</v>
          </cell>
          <cell r="P3968" t="str">
            <v>E2</v>
          </cell>
          <cell r="Q3968" t="str">
            <v>J1</v>
          </cell>
          <cell r="R3968" t="str">
            <v>J6</v>
          </cell>
          <cell r="S3968" t="str">
            <v>PENDIENTE</v>
          </cell>
          <cell r="T3968">
            <v>0</v>
          </cell>
          <cell r="U3968" t="str">
            <v>YUCA BELLIDO BORIS YERSY</v>
          </cell>
          <cell r="V3968" t="str">
            <v>FLOREZ CONDORI  JOSE WILLIANS</v>
          </cell>
        </row>
        <row r="3969">
          <cell r="A3969">
            <v>3940</v>
          </cell>
          <cell r="B3969">
            <v>42744</v>
          </cell>
          <cell r="C3969" t="str">
            <v>ENERO</v>
          </cell>
          <cell r="D3969" t="str">
            <v>2017</v>
          </cell>
          <cell r="E3969">
            <v>781</v>
          </cell>
          <cell r="F3969" t="str">
            <v>D7N-755</v>
          </cell>
          <cell r="G3969" t="str">
            <v>F7L-983</v>
          </cell>
          <cell r="H3969" t="str">
            <v>LAS BAMBAS</v>
          </cell>
          <cell r="I3969">
            <v>54137</v>
          </cell>
          <cell r="J3969" t="str">
            <v>REPUESTO</v>
          </cell>
          <cell r="K3969" t="str">
            <v>PERNOS 5/16 X 1 1/2</v>
          </cell>
          <cell r="L3969">
            <v>2</v>
          </cell>
          <cell r="M3969" t="str">
            <v>UNID.</v>
          </cell>
          <cell r="N3969" t="str">
            <v>CISTERNA</v>
          </cell>
          <cell r="O3969">
            <v>46</v>
          </cell>
          <cell r="P3969" t="str">
            <v>E2</v>
          </cell>
          <cell r="Q3969" t="str">
            <v>J1</v>
          </cell>
          <cell r="R3969" t="str">
            <v>J6</v>
          </cell>
          <cell r="S3969" t="str">
            <v>PENDIENTE</v>
          </cell>
          <cell r="T3969">
            <v>0</v>
          </cell>
          <cell r="U3969" t="str">
            <v>YUCA BELLIDO BORIS YERSY</v>
          </cell>
          <cell r="V3969" t="str">
            <v>FLOREZ CONDORI  JOSE WILLIANS</v>
          </cell>
        </row>
        <row r="3970">
          <cell r="A3970">
            <v>3941</v>
          </cell>
          <cell r="B3970">
            <v>42744</v>
          </cell>
          <cell r="C3970" t="str">
            <v>ENERO</v>
          </cell>
          <cell r="D3970" t="str">
            <v>2017</v>
          </cell>
          <cell r="E3970">
            <v>781</v>
          </cell>
          <cell r="F3970" t="str">
            <v>D7N-755</v>
          </cell>
          <cell r="G3970" t="str">
            <v>F7L-983</v>
          </cell>
          <cell r="H3970" t="str">
            <v>LAS BAMBAS</v>
          </cell>
          <cell r="I3970">
            <v>54137</v>
          </cell>
          <cell r="J3970" t="str">
            <v>REPUESTO</v>
          </cell>
          <cell r="K3970" t="str">
            <v>TUERCA SEGURO 5/16</v>
          </cell>
          <cell r="L3970">
            <v>4</v>
          </cell>
          <cell r="M3970" t="str">
            <v>UNID.</v>
          </cell>
          <cell r="N3970" t="str">
            <v>CISTERNA</v>
          </cell>
          <cell r="O3970">
            <v>46</v>
          </cell>
          <cell r="P3970" t="str">
            <v>E2</v>
          </cell>
          <cell r="Q3970" t="str">
            <v>J1</v>
          </cell>
          <cell r="R3970" t="str">
            <v>J6</v>
          </cell>
          <cell r="S3970" t="str">
            <v>PENDIENTE</v>
          </cell>
          <cell r="T3970">
            <v>0</v>
          </cell>
          <cell r="U3970" t="str">
            <v>YUCA BELLIDO BORIS YERSY</v>
          </cell>
          <cell r="V3970" t="str">
            <v>FLOREZ CONDORI  JOSE WILLIANS</v>
          </cell>
        </row>
        <row r="3971">
          <cell r="A3971">
            <v>3942</v>
          </cell>
          <cell r="B3971">
            <v>42744</v>
          </cell>
          <cell r="C3971" t="str">
            <v>ENERO</v>
          </cell>
          <cell r="D3971" t="str">
            <v>2017</v>
          </cell>
          <cell r="E3971">
            <v>781</v>
          </cell>
          <cell r="F3971" t="str">
            <v>D7N-755</v>
          </cell>
          <cell r="G3971" t="str">
            <v>F7L-983</v>
          </cell>
          <cell r="H3971" t="str">
            <v>LAS BAMBAS</v>
          </cell>
          <cell r="I3971">
            <v>54137</v>
          </cell>
          <cell r="J3971" t="str">
            <v>REPUESTO</v>
          </cell>
          <cell r="K3971" t="str">
            <v>ARANDELA PLANA 5/16</v>
          </cell>
          <cell r="L3971">
            <v>4</v>
          </cell>
          <cell r="M3971" t="str">
            <v>UNID.</v>
          </cell>
          <cell r="N3971" t="str">
            <v>CISTERNA</v>
          </cell>
          <cell r="O3971">
            <v>46</v>
          </cell>
          <cell r="P3971" t="str">
            <v>E2</v>
          </cell>
          <cell r="Q3971" t="str">
            <v>J1</v>
          </cell>
          <cell r="R3971" t="str">
            <v>J6</v>
          </cell>
          <cell r="S3971" t="str">
            <v>PENDIENTE</v>
          </cell>
          <cell r="T3971">
            <v>0</v>
          </cell>
          <cell r="U3971" t="str">
            <v>YUCA BELLIDO BORIS YERSY</v>
          </cell>
          <cell r="V3971" t="str">
            <v>FLOREZ CONDORI  JOSE WILLIANS</v>
          </cell>
        </row>
        <row r="3972">
          <cell r="A3972">
            <v>3933</v>
          </cell>
          <cell r="B3972">
            <v>42744</v>
          </cell>
          <cell r="C3972" t="str">
            <v>ENERO</v>
          </cell>
          <cell r="D3972" t="str">
            <v>2017</v>
          </cell>
          <cell r="E3972">
            <v>200</v>
          </cell>
          <cell r="F3972" t="str">
            <v>TALLER</v>
          </cell>
          <cell r="G3972" t="str">
            <v>TALLER</v>
          </cell>
          <cell r="H3972" t="str">
            <v>TALLER</v>
          </cell>
          <cell r="I3972" t="str">
            <v>TALLER</v>
          </cell>
          <cell r="J3972" t="str">
            <v>SERVICIO</v>
          </cell>
          <cell r="K3972" t="str">
            <v>SERVICIO DE REPARACION DE TALADRO CHICO</v>
          </cell>
          <cell r="L3972">
            <v>1</v>
          </cell>
          <cell r="M3972" t="str">
            <v>UNID.</v>
          </cell>
          <cell r="N3972" t="str">
            <v>TALLER</v>
          </cell>
          <cell r="O3972">
            <v>46</v>
          </cell>
          <cell r="P3972" t="str">
            <v>S1</v>
          </cell>
          <cell r="Q3972" t="str">
            <v>J1</v>
          </cell>
          <cell r="R3972" t="str">
            <v>J6</v>
          </cell>
          <cell r="S3972" t="str">
            <v>PENDIENTE</v>
          </cell>
          <cell r="T3972">
            <v>0</v>
          </cell>
          <cell r="U3972" t="str">
            <v>BAYONA CRUZ CRISTIAN ARMANDO</v>
          </cell>
          <cell r="V3972" t="str">
            <v>FLOREZ CONDORI  JOSE WILLIANS</v>
          </cell>
        </row>
        <row r="3973">
          <cell r="A3973">
            <v>3934</v>
          </cell>
          <cell r="B3973">
            <v>42744</v>
          </cell>
          <cell r="C3973" t="str">
            <v>ENERO</v>
          </cell>
          <cell r="D3973" t="str">
            <v>2017</v>
          </cell>
          <cell r="E3973">
            <v>200</v>
          </cell>
          <cell r="F3973" t="str">
            <v>TALLER</v>
          </cell>
          <cell r="G3973" t="str">
            <v>TALLER</v>
          </cell>
          <cell r="H3973" t="str">
            <v>TALLER</v>
          </cell>
          <cell r="I3973" t="str">
            <v>TALLER</v>
          </cell>
          <cell r="J3973" t="str">
            <v>REPUESTO</v>
          </cell>
          <cell r="K3973" t="str">
            <v>CHOK 1/2" PARA TALADRO CHICO</v>
          </cell>
          <cell r="L3973">
            <v>1</v>
          </cell>
          <cell r="M3973" t="str">
            <v>UNID.</v>
          </cell>
          <cell r="N3973" t="str">
            <v>TALLER</v>
          </cell>
          <cell r="O3973">
            <v>46</v>
          </cell>
          <cell r="P3973" t="str">
            <v>S1</v>
          </cell>
          <cell r="Q3973" t="str">
            <v>J1</v>
          </cell>
          <cell r="R3973" t="str">
            <v>J6</v>
          </cell>
          <cell r="S3973" t="str">
            <v>PENDIENTE</v>
          </cell>
          <cell r="T3973">
            <v>0</v>
          </cell>
          <cell r="U3973" t="str">
            <v>BAYONA CRUZ CRISTIAN ARMANDO</v>
          </cell>
          <cell r="V3973" t="str">
            <v>FLOREZ CONDORI  JOSE WILLIANS</v>
          </cell>
        </row>
        <row r="3974">
          <cell r="A3974">
            <v>3936</v>
          </cell>
          <cell r="B3974">
            <v>42744</v>
          </cell>
          <cell r="C3974" t="str">
            <v>ENERO</v>
          </cell>
          <cell r="D3974" t="str">
            <v>2017</v>
          </cell>
          <cell r="E3974">
            <v>200</v>
          </cell>
          <cell r="F3974" t="str">
            <v>TALLER</v>
          </cell>
          <cell r="G3974" t="str">
            <v>TALLER</v>
          </cell>
          <cell r="H3974" t="str">
            <v>TALLER</v>
          </cell>
          <cell r="I3974" t="str">
            <v>TALLER</v>
          </cell>
          <cell r="J3974" t="str">
            <v>INSUMO TALLER</v>
          </cell>
          <cell r="K3974" t="str">
            <v>BROCKA DE 3/8</v>
          </cell>
          <cell r="L3974">
            <v>1</v>
          </cell>
          <cell r="M3974" t="str">
            <v>UNID.</v>
          </cell>
          <cell r="N3974" t="str">
            <v>TALLER</v>
          </cell>
          <cell r="O3974">
            <v>46</v>
          </cell>
          <cell r="P3974" t="str">
            <v>E2</v>
          </cell>
          <cell r="Q3974" t="str">
            <v>J1</v>
          </cell>
          <cell r="R3974" t="str">
            <v>J6</v>
          </cell>
          <cell r="S3974" t="str">
            <v>PENDIENTE</v>
          </cell>
          <cell r="T3974">
            <v>0</v>
          </cell>
          <cell r="U3974" t="str">
            <v>YUCA BELLIDO BORIS YERSY</v>
          </cell>
          <cell r="V3974" t="str">
            <v>FLOREZ CONDORI  JOSE WILLIANS</v>
          </cell>
        </row>
        <row r="3975">
          <cell r="A3975">
            <v>3970</v>
          </cell>
          <cell r="B3975">
            <v>42744</v>
          </cell>
          <cell r="C3975" t="str">
            <v>ENERO</v>
          </cell>
          <cell r="D3975" t="str">
            <v>2017</v>
          </cell>
          <cell r="E3975">
            <v>200</v>
          </cell>
          <cell r="F3975" t="str">
            <v>TALLER</v>
          </cell>
          <cell r="G3975" t="str">
            <v>TALLER</v>
          </cell>
          <cell r="H3975" t="str">
            <v>TALLER</v>
          </cell>
          <cell r="I3975" t="str">
            <v>TALLER</v>
          </cell>
          <cell r="J3975" t="str">
            <v>INSUMO TALLER</v>
          </cell>
          <cell r="K3975" t="str">
            <v>MANGUERA PARA EQUIPO DE OXICORTE</v>
          </cell>
          <cell r="L3975">
            <v>20</v>
          </cell>
          <cell r="M3975" t="str">
            <v>M</v>
          </cell>
          <cell r="N3975" t="str">
            <v>TALLER</v>
          </cell>
          <cell r="O3975">
            <v>46</v>
          </cell>
          <cell r="P3975" t="str">
            <v>S1</v>
          </cell>
          <cell r="Q3975" t="str">
            <v>J1</v>
          </cell>
          <cell r="R3975" t="str">
            <v>J6</v>
          </cell>
          <cell r="S3975" t="str">
            <v>ENTREGADO</v>
          </cell>
          <cell r="T3975">
            <v>0</v>
          </cell>
          <cell r="U3975" t="str">
            <v>BAYONA CRUZ CRISTIAN ARMANDO</v>
          </cell>
          <cell r="V3975" t="str">
            <v>FLOREZ CONDORI  JOSE WILLIANS</v>
          </cell>
        </row>
        <row r="3976">
          <cell r="A3976">
            <v>3972</v>
          </cell>
          <cell r="B3976">
            <v>42744</v>
          </cell>
          <cell r="C3976" t="str">
            <v>ENERO</v>
          </cell>
          <cell r="D3976" t="str">
            <v>2017</v>
          </cell>
          <cell r="E3976">
            <v>200</v>
          </cell>
          <cell r="F3976" t="str">
            <v>TALLER</v>
          </cell>
          <cell r="G3976" t="str">
            <v>TALLER</v>
          </cell>
          <cell r="H3976" t="str">
            <v>TALLER</v>
          </cell>
          <cell r="I3976" t="str">
            <v>TALLER</v>
          </cell>
          <cell r="J3976" t="str">
            <v>SERVICIO</v>
          </cell>
          <cell r="K3976" t="str">
            <v>SERVICIO DE ALQUILER DE MONTACARGA DE 2 TONELADAS</v>
          </cell>
          <cell r="L3976">
            <v>1</v>
          </cell>
          <cell r="M3976" t="str">
            <v>UNID.</v>
          </cell>
          <cell r="N3976" t="str">
            <v>TALLER</v>
          </cell>
          <cell r="O3976">
            <v>46</v>
          </cell>
          <cell r="P3976" t="str">
            <v>J7</v>
          </cell>
          <cell r="Q3976" t="str">
            <v>J7</v>
          </cell>
          <cell r="R3976" t="str">
            <v>J6</v>
          </cell>
          <cell r="S3976" t="str">
            <v>PENDIENTE</v>
          </cell>
          <cell r="T3976">
            <v>0</v>
          </cell>
          <cell r="U3976" t="str">
            <v>DONAYRE INGA PEDRO</v>
          </cell>
          <cell r="V3976" t="str">
            <v>DONAYRE INGA PEDRO</v>
          </cell>
        </row>
        <row r="3977">
          <cell r="A3977">
            <v>3975</v>
          </cell>
          <cell r="B3977">
            <v>42744</v>
          </cell>
          <cell r="C3977" t="str">
            <v>ENERO</v>
          </cell>
          <cell r="D3977" t="str">
            <v>2017</v>
          </cell>
          <cell r="E3977">
            <v>200</v>
          </cell>
          <cell r="F3977" t="str">
            <v>TALLER</v>
          </cell>
          <cell r="G3977" t="str">
            <v>TALLER</v>
          </cell>
          <cell r="H3977" t="str">
            <v>TALLER</v>
          </cell>
          <cell r="I3977" t="str">
            <v>TALLER</v>
          </cell>
          <cell r="J3977" t="str">
            <v>INSUMO TALLER</v>
          </cell>
          <cell r="K3977" t="str">
            <v>BISAGRAS DE 3/8 X 1 1/2</v>
          </cell>
          <cell r="L3977">
            <v>20</v>
          </cell>
          <cell r="M3977" t="str">
            <v>UNID.</v>
          </cell>
          <cell r="N3977" t="str">
            <v>TALLER</v>
          </cell>
          <cell r="O3977">
            <v>46</v>
          </cell>
          <cell r="P3977" t="str">
            <v>S4</v>
          </cell>
          <cell r="Q3977" t="str">
            <v>J1</v>
          </cell>
          <cell r="R3977" t="str">
            <v>J6</v>
          </cell>
          <cell r="S3977" t="str">
            <v>PENDIENTE</v>
          </cell>
          <cell r="T3977">
            <v>0</v>
          </cell>
          <cell r="U3977" t="str">
            <v>SURCO QUISPE JOHNNY</v>
          </cell>
          <cell r="V3977" t="str">
            <v>FLOREZ CONDORI  JOSE WILLIANS</v>
          </cell>
        </row>
        <row r="3978">
          <cell r="A3978">
            <v>3976</v>
          </cell>
          <cell r="B3978">
            <v>42744</v>
          </cell>
          <cell r="C3978" t="str">
            <v>ENERO</v>
          </cell>
          <cell r="D3978" t="str">
            <v>2017</v>
          </cell>
          <cell r="E3978">
            <v>200</v>
          </cell>
          <cell r="F3978" t="str">
            <v>TALLER</v>
          </cell>
          <cell r="G3978" t="str">
            <v>TALLER</v>
          </cell>
          <cell r="H3978" t="str">
            <v>TALLER</v>
          </cell>
          <cell r="I3978" t="str">
            <v>TALLER</v>
          </cell>
          <cell r="J3978" t="str">
            <v>INSUMO TALLER</v>
          </cell>
          <cell r="K3978" t="str">
            <v>DISCO DE CORTE DE 4"</v>
          </cell>
          <cell r="L3978">
            <v>1</v>
          </cell>
          <cell r="M3978" t="str">
            <v>UNID.</v>
          </cell>
          <cell r="N3978" t="str">
            <v>TALLER</v>
          </cell>
          <cell r="O3978">
            <v>46</v>
          </cell>
          <cell r="P3978" t="str">
            <v>S4</v>
          </cell>
          <cell r="Q3978" t="str">
            <v>J1</v>
          </cell>
          <cell r="R3978" t="str">
            <v>J6</v>
          </cell>
          <cell r="S3978" t="str">
            <v>PENDIENTE</v>
          </cell>
          <cell r="T3978">
            <v>0</v>
          </cell>
          <cell r="U3978" t="str">
            <v>SURCO QUISPE JOHNNY</v>
          </cell>
          <cell r="V3978" t="str">
            <v>FLOREZ CONDORI  JOSE WILLIANS</v>
          </cell>
        </row>
        <row r="3979">
          <cell r="A3979">
            <v>3977</v>
          </cell>
          <cell r="B3979">
            <v>42744</v>
          </cell>
          <cell r="C3979" t="str">
            <v>ENERO</v>
          </cell>
          <cell r="D3979" t="str">
            <v>2017</v>
          </cell>
          <cell r="E3979">
            <v>200</v>
          </cell>
          <cell r="F3979" t="str">
            <v>TALLER</v>
          </cell>
          <cell r="G3979" t="str">
            <v>TALLER</v>
          </cell>
          <cell r="H3979" t="str">
            <v>TALLER</v>
          </cell>
          <cell r="I3979" t="str">
            <v>TALLER</v>
          </cell>
          <cell r="J3979" t="str">
            <v>INSUMO TALLER</v>
          </cell>
          <cell r="K3979" t="str">
            <v>LUNAS CLARAS</v>
          </cell>
          <cell r="L3979">
            <v>2</v>
          </cell>
          <cell r="M3979" t="str">
            <v>UNID.</v>
          </cell>
          <cell r="N3979" t="str">
            <v>TALLER</v>
          </cell>
          <cell r="O3979">
            <v>46</v>
          </cell>
          <cell r="P3979" t="str">
            <v>S4</v>
          </cell>
          <cell r="Q3979" t="str">
            <v>J1</v>
          </cell>
          <cell r="R3979" t="str">
            <v>J6</v>
          </cell>
          <cell r="S3979" t="str">
            <v>PENDIENTE</v>
          </cell>
          <cell r="T3979">
            <v>0</v>
          </cell>
          <cell r="U3979" t="str">
            <v>SURCO QUISPE JOHNNY</v>
          </cell>
          <cell r="V3979" t="str">
            <v>FLOREZ CONDORI  JOSE WILLIANS</v>
          </cell>
        </row>
        <row r="3980">
          <cell r="A3980">
            <v>3981</v>
          </cell>
          <cell r="B3980">
            <v>42744</v>
          </cell>
          <cell r="C3980" t="str">
            <v>ENERO</v>
          </cell>
          <cell r="D3980" t="str">
            <v>2017</v>
          </cell>
          <cell r="E3980">
            <v>200</v>
          </cell>
          <cell r="F3980" t="str">
            <v>TALLER</v>
          </cell>
          <cell r="G3980" t="str">
            <v>TALLER</v>
          </cell>
          <cell r="H3980" t="str">
            <v>TALLER</v>
          </cell>
          <cell r="I3980" t="str">
            <v>TALLER</v>
          </cell>
          <cell r="J3980" t="str">
            <v>SERVICIO</v>
          </cell>
          <cell r="K3980" t="str">
            <v>SERVICIO DE REPARACION DE MAQUINA ENGRASADORA</v>
          </cell>
          <cell r="L3980">
            <v>1</v>
          </cell>
          <cell r="M3980" t="str">
            <v>UNID.</v>
          </cell>
          <cell r="N3980" t="str">
            <v>TALLER</v>
          </cell>
          <cell r="O3980">
            <v>46</v>
          </cell>
          <cell r="P3980" t="str">
            <v>J7</v>
          </cell>
          <cell r="Q3980" t="str">
            <v>J7</v>
          </cell>
          <cell r="R3980" t="str">
            <v>J6</v>
          </cell>
          <cell r="S3980" t="str">
            <v>PENDIENTE</v>
          </cell>
          <cell r="T3980">
            <v>0</v>
          </cell>
          <cell r="U3980" t="str">
            <v>DONAYRE INGA PEDRO</v>
          </cell>
          <cell r="V3980" t="str">
            <v>DONAYRE INGA PEDRO</v>
          </cell>
        </row>
        <row r="3981">
          <cell r="A3981">
            <v>3931</v>
          </cell>
          <cell r="B3981">
            <v>42744</v>
          </cell>
          <cell r="C3981" t="str">
            <v>ENERO</v>
          </cell>
          <cell r="D3981" t="str">
            <v>2017</v>
          </cell>
          <cell r="E3981">
            <v>785</v>
          </cell>
          <cell r="F3981" t="str">
            <v>X2W-762</v>
          </cell>
          <cell r="G3981" t="str">
            <v>C5V-998</v>
          </cell>
          <cell r="H3981" t="str">
            <v>LAS BAMBAS</v>
          </cell>
          <cell r="I3981">
            <v>161727</v>
          </cell>
          <cell r="J3981" t="str">
            <v>REPUESTO</v>
          </cell>
          <cell r="K3981" t="str">
            <v>ACEITE DE MOTOR 15W40</v>
          </cell>
          <cell r="L3981">
            <v>1</v>
          </cell>
          <cell r="M3981" t="str">
            <v>GLNS.</v>
          </cell>
          <cell r="N3981" t="str">
            <v>TRACTO</v>
          </cell>
          <cell r="O3981">
            <v>46</v>
          </cell>
          <cell r="P3981" t="str">
            <v>M5</v>
          </cell>
          <cell r="Q3981" t="str">
            <v>J1</v>
          </cell>
          <cell r="R3981" t="str">
            <v>J6</v>
          </cell>
          <cell r="S3981" t="str">
            <v>PENDIENTE</v>
          </cell>
          <cell r="T3981">
            <v>0</v>
          </cell>
          <cell r="U3981" t="str">
            <v>LOPEZ RUIZ WILBERTO</v>
          </cell>
          <cell r="V3981" t="str">
            <v>FLOREZ CONDORI  JOSE WILLIANS</v>
          </cell>
        </row>
        <row r="3982">
          <cell r="A3982">
            <v>3932</v>
          </cell>
          <cell r="B3982">
            <v>42744</v>
          </cell>
          <cell r="C3982" t="str">
            <v>ENERO</v>
          </cell>
          <cell r="D3982" t="str">
            <v>2017</v>
          </cell>
          <cell r="E3982">
            <v>785</v>
          </cell>
          <cell r="F3982" t="str">
            <v>X2W-762</v>
          </cell>
          <cell r="G3982" t="str">
            <v>C5V-998</v>
          </cell>
          <cell r="H3982" t="str">
            <v>LAS BAMBAS</v>
          </cell>
          <cell r="I3982">
            <v>161727</v>
          </cell>
          <cell r="J3982" t="str">
            <v>REPUESTO</v>
          </cell>
          <cell r="K3982" t="str">
            <v>LIQUIDO REFRIGERANTE</v>
          </cell>
          <cell r="L3982">
            <v>1</v>
          </cell>
          <cell r="M3982" t="str">
            <v>GLNS.</v>
          </cell>
          <cell r="N3982" t="str">
            <v>TRACTO</v>
          </cell>
          <cell r="O3982">
            <v>46</v>
          </cell>
          <cell r="P3982" t="str">
            <v>M5</v>
          </cell>
          <cell r="Q3982" t="str">
            <v>J1</v>
          </cell>
          <cell r="R3982" t="str">
            <v>J6</v>
          </cell>
          <cell r="S3982" t="str">
            <v>PENDIENTE</v>
          </cell>
          <cell r="T3982">
            <v>0</v>
          </cell>
          <cell r="U3982" t="str">
            <v>LOPEZ RUIZ WILBERTO</v>
          </cell>
          <cell r="V3982" t="str">
            <v>FLOREZ CONDORI  JOSE WILLIANS</v>
          </cell>
        </row>
        <row r="3983">
          <cell r="A3983">
            <v>3952</v>
          </cell>
          <cell r="B3983">
            <v>42744</v>
          </cell>
          <cell r="C3983" t="str">
            <v>ENERO</v>
          </cell>
          <cell r="D3983" t="str">
            <v>2017</v>
          </cell>
          <cell r="E3983">
            <v>772</v>
          </cell>
          <cell r="F3983" t="str">
            <v>X2W-765</v>
          </cell>
          <cell r="G3983" t="str">
            <v>C5V-993</v>
          </cell>
          <cell r="H3983" t="str">
            <v>LAS BAMBAS</v>
          </cell>
          <cell r="I3983">
            <v>160329</v>
          </cell>
          <cell r="J3983" t="str">
            <v>REPUESTO</v>
          </cell>
          <cell r="K3983" t="str">
            <v>PRESINTOS 300</v>
          </cell>
          <cell r="L3983">
            <v>5</v>
          </cell>
          <cell r="M3983" t="str">
            <v>UNID.</v>
          </cell>
          <cell r="N3983" t="str">
            <v>CISTERNA</v>
          </cell>
          <cell r="O3983">
            <v>46</v>
          </cell>
          <cell r="P3983" t="str">
            <v>J1</v>
          </cell>
          <cell r="Q3983" t="str">
            <v>J1</v>
          </cell>
          <cell r="R3983" t="str">
            <v>J6</v>
          </cell>
          <cell r="S3983" t="str">
            <v>PENDIENTE</v>
          </cell>
          <cell r="T3983">
            <v>0</v>
          </cell>
          <cell r="U3983" t="str">
            <v>FLOREZ CONDORI  JOSE WILLIANS</v>
          </cell>
          <cell r="V3983" t="str">
            <v>FLOREZ CONDORI  JOSE WILLIANS</v>
          </cell>
        </row>
        <row r="3984">
          <cell r="A3984">
            <v>4012</v>
          </cell>
          <cell r="B3984">
            <v>42745</v>
          </cell>
          <cell r="C3984" t="str">
            <v>ENERO</v>
          </cell>
          <cell r="D3984" t="str">
            <v>2017</v>
          </cell>
          <cell r="E3984">
            <v>790</v>
          </cell>
          <cell r="F3984" t="str">
            <v>A9H-889</v>
          </cell>
          <cell r="G3984" t="str">
            <v>CAMION</v>
          </cell>
          <cell r="H3984" t="str">
            <v>TAMBOMAYO</v>
          </cell>
          <cell r="I3984">
            <v>123746</v>
          </cell>
          <cell r="J3984" t="str">
            <v>REPUESTO</v>
          </cell>
          <cell r="K3984" t="str">
            <v>EMPAQUE DE ACEITE</v>
          </cell>
          <cell r="L3984">
            <v>2</v>
          </cell>
          <cell r="M3984" t="str">
            <v>UNID.</v>
          </cell>
          <cell r="N3984" t="str">
            <v>CAMION</v>
          </cell>
          <cell r="O3984">
            <v>45</v>
          </cell>
          <cell r="P3984" t="str">
            <v>M5</v>
          </cell>
          <cell r="Q3984" t="str">
            <v>J1</v>
          </cell>
          <cell r="R3984" t="str">
            <v>J6</v>
          </cell>
          <cell r="S3984" t="str">
            <v>PENDIENTE</v>
          </cell>
          <cell r="T3984">
            <v>0</v>
          </cell>
          <cell r="U3984" t="str">
            <v>LOPEZ RUIZ WILBERTO</v>
          </cell>
          <cell r="V3984" t="str">
            <v>FLOREZ CONDORI  JOSE WILLIANS</v>
          </cell>
        </row>
        <row r="3985">
          <cell r="A3985">
            <v>4015</v>
          </cell>
          <cell r="B3985">
            <v>42745</v>
          </cell>
          <cell r="C3985" t="str">
            <v>ENERO</v>
          </cell>
          <cell r="D3985" t="str">
            <v>2017</v>
          </cell>
          <cell r="E3985">
            <v>798</v>
          </cell>
          <cell r="F3985" t="str">
            <v>ABP-729</v>
          </cell>
          <cell r="G3985" t="str">
            <v>D8K-985</v>
          </cell>
          <cell r="H3985" t="str">
            <v>LAS BAMBAS</v>
          </cell>
          <cell r="I3985">
            <v>115370</v>
          </cell>
          <cell r="J3985" t="str">
            <v>REPUESTO</v>
          </cell>
          <cell r="K3985" t="str">
            <v>ZAPATAS</v>
          </cell>
          <cell r="L3985">
            <v>2</v>
          </cell>
          <cell r="M3985" t="str">
            <v>JUEGO</v>
          </cell>
          <cell r="N3985" t="str">
            <v>TRACTO</v>
          </cell>
          <cell r="O3985">
            <v>45</v>
          </cell>
          <cell r="P3985" t="str">
            <v>M8</v>
          </cell>
          <cell r="Q3985" t="str">
            <v>J1</v>
          </cell>
          <cell r="R3985" t="str">
            <v>J6</v>
          </cell>
          <cell r="S3985" t="str">
            <v>PENDIENTE</v>
          </cell>
          <cell r="T3985">
            <v>0</v>
          </cell>
          <cell r="U3985" t="str">
            <v>VARILLAS GAGO  OSCAR ALBERTO</v>
          </cell>
          <cell r="V3985" t="str">
            <v>FLOREZ CONDORI  JOSE WILLIANS</v>
          </cell>
        </row>
        <row r="3986">
          <cell r="A3986">
            <v>4016</v>
          </cell>
          <cell r="B3986">
            <v>42745</v>
          </cell>
          <cell r="C3986" t="str">
            <v>ENERO</v>
          </cell>
          <cell r="D3986" t="str">
            <v>2017</v>
          </cell>
          <cell r="E3986">
            <v>798</v>
          </cell>
          <cell r="F3986" t="str">
            <v>ABP-729</v>
          </cell>
          <cell r="G3986" t="str">
            <v>D8K-985</v>
          </cell>
          <cell r="H3986" t="str">
            <v>LAS BAMBAS</v>
          </cell>
          <cell r="I3986">
            <v>115370</v>
          </cell>
          <cell r="J3986" t="str">
            <v>REPUESTO</v>
          </cell>
          <cell r="K3986" t="str">
            <v>RESORTES GRANDES</v>
          </cell>
          <cell r="L3986">
            <v>4</v>
          </cell>
          <cell r="M3986" t="str">
            <v>UNID.</v>
          </cell>
          <cell r="N3986" t="str">
            <v>TRACTO</v>
          </cell>
          <cell r="O3986">
            <v>45</v>
          </cell>
          <cell r="P3986" t="str">
            <v>M8</v>
          </cell>
          <cell r="Q3986" t="str">
            <v>J1</v>
          </cell>
          <cell r="R3986" t="str">
            <v>J6</v>
          </cell>
          <cell r="S3986" t="str">
            <v>PENDIENTE</v>
          </cell>
          <cell r="T3986">
            <v>0</v>
          </cell>
          <cell r="U3986" t="str">
            <v>VARILLAS GAGO  OSCAR ALBERTO</v>
          </cell>
          <cell r="V3986" t="str">
            <v>FLOREZ CONDORI  JOSE WILLIANS</v>
          </cell>
        </row>
        <row r="3987">
          <cell r="A3987">
            <v>4017</v>
          </cell>
          <cell r="B3987">
            <v>42745</v>
          </cell>
          <cell r="C3987" t="str">
            <v>ENERO</v>
          </cell>
          <cell r="D3987" t="str">
            <v>2017</v>
          </cell>
          <cell r="E3987">
            <v>798</v>
          </cell>
          <cell r="F3987" t="str">
            <v>ABP-729</v>
          </cell>
          <cell r="G3987" t="str">
            <v>D8K-985</v>
          </cell>
          <cell r="H3987" t="str">
            <v>LAS BAMBAS</v>
          </cell>
          <cell r="I3987">
            <v>115370</v>
          </cell>
          <cell r="J3987" t="str">
            <v>REPUESTO</v>
          </cell>
          <cell r="K3987" t="str">
            <v>RESORTES PEQUEÑOS</v>
          </cell>
          <cell r="L3987">
            <v>8</v>
          </cell>
          <cell r="M3987" t="str">
            <v>UNID.</v>
          </cell>
          <cell r="N3987" t="str">
            <v>TRACTO</v>
          </cell>
          <cell r="O3987">
            <v>45</v>
          </cell>
          <cell r="P3987" t="str">
            <v>M8</v>
          </cell>
          <cell r="Q3987" t="str">
            <v>J1</v>
          </cell>
          <cell r="R3987" t="str">
            <v>J6</v>
          </cell>
          <cell r="S3987" t="str">
            <v>PENDIENTE</v>
          </cell>
          <cell r="T3987">
            <v>0</v>
          </cell>
          <cell r="U3987" t="str">
            <v>VARILLAS GAGO  OSCAR ALBERTO</v>
          </cell>
          <cell r="V3987" t="str">
            <v>FLOREZ CONDORI  JOSE WILLIANS</v>
          </cell>
        </row>
        <row r="3988">
          <cell r="A3988">
            <v>4018</v>
          </cell>
          <cell r="B3988">
            <v>42745</v>
          </cell>
          <cell r="C3988" t="str">
            <v>ENERO</v>
          </cell>
          <cell r="D3988" t="str">
            <v>2017</v>
          </cell>
          <cell r="E3988">
            <v>798</v>
          </cell>
          <cell r="F3988" t="str">
            <v>ABP-729</v>
          </cell>
          <cell r="G3988" t="str">
            <v>D8K-985</v>
          </cell>
          <cell r="H3988" t="str">
            <v>LAS BAMBAS</v>
          </cell>
          <cell r="I3988">
            <v>115370</v>
          </cell>
          <cell r="J3988" t="str">
            <v>REPUESTO</v>
          </cell>
          <cell r="K3988" t="str">
            <v>RETEN DE RUEDA DE TRACCION 47691 SKF</v>
          </cell>
          <cell r="L3988">
            <v>1</v>
          </cell>
          <cell r="M3988" t="str">
            <v>UNID.</v>
          </cell>
          <cell r="N3988" t="str">
            <v>TRACTO</v>
          </cell>
          <cell r="O3988">
            <v>45</v>
          </cell>
          <cell r="P3988" t="str">
            <v>M8</v>
          </cell>
          <cell r="Q3988" t="str">
            <v>J1</v>
          </cell>
          <cell r="R3988" t="str">
            <v>J6</v>
          </cell>
          <cell r="S3988" t="str">
            <v>PENDIENTE</v>
          </cell>
          <cell r="T3988">
            <v>0</v>
          </cell>
          <cell r="U3988" t="str">
            <v>VARILLAS GAGO  OSCAR ALBERTO</v>
          </cell>
          <cell r="V3988" t="str">
            <v>FLOREZ CONDORI  JOSE WILLIANS</v>
          </cell>
        </row>
        <row r="3989">
          <cell r="A3989">
            <v>4019</v>
          </cell>
          <cell r="B3989">
            <v>42745</v>
          </cell>
          <cell r="C3989" t="str">
            <v>ENERO</v>
          </cell>
          <cell r="D3989" t="str">
            <v>2017</v>
          </cell>
          <cell r="E3989">
            <v>798</v>
          </cell>
          <cell r="F3989" t="str">
            <v>ABP-729</v>
          </cell>
          <cell r="G3989" t="str">
            <v>D8K-985</v>
          </cell>
          <cell r="H3989" t="str">
            <v>LAS BAMBAS</v>
          </cell>
          <cell r="I3989">
            <v>115370</v>
          </cell>
          <cell r="J3989" t="str">
            <v>REPUESTO</v>
          </cell>
          <cell r="K3989" t="str">
            <v>ACEITE 85W140</v>
          </cell>
          <cell r="L3989">
            <v>0.15</v>
          </cell>
          <cell r="M3989" t="str">
            <v>GLNS.</v>
          </cell>
          <cell r="N3989" t="str">
            <v>TRACTO</v>
          </cell>
          <cell r="O3989">
            <v>45</v>
          </cell>
          <cell r="P3989" t="str">
            <v>M8</v>
          </cell>
          <cell r="Q3989" t="str">
            <v>J1</v>
          </cell>
          <cell r="R3989" t="str">
            <v>J6</v>
          </cell>
          <cell r="S3989" t="str">
            <v>PENDIENTE</v>
          </cell>
          <cell r="T3989">
            <v>0</v>
          </cell>
          <cell r="U3989" t="str">
            <v>VARILLAS GAGO  OSCAR ALBERTO</v>
          </cell>
          <cell r="V3989" t="str">
            <v>FLOREZ CONDORI  JOSE WILLIANS</v>
          </cell>
        </row>
        <row r="3990">
          <cell r="A3990">
            <v>4021</v>
          </cell>
          <cell r="B3990">
            <v>42745</v>
          </cell>
          <cell r="C3990" t="str">
            <v>ENERO</v>
          </cell>
          <cell r="D3990" t="str">
            <v>2017</v>
          </cell>
          <cell r="E3990">
            <v>798</v>
          </cell>
          <cell r="F3990" t="str">
            <v>ABP-729</v>
          </cell>
          <cell r="G3990" t="str">
            <v>D8K-985</v>
          </cell>
          <cell r="H3990" t="str">
            <v>LAS BAMBAS</v>
          </cell>
          <cell r="I3990">
            <v>115370</v>
          </cell>
          <cell r="J3990" t="str">
            <v>REPUESTO</v>
          </cell>
          <cell r="K3990" t="str">
            <v xml:space="preserve">TANQUE DE EXPANSION </v>
          </cell>
          <cell r="L3990">
            <v>1</v>
          </cell>
          <cell r="M3990" t="str">
            <v>UNID.</v>
          </cell>
          <cell r="N3990" t="str">
            <v>TRACTO</v>
          </cell>
          <cell r="O3990">
            <v>45</v>
          </cell>
          <cell r="P3990" t="str">
            <v>M8</v>
          </cell>
          <cell r="Q3990" t="str">
            <v>J1</v>
          </cell>
          <cell r="R3990" t="str">
            <v>J1</v>
          </cell>
          <cell r="S3990" t="str">
            <v>PENDIENTE</v>
          </cell>
          <cell r="T3990">
            <v>0</v>
          </cell>
          <cell r="U3990" t="str">
            <v>VARILLAS GAGO  OSCAR ALBERTO</v>
          </cell>
          <cell r="V3990" t="str">
            <v>FLOREZ CONDORI  JOSE WILLIANS</v>
          </cell>
        </row>
        <row r="3991">
          <cell r="A3991">
            <v>4024</v>
          </cell>
          <cell r="B3991">
            <v>42745</v>
          </cell>
          <cell r="C3991" t="str">
            <v>ENERO</v>
          </cell>
          <cell r="D3991" t="str">
            <v>2017</v>
          </cell>
          <cell r="E3991">
            <v>798</v>
          </cell>
          <cell r="F3991" t="str">
            <v>ABP-729</v>
          </cell>
          <cell r="G3991" t="str">
            <v>D8K-985</v>
          </cell>
          <cell r="H3991" t="str">
            <v>LAS BAMBAS</v>
          </cell>
          <cell r="I3991">
            <v>115370</v>
          </cell>
          <cell r="J3991" t="str">
            <v>REPUESTO</v>
          </cell>
          <cell r="K3991" t="str">
            <v>VALVULA INTERLOOK</v>
          </cell>
          <cell r="L3991">
            <v>1</v>
          </cell>
          <cell r="M3991" t="str">
            <v>UNID.</v>
          </cell>
          <cell r="N3991" t="str">
            <v>CISTERNA</v>
          </cell>
          <cell r="O3991">
            <v>45</v>
          </cell>
          <cell r="P3991" t="str">
            <v>M8</v>
          </cell>
          <cell r="Q3991" t="str">
            <v>J1</v>
          </cell>
          <cell r="R3991" t="str">
            <v>J6</v>
          </cell>
          <cell r="S3991" t="str">
            <v>PENDIENTE</v>
          </cell>
          <cell r="T3991">
            <v>0</v>
          </cell>
          <cell r="U3991" t="str">
            <v>VARILLAS GAGO  OSCAR ALBERTO</v>
          </cell>
          <cell r="V3991" t="str">
            <v>FLOREZ CONDORI  JOSE WILLIANS</v>
          </cell>
        </row>
        <row r="3992">
          <cell r="A3992">
            <v>4020</v>
          </cell>
          <cell r="B3992">
            <v>42745</v>
          </cell>
          <cell r="C3992" t="str">
            <v>ENERO</v>
          </cell>
          <cell r="D3992" t="str">
            <v>2017</v>
          </cell>
          <cell r="E3992">
            <v>791</v>
          </cell>
          <cell r="F3992" t="str">
            <v>ABQ-704</v>
          </cell>
          <cell r="G3992" t="str">
            <v>TBB-995</v>
          </cell>
          <cell r="H3992" t="str">
            <v>LAS BAMBAS</v>
          </cell>
          <cell r="I3992">
            <v>115352</v>
          </cell>
          <cell r="J3992" t="str">
            <v>SERVICIO</v>
          </cell>
          <cell r="K3992" t="str">
            <v>REPARACION DE PETETE</v>
          </cell>
          <cell r="L3992">
            <v>1</v>
          </cell>
          <cell r="M3992" t="str">
            <v>UNID.</v>
          </cell>
          <cell r="N3992" t="str">
            <v>TRACTO</v>
          </cell>
          <cell r="O3992">
            <v>45</v>
          </cell>
          <cell r="P3992" t="str">
            <v>J1</v>
          </cell>
          <cell r="Q3992" t="str">
            <v>J1</v>
          </cell>
          <cell r="R3992" t="str">
            <v>J1</v>
          </cell>
          <cell r="S3992" t="str">
            <v>PENDIENTE</v>
          </cell>
          <cell r="T3992">
            <v>0</v>
          </cell>
          <cell r="U3992" t="str">
            <v>FLOREZ CONDORI  JOSE WILLIANS</v>
          </cell>
          <cell r="V3992" t="str">
            <v>FLOREZ CONDORI  JOSE WILLIANS</v>
          </cell>
        </row>
        <row r="3993">
          <cell r="A3993">
            <v>4022</v>
          </cell>
          <cell r="B3993">
            <v>42745</v>
          </cell>
          <cell r="C3993" t="str">
            <v>ENERO</v>
          </cell>
          <cell r="D3993" t="str">
            <v>2017</v>
          </cell>
          <cell r="E3993">
            <v>759</v>
          </cell>
          <cell r="F3993" t="str">
            <v>AKX-731</v>
          </cell>
          <cell r="G3993" t="str">
            <v>TCD-980</v>
          </cell>
          <cell r="H3993" t="str">
            <v>LAS BAMBAS</v>
          </cell>
          <cell r="I3993">
            <v>39157</v>
          </cell>
          <cell r="J3993" t="str">
            <v>REPUESTO</v>
          </cell>
          <cell r="K3993" t="str">
            <v>SUPERCITO 1/8</v>
          </cell>
          <cell r="L3993">
            <v>2</v>
          </cell>
          <cell r="M3993" t="str">
            <v>KG.</v>
          </cell>
          <cell r="N3993" t="str">
            <v>CISTERNA</v>
          </cell>
          <cell r="O3993">
            <v>45</v>
          </cell>
          <cell r="P3993" t="str">
            <v>S1</v>
          </cell>
          <cell r="Q3993" t="str">
            <v>J1</v>
          </cell>
          <cell r="R3993" t="str">
            <v>J6</v>
          </cell>
          <cell r="S3993" t="str">
            <v>PENDIENTE</v>
          </cell>
          <cell r="T3993">
            <v>0</v>
          </cell>
          <cell r="U3993" t="str">
            <v>BAYONA CRUZ CRISTIAN ARMANDO</v>
          </cell>
          <cell r="V3993" t="str">
            <v>FLOREZ CONDORI  JOSE WILLIANS</v>
          </cell>
        </row>
        <row r="3994">
          <cell r="A3994">
            <v>4023</v>
          </cell>
          <cell r="B3994">
            <v>42745</v>
          </cell>
          <cell r="C3994" t="str">
            <v>ENERO</v>
          </cell>
          <cell r="D3994" t="str">
            <v>2017</v>
          </cell>
          <cell r="E3994">
            <v>759</v>
          </cell>
          <cell r="F3994" t="str">
            <v>AKX-731</v>
          </cell>
          <cell r="G3994" t="str">
            <v>TCD-980</v>
          </cell>
          <cell r="H3994" t="str">
            <v>LAS BAMBAS</v>
          </cell>
          <cell r="I3994">
            <v>39157</v>
          </cell>
          <cell r="J3994" t="str">
            <v>REPUESTO</v>
          </cell>
          <cell r="K3994" t="str">
            <v>ABRAZADERA DE SUSPENSION NEUMATICA</v>
          </cell>
          <cell r="L3994">
            <v>1</v>
          </cell>
          <cell r="M3994" t="str">
            <v>UNID.</v>
          </cell>
          <cell r="N3994" t="str">
            <v>CISTERNA</v>
          </cell>
          <cell r="O3994">
            <v>45</v>
          </cell>
          <cell r="P3994" t="str">
            <v>S1</v>
          </cell>
          <cell r="Q3994" t="str">
            <v>J1</v>
          </cell>
          <cell r="R3994" t="str">
            <v>J6</v>
          </cell>
          <cell r="S3994" t="str">
            <v>PENDIENTE</v>
          </cell>
          <cell r="T3994">
            <v>0</v>
          </cell>
          <cell r="U3994" t="str">
            <v>BAYONA CRUZ CRISTIAN ARMANDO</v>
          </cell>
          <cell r="V3994" t="str">
            <v>FLOREZ CONDORI  JOSE WILLIANS</v>
          </cell>
        </row>
        <row r="3995">
          <cell r="A3995">
            <v>4014</v>
          </cell>
          <cell r="B3995">
            <v>42745</v>
          </cell>
          <cell r="C3995" t="str">
            <v>ENERO</v>
          </cell>
          <cell r="D3995" t="str">
            <v>2017</v>
          </cell>
          <cell r="E3995">
            <v>788</v>
          </cell>
          <cell r="F3995" t="str">
            <v>B2L-889</v>
          </cell>
          <cell r="G3995" t="str">
            <v>CAMION</v>
          </cell>
          <cell r="H3995" t="str">
            <v>TAMBOMAYO</v>
          </cell>
          <cell r="I3995">
            <v>124981</v>
          </cell>
          <cell r="J3995" t="str">
            <v>REPUESTO</v>
          </cell>
          <cell r="K3995" t="str">
            <v>FAJAS DE ALTERNADOR</v>
          </cell>
          <cell r="L3995">
            <v>2</v>
          </cell>
          <cell r="M3995" t="str">
            <v>UNID.</v>
          </cell>
          <cell r="N3995" t="str">
            <v>CAMION</v>
          </cell>
          <cell r="O3995">
            <v>45</v>
          </cell>
          <cell r="P3995" t="str">
            <v>M9</v>
          </cell>
          <cell r="Q3995" t="str">
            <v>J1</v>
          </cell>
          <cell r="R3995" t="str">
            <v>J6</v>
          </cell>
          <cell r="S3995" t="str">
            <v>PENDIENTE</v>
          </cell>
          <cell r="T3995">
            <v>0</v>
          </cell>
          <cell r="U3995" t="str">
            <v>POMA SALAZAR CIRO</v>
          </cell>
          <cell r="V3995" t="str">
            <v>FLOREZ CONDORI  JOSE WILLIANS</v>
          </cell>
        </row>
        <row r="3996">
          <cell r="A3996">
            <v>3983</v>
          </cell>
          <cell r="B3996">
            <v>42745</v>
          </cell>
          <cell r="C3996" t="str">
            <v>ENERO</v>
          </cell>
          <cell r="D3996" t="str">
            <v>2017</v>
          </cell>
          <cell r="E3996">
            <v>787</v>
          </cell>
          <cell r="F3996" t="str">
            <v>C9P-948</v>
          </cell>
          <cell r="G3996" t="str">
            <v>B4O-995</v>
          </cell>
          <cell r="H3996" t="str">
            <v>LAS BAMBAS</v>
          </cell>
          <cell r="I3996">
            <v>159895</v>
          </cell>
          <cell r="J3996" t="str">
            <v>REPUESTO</v>
          </cell>
          <cell r="K3996" t="str">
            <v>TAPON DE VALVULA WESLEY PARA TURBO</v>
          </cell>
          <cell r="L3996">
            <v>1</v>
          </cell>
          <cell r="M3996" t="str">
            <v>UNID.</v>
          </cell>
          <cell r="N3996" t="str">
            <v>TRACTO</v>
          </cell>
          <cell r="O3996">
            <v>45</v>
          </cell>
          <cell r="P3996" t="str">
            <v>J1</v>
          </cell>
          <cell r="Q3996" t="str">
            <v>J1</v>
          </cell>
          <cell r="R3996" t="str">
            <v>J6</v>
          </cell>
          <cell r="S3996" t="str">
            <v>PENDIENTE</v>
          </cell>
          <cell r="T3996">
            <v>0</v>
          </cell>
          <cell r="U3996" t="str">
            <v>FLOREZ CONDORI  JOSE WILLIANS</v>
          </cell>
          <cell r="V3996" t="str">
            <v>FLOREZ CONDORI  JOSE WILLIANS</v>
          </cell>
        </row>
        <row r="3997">
          <cell r="A3997">
            <v>3995</v>
          </cell>
          <cell r="B3997">
            <v>42745</v>
          </cell>
          <cell r="C3997" t="str">
            <v>ENERO</v>
          </cell>
          <cell r="D3997" t="str">
            <v>2017</v>
          </cell>
          <cell r="E3997">
            <v>787</v>
          </cell>
          <cell r="F3997" t="str">
            <v>C9P-948</v>
          </cell>
          <cell r="G3997" t="str">
            <v>B4O-995</v>
          </cell>
          <cell r="H3997" t="str">
            <v>LAS BAMBAS</v>
          </cell>
          <cell r="I3997">
            <v>159895</v>
          </cell>
          <cell r="J3997" t="str">
            <v>REPUESTO</v>
          </cell>
          <cell r="K3997" t="str">
            <v>FILTRO DE AIRE PRIMARIO</v>
          </cell>
          <cell r="L3997">
            <v>1</v>
          </cell>
          <cell r="M3997" t="str">
            <v>UNID.</v>
          </cell>
          <cell r="N3997" t="str">
            <v>TRACTO</v>
          </cell>
          <cell r="O3997">
            <v>45</v>
          </cell>
          <cell r="P3997" t="str">
            <v>M9</v>
          </cell>
          <cell r="Q3997" t="str">
            <v>J1</v>
          </cell>
          <cell r="R3997" t="str">
            <v>J1</v>
          </cell>
          <cell r="S3997" t="str">
            <v>PENDIENTE</v>
          </cell>
          <cell r="T3997">
            <v>0</v>
          </cell>
          <cell r="U3997" t="str">
            <v>POMA SALAZAR CIRO</v>
          </cell>
          <cell r="V3997" t="str">
            <v>FLOREZ CONDORI  JOSE WILLIANS</v>
          </cell>
        </row>
        <row r="3998">
          <cell r="A3998">
            <v>3991</v>
          </cell>
          <cell r="B3998">
            <v>42745</v>
          </cell>
          <cell r="C3998" t="str">
            <v>ENERO</v>
          </cell>
          <cell r="D3998" t="str">
            <v>2017</v>
          </cell>
          <cell r="E3998">
            <v>796</v>
          </cell>
          <cell r="F3998" t="str">
            <v>D3N-721</v>
          </cell>
          <cell r="G3998" t="str">
            <v>C4S-979</v>
          </cell>
          <cell r="H3998" t="str">
            <v>LAS BAMBAS</v>
          </cell>
          <cell r="I3998">
            <v>140804</v>
          </cell>
          <cell r="J3998" t="str">
            <v>REPUESTO</v>
          </cell>
          <cell r="K3998" t="str">
            <v>PARCHE RACK 10</v>
          </cell>
          <cell r="L3998">
            <v>1</v>
          </cell>
          <cell r="M3998" t="str">
            <v>UNID.</v>
          </cell>
          <cell r="N3998" t="str">
            <v>TRACTO</v>
          </cell>
          <cell r="O3998">
            <v>45</v>
          </cell>
          <cell r="P3998" t="str">
            <v>N2</v>
          </cell>
          <cell r="Q3998" t="str">
            <v>J3</v>
          </cell>
          <cell r="R3998" t="str">
            <v>J6</v>
          </cell>
          <cell r="S3998" t="str">
            <v>PENDIENTE</v>
          </cell>
          <cell r="T3998">
            <v>0</v>
          </cell>
          <cell r="U3998" t="str">
            <v>MAMANI LARICO  EDUARDO ALVARO</v>
          </cell>
          <cell r="V3998" t="str">
            <v>CHURA PIZARRO ALBERTO</v>
          </cell>
        </row>
        <row r="3999">
          <cell r="A3999">
            <v>3992</v>
          </cell>
          <cell r="B3999">
            <v>42745</v>
          </cell>
          <cell r="C3999" t="str">
            <v>ENERO</v>
          </cell>
          <cell r="D3999" t="str">
            <v>2017</v>
          </cell>
          <cell r="E3999">
            <v>796</v>
          </cell>
          <cell r="F3999" t="str">
            <v>D3N-721</v>
          </cell>
          <cell r="G3999" t="str">
            <v>C4S-979</v>
          </cell>
          <cell r="H3999" t="str">
            <v>LAS BAMBAS</v>
          </cell>
          <cell r="I3999">
            <v>140804</v>
          </cell>
          <cell r="J3999" t="str">
            <v>REPUESTO</v>
          </cell>
          <cell r="K3999" t="str">
            <v>PARCHE RACK 14</v>
          </cell>
          <cell r="L3999">
            <v>1</v>
          </cell>
          <cell r="M3999" t="str">
            <v>UNID.</v>
          </cell>
          <cell r="N3999" t="str">
            <v>TRACTO</v>
          </cell>
          <cell r="O3999">
            <v>45</v>
          </cell>
          <cell r="P3999" t="str">
            <v>N2</v>
          </cell>
          <cell r="Q3999" t="str">
            <v>J3</v>
          </cell>
          <cell r="R3999" t="str">
            <v>J6</v>
          </cell>
          <cell r="S3999" t="str">
            <v>PENDIENTE</v>
          </cell>
          <cell r="T3999">
            <v>0</v>
          </cell>
          <cell r="U3999" t="str">
            <v>MAMANI LARICO  EDUARDO ALVARO</v>
          </cell>
          <cell r="V3999" t="str">
            <v>CHURA PIZARRO ALBERTO</v>
          </cell>
        </row>
        <row r="4000">
          <cell r="A4000">
            <v>4005</v>
          </cell>
          <cell r="B4000">
            <v>42745</v>
          </cell>
          <cell r="C4000" t="str">
            <v>ENERO</v>
          </cell>
          <cell r="D4000" t="str">
            <v>2017</v>
          </cell>
          <cell r="E4000">
            <v>796</v>
          </cell>
          <cell r="F4000" t="str">
            <v>D3N-721</v>
          </cell>
          <cell r="G4000" t="str">
            <v>C4S-979</v>
          </cell>
          <cell r="H4000" t="str">
            <v>LAS BAMBAS</v>
          </cell>
          <cell r="I4000">
            <v>140804</v>
          </cell>
          <cell r="J4000" t="str">
            <v>REPUESTO</v>
          </cell>
          <cell r="K4000" t="str">
            <v xml:space="preserve">PERNOS 1/4 X 1 </v>
          </cell>
          <cell r="L4000">
            <v>2</v>
          </cell>
          <cell r="M4000" t="str">
            <v>UNID.</v>
          </cell>
          <cell r="N4000" t="str">
            <v>TRACTO</v>
          </cell>
          <cell r="O4000">
            <v>45</v>
          </cell>
          <cell r="P4000" t="str">
            <v>E2</v>
          </cell>
          <cell r="Q4000" t="str">
            <v>J1</v>
          </cell>
          <cell r="R4000" t="str">
            <v>J6</v>
          </cell>
          <cell r="S4000" t="str">
            <v>PENDIENTE</v>
          </cell>
          <cell r="T4000">
            <v>0</v>
          </cell>
          <cell r="U4000" t="str">
            <v>YUCA BELLIDO BORIS YERSY</v>
          </cell>
          <cell r="V4000" t="str">
            <v>FLOREZ CONDORI  JOSE WILLIANS</v>
          </cell>
        </row>
        <row r="4001">
          <cell r="A4001">
            <v>4006</v>
          </cell>
          <cell r="B4001">
            <v>42745</v>
          </cell>
          <cell r="C4001" t="str">
            <v>ENERO</v>
          </cell>
          <cell r="D4001" t="str">
            <v>2017</v>
          </cell>
          <cell r="E4001">
            <v>796</v>
          </cell>
          <cell r="F4001" t="str">
            <v>D3N-721</v>
          </cell>
          <cell r="G4001" t="str">
            <v>C4S-979</v>
          </cell>
          <cell r="H4001" t="str">
            <v>LAS BAMBAS</v>
          </cell>
          <cell r="I4001">
            <v>140804</v>
          </cell>
          <cell r="J4001" t="str">
            <v>REPUESTO</v>
          </cell>
          <cell r="K4001" t="str">
            <v>TUERCA 1/4</v>
          </cell>
          <cell r="L4001">
            <v>2</v>
          </cell>
          <cell r="M4001" t="str">
            <v>UNID.</v>
          </cell>
          <cell r="N4001" t="str">
            <v>TRACTO</v>
          </cell>
          <cell r="O4001">
            <v>45</v>
          </cell>
          <cell r="P4001" t="str">
            <v>E2</v>
          </cell>
          <cell r="Q4001" t="str">
            <v>J1</v>
          </cell>
          <cell r="R4001" t="str">
            <v>J6</v>
          </cell>
          <cell r="S4001" t="str">
            <v>PENDIENTE</v>
          </cell>
          <cell r="T4001">
            <v>0</v>
          </cell>
          <cell r="U4001" t="str">
            <v>YUCA BELLIDO BORIS YERSY</v>
          </cell>
          <cell r="V4001" t="str">
            <v>FLOREZ CONDORI  JOSE WILLIANS</v>
          </cell>
        </row>
        <row r="4002">
          <cell r="A4002">
            <v>4007</v>
          </cell>
          <cell r="B4002">
            <v>42745</v>
          </cell>
          <cell r="C4002" t="str">
            <v>ENERO</v>
          </cell>
          <cell r="D4002" t="str">
            <v>2017</v>
          </cell>
          <cell r="E4002">
            <v>796</v>
          </cell>
          <cell r="F4002" t="str">
            <v>D3N-721</v>
          </cell>
          <cell r="G4002" t="str">
            <v>C4S-979</v>
          </cell>
          <cell r="H4002" t="str">
            <v>LAS BAMBAS</v>
          </cell>
          <cell r="I4002">
            <v>140804</v>
          </cell>
          <cell r="J4002" t="str">
            <v>REPUESTO</v>
          </cell>
          <cell r="K4002" t="str">
            <v>ARANDELA PLANA 1/4</v>
          </cell>
          <cell r="L4002">
            <v>2</v>
          </cell>
          <cell r="M4002" t="str">
            <v>UNID.</v>
          </cell>
          <cell r="N4002" t="str">
            <v>TRACTO</v>
          </cell>
          <cell r="O4002">
            <v>45</v>
          </cell>
          <cell r="P4002" t="str">
            <v>E2</v>
          </cell>
          <cell r="Q4002" t="str">
            <v>J1</v>
          </cell>
          <cell r="R4002" t="str">
            <v>J6</v>
          </cell>
          <cell r="S4002" t="str">
            <v>PENDIENTE</v>
          </cell>
          <cell r="T4002">
            <v>0</v>
          </cell>
          <cell r="U4002" t="str">
            <v>YUCA BELLIDO BORIS YERSY</v>
          </cell>
          <cell r="V4002" t="str">
            <v>FLOREZ CONDORI  JOSE WILLIANS</v>
          </cell>
        </row>
        <row r="4003">
          <cell r="A4003">
            <v>3984</v>
          </cell>
          <cell r="B4003">
            <v>42745</v>
          </cell>
          <cell r="C4003" t="str">
            <v>ENERO</v>
          </cell>
          <cell r="D4003" t="str">
            <v>2017</v>
          </cell>
          <cell r="E4003">
            <v>761</v>
          </cell>
          <cell r="F4003" t="str">
            <v>D3P-730</v>
          </cell>
          <cell r="G4003" t="str">
            <v>TBM-980</v>
          </cell>
          <cell r="H4003" t="str">
            <v>LAS BAMBAS</v>
          </cell>
          <cell r="I4003">
            <v>109127</v>
          </cell>
          <cell r="J4003" t="str">
            <v>REPUESTO</v>
          </cell>
          <cell r="K4003" t="str">
            <v>TAPA DE SCULLY</v>
          </cell>
          <cell r="L4003">
            <v>1</v>
          </cell>
          <cell r="M4003" t="str">
            <v>UNID.</v>
          </cell>
          <cell r="N4003" t="str">
            <v>CISTERNA</v>
          </cell>
          <cell r="O4003">
            <v>45</v>
          </cell>
          <cell r="P4003" t="str">
            <v>J7</v>
          </cell>
          <cell r="Q4003" t="str">
            <v>J7</v>
          </cell>
          <cell r="R4003" t="str">
            <v>J6</v>
          </cell>
          <cell r="S4003" t="str">
            <v>PENDIENTE</v>
          </cell>
          <cell r="T4003">
            <v>0</v>
          </cell>
          <cell r="U4003" t="str">
            <v>DONAYRE INGA PEDRO</v>
          </cell>
          <cell r="V4003" t="str">
            <v>DONAYRE INGA PEDRO</v>
          </cell>
        </row>
        <row r="4004">
          <cell r="A4004">
            <v>3985</v>
          </cell>
          <cell r="B4004">
            <v>42745</v>
          </cell>
          <cell r="C4004" t="str">
            <v>ENERO</v>
          </cell>
          <cell r="D4004" t="str">
            <v>2017</v>
          </cell>
          <cell r="E4004">
            <v>795</v>
          </cell>
          <cell r="F4004" t="str">
            <v>D3R-742</v>
          </cell>
          <cell r="G4004" t="str">
            <v>D2E-975</v>
          </cell>
          <cell r="H4004" t="str">
            <v>LAS BAMBAS</v>
          </cell>
          <cell r="I4004">
            <v>158138</v>
          </cell>
          <cell r="J4004" t="str">
            <v>REPUESTO</v>
          </cell>
          <cell r="K4004" t="str">
            <v>RETEN DE RUEDA DE TRACCION 47691 SKF</v>
          </cell>
          <cell r="L4004">
            <v>1</v>
          </cell>
          <cell r="M4004" t="str">
            <v>UNID.</v>
          </cell>
          <cell r="N4004" t="str">
            <v>TRACTO</v>
          </cell>
          <cell r="O4004">
            <v>45</v>
          </cell>
          <cell r="P4004" t="str">
            <v>M8</v>
          </cell>
          <cell r="Q4004" t="str">
            <v>J1</v>
          </cell>
          <cell r="R4004" t="str">
            <v>J1</v>
          </cell>
          <cell r="S4004" t="str">
            <v>PENDIENTE</v>
          </cell>
          <cell r="T4004">
            <v>0</v>
          </cell>
          <cell r="U4004" t="str">
            <v>VARILLAS GAGO  OSCAR ALBERTO</v>
          </cell>
          <cell r="V4004" t="str">
            <v>FLOREZ CONDORI  JOSE WILLIANS</v>
          </cell>
        </row>
        <row r="4005">
          <cell r="A4005">
            <v>3986</v>
          </cell>
          <cell r="B4005">
            <v>42745</v>
          </cell>
          <cell r="C4005" t="str">
            <v>ENERO</v>
          </cell>
          <cell r="D4005" t="str">
            <v>2017</v>
          </cell>
          <cell r="E4005">
            <v>795</v>
          </cell>
          <cell r="F4005" t="str">
            <v>D3R-742</v>
          </cell>
          <cell r="G4005" t="str">
            <v>D2E-975</v>
          </cell>
          <cell r="H4005" t="str">
            <v>LAS BAMBAS</v>
          </cell>
          <cell r="I4005">
            <v>158138</v>
          </cell>
          <cell r="J4005" t="str">
            <v>REPUESTO</v>
          </cell>
          <cell r="K4005" t="str">
            <v>ACEITE 85W 140</v>
          </cell>
          <cell r="L4005">
            <v>0.25</v>
          </cell>
          <cell r="M4005" t="str">
            <v>GLNS.</v>
          </cell>
          <cell r="N4005" t="str">
            <v>TRACTO</v>
          </cell>
          <cell r="O4005">
            <v>45</v>
          </cell>
          <cell r="P4005" t="str">
            <v>M8</v>
          </cell>
          <cell r="Q4005" t="str">
            <v>J1</v>
          </cell>
          <cell r="R4005" t="str">
            <v>J1</v>
          </cell>
          <cell r="S4005" t="str">
            <v>PENDIENTE</v>
          </cell>
          <cell r="T4005">
            <v>0</v>
          </cell>
          <cell r="U4005" t="str">
            <v>VARILLAS GAGO  OSCAR ALBERTO</v>
          </cell>
          <cell r="V4005" t="str">
            <v>FLOREZ CONDORI  JOSE WILLIANS</v>
          </cell>
        </row>
        <row r="4006">
          <cell r="A4006">
            <v>3987</v>
          </cell>
          <cell r="B4006">
            <v>42745</v>
          </cell>
          <cell r="C4006" t="str">
            <v>ENERO</v>
          </cell>
          <cell r="D4006" t="str">
            <v>2017</v>
          </cell>
          <cell r="E4006">
            <v>795</v>
          </cell>
          <cell r="F4006" t="str">
            <v>D3R-742</v>
          </cell>
          <cell r="G4006" t="str">
            <v>D2E-975</v>
          </cell>
          <cell r="H4006" t="str">
            <v>LAS BAMBAS</v>
          </cell>
          <cell r="I4006">
            <v>158138</v>
          </cell>
          <cell r="J4006" t="str">
            <v>REPUESTO</v>
          </cell>
          <cell r="K4006" t="str">
            <v>SILICONA</v>
          </cell>
          <cell r="L4006">
            <v>1</v>
          </cell>
          <cell r="M4006" t="str">
            <v>UNID.</v>
          </cell>
          <cell r="N4006" t="str">
            <v>TRACTO</v>
          </cell>
          <cell r="O4006">
            <v>45</v>
          </cell>
          <cell r="P4006" t="str">
            <v>M8</v>
          </cell>
          <cell r="Q4006" t="str">
            <v>J1</v>
          </cell>
          <cell r="R4006" t="str">
            <v>J1</v>
          </cell>
          <cell r="S4006" t="str">
            <v>PENDIENTE</v>
          </cell>
          <cell r="T4006">
            <v>0</v>
          </cell>
          <cell r="U4006" t="str">
            <v>VARILLAS GAGO  OSCAR ALBERTO</v>
          </cell>
          <cell r="V4006" t="str">
            <v>FLOREZ CONDORI  JOSE WILLIANS</v>
          </cell>
        </row>
        <row r="4007">
          <cell r="A4007">
            <v>3996</v>
          </cell>
          <cell r="B4007">
            <v>42745</v>
          </cell>
          <cell r="C4007" t="str">
            <v>ENERO</v>
          </cell>
          <cell r="D4007" t="str">
            <v>2017</v>
          </cell>
          <cell r="E4007">
            <v>795</v>
          </cell>
          <cell r="F4007" t="str">
            <v>D3R-742</v>
          </cell>
          <cell r="G4007" t="str">
            <v>D2E-975</v>
          </cell>
          <cell r="H4007" t="str">
            <v>LAS BAMBAS</v>
          </cell>
          <cell r="I4007">
            <v>158138</v>
          </cell>
          <cell r="J4007" t="str">
            <v>REPUESTO</v>
          </cell>
          <cell r="K4007" t="str">
            <v xml:space="preserve">JUEGO DE ZAPATAS </v>
          </cell>
          <cell r="L4007">
            <v>0.5</v>
          </cell>
          <cell r="M4007" t="str">
            <v>JUEGO</v>
          </cell>
          <cell r="N4007" t="str">
            <v>TRACTO</v>
          </cell>
          <cell r="O4007">
            <v>45</v>
          </cell>
          <cell r="P4007" t="str">
            <v>M8</v>
          </cell>
          <cell r="Q4007" t="str">
            <v>J1</v>
          </cell>
          <cell r="R4007" t="str">
            <v>J5</v>
          </cell>
          <cell r="S4007" t="str">
            <v>PENDIENTE</v>
          </cell>
          <cell r="T4007">
            <v>0</v>
          </cell>
          <cell r="U4007" t="str">
            <v>VARILLAS GAGO  OSCAR ALBERTO</v>
          </cell>
          <cell r="V4007" t="str">
            <v>FLOREZ CONDORI  JOSE WILLIANS</v>
          </cell>
        </row>
        <row r="4008">
          <cell r="A4008">
            <v>3997</v>
          </cell>
          <cell r="B4008">
            <v>42745</v>
          </cell>
          <cell r="C4008" t="str">
            <v>ENERO</v>
          </cell>
          <cell r="D4008" t="str">
            <v>2017</v>
          </cell>
          <cell r="E4008">
            <v>795</v>
          </cell>
          <cell r="F4008" t="str">
            <v>D3R-742</v>
          </cell>
          <cell r="G4008" t="str">
            <v>D2E-975</v>
          </cell>
          <cell r="H4008" t="str">
            <v>LAS BAMBAS</v>
          </cell>
          <cell r="I4008">
            <v>158138</v>
          </cell>
          <cell r="J4008" t="str">
            <v>REPUESTO</v>
          </cell>
          <cell r="K4008" t="str">
            <v>RESORTES CHICOS</v>
          </cell>
          <cell r="L4008">
            <v>2</v>
          </cell>
          <cell r="M4008" t="str">
            <v>UNID.</v>
          </cell>
          <cell r="N4008" t="str">
            <v>TRACTO</v>
          </cell>
          <cell r="O4008">
            <v>45</v>
          </cell>
          <cell r="P4008" t="str">
            <v>M8</v>
          </cell>
          <cell r="Q4008" t="str">
            <v>J1</v>
          </cell>
          <cell r="R4008" t="str">
            <v>J5</v>
          </cell>
          <cell r="S4008" t="str">
            <v>PENDIENTE</v>
          </cell>
          <cell r="T4008">
            <v>0</v>
          </cell>
          <cell r="U4008" t="str">
            <v>VARILLAS GAGO  OSCAR ALBERTO</v>
          </cell>
          <cell r="V4008" t="str">
            <v>FLOREZ CONDORI  JOSE WILLIANS</v>
          </cell>
        </row>
        <row r="4009">
          <cell r="A4009">
            <v>3998</v>
          </cell>
          <cell r="B4009">
            <v>42745</v>
          </cell>
          <cell r="C4009" t="str">
            <v>ENERO</v>
          </cell>
          <cell r="D4009" t="str">
            <v>2017</v>
          </cell>
          <cell r="E4009">
            <v>795</v>
          </cell>
          <cell r="F4009" t="str">
            <v>D3R-742</v>
          </cell>
          <cell r="G4009" t="str">
            <v>D2E-975</v>
          </cell>
          <cell r="H4009" t="str">
            <v>LAS BAMBAS</v>
          </cell>
          <cell r="I4009">
            <v>158138</v>
          </cell>
          <cell r="J4009" t="str">
            <v>REPUESTO</v>
          </cell>
          <cell r="K4009" t="str">
            <v>RESORTES GRANDES</v>
          </cell>
          <cell r="L4009">
            <v>1</v>
          </cell>
          <cell r="M4009" t="str">
            <v>UNID.</v>
          </cell>
          <cell r="N4009" t="str">
            <v>TRACTO</v>
          </cell>
          <cell r="O4009">
            <v>45</v>
          </cell>
          <cell r="P4009" t="str">
            <v>M8</v>
          </cell>
          <cell r="Q4009" t="str">
            <v>J1</v>
          </cell>
          <cell r="R4009" t="str">
            <v>J5</v>
          </cell>
          <cell r="S4009" t="str">
            <v>PENDIENTE</v>
          </cell>
          <cell r="T4009">
            <v>0</v>
          </cell>
          <cell r="U4009" t="str">
            <v>VARILLAS GAGO  OSCAR ALBERTO</v>
          </cell>
          <cell r="V4009" t="str">
            <v>FLOREZ CONDORI  JOSE WILLIANS</v>
          </cell>
        </row>
        <row r="4010">
          <cell r="A4010">
            <v>3988</v>
          </cell>
          <cell r="B4010">
            <v>42745</v>
          </cell>
          <cell r="C4010" t="str">
            <v>ENERO</v>
          </cell>
          <cell r="D4010" t="str">
            <v>2017</v>
          </cell>
          <cell r="E4010">
            <v>786</v>
          </cell>
          <cell r="F4010" t="str">
            <v>D3R-791</v>
          </cell>
          <cell r="G4010" t="str">
            <v>B1M-993</v>
          </cell>
          <cell r="H4010" t="str">
            <v>LAS BAMBAS</v>
          </cell>
          <cell r="I4010">
            <v>144022</v>
          </cell>
          <cell r="J4010" t="str">
            <v>REPUESTO</v>
          </cell>
          <cell r="K4010" t="str">
            <v>MOTOR ELEVALUNA LADO IZQUIERDO</v>
          </cell>
          <cell r="L4010">
            <v>1</v>
          </cell>
          <cell r="M4010" t="str">
            <v>UNID.</v>
          </cell>
          <cell r="N4010" t="str">
            <v>TRACTO</v>
          </cell>
          <cell r="O4010">
            <v>45</v>
          </cell>
          <cell r="P4010" t="str">
            <v>E2</v>
          </cell>
          <cell r="Q4010" t="str">
            <v>J1</v>
          </cell>
          <cell r="R4010" t="str">
            <v>J6</v>
          </cell>
          <cell r="S4010" t="str">
            <v>PENDIENTE</v>
          </cell>
          <cell r="T4010">
            <v>0</v>
          </cell>
          <cell r="U4010" t="str">
            <v>YUCA BELLIDO BORIS YERSY</v>
          </cell>
          <cell r="V4010" t="str">
            <v>FLOREZ CONDORI  JOSE WILLIANS</v>
          </cell>
        </row>
        <row r="4011">
          <cell r="A4011">
            <v>3999</v>
          </cell>
          <cell r="B4011">
            <v>42745</v>
          </cell>
          <cell r="C4011" t="str">
            <v>ENERO</v>
          </cell>
          <cell r="D4011" t="str">
            <v>2017</v>
          </cell>
          <cell r="E4011">
            <v>797</v>
          </cell>
          <cell r="F4011" t="str">
            <v>D6F-903</v>
          </cell>
          <cell r="G4011" t="str">
            <v>B8K-997</v>
          </cell>
          <cell r="H4011" t="str">
            <v>LAS BAMBAS</v>
          </cell>
          <cell r="I4011">
            <v>222087</v>
          </cell>
          <cell r="J4011" t="str">
            <v>REPUESTO</v>
          </cell>
          <cell r="K4011" t="str">
            <v>CRUZETA DE CARDAN BEBE</v>
          </cell>
          <cell r="L4011">
            <v>1</v>
          </cell>
          <cell r="M4011" t="str">
            <v>UNID.</v>
          </cell>
          <cell r="N4011" t="str">
            <v>TRACTO</v>
          </cell>
          <cell r="O4011">
            <v>45</v>
          </cell>
          <cell r="P4011" t="str">
            <v>M5</v>
          </cell>
          <cell r="Q4011" t="str">
            <v>J1</v>
          </cell>
          <cell r="R4011" t="str">
            <v>J6</v>
          </cell>
          <cell r="S4011" t="str">
            <v>PENDIENTE</v>
          </cell>
          <cell r="T4011">
            <v>0</v>
          </cell>
          <cell r="U4011" t="str">
            <v>LOPEZ RUIZ WILBERTO</v>
          </cell>
          <cell r="V4011" t="str">
            <v>FLOREZ CONDORI  JOSE WILLIANS</v>
          </cell>
        </row>
        <row r="4012">
          <cell r="A4012">
            <v>4008</v>
          </cell>
          <cell r="B4012">
            <v>42745</v>
          </cell>
          <cell r="C4012" t="str">
            <v>ENERO</v>
          </cell>
          <cell r="D4012" t="str">
            <v>2017</v>
          </cell>
          <cell r="E4012">
            <v>797</v>
          </cell>
          <cell r="F4012" t="str">
            <v>D6F-903</v>
          </cell>
          <cell r="G4012" t="str">
            <v>B8K-997</v>
          </cell>
          <cell r="H4012" t="str">
            <v>LAS BAMBAS</v>
          </cell>
          <cell r="I4012">
            <v>222087</v>
          </cell>
          <cell r="J4012" t="str">
            <v>REPUESTO</v>
          </cell>
          <cell r="K4012" t="str">
            <v>PERNO 5/16 X 1 1/2</v>
          </cell>
          <cell r="L4012">
            <v>4</v>
          </cell>
          <cell r="M4012" t="str">
            <v>UNID.</v>
          </cell>
          <cell r="N4012" t="str">
            <v>TRACTO</v>
          </cell>
          <cell r="O4012">
            <v>45</v>
          </cell>
          <cell r="P4012" t="str">
            <v>E2</v>
          </cell>
          <cell r="Q4012" t="str">
            <v>J1</v>
          </cell>
          <cell r="R4012" t="str">
            <v>J6</v>
          </cell>
          <cell r="S4012" t="str">
            <v>PENDIENTE</v>
          </cell>
          <cell r="T4012">
            <v>0</v>
          </cell>
          <cell r="U4012" t="str">
            <v>YUCA BELLIDO BORIS YERSY</v>
          </cell>
          <cell r="V4012" t="str">
            <v>FLOREZ CONDORI  JOSE WILLIANS</v>
          </cell>
        </row>
        <row r="4013">
          <cell r="A4013">
            <v>4009</v>
          </cell>
          <cell r="B4013">
            <v>42745</v>
          </cell>
          <cell r="C4013" t="str">
            <v>ENERO</v>
          </cell>
          <cell r="D4013" t="str">
            <v>2017</v>
          </cell>
          <cell r="E4013">
            <v>797</v>
          </cell>
          <cell r="F4013" t="str">
            <v>D6F-903</v>
          </cell>
          <cell r="G4013" t="str">
            <v>B8K-997</v>
          </cell>
          <cell r="H4013" t="str">
            <v>LAS BAMBAS</v>
          </cell>
          <cell r="I4013">
            <v>222087</v>
          </cell>
          <cell r="J4013" t="str">
            <v>REPUESTO</v>
          </cell>
          <cell r="K4013" t="str">
            <v>TUERCA 5/16</v>
          </cell>
          <cell r="L4013">
            <v>4</v>
          </cell>
          <cell r="M4013" t="str">
            <v>UNID.</v>
          </cell>
          <cell r="N4013" t="str">
            <v>TRACTO</v>
          </cell>
          <cell r="O4013">
            <v>45</v>
          </cell>
          <cell r="P4013" t="str">
            <v>E2</v>
          </cell>
          <cell r="Q4013" t="str">
            <v>J1</v>
          </cell>
          <cell r="R4013" t="str">
            <v>J6</v>
          </cell>
          <cell r="S4013" t="str">
            <v>PENDIENTE</v>
          </cell>
          <cell r="T4013">
            <v>0</v>
          </cell>
          <cell r="U4013" t="str">
            <v>YUCA BELLIDO BORIS YERSY</v>
          </cell>
          <cell r="V4013" t="str">
            <v>FLOREZ CONDORI  JOSE WILLIANS</v>
          </cell>
        </row>
        <row r="4014">
          <cell r="A4014">
            <v>4010</v>
          </cell>
          <cell r="B4014">
            <v>42745</v>
          </cell>
          <cell r="C4014" t="str">
            <v>ENERO</v>
          </cell>
          <cell r="D4014" t="str">
            <v>2017</v>
          </cell>
          <cell r="E4014">
            <v>797</v>
          </cell>
          <cell r="F4014" t="str">
            <v>D6F-903</v>
          </cell>
          <cell r="G4014" t="str">
            <v>B8K-997</v>
          </cell>
          <cell r="H4014" t="str">
            <v>LAS BAMBAS</v>
          </cell>
          <cell r="I4014">
            <v>222087</v>
          </cell>
          <cell r="J4014" t="str">
            <v>REPUESTO</v>
          </cell>
          <cell r="K4014" t="str">
            <v>ARANDELA PLANA 5/16</v>
          </cell>
          <cell r="L4014">
            <v>4</v>
          </cell>
          <cell r="M4014" t="str">
            <v>UNID.</v>
          </cell>
          <cell r="N4014" t="str">
            <v>TRACTO</v>
          </cell>
          <cell r="O4014">
            <v>45</v>
          </cell>
          <cell r="P4014" t="str">
            <v>E2</v>
          </cell>
          <cell r="Q4014" t="str">
            <v>J1</v>
          </cell>
          <cell r="R4014" t="str">
            <v>J6</v>
          </cell>
          <cell r="S4014" t="str">
            <v>PENDIENTE</v>
          </cell>
          <cell r="T4014">
            <v>0</v>
          </cell>
          <cell r="U4014" t="str">
            <v>YUCA BELLIDO BORIS YERSY</v>
          </cell>
          <cell r="V4014" t="str">
            <v>FLOREZ CONDORI  JOSE WILLIANS</v>
          </cell>
        </row>
        <row r="4015">
          <cell r="A4015">
            <v>4013</v>
          </cell>
          <cell r="B4015">
            <v>42745</v>
          </cell>
          <cell r="C4015" t="str">
            <v>ENERO</v>
          </cell>
          <cell r="D4015" t="str">
            <v>2017</v>
          </cell>
          <cell r="E4015">
            <v>770</v>
          </cell>
          <cell r="F4015" t="str">
            <v>D6F-907</v>
          </cell>
          <cell r="G4015" t="str">
            <v>T2Y-979</v>
          </cell>
          <cell r="H4015" t="str">
            <v>LAS BAMBAS</v>
          </cell>
          <cell r="I4015">
            <v>203433</v>
          </cell>
          <cell r="J4015" t="str">
            <v>REPUESTO</v>
          </cell>
          <cell r="K4015" t="str">
            <v>TAPA DE TANQUE DE CONSUMO (LADO PILOTO)</v>
          </cell>
          <cell r="L4015">
            <v>1</v>
          </cell>
          <cell r="M4015" t="str">
            <v>UNID.</v>
          </cell>
          <cell r="N4015" t="str">
            <v>TRACTO</v>
          </cell>
          <cell r="O4015">
            <v>45</v>
          </cell>
          <cell r="P4015" t="str">
            <v>J5</v>
          </cell>
          <cell r="Q4015" t="str">
            <v>J1</v>
          </cell>
          <cell r="R4015" t="str">
            <v>J5</v>
          </cell>
          <cell r="S4015" t="str">
            <v>PENDIENTE</v>
          </cell>
          <cell r="T4015">
            <v>0</v>
          </cell>
          <cell r="U4015" t="str">
            <v>CONZA HUALLA NOELIA</v>
          </cell>
          <cell r="V4015" t="str">
            <v>FLOREZ CONDORI  JOSE WILLIANS</v>
          </cell>
        </row>
        <row r="4016">
          <cell r="A4016">
            <v>3993</v>
          </cell>
          <cell r="B4016">
            <v>42745</v>
          </cell>
          <cell r="C4016" t="str">
            <v>ENERO</v>
          </cell>
          <cell r="D4016" t="str">
            <v>2017</v>
          </cell>
          <cell r="E4016">
            <v>200</v>
          </cell>
          <cell r="F4016" t="str">
            <v>TALLER</v>
          </cell>
          <cell r="G4016" t="str">
            <v>TALLER</v>
          </cell>
          <cell r="H4016" t="str">
            <v>TALLER</v>
          </cell>
          <cell r="I4016" t="str">
            <v>TALLER</v>
          </cell>
          <cell r="J4016" t="str">
            <v>INSUMO TALLER</v>
          </cell>
          <cell r="K4016" t="str">
            <v>SPRAY COLOR BLANCO</v>
          </cell>
          <cell r="L4016">
            <v>1</v>
          </cell>
          <cell r="M4016" t="str">
            <v>UNID.</v>
          </cell>
          <cell r="N4016" t="str">
            <v>TALLER</v>
          </cell>
          <cell r="O4016">
            <v>45</v>
          </cell>
          <cell r="P4016" t="str">
            <v>N2</v>
          </cell>
          <cell r="Q4016" t="str">
            <v>J3</v>
          </cell>
          <cell r="R4016" t="str">
            <v>J6</v>
          </cell>
          <cell r="S4016" t="str">
            <v>PENDIENTE</v>
          </cell>
          <cell r="T4016">
            <v>0</v>
          </cell>
          <cell r="U4016" t="str">
            <v>MAMANI LARICO  EDUARDO ALVARO</v>
          </cell>
          <cell r="V4016" t="str">
            <v>CHURA PIZARRO ALBERTO</v>
          </cell>
        </row>
        <row r="4017">
          <cell r="A4017">
            <v>3994</v>
          </cell>
          <cell r="B4017">
            <v>42745</v>
          </cell>
          <cell r="C4017" t="str">
            <v>ENERO</v>
          </cell>
          <cell r="D4017" t="str">
            <v>2017</v>
          </cell>
          <cell r="E4017">
            <v>200</v>
          </cell>
          <cell r="F4017" t="str">
            <v>TALLER</v>
          </cell>
          <cell r="G4017" t="str">
            <v>TALLER</v>
          </cell>
          <cell r="H4017" t="str">
            <v>TALLER</v>
          </cell>
          <cell r="I4017" t="str">
            <v>TALLER</v>
          </cell>
          <cell r="J4017" t="str">
            <v>INSUMO TALLER</v>
          </cell>
          <cell r="K4017" t="str">
            <v>SPRAY COLOR ALUMINIO</v>
          </cell>
          <cell r="L4017">
            <v>1</v>
          </cell>
          <cell r="M4017" t="str">
            <v>UNID.</v>
          </cell>
          <cell r="N4017" t="str">
            <v>TALLER</v>
          </cell>
          <cell r="O4017">
            <v>45</v>
          </cell>
          <cell r="P4017" t="str">
            <v>N2</v>
          </cell>
          <cell r="Q4017" t="str">
            <v>J3</v>
          </cell>
          <cell r="R4017" t="str">
            <v>J6</v>
          </cell>
          <cell r="S4017" t="str">
            <v>PENDIENTE</v>
          </cell>
          <cell r="T4017">
            <v>0</v>
          </cell>
          <cell r="U4017" t="str">
            <v>MAMANI LARICO  EDUARDO ALVARO</v>
          </cell>
          <cell r="V4017" t="str">
            <v>CHURA PIZARRO ALBERTO</v>
          </cell>
        </row>
        <row r="4018">
          <cell r="A4018">
            <v>4004</v>
          </cell>
          <cell r="B4018">
            <v>42745</v>
          </cell>
          <cell r="C4018" t="str">
            <v>ENERO</v>
          </cell>
          <cell r="D4018" t="str">
            <v>2017</v>
          </cell>
          <cell r="E4018">
            <v>200</v>
          </cell>
          <cell r="F4018" t="str">
            <v>TALLER</v>
          </cell>
          <cell r="G4018" t="str">
            <v>TALLER</v>
          </cell>
          <cell r="H4018" t="str">
            <v>TALLER</v>
          </cell>
          <cell r="I4018" t="str">
            <v>TALLER</v>
          </cell>
          <cell r="J4018" t="str">
            <v>REPUESTO</v>
          </cell>
          <cell r="K4018" t="str">
            <v>DETERGENTE</v>
          </cell>
          <cell r="L4018">
            <v>1</v>
          </cell>
          <cell r="M4018" t="str">
            <v>UNID.</v>
          </cell>
          <cell r="N4018" t="str">
            <v>TALLER</v>
          </cell>
          <cell r="O4018">
            <v>45</v>
          </cell>
          <cell r="P4018" t="str">
            <v>M4</v>
          </cell>
          <cell r="Q4018" t="str">
            <v>J1</v>
          </cell>
          <cell r="R4018" t="str">
            <v>J6</v>
          </cell>
          <cell r="S4018" t="str">
            <v>PENDIENTE</v>
          </cell>
          <cell r="T4018">
            <v>0</v>
          </cell>
          <cell r="U4018" t="str">
            <v>JULLIRI APAZA UBALDO</v>
          </cell>
          <cell r="V4018" t="str">
            <v>FLOREZ CONDORI  JOSE WILLIANS</v>
          </cell>
        </row>
        <row r="4019">
          <cell r="A4019">
            <v>4000</v>
          </cell>
          <cell r="B4019">
            <v>42745</v>
          </cell>
          <cell r="C4019" t="str">
            <v>ENERO</v>
          </cell>
          <cell r="D4019" t="str">
            <v>2017</v>
          </cell>
          <cell r="E4019">
            <v>799</v>
          </cell>
          <cell r="F4019" t="str">
            <v>X2W-759</v>
          </cell>
          <cell r="G4019" t="str">
            <v>C5V-999</v>
          </cell>
          <cell r="H4019" t="str">
            <v>LAS BAMBAS</v>
          </cell>
          <cell r="I4019">
            <v>157423</v>
          </cell>
          <cell r="J4019" t="str">
            <v>REPUESTO</v>
          </cell>
          <cell r="K4019" t="str">
            <v>ACEITE DE MOTOR 15W40</v>
          </cell>
          <cell r="L4019">
            <v>1</v>
          </cell>
          <cell r="M4019" t="str">
            <v>GLNS.</v>
          </cell>
          <cell r="N4019" t="str">
            <v>TRACTO</v>
          </cell>
          <cell r="O4019">
            <v>45</v>
          </cell>
          <cell r="P4019" t="str">
            <v>M4</v>
          </cell>
          <cell r="Q4019" t="str">
            <v>J1</v>
          </cell>
          <cell r="R4019" t="str">
            <v>J6</v>
          </cell>
          <cell r="S4019" t="str">
            <v>PENDIENTE</v>
          </cell>
          <cell r="T4019">
            <v>0</v>
          </cell>
          <cell r="U4019" t="str">
            <v>JULLIRI APAZA UBALDO</v>
          </cell>
          <cell r="V4019" t="str">
            <v>FLOREZ CONDORI  JOSE WILLIANS</v>
          </cell>
        </row>
        <row r="4020">
          <cell r="A4020">
            <v>4001</v>
          </cell>
          <cell r="B4020">
            <v>42745</v>
          </cell>
          <cell r="C4020" t="str">
            <v>ENERO</v>
          </cell>
          <cell r="D4020" t="str">
            <v>2017</v>
          </cell>
          <cell r="E4020">
            <v>799</v>
          </cell>
          <cell r="F4020" t="str">
            <v>X2W-759</v>
          </cell>
          <cell r="G4020" t="str">
            <v>C5V-999</v>
          </cell>
          <cell r="H4020" t="str">
            <v>LAS BAMBAS</v>
          </cell>
          <cell r="I4020">
            <v>157423</v>
          </cell>
          <cell r="J4020" t="str">
            <v>REPUESTO</v>
          </cell>
          <cell r="K4020" t="str">
            <v>LIQUIDO REFRIGERANTE</v>
          </cell>
          <cell r="L4020">
            <v>2</v>
          </cell>
          <cell r="M4020" t="str">
            <v>GLNS.</v>
          </cell>
          <cell r="N4020" t="str">
            <v>TRACTO</v>
          </cell>
          <cell r="O4020">
            <v>45</v>
          </cell>
          <cell r="P4020" t="str">
            <v>M4</v>
          </cell>
          <cell r="Q4020" t="str">
            <v>J1</v>
          </cell>
          <cell r="R4020" t="str">
            <v>J6</v>
          </cell>
          <cell r="S4020" t="str">
            <v>PENDIENTE</v>
          </cell>
          <cell r="T4020">
            <v>0</v>
          </cell>
          <cell r="U4020" t="str">
            <v>JULLIRI APAZA UBALDO</v>
          </cell>
          <cell r="V4020" t="str">
            <v>FLOREZ CONDORI  JOSE WILLIANS</v>
          </cell>
        </row>
        <row r="4021">
          <cell r="A4021">
            <v>4002</v>
          </cell>
          <cell r="B4021">
            <v>42745</v>
          </cell>
          <cell r="C4021" t="str">
            <v>ENERO</v>
          </cell>
          <cell r="D4021" t="str">
            <v>2017</v>
          </cell>
          <cell r="E4021">
            <v>799</v>
          </cell>
          <cell r="F4021" t="str">
            <v>X2W-759</v>
          </cell>
          <cell r="G4021" t="str">
            <v>C5V-999</v>
          </cell>
          <cell r="H4021" t="str">
            <v>LAS BAMBAS</v>
          </cell>
          <cell r="I4021">
            <v>157423</v>
          </cell>
          <cell r="J4021" t="str">
            <v>REPUESTO</v>
          </cell>
          <cell r="K4021" t="str">
            <v>LIQUIDO LIMPIAPARABRISAS</v>
          </cell>
          <cell r="L4021">
            <v>1</v>
          </cell>
          <cell r="M4021" t="str">
            <v>GLNS.</v>
          </cell>
          <cell r="N4021" t="str">
            <v>TRACTO</v>
          </cell>
          <cell r="O4021">
            <v>45</v>
          </cell>
          <cell r="P4021" t="str">
            <v>M4</v>
          </cell>
          <cell r="Q4021" t="str">
            <v>J1</v>
          </cell>
          <cell r="R4021" t="str">
            <v>J6</v>
          </cell>
          <cell r="S4021" t="str">
            <v>PENDIENTE</v>
          </cell>
          <cell r="T4021">
            <v>0</v>
          </cell>
          <cell r="U4021" t="str">
            <v>JULLIRI APAZA UBALDO</v>
          </cell>
          <cell r="V4021" t="str">
            <v>FLOREZ CONDORI  JOSE WILLIANS</v>
          </cell>
        </row>
        <row r="4022">
          <cell r="A4022">
            <v>4003</v>
          </cell>
          <cell r="B4022">
            <v>42745</v>
          </cell>
          <cell r="C4022" t="str">
            <v>ENERO</v>
          </cell>
          <cell r="D4022" t="str">
            <v>2017</v>
          </cell>
          <cell r="E4022">
            <v>799</v>
          </cell>
          <cell r="F4022" t="str">
            <v>X2W-759</v>
          </cell>
          <cell r="G4022" t="str">
            <v>C5V-999</v>
          </cell>
          <cell r="H4022" t="str">
            <v>LAS BAMBAS</v>
          </cell>
          <cell r="I4022">
            <v>157423</v>
          </cell>
          <cell r="J4022" t="str">
            <v>REPUESTO</v>
          </cell>
          <cell r="K4022" t="str">
            <v>PRESINTOS 300</v>
          </cell>
          <cell r="L4022">
            <v>6</v>
          </cell>
          <cell r="M4022" t="str">
            <v>UNID.</v>
          </cell>
          <cell r="N4022" t="str">
            <v>TRACTO</v>
          </cell>
          <cell r="O4022">
            <v>45</v>
          </cell>
          <cell r="P4022" t="str">
            <v>M4</v>
          </cell>
          <cell r="Q4022" t="str">
            <v>J1</v>
          </cell>
          <cell r="R4022" t="str">
            <v>J6</v>
          </cell>
          <cell r="S4022" t="str">
            <v>PENDIENTE</v>
          </cell>
          <cell r="T4022">
            <v>0</v>
          </cell>
          <cell r="U4022" t="str">
            <v>JULLIRI APAZA UBALDO</v>
          </cell>
          <cell r="V4022" t="str">
            <v>FLOREZ CONDORI  JOSE WILLIANS</v>
          </cell>
        </row>
        <row r="4023">
          <cell r="A4023">
            <v>4011</v>
          </cell>
          <cell r="B4023">
            <v>42745</v>
          </cell>
          <cell r="C4023" t="str">
            <v>ENERO</v>
          </cell>
          <cell r="D4023" t="str">
            <v>2017</v>
          </cell>
          <cell r="E4023">
            <v>799</v>
          </cell>
          <cell r="F4023" t="str">
            <v>X2W-759</v>
          </cell>
          <cell r="G4023" t="str">
            <v>C5V-999</v>
          </cell>
          <cell r="H4023" t="str">
            <v>LAS BAMBAS</v>
          </cell>
          <cell r="I4023">
            <v>157423</v>
          </cell>
          <cell r="J4023" t="str">
            <v>REPUESTO</v>
          </cell>
          <cell r="K4023" t="str">
            <v>TAPABARRO DE CISTERNA</v>
          </cell>
          <cell r="L4023">
            <v>1</v>
          </cell>
          <cell r="M4023" t="str">
            <v>UNID.</v>
          </cell>
          <cell r="N4023" t="str">
            <v>CISTERNA</v>
          </cell>
          <cell r="O4023">
            <v>45</v>
          </cell>
          <cell r="P4023" t="str">
            <v>M4</v>
          </cell>
          <cell r="Q4023" t="str">
            <v>J1</v>
          </cell>
          <cell r="R4023" t="str">
            <v>J6</v>
          </cell>
          <cell r="S4023" t="str">
            <v>PENDIENTE</v>
          </cell>
          <cell r="T4023">
            <v>0</v>
          </cell>
          <cell r="U4023" t="str">
            <v>JULLIRI APAZA UBALDO</v>
          </cell>
          <cell r="V4023" t="str">
            <v>FLOREZ CONDORI  JOSE WILLIANS</v>
          </cell>
        </row>
        <row r="4024">
          <cell r="A4024">
            <v>3989</v>
          </cell>
          <cell r="B4024">
            <v>42745</v>
          </cell>
          <cell r="C4024" t="str">
            <v>ENERO</v>
          </cell>
          <cell r="D4024" t="str">
            <v>2017</v>
          </cell>
          <cell r="E4024">
            <v>794</v>
          </cell>
          <cell r="F4024" t="str">
            <v>X2W-760</v>
          </cell>
          <cell r="G4024" t="str">
            <v>C5V-992</v>
          </cell>
          <cell r="H4024" t="str">
            <v>LAS BAMBAS</v>
          </cell>
          <cell r="I4024">
            <v>153260</v>
          </cell>
          <cell r="J4024" t="str">
            <v>REPUESTO</v>
          </cell>
          <cell r="K4024" t="str">
            <v>MINIFUSIBLES DE 20 AMP</v>
          </cell>
          <cell r="L4024">
            <v>5</v>
          </cell>
          <cell r="M4024" t="str">
            <v>UNID.</v>
          </cell>
          <cell r="N4024" t="str">
            <v>TRACTO</v>
          </cell>
          <cell r="O4024">
            <v>45</v>
          </cell>
          <cell r="P4024" t="str">
            <v>E2</v>
          </cell>
          <cell r="Q4024" t="str">
            <v>J1</v>
          </cell>
          <cell r="R4024" t="str">
            <v>J6</v>
          </cell>
          <cell r="S4024" t="str">
            <v>PENDIENTE</v>
          </cell>
          <cell r="T4024">
            <v>0</v>
          </cell>
          <cell r="U4024" t="str">
            <v>YUCA BELLIDO BORIS YERSY</v>
          </cell>
          <cell r="V4024" t="str">
            <v>FLOREZ CONDORI  JOSE WILLIANS</v>
          </cell>
        </row>
        <row r="4025">
          <cell r="A4025">
            <v>3990</v>
          </cell>
          <cell r="B4025">
            <v>42745</v>
          </cell>
          <cell r="C4025" t="str">
            <v>ENERO</v>
          </cell>
          <cell r="D4025" t="str">
            <v>2017</v>
          </cell>
          <cell r="E4025">
            <v>794</v>
          </cell>
          <cell r="F4025" t="str">
            <v>X2W-760</v>
          </cell>
          <cell r="G4025" t="str">
            <v>C5V-992</v>
          </cell>
          <cell r="H4025" t="str">
            <v>LAS BAMBAS</v>
          </cell>
          <cell r="I4025">
            <v>153260</v>
          </cell>
          <cell r="J4025" t="str">
            <v>REPUESTO</v>
          </cell>
          <cell r="K4025" t="str">
            <v>FOCO DE UN CONTACTO DE 12 V</v>
          </cell>
          <cell r="L4025">
            <v>1</v>
          </cell>
          <cell r="M4025" t="str">
            <v>UNID.</v>
          </cell>
          <cell r="N4025" t="str">
            <v>TRACTO</v>
          </cell>
          <cell r="O4025">
            <v>45</v>
          </cell>
          <cell r="P4025" t="str">
            <v>E2</v>
          </cell>
          <cell r="Q4025" t="str">
            <v>J1</v>
          </cell>
          <cell r="R4025" t="str">
            <v>J6</v>
          </cell>
          <cell r="S4025" t="str">
            <v>PENDIENTE</v>
          </cell>
          <cell r="T4025">
            <v>0</v>
          </cell>
          <cell r="U4025" t="str">
            <v>YUCA BELLIDO BORIS YERSY</v>
          </cell>
          <cell r="V4025" t="str">
            <v>FLOREZ CONDORI  JOSE WILLIANS</v>
          </cell>
        </row>
        <row r="4026">
          <cell r="A4026">
            <v>4031</v>
          </cell>
          <cell r="B4026">
            <v>42746</v>
          </cell>
          <cell r="C4026" t="str">
            <v>ENERO</v>
          </cell>
          <cell r="D4026" t="str">
            <v>2017</v>
          </cell>
          <cell r="E4026">
            <v>806</v>
          </cell>
          <cell r="F4026" t="str">
            <v>AAM-837</v>
          </cell>
          <cell r="G4026" t="str">
            <v>CAMIONETA</v>
          </cell>
          <cell r="H4026" t="str">
            <v>LAS BAMBAS</v>
          </cell>
          <cell r="I4026">
            <v>122070</v>
          </cell>
          <cell r="J4026" t="str">
            <v>REPUESTO</v>
          </cell>
          <cell r="K4026" t="str">
            <v>FILTRO DE ACEITE</v>
          </cell>
          <cell r="L4026">
            <v>1</v>
          </cell>
          <cell r="M4026" t="str">
            <v>UNID.</v>
          </cell>
          <cell r="N4026" t="str">
            <v>CAMIONETA</v>
          </cell>
          <cell r="O4026">
            <v>44</v>
          </cell>
          <cell r="P4026" t="str">
            <v>J1</v>
          </cell>
          <cell r="Q4026" t="str">
            <v>J1</v>
          </cell>
          <cell r="R4026" t="str">
            <v>J6</v>
          </cell>
          <cell r="S4026" t="str">
            <v>PENDIENTE</v>
          </cell>
          <cell r="T4026">
            <v>0</v>
          </cell>
          <cell r="U4026" t="str">
            <v>FLOREZ CONDORI  JOSE WILLIANS</v>
          </cell>
          <cell r="V4026" t="str">
            <v>FLOREZ CONDORI  JOSE WILLIANS</v>
          </cell>
        </row>
        <row r="4027">
          <cell r="A4027">
            <v>4032</v>
          </cell>
          <cell r="B4027">
            <v>42746</v>
          </cell>
          <cell r="C4027" t="str">
            <v>ENERO</v>
          </cell>
          <cell r="D4027" t="str">
            <v>2017</v>
          </cell>
          <cell r="E4027">
            <v>806</v>
          </cell>
          <cell r="F4027" t="str">
            <v>AAM-837</v>
          </cell>
          <cell r="G4027" t="str">
            <v>CAMIONETA</v>
          </cell>
          <cell r="H4027" t="str">
            <v>LAS BAMBAS</v>
          </cell>
          <cell r="I4027">
            <v>122070</v>
          </cell>
          <cell r="J4027" t="str">
            <v>REPUESTO</v>
          </cell>
          <cell r="K4027" t="str">
            <v>FILTRO DE COMBUSTIBLE</v>
          </cell>
          <cell r="L4027">
            <v>1</v>
          </cell>
          <cell r="M4027" t="str">
            <v>UNID.</v>
          </cell>
          <cell r="N4027" t="str">
            <v>CAMIONETA</v>
          </cell>
          <cell r="O4027">
            <v>44</v>
          </cell>
          <cell r="P4027" t="str">
            <v>J1</v>
          </cell>
          <cell r="Q4027" t="str">
            <v>J1</v>
          </cell>
          <cell r="R4027" t="str">
            <v>J6</v>
          </cell>
          <cell r="S4027" t="str">
            <v>PENDIENTE</v>
          </cell>
          <cell r="T4027">
            <v>0</v>
          </cell>
          <cell r="U4027" t="str">
            <v>FLOREZ CONDORI  JOSE WILLIANS</v>
          </cell>
          <cell r="V4027" t="str">
            <v>FLOREZ CONDORI  JOSE WILLIANS</v>
          </cell>
        </row>
        <row r="4028">
          <cell r="A4028">
            <v>4033</v>
          </cell>
          <cell r="B4028">
            <v>42746</v>
          </cell>
          <cell r="C4028" t="str">
            <v>ENERO</v>
          </cell>
          <cell r="D4028" t="str">
            <v>2017</v>
          </cell>
          <cell r="E4028">
            <v>806</v>
          </cell>
          <cell r="F4028" t="str">
            <v>AAM-837</v>
          </cell>
          <cell r="G4028" t="str">
            <v>CAMIONETA</v>
          </cell>
          <cell r="H4028" t="str">
            <v>LAS BAMBAS</v>
          </cell>
          <cell r="I4028">
            <v>122070</v>
          </cell>
          <cell r="J4028" t="str">
            <v>REPUESTO</v>
          </cell>
          <cell r="K4028" t="str">
            <v>FILTRO DE AIRE</v>
          </cell>
          <cell r="L4028">
            <v>1</v>
          </cell>
          <cell r="M4028" t="str">
            <v>UNID.</v>
          </cell>
          <cell r="N4028" t="str">
            <v>CAMIONETA</v>
          </cell>
          <cell r="O4028">
            <v>44</v>
          </cell>
          <cell r="P4028" t="str">
            <v>J1</v>
          </cell>
          <cell r="Q4028" t="str">
            <v>J1</v>
          </cell>
          <cell r="R4028" t="str">
            <v>J6</v>
          </cell>
          <cell r="S4028" t="str">
            <v>PENDIENTE</v>
          </cell>
          <cell r="T4028">
            <v>0</v>
          </cell>
          <cell r="U4028" t="str">
            <v>FLOREZ CONDORI  JOSE WILLIANS</v>
          </cell>
          <cell r="V4028" t="str">
            <v>FLOREZ CONDORI  JOSE WILLIANS</v>
          </cell>
        </row>
        <row r="4029">
          <cell r="A4029">
            <v>4034</v>
          </cell>
          <cell r="B4029">
            <v>42746</v>
          </cell>
          <cell r="C4029" t="str">
            <v>ENERO</v>
          </cell>
          <cell r="D4029" t="str">
            <v>2017</v>
          </cell>
          <cell r="E4029">
            <v>806</v>
          </cell>
          <cell r="F4029" t="str">
            <v>AAM-837</v>
          </cell>
          <cell r="G4029" t="str">
            <v>CAMIONETA</v>
          </cell>
          <cell r="H4029" t="str">
            <v>LAS BAMBAS</v>
          </cell>
          <cell r="I4029">
            <v>122070</v>
          </cell>
          <cell r="J4029" t="str">
            <v>REPUESTO</v>
          </cell>
          <cell r="K4029" t="str">
            <v>ACEITE 15W40</v>
          </cell>
          <cell r="L4029">
            <v>2</v>
          </cell>
          <cell r="M4029" t="str">
            <v>GLNS.</v>
          </cell>
          <cell r="N4029" t="str">
            <v>CAMIONETA</v>
          </cell>
          <cell r="O4029">
            <v>44</v>
          </cell>
          <cell r="P4029" t="str">
            <v>J1</v>
          </cell>
          <cell r="Q4029" t="str">
            <v>J1</v>
          </cell>
          <cell r="R4029" t="str">
            <v>J6</v>
          </cell>
          <cell r="S4029" t="str">
            <v>PENDIENTE</v>
          </cell>
          <cell r="T4029">
            <v>0</v>
          </cell>
          <cell r="U4029" t="str">
            <v>FLOREZ CONDORI  JOSE WILLIANS</v>
          </cell>
          <cell r="V4029" t="str">
            <v>FLOREZ CONDORI  JOSE WILLIANS</v>
          </cell>
        </row>
        <row r="4030">
          <cell r="A4030">
            <v>4026</v>
          </cell>
          <cell r="B4030">
            <v>42746</v>
          </cell>
          <cell r="C4030" t="str">
            <v>ENERO</v>
          </cell>
          <cell r="D4030" t="str">
            <v>2017</v>
          </cell>
          <cell r="E4030">
            <v>798</v>
          </cell>
          <cell r="F4030" t="str">
            <v>ABP-729</v>
          </cell>
          <cell r="G4030" t="str">
            <v>D8K-985</v>
          </cell>
          <cell r="H4030" t="str">
            <v>LAS BAMBAS</v>
          </cell>
          <cell r="I4030">
            <v>115370</v>
          </cell>
          <cell r="J4030" t="str">
            <v>REPUESTO</v>
          </cell>
          <cell r="K4030" t="str">
            <v>ACCESORIOS DE VALVULA PULPO</v>
          </cell>
          <cell r="L4030">
            <v>1</v>
          </cell>
          <cell r="M4030" t="str">
            <v>UNID.</v>
          </cell>
          <cell r="N4030" t="str">
            <v>CISTERNA</v>
          </cell>
          <cell r="O4030">
            <v>44</v>
          </cell>
          <cell r="P4030" t="str">
            <v>M8</v>
          </cell>
          <cell r="Q4030" t="str">
            <v>J1</v>
          </cell>
          <cell r="R4030" t="str">
            <v>J6</v>
          </cell>
          <cell r="S4030" t="str">
            <v>PENDIENTE</v>
          </cell>
          <cell r="T4030">
            <v>0</v>
          </cell>
          <cell r="U4030" t="str">
            <v>VARILLAS GAGO  OSCAR ALBERTO</v>
          </cell>
          <cell r="V4030" t="str">
            <v>FLOREZ CONDORI  JOSE WILLIANS</v>
          </cell>
        </row>
        <row r="4031">
          <cell r="A4031">
            <v>4027</v>
          </cell>
          <cell r="B4031">
            <v>42746</v>
          </cell>
          <cell r="C4031" t="str">
            <v>ENERO</v>
          </cell>
          <cell r="D4031" t="str">
            <v>2017</v>
          </cell>
          <cell r="E4031">
            <v>798</v>
          </cell>
          <cell r="F4031" t="str">
            <v>ABP-729</v>
          </cell>
          <cell r="G4031" t="str">
            <v>D8K-985</v>
          </cell>
          <cell r="H4031" t="str">
            <v>LAS BAMBAS</v>
          </cell>
          <cell r="I4031">
            <v>115370</v>
          </cell>
          <cell r="J4031" t="str">
            <v>REPUESTO</v>
          </cell>
          <cell r="K4031" t="str">
            <v>NIPLE DE 3/8 X 3/8</v>
          </cell>
          <cell r="L4031">
            <v>1</v>
          </cell>
          <cell r="M4031" t="str">
            <v>UNID.</v>
          </cell>
          <cell r="N4031" t="str">
            <v>CISTERNA</v>
          </cell>
          <cell r="O4031">
            <v>44</v>
          </cell>
          <cell r="P4031" t="str">
            <v>M8</v>
          </cell>
          <cell r="Q4031" t="str">
            <v>J1</v>
          </cell>
          <cell r="R4031" t="str">
            <v>J6</v>
          </cell>
          <cell r="S4031" t="str">
            <v>PENDIENTE</v>
          </cell>
          <cell r="T4031">
            <v>0</v>
          </cell>
          <cell r="U4031" t="str">
            <v>VARILLAS GAGO  OSCAR ALBERTO</v>
          </cell>
          <cell r="V4031" t="str">
            <v>FLOREZ CONDORI  JOSE WILLIANS</v>
          </cell>
        </row>
        <row r="4032">
          <cell r="A4032">
            <v>4028</v>
          </cell>
          <cell r="B4032">
            <v>42746</v>
          </cell>
          <cell r="C4032" t="str">
            <v>ENERO</v>
          </cell>
          <cell r="D4032" t="str">
            <v>2017</v>
          </cell>
          <cell r="E4032">
            <v>798</v>
          </cell>
          <cell r="F4032" t="str">
            <v>ABP-729</v>
          </cell>
          <cell r="G4032" t="str">
            <v>D8K-985</v>
          </cell>
          <cell r="H4032" t="str">
            <v>LAS BAMBAS</v>
          </cell>
          <cell r="I4032">
            <v>115370</v>
          </cell>
          <cell r="J4032" t="str">
            <v>REPUESTO</v>
          </cell>
          <cell r="K4032" t="str">
            <v>CONO 3/8</v>
          </cell>
          <cell r="L4032">
            <v>1</v>
          </cell>
          <cell r="M4032" t="str">
            <v>UNID.</v>
          </cell>
          <cell r="N4032" t="str">
            <v>CISTERNA</v>
          </cell>
          <cell r="O4032">
            <v>44</v>
          </cell>
          <cell r="P4032" t="str">
            <v>M8</v>
          </cell>
          <cell r="Q4032" t="str">
            <v>J1</v>
          </cell>
          <cell r="R4032" t="str">
            <v>J6</v>
          </cell>
          <cell r="S4032" t="str">
            <v>PENDIENTE</v>
          </cell>
          <cell r="T4032">
            <v>0</v>
          </cell>
          <cell r="U4032" t="str">
            <v>VARILLAS GAGO  OSCAR ALBERTO</v>
          </cell>
          <cell r="V4032" t="str">
            <v>FLOREZ CONDORI  JOSE WILLIANS</v>
          </cell>
        </row>
        <row r="4033">
          <cell r="A4033">
            <v>4029</v>
          </cell>
          <cell r="B4033">
            <v>42746</v>
          </cell>
          <cell r="C4033" t="str">
            <v>ENERO</v>
          </cell>
          <cell r="D4033" t="str">
            <v>2017</v>
          </cell>
          <cell r="E4033">
            <v>798</v>
          </cell>
          <cell r="F4033" t="str">
            <v>ABP-729</v>
          </cell>
          <cell r="G4033" t="str">
            <v>D8K-985</v>
          </cell>
          <cell r="H4033" t="str">
            <v>LAS BAMBAS</v>
          </cell>
          <cell r="I4033">
            <v>115370</v>
          </cell>
          <cell r="J4033" t="str">
            <v>REPUESTO</v>
          </cell>
          <cell r="K4033" t="str">
            <v>GUIA 3/8</v>
          </cell>
          <cell r="L4033">
            <v>1</v>
          </cell>
          <cell r="M4033" t="str">
            <v>UNID.</v>
          </cell>
          <cell r="N4033" t="str">
            <v>CISTERNA</v>
          </cell>
          <cell r="O4033">
            <v>44</v>
          </cell>
          <cell r="P4033" t="str">
            <v>M8</v>
          </cell>
          <cell r="Q4033" t="str">
            <v>J1</v>
          </cell>
          <cell r="R4033" t="str">
            <v>J6</v>
          </cell>
          <cell r="S4033" t="str">
            <v>PENDIENTE</v>
          </cell>
          <cell r="T4033">
            <v>0</v>
          </cell>
          <cell r="U4033" t="str">
            <v>VARILLAS GAGO  OSCAR ALBERTO</v>
          </cell>
          <cell r="V4033" t="str">
            <v>FLOREZ CONDORI  JOSE WILLIANS</v>
          </cell>
        </row>
        <row r="4034">
          <cell r="A4034">
            <v>4030</v>
          </cell>
          <cell r="B4034">
            <v>42746</v>
          </cell>
          <cell r="C4034" t="str">
            <v>ENERO</v>
          </cell>
          <cell r="D4034" t="str">
            <v>2017</v>
          </cell>
          <cell r="E4034">
            <v>798</v>
          </cell>
          <cell r="F4034" t="str">
            <v>ABP-729</v>
          </cell>
          <cell r="G4034" t="str">
            <v>D8K-985</v>
          </cell>
          <cell r="H4034" t="str">
            <v>LAS BAMBAS</v>
          </cell>
          <cell r="I4034">
            <v>115370</v>
          </cell>
          <cell r="J4034" t="str">
            <v>REPUESTO</v>
          </cell>
          <cell r="K4034" t="str">
            <v>TUERCA 3/8</v>
          </cell>
          <cell r="L4034">
            <v>1</v>
          </cell>
          <cell r="M4034" t="str">
            <v>UNID.</v>
          </cell>
          <cell r="N4034" t="str">
            <v>CISTERNA</v>
          </cell>
          <cell r="O4034">
            <v>44</v>
          </cell>
          <cell r="P4034" t="str">
            <v>M8</v>
          </cell>
          <cell r="Q4034" t="str">
            <v>J1</v>
          </cell>
          <cell r="R4034" t="str">
            <v>J6</v>
          </cell>
          <cell r="S4034" t="str">
            <v>PENDIENTE</v>
          </cell>
          <cell r="T4034">
            <v>0</v>
          </cell>
          <cell r="U4034" t="str">
            <v>VARILLAS GAGO  OSCAR ALBERTO</v>
          </cell>
          <cell r="V4034" t="str">
            <v>FLOREZ CONDORI  JOSE WILLIANS</v>
          </cell>
        </row>
        <row r="4035">
          <cell r="A4035">
            <v>4044</v>
          </cell>
          <cell r="B4035">
            <v>42746</v>
          </cell>
          <cell r="C4035" t="str">
            <v>ENERO</v>
          </cell>
          <cell r="D4035" t="str">
            <v>2017</v>
          </cell>
          <cell r="E4035">
            <v>798</v>
          </cell>
          <cell r="F4035" t="str">
            <v>ABP-729</v>
          </cell>
          <cell r="G4035" t="str">
            <v>D8K-985</v>
          </cell>
          <cell r="H4035" t="str">
            <v>LAS BAMBAS</v>
          </cell>
          <cell r="I4035">
            <v>115370</v>
          </cell>
          <cell r="J4035" t="str">
            <v>REPUESTO</v>
          </cell>
          <cell r="K4035" t="str">
            <v>LLANTAS</v>
          </cell>
          <cell r="L4035">
            <v>4</v>
          </cell>
          <cell r="M4035" t="str">
            <v>UNID.</v>
          </cell>
          <cell r="N4035" t="str">
            <v>TRACTO</v>
          </cell>
          <cell r="O4035">
            <v>44</v>
          </cell>
          <cell r="P4035" t="str">
            <v>N2</v>
          </cell>
          <cell r="Q4035" t="str">
            <v>J1</v>
          </cell>
          <cell r="R4035" t="str">
            <v>J6</v>
          </cell>
          <cell r="S4035" t="str">
            <v>PENDIENTE</v>
          </cell>
          <cell r="T4035">
            <v>0</v>
          </cell>
          <cell r="U4035" t="str">
            <v>MAMANI LARICO  EDUARDO ALVARO</v>
          </cell>
          <cell r="V4035" t="str">
            <v>FLOREZ CONDORI  JOSE WILLIANS</v>
          </cell>
        </row>
        <row r="4036">
          <cell r="A4036">
            <v>4060</v>
          </cell>
          <cell r="B4036">
            <v>42746</v>
          </cell>
          <cell r="C4036" t="str">
            <v>ENERO</v>
          </cell>
          <cell r="D4036" t="str">
            <v>2017</v>
          </cell>
          <cell r="E4036">
            <v>798</v>
          </cell>
          <cell r="F4036" t="str">
            <v>ABP-729</v>
          </cell>
          <cell r="G4036" t="str">
            <v>D8K-985</v>
          </cell>
          <cell r="H4036" t="str">
            <v>LAS BAMBAS</v>
          </cell>
          <cell r="I4036">
            <v>115370</v>
          </cell>
          <cell r="J4036" t="str">
            <v>REPUESTO</v>
          </cell>
          <cell r="K4036" t="str">
            <v>LIQUIDO REFRIGERANTE</v>
          </cell>
          <cell r="L4036">
            <v>0.5</v>
          </cell>
          <cell r="M4036" t="str">
            <v>GLNS.</v>
          </cell>
          <cell r="N4036" t="str">
            <v>TRACTO</v>
          </cell>
          <cell r="O4036">
            <v>44</v>
          </cell>
          <cell r="P4036" t="str">
            <v>M8</v>
          </cell>
          <cell r="Q4036" t="str">
            <v>J1</v>
          </cell>
          <cell r="R4036" t="str">
            <v>J6</v>
          </cell>
          <cell r="S4036" t="str">
            <v>PENDIENTE</v>
          </cell>
          <cell r="T4036">
            <v>0</v>
          </cell>
          <cell r="U4036" t="str">
            <v>VARILLAS GAGO  OSCAR ALBERTO</v>
          </cell>
          <cell r="V4036" t="str">
            <v>FLOREZ CONDORI  JOSE WILLIANS</v>
          </cell>
        </row>
        <row r="4037">
          <cell r="A4037">
            <v>4068</v>
          </cell>
          <cell r="B4037">
            <v>42746</v>
          </cell>
          <cell r="C4037" t="str">
            <v>ENERO</v>
          </cell>
          <cell r="D4037" t="str">
            <v>2017</v>
          </cell>
          <cell r="E4037">
            <v>812</v>
          </cell>
          <cell r="F4037" t="str">
            <v>ABP-783</v>
          </cell>
          <cell r="G4037" t="str">
            <v>C9S-988</v>
          </cell>
          <cell r="H4037" t="str">
            <v>LAS BAMBAS</v>
          </cell>
          <cell r="I4037">
            <v>132227</v>
          </cell>
          <cell r="J4037" t="str">
            <v>REPUESTO</v>
          </cell>
          <cell r="K4037" t="str">
            <v>LLANTAS</v>
          </cell>
          <cell r="L4037">
            <v>1</v>
          </cell>
          <cell r="M4037" t="str">
            <v>UNID.</v>
          </cell>
          <cell r="N4037" t="str">
            <v>CISTERNA</v>
          </cell>
          <cell r="O4037">
            <v>44</v>
          </cell>
          <cell r="P4037" t="str">
            <v>N2</v>
          </cell>
          <cell r="Q4037" t="str">
            <v>J3</v>
          </cell>
          <cell r="R4037" t="str">
            <v>J6</v>
          </cell>
          <cell r="S4037" t="str">
            <v>PENDIENTE</v>
          </cell>
          <cell r="T4037">
            <v>0</v>
          </cell>
          <cell r="U4037" t="str">
            <v>MAMANI LARICO  EDUARDO ALVARO</v>
          </cell>
          <cell r="V4037" t="str">
            <v>CHURA PIZARRO ALBERTO</v>
          </cell>
        </row>
        <row r="4038">
          <cell r="A4038">
            <v>4075</v>
          </cell>
          <cell r="B4038">
            <v>42746</v>
          </cell>
          <cell r="C4038" t="str">
            <v>ENERO</v>
          </cell>
          <cell r="D4038" t="str">
            <v>2017</v>
          </cell>
          <cell r="E4038">
            <v>812</v>
          </cell>
          <cell r="F4038" t="str">
            <v>ABP-783</v>
          </cell>
          <cell r="G4038" t="str">
            <v>C9S-988</v>
          </cell>
          <cell r="H4038" t="str">
            <v>LAS BAMBAS</v>
          </cell>
          <cell r="I4038">
            <v>132227</v>
          </cell>
          <cell r="J4038" t="str">
            <v>REPUESTO</v>
          </cell>
          <cell r="K4038" t="str">
            <v>ROMBO METALICO</v>
          </cell>
          <cell r="L4038">
            <v>2</v>
          </cell>
          <cell r="M4038" t="str">
            <v>UNID.</v>
          </cell>
          <cell r="N4038" t="str">
            <v>TRACTO</v>
          </cell>
          <cell r="O4038">
            <v>44</v>
          </cell>
          <cell r="P4038" t="str">
            <v>M4</v>
          </cell>
          <cell r="Q4038" t="str">
            <v>J1</v>
          </cell>
          <cell r="R4038" t="str">
            <v>J6</v>
          </cell>
          <cell r="S4038" t="str">
            <v>PENDIENTE</v>
          </cell>
          <cell r="T4038">
            <v>0</v>
          </cell>
          <cell r="U4038" t="str">
            <v>JULLIRI APAZA UBALDO</v>
          </cell>
          <cell r="V4038" t="str">
            <v>FLOREZ CONDORI  JOSE WILLIANS</v>
          </cell>
        </row>
        <row r="4039">
          <cell r="A4039">
            <v>4049</v>
          </cell>
          <cell r="B4039">
            <v>42746</v>
          </cell>
          <cell r="C4039" t="str">
            <v>ENERO</v>
          </cell>
          <cell r="D4039" t="str">
            <v>2017</v>
          </cell>
          <cell r="E4039">
            <v>800</v>
          </cell>
          <cell r="F4039" t="str">
            <v>ABQ-705</v>
          </cell>
          <cell r="G4039" t="str">
            <v>D0Z-996</v>
          </cell>
          <cell r="H4039" t="str">
            <v>LAS BAMBAS</v>
          </cell>
          <cell r="I4039">
            <v>113486</v>
          </cell>
          <cell r="J4039" t="str">
            <v>REPUESTO</v>
          </cell>
          <cell r="K4039" t="str">
            <v>TANQUE DE EXPANSION REFRIGERANTE</v>
          </cell>
          <cell r="L4039">
            <v>1</v>
          </cell>
          <cell r="M4039" t="str">
            <v>UNID.</v>
          </cell>
          <cell r="N4039" t="str">
            <v>TRACTO</v>
          </cell>
          <cell r="O4039">
            <v>44</v>
          </cell>
          <cell r="P4039" t="str">
            <v>M8</v>
          </cell>
          <cell r="Q4039" t="str">
            <v>J1</v>
          </cell>
          <cell r="R4039" t="str">
            <v>J1</v>
          </cell>
          <cell r="S4039" t="str">
            <v>PENDIENTE</v>
          </cell>
          <cell r="T4039">
            <v>0</v>
          </cell>
          <cell r="U4039" t="str">
            <v>VARILLAS GAGO  OSCAR ALBERTO</v>
          </cell>
          <cell r="V4039" t="str">
            <v>FLOREZ CONDORI  JOSE WILLIANS</v>
          </cell>
        </row>
        <row r="4040">
          <cell r="A4040">
            <v>4055</v>
          </cell>
          <cell r="B4040">
            <v>42746</v>
          </cell>
          <cell r="C4040" t="str">
            <v>ENERO</v>
          </cell>
          <cell r="D4040" t="str">
            <v>2017</v>
          </cell>
          <cell r="E4040">
            <v>811</v>
          </cell>
          <cell r="F4040" t="str">
            <v>AEH-920</v>
          </cell>
          <cell r="G4040" t="str">
            <v>CAMIONETA</v>
          </cell>
          <cell r="H4040" t="str">
            <v>LAS BAMBAS</v>
          </cell>
          <cell r="I4040">
            <v>96791</v>
          </cell>
          <cell r="J4040" t="str">
            <v>REPUESTO</v>
          </cell>
          <cell r="K4040" t="str">
            <v>FILTRO DE ACEITE</v>
          </cell>
          <cell r="L4040">
            <v>1</v>
          </cell>
          <cell r="M4040" t="str">
            <v>UNID.</v>
          </cell>
          <cell r="N4040" t="str">
            <v>CAMIONETA</v>
          </cell>
          <cell r="O4040">
            <v>44</v>
          </cell>
          <cell r="P4040" t="str">
            <v>M6</v>
          </cell>
          <cell r="Q4040" t="str">
            <v>J1</v>
          </cell>
          <cell r="R4040" t="str">
            <v>J6</v>
          </cell>
          <cell r="S4040" t="str">
            <v>PENDIENTE</v>
          </cell>
          <cell r="T4040">
            <v>0</v>
          </cell>
          <cell r="U4040" t="str">
            <v>PARI VENTURA  EDSON ORLANDO</v>
          </cell>
          <cell r="V4040" t="str">
            <v>FLOREZ CONDORI  JOSE WILLIANS</v>
          </cell>
        </row>
        <row r="4041">
          <cell r="A4041">
            <v>4056</v>
          </cell>
          <cell r="B4041">
            <v>42746</v>
          </cell>
          <cell r="C4041" t="str">
            <v>ENERO</v>
          </cell>
          <cell r="D4041" t="str">
            <v>2017</v>
          </cell>
          <cell r="E4041">
            <v>811</v>
          </cell>
          <cell r="F4041" t="str">
            <v>AEH-920</v>
          </cell>
          <cell r="G4041" t="str">
            <v>CAMIONETA</v>
          </cell>
          <cell r="H4041" t="str">
            <v>LAS BAMBAS</v>
          </cell>
          <cell r="I4041">
            <v>96791</v>
          </cell>
          <cell r="J4041" t="str">
            <v>REPUESTO</v>
          </cell>
          <cell r="K4041" t="str">
            <v>FILTRO DE COMBUSTIBLE</v>
          </cell>
          <cell r="L4041">
            <v>1</v>
          </cell>
          <cell r="M4041" t="str">
            <v>UNID.</v>
          </cell>
          <cell r="N4041" t="str">
            <v>CAMIONETA</v>
          </cell>
          <cell r="O4041">
            <v>44</v>
          </cell>
          <cell r="P4041" t="str">
            <v>M6</v>
          </cell>
          <cell r="Q4041" t="str">
            <v>J1</v>
          </cell>
          <cell r="R4041" t="str">
            <v>J6</v>
          </cell>
          <cell r="S4041" t="str">
            <v>PENDIENTE</v>
          </cell>
          <cell r="T4041">
            <v>0</v>
          </cell>
          <cell r="U4041" t="str">
            <v>PARI VENTURA  EDSON ORLANDO</v>
          </cell>
          <cell r="V4041" t="str">
            <v>FLOREZ CONDORI  JOSE WILLIANS</v>
          </cell>
        </row>
        <row r="4042">
          <cell r="A4042">
            <v>4057</v>
          </cell>
          <cell r="B4042">
            <v>42746</v>
          </cell>
          <cell r="C4042" t="str">
            <v>ENERO</v>
          </cell>
          <cell r="D4042" t="str">
            <v>2017</v>
          </cell>
          <cell r="E4042">
            <v>811</v>
          </cell>
          <cell r="F4042" t="str">
            <v>AEH-920</v>
          </cell>
          <cell r="G4042" t="str">
            <v>CAMIONETA</v>
          </cell>
          <cell r="H4042" t="str">
            <v>LAS BAMBAS</v>
          </cell>
          <cell r="I4042">
            <v>96791</v>
          </cell>
          <cell r="J4042" t="str">
            <v>REPUESTO</v>
          </cell>
          <cell r="K4042" t="str">
            <v>FILTRO DE AIRE</v>
          </cell>
          <cell r="L4042">
            <v>1</v>
          </cell>
          <cell r="M4042" t="str">
            <v>UNID.</v>
          </cell>
          <cell r="N4042" t="str">
            <v>CAMIONETA</v>
          </cell>
          <cell r="O4042">
            <v>44</v>
          </cell>
          <cell r="P4042" t="str">
            <v>M6</v>
          </cell>
          <cell r="Q4042" t="str">
            <v>J1</v>
          </cell>
          <cell r="R4042" t="str">
            <v>J6</v>
          </cell>
          <cell r="S4042" t="str">
            <v>PENDIENTE</v>
          </cell>
          <cell r="T4042">
            <v>0</v>
          </cell>
          <cell r="U4042" t="str">
            <v>PARI VENTURA  EDSON ORLANDO</v>
          </cell>
          <cell r="V4042" t="str">
            <v>FLOREZ CONDORI  JOSE WILLIANS</v>
          </cell>
        </row>
        <row r="4043">
          <cell r="A4043">
            <v>4058</v>
          </cell>
          <cell r="B4043">
            <v>42746</v>
          </cell>
          <cell r="C4043" t="str">
            <v>ENERO</v>
          </cell>
          <cell r="D4043" t="str">
            <v>2017</v>
          </cell>
          <cell r="E4043">
            <v>811</v>
          </cell>
          <cell r="F4043" t="str">
            <v>AEH-920</v>
          </cell>
          <cell r="G4043" t="str">
            <v>CAMIONETA</v>
          </cell>
          <cell r="H4043" t="str">
            <v>LAS BAMBAS</v>
          </cell>
          <cell r="I4043">
            <v>96791</v>
          </cell>
          <cell r="J4043" t="str">
            <v>REPUESTO</v>
          </cell>
          <cell r="K4043" t="str">
            <v>ACEITE 15W40</v>
          </cell>
          <cell r="L4043">
            <v>2</v>
          </cell>
          <cell r="M4043" t="str">
            <v>GLNS.</v>
          </cell>
          <cell r="N4043" t="str">
            <v>CAMIONETA</v>
          </cell>
          <cell r="O4043">
            <v>44</v>
          </cell>
          <cell r="P4043" t="str">
            <v>M6</v>
          </cell>
          <cell r="Q4043" t="str">
            <v>J1</v>
          </cell>
          <cell r="R4043" t="str">
            <v>J6</v>
          </cell>
          <cell r="S4043" t="str">
            <v>PENDIENTE</v>
          </cell>
          <cell r="T4043">
            <v>0</v>
          </cell>
          <cell r="U4043" t="str">
            <v>PARI VENTURA  EDSON ORLANDO</v>
          </cell>
          <cell r="V4043" t="str">
            <v>FLOREZ CONDORI  JOSE WILLIANS</v>
          </cell>
        </row>
        <row r="4044">
          <cell r="A4044">
            <v>4054</v>
          </cell>
          <cell r="B4044">
            <v>42746</v>
          </cell>
          <cell r="C4044" t="str">
            <v>ENERO</v>
          </cell>
          <cell r="D4044" t="str">
            <v>2017</v>
          </cell>
          <cell r="E4044">
            <v>809</v>
          </cell>
          <cell r="F4044" t="str">
            <v>AEJ-949</v>
          </cell>
          <cell r="G4044" t="str">
            <v>CAMIONETA</v>
          </cell>
          <cell r="H4044" t="str">
            <v>LAS BAMBAS</v>
          </cell>
          <cell r="I4044">
            <v>96731</v>
          </cell>
          <cell r="J4044" t="str">
            <v>REPUESTO</v>
          </cell>
          <cell r="K4044" t="str">
            <v>CRUZETA DE CARDAN DE 4 X 4</v>
          </cell>
          <cell r="L4044">
            <v>2</v>
          </cell>
          <cell r="M4044" t="str">
            <v>UNID.</v>
          </cell>
          <cell r="N4044" t="str">
            <v>CAMIONETA</v>
          </cell>
          <cell r="O4044">
            <v>44</v>
          </cell>
          <cell r="P4044" t="str">
            <v>M6</v>
          </cell>
          <cell r="Q4044" t="str">
            <v>J1</v>
          </cell>
          <cell r="R4044" t="str">
            <v>J6</v>
          </cell>
          <cell r="S4044" t="str">
            <v>PENDIENTE</v>
          </cell>
          <cell r="T4044">
            <v>0</v>
          </cell>
          <cell r="U4044" t="str">
            <v>PARI VENTURA  EDSON ORLANDO</v>
          </cell>
          <cell r="V4044" t="str">
            <v>FLOREZ CONDORI  JOSE WILLIANS</v>
          </cell>
        </row>
        <row r="4045">
          <cell r="A4045">
            <v>4061</v>
          </cell>
          <cell r="B4045">
            <v>42746</v>
          </cell>
          <cell r="C4045" t="str">
            <v>ENERO</v>
          </cell>
          <cell r="D4045" t="str">
            <v>2017</v>
          </cell>
          <cell r="E4045">
            <v>810</v>
          </cell>
          <cell r="F4045" t="str">
            <v>AHX-713</v>
          </cell>
          <cell r="G4045" t="str">
            <v>D9S-976</v>
          </cell>
          <cell r="H4045" t="str">
            <v>LAS BAMBAS</v>
          </cell>
          <cell r="I4045">
            <v>61541</v>
          </cell>
          <cell r="J4045" t="str">
            <v>REPUESTO</v>
          </cell>
          <cell r="K4045" t="str">
            <v>LIQUIDO REFRIGERANTE</v>
          </cell>
          <cell r="L4045">
            <v>1</v>
          </cell>
          <cell r="M4045" t="str">
            <v>GLNS.</v>
          </cell>
          <cell r="N4045" t="str">
            <v>TRACTO</v>
          </cell>
          <cell r="O4045">
            <v>44</v>
          </cell>
          <cell r="P4045" t="str">
            <v>M2</v>
          </cell>
          <cell r="Q4045" t="str">
            <v>J1</v>
          </cell>
          <cell r="R4045" t="str">
            <v>J6</v>
          </cell>
          <cell r="S4045" t="str">
            <v>PENDIENTE</v>
          </cell>
          <cell r="T4045">
            <v>0</v>
          </cell>
          <cell r="U4045" t="str">
            <v>CHUMPITAZ GAGO JULIO ENRIQUE</v>
          </cell>
          <cell r="V4045" t="str">
            <v>FLOREZ CONDORI  JOSE WILLIANS</v>
          </cell>
        </row>
        <row r="4046">
          <cell r="A4046">
            <v>4065</v>
          </cell>
          <cell r="B4046">
            <v>42746</v>
          </cell>
          <cell r="C4046" t="str">
            <v>ENERO</v>
          </cell>
          <cell r="D4046" t="str">
            <v>2017</v>
          </cell>
          <cell r="E4046">
            <v>810</v>
          </cell>
          <cell r="F4046" t="str">
            <v>AHX-713</v>
          </cell>
          <cell r="G4046" t="str">
            <v>D9S-976</v>
          </cell>
          <cell r="H4046" t="str">
            <v>LAS BAMBAS</v>
          </cell>
          <cell r="I4046">
            <v>61541</v>
          </cell>
          <cell r="J4046" t="str">
            <v>REPUESTO</v>
          </cell>
          <cell r="K4046" t="str">
            <v>ALARMA DE RETROCESO</v>
          </cell>
          <cell r="L4046">
            <v>1</v>
          </cell>
          <cell r="M4046" t="str">
            <v>UNID.</v>
          </cell>
          <cell r="N4046" t="str">
            <v>TRACTO</v>
          </cell>
          <cell r="O4046">
            <v>44</v>
          </cell>
          <cell r="P4046" t="str">
            <v>E2</v>
          </cell>
          <cell r="Q4046" t="str">
            <v>J1</v>
          </cell>
          <cell r="R4046" t="str">
            <v>J6</v>
          </cell>
          <cell r="S4046" t="str">
            <v>PENDIENTE</v>
          </cell>
          <cell r="T4046">
            <v>0</v>
          </cell>
          <cell r="U4046" t="str">
            <v>YUCA BELLIDO BORIS YERSY</v>
          </cell>
          <cell r="V4046" t="str">
            <v>FLOREZ CONDORI  JOSE WILLIANS</v>
          </cell>
        </row>
        <row r="4047">
          <cell r="A4047">
            <v>4066</v>
          </cell>
          <cell r="B4047">
            <v>42746</v>
          </cell>
          <cell r="C4047" t="str">
            <v>ENERO</v>
          </cell>
          <cell r="D4047" t="str">
            <v>2017</v>
          </cell>
          <cell r="E4047">
            <v>810</v>
          </cell>
          <cell r="F4047" t="str">
            <v>AHX-713</v>
          </cell>
          <cell r="G4047" t="str">
            <v>D9S-976</v>
          </cell>
          <cell r="H4047" t="str">
            <v>LAS BAMBAS</v>
          </cell>
          <cell r="I4047">
            <v>61541</v>
          </cell>
          <cell r="J4047" t="str">
            <v>REPUESTO</v>
          </cell>
          <cell r="K4047" t="str">
            <v>FOCO LAGRIMON</v>
          </cell>
          <cell r="L4047">
            <v>1</v>
          </cell>
          <cell r="M4047" t="str">
            <v>UNID.</v>
          </cell>
          <cell r="N4047" t="str">
            <v>TRACTO</v>
          </cell>
          <cell r="O4047">
            <v>44</v>
          </cell>
          <cell r="P4047" t="str">
            <v>E2</v>
          </cell>
          <cell r="Q4047" t="str">
            <v>J1</v>
          </cell>
          <cell r="R4047" t="str">
            <v>J6</v>
          </cell>
          <cell r="S4047" t="str">
            <v>PENDIENTE</v>
          </cell>
          <cell r="T4047">
            <v>0</v>
          </cell>
          <cell r="U4047" t="str">
            <v>YUCA BELLIDO BORIS YERSY</v>
          </cell>
          <cell r="V4047" t="str">
            <v>FLOREZ CONDORI  JOSE WILLIANS</v>
          </cell>
        </row>
        <row r="4048">
          <cell r="A4048">
            <v>4038</v>
          </cell>
          <cell r="B4048">
            <v>42746</v>
          </cell>
          <cell r="C4048" t="str">
            <v>ENERO</v>
          </cell>
          <cell r="D4048" t="str">
            <v>2017</v>
          </cell>
          <cell r="E4048">
            <v>801</v>
          </cell>
          <cell r="F4048" t="str">
            <v>AKX-767</v>
          </cell>
          <cell r="G4048" t="str">
            <v>TCR-993</v>
          </cell>
          <cell r="H4048" t="str">
            <v>LAS BAMBAS CONC.</v>
          </cell>
          <cell r="I4048">
            <v>30250</v>
          </cell>
          <cell r="J4048" t="str">
            <v>REPUESTO</v>
          </cell>
          <cell r="K4048" t="str">
            <v>FOCO 9006</v>
          </cell>
          <cell r="L4048">
            <v>1</v>
          </cell>
          <cell r="M4048" t="str">
            <v>UNID.</v>
          </cell>
          <cell r="N4048" t="str">
            <v>TRACTO</v>
          </cell>
          <cell r="O4048">
            <v>44</v>
          </cell>
          <cell r="P4048" t="str">
            <v>E3</v>
          </cell>
          <cell r="Q4048" t="str">
            <v>J1</v>
          </cell>
          <cell r="R4048" t="str">
            <v>J6</v>
          </cell>
          <cell r="S4048" t="str">
            <v>PENDIENTE</v>
          </cell>
          <cell r="T4048">
            <v>0</v>
          </cell>
          <cell r="U4048" t="str">
            <v>CONDORI CHURATA ALEX</v>
          </cell>
          <cell r="V4048" t="str">
            <v>FLOREZ CONDORI  JOSE WILLIANS</v>
          </cell>
        </row>
        <row r="4049">
          <cell r="A4049">
            <v>4053</v>
          </cell>
          <cell r="B4049">
            <v>42746</v>
          </cell>
          <cell r="C4049" t="str">
            <v>ENERO</v>
          </cell>
          <cell r="D4049" t="str">
            <v>2017</v>
          </cell>
          <cell r="E4049">
            <v>789</v>
          </cell>
          <cell r="F4049" t="str">
            <v>B2M-948</v>
          </cell>
          <cell r="G4049" t="str">
            <v>CAMION</v>
          </cell>
          <cell r="H4049" t="str">
            <v>TAMBOMAYO</v>
          </cell>
          <cell r="I4049">
            <v>116689</v>
          </cell>
          <cell r="J4049" t="str">
            <v>REPUESTO</v>
          </cell>
          <cell r="K4049" t="str">
            <v xml:space="preserve">INTERRUPTOR ESTANDAR </v>
          </cell>
          <cell r="L4049">
            <v>1</v>
          </cell>
          <cell r="M4049" t="str">
            <v>UNID.</v>
          </cell>
          <cell r="N4049" t="str">
            <v>CAMION</v>
          </cell>
          <cell r="O4049">
            <v>44</v>
          </cell>
          <cell r="P4049" t="str">
            <v>E3</v>
          </cell>
          <cell r="Q4049" t="str">
            <v>J1</v>
          </cell>
          <cell r="R4049" t="str">
            <v>J1</v>
          </cell>
          <cell r="S4049" t="str">
            <v>PENDIENTE</v>
          </cell>
          <cell r="T4049">
            <v>0</v>
          </cell>
          <cell r="U4049" t="str">
            <v>CONDORI CHURATA ALEX</v>
          </cell>
          <cell r="V4049" t="str">
            <v>FLOREZ CONDORI  JOSE WILLIANS</v>
          </cell>
        </row>
        <row r="4050">
          <cell r="A4050">
            <v>4069</v>
          </cell>
          <cell r="B4050">
            <v>42746</v>
          </cell>
          <cell r="C4050" t="str">
            <v>ENERO</v>
          </cell>
          <cell r="D4050" t="str">
            <v>2017</v>
          </cell>
          <cell r="E4050">
            <v>814</v>
          </cell>
          <cell r="F4050" t="str">
            <v>C5R-899</v>
          </cell>
          <cell r="G4050" t="str">
            <v>A0U-978</v>
          </cell>
          <cell r="H4050" t="str">
            <v>LAS BAMBAS</v>
          </cell>
          <cell r="I4050">
            <v>259480</v>
          </cell>
          <cell r="J4050" t="str">
            <v>REPUESTO</v>
          </cell>
          <cell r="K4050" t="str">
            <v>LIQUIDO LIMPIAPARABRISAS</v>
          </cell>
          <cell r="L4050">
            <v>1</v>
          </cell>
          <cell r="M4050" t="str">
            <v>GLNS.</v>
          </cell>
          <cell r="N4050" t="str">
            <v>TRACTO</v>
          </cell>
          <cell r="O4050">
            <v>44</v>
          </cell>
          <cell r="P4050" t="str">
            <v>M8</v>
          </cell>
          <cell r="Q4050" t="str">
            <v>J1</v>
          </cell>
          <cell r="R4050" t="str">
            <v>J6</v>
          </cell>
          <cell r="S4050" t="str">
            <v>PENDIENTE</v>
          </cell>
          <cell r="T4050">
            <v>0</v>
          </cell>
          <cell r="U4050" t="str">
            <v>VARILLAS GAGO  OSCAR ALBERTO</v>
          </cell>
          <cell r="V4050" t="str">
            <v>FLOREZ CONDORI  JOSE WILLIANS</v>
          </cell>
        </row>
        <row r="4051">
          <cell r="A4051">
            <v>4070</v>
          </cell>
          <cell r="B4051">
            <v>42746</v>
          </cell>
          <cell r="C4051" t="str">
            <v>ENERO</v>
          </cell>
          <cell r="D4051" t="str">
            <v>2017</v>
          </cell>
          <cell r="E4051">
            <v>814</v>
          </cell>
          <cell r="F4051" t="str">
            <v>C5R-899</v>
          </cell>
          <cell r="G4051" t="str">
            <v>A0U-978</v>
          </cell>
          <cell r="H4051" t="str">
            <v>LAS BAMBAS</v>
          </cell>
          <cell r="I4051">
            <v>259480</v>
          </cell>
          <cell r="J4051" t="str">
            <v>REPUESTO</v>
          </cell>
          <cell r="K4051" t="str">
            <v>LIQUIDO REFRIGERANTE</v>
          </cell>
          <cell r="L4051">
            <v>1</v>
          </cell>
          <cell r="M4051" t="str">
            <v>GLNS.</v>
          </cell>
          <cell r="N4051" t="str">
            <v>TRACTO</v>
          </cell>
          <cell r="O4051">
            <v>44</v>
          </cell>
          <cell r="P4051" t="str">
            <v>M8</v>
          </cell>
          <cell r="Q4051" t="str">
            <v>J1</v>
          </cell>
          <cell r="R4051" t="str">
            <v>J6</v>
          </cell>
          <cell r="S4051" t="str">
            <v>PENDIENTE</v>
          </cell>
          <cell r="T4051">
            <v>0</v>
          </cell>
          <cell r="U4051" t="str">
            <v>VARILLAS GAGO  OSCAR ALBERTO</v>
          </cell>
          <cell r="V4051" t="str">
            <v>FLOREZ CONDORI  JOSE WILLIANS</v>
          </cell>
        </row>
        <row r="4052">
          <cell r="A4052">
            <v>4041</v>
          </cell>
          <cell r="B4052">
            <v>42746</v>
          </cell>
          <cell r="C4052" t="str">
            <v>ENERO</v>
          </cell>
          <cell r="D4052" t="str">
            <v>2017</v>
          </cell>
          <cell r="E4052">
            <v>803</v>
          </cell>
          <cell r="F4052" t="str">
            <v>C6X-739</v>
          </cell>
          <cell r="G4052" t="str">
            <v>TCS-988</v>
          </cell>
          <cell r="H4052" t="str">
            <v>LAS BAMBAS CONC.</v>
          </cell>
          <cell r="I4052">
            <v>232763</v>
          </cell>
          <cell r="J4052" t="str">
            <v>REPUESTO</v>
          </cell>
          <cell r="K4052" t="str">
            <v>FAROS NEBLINEROS</v>
          </cell>
          <cell r="L4052">
            <v>2</v>
          </cell>
          <cell r="M4052" t="str">
            <v>UNID.</v>
          </cell>
          <cell r="N4052" t="str">
            <v>TRACTO</v>
          </cell>
          <cell r="O4052">
            <v>44</v>
          </cell>
          <cell r="P4052" t="str">
            <v>E3</v>
          </cell>
          <cell r="Q4052" t="str">
            <v>J1</v>
          </cell>
          <cell r="R4052" t="str">
            <v>J6</v>
          </cell>
          <cell r="S4052" t="str">
            <v>PENDIENTE</v>
          </cell>
          <cell r="T4052">
            <v>0</v>
          </cell>
          <cell r="U4052" t="str">
            <v>CONDORI CHURATA ALEX</v>
          </cell>
          <cell r="V4052" t="str">
            <v>FLOREZ CONDORI  JOSE WILLIANS</v>
          </cell>
        </row>
        <row r="4053">
          <cell r="A4053">
            <v>4045</v>
          </cell>
          <cell r="B4053">
            <v>42746</v>
          </cell>
          <cell r="C4053" t="str">
            <v>ENERO</v>
          </cell>
          <cell r="D4053" t="str">
            <v>2017</v>
          </cell>
          <cell r="E4053">
            <v>803</v>
          </cell>
          <cell r="F4053" t="str">
            <v>C6X-739</v>
          </cell>
          <cell r="G4053" t="str">
            <v>TCS-988</v>
          </cell>
          <cell r="H4053" t="str">
            <v>LAS BAMBAS CONC.</v>
          </cell>
          <cell r="I4053">
            <v>232763</v>
          </cell>
          <cell r="J4053" t="str">
            <v>REPUESTO</v>
          </cell>
          <cell r="K4053" t="str">
            <v>LIQUIDO LIMPIAPARABRISAS</v>
          </cell>
          <cell r="L4053">
            <v>1</v>
          </cell>
          <cell r="M4053" t="str">
            <v>GLNS.</v>
          </cell>
          <cell r="N4053" t="str">
            <v>TALLER</v>
          </cell>
          <cell r="O4053">
            <v>44</v>
          </cell>
          <cell r="P4053" t="str">
            <v>M2</v>
          </cell>
          <cell r="Q4053" t="str">
            <v>J1</v>
          </cell>
          <cell r="R4053" t="str">
            <v>J6</v>
          </cell>
          <cell r="S4053" t="str">
            <v>PENDIENTE</v>
          </cell>
          <cell r="T4053">
            <v>0</v>
          </cell>
          <cell r="U4053" t="str">
            <v>CHUMPITAZ GAGO JULIO ENRIQUE</v>
          </cell>
          <cell r="V4053" t="str">
            <v>FLOREZ CONDORI  JOSE WILLIANS</v>
          </cell>
        </row>
        <row r="4054">
          <cell r="A4054">
            <v>4046</v>
          </cell>
          <cell r="B4054">
            <v>42746</v>
          </cell>
          <cell r="C4054" t="str">
            <v>ENERO</v>
          </cell>
          <cell r="D4054" t="str">
            <v>2017</v>
          </cell>
          <cell r="E4054">
            <v>803</v>
          </cell>
          <cell r="F4054" t="str">
            <v>C6X-739</v>
          </cell>
          <cell r="G4054" t="str">
            <v>TCS-988</v>
          </cell>
          <cell r="H4054" t="str">
            <v>LAS BAMBAS CONC.</v>
          </cell>
          <cell r="I4054">
            <v>232763</v>
          </cell>
          <cell r="J4054" t="str">
            <v>REPUESTO</v>
          </cell>
          <cell r="K4054" t="str">
            <v>LIQUIDO REFRIGERANTE</v>
          </cell>
          <cell r="L4054">
            <v>0.5</v>
          </cell>
          <cell r="M4054" t="str">
            <v>GLNS.</v>
          </cell>
          <cell r="N4054" t="str">
            <v>TALLER</v>
          </cell>
          <cell r="O4054">
            <v>44</v>
          </cell>
          <cell r="P4054" t="str">
            <v>M2</v>
          </cell>
          <cell r="Q4054" t="str">
            <v>J1</v>
          </cell>
          <cell r="R4054" t="str">
            <v>J6</v>
          </cell>
          <cell r="S4054" t="str">
            <v>PENDIENTE</v>
          </cell>
          <cell r="T4054">
            <v>0</v>
          </cell>
          <cell r="U4054" t="str">
            <v>CHUMPITAZ GAGO JULIO ENRIQUE</v>
          </cell>
          <cell r="V4054" t="str">
            <v>FLOREZ CONDORI  JOSE WILLIANS</v>
          </cell>
        </row>
        <row r="4055">
          <cell r="A4055">
            <v>4067</v>
          </cell>
          <cell r="B4055">
            <v>42746</v>
          </cell>
          <cell r="C4055" t="str">
            <v>ENERO</v>
          </cell>
          <cell r="D4055" t="str">
            <v>2017</v>
          </cell>
          <cell r="E4055">
            <v>815</v>
          </cell>
          <cell r="F4055" t="str">
            <v>C9N-807</v>
          </cell>
          <cell r="G4055" t="str">
            <v>B4O-994</v>
          </cell>
          <cell r="H4055" t="str">
            <v>LAS BAMBAS</v>
          </cell>
          <cell r="I4055">
            <v>178797</v>
          </cell>
          <cell r="J4055" t="str">
            <v>SERVICIO</v>
          </cell>
          <cell r="K4055" t="str">
            <v>SERVICIO DE REPARACION DE PETETE</v>
          </cell>
          <cell r="L4055">
            <v>1</v>
          </cell>
          <cell r="M4055" t="str">
            <v>UNID.</v>
          </cell>
          <cell r="N4055" t="str">
            <v>TRACTO</v>
          </cell>
          <cell r="O4055">
            <v>44</v>
          </cell>
          <cell r="P4055" t="str">
            <v>J1</v>
          </cell>
          <cell r="Q4055" t="str">
            <v>J1</v>
          </cell>
          <cell r="R4055" t="str">
            <v>J6</v>
          </cell>
          <cell r="S4055" t="str">
            <v>PENDIENTE</v>
          </cell>
          <cell r="T4055">
            <v>0</v>
          </cell>
          <cell r="U4055" t="str">
            <v>FLOREZ CONDORI  JOSE WILLIANS</v>
          </cell>
          <cell r="V4055" t="str">
            <v>FLOREZ CONDORI  JOSE WILLIANS</v>
          </cell>
        </row>
        <row r="4056">
          <cell r="A4056">
            <v>4059</v>
          </cell>
          <cell r="B4056">
            <v>42746</v>
          </cell>
          <cell r="C4056" t="str">
            <v>ENERO</v>
          </cell>
          <cell r="D4056" t="str">
            <v>2017</v>
          </cell>
          <cell r="E4056">
            <v>808</v>
          </cell>
          <cell r="F4056" t="str">
            <v>D3P-743</v>
          </cell>
          <cell r="G4056" t="str">
            <v>B8L-972</v>
          </cell>
          <cell r="H4056" t="str">
            <v>LAS BAMBAS</v>
          </cell>
          <cell r="I4056">
            <v>188419</v>
          </cell>
          <cell r="J4056" t="str">
            <v>REPUESTO</v>
          </cell>
          <cell r="K4056" t="str">
            <v>BASE DE SEGURO DE TORNAMESA</v>
          </cell>
          <cell r="L4056">
            <v>1</v>
          </cell>
          <cell r="M4056" t="str">
            <v>UNID.</v>
          </cell>
          <cell r="N4056" t="str">
            <v>TRACTO</v>
          </cell>
          <cell r="O4056">
            <v>44</v>
          </cell>
          <cell r="P4056" t="str">
            <v>M4</v>
          </cell>
          <cell r="Q4056" t="str">
            <v>J1</v>
          </cell>
          <cell r="R4056" t="str">
            <v>J6</v>
          </cell>
          <cell r="S4056" t="str">
            <v>ENTREGADO</v>
          </cell>
          <cell r="T4056">
            <v>0</v>
          </cell>
          <cell r="U4056" t="str">
            <v>JULLIRI APAZA UBALDO</v>
          </cell>
          <cell r="V4056" t="str">
            <v>FLOREZ CONDORI  JOSE WILLIANS</v>
          </cell>
        </row>
        <row r="4057">
          <cell r="A4057">
            <v>4063</v>
          </cell>
          <cell r="B4057">
            <v>42746</v>
          </cell>
          <cell r="C4057" t="str">
            <v>ENERO</v>
          </cell>
          <cell r="D4057" t="str">
            <v>2017</v>
          </cell>
          <cell r="E4057">
            <v>808</v>
          </cell>
          <cell r="F4057" t="str">
            <v>D3P-743</v>
          </cell>
          <cell r="G4057" t="str">
            <v>B8L-972</v>
          </cell>
          <cell r="H4057" t="str">
            <v>LAS BAMBAS</v>
          </cell>
          <cell r="I4057">
            <v>188419</v>
          </cell>
          <cell r="J4057" t="str">
            <v>REPUESTO</v>
          </cell>
          <cell r="K4057" t="str">
            <v>PLANCHA A36  1/2" X 1.5 X 3</v>
          </cell>
          <cell r="L4057">
            <v>1</v>
          </cell>
          <cell r="M4057" t="str">
            <v>UNID.</v>
          </cell>
          <cell r="N4057" t="str">
            <v>CISTERNA</v>
          </cell>
          <cell r="O4057">
            <v>44</v>
          </cell>
          <cell r="P4057" t="str">
            <v>M4</v>
          </cell>
          <cell r="Q4057" t="str">
            <v>J1</v>
          </cell>
          <cell r="R4057" t="str">
            <v>J6</v>
          </cell>
          <cell r="S4057" t="str">
            <v>PENDIENTE</v>
          </cell>
          <cell r="T4057">
            <v>0</v>
          </cell>
          <cell r="U4057" t="str">
            <v>JULLIRI APAZA UBALDO</v>
          </cell>
          <cell r="V4057" t="str">
            <v>FLOREZ CONDORI  JOSE WILLIANS</v>
          </cell>
        </row>
        <row r="4058">
          <cell r="A4058">
            <v>4064</v>
          </cell>
          <cell r="B4058">
            <v>42746</v>
          </cell>
          <cell r="C4058" t="str">
            <v>ENERO</v>
          </cell>
          <cell r="D4058" t="str">
            <v>2017</v>
          </cell>
          <cell r="E4058">
            <v>808</v>
          </cell>
          <cell r="F4058" t="str">
            <v>D3P-743</v>
          </cell>
          <cell r="G4058" t="str">
            <v>B8L-972</v>
          </cell>
          <cell r="H4058" t="str">
            <v>LAS BAMBAS</v>
          </cell>
          <cell r="I4058">
            <v>188419</v>
          </cell>
          <cell r="J4058" t="str">
            <v>REPUESTO</v>
          </cell>
          <cell r="K4058" t="str">
            <v>KING PIN</v>
          </cell>
          <cell r="L4058">
            <v>1</v>
          </cell>
          <cell r="M4058" t="str">
            <v>UNID.</v>
          </cell>
          <cell r="N4058" t="str">
            <v>CISTERNA</v>
          </cell>
          <cell r="O4058">
            <v>44</v>
          </cell>
          <cell r="P4058" t="str">
            <v>M4</v>
          </cell>
          <cell r="Q4058" t="str">
            <v>J1</v>
          </cell>
          <cell r="R4058" t="str">
            <v>J6</v>
          </cell>
          <cell r="S4058" t="str">
            <v>PENDIENTE</v>
          </cell>
          <cell r="T4058">
            <v>0</v>
          </cell>
          <cell r="U4058" t="str">
            <v>JULLIRI APAZA UBALDO</v>
          </cell>
          <cell r="V4058" t="str">
            <v>FLOREZ CONDORI  JOSE WILLIANS</v>
          </cell>
        </row>
        <row r="4059">
          <cell r="A4059">
            <v>4071</v>
          </cell>
          <cell r="B4059">
            <v>42746</v>
          </cell>
          <cell r="C4059" t="str">
            <v>ENERO</v>
          </cell>
          <cell r="D4059" t="str">
            <v>2017</v>
          </cell>
          <cell r="E4059">
            <v>808</v>
          </cell>
          <cell r="F4059" t="str">
            <v>D3P-743</v>
          </cell>
          <cell r="G4059" t="str">
            <v>B8L-972</v>
          </cell>
          <cell r="H4059" t="str">
            <v>LAS BAMBAS</v>
          </cell>
          <cell r="I4059">
            <v>188419</v>
          </cell>
          <cell r="J4059" t="str">
            <v>REPUESTO</v>
          </cell>
          <cell r="K4059" t="str">
            <v>PLANCHA 1/2" X 1.5 M X 1.16 M</v>
          </cell>
          <cell r="L4059">
            <v>1</v>
          </cell>
          <cell r="M4059" t="str">
            <v>UNID.</v>
          </cell>
          <cell r="N4059" t="str">
            <v>CISTERNA</v>
          </cell>
          <cell r="O4059">
            <v>44</v>
          </cell>
          <cell r="P4059" t="str">
            <v>S1</v>
          </cell>
          <cell r="Q4059" t="str">
            <v>J1</v>
          </cell>
          <cell r="R4059" t="str">
            <v>J6</v>
          </cell>
          <cell r="S4059" t="str">
            <v>PENDIENTE</v>
          </cell>
          <cell r="T4059">
            <v>0</v>
          </cell>
          <cell r="U4059" t="str">
            <v>BAYONA CRUZ CRISTIAN ARMANDO</v>
          </cell>
          <cell r="V4059" t="str">
            <v>FLOREZ CONDORI  JOSE WILLIANS</v>
          </cell>
        </row>
        <row r="4060">
          <cell r="A4060">
            <v>4072</v>
          </cell>
          <cell r="B4060">
            <v>42746</v>
          </cell>
          <cell r="C4060" t="str">
            <v>ENERO</v>
          </cell>
          <cell r="D4060" t="str">
            <v>2017</v>
          </cell>
          <cell r="E4060">
            <v>808</v>
          </cell>
          <cell r="F4060" t="str">
            <v>D3P-743</v>
          </cell>
          <cell r="G4060" t="str">
            <v>B8L-972</v>
          </cell>
          <cell r="H4060" t="str">
            <v>LAS BAMBAS</v>
          </cell>
          <cell r="I4060">
            <v>188419</v>
          </cell>
          <cell r="J4060" t="str">
            <v>REPUESTO</v>
          </cell>
          <cell r="K4060" t="str">
            <v>DISCO DE CORTE DE 7"</v>
          </cell>
          <cell r="L4060">
            <v>2</v>
          </cell>
          <cell r="M4060" t="str">
            <v>UNID.</v>
          </cell>
          <cell r="N4060" t="str">
            <v>CISTERNA</v>
          </cell>
          <cell r="O4060">
            <v>44</v>
          </cell>
          <cell r="P4060" t="str">
            <v>S1</v>
          </cell>
          <cell r="Q4060" t="str">
            <v>J1</v>
          </cell>
          <cell r="R4060" t="str">
            <v>J6</v>
          </cell>
          <cell r="S4060" t="str">
            <v>PENDIENTE</v>
          </cell>
          <cell r="T4060">
            <v>0</v>
          </cell>
          <cell r="U4060" t="str">
            <v>BAYONA CRUZ CRISTIAN ARMANDO</v>
          </cell>
          <cell r="V4060" t="str">
            <v>FLOREZ CONDORI  JOSE WILLIANS</v>
          </cell>
        </row>
        <row r="4061">
          <cell r="A4061">
            <v>4077</v>
          </cell>
          <cell r="B4061">
            <v>42746</v>
          </cell>
          <cell r="C4061" t="str">
            <v>ENERO</v>
          </cell>
          <cell r="D4061" t="str">
            <v>2017</v>
          </cell>
          <cell r="E4061">
            <v>808</v>
          </cell>
          <cell r="F4061" t="str">
            <v>D3P-743</v>
          </cell>
          <cell r="G4061" t="str">
            <v>B8L-972</v>
          </cell>
          <cell r="H4061" t="str">
            <v>LAS BAMBAS</v>
          </cell>
          <cell r="I4061">
            <v>188419</v>
          </cell>
          <cell r="J4061" t="str">
            <v>REPUESTO</v>
          </cell>
          <cell r="K4061" t="str">
            <v>DISCO DE DESBASTE 4"</v>
          </cell>
          <cell r="L4061">
            <v>1</v>
          </cell>
          <cell r="M4061" t="str">
            <v>UNID.</v>
          </cell>
          <cell r="N4061" t="str">
            <v>CISTERNA</v>
          </cell>
          <cell r="O4061">
            <v>44</v>
          </cell>
          <cell r="P4061" t="str">
            <v>S1</v>
          </cell>
          <cell r="Q4061" t="str">
            <v>J1</v>
          </cell>
          <cell r="R4061" t="str">
            <v>J6</v>
          </cell>
          <cell r="S4061" t="str">
            <v>PENDIENTE</v>
          </cell>
          <cell r="T4061">
            <v>0</v>
          </cell>
          <cell r="U4061" t="str">
            <v>BAYONA CRUZ CRISTIAN ARMANDO</v>
          </cell>
          <cell r="V4061" t="str">
            <v>FLOREZ CONDORI  JOSE WILLIANS</v>
          </cell>
        </row>
        <row r="4062">
          <cell r="A4062">
            <v>4050</v>
          </cell>
          <cell r="B4062">
            <v>42746</v>
          </cell>
          <cell r="C4062" t="str">
            <v>ENERO</v>
          </cell>
          <cell r="D4062" t="str">
            <v>2017</v>
          </cell>
          <cell r="E4062">
            <v>202</v>
          </cell>
          <cell r="F4062" t="str">
            <v>D3P-752</v>
          </cell>
          <cell r="G4062" t="str">
            <v>C5Y-985</v>
          </cell>
          <cell r="H4062" t="str">
            <v>LAS BAMBAS</v>
          </cell>
          <cell r="I4062">
            <v>150504</v>
          </cell>
          <cell r="J4062" t="str">
            <v>REPUESTO</v>
          </cell>
          <cell r="K4062" t="str">
            <v>TUBO Y MANGUERA DE LA SALIDA DE LA BOMBA DE AGUA</v>
          </cell>
          <cell r="L4062">
            <v>1</v>
          </cell>
          <cell r="M4062" t="str">
            <v>UNID.</v>
          </cell>
          <cell r="N4062" t="str">
            <v>TRACTO</v>
          </cell>
          <cell r="O4062">
            <v>44</v>
          </cell>
          <cell r="P4062" t="str">
            <v>M2</v>
          </cell>
          <cell r="Q4062" t="str">
            <v>J1</v>
          </cell>
          <cell r="R4062" t="str">
            <v>J6</v>
          </cell>
          <cell r="S4062" t="str">
            <v>PENDIENTE</v>
          </cell>
          <cell r="T4062">
            <v>0</v>
          </cell>
          <cell r="U4062" t="str">
            <v>CHUMPITAZ GAGO JULIO ENRIQUE</v>
          </cell>
          <cell r="V4062" t="str">
            <v>FLOREZ CONDORI  JOSE WILLIANS</v>
          </cell>
        </row>
        <row r="4063">
          <cell r="A4063">
            <v>4051</v>
          </cell>
          <cell r="B4063">
            <v>42746</v>
          </cell>
          <cell r="C4063" t="str">
            <v>ENERO</v>
          </cell>
          <cell r="D4063" t="str">
            <v>2017</v>
          </cell>
          <cell r="E4063">
            <v>202</v>
          </cell>
          <cell r="F4063" t="str">
            <v>D3P-752</v>
          </cell>
          <cell r="G4063" t="str">
            <v>C5Y-985</v>
          </cell>
          <cell r="H4063" t="str">
            <v>LAS BAMBAS</v>
          </cell>
          <cell r="I4063">
            <v>150504</v>
          </cell>
          <cell r="J4063" t="str">
            <v>REPUESTO</v>
          </cell>
          <cell r="K4063" t="str">
            <v>ABRAZADERAS PARA LA MANGUERA DE LA SALIDA DE LA BOMBA DE AGUA</v>
          </cell>
          <cell r="L4063">
            <v>4</v>
          </cell>
          <cell r="M4063" t="str">
            <v>UNID.</v>
          </cell>
          <cell r="N4063" t="str">
            <v>TRACTO</v>
          </cell>
          <cell r="O4063">
            <v>44</v>
          </cell>
          <cell r="P4063" t="str">
            <v>M2</v>
          </cell>
          <cell r="Q4063" t="str">
            <v>J1</v>
          </cell>
          <cell r="R4063" t="str">
            <v>J6</v>
          </cell>
          <cell r="S4063" t="str">
            <v>PENDIENTE</v>
          </cell>
          <cell r="T4063">
            <v>0</v>
          </cell>
          <cell r="U4063" t="str">
            <v>CHUMPITAZ GAGO JULIO ENRIQUE</v>
          </cell>
          <cell r="V4063" t="str">
            <v>FLOREZ CONDORI  JOSE WILLIANS</v>
          </cell>
        </row>
        <row r="4064">
          <cell r="A4064">
            <v>4052</v>
          </cell>
          <cell r="B4064">
            <v>42746</v>
          </cell>
          <cell r="C4064" t="str">
            <v>ENERO</v>
          </cell>
          <cell r="D4064" t="str">
            <v>2017</v>
          </cell>
          <cell r="E4064">
            <v>202</v>
          </cell>
          <cell r="F4064" t="str">
            <v>D3P-752</v>
          </cell>
          <cell r="G4064" t="str">
            <v>C5Y-985</v>
          </cell>
          <cell r="H4064" t="str">
            <v>LAS BAMBAS</v>
          </cell>
          <cell r="I4064">
            <v>150504</v>
          </cell>
          <cell r="J4064" t="str">
            <v>REPUESTO</v>
          </cell>
          <cell r="K4064" t="str">
            <v>MANGUERA DE LA ENTRADA DE LA BOMBA DE AGUA</v>
          </cell>
          <cell r="L4064">
            <v>1</v>
          </cell>
          <cell r="M4064" t="str">
            <v>UNID.</v>
          </cell>
          <cell r="N4064" t="str">
            <v>TRACTO</v>
          </cell>
          <cell r="O4064">
            <v>44</v>
          </cell>
          <cell r="P4064" t="str">
            <v>M2</v>
          </cell>
          <cell r="Q4064" t="str">
            <v>J1</v>
          </cell>
          <cell r="R4064" t="str">
            <v>J6</v>
          </cell>
          <cell r="S4064" t="str">
            <v>PENDIENTE</v>
          </cell>
          <cell r="T4064">
            <v>0</v>
          </cell>
          <cell r="U4064" t="str">
            <v>CHUMPITAZ GAGO JULIO ENRIQUE</v>
          </cell>
          <cell r="V4064" t="str">
            <v>FLOREZ CONDORI  JOSE WILLIANS</v>
          </cell>
        </row>
        <row r="4065">
          <cell r="A4065">
            <v>4062</v>
          </cell>
          <cell r="B4065">
            <v>42746</v>
          </cell>
          <cell r="C4065" t="str">
            <v>ENERO</v>
          </cell>
          <cell r="D4065" t="str">
            <v>2017</v>
          </cell>
          <cell r="E4065">
            <v>202</v>
          </cell>
          <cell r="F4065" t="str">
            <v>D3P-752</v>
          </cell>
          <cell r="G4065" t="str">
            <v>C5Y-985</v>
          </cell>
          <cell r="H4065" t="str">
            <v>LAS BAMBAS</v>
          </cell>
          <cell r="I4065">
            <v>150504</v>
          </cell>
          <cell r="J4065" t="str">
            <v>REPUESTO</v>
          </cell>
          <cell r="K4065" t="str">
            <v>TAPA DE DEPOSITO DE LIMPIAPARABRISAS</v>
          </cell>
          <cell r="L4065">
            <v>1</v>
          </cell>
          <cell r="M4065" t="str">
            <v>UNID.</v>
          </cell>
          <cell r="N4065" t="str">
            <v>TRACTO</v>
          </cell>
          <cell r="O4065">
            <v>44</v>
          </cell>
          <cell r="P4065" t="str">
            <v>M2</v>
          </cell>
          <cell r="Q4065" t="str">
            <v>J1</v>
          </cell>
          <cell r="R4065" t="str">
            <v>J6</v>
          </cell>
          <cell r="S4065" t="str">
            <v>PENDIENTE</v>
          </cell>
          <cell r="T4065">
            <v>0</v>
          </cell>
          <cell r="U4065" t="str">
            <v>CHUMPITAZ GAGO JULIO ENRIQUE</v>
          </cell>
          <cell r="V4065" t="str">
            <v>FLOREZ CONDORI  JOSE WILLIANS</v>
          </cell>
        </row>
        <row r="4066">
          <cell r="A4066">
            <v>4073</v>
          </cell>
          <cell r="B4066">
            <v>42746</v>
          </cell>
          <cell r="C4066" t="str">
            <v>ENERO</v>
          </cell>
          <cell r="D4066" t="str">
            <v>2017</v>
          </cell>
          <cell r="E4066">
            <v>816</v>
          </cell>
          <cell r="F4066" t="str">
            <v>D3S-767</v>
          </cell>
          <cell r="G4066" t="str">
            <v>B8L-973</v>
          </cell>
          <cell r="H4066" t="str">
            <v>LAS BAMBAS</v>
          </cell>
          <cell r="I4066">
            <v>189496</v>
          </cell>
          <cell r="J4066" t="str">
            <v>REPUESTO</v>
          </cell>
          <cell r="K4066" t="str">
            <v>VALVULA RELAY DE FRENO</v>
          </cell>
          <cell r="L4066">
            <v>1</v>
          </cell>
          <cell r="M4066" t="str">
            <v>UNID.</v>
          </cell>
          <cell r="N4066" t="str">
            <v>TRACTO</v>
          </cell>
          <cell r="O4066">
            <v>44</v>
          </cell>
          <cell r="P4066" t="str">
            <v>M8</v>
          </cell>
          <cell r="Q4066" t="str">
            <v>J1</v>
          </cell>
          <cell r="R4066" t="str">
            <v>J6</v>
          </cell>
          <cell r="S4066" t="str">
            <v>PENDIENTE</v>
          </cell>
          <cell r="T4066">
            <v>0</v>
          </cell>
          <cell r="U4066" t="str">
            <v>VARILLAS GAGO  OSCAR ALBERTO</v>
          </cell>
          <cell r="V4066" t="str">
            <v>FLOREZ CONDORI  JOSE WILLIANS</v>
          </cell>
        </row>
        <row r="4067">
          <cell r="A4067">
            <v>4025</v>
          </cell>
          <cell r="B4067">
            <v>42746</v>
          </cell>
          <cell r="C4067" t="str">
            <v>ENERO</v>
          </cell>
          <cell r="D4067" t="str">
            <v>2017</v>
          </cell>
          <cell r="E4067">
            <v>770</v>
          </cell>
          <cell r="F4067" t="str">
            <v>D6F-907</v>
          </cell>
          <cell r="G4067" t="str">
            <v>T2Y-979</v>
          </cell>
          <cell r="H4067" t="str">
            <v>LAS BAMBAS</v>
          </cell>
          <cell r="I4067">
            <v>203433</v>
          </cell>
          <cell r="J4067" t="str">
            <v>REPUESTO</v>
          </cell>
          <cell r="K4067" t="str">
            <v>ABRAZADERAS DE 4" PARA LA MANGUERA</v>
          </cell>
          <cell r="L4067">
            <v>2</v>
          </cell>
          <cell r="M4067" t="str">
            <v>UNID.</v>
          </cell>
          <cell r="N4067" t="str">
            <v>CISTERNA</v>
          </cell>
          <cell r="O4067">
            <v>44</v>
          </cell>
          <cell r="P4067" t="str">
            <v>M4</v>
          </cell>
          <cell r="Q4067" t="str">
            <v>J1</v>
          </cell>
          <cell r="R4067" t="str">
            <v>J6</v>
          </cell>
          <cell r="S4067" t="str">
            <v>PENDIENTE</v>
          </cell>
          <cell r="T4067">
            <v>0</v>
          </cell>
          <cell r="U4067" t="str">
            <v>JULLIRI APAZA UBALDO</v>
          </cell>
          <cell r="V4067" t="str">
            <v>FLOREZ CONDORI  JOSE WILLIANS</v>
          </cell>
        </row>
        <row r="4068">
          <cell r="A4068">
            <v>4047</v>
          </cell>
          <cell r="B4068">
            <v>42746</v>
          </cell>
          <cell r="C4068" t="str">
            <v>ENERO</v>
          </cell>
          <cell r="D4068" t="str">
            <v>2017</v>
          </cell>
          <cell r="E4068">
            <v>770</v>
          </cell>
          <cell r="F4068" t="str">
            <v>D6F-907</v>
          </cell>
          <cell r="G4068" t="str">
            <v>T2Y-979</v>
          </cell>
          <cell r="H4068" t="str">
            <v>LAS BAMBAS</v>
          </cell>
          <cell r="I4068">
            <v>203433</v>
          </cell>
          <cell r="J4068" t="str">
            <v>REPUESTO</v>
          </cell>
          <cell r="K4068" t="str">
            <v>EMPAQUETADURA DE TAPA MANHOLE</v>
          </cell>
          <cell r="L4068">
            <v>1</v>
          </cell>
          <cell r="M4068" t="str">
            <v>UNID.</v>
          </cell>
          <cell r="N4068" t="str">
            <v>CISTERNA</v>
          </cell>
          <cell r="O4068">
            <v>44</v>
          </cell>
          <cell r="P4068" t="str">
            <v>M4</v>
          </cell>
          <cell r="Q4068" t="str">
            <v>J1</v>
          </cell>
          <cell r="R4068" t="str">
            <v>J6</v>
          </cell>
          <cell r="S4068" t="str">
            <v>PENDIENTE</v>
          </cell>
          <cell r="T4068">
            <v>0</v>
          </cell>
          <cell r="U4068" t="str">
            <v>JULLIRI APAZA UBALDO</v>
          </cell>
          <cell r="V4068" t="str">
            <v>FLOREZ CONDORI  JOSE WILLIANS</v>
          </cell>
        </row>
        <row r="4069">
          <cell r="A4069">
            <v>4048</v>
          </cell>
          <cell r="B4069">
            <v>42746</v>
          </cell>
          <cell r="C4069" t="str">
            <v>ENERO</v>
          </cell>
          <cell r="D4069" t="str">
            <v>2017</v>
          </cell>
          <cell r="E4069">
            <v>770</v>
          </cell>
          <cell r="F4069" t="str">
            <v>D6F-907</v>
          </cell>
          <cell r="G4069" t="str">
            <v>T2Y-979</v>
          </cell>
          <cell r="H4069" t="str">
            <v>LAS BAMBAS</v>
          </cell>
          <cell r="I4069">
            <v>203433</v>
          </cell>
          <cell r="J4069" t="str">
            <v>REPUESTO</v>
          </cell>
          <cell r="K4069" t="str">
            <v>Y DE MULTIPLE DE ESCAPE</v>
          </cell>
          <cell r="L4069">
            <v>1</v>
          </cell>
          <cell r="M4069" t="str">
            <v>UNID.</v>
          </cell>
          <cell r="N4069" t="str">
            <v>CISTERNA</v>
          </cell>
          <cell r="O4069">
            <v>44</v>
          </cell>
          <cell r="P4069" t="str">
            <v>M4</v>
          </cell>
          <cell r="Q4069" t="str">
            <v>J1</v>
          </cell>
          <cell r="R4069" t="str">
            <v>J6</v>
          </cell>
          <cell r="S4069" t="str">
            <v>PENDIENTE</v>
          </cell>
          <cell r="T4069">
            <v>0</v>
          </cell>
          <cell r="U4069" t="str">
            <v>JULLIRI APAZA UBALDO</v>
          </cell>
          <cell r="V4069" t="str">
            <v>FLOREZ CONDORI  JOSE WILLIANS</v>
          </cell>
        </row>
        <row r="4070">
          <cell r="A4070">
            <v>4035</v>
          </cell>
          <cell r="B4070">
            <v>42746</v>
          </cell>
          <cell r="C4070" t="str">
            <v>ENERO</v>
          </cell>
          <cell r="D4070" t="str">
            <v>2017</v>
          </cell>
          <cell r="E4070">
            <v>200</v>
          </cell>
          <cell r="F4070" t="str">
            <v>TALLER</v>
          </cell>
          <cell r="G4070" t="str">
            <v>TALLER</v>
          </cell>
          <cell r="H4070" t="str">
            <v>TALLER</v>
          </cell>
          <cell r="I4070" t="str">
            <v>TALLER</v>
          </cell>
          <cell r="J4070" t="str">
            <v>INSUMO TALLER</v>
          </cell>
          <cell r="K4070" t="str">
            <v>TUBO 2" X 3mm (ESPESOR) X6M</v>
          </cell>
          <cell r="L4070">
            <v>5</v>
          </cell>
          <cell r="M4070" t="str">
            <v>UNID.</v>
          </cell>
          <cell r="N4070" t="str">
            <v>TALLER</v>
          </cell>
          <cell r="O4070">
            <v>44</v>
          </cell>
          <cell r="P4070" t="str">
            <v>S1</v>
          </cell>
          <cell r="Q4070" t="str">
            <v>J1</v>
          </cell>
          <cell r="R4070" t="str">
            <v>J5</v>
          </cell>
          <cell r="S4070" t="str">
            <v>PENDIENTE</v>
          </cell>
          <cell r="T4070">
            <v>0</v>
          </cell>
          <cell r="U4070" t="str">
            <v>BAYONA CRUZ CRISTIAN ARMANDO</v>
          </cell>
          <cell r="V4070" t="str">
            <v>FLOREZ CONDORI  JOSE WILLIANS</v>
          </cell>
        </row>
        <row r="4071">
          <cell r="A4071">
            <v>4036</v>
          </cell>
          <cell r="B4071">
            <v>42746</v>
          </cell>
          <cell r="C4071" t="str">
            <v>ENERO</v>
          </cell>
          <cell r="D4071" t="str">
            <v>2017</v>
          </cell>
          <cell r="E4071">
            <v>200</v>
          </cell>
          <cell r="F4071" t="str">
            <v>TALLER</v>
          </cell>
          <cell r="G4071" t="str">
            <v>TALLER</v>
          </cell>
          <cell r="H4071" t="str">
            <v>TALLER</v>
          </cell>
          <cell r="I4071" t="str">
            <v>TALLER</v>
          </cell>
          <cell r="J4071" t="str">
            <v>INSUMO TALLER</v>
          </cell>
          <cell r="K4071" t="str">
            <v>PLATINA 3" X 5/16 X 6M</v>
          </cell>
          <cell r="L4071">
            <v>3</v>
          </cell>
          <cell r="M4071" t="str">
            <v>UNID.</v>
          </cell>
          <cell r="N4071" t="str">
            <v>TALLER</v>
          </cell>
          <cell r="O4071">
            <v>44</v>
          </cell>
          <cell r="P4071" t="str">
            <v>S1</v>
          </cell>
          <cell r="Q4071" t="str">
            <v>J1</v>
          </cell>
          <cell r="R4071" t="str">
            <v>J5</v>
          </cell>
          <cell r="S4071" t="str">
            <v>PENDIENTE</v>
          </cell>
          <cell r="T4071">
            <v>0</v>
          </cell>
          <cell r="U4071" t="str">
            <v>BAYONA CRUZ CRISTIAN ARMANDO</v>
          </cell>
          <cell r="V4071" t="str">
            <v>FLOREZ CONDORI  JOSE WILLIANS</v>
          </cell>
        </row>
        <row r="4072">
          <cell r="A4072">
            <v>4037</v>
          </cell>
          <cell r="B4072">
            <v>42746</v>
          </cell>
          <cell r="C4072" t="str">
            <v>ENERO</v>
          </cell>
          <cell r="D4072" t="str">
            <v>2017</v>
          </cell>
          <cell r="E4072">
            <v>200</v>
          </cell>
          <cell r="F4072" t="str">
            <v>TALLER</v>
          </cell>
          <cell r="G4072" t="str">
            <v>TALLER</v>
          </cell>
          <cell r="H4072" t="str">
            <v>TALLER</v>
          </cell>
          <cell r="I4072" t="str">
            <v>TALLER</v>
          </cell>
          <cell r="J4072" t="str">
            <v>INSUMO TALLER</v>
          </cell>
          <cell r="K4072" t="str">
            <v>TUBO CUADRADO 1 1/2 X 1 1/2" X 2mm (ESPESOR) X 6M</v>
          </cell>
          <cell r="L4072">
            <v>7</v>
          </cell>
          <cell r="M4072" t="str">
            <v>UNID.</v>
          </cell>
          <cell r="N4072" t="str">
            <v>TALLER</v>
          </cell>
          <cell r="O4072">
            <v>44</v>
          </cell>
          <cell r="P4072" t="str">
            <v>S1</v>
          </cell>
          <cell r="Q4072" t="str">
            <v>J1</v>
          </cell>
          <cell r="R4072" t="str">
            <v>J5</v>
          </cell>
          <cell r="S4072" t="str">
            <v>PENDIENTE</v>
          </cell>
          <cell r="T4072">
            <v>0</v>
          </cell>
          <cell r="U4072" t="str">
            <v>BAYONA CRUZ CRISTIAN ARMANDO</v>
          </cell>
          <cell r="V4072" t="str">
            <v>FLOREZ CONDORI  JOSE WILLIANS</v>
          </cell>
        </row>
        <row r="4073">
          <cell r="A4073">
            <v>4039</v>
          </cell>
          <cell r="B4073">
            <v>42746</v>
          </cell>
          <cell r="C4073" t="str">
            <v>ENERO</v>
          </cell>
          <cell r="D4073" t="str">
            <v>2017</v>
          </cell>
          <cell r="E4073">
            <v>200</v>
          </cell>
          <cell r="F4073" t="str">
            <v>TALLER</v>
          </cell>
          <cell r="G4073" t="str">
            <v>TALLER</v>
          </cell>
          <cell r="H4073" t="str">
            <v>TALLER</v>
          </cell>
          <cell r="I4073" t="str">
            <v>TALLER</v>
          </cell>
          <cell r="J4073" t="str">
            <v>INSUMO TALLER</v>
          </cell>
          <cell r="K4073" t="str">
            <v>CINTA NEGRA AISLANTE</v>
          </cell>
          <cell r="L4073">
            <v>1</v>
          </cell>
          <cell r="M4073" t="str">
            <v>UNID.</v>
          </cell>
          <cell r="N4073" t="str">
            <v>TALLER</v>
          </cell>
          <cell r="O4073">
            <v>44</v>
          </cell>
          <cell r="P4073" t="str">
            <v>E3</v>
          </cell>
          <cell r="Q4073" t="str">
            <v>J1</v>
          </cell>
          <cell r="R4073" t="str">
            <v>J6</v>
          </cell>
          <cell r="S4073" t="str">
            <v>PENDIENTE</v>
          </cell>
          <cell r="T4073">
            <v>0</v>
          </cell>
          <cell r="U4073" t="str">
            <v>CONDORI CHURATA ALEX</v>
          </cell>
          <cell r="V4073" t="str">
            <v>FLOREZ CONDORI  JOSE WILLIANS</v>
          </cell>
        </row>
        <row r="4074">
          <cell r="A4074">
            <v>4040</v>
          </cell>
          <cell r="B4074">
            <v>42746</v>
          </cell>
          <cell r="C4074" t="str">
            <v>ENERO</v>
          </cell>
          <cell r="D4074" t="str">
            <v>2017</v>
          </cell>
          <cell r="E4074">
            <v>200</v>
          </cell>
          <cell r="F4074" t="str">
            <v>TALLER</v>
          </cell>
          <cell r="G4074" t="str">
            <v>TALLER</v>
          </cell>
          <cell r="H4074" t="str">
            <v>TALLER</v>
          </cell>
          <cell r="I4074" t="str">
            <v>TALLER</v>
          </cell>
          <cell r="J4074" t="str">
            <v>INSUMO TALLER</v>
          </cell>
          <cell r="K4074" t="str">
            <v>SILICONA GREY</v>
          </cell>
          <cell r="L4074">
            <v>1</v>
          </cell>
          <cell r="M4074" t="str">
            <v>UNID.</v>
          </cell>
          <cell r="N4074" t="str">
            <v>TALLER</v>
          </cell>
          <cell r="O4074">
            <v>44</v>
          </cell>
          <cell r="P4074" t="str">
            <v>E3</v>
          </cell>
          <cell r="Q4074" t="str">
            <v>J1</v>
          </cell>
          <cell r="R4074" t="str">
            <v>J6</v>
          </cell>
          <cell r="S4074" t="str">
            <v>PENDIENTE</v>
          </cell>
          <cell r="T4074">
            <v>0</v>
          </cell>
          <cell r="U4074" t="str">
            <v>CONDORI CHURATA ALEX</v>
          </cell>
          <cell r="V4074" t="str">
            <v>FLOREZ CONDORI  JOSE WILLIANS</v>
          </cell>
        </row>
        <row r="4075">
          <cell r="A4075">
            <v>4042</v>
          </cell>
          <cell r="B4075">
            <v>42746</v>
          </cell>
          <cell r="C4075" t="str">
            <v>ENERO</v>
          </cell>
          <cell r="D4075" t="str">
            <v>2017</v>
          </cell>
          <cell r="E4075">
            <v>200</v>
          </cell>
          <cell r="F4075" t="str">
            <v>TALLER</v>
          </cell>
          <cell r="G4075" t="str">
            <v>TALLER</v>
          </cell>
          <cell r="H4075" t="str">
            <v>TALLER</v>
          </cell>
          <cell r="I4075" t="str">
            <v>TALLER</v>
          </cell>
          <cell r="J4075" t="str">
            <v>INSUMO TALLER</v>
          </cell>
          <cell r="K4075" t="str">
            <v>YESO COLO NARANJA CLARA</v>
          </cell>
          <cell r="L4075">
            <v>3</v>
          </cell>
          <cell r="M4075" t="str">
            <v>BOLSAS</v>
          </cell>
          <cell r="N4075" t="str">
            <v>TALLER</v>
          </cell>
          <cell r="O4075">
            <v>44</v>
          </cell>
          <cell r="P4075" t="str">
            <v>J7</v>
          </cell>
          <cell r="Q4075" t="str">
            <v>J7</v>
          </cell>
          <cell r="R4075" t="str">
            <v>J6</v>
          </cell>
          <cell r="S4075" t="str">
            <v>PENDIENTE</v>
          </cell>
          <cell r="T4075">
            <v>0</v>
          </cell>
          <cell r="U4075" t="str">
            <v>DONAYRE INGA PEDRO</v>
          </cell>
          <cell r="V4075" t="str">
            <v>DONAYRE INGA PEDRO</v>
          </cell>
        </row>
        <row r="4076">
          <cell r="A4076">
            <v>4043</v>
          </cell>
          <cell r="B4076">
            <v>42746</v>
          </cell>
          <cell r="C4076" t="str">
            <v>ENERO</v>
          </cell>
          <cell r="D4076" t="str">
            <v>2017</v>
          </cell>
          <cell r="E4076">
            <v>200</v>
          </cell>
          <cell r="F4076" t="str">
            <v>TALLER</v>
          </cell>
          <cell r="G4076" t="str">
            <v>TALLER</v>
          </cell>
          <cell r="H4076" t="str">
            <v>TALLER</v>
          </cell>
          <cell r="I4076" t="str">
            <v>TALLER</v>
          </cell>
          <cell r="J4076" t="str">
            <v>INSUMO TALLER</v>
          </cell>
          <cell r="K4076" t="str">
            <v>RODILLO DE PINTURA</v>
          </cell>
          <cell r="L4076">
            <v>6</v>
          </cell>
          <cell r="M4076" t="str">
            <v>GLNS.</v>
          </cell>
          <cell r="N4076" t="str">
            <v>TALLER</v>
          </cell>
          <cell r="O4076">
            <v>44</v>
          </cell>
          <cell r="P4076" t="str">
            <v>J7</v>
          </cell>
          <cell r="Q4076" t="str">
            <v>J7</v>
          </cell>
          <cell r="R4076" t="str">
            <v>J6</v>
          </cell>
          <cell r="S4076" t="str">
            <v>PENDIENTE</v>
          </cell>
          <cell r="T4076">
            <v>0</v>
          </cell>
          <cell r="U4076" t="str">
            <v>DONAYRE INGA PEDRO</v>
          </cell>
          <cell r="V4076" t="str">
            <v>DONAYRE INGA PEDRO</v>
          </cell>
        </row>
        <row r="4077">
          <cell r="A4077">
            <v>4074</v>
          </cell>
          <cell r="B4077">
            <v>42746</v>
          </cell>
          <cell r="C4077" t="str">
            <v>ENERO</v>
          </cell>
          <cell r="D4077" t="str">
            <v>2017</v>
          </cell>
          <cell r="E4077">
            <v>200</v>
          </cell>
          <cell r="F4077" t="str">
            <v>TALLER</v>
          </cell>
          <cell r="G4077" t="str">
            <v>TALLER</v>
          </cell>
          <cell r="H4077" t="str">
            <v>TALLER</v>
          </cell>
          <cell r="I4077" t="str">
            <v>TALLER</v>
          </cell>
          <cell r="J4077" t="str">
            <v>HERRAMIENTAS</v>
          </cell>
          <cell r="K4077" t="str">
            <v>HUINCHA DE 5 M</v>
          </cell>
          <cell r="L4077">
            <v>1</v>
          </cell>
          <cell r="M4077" t="str">
            <v>UNID.</v>
          </cell>
          <cell r="N4077" t="str">
            <v>TALLER</v>
          </cell>
          <cell r="O4077">
            <v>44</v>
          </cell>
          <cell r="P4077" t="str">
            <v>S1</v>
          </cell>
          <cell r="Q4077" t="str">
            <v>J1</v>
          </cell>
          <cell r="R4077" t="str">
            <v>J6</v>
          </cell>
          <cell r="S4077" t="str">
            <v>PENDIENTE</v>
          </cell>
          <cell r="T4077">
            <v>0</v>
          </cell>
          <cell r="U4077" t="str">
            <v>BAYONA CRUZ CRISTIAN ARMANDO</v>
          </cell>
          <cell r="V4077" t="str">
            <v>FLOREZ CONDORI  JOSE WILLIANS</v>
          </cell>
        </row>
        <row r="4078">
          <cell r="A4078">
            <v>4076</v>
          </cell>
          <cell r="B4078">
            <v>42746</v>
          </cell>
          <cell r="C4078" t="str">
            <v>ENERO</v>
          </cell>
          <cell r="D4078" t="str">
            <v>2017</v>
          </cell>
          <cell r="E4078">
            <v>818</v>
          </cell>
          <cell r="F4078" t="str">
            <v>X2W-763</v>
          </cell>
          <cell r="G4078" t="str">
            <v>C5V-997</v>
          </cell>
          <cell r="H4078" t="str">
            <v>LAS BAMBAS</v>
          </cell>
          <cell r="I4078">
            <v>160313</v>
          </cell>
          <cell r="J4078" t="str">
            <v>REPUESTO</v>
          </cell>
          <cell r="K4078" t="str">
            <v>LIQUIDO LIMPIAPARABRISAS</v>
          </cell>
          <cell r="L4078">
            <v>1.5</v>
          </cell>
          <cell r="M4078" t="str">
            <v>GLNS.</v>
          </cell>
          <cell r="N4078" t="str">
            <v>TRACTO</v>
          </cell>
          <cell r="O4078">
            <v>44</v>
          </cell>
          <cell r="P4078" t="str">
            <v>M5</v>
          </cell>
          <cell r="Q4078" t="str">
            <v>J1</v>
          </cell>
          <cell r="R4078" t="str">
            <v>J6</v>
          </cell>
          <cell r="S4078" t="str">
            <v>PENDIENTE</v>
          </cell>
          <cell r="T4078">
            <v>0</v>
          </cell>
          <cell r="U4078" t="str">
            <v>LOPEZ RUIZ WILBERTO</v>
          </cell>
          <cell r="V4078" t="str">
            <v>FLOREZ CONDORI  JOSE WILLIANS</v>
          </cell>
        </row>
        <row r="4079">
          <cell r="A4079">
            <v>4084</v>
          </cell>
          <cell r="B4079">
            <v>42747</v>
          </cell>
          <cell r="C4079" t="str">
            <v>ENERO</v>
          </cell>
          <cell r="D4079" t="str">
            <v>2017</v>
          </cell>
          <cell r="E4079">
            <v>812</v>
          </cell>
          <cell r="F4079" t="str">
            <v>ABP-783</v>
          </cell>
          <cell r="G4079" t="str">
            <v>C9S-988</v>
          </cell>
          <cell r="H4079" t="str">
            <v>LAS BAMBAS</v>
          </cell>
          <cell r="I4079">
            <v>132227</v>
          </cell>
          <cell r="J4079" t="str">
            <v>REPUESTO</v>
          </cell>
          <cell r="K4079" t="str">
            <v>PERNO 1/4 X 1</v>
          </cell>
          <cell r="L4079">
            <v>8</v>
          </cell>
          <cell r="M4079" t="str">
            <v>UNID.</v>
          </cell>
          <cell r="N4079" t="str">
            <v>TRACTO</v>
          </cell>
          <cell r="O4079">
            <v>43</v>
          </cell>
          <cell r="P4079" t="str">
            <v>M4</v>
          </cell>
          <cell r="Q4079" t="str">
            <v>J1</v>
          </cell>
          <cell r="R4079" t="str">
            <v>J6</v>
          </cell>
          <cell r="S4079" t="str">
            <v>PENDIENTE</v>
          </cell>
          <cell r="T4079">
            <v>0</v>
          </cell>
          <cell r="U4079" t="str">
            <v>JULLIRI APAZA UBALDO</v>
          </cell>
          <cell r="V4079" t="str">
            <v>FLOREZ CONDORI  JOSE WILLIANS</v>
          </cell>
        </row>
        <row r="4080">
          <cell r="A4080">
            <v>4085</v>
          </cell>
          <cell r="B4080">
            <v>42747</v>
          </cell>
          <cell r="C4080" t="str">
            <v>ENERO</v>
          </cell>
          <cell r="D4080" t="str">
            <v>2017</v>
          </cell>
          <cell r="E4080">
            <v>812</v>
          </cell>
          <cell r="F4080" t="str">
            <v>ABP-783</v>
          </cell>
          <cell r="G4080" t="str">
            <v>C9S-988</v>
          </cell>
          <cell r="H4080" t="str">
            <v>LAS BAMBAS</v>
          </cell>
          <cell r="I4080">
            <v>132227</v>
          </cell>
          <cell r="J4080" t="str">
            <v>REPUESTO</v>
          </cell>
          <cell r="K4080" t="str">
            <v>TUERCA SEGURO 1/4</v>
          </cell>
          <cell r="L4080">
            <v>8</v>
          </cell>
          <cell r="M4080" t="str">
            <v>UNID.</v>
          </cell>
          <cell r="N4080" t="str">
            <v>TRACTO</v>
          </cell>
          <cell r="O4080">
            <v>43</v>
          </cell>
          <cell r="P4080" t="str">
            <v>M4</v>
          </cell>
          <cell r="Q4080" t="str">
            <v>J1</v>
          </cell>
          <cell r="R4080" t="str">
            <v>J6</v>
          </cell>
          <cell r="S4080" t="str">
            <v>PENDIENTE</v>
          </cell>
          <cell r="T4080">
            <v>0</v>
          </cell>
          <cell r="U4080" t="str">
            <v>JULLIRI APAZA UBALDO</v>
          </cell>
          <cell r="V4080" t="str">
            <v>FLOREZ CONDORI  JOSE WILLIANS</v>
          </cell>
        </row>
        <row r="4081">
          <cell r="A4081">
            <v>4086</v>
          </cell>
          <cell r="B4081">
            <v>42747</v>
          </cell>
          <cell r="C4081" t="str">
            <v>ENERO</v>
          </cell>
          <cell r="D4081" t="str">
            <v>2017</v>
          </cell>
          <cell r="E4081">
            <v>812</v>
          </cell>
          <cell r="F4081" t="str">
            <v>ABP-783</v>
          </cell>
          <cell r="G4081" t="str">
            <v>C9S-988</v>
          </cell>
          <cell r="H4081" t="str">
            <v>LAS BAMBAS</v>
          </cell>
          <cell r="I4081">
            <v>132227</v>
          </cell>
          <cell r="J4081" t="str">
            <v>REPUESTO</v>
          </cell>
          <cell r="K4081" t="str">
            <v>ARANDELA PLANA 1/4</v>
          </cell>
          <cell r="L4081">
            <v>16</v>
          </cell>
          <cell r="M4081" t="str">
            <v>UNID.</v>
          </cell>
          <cell r="N4081" t="str">
            <v>TRACTO</v>
          </cell>
          <cell r="O4081">
            <v>43</v>
          </cell>
          <cell r="P4081" t="str">
            <v>M4</v>
          </cell>
          <cell r="Q4081" t="str">
            <v>J1</v>
          </cell>
          <cell r="R4081" t="str">
            <v>J6</v>
          </cell>
          <cell r="S4081" t="str">
            <v>PENDIENTE</v>
          </cell>
          <cell r="T4081">
            <v>0</v>
          </cell>
          <cell r="U4081" t="str">
            <v>JULLIRI APAZA UBALDO</v>
          </cell>
          <cell r="V4081" t="str">
            <v>FLOREZ CONDORI  JOSE WILLIANS</v>
          </cell>
        </row>
        <row r="4082">
          <cell r="A4082">
            <v>4078</v>
          </cell>
          <cell r="B4082">
            <v>42747</v>
          </cell>
          <cell r="C4082" t="str">
            <v>ENERO</v>
          </cell>
          <cell r="D4082" t="str">
            <v>2017</v>
          </cell>
          <cell r="E4082">
            <v>817</v>
          </cell>
          <cell r="F4082" t="str">
            <v>ABR-727</v>
          </cell>
          <cell r="G4082" t="str">
            <v>C9S-989</v>
          </cell>
          <cell r="H4082" t="str">
            <v>LAS BAMBAS</v>
          </cell>
          <cell r="I4082">
            <v>101787</v>
          </cell>
          <cell r="J4082" t="str">
            <v>REPUESTO</v>
          </cell>
          <cell r="K4082" t="str">
            <v>LLANTAS</v>
          </cell>
          <cell r="L4082">
            <v>8</v>
          </cell>
          <cell r="M4082" t="str">
            <v>UNID.</v>
          </cell>
          <cell r="N4082" t="str">
            <v>CISTERNA</v>
          </cell>
          <cell r="O4082">
            <v>43</v>
          </cell>
          <cell r="P4082" t="str">
            <v>N2</v>
          </cell>
          <cell r="Q4082" t="str">
            <v>J3</v>
          </cell>
          <cell r="R4082" t="str">
            <v>J6</v>
          </cell>
          <cell r="S4082" t="str">
            <v>PENDIENTE</v>
          </cell>
          <cell r="T4082">
            <v>0</v>
          </cell>
          <cell r="U4082" t="str">
            <v>MAMANI LARICO  EDUARDO ALVARO</v>
          </cell>
          <cell r="V4082" t="str">
            <v>CHURA PIZARRO ALBERTO</v>
          </cell>
        </row>
        <row r="4083">
          <cell r="A4083">
            <v>4079</v>
          </cell>
          <cell r="B4083">
            <v>42747</v>
          </cell>
          <cell r="C4083" t="str">
            <v>ENERO</v>
          </cell>
          <cell r="D4083" t="str">
            <v>2017</v>
          </cell>
          <cell r="E4083">
            <v>817</v>
          </cell>
          <cell r="F4083" t="str">
            <v>ABR-727</v>
          </cell>
          <cell r="G4083" t="str">
            <v>C9S-989</v>
          </cell>
          <cell r="H4083" t="str">
            <v>LAS BAMBAS</v>
          </cell>
          <cell r="I4083">
            <v>101787</v>
          </cell>
          <cell r="J4083" t="str">
            <v>REPUESTO</v>
          </cell>
          <cell r="K4083" t="str">
            <v>VALVULAS DE LLANTAS</v>
          </cell>
          <cell r="L4083">
            <v>8</v>
          </cell>
          <cell r="M4083" t="str">
            <v>UNID.</v>
          </cell>
          <cell r="N4083" t="str">
            <v>CISTERNA</v>
          </cell>
          <cell r="O4083">
            <v>43</v>
          </cell>
          <cell r="P4083" t="str">
            <v>N2</v>
          </cell>
          <cell r="Q4083" t="str">
            <v>J3</v>
          </cell>
          <cell r="R4083" t="str">
            <v>J6</v>
          </cell>
          <cell r="S4083" t="str">
            <v>PENDIENTE</v>
          </cell>
          <cell r="T4083">
            <v>0</v>
          </cell>
          <cell r="U4083" t="str">
            <v>MAMANI LARICO  EDUARDO ALVARO</v>
          </cell>
          <cell r="V4083" t="str">
            <v>CHURA PIZARRO ALBERTO</v>
          </cell>
        </row>
        <row r="4084">
          <cell r="A4084">
            <v>4088</v>
          </cell>
          <cell r="B4084">
            <v>42747</v>
          </cell>
          <cell r="C4084" t="str">
            <v>ENERO</v>
          </cell>
          <cell r="D4084" t="str">
            <v>2017</v>
          </cell>
          <cell r="E4084">
            <v>817</v>
          </cell>
          <cell r="F4084" t="str">
            <v>ABR-727</v>
          </cell>
          <cell r="G4084" t="str">
            <v>C9S-989</v>
          </cell>
          <cell r="H4084" t="str">
            <v>LAS BAMBAS</v>
          </cell>
          <cell r="I4084">
            <v>101787</v>
          </cell>
          <cell r="J4084" t="str">
            <v>REPUESTO</v>
          </cell>
          <cell r="K4084" t="str">
            <v>CINTA AISLANTE NEGRA</v>
          </cell>
          <cell r="L4084">
            <v>1</v>
          </cell>
          <cell r="M4084" t="str">
            <v>UNID.</v>
          </cell>
          <cell r="N4084" t="str">
            <v>TRACTO</v>
          </cell>
          <cell r="O4084">
            <v>43</v>
          </cell>
          <cell r="P4084" t="str">
            <v>E3</v>
          </cell>
          <cell r="Q4084" t="str">
            <v>J1</v>
          </cell>
          <cell r="R4084" t="str">
            <v>J6</v>
          </cell>
          <cell r="S4084" t="str">
            <v>PENDIENTE</v>
          </cell>
          <cell r="T4084">
            <v>0</v>
          </cell>
          <cell r="U4084" t="str">
            <v>CONDORI CHURATA ALEX</v>
          </cell>
          <cell r="V4084" t="str">
            <v>FLOREZ CONDORI  JOSE WILLIANS</v>
          </cell>
        </row>
        <row r="4085">
          <cell r="A4085">
            <v>4089</v>
          </cell>
          <cell r="B4085">
            <v>42747</v>
          </cell>
          <cell r="C4085" t="str">
            <v>ENERO</v>
          </cell>
          <cell r="D4085" t="str">
            <v>2017</v>
          </cell>
          <cell r="E4085">
            <v>817</v>
          </cell>
          <cell r="F4085" t="str">
            <v>ABR-727</v>
          </cell>
          <cell r="G4085" t="str">
            <v>C9S-989</v>
          </cell>
          <cell r="H4085" t="str">
            <v>LAS BAMBAS</v>
          </cell>
          <cell r="I4085">
            <v>101787</v>
          </cell>
          <cell r="J4085" t="str">
            <v>REPUESTO</v>
          </cell>
          <cell r="K4085" t="str">
            <v>PRESINTOS 300</v>
          </cell>
          <cell r="L4085">
            <v>10</v>
          </cell>
          <cell r="M4085" t="str">
            <v>UNID.</v>
          </cell>
          <cell r="N4085" t="str">
            <v>TRACTO</v>
          </cell>
          <cell r="O4085">
            <v>43</v>
          </cell>
          <cell r="P4085" t="str">
            <v>E3</v>
          </cell>
          <cell r="Q4085" t="str">
            <v>J1</v>
          </cell>
          <cell r="R4085" t="str">
            <v>J6</v>
          </cell>
          <cell r="S4085" t="str">
            <v>PENDIENTE</v>
          </cell>
          <cell r="T4085">
            <v>0</v>
          </cell>
          <cell r="U4085" t="str">
            <v>CONDORI CHURATA ALEX</v>
          </cell>
          <cell r="V4085" t="str">
            <v>FLOREZ CONDORI  JOSE WILLIANS</v>
          </cell>
        </row>
        <row r="4086">
          <cell r="A4086">
            <v>4090</v>
          </cell>
          <cell r="B4086">
            <v>42747</v>
          </cell>
          <cell r="C4086" t="str">
            <v>ENERO</v>
          </cell>
          <cell r="D4086" t="str">
            <v>2017</v>
          </cell>
          <cell r="E4086">
            <v>817</v>
          </cell>
          <cell r="F4086" t="str">
            <v>ABR-727</v>
          </cell>
          <cell r="G4086" t="str">
            <v>C9S-989</v>
          </cell>
          <cell r="H4086" t="str">
            <v>LAS BAMBAS</v>
          </cell>
          <cell r="I4086">
            <v>101787</v>
          </cell>
          <cell r="J4086" t="str">
            <v>REPUESTO</v>
          </cell>
          <cell r="K4086" t="str">
            <v>TUBO CORRUGADO 3/8</v>
          </cell>
          <cell r="L4086">
            <v>1</v>
          </cell>
          <cell r="M4086" t="str">
            <v>M</v>
          </cell>
          <cell r="N4086" t="str">
            <v>TRACTO</v>
          </cell>
          <cell r="O4086">
            <v>43</v>
          </cell>
          <cell r="P4086" t="str">
            <v>E3</v>
          </cell>
          <cell r="Q4086" t="str">
            <v>J1</v>
          </cell>
          <cell r="R4086" t="str">
            <v>J6</v>
          </cell>
          <cell r="S4086" t="str">
            <v>PENDIENTE</v>
          </cell>
          <cell r="T4086">
            <v>0</v>
          </cell>
          <cell r="U4086" t="str">
            <v>CONDORI CHURATA ALEX</v>
          </cell>
          <cell r="V4086" t="str">
            <v>FLOREZ CONDORI  JOSE WILLIANS</v>
          </cell>
        </row>
        <row r="4087">
          <cell r="A4087">
            <v>4091</v>
          </cell>
          <cell r="B4087">
            <v>42747</v>
          </cell>
          <cell r="C4087" t="str">
            <v>ENERO</v>
          </cell>
          <cell r="D4087" t="str">
            <v>2017</v>
          </cell>
          <cell r="E4087">
            <v>817</v>
          </cell>
          <cell r="F4087" t="str">
            <v>ABR-727</v>
          </cell>
          <cell r="G4087" t="str">
            <v>C9S-989</v>
          </cell>
          <cell r="H4087" t="str">
            <v>LAS BAMBAS</v>
          </cell>
          <cell r="I4087">
            <v>101787</v>
          </cell>
          <cell r="J4087" t="str">
            <v>REPUESTO</v>
          </cell>
          <cell r="K4087" t="str">
            <v>FOCO 12 V H3</v>
          </cell>
          <cell r="L4087">
            <v>1</v>
          </cell>
          <cell r="M4087" t="str">
            <v>UNID.</v>
          </cell>
          <cell r="N4087" t="str">
            <v>TRACTO</v>
          </cell>
          <cell r="O4087">
            <v>43</v>
          </cell>
          <cell r="P4087" t="str">
            <v>E3</v>
          </cell>
          <cell r="Q4087" t="str">
            <v>J1</v>
          </cell>
          <cell r="R4087" t="str">
            <v>J6</v>
          </cell>
          <cell r="S4087" t="str">
            <v>PENDIENTE</v>
          </cell>
          <cell r="T4087">
            <v>0</v>
          </cell>
          <cell r="U4087" t="str">
            <v>CONDORI CHURATA ALEX</v>
          </cell>
          <cell r="V4087" t="str">
            <v>FLOREZ CONDORI  JOSE WILLIANS</v>
          </cell>
        </row>
        <row r="4088">
          <cell r="A4088">
            <v>4100</v>
          </cell>
          <cell r="B4088">
            <v>42747</v>
          </cell>
          <cell r="C4088" t="str">
            <v>ENERO</v>
          </cell>
          <cell r="D4088" t="str">
            <v>2017</v>
          </cell>
          <cell r="E4088">
            <v>819</v>
          </cell>
          <cell r="F4088" t="str">
            <v>C4G-751</v>
          </cell>
          <cell r="G4088" t="str">
            <v>CAMIONETA</v>
          </cell>
          <cell r="H4088" t="str">
            <v>LAS BAMBAS</v>
          </cell>
          <cell r="I4088">
            <v>120524</v>
          </cell>
          <cell r="J4088" t="str">
            <v>REPUESTO</v>
          </cell>
          <cell r="K4088" t="str">
            <v>FILTRO DE ACEITE</v>
          </cell>
          <cell r="L4088">
            <v>1</v>
          </cell>
          <cell r="M4088" t="str">
            <v>UNID.</v>
          </cell>
          <cell r="N4088" t="str">
            <v>CAMIONETA</v>
          </cell>
          <cell r="O4088">
            <v>43</v>
          </cell>
          <cell r="P4088" t="str">
            <v>M6</v>
          </cell>
          <cell r="Q4088" t="str">
            <v>J1</v>
          </cell>
          <cell r="R4088" t="str">
            <v>J6</v>
          </cell>
          <cell r="S4088" t="str">
            <v>PENDIENTE</v>
          </cell>
          <cell r="T4088">
            <v>0</v>
          </cell>
          <cell r="U4088" t="str">
            <v>PARI VENTURA  EDSON ORLANDO</v>
          </cell>
          <cell r="V4088" t="str">
            <v>FLOREZ CONDORI  JOSE WILLIANS</v>
          </cell>
        </row>
        <row r="4089">
          <cell r="A4089">
            <v>4101</v>
          </cell>
          <cell r="B4089">
            <v>42747</v>
          </cell>
          <cell r="C4089" t="str">
            <v>ENERO</v>
          </cell>
          <cell r="D4089" t="str">
            <v>2017</v>
          </cell>
          <cell r="E4089">
            <v>819</v>
          </cell>
          <cell r="F4089" t="str">
            <v>C4G-751</v>
          </cell>
          <cell r="G4089" t="str">
            <v>CAMIONETA</v>
          </cell>
          <cell r="H4089" t="str">
            <v>LAS BAMBAS</v>
          </cell>
          <cell r="I4089">
            <v>120524</v>
          </cell>
          <cell r="J4089" t="str">
            <v>REPUESTO</v>
          </cell>
          <cell r="K4089" t="str">
            <v>FILTRO DE COMBUSTIBLE</v>
          </cell>
          <cell r="L4089">
            <v>1</v>
          </cell>
          <cell r="M4089" t="str">
            <v>UNID.</v>
          </cell>
          <cell r="N4089" t="str">
            <v>CAMIONETA</v>
          </cell>
          <cell r="O4089">
            <v>43</v>
          </cell>
          <cell r="P4089" t="str">
            <v>M6</v>
          </cell>
          <cell r="Q4089" t="str">
            <v>J1</v>
          </cell>
          <cell r="R4089" t="str">
            <v>J6</v>
          </cell>
          <cell r="S4089" t="str">
            <v>PENDIENTE</v>
          </cell>
          <cell r="T4089">
            <v>0</v>
          </cell>
          <cell r="U4089" t="str">
            <v>PARI VENTURA  EDSON ORLANDO</v>
          </cell>
          <cell r="V4089" t="str">
            <v>FLOREZ CONDORI  JOSE WILLIANS</v>
          </cell>
        </row>
        <row r="4090">
          <cell r="A4090">
            <v>4102</v>
          </cell>
          <cell r="B4090">
            <v>42747</v>
          </cell>
          <cell r="C4090" t="str">
            <v>ENERO</v>
          </cell>
          <cell r="D4090" t="str">
            <v>2017</v>
          </cell>
          <cell r="E4090">
            <v>819</v>
          </cell>
          <cell r="F4090" t="str">
            <v>C4G-751</v>
          </cell>
          <cell r="G4090" t="str">
            <v>CAMIONETA</v>
          </cell>
          <cell r="H4090" t="str">
            <v>LAS BAMBAS</v>
          </cell>
          <cell r="I4090">
            <v>120524</v>
          </cell>
          <cell r="J4090" t="str">
            <v>REPUESTO</v>
          </cell>
          <cell r="K4090" t="str">
            <v>FILTRO DE AIRE</v>
          </cell>
          <cell r="L4090">
            <v>1</v>
          </cell>
          <cell r="M4090" t="str">
            <v>UNID.</v>
          </cell>
          <cell r="N4090" t="str">
            <v>CAMIONETA</v>
          </cell>
          <cell r="O4090">
            <v>43</v>
          </cell>
          <cell r="P4090" t="str">
            <v>M6</v>
          </cell>
          <cell r="Q4090" t="str">
            <v>J1</v>
          </cell>
          <cell r="R4090" t="str">
            <v>J6</v>
          </cell>
          <cell r="S4090" t="str">
            <v>PENDIENTE</v>
          </cell>
          <cell r="T4090">
            <v>0</v>
          </cell>
          <cell r="U4090" t="str">
            <v>PARI VENTURA  EDSON ORLANDO</v>
          </cell>
          <cell r="V4090" t="str">
            <v>FLOREZ CONDORI  JOSE WILLIANS</v>
          </cell>
        </row>
        <row r="4091">
          <cell r="A4091">
            <v>4103</v>
          </cell>
          <cell r="B4091">
            <v>42747</v>
          </cell>
          <cell r="C4091" t="str">
            <v>ENERO</v>
          </cell>
          <cell r="D4091" t="str">
            <v>2017</v>
          </cell>
          <cell r="E4091">
            <v>819</v>
          </cell>
          <cell r="F4091" t="str">
            <v>C4G-751</v>
          </cell>
          <cell r="G4091" t="str">
            <v>CAMIONETA</v>
          </cell>
          <cell r="H4091" t="str">
            <v>LAS BAMBAS</v>
          </cell>
          <cell r="I4091">
            <v>120524</v>
          </cell>
          <cell r="J4091" t="str">
            <v>REPUESTO</v>
          </cell>
          <cell r="K4091" t="str">
            <v>ACEITE 15W40</v>
          </cell>
          <cell r="L4091">
            <v>2</v>
          </cell>
          <cell r="M4091" t="str">
            <v>GLNS.</v>
          </cell>
          <cell r="N4091" t="str">
            <v>CAMIONETA</v>
          </cell>
          <cell r="O4091">
            <v>43</v>
          </cell>
          <cell r="P4091" t="str">
            <v>M6</v>
          </cell>
          <cell r="Q4091" t="str">
            <v>J1</v>
          </cell>
          <cell r="R4091" t="str">
            <v>J6</v>
          </cell>
          <cell r="S4091" t="str">
            <v>PENDIENTE</v>
          </cell>
          <cell r="T4091">
            <v>0</v>
          </cell>
          <cell r="U4091" t="str">
            <v>PARI VENTURA  EDSON ORLANDO</v>
          </cell>
          <cell r="V4091" t="str">
            <v>FLOREZ CONDORI  JOSE WILLIANS</v>
          </cell>
        </row>
        <row r="4092">
          <cell r="A4092">
            <v>4104</v>
          </cell>
          <cell r="B4092">
            <v>42747</v>
          </cell>
          <cell r="C4092" t="str">
            <v>ENERO</v>
          </cell>
          <cell r="D4092" t="str">
            <v>2017</v>
          </cell>
          <cell r="E4092">
            <v>819</v>
          </cell>
          <cell r="F4092" t="str">
            <v>C4G-751</v>
          </cell>
          <cell r="G4092" t="str">
            <v>CAMIONETA</v>
          </cell>
          <cell r="H4092" t="str">
            <v>LAS BAMBAS</v>
          </cell>
          <cell r="I4092">
            <v>120524</v>
          </cell>
          <cell r="J4092" t="str">
            <v>REPUESTO</v>
          </cell>
          <cell r="K4092" t="str">
            <v>LIQUIDO REFRIGERANTE</v>
          </cell>
          <cell r="L4092">
            <v>1</v>
          </cell>
          <cell r="M4092" t="str">
            <v>GLNS.</v>
          </cell>
          <cell r="N4092" t="str">
            <v>CAMIONETA</v>
          </cell>
          <cell r="O4092">
            <v>43</v>
          </cell>
          <cell r="P4092" t="str">
            <v>M6</v>
          </cell>
          <cell r="Q4092" t="str">
            <v>J1</v>
          </cell>
          <cell r="R4092" t="str">
            <v>J6</v>
          </cell>
          <cell r="S4092" t="str">
            <v>PENDIENTE</v>
          </cell>
          <cell r="T4092">
            <v>0</v>
          </cell>
          <cell r="U4092" t="str">
            <v>PARI VENTURA  EDSON ORLANDO</v>
          </cell>
          <cell r="V4092" t="str">
            <v>FLOREZ CONDORI  JOSE WILLIANS</v>
          </cell>
        </row>
        <row r="4093">
          <cell r="A4093">
            <v>4105</v>
          </cell>
          <cell r="B4093">
            <v>42747</v>
          </cell>
          <cell r="C4093" t="str">
            <v>ENERO</v>
          </cell>
          <cell r="D4093" t="str">
            <v>2017</v>
          </cell>
          <cell r="E4093">
            <v>819</v>
          </cell>
          <cell r="F4093" t="str">
            <v>C4G-751</v>
          </cell>
          <cell r="G4093" t="str">
            <v>CAMIONETA</v>
          </cell>
          <cell r="H4093" t="str">
            <v>LAS BAMBAS</v>
          </cell>
          <cell r="I4093">
            <v>120524</v>
          </cell>
          <cell r="J4093" t="str">
            <v>REPUESTO</v>
          </cell>
          <cell r="K4093" t="str">
            <v>LIQUIDO LIMPIAPARABRISAS</v>
          </cell>
          <cell r="L4093">
            <v>1</v>
          </cell>
          <cell r="M4093" t="str">
            <v>GLNS.</v>
          </cell>
          <cell r="N4093" t="str">
            <v>CAMIONETA</v>
          </cell>
          <cell r="O4093">
            <v>43</v>
          </cell>
          <cell r="P4093" t="str">
            <v>M6</v>
          </cell>
          <cell r="Q4093" t="str">
            <v>J1</v>
          </cell>
          <cell r="R4093" t="str">
            <v>J6</v>
          </cell>
          <cell r="S4093" t="str">
            <v>PENDIENTE</v>
          </cell>
          <cell r="T4093">
            <v>0</v>
          </cell>
          <cell r="U4093" t="str">
            <v>PARI VENTURA  EDSON ORLANDO</v>
          </cell>
          <cell r="V4093" t="str">
            <v>FLOREZ CONDORI  JOSE WILLIANS</v>
          </cell>
        </row>
        <row r="4094">
          <cell r="A4094">
            <v>4106</v>
          </cell>
          <cell r="B4094">
            <v>42747</v>
          </cell>
          <cell r="C4094" t="str">
            <v>ENERO</v>
          </cell>
          <cell r="D4094" t="str">
            <v>2017</v>
          </cell>
          <cell r="E4094">
            <v>819</v>
          </cell>
          <cell r="F4094" t="str">
            <v>C4G-751</v>
          </cell>
          <cell r="G4094" t="str">
            <v>CAMIONETA</v>
          </cell>
          <cell r="H4094" t="str">
            <v>LAS BAMBAS</v>
          </cell>
          <cell r="I4094">
            <v>120524</v>
          </cell>
          <cell r="J4094" t="str">
            <v>REPUESTO</v>
          </cell>
          <cell r="K4094" t="str">
            <v>RELAY DE 12 V</v>
          </cell>
          <cell r="L4094">
            <v>2</v>
          </cell>
          <cell r="M4094" t="str">
            <v>UNID.</v>
          </cell>
          <cell r="N4094" t="str">
            <v>CAMIONETA</v>
          </cell>
          <cell r="O4094">
            <v>43</v>
          </cell>
          <cell r="P4094" t="str">
            <v>E3</v>
          </cell>
          <cell r="Q4094" t="str">
            <v>J1</v>
          </cell>
          <cell r="R4094" t="str">
            <v>J6</v>
          </cell>
          <cell r="S4094" t="str">
            <v>PENDIENTE</v>
          </cell>
          <cell r="T4094">
            <v>0</v>
          </cell>
          <cell r="U4094" t="str">
            <v>CONDORI CHURATA ALEX</v>
          </cell>
          <cell r="V4094" t="str">
            <v>FLOREZ CONDORI  JOSE WILLIANS</v>
          </cell>
        </row>
        <row r="4095">
          <cell r="A4095">
            <v>4107</v>
          </cell>
          <cell r="B4095">
            <v>42747</v>
          </cell>
          <cell r="C4095" t="str">
            <v>ENERO</v>
          </cell>
          <cell r="D4095" t="str">
            <v>2017</v>
          </cell>
          <cell r="E4095">
            <v>819</v>
          </cell>
          <cell r="F4095" t="str">
            <v>C4G-751</v>
          </cell>
          <cell r="G4095" t="str">
            <v>CAMIONETA</v>
          </cell>
          <cell r="H4095" t="str">
            <v>LAS BAMBAS</v>
          </cell>
          <cell r="I4095">
            <v>120524</v>
          </cell>
          <cell r="J4095" t="str">
            <v>REPUESTO</v>
          </cell>
          <cell r="K4095" t="str">
            <v>FUSIBLE DE 15 AMP</v>
          </cell>
          <cell r="L4095">
            <v>2</v>
          </cell>
          <cell r="M4095" t="str">
            <v>UNID.</v>
          </cell>
          <cell r="N4095" t="str">
            <v>CAMIONETA</v>
          </cell>
          <cell r="O4095">
            <v>43</v>
          </cell>
          <cell r="P4095" t="str">
            <v>E3</v>
          </cell>
          <cell r="Q4095" t="str">
            <v>J1</v>
          </cell>
          <cell r="R4095" t="str">
            <v>J6</v>
          </cell>
          <cell r="S4095" t="str">
            <v>PENDIENTE</v>
          </cell>
          <cell r="T4095">
            <v>0</v>
          </cell>
          <cell r="U4095" t="str">
            <v>CONDORI CHURATA ALEX</v>
          </cell>
          <cell r="V4095" t="str">
            <v>FLOREZ CONDORI  JOSE WILLIANS</v>
          </cell>
        </row>
        <row r="4096">
          <cell r="A4096">
            <v>4108</v>
          </cell>
          <cell r="B4096">
            <v>42747</v>
          </cell>
          <cell r="C4096" t="str">
            <v>ENERO</v>
          </cell>
          <cell r="D4096" t="str">
            <v>2017</v>
          </cell>
          <cell r="E4096">
            <v>819</v>
          </cell>
          <cell r="F4096" t="str">
            <v>C4G-751</v>
          </cell>
          <cell r="G4096" t="str">
            <v>CAMIONETA</v>
          </cell>
          <cell r="H4096" t="str">
            <v>LAS BAMBAS</v>
          </cell>
          <cell r="I4096">
            <v>120524</v>
          </cell>
          <cell r="J4096" t="str">
            <v>REPUESTO</v>
          </cell>
          <cell r="K4096" t="str">
            <v>FOCOS PILOTO DE DOBLE CONTACTO</v>
          </cell>
          <cell r="L4096">
            <v>2</v>
          </cell>
          <cell r="M4096" t="str">
            <v>UNID.</v>
          </cell>
          <cell r="N4096" t="str">
            <v>CAMIONETA</v>
          </cell>
          <cell r="O4096">
            <v>43</v>
          </cell>
          <cell r="P4096" t="str">
            <v>E3</v>
          </cell>
          <cell r="Q4096" t="str">
            <v>J1</v>
          </cell>
          <cell r="R4096" t="str">
            <v>J6</v>
          </cell>
          <cell r="S4096" t="str">
            <v>PENDIENTE</v>
          </cell>
          <cell r="T4096">
            <v>0</v>
          </cell>
          <cell r="U4096" t="str">
            <v>CONDORI CHURATA ALEX</v>
          </cell>
          <cell r="V4096" t="str">
            <v>FLOREZ CONDORI  JOSE WILLIANS</v>
          </cell>
        </row>
        <row r="4097">
          <cell r="A4097">
            <v>4109</v>
          </cell>
          <cell r="B4097">
            <v>42747</v>
          </cell>
          <cell r="C4097" t="str">
            <v>ENERO</v>
          </cell>
          <cell r="D4097" t="str">
            <v>2017</v>
          </cell>
          <cell r="E4097">
            <v>819</v>
          </cell>
          <cell r="F4097" t="str">
            <v>C4G-751</v>
          </cell>
          <cell r="G4097" t="str">
            <v>CAMIONETA</v>
          </cell>
          <cell r="H4097" t="str">
            <v>LAS BAMBAS</v>
          </cell>
          <cell r="I4097">
            <v>120524</v>
          </cell>
          <cell r="J4097" t="str">
            <v>REPUESTO</v>
          </cell>
          <cell r="K4097" t="str">
            <v>FOCO PILOTO DE UN CONTACTO</v>
          </cell>
          <cell r="L4097">
            <v>1</v>
          </cell>
          <cell r="M4097" t="str">
            <v>UNID.</v>
          </cell>
          <cell r="N4097" t="str">
            <v>CAMIONETA</v>
          </cell>
          <cell r="O4097">
            <v>43</v>
          </cell>
          <cell r="P4097" t="str">
            <v>E3</v>
          </cell>
          <cell r="Q4097" t="str">
            <v>J1</v>
          </cell>
          <cell r="R4097" t="str">
            <v>J6</v>
          </cell>
          <cell r="S4097" t="str">
            <v>PENDIENTE</v>
          </cell>
          <cell r="T4097">
            <v>0</v>
          </cell>
          <cell r="U4097" t="str">
            <v>CONDORI CHURATA ALEX</v>
          </cell>
          <cell r="V4097" t="str">
            <v>FLOREZ CONDORI  JOSE WILLIANS</v>
          </cell>
        </row>
        <row r="4098">
          <cell r="A4098">
            <v>4110</v>
          </cell>
          <cell r="B4098">
            <v>42747</v>
          </cell>
          <cell r="C4098" t="str">
            <v>ENERO</v>
          </cell>
          <cell r="D4098" t="str">
            <v>2017</v>
          </cell>
          <cell r="E4098">
            <v>819</v>
          </cell>
          <cell r="F4098" t="str">
            <v>C4G-751</v>
          </cell>
          <cell r="G4098" t="str">
            <v>CAMIONETA</v>
          </cell>
          <cell r="H4098" t="str">
            <v>LAS BAMBAS</v>
          </cell>
          <cell r="I4098">
            <v>120524</v>
          </cell>
          <cell r="J4098" t="str">
            <v>REPUESTO</v>
          </cell>
          <cell r="K4098" t="str">
            <v>FOCO H3 DE 12 V</v>
          </cell>
          <cell r="L4098">
            <v>2</v>
          </cell>
          <cell r="M4098" t="str">
            <v>UNID.</v>
          </cell>
          <cell r="N4098" t="str">
            <v>CAMIONETA</v>
          </cell>
          <cell r="O4098">
            <v>43</v>
          </cell>
          <cell r="P4098" t="str">
            <v>E3</v>
          </cell>
          <cell r="Q4098" t="str">
            <v>J1</v>
          </cell>
          <cell r="R4098" t="str">
            <v>J6</v>
          </cell>
          <cell r="S4098" t="str">
            <v>PENDIENTE</v>
          </cell>
          <cell r="T4098">
            <v>0</v>
          </cell>
          <cell r="U4098" t="str">
            <v>CONDORI CHURATA ALEX</v>
          </cell>
          <cell r="V4098" t="str">
            <v>FLOREZ CONDORI  JOSE WILLIANS</v>
          </cell>
        </row>
        <row r="4099">
          <cell r="A4099">
            <v>4111</v>
          </cell>
          <cell r="B4099">
            <v>42747</v>
          </cell>
          <cell r="C4099" t="str">
            <v>ENERO</v>
          </cell>
          <cell r="D4099" t="str">
            <v>2017</v>
          </cell>
          <cell r="E4099">
            <v>819</v>
          </cell>
          <cell r="F4099" t="str">
            <v>C4G-751</v>
          </cell>
          <cell r="G4099" t="str">
            <v>CAMIONETA</v>
          </cell>
          <cell r="H4099" t="str">
            <v>LAS BAMBAS</v>
          </cell>
          <cell r="I4099">
            <v>120524</v>
          </cell>
          <cell r="J4099" t="str">
            <v>REPUESTO</v>
          </cell>
          <cell r="K4099" t="str">
            <v>TERMINAL OJO 3/8</v>
          </cell>
          <cell r="L4099">
            <v>2</v>
          </cell>
          <cell r="M4099" t="str">
            <v>UNID.</v>
          </cell>
          <cell r="N4099" t="str">
            <v>CAMIONETA</v>
          </cell>
          <cell r="O4099">
            <v>43</v>
          </cell>
          <cell r="P4099" t="str">
            <v>E3</v>
          </cell>
          <cell r="Q4099" t="str">
            <v>J1</v>
          </cell>
          <cell r="R4099" t="str">
            <v>J6</v>
          </cell>
          <cell r="S4099" t="str">
            <v>PENDIENTE</v>
          </cell>
          <cell r="T4099">
            <v>0</v>
          </cell>
          <cell r="U4099" t="str">
            <v>CONDORI CHURATA ALEX</v>
          </cell>
          <cell r="V4099" t="str">
            <v>FLOREZ CONDORI  JOSE WILLIANS</v>
          </cell>
        </row>
        <row r="4100">
          <cell r="A4100">
            <v>4114</v>
          </cell>
          <cell r="B4100">
            <v>42747</v>
          </cell>
          <cell r="C4100" t="str">
            <v>ENERO</v>
          </cell>
          <cell r="D4100" t="str">
            <v>2017</v>
          </cell>
          <cell r="E4100">
            <v>819</v>
          </cell>
          <cell r="F4100" t="str">
            <v>C4G-751</v>
          </cell>
          <cell r="G4100" t="str">
            <v>CAMIONETA</v>
          </cell>
          <cell r="H4100" t="str">
            <v>LAS BAMBAS</v>
          </cell>
          <cell r="I4100">
            <v>120524</v>
          </cell>
          <cell r="J4100" t="str">
            <v>REPUESTO</v>
          </cell>
          <cell r="K4100" t="str">
            <v>TERMINALES HEMBRA</v>
          </cell>
          <cell r="L4100">
            <v>1</v>
          </cell>
          <cell r="M4100" t="str">
            <v>UNID.</v>
          </cell>
          <cell r="N4100" t="str">
            <v>CAMIONETA</v>
          </cell>
          <cell r="O4100">
            <v>43</v>
          </cell>
          <cell r="P4100" t="str">
            <v>E3</v>
          </cell>
          <cell r="Q4100" t="str">
            <v>J1</v>
          </cell>
          <cell r="R4100" t="str">
            <v>J6</v>
          </cell>
          <cell r="S4100" t="str">
            <v>PENDIENTE</v>
          </cell>
          <cell r="T4100">
            <v>0</v>
          </cell>
          <cell r="U4100" t="str">
            <v>CONDORI CHURATA ALEX</v>
          </cell>
          <cell r="V4100" t="str">
            <v>FLOREZ CONDORI  JOSE WILLIANS</v>
          </cell>
        </row>
        <row r="4101">
          <cell r="A4101">
            <v>4115</v>
          </cell>
          <cell r="B4101">
            <v>42747</v>
          </cell>
          <cell r="C4101" t="str">
            <v>ENERO</v>
          </cell>
          <cell r="D4101" t="str">
            <v>2017</v>
          </cell>
          <cell r="E4101">
            <v>819</v>
          </cell>
          <cell r="F4101" t="str">
            <v>C4G-751</v>
          </cell>
          <cell r="G4101" t="str">
            <v>CAMIONETA</v>
          </cell>
          <cell r="H4101" t="str">
            <v>LAS BAMBAS</v>
          </cell>
          <cell r="I4101">
            <v>120524</v>
          </cell>
          <cell r="J4101" t="str">
            <v>REPUESTO</v>
          </cell>
          <cell r="K4101" t="str">
            <v>PASTILAS DE FRENO</v>
          </cell>
          <cell r="L4101">
            <v>1</v>
          </cell>
          <cell r="M4101" t="str">
            <v>JUEGO</v>
          </cell>
          <cell r="N4101" t="str">
            <v>CAMIONETA</v>
          </cell>
          <cell r="O4101">
            <v>43</v>
          </cell>
          <cell r="P4101" t="str">
            <v>M6</v>
          </cell>
          <cell r="Q4101" t="str">
            <v>J1</v>
          </cell>
          <cell r="R4101" t="str">
            <v>J6</v>
          </cell>
          <cell r="S4101" t="str">
            <v>PENDIENTE</v>
          </cell>
          <cell r="T4101">
            <v>0</v>
          </cell>
          <cell r="U4101" t="str">
            <v>PARI VENTURA  EDSON ORLANDO</v>
          </cell>
          <cell r="V4101" t="str">
            <v>FLOREZ CONDORI  JOSE WILLIANS</v>
          </cell>
        </row>
        <row r="4102">
          <cell r="A4102">
            <v>4116</v>
          </cell>
          <cell r="B4102">
            <v>42747</v>
          </cell>
          <cell r="C4102" t="str">
            <v>ENERO</v>
          </cell>
          <cell r="D4102" t="str">
            <v>2017</v>
          </cell>
          <cell r="E4102">
            <v>819</v>
          </cell>
          <cell r="F4102" t="str">
            <v>C4G-751</v>
          </cell>
          <cell r="G4102" t="str">
            <v>CAMIONETA</v>
          </cell>
          <cell r="H4102" t="str">
            <v>LAS BAMBAS</v>
          </cell>
          <cell r="I4102">
            <v>120524</v>
          </cell>
          <cell r="J4102" t="str">
            <v>REPUESTO</v>
          </cell>
          <cell r="K4102" t="str">
            <v>ESPARRAGOS PARA CAMIONETAS</v>
          </cell>
          <cell r="L4102">
            <v>6</v>
          </cell>
          <cell r="M4102" t="str">
            <v>UNID.</v>
          </cell>
          <cell r="N4102" t="str">
            <v>CAMIONETA</v>
          </cell>
          <cell r="O4102">
            <v>43</v>
          </cell>
          <cell r="P4102" t="str">
            <v>M6</v>
          </cell>
          <cell r="Q4102" t="str">
            <v>J1</v>
          </cell>
          <cell r="R4102" t="str">
            <v>J6</v>
          </cell>
          <cell r="S4102" t="str">
            <v>PENDIENTE</v>
          </cell>
          <cell r="T4102">
            <v>0</v>
          </cell>
          <cell r="U4102" t="str">
            <v>PARI VENTURA  EDSON ORLANDO</v>
          </cell>
          <cell r="V4102" t="str">
            <v>FLOREZ CONDORI  JOSE WILLIANS</v>
          </cell>
        </row>
        <row r="4103">
          <cell r="A4103">
            <v>4117</v>
          </cell>
          <cell r="B4103">
            <v>42747</v>
          </cell>
          <cell r="C4103" t="str">
            <v>ENERO</v>
          </cell>
          <cell r="D4103" t="str">
            <v>2017</v>
          </cell>
          <cell r="E4103">
            <v>819</v>
          </cell>
          <cell r="F4103" t="str">
            <v>C4G-751</v>
          </cell>
          <cell r="G4103" t="str">
            <v>CAMIONETA</v>
          </cell>
          <cell r="H4103" t="str">
            <v>LAS BAMBAS</v>
          </cell>
          <cell r="I4103">
            <v>120524</v>
          </cell>
          <cell r="J4103" t="str">
            <v>REPUESTO</v>
          </cell>
          <cell r="K4103" t="str">
            <v>TERMINAL PARA BATERIA</v>
          </cell>
          <cell r="L4103">
            <v>2</v>
          </cell>
          <cell r="M4103" t="str">
            <v>UNID.</v>
          </cell>
          <cell r="N4103" t="str">
            <v>CAMIONETA</v>
          </cell>
          <cell r="O4103">
            <v>43</v>
          </cell>
          <cell r="P4103" t="str">
            <v>E3</v>
          </cell>
          <cell r="Q4103" t="str">
            <v>J1</v>
          </cell>
          <cell r="R4103" t="str">
            <v>J6</v>
          </cell>
          <cell r="S4103" t="str">
            <v>PENDIENTE</v>
          </cell>
          <cell r="T4103">
            <v>0</v>
          </cell>
          <cell r="U4103" t="str">
            <v>CONDORI CHURATA ALEX</v>
          </cell>
          <cell r="V4103" t="str">
            <v>FLOREZ CONDORI  JOSE WILLIANS</v>
          </cell>
        </row>
        <row r="4104">
          <cell r="A4104">
            <v>4080</v>
          </cell>
          <cell r="B4104">
            <v>42747</v>
          </cell>
          <cell r="C4104" t="str">
            <v>ENERO</v>
          </cell>
          <cell r="D4104" t="str">
            <v>2017</v>
          </cell>
          <cell r="E4104">
            <v>814</v>
          </cell>
          <cell r="F4104" t="str">
            <v>C5R-899</v>
          </cell>
          <cell r="G4104" t="str">
            <v>A0U-978</v>
          </cell>
          <cell r="H4104" t="str">
            <v>LAS BAMBAS</v>
          </cell>
          <cell r="I4104">
            <v>259480</v>
          </cell>
          <cell r="J4104" t="str">
            <v>REPUESTO</v>
          </cell>
          <cell r="K4104" t="str">
            <v>SOCKETTOWN</v>
          </cell>
          <cell r="L4104">
            <v>2</v>
          </cell>
          <cell r="M4104" t="str">
            <v>UNID.</v>
          </cell>
          <cell r="N4104" t="str">
            <v>TRACTO</v>
          </cell>
          <cell r="O4104">
            <v>43</v>
          </cell>
          <cell r="P4104" t="str">
            <v>E3</v>
          </cell>
          <cell r="Q4104" t="str">
            <v>J1</v>
          </cell>
          <cell r="R4104" t="str">
            <v>J6</v>
          </cell>
          <cell r="S4104" t="str">
            <v>PENDIENTE</v>
          </cell>
          <cell r="T4104">
            <v>0</v>
          </cell>
          <cell r="U4104" t="str">
            <v>CONDORI CHURATA ALEX</v>
          </cell>
          <cell r="V4104" t="str">
            <v>FLOREZ CONDORI  JOSE WILLIANS</v>
          </cell>
        </row>
        <row r="4105">
          <cell r="A4105">
            <v>4092</v>
          </cell>
          <cell r="B4105">
            <v>42747</v>
          </cell>
          <cell r="C4105" t="str">
            <v>ENERO</v>
          </cell>
          <cell r="D4105" t="str">
            <v>2017</v>
          </cell>
          <cell r="E4105">
            <v>761</v>
          </cell>
          <cell r="F4105" t="str">
            <v>D3P-730</v>
          </cell>
          <cell r="G4105" t="str">
            <v>TBM-980</v>
          </cell>
          <cell r="H4105" t="str">
            <v>LAS BAMBAS</v>
          </cell>
          <cell r="I4105">
            <v>109127</v>
          </cell>
          <cell r="J4105" t="str">
            <v>REPUESTO</v>
          </cell>
          <cell r="K4105" t="str">
            <v>DISCO DE TEFLON</v>
          </cell>
          <cell r="L4105">
            <v>1</v>
          </cell>
          <cell r="M4105" t="str">
            <v>UNID.</v>
          </cell>
          <cell r="N4105" t="str">
            <v>CISTERNA</v>
          </cell>
          <cell r="O4105">
            <v>43</v>
          </cell>
          <cell r="P4105" t="str">
            <v>S1</v>
          </cell>
          <cell r="Q4105" t="str">
            <v>J1</v>
          </cell>
          <cell r="R4105" t="str">
            <v>J6</v>
          </cell>
          <cell r="S4105" t="str">
            <v>PENDIENTE</v>
          </cell>
          <cell r="T4105">
            <v>0</v>
          </cell>
          <cell r="U4105" t="str">
            <v>BAYONA CRUZ CRISTIAN ARMANDO</v>
          </cell>
          <cell r="V4105" t="str">
            <v>FLOREZ CONDORI  JOSE WILLIANS</v>
          </cell>
        </row>
        <row r="4106">
          <cell r="A4106">
            <v>4093</v>
          </cell>
          <cell r="B4106">
            <v>42747</v>
          </cell>
          <cell r="C4106" t="str">
            <v>ENERO</v>
          </cell>
          <cell r="D4106" t="str">
            <v>2017</v>
          </cell>
          <cell r="E4106">
            <v>761</v>
          </cell>
          <cell r="F4106" t="str">
            <v>D3P-730</v>
          </cell>
          <cell r="G4106" t="str">
            <v>TBM-980</v>
          </cell>
          <cell r="H4106" t="str">
            <v>LAS BAMBAS</v>
          </cell>
          <cell r="I4106">
            <v>109127</v>
          </cell>
          <cell r="J4106" t="str">
            <v>REPUESTO</v>
          </cell>
          <cell r="K4106" t="str">
            <v>SEGURO DE TORNAMESA</v>
          </cell>
          <cell r="L4106">
            <v>1</v>
          </cell>
          <cell r="M4106" t="str">
            <v>UNID.</v>
          </cell>
          <cell r="N4106" t="str">
            <v>CISTERNA</v>
          </cell>
          <cell r="O4106">
            <v>43</v>
          </cell>
          <cell r="P4106" t="str">
            <v>S1</v>
          </cell>
          <cell r="Q4106" t="str">
            <v>J1</v>
          </cell>
          <cell r="R4106" t="str">
            <v>J6</v>
          </cell>
          <cell r="S4106" t="str">
            <v>PENDIENTE</v>
          </cell>
          <cell r="T4106">
            <v>0</v>
          </cell>
          <cell r="U4106" t="str">
            <v>BAYONA CRUZ CRISTIAN ARMANDO</v>
          </cell>
          <cell r="V4106" t="str">
            <v>FLOREZ CONDORI  JOSE WILLIANS</v>
          </cell>
        </row>
        <row r="4107">
          <cell r="A4107">
            <v>4094</v>
          </cell>
          <cell r="B4107">
            <v>42747</v>
          </cell>
          <cell r="C4107" t="str">
            <v>ENERO</v>
          </cell>
          <cell r="D4107" t="str">
            <v>2017</v>
          </cell>
          <cell r="E4107">
            <v>761</v>
          </cell>
          <cell r="F4107" t="str">
            <v>D3P-730</v>
          </cell>
          <cell r="G4107" t="str">
            <v>TBM-980</v>
          </cell>
          <cell r="H4107" t="str">
            <v>LAS BAMBAS</v>
          </cell>
          <cell r="I4107">
            <v>109127</v>
          </cell>
          <cell r="J4107" t="str">
            <v>REPUESTO</v>
          </cell>
          <cell r="K4107" t="str">
            <v>PERNO 5/16 X 3/4</v>
          </cell>
          <cell r="L4107">
            <v>1</v>
          </cell>
          <cell r="M4107" t="str">
            <v>UNID.</v>
          </cell>
          <cell r="N4107" t="str">
            <v>CISTERNA</v>
          </cell>
          <cell r="O4107">
            <v>43</v>
          </cell>
          <cell r="P4107" t="str">
            <v>S1</v>
          </cell>
          <cell r="Q4107" t="str">
            <v>J1</v>
          </cell>
          <cell r="R4107" t="str">
            <v>J6</v>
          </cell>
          <cell r="S4107" t="str">
            <v>PENDIENTE</v>
          </cell>
          <cell r="T4107">
            <v>0</v>
          </cell>
          <cell r="U4107" t="str">
            <v>BAYONA CRUZ CRISTIAN ARMANDO</v>
          </cell>
          <cell r="V4107" t="str">
            <v>FLOREZ CONDORI  JOSE WILLIANS</v>
          </cell>
        </row>
        <row r="4108">
          <cell r="A4108">
            <v>4118</v>
          </cell>
          <cell r="B4108">
            <v>42747</v>
          </cell>
          <cell r="C4108" t="str">
            <v>ENERO</v>
          </cell>
          <cell r="D4108" t="str">
            <v>2017</v>
          </cell>
          <cell r="E4108">
            <v>820</v>
          </cell>
          <cell r="F4108" t="str">
            <v>D3P-730</v>
          </cell>
          <cell r="G4108" t="str">
            <v>TBM-980</v>
          </cell>
          <cell r="H4108" t="str">
            <v>LAS BAMBAS</v>
          </cell>
          <cell r="I4108">
            <v>109224</v>
          </cell>
          <cell r="J4108" t="str">
            <v>REPUESTO</v>
          </cell>
          <cell r="K4108" t="str">
            <v>LIQUIDO LIMPIAPARABRISAS</v>
          </cell>
          <cell r="L4108">
            <v>1</v>
          </cell>
          <cell r="M4108" t="str">
            <v>GLNS.</v>
          </cell>
          <cell r="N4108" t="str">
            <v>TRACTO</v>
          </cell>
          <cell r="O4108">
            <v>43</v>
          </cell>
          <cell r="P4108" t="str">
            <v>M8</v>
          </cell>
          <cell r="Q4108" t="str">
            <v>J1</v>
          </cell>
          <cell r="R4108" t="str">
            <v>J6</v>
          </cell>
          <cell r="S4108" t="str">
            <v>PENDIENTE</v>
          </cell>
          <cell r="T4108">
            <v>0</v>
          </cell>
          <cell r="U4108" t="str">
            <v>VARILLAS GAGO  OSCAR ALBERTO</v>
          </cell>
          <cell r="V4108" t="str">
            <v>FLOREZ CONDORI  JOSE WILLIANS</v>
          </cell>
        </row>
        <row r="4109">
          <cell r="A4109">
            <v>4113</v>
          </cell>
          <cell r="B4109">
            <v>42747</v>
          </cell>
          <cell r="C4109" t="str">
            <v>ENERO</v>
          </cell>
          <cell r="D4109" t="str">
            <v>2017</v>
          </cell>
          <cell r="E4109">
            <v>808</v>
          </cell>
          <cell r="F4109" t="str">
            <v>D3P-743</v>
          </cell>
          <cell r="G4109" t="str">
            <v>B8L-972</v>
          </cell>
          <cell r="H4109" t="str">
            <v>LAS BAMBAS</v>
          </cell>
          <cell r="I4109">
            <v>188419</v>
          </cell>
          <cell r="J4109" t="str">
            <v>SERVICIO</v>
          </cell>
          <cell r="K4109" t="str">
            <v>SERVICIO DE COMPRA Y DOBLEZ DE METAL PARA 3 PIEZAS</v>
          </cell>
          <cell r="L4109">
            <v>1</v>
          </cell>
          <cell r="M4109" t="str">
            <v>UNID.</v>
          </cell>
          <cell r="N4109" t="str">
            <v>CISTERNA</v>
          </cell>
          <cell r="O4109">
            <v>43</v>
          </cell>
          <cell r="P4109" t="str">
            <v>S1</v>
          </cell>
          <cell r="Q4109" t="str">
            <v>J1</v>
          </cell>
          <cell r="R4109" t="str">
            <v>J6</v>
          </cell>
          <cell r="S4109" t="str">
            <v>PENDIENTE</v>
          </cell>
          <cell r="T4109">
            <v>0</v>
          </cell>
          <cell r="U4109" t="str">
            <v>BAYONA CRUZ CRISTIAN ARMANDO</v>
          </cell>
          <cell r="V4109" t="str">
            <v>FLOREZ CONDORI  JOSE WILLIANS</v>
          </cell>
        </row>
        <row r="4110">
          <cell r="A4110">
            <v>4081</v>
          </cell>
          <cell r="B4110">
            <v>42747</v>
          </cell>
          <cell r="C4110" t="str">
            <v>ENERO</v>
          </cell>
          <cell r="D4110" t="str">
            <v>2017</v>
          </cell>
          <cell r="E4110">
            <v>202</v>
          </cell>
          <cell r="F4110" t="str">
            <v>D3P-752</v>
          </cell>
          <cell r="G4110" t="str">
            <v>C5Y-985</v>
          </cell>
          <cell r="H4110" t="str">
            <v>LAS BAMBAS</v>
          </cell>
          <cell r="I4110">
            <v>150504</v>
          </cell>
          <cell r="J4110" t="str">
            <v>REPUESTO</v>
          </cell>
          <cell r="K4110" t="str">
            <v>PERNOS 5/16 X 1</v>
          </cell>
          <cell r="L4110">
            <v>2</v>
          </cell>
          <cell r="M4110" t="str">
            <v>UNID.</v>
          </cell>
          <cell r="N4110" t="str">
            <v>TRACTO</v>
          </cell>
          <cell r="O4110">
            <v>43</v>
          </cell>
          <cell r="P4110" t="str">
            <v>M2</v>
          </cell>
          <cell r="Q4110" t="str">
            <v>J1</v>
          </cell>
          <cell r="R4110" t="str">
            <v>J6</v>
          </cell>
          <cell r="S4110" t="str">
            <v>PENDIENTE</v>
          </cell>
          <cell r="T4110">
            <v>0</v>
          </cell>
          <cell r="U4110" t="str">
            <v>CHUMPITAZ GAGO JULIO ENRIQUE</v>
          </cell>
          <cell r="V4110" t="str">
            <v>FLOREZ CONDORI  JOSE WILLIANS</v>
          </cell>
        </row>
        <row r="4111">
          <cell r="A4111">
            <v>4082</v>
          </cell>
          <cell r="B4111">
            <v>42747</v>
          </cell>
          <cell r="C4111" t="str">
            <v>ENERO</v>
          </cell>
          <cell r="D4111" t="str">
            <v>2017</v>
          </cell>
          <cell r="E4111">
            <v>202</v>
          </cell>
          <cell r="F4111" t="str">
            <v>D3P-752</v>
          </cell>
          <cell r="G4111" t="str">
            <v>C5Y-985</v>
          </cell>
          <cell r="H4111" t="str">
            <v>LAS BAMBAS</v>
          </cell>
          <cell r="I4111">
            <v>150504</v>
          </cell>
          <cell r="J4111" t="str">
            <v>REPUESTO</v>
          </cell>
          <cell r="K4111" t="str">
            <v>ARANDELA PLANA</v>
          </cell>
          <cell r="L4111">
            <v>4</v>
          </cell>
          <cell r="M4111" t="str">
            <v>UNID.</v>
          </cell>
          <cell r="N4111" t="str">
            <v>TRACTO</v>
          </cell>
          <cell r="O4111">
            <v>43</v>
          </cell>
          <cell r="P4111" t="str">
            <v>M2</v>
          </cell>
          <cell r="Q4111" t="str">
            <v>J1</v>
          </cell>
          <cell r="R4111" t="str">
            <v>J6</v>
          </cell>
          <cell r="S4111" t="str">
            <v>PENDIENTE</v>
          </cell>
          <cell r="T4111">
            <v>0</v>
          </cell>
          <cell r="U4111" t="str">
            <v>CHUMPITAZ GAGO JULIO ENRIQUE</v>
          </cell>
          <cell r="V4111" t="str">
            <v>FLOREZ CONDORI  JOSE WILLIANS</v>
          </cell>
        </row>
        <row r="4112">
          <cell r="A4112">
            <v>4083</v>
          </cell>
          <cell r="B4112">
            <v>42747</v>
          </cell>
          <cell r="C4112" t="str">
            <v>ENERO</v>
          </cell>
          <cell r="D4112" t="str">
            <v>2017</v>
          </cell>
          <cell r="E4112">
            <v>202</v>
          </cell>
          <cell r="F4112" t="str">
            <v>D3P-752</v>
          </cell>
          <cell r="G4112" t="str">
            <v>C5Y-985</v>
          </cell>
          <cell r="H4112" t="str">
            <v>LAS BAMBAS</v>
          </cell>
          <cell r="I4112">
            <v>150504</v>
          </cell>
          <cell r="J4112" t="str">
            <v>REPUESTO</v>
          </cell>
          <cell r="K4112" t="str">
            <v>TUERCA PRESION</v>
          </cell>
          <cell r="L4112">
            <v>2</v>
          </cell>
          <cell r="M4112" t="str">
            <v>UNID.</v>
          </cell>
          <cell r="N4112" t="str">
            <v>TRACTO</v>
          </cell>
          <cell r="O4112">
            <v>43</v>
          </cell>
          <cell r="P4112" t="str">
            <v>M2</v>
          </cell>
          <cell r="Q4112" t="str">
            <v>J1</v>
          </cell>
          <cell r="R4112" t="str">
            <v>J6</v>
          </cell>
          <cell r="S4112" t="str">
            <v>PENDIENTE</v>
          </cell>
          <cell r="T4112">
            <v>0</v>
          </cell>
          <cell r="U4112" t="str">
            <v>CHUMPITAZ GAGO JULIO ENRIQUE</v>
          </cell>
          <cell r="V4112" t="str">
            <v>FLOREZ CONDORI  JOSE WILLIANS</v>
          </cell>
        </row>
        <row r="4113">
          <cell r="A4113">
            <v>4087</v>
          </cell>
          <cell r="B4113">
            <v>42747</v>
          </cell>
          <cell r="C4113" t="str">
            <v>ENERO</v>
          </cell>
          <cell r="D4113" t="str">
            <v>2017</v>
          </cell>
          <cell r="E4113">
            <v>816</v>
          </cell>
          <cell r="F4113" t="str">
            <v>D3S-767</v>
          </cell>
          <cell r="G4113" t="str">
            <v>B8L-973</v>
          </cell>
          <cell r="H4113" t="str">
            <v>LAS BAMBAS</v>
          </cell>
          <cell r="I4113">
            <v>189496</v>
          </cell>
          <cell r="J4113" t="str">
            <v>REPUESTO</v>
          </cell>
          <cell r="K4113" t="str">
            <v>VALVULA INTERLOOK</v>
          </cell>
          <cell r="L4113">
            <v>1</v>
          </cell>
          <cell r="M4113" t="str">
            <v>UNID.</v>
          </cell>
          <cell r="N4113" t="str">
            <v>CISTERNA</v>
          </cell>
          <cell r="O4113">
            <v>43</v>
          </cell>
          <cell r="P4113" t="str">
            <v>M8</v>
          </cell>
          <cell r="Q4113" t="str">
            <v>J1</v>
          </cell>
          <cell r="R4113" t="str">
            <v>J6</v>
          </cell>
          <cell r="S4113" t="str">
            <v>PENDIENTE</v>
          </cell>
          <cell r="T4113">
            <v>0</v>
          </cell>
          <cell r="U4113" t="str">
            <v>VARILLAS GAGO  OSCAR ALBERTO</v>
          </cell>
          <cell r="V4113" t="str">
            <v>FLOREZ CONDORI  JOSE WILLIANS</v>
          </cell>
        </row>
        <row r="4114">
          <cell r="A4114">
            <v>4098</v>
          </cell>
          <cell r="B4114">
            <v>42747</v>
          </cell>
          <cell r="C4114" t="str">
            <v>ENERO</v>
          </cell>
          <cell r="D4114" t="str">
            <v>2017</v>
          </cell>
          <cell r="E4114">
            <v>813</v>
          </cell>
          <cell r="F4114" t="str">
            <v>D6F-825</v>
          </cell>
          <cell r="G4114" t="str">
            <v>T2Y-992</v>
          </cell>
          <cell r="H4114" t="str">
            <v>LAS BAMBAS</v>
          </cell>
          <cell r="I4114">
            <v>190464</v>
          </cell>
          <cell r="J4114" t="str">
            <v>REPUESTO</v>
          </cell>
          <cell r="K4114" t="str">
            <v>BOCINA DE PALANCA DE ARTICULACION DE TERMINAL</v>
          </cell>
          <cell r="L4114">
            <v>1</v>
          </cell>
          <cell r="M4114" t="str">
            <v>UNID.</v>
          </cell>
          <cell r="N4114" t="str">
            <v>TRACTO</v>
          </cell>
          <cell r="O4114">
            <v>43</v>
          </cell>
          <cell r="P4114" t="str">
            <v>M5</v>
          </cell>
          <cell r="Q4114" t="str">
            <v>J1</v>
          </cell>
          <cell r="R4114" t="str">
            <v>J6</v>
          </cell>
          <cell r="S4114" t="str">
            <v>PENDIENTE</v>
          </cell>
          <cell r="T4114">
            <v>0</v>
          </cell>
          <cell r="U4114" t="str">
            <v>LOPEZ RUIZ WILBERTO</v>
          </cell>
          <cell r="V4114" t="str">
            <v>FLOREZ CONDORI  JOSE WILLIANS</v>
          </cell>
        </row>
        <row r="4115">
          <cell r="A4115">
            <v>4099</v>
          </cell>
          <cell r="B4115">
            <v>42747</v>
          </cell>
          <cell r="C4115" t="str">
            <v>ENERO</v>
          </cell>
          <cell r="D4115" t="str">
            <v>2017</v>
          </cell>
          <cell r="E4115">
            <v>813</v>
          </cell>
          <cell r="F4115" t="str">
            <v>D6F-825</v>
          </cell>
          <cell r="G4115" t="str">
            <v>T2Y-992</v>
          </cell>
          <cell r="H4115" t="str">
            <v>LAS BAMBAS</v>
          </cell>
          <cell r="I4115">
            <v>190464</v>
          </cell>
          <cell r="J4115" t="str">
            <v>REPUESTO</v>
          </cell>
          <cell r="K4115" t="str">
            <v>LIQUIDO LIMPIAPARABRISAS</v>
          </cell>
          <cell r="L4115">
            <v>1</v>
          </cell>
          <cell r="M4115" t="str">
            <v>GLNS.</v>
          </cell>
          <cell r="N4115" t="str">
            <v>TRACTO</v>
          </cell>
          <cell r="O4115">
            <v>43</v>
          </cell>
          <cell r="P4115" t="str">
            <v>M5</v>
          </cell>
          <cell r="Q4115" t="str">
            <v>J1</v>
          </cell>
          <cell r="R4115" t="str">
            <v>J6</v>
          </cell>
          <cell r="S4115" t="str">
            <v>PENDIENTE</v>
          </cell>
          <cell r="T4115">
            <v>0</v>
          </cell>
          <cell r="U4115" t="str">
            <v>LOPEZ RUIZ WILBERTO</v>
          </cell>
          <cell r="V4115" t="str">
            <v>FLOREZ CONDORI  JOSE WILLIANS</v>
          </cell>
        </row>
        <row r="4116">
          <cell r="A4116">
            <v>4112</v>
          </cell>
          <cell r="B4116">
            <v>42747</v>
          </cell>
          <cell r="C4116" t="str">
            <v>ENERO</v>
          </cell>
          <cell r="D4116" t="str">
            <v>2017</v>
          </cell>
          <cell r="E4116">
            <v>200</v>
          </cell>
          <cell r="F4116" t="str">
            <v>TALLER</v>
          </cell>
          <cell r="G4116" t="str">
            <v>TALLER</v>
          </cell>
          <cell r="H4116" t="str">
            <v>TALLER</v>
          </cell>
          <cell r="I4116" t="str">
            <v>TALLER</v>
          </cell>
          <cell r="J4116" t="str">
            <v>REPUESTO</v>
          </cell>
          <cell r="K4116" t="str">
            <v>MALETA PORTA HERRAMIENTAS METALICO</v>
          </cell>
          <cell r="L4116">
            <v>1</v>
          </cell>
          <cell r="M4116" t="str">
            <v>UNID.</v>
          </cell>
          <cell r="N4116" t="str">
            <v>TALLER</v>
          </cell>
          <cell r="O4116">
            <v>43</v>
          </cell>
          <cell r="P4116" t="str">
            <v>M4</v>
          </cell>
          <cell r="Q4116" t="str">
            <v>J1</v>
          </cell>
          <cell r="R4116" t="str">
            <v>J6</v>
          </cell>
          <cell r="S4116" t="str">
            <v>PENDIENTE</v>
          </cell>
          <cell r="T4116">
            <v>0</v>
          </cell>
          <cell r="U4116" t="str">
            <v>JULLIRI APAZA UBALDO</v>
          </cell>
          <cell r="V4116" t="str">
            <v>FLOREZ CONDORI  JOSE WILLIANS</v>
          </cell>
        </row>
        <row r="4117">
          <cell r="A4117">
            <v>4095</v>
          </cell>
          <cell r="B4117">
            <v>42747</v>
          </cell>
          <cell r="C4117" t="str">
            <v>ENERO</v>
          </cell>
          <cell r="D4117" t="str">
            <v>2017</v>
          </cell>
          <cell r="E4117">
            <v>818</v>
          </cell>
          <cell r="F4117" t="str">
            <v>X2W-763</v>
          </cell>
          <cell r="G4117" t="str">
            <v>C5V-997</v>
          </cell>
          <cell r="H4117" t="str">
            <v>LAS BAMBAS</v>
          </cell>
          <cell r="I4117">
            <v>160313</v>
          </cell>
          <cell r="J4117" t="str">
            <v>REPUESTO</v>
          </cell>
          <cell r="K4117" t="str">
            <v>LIQUIDO LIMPIAPARABRISAS</v>
          </cell>
          <cell r="L4117">
            <v>1</v>
          </cell>
          <cell r="M4117" t="str">
            <v>GLNS.</v>
          </cell>
          <cell r="N4117" t="str">
            <v>TRACTO</v>
          </cell>
          <cell r="O4117">
            <v>43</v>
          </cell>
          <cell r="P4117" t="str">
            <v>J1</v>
          </cell>
          <cell r="Q4117" t="str">
            <v>J1</v>
          </cell>
          <cell r="R4117" t="str">
            <v>J6</v>
          </cell>
          <cell r="S4117" t="str">
            <v>PENDIENTE</v>
          </cell>
          <cell r="T4117">
            <v>0</v>
          </cell>
          <cell r="U4117" t="str">
            <v>FLOREZ CONDORI  JOSE WILLIANS</v>
          </cell>
          <cell r="V4117" t="str">
            <v>FLOREZ CONDORI  JOSE WILLIANS</v>
          </cell>
        </row>
        <row r="4118">
          <cell r="A4118">
            <v>4096</v>
          </cell>
          <cell r="B4118">
            <v>42747</v>
          </cell>
          <cell r="C4118" t="str">
            <v>ENERO</v>
          </cell>
          <cell r="D4118" t="str">
            <v>2017</v>
          </cell>
          <cell r="E4118">
            <v>818</v>
          </cell>
          <cell r="F4118" t="str">
            <v>X2W-763</v>
          </cell>
          <cell r="G4118" t="str">
            <v>C5V-997</v>
          </cell>
          <cell r="H4118" t="str">
            <v>LAS BAMBAS</v>
          </cell>
          <cell r="I4118">
            <v>160313</v>
          </cell>
          <cell r="J4118" t="str">
            <v>REPUESTO</v>
          </cell>
          <cell r="K4118" t="str">
            <v>FARO NEBLINERO AAA</v>
          </cell>
          <cell r="L4118">
            <v>1</v>
          </cell>
          <cell r="M4118" t="str">
            <v>UNID.</v>
          </cell>
          <cell r="N4118" t="str">
            <v>TRACTO</v>
          </cell>
          <cell r="O4118">
            <v>43</v>
          </cell>
          <cell r="P4118" t="str">
            <v>E2</v>
          </cell>
          <cell r="Q4118" t="str">
            <v>J1</v>
          </cell>
          <cell r="R4118" t="str">
            <v>J6</v>
          </cell>
          <cell r="S4118" t="str">
            <v>PENDIENTE</v>
          </cell>
          <cell r="T4118">
            <v>0</v>
          </cell>
          <cell r="U4118" t="str">
            <v>YUCA BELLIDO BORIS YERSY</v>
          </cell>
          <cell r="V4118" t="str">
            <v>FLOREZ CONDORI  JOSE WILLIANS</v>
          </cell>
        </row>
        <row r="4119">
          <cell r="A4119">
            <v>4097</v>
          </cell>
          <cell r="B4119">
            <v>42747</v>
          </cell>
          <cell r="C4119" t="str">
            <v>ENERO</v>
          </cell>
          <cell r="D4119" t="str">
            <v>2017</v>
          </cell>
          <cell r="E4119">
            <v>818</v>
          </cell>
          <cell r="F4119" t="str">
            <v>X2W-763</v>
          </cell>
          <cell r="G4119" t="str">
            <v>C5V-997</v>
          </cell>
          <cell r="H4119" t="str">
            <v>LAS BAMBAS</v>
          </cell>
          <cell r="I4119">
            <v>160313</v>
          </cell>
          <cell r="J4119" t="str">
            <v>REPUESTO</v>
          </cell>
          <cell r="K4119" t="str">
            <v>CINTA NEGRA AISLANTE</v>
          </cell>
          <cell r="L4119">
            <v>1</v>
          </cell>
          <cell r="M4119" t="str">
            <v>UNID.</v>
          </cell>
          <cell r="N4119" t="str">
            <v>TRACTO</v>
          </cell>
          <cell r="O4119">
            <v>43</v>
          </cell>
          <cell r="P4119" t="str">
            <v>E2</v>
          </cell>
          <cell r="Q4119" t="str">
            <v>J1</v>
          </cell>
          <cell r="R4119" t="str">
            <v>J6</v>
          </cell>
          <cell r="S4119" t="str">
            <v>PENDIENTE</v>
          </cell>
          <cell r="T4119">
            <v>0</v>
          </cell>
          <cell r="U4119" t="str">
            <v>YUCA BELLIDO BORIS YERSY</v>
          </cell>
          <cell r="V4119" t="str">
            <v>FLOREZ CONDORI  JOSE WILLIANS</v>
          </cell>
        </row>
        <row r="4120">
          <cell r="A4120">
            <v>4120</v>
          </cell>
          <cell r="B4120">
            <v>42748</v>
          </cell>
          <cell r="C4120" t="str">
            <v>ENERO</v>
          </cell>
          <cell r="D4120" t="str">
            <v>2017</v>
          </cell>
          <cell r="E4120">
            <v>798</v>
          </cell>
          <cell r="F4120" t="str">
            <v>ABP-729</v>
          </cell>
          <cell r="G4120" t="str">
            <v>D8K-985</v>
          </cell>
          <cell r="H4120" t="str">
            <v>LAS BAMBAS</v>
          </cell>
          <cell r="I4120">
            <v>115370</v>
          </cell>
          <cell r="J4120" t="str">
            <v>REPUESTO</v>
          </cell>
          <cell r="K4120" t="str">
            <v>FAROS NEBLINEROS</v>
          </cell>
          <cell r="L4120">
            <v>2</v>
          </cell>
          <cell r="M4120" t="str">
            <v>UNID.</v>
          </cell>
          <cell r="N4120" t="str">
            <v>TRACTO</v>
          </cell>
          <cell r="O4120">
            <v>42</v>
          </cell>
          <cell r="P4120" t="str">
            <v>J1</v>
          </cell>
          <cell r="Q4120" t="str">
            <v>J1</v>
          </cell>
          <cell r="R4120" t="str">
            <v>J6</v>
          </cell>
          <cell r="S4120" t="str">
            <v>PENDIENTE</v>
          </cell>
          <cell r="T4120">
            <v>0</v>
          </cell>
          <cell r="U4120" t="str">
            <v>FLOREZ CONDORI  JOSE WILLIANS</v>
          </cell>
          <cell r="V4120" t="str">
            <v>FLOREZ CONDORI  JOSE WILLIANS</v>
          </cell>
        </row>
        <row r="4121">
          <cell r="A4121">
            <v>4136</v>
          </cell>
          <cell r="B4121">
            <v>42748</v>
          </cell>
          <cell r="C4121" t="str">
            <v>ENERO</v>
          </cell>
          <cell r="D4121" t="str">
            <v>2017</v>
          </cell>
          <cell r="E4121">
            <v>822</v>
          </cell>
          <cell r="F4121" t="str">
            <v>AMV-781</v>
          </cell>
          <cell r="G4121" t="str">
            <v>CAMIONETA</v>
          </cell>
          <cell r="H4121" t="str">
            <v>LAS BAMBAS</v>
          </cell>
          <cell r="I4121">
            <v>32204</v>
          </cell>
          <cell r="J4121" t="str">
            <v>REPUESTO</v>
          </cell>
          <cell r="K4121" t="str">
            <v>FILTRO DE ACEITE</v>
          </cell>
          <cell r="L4121">
            <v>1</v>
          </cell>
          <cell r="M4121" t="str">
            <v>UNID.</v>
          </cell>
          <cell r="N4121" t="str">
            <v>CAMIONETA</v>
          </cell>
          <cell r="O4121">
            <v>42</v>
          </cell>
          <cell r="P4121" t="str">
            <v>J1</v>
          </cell>
          <cell r="Q4121" t="str">
            <v>J1</v>
          </cell>
          <cell r="R4121" t="str">
            <v>J5</v>
          </cell>
          <cell r="S4121" t="str">
            <v>PENDIENTE</v>
          </cell>
          <cell r="T4121">
            <v>0</v>
          </cell>
          <cell r="U4121" t="str">
            <v>FLOREZ CONDORI  JOSE WILLIANS</v>
          </cell>
          <cell r="V4121" t="str">
            <v>FLOREZ CONDORI  JOSE WILLIANS</v>
          </cell>
        </row>
        <row r="4122">
          <cell r="A4122">
            <v>4137</v>
          </cell>
          <cell r="B4122">
            <v>42748</v>
          </cell>
          <cell r="C4122" t="str">
            <v>ENERO</v>
          </cell>
          <cell r="D4122" t="str">
            <v>2017</v>
          </cell>
          <cell r="E4122">
            <v>822</v>
          </cell>
          <cell r="F4122" t="str">
            <v>AMV-781</v>
          </cell>
          <cell r="G4122" t="str">
            <v>CAMIONETA</v>
          </cell>
          <cell r="H4122" t="str">
            <v>LAS BAMBAS</v>
          </cell>
          <cell r="I4122">
            <v>32204</v>
          </cell>
          <cell r="J4122" t="str">
            <v>REPUESTO</v>
          </cell>
          <cell r="K4122" t="str">
            <v>FILTRO DE COMBUSTIBLE</v>
          </cell>
          <cell r="L4122">
            <v>1</v>
          </cell>
          <cell r="M4122" t="str">
            <v>UNID.</v>
          </cell>
          <cell r="N4122" t="str">
            <v>CAMIONETA</v>
          </cell>
          <cell r="O4122">
            <v>42</v>
          </cell>
          <cell r="P4122" t="str">
            <v>J1</v>
          </cell>
          <cell r="Q4122" t="str">
            <v>J1</v>
          </cell>
          <cell r="R4122" t="str">
            <v>J5</v>
          </cell>
          <cell r="S4122" t="str">
            <v>PENDIENTE</v>
          </cell>
          <cell r="T4122">
            <v>0</v>
          </cell>
          <cell r="U4122" t="str">
            <v>FLOREZ CONDORI  JOSE WILLIANS</v>
          </cell>
          <cell r="V4122" t="str">
            <v>FLOREZ CONDORI  JOSE WILLIANS</v>
          </cell>
        </row>
        <row r="4123">
          <cell r="A4123">
            <v>4138</v>
          </cell>
          <cell r="B4123">
            <v>42748</v>
          </cell>
          <cell r="C4123" t="str">
            <v>ENERO</v>
          </cell>
          <cell r="D4123" t="str">
            <v>2017</v>
          </cell>
          <cell r="E4123">
            <v>822</v>
          </cell>
          <cell r="F4123" t="str">
            <v>AMV-781</v>
          </cell>
          <cell r="G4123" t="str">
            <v>CAMIONETA</v>
          </cell>
          <cell r="H4123" t="str">
            <v>LAS BAMBAS</v>
          </cell>
          <cell r="I4123">
            <v>32204</v>
          </cell>
          <cell r="J4123" t="str">
            <v>REPUESTO</v>
          </cell>
          <cell r="K4123" t="str">
            <v>FILTRO DE AIRE</v>
          </cell>
          <cell r="L4123">
            <v>1</v>
          </cell>
          <cell r="M4123" t="str">
            <v>UNID.</v>
          </cell>
          <cell r="N4123" t="str">
            <v>CAMIONETA</v>
          </cell>
          <cell r="O4123">
            <v>42</v>
          </cell>
          <cell r="P4123" t="str">
            <v>J1</v>
          </cell>
          <cell r="Q4123" t="str">
            <v>J1</v>
          </cell>
          <cell r="R4123" t="str">
            <v>J5</v>
          </cell>
          <cell r="S4123" t="str">
            <v>PENDIENTE</v>
          </cell>
          <cell r="T4123">
            <v>0</v>
          </cell>
          <cell r="U4123" t="str">
            <v>FLOREZ CONDORI  JOSE WILLIANS</v>
          </cell>
          <cell r="V4123" t="str">
            <v>FLOREZ CONDORI  JOSE WILLIANS</v>
          </cell>
        </row>
        <row r="4124">
          <cell r="A4124">
            <v>4139</v>
          </cell>
          <cell r="B4124">
            <v>42748</v>
          </cell>
          <cell r="C4124" t="str">
            <v>ENERO</v>
          </cell>
          <cell r="D4124" t="str">
            <v>2017</v>
          </cell>
          <cell r="E4124">
            <v>822</v>
          </cell>
          <cell r="F4124" t="str">
            <v>AMV-781</v>
          </cell>
          <cell r="G4124" t="str">
            <v>CAMIONETA</v>
          </cell>
          <cell r="H4124" t="str">
            <v>LAS BAMBAS</v>
          </cell>
          <cell r="I4124">
            <v>32204</v>
          </cell>
          <cell r="J4124" t="str">
            <v>REPUESTO</v>
          </cell>
          <cell r="K4124" t="str">
            <v>ACEITE 15W40</v>
          </cell>
          <cell r="L4124">
            <v>2</v>
          </cell>
          <cell r="M4124" t="str">
            <v>GLNS.</v>
          </cell>
          <cell r="N4124" t="str">
            <v>CAMIONETA</v>
          </cell>
          <cell r="O4124">
            <v>42</v>
          </cell>
          <cell r="P4124" t="str">
            <v>J1</v>
          </cell>
          <cell r="Q4124" t="str">
            <v>J1</v>
          </cell>
          <cell r="R4124" t="str">
            <v>J5</v>
          </cell>
          <cell r="S4124" t="str">
            <v>PENDIENTE</v>
          </cell>
          <cell r="T4124">
            <v>0</v>
          </cell>
          <cell r="U4124" t="str">
            <v>FLOREZ CONDORI  JOSE WILLIANS</v>
          </cell>
          <cell r="V4124" t="str">
            <v>FLOREZ CONDORI  JOSE WILLIANS</v>
          </cell>
        </row>
        <row r="4125">
          <cell r="A4125">
            <v>4142</v>
          </cell>
          <cell r="B4125">
            <v>42748</v>
          </cell>
          <cell r="C4125" t="str">
            <v>ENERO</v>
          </cell>
          <cell r="D4125" t="str">
            <v>2017</v>
          </cell>
          <cell r="E4125">
            <v>822</v>
          </cell>
          <cell r="F4125" t="str">
            <v>AMV-781</v>
          </cell>
          <cell r="G4125" t="str">
            <v>CAMIONETA</v>
          </cell>
          <cell r="H4125" t="str">
            <v>LAS BAMBAS</v>
          </cell>
          <cell r="I4125">
            <v>32204</v>
          </cell>
          <cell r="J4125" t="str">
            <v>REPUESTO</v>
          </cell>
          <cell r="K4125" t="str">
            <v>BISAGRA</v>
          </cell>
          <cell r="L4125">
            <v>1</v>
          </cell>
          <cell r="M4125" t="str">
            <v>UNID.</v>
          </cell>
          <cell r="N4125" t="str">
            <v>CAMIONETA</v>
          </cell>
          <cell r="O4125">
            <v>42</v>
          </cell>
          <cell r="P4125" t="str">
            <v>J7</v>
          </cell>
          <cell r="Q4125" t="str">
            <v>J7</v>
          </cell>
          <cell r="R4125" t="str">
            <v>J5</v>
          </cell>
          <cell r="S4125" t="str">
            <v>PENDIENTE</v>
          </cell>
          <cell r="T4125">
            <v>0</v>
          </cell>
          <cell r="U4125" t="str">
            <v>DONAYRE INGA PEDRO</v>
          </cell>
          <cell r="V4125" t="str">
            <v>DONAYRE INGA PEDRO</v>
          </cell>
        </row>
        <row r="4126">
          <cell r="A4126">
            <v>4119</v>
          </cell>
          <cell r="B4126">
            <v>42748</v>
          </cell>
          <cell r="C4126" t="str">
            <v>ENERO</v>
          </cell>
          <cell r="D4126" t="str">
            <v>2017</v>
          </cell>
          <cell r="E4126">
            <v>819</v>
          </cell>
          <cell r="F4126" t="str">
            <v>C4G-751</v>
          </cell>
          <cell r="G4126" t="str">
            <v>CAMIONETA</v>
          </cell>
          <cell r="H4126" t="str">
            <v>LAS BAMBAS</v>
          </cell>
          <cell r="I4126">
            <v>120524</v>
          </cell>
          <cell r="J4126" t="str">
            <v>REPUESTO</v>
          </cell>
          <cell r="K4126" t="str">
            <v>ESPARRAGOS PARA CAMIONETAS CON TUERCA</v>
          </cell>
          <cell r="L4126">
            <v>8</v>
          </cell>
          <cell r="M4126" t="str">
            <v>UNID.</v>
          </cell>
          <cell r="N4126" t="str">
            <v>CAMIONETA</v>
          </cell>
          <cell r="O4126">
            <v>42</v>
          </cell>
          <cell r="P4126" t="str">
            <v>M6</v>
          </cell>
          <cell r="Q4126" t="str">
            <v>J1</v>
          </cell>
          <cell r="R4126" t="str">
            <v>J6</v>
          </cell>
          <cell r="S4126" t="str">
            <v>PENDIENTE</v>
          </cell>
          <cell r="T4126">
            <v>0</v>
          </cell>
          <cell r="U4126" t="str">
            <v>PARI VENTURA  EDSON ORLANDO</v>
          </cell>
          <cell r="V4126" t="str">
            <v>FLOREZ CONDORI  JOSE WILLIANS</v>
          </cell>
        </row>
        <row r="4127">
          <cell r="A4127">
            <v>4140</v>
          </cell>
          <cell r="B4127">
            <v>42748</v>
          </cell>
          <cell r="C4127" t="str">
            <v>ENERO</v>
          </cell>
          <cell r="D4127" t="str">
            <v>2017</v>
          </cell>
          <cell r="E4127">
            <v>819</v>
          </cell>
          <cell r="F4127" t="str">
            <v>C4G-751</v>
          </cell>
          <cell r="G4127" t="str">
            <v>CAMIONETA</v>
          </cell>
          <cell r="H4127" t="str">
            <v>LAS BAMBAS</v>
          </cell>
          <cell r="I4127">
            <v>120524</v>
          </cell>
          <cell r="J4127" t="str">
            <v>REPUESTO</v>
          </cell>
          <cell r="K4127" t="str">
            <v>PONCHO DE CREMALLERA INTERIOR</v>
          </cell>
          <cell r="L4127">
            <v>1</v>
          </cell>
          <cell r="M4127" t="str">
            <v>UNID.</v>
          </cell>
          <cell r="N4127" t="str">
            <v>CAMIONETA</v>
          </cell>
          <cell r="O4127">
            <v>42</v>
          </cell>
          <cell r="P4127" t="str">
            <v>M6</v>
          </cell>
          <cell r="Q4127" t="str">
            <v>J1</v>
          </cell>
          <cell r="R4127" t="str">
            <v>J5</v>
          </cell>
          <cell r="S4127" t="str">
            <v>PENDIENTE</v>
          </cell>
          <cell r="T4127">
            <v>0</v>
          </cell>
          <cell r="U4127" t="str">
            <v>PARI VENTURA  EDSON ORLANDO</v>
          </cell>
          <cell r="V4127" t="str">
            <v>FLOREZ CONDORI  JOSE WILLIANS</v>
          </cell>
        </row>
        <row r="4128">
          <cell r="A4128">
            <v>4141</v>
          </cell>
          <cell r="B4128">
            <v>42748</v>
          </cell>
          <cell r="C4128" t="str">
            <v>ENERO</v>
          </cell>
          <cell r="D4128" t="str">
            <v>2017</v>
          </cell>
          <cell r="E4128">
            <v>819</v>
          </cell>
          <cell r="F4128" t="str">
            <v>C4G-751</v>
          </cell>
          <cell r="G4128" t="str">
            <v>CAMIONETA</v>
          </cell>
          <cell r="H4128" t="str">
            <v>LAS BAMBAS</v>
          </cell>
          <cell r="I4128">
            <v>120524</v>
          </cell>
          <cell r="J4128" t="str">
            <v>REPUESTO</v>
          </cell>
          <cell r="K4128" t="str">
            <v>ABRAZADERAS (SEGÚN MUESTRA)</v>
          </cell>
          <cell r="L4128">
            <v>2</v>
          </cell>
          <cell r="M4128" t="str">
            <v>UNID.</v>
          </cell>
          <cell r="N4128" t="str">
            <v>CAMIONETA</v>
          </cell>
          <cell r="O4128">
            <v>42</v>
          </cell>
          <cell r="P4128" t="str">
            <v>M6</v>
          </cell>
          <cell r="Q4128" t="str">
            <v>J1</v>
          </cell>
          <cell r="R4128" t="str">
            <v>J5</v>
          </cell>
          <cell r="S4128" t="str">
            <v>PENDIENTE</v>
          </cell>
          <cell r="T4128">
            <v>0</v>
          </cell>
          <cell r="U4128" t="str">
            <v>PARI VENTURA  EDSON ORLANDO</v>
          </cell>
          <cell r="V4128" t="str">
            <v>FLOREZ CONDORI  JOSE WILLIANS</v>
          </cell>
        </row>
        <row r="4129">
          <cell r="A4129">
            <v>4134</v>
          </cell>
          <cell r="B4129">
            <v>42748</v>
          </cell>
          <cell r="C4129" t="str">
            <v>ENERO</v>
          </cell>
          <cell r="D4129" t="str">
            <v>2017</v>
          </cell>
          <cell r="E4129">
            <v>751</v>
          </cell>
          <cell r="F4129" t="str">
            <v>D3O-745</v>
          </cell>
          <cell r="G4129" t="str">
            <v>F3L-979</v>
          </cell>
          <cell r="H4129" t="str">
            <v>LAS BAMBAS</v>
          </cell>
          <cell r="I4129">
            <v>163411</v>
          </cell>
          <cell r="J4129" t="str">
            <v>REPUESTO</v>
          </cell>
          <cell r="K4129" t="str">
            <v>FILTRO SEPARADOR TIPO DE FELPA</v>
          </cell>
          <cell r="L4129">
            <v>1</v>
          </cell>
          <cell r="M4129" t="str">
            <v>UNID.</v>
          </cell>
          <cell r="N4129" t="str">
            <v>TRACTO</v>
          </cell>
          <cell r="O4129">
            <v>42</v>
          </cell>
          <cell r="P4129" t="str">
            <v>M8</v>
          </cell>
          <cell r="Q4129" t="str">
            <v>J1</v>
          </cell>
          <cell r="R4129" t="str">
            <v>J6</v>
          </cell>
          <cell r="S4129" t="str">
            <v>PENDIENTE</v>
          </cell>
          <cell r="T4129">
            <v>0</v>
          </cell>
          <cell r="U4129" t="str">
            <v>VARILLAS GAGO  OSCAR ALBERTO</v>
          </cell>
          <cell r="V4129" t="str">
            <v>FLOREZ CONDORI  JOSE WILLIANS</v>
          </cell>
        </row>
        <row r="4130">
          <cell r="A4130">
            <v>4135</v>
          </cell>
          <cell r="B4130">
            <v>42748</v>
          </cell>
          <cell r="C4130" t="str">
            <v>ENERO</v>
          </cell>
          <cell r="D4130" t="str">
            <v>2017</v>
          </cell>
          <cell r="E4130">
            <v>751</v>
          </cell>
          <cell r="F4130" t="str">
            <v>D3O-745</v>
          </cell>
          <cell r="G4130" t="str">
            <v>F3L-979</v>
          </cell>
          <cell r="H4130" t="str">
            <v>LAS BAMBAS</v>
          </cell>
          <cell r="I4130">
            <v>163411</v>
          </cell>
          <cell r="J4130" t="str">
            <v>REPUESTO</v>
          </cell>
          <cell r="K4130" t="str">
            <v>FILTRO DE COMBUSTIBLE</v>
          </cell>
          <cell r="L4130">
            <v>1</v>
          </cell>
          <cell r="M4130" t="str">
            <v>UNID.</v>
          </cell>
          <cell r="N4130" t="str">
            <v>TRACTO</v>
          </cell>
          <cell r="O4130">
            <v>42</v>
          </cell>
          <cell r="P4130" t="str">
            <v>M8</v>
          </cell>
          <cell r="Q4130" t="str">
            <v>J1</v>
          </cell>
          <cell r="R4130" t="str">
            <v>J6</v>
          </cell>
          <cell r="S4130" t="str">
            <v>PENDIENTE</v>
          </cell>
          <cell r="T4130">
            <v>0</v>
          </cell>
          <cell r="U4130" t="str">
            <v>VARILLAS GAGO  OSCAR ALBERTO</v>
          </cell>
          <cell r="V4130" t="str">
            <v>FLOREZ CONDORI  JOSE WILLIANS</v>
          </cell>
        </row>
        <row r="4131">
          <cell r="A4131">
            <v>4125</v>
          </cell>
          <cell r="B4131">
            <v>42748</v>
          </cell>
          <cell r="C4131" t="str">
            <v>ENERO</v>
          </cell>
          <cell r="D4131" t="str">
            <v>2017</v>
          </cell>
          <cell r="E4131">
            <v>808</v>
          </cell>
          <cell r="F4131" t="str">
            <v>D3P-743</v>
          </cell>
          <cell r="G4131" t="str">
            <v>B8L-972</v>
          </cell>
          <cell r="H4131" t="str">
            <v>LAS BAMBAS</v>
          </cell>
          <cell r="I4131">
            <v>188419</v>
          </cell>
          <cell r="J4131" t="str">
            <v>REPUESTO</v>
          </cell>
          <cell r="K4131" t="str">
            <v>SUPERCITO 3/32</v>
          </cell>
          <cell r="L4131">
            <v>3</v>
          </cell>
          <cell r="M4131" t="str">
            <v>KG.</v>
          </cell>
          <cell r="N4131" t="str">
            <v>CISTERNA</v>
          </cell>
          <cell r="O4131">
            <v>42</v>
          </cell>
          <cell r="P4131" t="str">
            <v>S1</v>
          </cell>
          <cell r="Q4131" t="str">
            <v>J1</v>
          </cell>
          <cell r="R4131" t="str">
            <v>J6</v>
          </cell>
          <cell r="S4131" t="str">
            <v>PENDIENTE</v>
          </cell>
          <cell r="T4131">
            <v>0</v>
          </cell>
          <cell r="U4131" t="str">
            <v>BAYONA CRUZ CRISTIAN ARMANDO</v>
          </cell>
          <cell r="V4131" t="str">
            <v>FLOREZ CONDORI  JOSE WILLIANS</v>
          </cell>
        </row>
        <row r="4132">
          <cell r="A4132">
            <v>4130</v>
          </cell>
          <cell r="B4132">
            <v>42748</v>
          </cell>
          <cell r="C4132" t="str">
            <v>ENERO</v>
          </cell>
          <cell r="D4132" t="str">
            <v>2017</v>
          </cell>
          <cell r="E4132">
            <v>808</v>
          </cell>
          <cell r="F4132" t="str">
            <v>D3P-743</v>
          </cell>
          <cell r="G4132" t="str">
            <v>B8L-972</v>
          </cell>
          <cell r="H4132" t="str">
            <v>LAS BAMBAS</v>
          </cell>
          <cell r="I4132">
            <v>188419</v>
          </cell>
          <cell r="J4132" t="str">
            <v>REPUESTO</v>
          </cell>
          <cell r="K4132" t="str">
            <v>PERNO 3/4 X 2"</v>
          </cell>
          <cell r="L4132">
            <v>1</v>
          </cell>
          <cell r="M4132" t="str">
            <v>UNID.</v>
          </cell>
          <cell r="N4132" t="str">
            <v>TRACTO</v>
          </cell>
          <cell r="O4132">
            <v>42</v>
          </cell>
          <cell r="P4132" t="str">
            <v>M4</v>
          </cell>
          <cell r="Q4132" t="str">
            <v>J1</v>
          </cell>
          <cell r="R4132" t="str">
            <v>J5</v>
          </cell>
          <cell r="S4132" t="str">
            <v>PENDIENTE</v>
          </cell>
          <cell r="T4132">
            <v>0</v>
          </cell>
          <cell r="U4132" t="str">
            <v>JULLIRI APAZA UBALDO</v>
          </cell>
          <cell r="V4132" t="str">
            <v>FLOREZ CONDORI  JOSE WILLIANS</v>
          </cell>
        </row>
        <row r="4133">
          <cell r="A4133">
            <v>4131</v>
          </cell>
          <cell r="B4133">
            <v>42748</v>
          </cell>
          <cell r="C4133" t="str">
            <v>ENERO</v>
          </cell>
          <cell r="D4133" t="str">
            <v>2017</v>
          </cell>
          <cell r="E4133">
            <v>808</v>
          </cell>
          <cell r="F4133" t="str">
            <v>D3P-743</v>
          </cell>
          <cell r="G4133" t="str">
            <v>B8L-972</v>
          </cell>
          <cell r="H4133" t="str">
            <v>LAS BAMBAS</v>
          </cell>
          <cell r="I4133">
            <v>188419</v>
          </cell>
          <cell r="J4133" t="str">
            <v>REPUESTO</v>
          </cell>
          <cell r="K4133" t="str">
            <v>TUERCA SEGURO 3/4</v>
          </cell>
          <cell r="L4133">
            <v>1</v>
          </cell>
          <cell r="M4133" t="str">
            <v>UNID.</v>
          </cell>
          <cell r="N4133" t="str">
            <v>TRACTO</v>
          </cell>
          <cell r="O4133">
            <v>42</v>
          </cell>
          <cell r="P4133" t="str">
            <v>M4</v>
          </cell>
          <cell r="Q4133" t="str">
            <v>J1</v>
          </cell>
          <cell r="R4133" t="str">
            <v>J5</v>
          </cell>
          <cell r="S4133" t="str">
            <v>PENDIENTE</v>
          </cell>
          <cell r="T4133">
            <v>0</v>
          </cell>
          <cell r="U4133" t="str">
            <v>JULLIRI APAZA UBALDO</v>
          </cell>
          <cell r="V4133" t="str">
            <v>FLOREZ CONDORI  JOSE WILLIANS</v>
          </cell>
        </row>
        <row r="4134">
          <cell r="A4134">
            <v>4132</v>
          </cell>
          <cell r="B4134">
            <v>42748</v>
          </cell>
          <cell r="C4134" t="str">
            <v>ENERO</v>
          </cell>
          <cell r="D4134" t="str">
            <v>2017</v>
          </cell>
          <cell r="E4134">
            <v>808</v>
          </cell>
          <cell r="F4134" t="str">
            <v>D3P-743</v>
          </cell>
          <cell r="G4134" t="str">
            <v>B8L-972</v>
          </cell>
          <cell r="H4134" t="str">
            <v>LAS BAMBAS</v>
          </cell>
          <cell r="I4134">
            <v>188419</v>
          </cell>
          <cell r="J4134" t="str">
            <v>REPUESTO</v>
          </cell>
          <cell r="K4134" t="str">
            <v>ARANDELA PLANA 3/4</v>
          </cell>
          <cell r="L4134">
            <v>2</v>
          </cell>
          <cell r="M4134" t="str">
            <v>UNID.</v>
          </cell>
          <cell r="N4134" t="str">
            <v>TRACTO</v>
          </cell>
          <cell r="O4134">
            <v>42</v>
          </cell>
          <cell r="P4134" t="str">
            <v>M4</v>
          </cell>
          <cell r="Q4134" t="str">
            <v>J1</v>
          </cell>
          <cell r="R4134" t="str">
            <v>J5</v>
          </cell>
          <cell r="S4134" t="str">
            <v>PENDIENTE</v>
          </cell>
          <cell r="T4134">
            <v>0</v>
          </cell>
          <cell r="U4134" t="str">
            <v>JULLIRI APAZA UBALDO</v>
          </cell>
          <cell r="V4134" t="str">
            <v>FLOREZ CONDORI  JOSE WILLIANS</v>
          </cell>
        </row>
        <row r="4135">
          <cell r="A4135">
            <v>4133</v>
          </cell>
          <cell r="B4135">
            <v>42748</v>
          </cell>
          <cell r="C4135" t="str">
            <v>ENERO</v>
          </cell>
          <cell r="D4135" t="str">
            <v>2017</v>
          </cell>
          <cell r="E4135">
            <v>202</v>
          </cell>
          <cell r="F4135" t="str">
            <v>D3P-752</v>
          </cell>
          <cell r="G4135" t="str">
            <v>C5Y-985</v>
          </cell>
          <cell r="H4135" t="str">
            <v>LAS BAMBAS</v>
          </cell>
          <cell r="I4135">
            <v>150504</v>
          </cell>
          <cell r="J4135" t="str">
            <v>REPUESTO</v>
          </cell>
          <cell r="K4135" t="str">
            <v>GRAMPITAS DE RADIADOR</v>
          </cell>
          <cell r="L4135">
            <v>10</v>
          </cell>
          <cell r="M4135" t="str">
            <v>UNID.</v>
          </cell>
          <cell r="N4135" t="str">
            <v>TRACTO</v>
          </cell>
          <cell r="O4135">
            <v>42</v>
          </cell>
          <cell r="P4135" t="str">
            <v>M2</v>
          </cell>
          <cell r="Q4135" t="str">
            <v>J1</v>
          </cell>
          <cell r="R4135" t="str">
            <v>J6</v>
          </cell>
          <cell r="S4135" t="str">
            <v>PENDIENTE</v>
          </cell>
          <cell r="T4135">
            <v>0</v>
          </cell>
          <cell r="U4135" t="str">
            <v>CHUMPITAZ GAGO JULIO ENRIQUE</v>
          </cell>
          <cell r="V4135" t="str">
            <v>FLOREZ CONDORI  JOSE WILLIANS</v>
          </cell>
        </row>
        <row r="4136">
          <cell r="A4136">
            <v>4143</v>
          </cell>
          <cell r="B4136">
            <v>42748</v>
          </cell>
          <cell r="C4136" t="str">
            <v>ENERO</v>
          </cell>
          <cell r="D4136" t="str">
            <v>2017</v>
          </cell>
          <cell r="E4136">
            <v>824</v>
          </cell>
          <cell r="F4136" t="str">
            <v>D7V-714</v>
          </cell>
          <cell r="G4136" t="str">
            <v>F7M-971</v>
          </cell>
          <cell r="H4136" t="str">
            <v>LAS BAMBAS</v>
          </cell>
          <cell r="I4136">
            <v>53761</v>
          </cell>
          <cell r="J4136" t="str">
            <v>REPUESTO</v>
          </cell>
          <cell r="K4136" t="str">
            <v>FOCO H7 24</v>
          </cell>
          <cell r="L4136">
            <v>1</v>
          </cell>
          <cell r="M4136" t="str">
            <v>UNID.</v>
          </cell>
          <cell r="N4136" t="str">
            <v>TRACTO</v>
          </cell>
          <cell r="O4136">
            <v>42</v>
          </cell>
          <cell r="P4136" t="str">
            <v>E3</v>
          </cell>
          <cell r="Q4136" t="str">
            <v>J7</v>
          </cell>
          <cell r="R4136" t="str">
            <v>J5</v>
          </cell>
          <cell r="S4136" t="str">
            <v>PENDIENTE</v>
          </cell>
          <cell r="T4136">
            <v>0</v>
          </cell>
          <cell r="U4136" t="str">
            <v>CONDORI CHURATA ALEX</v>
          </cell>
          <cell r="V4136" t="str">
            <v>DONAYRE INGA PEDRO</v>
          </cell>
        </row>
        <row r="4137">
          <cell r="A4137">
            <v>4121</v>
          </cell>
          <cell r="B4137">
            <v>42748</v>
          </cell>
          <cell r="C4137" t="str">
            <v>ENERO</v>
          </cell>
          <cell r="D4137" t="str">
            <v>2017</v>
          </cell>
          <cell r="E4137">
            <v>200</v>
          </cell>
          <cell r="F4137" t="str">
            <v>TALLER</v>
          </cell>
          <cell r="G4137" t="str">
            <v>TALLER</v>
          </cell>
          <cell r="H4137" t="str">
            <v>TALLER</v>
          </cell>
          <cell r="I4137" t="str">
            <v>TALLER</v>
          </cell>
          <cell r="J4137" t="str">
            <v>REPUESTO</v>
          </cell>
          <cell r="K4137" t="str">
            <v>TORNILLO ATOROSCANTE 3/4 PARA CALAMINA</v>
          </cell>
          <cell r="L4137">
            <v>250</v>
          </cell>
          <cell r="M4137" t="str">
            <v>UNID.</v>
          </cell>
          <cell r="N4137" t="str">
            <v>TALLER</v>
          </cell>
          <cell r="O4137">
            <v>42</v>
          </cell>
          <cell r="P4137" t="str">
            <v>S1</v>
          </cell>
          <cell r="Q4137" t="str">
            <v>J1</v>
          </cell>
          <cell r="R4137" t="str">
            <v>J6</v>
          </cell>
          <cell r="S4137" t="str">
            <v>PENDIENTE</v>
          </cell>
          <cell r="T4137">
            <v>0</v>
          </cell>
          <cell r="U4137" t="str">
            <v>BAYONA CRUZ CRISTIAN ARMANDO</v>
          </cell>
          <cell r="V4137" t="str">
            <v>FLOREZ CONDORI  JOSE WILLIANS</v>
          </cell>
        </row>
        <row r="4138">
          <cell r="A4138">
            <v>4122</v>
          </cell>
          <cell r="B4138">
            <v>42748</v>
          </cell>
          <cell r="C4138" t="str">
            <v>ENERO</v>
          </cell>
          <cell r="D4138" t="str">
            <v>2017</v>
          </cell>
          <cell r="E4138">
            <v>200</v>
          </cell>
          <cell r="F4138" t="str">
            <v>TALLER</v>
          </cell>
          <cell r="G4138" t="str">
            <v>TALLER</v>
          </cell>
          <cell r="H4138" t="str">
            <v>TALLER</v>
          </cell>
          <cell r="I4138" t="str">
            <v>TALLER</v>
          </cell>
          <cell r="J4138" t="str">
            <v>REPUESTO</v>
          </cell>
          <cell r="K4138" t="str">
            <v>ANGULO 1 X 1/8</v>
          </cell>
          <cell r="L4138">
            <v>3</v>
          </cell>
          <cell r="M4138" t="str">
            <v>UNID.</v>
          </cell>
          <cell r="N4138" t="str">
            <v>TALLER</v>
          </cell>
          <cell r="O4138">
            <v>42</v>
          </cell>
          <cell r="P4138" t="str">
            <v>S1</v>
          </cell>
          <cell r="Q4138" t="str">
            <v>J1</v>
          </cell>
          <cell r="R4138" t="str">
            <v>J6</v>
          </cell>
          <cell r="S4138" t="str">
            <v>PENDIENTE</v>
          </cell>
          <cell r="T4138">
            <v>0</v>
          </cell>
          <cell r="U4138" t="str">
            <v>BAYONA CRUZ CRISTIAN ARMANDO</v>
          </cell>
          <cell r="V4138" t="str">
            <v>FLOREZ CONDORI  JOSE WILLIANS</v>
          </cell>
        </row>
        <row r="4139">
          <cell r="A4139">
            <v>4123</v>
          </cell>
          <cell r="B4139">
            <v>42748</v>
          </cell>
          <cell r="C4139" t="str">
            <v>ENERO</v>
          </cell>
          <cell r="D4139" t="str">
            <v>2017</v>
          </cell>
          <cell r="E4139">
            <v>200</v>
          </cell>
          <cell r="F4139" t="str">
            <v>TALLER</v>
          </cell>
          <cell r="G4139" t="str">
            <v>TALLER</v>
          </cell>
          <cell r="H4139" t="str">
            <v>TALLER</v>
          </cell>
          <cell r="I4139" t="str">
            <v>TALLER</v>
          </cell>
          <cell r="J4139" t="str">
            <v>REPUESTO</v>
          </cell>
          <cell r="K4139" t="str">
            <v>MALLA 1 X 3.6 M</v>
          </cell>
          <cell r="L4139">
            <v>1</v>
          </cell>
          <cell r="M4139" t="str">
            <v>UNID.</v>
          </cell>
          <cell r="N4139" t="str">
            <v>TALLER</v>
          </cell>
          <cell r="O4139">
            <v>42</v>
          </cell>
          <cell r="P4139" t="str">
            <v>S1</v>
          </cell>
          <cell r="Q4139" t="str">
            <v>J1</v>
          </cell>
          <cell r="R4139" t="str">
            <v>J6</v>
          </cell>
          <cell r="S4139" t="str">
            <v>PENDIENTE</v>
          </cell>
          <cell r="T4139">
            <v>0</v>
          </cell>
          <cell r="U4139" t="str">
            <v>BAYONA CRUZ CRISTIAN ARMANDO</v>
          </cell>
          <cell r="V4139" t="str">
            <v>FLOREZ CONDORI  JOSE WILLIANS</v>
          </cell>
        </row>
        <row r="4140">
          <cell r="A4140">
            <v>4124</v>
          </cell>
          <cell r="B4140">
            <v>42748</v>
          </cell>
          <cell r="C4140" t="str">
            <v>ENERO</v>
          </cell>
          <cell r="D4140" t="str">
            <v>2017</v>
          </cell>
          <cell r="E4140">
            <v>200</v>
          </cell>
          <cell r="F4140" t="str">
            <v>TALLER</v>
          </cell>
          <cell r="G4140" t="str">
            <v>TALLER</v>
          </cell>
          <cell r="H4140" t="str">
            <v>TALLER</v>
          </cell>
          <cell r="I4140" t="str">
            <v>TALLER</v>
          </cell>
          <cell r="J4140" t="str">
            <v>REPUESTO</v>
          </cell>
          <cell r="K4140" t="str">
            <v>CELLOCORD 3/32</v>
          </cell>
          <cell r="L4140">
            <v>3</v>
          </cell>
          <cell r="M4140" t="str">
            <v>KG.</v>
          </cell>
          <cell r="N4140" t="str">
            <v>TALLER</v>
          </cell>
          <cell r="O4140">
            <v>42</v>
          </cell>
          <cell r="P4140" t="str">
            <v>S1</v>
          </cell>
          <cell r="Q4140" t="str">
            <v>J1</v>
          </cell>
          <cell r="R4140" t="str">
            <v>J6</v>
          </cell>
          <cell r="S4140" t="str">
            <v>PENDIENTE</v>
          </cell>
          <cell r="T4140">
            <v>0</v>
          </cell>
          <cell r="U4140" t="str">
            <v>BAYONA CRUZ CRISTIAN ARMANDO</v>
          </cell>
          <cell r="V4140" t="str">
            <v>FLOREZ CONDORI  JOSE WILLIANS</v>
          </cell>
        </row>
        <row r="4141">
          <cell r="A4141">
            <v>4126</v>
          </cell>
          <cell r="B4141">
            <v>42748</v>
          </cell>
          <cell r="C4141" t="str">
            <v>ENERO</v>
          </cell>
          <cell r="D4141" t="str">
            <v>2017</v>
          </cell>
          <cell r="E4141">
            <v>200</v>
          </cell>
          <cell r="F4141" t="str">
            <v>TALLER</v>
          </cell>
          <cell r="G4141" t="str">
            <v>TALLER</v>
          </cell>
          <cell r="H4141" t="str">
            <v>TALLER</v>
          </cell>
          <cell r="I4141" t="str">
            <v>TALLER</v>
          </cell>
          <cell r="J4141" t="str">
            <v>INSUMO TALLER</v>
          </cell>
          <cell r="K4141" t="str">
            <v>AFLOJATODO</v>
          </cell>
          <cell r="L4141">
            <v>1</v>
          </cell>
          <cell r="M4141" t="str">
            <v>UNID.</v>
          </cell>
          <cell r="N4141" t="str">
            <v>TALLER</v>
          </cell>
          <cell r="O4141">
            <v>42</v>
          </cell>
          <cell r="P4141" t="str">
            <v>S1</v>
          </cell>
          <cell r="Q4141" t="str">
            <v>J1</v>
          </cell>
          <cell r="R4141" t="str">
            <v>J6</v>
          </cell>
          <cell r="S4141" t="str">
            <v>PENDIENTE</v>
          </cell>
          <cell r="T4141">
            <v>0</v>
          </cell>
          <cell r="U4141" t="str">
            <v>BAYONA CRUZ CRISTIAN ARMANDO</v>
          </cell>
          <cell r="V4141" t="str">
            <v>FLOREZ CONDORI  JOSE WILLIANS</v>
          </cell>
        </row>
        <row r="4142">
          <cell r="A4142">
            <v>4127</v>
          </cell>
          <cell r="B4142">
            <v>42748</v>
          </cell>
          <cell r="C4142" t="str">
            <v>ENERO</v>
          </cell>
          <cell r="D4142" t="str">
            <v>2017</v>
          </cell>
          <cell r="E4142">
            <v>200</v>
          </cell>
          <cell r="F4142" t="str">
            <v>TALLER</v>
          </cell>
          <cell r="G4142" t="str">
            <v>TALLER</v>
          </cell>
          <cell r="H4142" t="str">
            <v>TALLER</v>
          </cell>
          <cell r="I4142" t="str">
            <v>TALLER</v>
          </cell>
          <cell r="J4142" t="str">
            <v>INSUMO TALLER</v>
          </cell>
          <cell r="K4142" t="str">
            <v>FLEXOMETRO</v>
          </cell>
          <cell r="L4142">
            <v>1</v>
          </cell>
          <cell r="M4142" t="str">
            <v>UNID.</v>
          </cell>
          <cell r="N4142" t="str">
            <v>TALLER</v>
          </cell>
          <cell r="O4142">
            <v>42</v>
          </cell>
          <cell r="P4142" t="str">
            <v>S4</v>
          </cell>
          <cell r="Q4142" t="str">
            <v>J1</v>
          </cell>
          <cell r="R4142" t="str">
            <v>J5</v>
          </cell>
          <cell r="S4142" t="str">
            <v>PENDIENTE</v>
          </cell>
          <cell r="T4142">
            <v>0</v>
          </cell>
          <cell r="U4142" t="str">
            <v>SURCO QUISPE JOHNNY</v>
          </cell>
          <cell r="V4142" t="str">
            <v>FLOREZ CONDORI  JOSE WILLIANS</v>
          </cell>
        </row>
        <row r="4143">
          <cell r="A4143">
            <v>4128</v>
          </cell>
          <cell r="B4143">
            <v>42748</v>
          </cell>
          <cell r="C4143" t="str">
            <v>ENERO</v>
          </cell>
          <cell r="D4143" t="str">
            <v>2017</v>
          </cell>
          <cell r="E4143">
            <v>200</v>
          </cell>
          <cell r="F4143" t="str">
            <v>TALLER</v>
          </cell>
          <cell r="G4143" t="str">
            <v>TALLER</v>
          </cell>
          <cell r="H4143" t="str">
            <v>TALLER</v>
          </cell>
          <cell r="I4143" t="str">
            <v>TALLER</v>
          </cell>
          <cell r="J4143" t="str">
            <v>INSUMO TALLER</v>
          </cell>
          <cell r="K4143" t="str">
            <v xml:space="preserve">LUNAS TRANSPARENTES </v>
          </cell>
          <cell r="L4143">
            <v>2</v>
          </cell>
          <cell r="M4143" t="str">
            <v>UNID.</v>
          </cell>
          <cell r="N4143" t="str">
            <v>TALLER</v>
          </cell>
          <cell r="O4143">
            <v>42</v>
          </cell>
          <cell r="P4143" t="str">
            <v>S4</v>
          </cell>
          <cell r="Q4143" t="str">
            <v>J1</v>
          </cell>
          <cell r="R4143" t="str">
            <v>J5</v>
          </cell>
          <cell r="S4143" t="str">
            <v>PENDIENTE</v>
          </cell>
          <cell r="T4143">
            <v>0</v>
          </cell>
          <cell r="U4143" t="str">
            <v>SURCO QUISPE JOHNNY</v>
          </cell>
          <cell r="V4143" t="str">
            <v>FLOREZ CONDORI  JOSE WILLIANS</v>
          </cell>
        </row>
        <row r="4144">
          <cell r="A4144">
            <v>4129</v>
          </cell>
          <cell r="B4144">
            <v>42748</v>
          </cell>
          <cell r="C4144" t="str">
            <v>ENERO</v>
          </cell>
          <cell r="D4144" t="str">
            <v>2017</v>
          </cell>
          <cell r="E4144">
            <v>200</v>
          </cell>
          <cell r="F4144" t="str">
            <v>TALLER</v>
          </cell>
          <cell r="G4144" t="str">
            <v>TALLER</v>
          </cell>
          <cell r="H4144" t="str">
            <v>TALLER</v>
          </cell>
          <cell r="I4144" t="str">
            <v>TALLER</v>
          </cell>
          <cell r="J4144" t="str">
            <v>INSUMO TALLER</v>
          </cell>
          <cell r="K4144" t="str">
            <v>LUNA NEGRA N°12</v>
          </cell>
          <cell r="L4144">
            <v>1</v>
          </cell>
          <cell r="M4144" t="str">
            <v>UNID.</v>
          </cell>
          <cell r="N4144" t="str">
            <v>TALLER</v>
          </cell>
          <cell r="O4144">
            <v>42</v>
          </cell>
          <cell r="P4144" t="str">
            <v>S4</v>
          </cell>
          <cell r="Q4144" t="str">
            <v>J1</v>
          </cell>
          <cell r="R4144" t="str">
            <v>J5</v>
          </cell>
          <cell r="S4144" t="str">
            <v>PENDIENTE</v>
          </cell>
          <cell r="T4144">
            <v>0</v>
          </cell>
          <cell r="U4144" t="str">
            <v>SURCO QUISPE JOHNNY</v>
          </cell>
          <cell r="V4144" t="str">
            <v>FLOREZ CONDORI  JOSE WILLIANS</v>
          </cell>
        </row>
        <row r="4145">
          <cell r="A4145">
            <v>4156</v>
          </cell>
          <cell r="B4145">
            <v>42749</v>
          </cell>
          <cell r="C4145" t="str">
            <v>ENERO</v>
          </cell>
          <cell r="D4145" t="str">
            <v>2017</v>
          </cell>
          <cell r="E4145">
            <v>829</v>
          </cell>
          <cell r="F4145" t="str">
            <v>A5O-859</v>
          </cell>
          <cell r="G4145" t="str">
            <v>B6Y-971</v>
          </cell>
          <cell r="H4145" t="str">
            <v>LAS BAMBAS</v>
          </cell>
          <cell r="I4145">
            <v>119039</v>
          </cell>
          <cell r="J4145" t="str">
            <v>REPUESTO</v>
          </cell>
          <cell r="K4145" t="str">
            <v>TUERCA 5/16</v>
          </cell>
          <cell r="L4145">
            <v>2</v>
          </cell>
          <cell r="M4145" t="str">
            <v>UNID.</v>
          </cell>
          <cell r="N4145" t="str">
            <v>TRACTO</v>
          </cell>
          <cell r="O4145">
            <v>41</v>
          </cell>
          <cell r="P4145" t="str">
            <v>M2</v>
          </cell>
          <cell r="Q4145" t="str">
            <v>J7</v>
          </cell>
          <cell r="R4145" t="str">
            <v>J8</v>
          </cell>
          <cell r="S4145" t="str">
            <v>PENDIENTE</v>
          </cell>
          <cell r="T4145">
            <v>0</v>
          </cell>
          <cell r="U4145" t="str">
            <v>CHUMPITAZ GAGO JULIO ENRIQUE</v>
          </cell>
          <cell r="V4145" t="str">
            <v>DONAYRE INGA PEDRO</v>
          </cell>
        </row>
        <row r="4146">
          <cell r="A4146">
            <v>4157</v>
          </cell>
          <cell r="B4146">
            <v>42749</v>
          </cell>
          <cell r="C4146" t="str">
            <v>ENERO</v>
          </cell>
          <cell r="D4146" t="str">
            <v>2017</v>
          </cell>
          <cell r="E4146">
            <v>829</v>
          </cell>
          <cell r="F4146" t="str">
            <v>A5O-859</v>
          </cell>
          <cell r="G4146" t="str">
            <v>B6Y-971</v>
          </cell>
          <cell r="H4146" t="str">
            <v>LAS BAMBAS</v>
          </cell>
          <cell r="I4146">
            <v>119039</v>
          </cell>
          <cell r="J4146" t="str">
            <v>REPUESTO</v>
          </cell>
          <cell r="K4146" t="str">
            <v>ARANDELAS PLANAS 5/16</v>
          </cell>
          <cell r="L4146">
            <v>2</v>
          </cell>
          <cell r="M4146" t="str">
            <v>UNID.</v>
          </cell>
          <cell r="N4146" t="str">
            <v>TRACTO</v>
          </cell>
          <cell r="O4146">
            <v>41</v>
          </cell>
          <cell r="P4146" t="str">
            <v>M2</v>
          </cell>
          <cell r="Q4146" t="str">
            <v>J7</v>
          </cell>
          <cell r="R4146" t="str">
            <v>J8</v>
          </cell>
          <cell r="S4146" t="str">
            <v>PENDIENTE</v>
          </cell>
          <cell r="T4146">
            <v>0</v>
          </cell>
          <cell r="U4146" t="str">
            <v>CHUMPITAZ GAGO JULIO ENRIQUE</v>
          </cell>
          <cell r="V4146" t="str">
            <v>DONAYRE INGA PEDRO</v>
          </cell>
        </row>
        <row r="4147">
          <cell r="A4147">
            <v>4158</v>
          </cell>
          <cell r="B4147">
            <v>42749</v>
          </cell>
          <cell r="C4147" t="str">
            <v>ENERO</v>
          </cell>
          <cell r="D4147" t="str">
            <v>2017</v>
          </cell>
          <cell r="E4147">
            <v>829</v>
          </cell>
          <cell r="F4147" t="str">
            <v>A5O-859</v>
          </cell>
          <cell r="G4147" t="str">
            <v>B6Y-971</v>
          </cell>
          <cell r="H4147" t="str">
            <v>LAS BAMBAS</v>
          </cell>
          <cell r="I4147">
            <v>119039</v>
          </cell>
          <cell r="J4147" t="str">
            <v>REPUESTO</v>
          </cell>
          <cell r="K4147" t="str">
            <v>JUEGO PLUMILLAS</v>
          </cell>
          <cell r="L4147">
            <v>1</v>
          </cell>
          <cell r="M4147" t="str">
            <v>UNID.</v>
          </cell>
          <cell r="N4147" t="str">
            <v>TRACTO</v>
          </cell>
          <cell r="O4147">
            <v>41</v>
          </cell>
          <cell r="P4147" t="str">
            <v>M2</v>
          </cell>
          <cell r="Q4147" t="str">
            <v>J7</v>
          </cell>
          <cell r="R4147" t="str">
            <v>J8</v>
          </cell>
          <cell r="S4147" t="str">
            <v>PENDIENTE</v>
          </cell>
          <cell r="T4147">
            <v>0</v>
          </cell>
          <cell r="U4147" t="str">
            <v>CHUMPITAZ GAGO JULIO ENRIQUE</v>
          </cell>
          <cell r="V4147" t="str">
            <v>DONAYRE INGA PEDRO</v>
          </cell>
        </row>
        <row r="4148">
          <cell r="A4148">
            <v>4159</v>
          </cell>
          <cell r="B4148">
            <v>42749</v>
          </cell>
          <cell r="C4148" t="str">
            <v>ENERO</v>
          </cell>
          <cell r="D4148" t="str">
            <v>2017</v>
          </cell>
          <cell r="E4148">
            <v>829</v>
          </cell>
          <cell r="F4148" t="str">
            <v>A5O-859</v>
          </cell>
          <cell r="G4148" t="str">
            <v>B6Y-971</v>
          </cell>
          <cell r="H4148" t="str">
            <v>LAS BAMBAS</v>
          </cell>
          <cell r="I4148">
            <v>119039</v>
          </cell>
          <cell r="J4148" t="str">
            <v>REPUESTO</v>
          </cell>
          <cell r="K4148" t="str">
            <v>PERNOS 5/16</v>
          </cell>
          <cell r="L4148">
            <v>2</v>
          </cell>
          <cell r="M4148" t="str">
            <v>UNID.</v>
          </cell>
          <cell r="N4148" t="str">
            <v>TRACTO</v>
          </cell>
          <cell r="O4148">
            <v>41</v>
          </cell>
          <cell r="P4148" t="str">
            <v>M2</v>
          </cell>
          <cell r="Q4148" t="str">
            <v>J7</v>
          </cell>
          <cell r="R4148" t="str">
            <v>J8</v>
          </cell>
          <cell r="S4148" t="str">
            <v>PENDIENTE</v>
          </cell>
          <cell r="T4148">
            <v>0</v>
          </cell>
          <cell r="U4148" t="str">
            <v>CHUMPITAZ GAGO JULIO ENRIQUE</v>
          </cell>
          <cell r="V4148" t="str">
            <v>DONAYRE INGA PEDRO</v>
          </cell>
        </row>
        <row r="4149">
          <cell r="A4149">
            <v>4163</v>
          </cell>
          <cell r="B4149">
            <v>42749</v>
          </cell>
          <cell r="C4149" t="str">
            <v>ENERO</v>
          </cell>
          <cell r="D4149" t="str">
            <v>2017</v>
          </cell>
          <cell r="E4149">
            <v>829</v>
          </cell>
          <cell r="F4149" t="str">
            <v>A5O-859</v>
          </cell>
          <cell r="G4149" t="str">
            <v>B6Y-971</v>
          </cell>
          <cell r="H4149" t="str">
            <v>LAS BAMBAS</v>
          </cell>
          <cell r="I4149">
            <v>119039</v>
          </cell>
          <cell r="J4149" t="str">
            <v>REPUESTO</v>
          </cell>
          <cell r="K4149" t="str">
            <v>CABLE NRO. 14</v>
          </cell>
          <cell r="L4149">
            <v>2</v>
          </cell>
          <cell r="M4149" t="str">
            <v>M</v>
          </cell>
          <cell r="N4149" t="str">
            <v>TRACTO</v>
          </cell>
          <cell r="O4149">
            <v>41</v>
          </cell>
          <cell r="P4149" t="str">
            <v>E3</v>
          </cell>
          <cell r="Q4149" t="str">
            <v>J7</v>
          </cell>
          <cell r="R4149" t="str">
            <v>J5</v>
          </cell>
          <cell r="S4149" t="str">
            <v>PENDIENTE</v>
          </cell>
          <cell r="T4149">
            <v>0</v>
          </cell>
          <cell r="U4149" t="str">
            <v>CONDORI CHURATA ALEX</v>
          </cell>
          <cell r="V4149" t="str">
            <v>DONAYRE INGA PEDRO</v>
          </cell>
        </row>
        <row r="4150">
          <cell r="A4150">
            <v>4164</v>
          </cell>
          <cell r="B4150">
            <v>42749</v>
          </cell>
          <cell r="C4150" t="str">
            <v>ENERO</v>
          </cell>
          <cell r="D4150" t="str">
            <v>2017</v>
          </cell>
          <cell r="E4150">
            <v>829</v>
          </cell>
          <cell r="F4150" t="str">
            <v>A5O-859</v>
          </cell>
          <cell r="G4150" t="str">
            <v>B6Y-971</v>
          </cell>
          <cell r="H4150" t="str">
            <v>LAS BAMBAS</v>
          </cell>
          <cell r="I4150">
            <v>119039</v>
          </cell>
          <cell r="J4150" t="str">
            <v>REPUESTO</v>
          </cell>
          <cell r="K4150" t="str">
            <v>TERMINAL OJO 3/8</v>
          </cell>
          <cell r="L4150">
            <v>1</v>
          </cell>
          <cell r="M4150" t="str">
            <v>UNID.</v>
          </cell>
          <cell r="N4150" t="str">
            <v>TRACTO</v>
          </cell>
          <cell r="O4150">
            <v>41</v>
          </cell>
          <cell r="P4150" t="str">
            <v>E3</v>
          </cell>
          <cell r="Q4150" t="str">
            <v>J7</v>
          </cell>
          <cell r="R4150" t="str">
            <v>J5</v>
          </cell>
          <cell r="S4150" t="str">
            <v>PENDIENTE</v>
          </cell>
          <cell r="T4150">
            <v>0</v>
          </cell>
          <cell r="U4150" t="str">
            <v>CONDORI CHURATA ALEX</v>
          </cell>
          <cell r="V4150" t="str">
            <v>DONAYRE INGA PEDRO</v>
          </cell>
        </row>
        <row r="4151">
          <cell r="A4151">
            <v>4148</v>
          </cell>
          <cell r="B4151">
            <v>42749</v>
          </cell>
          <cell r="C4151" t="str">
            <v>ENERO</v>
          </cell>
          <cell r="D4151" t="str">
            <v>2017</v>
          </cell>
          <cell r="E4151">
            <v>827</v>
          </cell>
          <cell r="F4151" t="str">
            <v>ABQ-780</v>
          </cell>
          <cell r="G4151" t="str">
            <v>C9S-990</v>
          </cell>
          <cell r="H4151" t="str">
            <v>LAS BAMBAS</v>
          </cell>
          <cell r="I4151">
            <v>120652</v>
          </cell>
          <cell r="J4151" t="str">
            <v>MATERIALES</v>
          </cell>
          <cell r="K4151" t="str">
            <v>SPRAY ROJO</v>
          </cell>
          <cell r="L4151">
            <v>2</v>
          </cell>
          <cell r="M4151" t="str">
            <v>UNID.</v>
          </cell>
          <cell r="N4151" t="str">
            <v>TRACTO</v>
          </cell>
          <cell r="O4151">
            <v>41</v>
          </cell>
          <cell r="P4151" t="str">
            <v>J1</v>
          </cell>
          <cell r="Q4151" t="str">
            <v>J1</v>
          </cell>
          <cell r="R4151" t="str">
            <v>J5</v>
          </cell>
          <cell r="S4151" t="str">
            <v>PENDIENTE</v>
          </cell>
          <cell r="T4151">
            <v>0</v>
          </cell>
          <cell r="U4151" t="str">
            <v>FLOREZ CONDORI  JOSE WILLIANS</v>
          </cell>
          <cell r="V4151" t="str">
            <v>FLOREZ CONDORI  JOSE WILLIANS</v>
          </cell>
        </row>
        <row r="4152">
          <cell r="A4152">
            <v>4149</v>
          </cell>
          <cell r="B4152">
            <v>42749</v>
          </cell>
          <cell r="C4152" t="str">
            <v>ENERO</v>
          </cell>
          <cell r="D4152" t="str">
            <v>2017</v>
          </cell>
          <cell r="E4152">
            <v>827</v>
          </cell>
          <cell r="F4152" t="str">
            <v>ABQ-780</v>
          </cell>
          <cell r="G4152" t="str">
            <v>C9S-990</v>
          </cell>
          <cell r="H4152" t="str">
            <v>LAS BAMBAS</v>
          </cell>
          <cell r="I4152">
            <v>120652</v>
          </cell>
          <cell r="J4152" t="str">
            <v>REPUESTO</v>
          </cell>
          <cell r="K4152" t="str">
            <v>LLANTAS REENCAUCHADAS</v>
          </cell>
          <cell r="L4152">
            <v>4</v>
          </cell>
          <cell r="M4152" t="str">
            <v>UNID.</v>
          </cell>
          <cell r="N4152" t="str">
            <v>TRACTO</v>
          </cell>
          <cell r="O4152">
            <v>41</v>
          </cell>
          <cell r="P4152" t="str">
            <v>n2</v>
          </cell>
          <cell r="Q4152" t="str">
            <v>j1</v>
          </cell>
          <cell r="R4152" t="str">
            <v>j5</v>
          </cell>
          <cell r="S4152" t="str">
            <v>PENDIENTE</v>
          </cell>
          <cell r="T4152">
            <v>0</v>
          </cell>
          <cell r="U4152" t="str">
            <v>MAMANI LARICO  EDUARDO ALVARO</v>
          </cell>
          <cell r="V4152" t="str">
            <v>FLOREZ CONDORI  JOSE WILLIANS</v>
          </cell>
        </row>
        <row r="4153">
          <cell r="A4153">
            <v>4160</v>
          </cell>
          <cell r="B4153">
            <v>42749</v>
          </cell>
          <cell r="C4153" t="str">
            <v>ENERO</v>
          </cell>
          <cell r="D4153" t="str">
            <v>2017</v>
          </cell>
          <cell r="E4153">
            <v>827</v>
          </cell>
          <cell r="F4153" t="str">
            <v>ABQ-780</v>
          </cell>
          <cell r="G4153" t="str">
            <v>C9S-990</v>
          </cell>
          <cell r="H4153" t="str">
            <v>LAS BAMBAS</v>
          </cell>
          <cell r="I4153">
            <v>120652</v>
          </cell>
          <cell r="J4153" t="str">
            <v>REPUESTO</v>
          </cell>
          <cell r="K4153" t="str">
            <v>FAROS NEBLINEROS AAA</v>
          </cell>
          <cell r="L4153">
            <v>2</v>
          </cell>
          <cell r="M4153" t="str">
            <v>UNID.</v>
          </cell>
          <cell r="N4153" t="str">
            <v>TRACTO</v>
          </cell>
          <cell r="O4153">
            <v>41</v>
          </cell>
          <cell r="P4153" t="str">
            <v>E2</v>
          </cell>
          <cell r="Q4153" t="str">
            <v>J7</v>
          </cell>
          <cell r="R4153" t="str">
            <v>J5</v>
          </cell>
          <cell r="S4153" t="str">
            <v>PENDIENTE</v>
          </cell>
          <cell r="T4153">
            <v>0</v>
          </cell>
          <cell r="U4153" t="str">
            <v>YUCA BELLIDO BORIS YERSY</v>
          </cell>
          <cell r="V4153" t="str">
            <v>DONAYRE INGA PEDRO</v>
          </cell>
        </row>
        <row r="4154">
          <cell r="A4154">
            <v>4169</v>
          </cell>
          <cell r="B4154">
            <v>42749</v>
          </cell>
          <cell r="C4154" t="str">
            <v>ENERO</v>
          </cell>
          <cell r="D4154" t="str">
            <v>2017</v>
          </cell>
          <cell r="E4154">
            <v>831</v>
          </cell>
          <cell r="F4154" t="str">
            <v>AEH-862</v>
          </cell>
          <cell r="G4154" t="str">
            <v>CAMIONETA</v>
          </cell>
          <cell r="H4154" t="str">
            <v>LAS BAMBAS</v>
          </cell>
          <cell r="I4154">
            <v>105705</v>
          </cell>
          <cell r="J4154" t="str">
            <v>REPUESTO</v>
          </cell>
          <cell r="K4154" t="str">
            <v>PASTILAS DE FRENO</v>
          </cell>
          <cell r="L4154">
            <v>1</v>
          </cell>
          <cell r="M4154" t="str">
            <v>JUEGO</v>
          </cell>
          <cell r="N4154" t="str">
            <v>CAMIONETA</v>
          </cell>
          <cell r="O4154">
            <v>41</v>
          </cell>
          <cell r="P4154" t="str">
            <v>M6</v>
          </cell>
          <cell r="Q4154" t="str">
            <v>J1</v>
          </cell>
          <cell r="R4154" t="str">
            <v>J8</v>
          </cell>
          <cell r="S4154" t="str">
            <v>PENDIENTE</v>
          </cell>
          <cell r="T4154">
            <v>0</v>
          </cell>
          <cell r="U4154" t="str">
            <v>PARI VENTURA  EDSON ORLANDO</v>
          </cell>
          <cell r="V4154" t="str">
            <v>FLOREZ CONDORI  JOSE WILLIANS</v>
          </cell>
        </row>
        <row r="4155">
          <cell r="A4155">
            <v>4170</v>
          </cell>
          <cell r="B4155">
            <v>42749</v>
          </cell>
          <cell r="C4155" t="str">
            <v>ENERO</v>
          </cell>
          <cell r="D4155" t="str">
            <v>2017</v>
          </cell>
          <cell r="E4155">
            <v>831</v>
          </cell>
          <cell r="F4155" t="str">
            <v>AEH-862</v>
          </cell>
          <cell r="G4155" t="str">
            <v>CAMIONETA</v>
          </cell>
          <cell r="H4155" t="str">
            <v>LAS BAMBAS</v>
          </cell>
          <cell r="I4155">
            <v>105705</v>
          </cell>
          <cell r="J4155" t="str">
            <v>REPUESTO</v>
          </cell>
          <cell r="K4155" t="str">
            <v>FILTRO DE ACEITE</v>
          </cell>
          <cell r="L4155">
            <v>1</v>
          </cell>
          <cell r="M4155" t="str">
            <v>UNID.</v>
          </cell>
          <cell r="N4155" t="str">
            <v>CAMIONETA</v>
          </cell>
          <cell r="O4155">
            <v>41</v>
          </cell>
          <cell r="P4155" t="str">
            <v>M6</v>
          </cell>
          <cell r="Q4155" t="str">
            <v>J1</v>
          </cell>
          <cell r="R4155" t="str">
            <v>J8</v>
          </cell>
          <cell r="S4155" t="str">
            <v>PENDIENTE</v>
          </cell>
          <cell r="T4155">
            <v>0</v>
          </cell>
          <cell r="U4155" t="str">
            <v>PARI VENTURA  EDSON ORLANDO</v>
          </cell>
          <cell r="V4155" t="str">
            <v>FLOREZ CONDORI  JOSE WILLIANS</v>
          </cell>
        </row>
        <row r="4156">
          <cell r="A4156">
            <v>4171</v>
          </cell>
          <cell r="B4156">
            <v>42749</v>
          </cell>
          <cell r="C4156" t="str">
            <v>ENERO</v>
          </cell>
          <cell r="D4156" t="str">
            <v>2017</v>
          </cell>
          <cell r="E4156">
            <v>831</v>
          </cell>
          <cell r="F4156" t="str">
            <v>AEH-862</v>
          </cell>
          <cell r="G4156" t="str">
            <v>CAMIONETA</v>
          </cell>
          <cell r="H4156" t="str">
            <v>LAS BAMBAS</v>
          </cell>
          <cell r="I4156">
            <v>105705</v>
          </cell>
          <cell r="J4156" t="str">
            <v>REPUESTO</v>
          </cell>
          <cell r="K4156" t="str">
            <v>FILTRO DE COMBUSTIBLE</v>
          </cell>
          <cell r="L4156">
            <v>1</v>
          </cell>
          <cell r="M4156" t="str">
            <v>UNID.</v>
          </cell>
          <cell r="N4156" t="str">
            <v>CAMIONETA</v>
          </cell>
          <cell r="O4156">
            <v>41</v>
          </cell>
          <cell r="P4156" t="str">
            <v>M6</v>
          </cell>
          <cell r="Q4156" t="str">
            <v>J1</v>
          </cell>
          <cell r="R4156" t="str">
            <v>J8</v>
          </cell>
          <cell r="S4156" t="str">
            <v>PENDIENTE</v>
          </cell>
          <cell r="T4156">
            <v>0</v>
          </cell>
          <cell r="U4156" t="str">
            <v>PARI VENTURA  EDSON ORLANDO</v>
          </cell>
          <cell r="V4156" t="str">
            <v>FLOREZ CONDORI  JOSE WILLIANS</v>
          </cell>
        </row>
        <row r="4157">
          <cell r="A4157">
            <v>4172</v>
          </cell>
          <cell r="B4157">
            <v>42749</v>
          </cell>
          <cell r="C4157" t="str">
            <v>ENERO</v>
          </cell>
          <cell r="D4157" t="str">
            <v>2017</v>
          </cell>
          <cell r="E4157">
            <v>831</v>
          </cell>
          <cell r="F4157" t="str">
            <v>AEH-862</v>
          </cell>
          <cell r="G4157" t="str">
            <v>CAMIONETA</v>
          </cell>
          <cell r="H4157" t="str">
            <v>LAS BAMBAS</v>
          </cell>
          <cell r="I4157">
            <v>105705</v>
          </cell>
          <cell r="J4157" t="str">
            <v>REPUESTO</v>
          </cell>
          <cell r="K4157" t="str">
            <v>FILTRO DE AIRE</v>
          </cell>
          <cell r="L4157">
            <v>1</v>
          </cell>
          <cell r="M4157" t="str">
            <v>UNID.</v>
          </cell>
          <cell r="N4157" t="str">
            <v>CAMIONETA</v>
          </cell>
          <cell r="O4157">
            <v>41</v>
          </cell>
          <cell r="P4157" t="str">
            <v>M6</v>
          </cell>
          <cell r="Q4157" t="str">
            <v>J1</v>
          </cell>
          <cell r="R4157" t="str">
            <v>J8</v>
          </cell>
          <cell r="S4157" t="str">
            <v>PENDIENTE</v>
          </cell>
          <cell r="T4157">
            <v>0</v>
          </cell>
          <cell r="U4157" t="str">
            <v>PARI VENTURA  EDSON ORLANDO</v>
          </cell>
          <cell r="V4157" t="str">
            <v>FLOREZ CONDORI  JOSE WILLIANS</v>
          </cell>
        </row>
        <row r="4158">
          <cell r="A4158">
            <v>4173</v>
          </cell>
          <cell r="B4158">
            <v>42749</v>
          </cell>
          <cell r="C4158" t="str">
            <v>ENERO</v>
          </cell>
          <cell r="D4158" t="str">
            <v>2017</v>
          </cell>
          <cell r="E4158">
            <v>831</v>
          </cell>
          <cell r="F4158" t="str">
            <v>AEH-862</v>
          </cell>
          <cell r="G4158" t="str">
            <v>CAMIONETA</v>
          </cell>
          <cell r="H4158" t="str">
            <v>LAS BAMBAS</v>
          </cell>
          <cell r="I4158">
            <v>105705</v>
          </cell>
          <cell r="J4158" t="str">
            <v>REPUESTO</v>
          </cell>
          <cell r="K4158" t="str">
            <v>ACEITE 15W40</v>
          </cell>
          <cell r="L4158">
            <v>2</v>
          </cell>
          <cell r="M4158" t="str">
            <v>GLNS.</v>
          </cell>
          <cell r="N4158" t="str">
            <v>CAMIONETA</v>
          </cell>
          <cell r="O4158">
            <v>41</v>
          </cell>
          <cell r="P4158" t="str">
            <v>M6</v>
          </cell>
          <cell r="Q4158" t="str">
            <v>J1</v>
          </cell>
          <cell r="R4158" t="str">
            <v>J8</v>
          </cell>
          <cell r="S4158" t="str">
            <v>PENDIENTE</v>
          </cell>
          <cell r="T4158">
            <v>0</v>
          </cell>
          <cell r="U4158" t="str">
            <v>PARI VENTURA  EDSON ORLANDO</v>
          </cell>
          <cell r="V4158" t="str">
            <v>FLOREZ CONDORI  JOSE WILLIANS</v>
          </cell>
        </row>
        <row r="4159">
          <cell r="A4159">
            <v>4174</v>
          </cell>
          <cell r="B4159">
            <v>42749</v>
          </cell>
          <cell r="C4159" t="str">
            <v>ENERO</v>
          </cell>
          <cell r="D4159" t="str">
            <v>2017</v>
          </cell>
          <cell r="E4159">
            <v>831</v>
          </cell>
          <cell r="F4159" t="str">
            <v>AEH-862</v>
          </cell>
          <cell r="G4159" t="str">
            <v>CAMIONETA</v>
          </cell>
          <cell r="H4159" t="str">
            <v>LAS BAMBAS</v>
          </cell>
          <cell r="I4159">
            <v>105705</v>
          </cell>
          <cell r="J4159" t="str">
            <v>REPUESTO</v>
          </cell>
          <cell r="K4159" t="str">
            <v xml:space="preserve">ZAPATAS </v>
          </cell>
          <cell r="L4159">
            <v>1</v>
          </cell>
          <cell r="M4159" t="str">
            <v>JUEGO</v>
          </cell>
          <cell r="N4159" t="str">
            <v>CAMIONETA</v>
          </cell>
          <cell r="O4159">
            <v>41</v>
          </cell>
          <cell r="P4159" t="str">
            <v>M6</v>
          </cell>
          <cell r="Q4159" t="str">
            <v>J1</v>
          </cell>
          <cell r="R4159" t="str">
            <v>J8</v>
          </cell>
          <cell r="S4159" t="str">
            <v>PENDIENTE</v>
          </cell>
          <cell r="T4159">
            <v>0</v>
          </cell>
          <cell r="U4159" t="str">
            <v>PARI VENTURA  EDSON ORLANDO</v>
          </cell>
          <cell r="V4159" t="str">
            <v>FLOREZ CONDORI  JOSE WILLIANS</v>
          </cell>
        </row>
        <row r="4160">
          <cell r="A4160">
            <v>4144</v>
          </cell>
          <cell r="B4160">
            <v>42749</v>
          </cell>
          <cell r="C4160" t="str">
            <v>ENERO</v>
          </cell>
          <cell r="D4160" t="str">
            <v>2017</v>
          </cell>
          <cell r="E4160">
            <v>825</v>
          </cell>
          <cell r="F4160" t="str">
            <v>AMT-866</v>
          </cell>
          <cell r="G4160" t="str">
            <v>CAMIONETA</v>
          </cell>
          <cell r="H4160" t="str">
            <v>LAS BAMBAS</v>
          </cell>
          <cell r="I4160">
            <v>41239</v>
          </cell>
          <cell r="J4160" t="str">
            <v>REPUESTO</v>
          </cell>
          <cell r="K4160" t="str">
            <v>FILTRO DE ACEITE</v>
          </cell>
          <cell r="L4160">
            <v>1</v>
          </cell>
          <cell r="M4160" t="str">
            <v>UNID.</v>
          </cell>
          <cell r="N4160" t="str">
            <v>CAMIONETA</v>
          </cell>
          <cell r="O4160">
            <v>41</v>
          </cell>
          <cell r="P4160" t="str">
            <v>J1</v>
          </cell>
          <cell r="Q4160" t="str">
            <v>J1</v>
          </cell>
          <cell r="R4160" t="str">
            <v>J5</v>
          </cell>
          <cell r="S4160" t="str">
            <v>PENDIENTE</v>
          </cell>
          <cell r="T4160">
            <v>0</v>
          </cell>
          <cell r="U4160" t="str">
            <v>FLOREZ CONDORI  JOSE WILLIANS</v>
          </cell>
          <cell r="V4160" t="str">
            <v>FLOREZ CONDORI  JOSE WILLIANS</v>
          </cell>
        </row>
        <row r="4161">
          <cell r="A4161">
            <v>4145</v>
          </cell>
          <cell r="B4161">
            <v>42749</v>
          </cell>
          <cell r="C4161" t="str">
            <v>ENERO</v>
          </cell>
          <cell r="D4161" t="str">
            <v>2017</v>
          </cell>
          <cell r="E4161">
            <v>825</v>
          </cell>
          <cell r="F4161" t="str">
            <v>AMT-866</v>
          </cell>
          <cell r="G4161" t="str">
            <v>CAMIONETA</v>
          </cell>
          <cell r="H4161" t="str">
            <v>LAS BAMBAS</v>
          </cell>
          <cell r="I4161">
            <v>41239</v>
          </cell>
          <cell r="J4161" t="str">
            <v>REPUESTO</v>
          </cell>
          <cell r="K4161" t="str">
            <v>FILTRO DE COMBUSTIBLE</v>
          </cell>
          <cell r="L4161">
            <v>1</v>
          </cell>
          <cell r="M4161" t="str">
            <v>UNID.</v>
          </cell>
          <cell r="N4161" t="str">
            <v>CAMIONETA</v>
          </cell>
          <cell r="O4161">
            <v>41</v>
          </cell>
          <cell r="P4161" t="str">
            <v>J1</v>
          </cell>
          <cell r="Q4161" t="str">
            <v>J1</v>
          </cell>
          <cell r="R4161" t="str">
            <v>J5</v>
          </cell>
          <cell r="S4161" t="str">
            <v>PENDIENTE</v>
          </cell>
          <cell r="T4161">
            <v>0</v>
          </cell>
          <cell r="U4161" t="str">
            <v>FLOREZ CONDORI  JOSE WILLIANS</v>
          </cell>
          <cell r="V4161" t="str">
            <v>FLOREZ CONDORI  JOSE WILLIANS</v>
          </cell>
        </row>
        <row r="4162">
          <cell r="A4162">
            <v>4146</v>
          </cell>
          <cell r="B4162">
            <v>42749</v>
          </cell>
          <cell r="C4162" t="str">
            <v>ENERO</v>
          </cell>
          <cell r="D4162" t="str">
            <v>2017</v>
          </cell>
          <cell r="E4162">
            <v>825</v>
          </cell>
          <cell r="F4162" t="str">
            <v>AMT-866</v>
          </cell>
          <cell r="G4162" t="str">
            <v>CAMIONETA</v>
          </cell>
          <cell r="H4162" t="str">
            <v>LAS BAMBAS</v>
          </cell>
          <cell r="I4162">
            <v>41239</v>
          </cell>
          <cell r="J4162" t="str">
            <v>REPUESTO</v>
          </cell>
          <cell r="K4162" t="str">
            <v>FILTRO DE AIRE</v>
          </cell>
          <cell r="L4162">
            <v>1</v>
          </cell>
          <cell r="M4162" t="str">
            <v>UNID.</v>
          </cell>
          <cell r="N4162" t="str">
            <v>CAMIONETA</v>
          </cell>
          <cell r="O4162">
            <v>41</v>
          </cell>
          <cell r="P4162" t="str">
            <v>J1</v>
          </cell>
          <cell r="Q4162" t="str">
            <v>J1</v>
          </cell>
          <cell r="R4162" t="str">
            <v>J5</v>
          </cell>
          <cell r="S4162" t="str">
            <v>PENDIENTE</v>
          </cell>
          <cell r="T4162">
            <v>0</v>
          </cell>
          <cell r="U4162" t="str">
            <v>FLOREZ CONDORI  JOSE WILLIANS</v>
          </cell>
          <cell r="V4162" t="str">
            <v>FLOREZ CONDORI  JOSE WILLIANS</v>
          </cell>
        </row>
        <row r="4163">
          <cell r="A4163">
            <v>4147</v>
          </cell>
          <cell r="B4163">
            <v>42749</v>
          </cell>
          <cell r="C4163" t="str">
            <v>ENERO</v>
          </cell>
          <cell r="D4163" t="str">
            <v>2017</v>
          </cell>
          <cell r="E4163">
            <v>825</v>
          </cell>
          <cell r="F4163" t="str">
            <v>AMT-866</v>
          </cell>
          <cell r="G4163" t="str">
            <v>CAMIONETA</v>
          </cell>
          <cell r="H4163" t="str">
            <v>LAS BAMBAS</v>
          </cell>
          <cell r="I4163">
            <v>41239</v>
          </cell>
          <cell r="J4163" t="str">
            <v>REPUESTO</v>
          </cell>
          <cell r="K4163" t="str">
            <v>ACEITE 15W40</v>
          </cell>
          <cell r="L4163">
            <v>2</v>
          </cell>
          <cell r="M4163" t="str">
            <v>GLNS.</v>
          </cell>
          <cell r="N4163" t="str">
            <v>CAMIONETA</v>
          </cell>
          <cell r="O4163">
            <v>41</v>
          </cell>
          <cell r="P4163" t="str">
            <v>J1</v>
          </cell>
          <cell r="Q4163" t="str">
            <v>J1</v>
          </cell>
          <cell r="R4163" t="str">
            <v>J5</v>
          </cell>
          <cell r="S4163" t="str">
            <v>PENDIENTE</v>
          </cell>
          <cell r="T4163">
            <v>0</v>
          </cell>
          <cell r="U4163" t="str">
            <v>FLOREZ CONDORI  JOSE WILLIANS</v>
          </cell>
          <cell r="V4163" t="str">
            <v>FLOREZ CONDORI  JOSE WILLIANS</v>
          </cell>
        </row>
        <row r="4164">
          <cell r="A4164">
            <v>4153</v>
          </cell>
          <cell r="B4164">
            <v>42749</v>
          </cell>
          <cell r="C4164" t="str">
            <v>ENERO</v>
          </cell>
          <cell r="D4164" t="str">
            <v>2017</v>
          </cell>
          <cell r="E4164">
            <v>748</v>
          </cell>
          <cell r="F4164" t="str">
            <v>C5R-896</v>
          </cell>
          <cell r="G4164" t="str">
            <v>A0U-977</v>
          </cell>
          <cell r="H4164" t="str">
            <v>LAS BAMBAS</v>
          </cell>
          <cell r="I4164">
            <v>215026</v>
          </cell>
          <cell r="J4164" t="str">
            <v>REPUESTO</v>
          </cell>
          <cell r="K4164" t="str">
            <v>VALVULA DE DESCARGA</v>
          </cell>
          <cell r="L4164">
            <v>1</v>
          </cell>
          <cell r="M4164" t="str">
            <v>UNID.</v>
          </cell>
          <cell r="N4164" t="str">
            <v>TRACTO</v>
          </cell>
          <cell r="O4164">
            <v>41</v>
          </cell>
          <cell r="P4164" t="str">
            <v>J7</v>
          </cell>
          <cell r="Q4164" t="str">
            <v>J7</v>
          </cell>
          <cell r="R4164" t="str">
            <v>j5</v>
          </cell>
          <cell r="S4164" t="str">
            <v>PENDIENTE</v>
          </cell>
          <cell r="T4164">
            <v>0</v>
          </cell>
          <cell r="U4164" t="str">
            <v>DONAYRE INGA PEDRO</v>
          </cell>
          <cell r="V4164" t="str">
            <v>DONAYRE INGA PEDRO</v>
          </cell>
        </row>
        <row r="4165">
          <cell r="A4165">
            <v>4161</v>
          </cell>
          <cell r="B4165">
            <v>42749</v>
          </cell>
          <cell r="C4165" t="str">
            <v>ENERO</v>
          </cell>
          <cell r="D4165" t="str">
            <v>2017</v>
          </cell>
          <cell r="E4165">
            <v>748</v>
          </cell>
          <cell r="F4165" t="str">
            <v>C5R-896</v>
          </cell>
          <cell r="G4165" t="str">
            <v>A0U-977</v>
          </cell>
          <cell r="H4165" t="str">
            <v>LAS BAMBAS</v>
          </cell>
          <cell r="I4165">
            <v>215026</v>
          </cell>
          <cell r="J4165" t="str">
            <v>REPUESTO</v>
          </cell>
          <cell r="K4165" t="str">
            <v>FOCOS NEBLINEROS 896</v>
          </cell>
          <cell r="L4165">
            <v>2</v>
          </cell>
          <cell r="M4165" t="str">
            <v>UNID.</v>
          </cell>
          <cell r="N4165" t="str">
            <v>TRACTO</v>
          </cell>
          <cell r="O4165">
            <v>41</v>
          </cell>
          <cell r="P4165" t="str">
            <v>E2</v>
          </cell>
          <cell r="Q4165" t="str">
            <v>J7</v>
          </cell>
          <cell r="R4165" t="str">
            <v>J5</v>
          </cell>
          <cell r="S4165" t="str">
            <v>PENDIENTE</v>
          </cell>
          <cell r="T4165">
            <v>0</v>
          </cell>
          <cell r="U4165" t="str">
            <v>YUCA BELLIDO BORIS YERSY</v>
          </cell>
          <cell r="V4165" t="str">
            <v>DONAYRE INGA PEDRO</v>
          </cell>
        </row>
        <row r="4166">
          <cell r="A4166">
            <v>4165</v>
          </cell>
          <cell r="B4166">
            <v>42749</v>
          </cell>
          <cell r="C4166" t="str">
            <v>ENERO</v>
          </cell>
          <cell r="D4166" t="str">
            <v>2017</v>
          </cell>
          <cell r="E4166">
            <v>748</v>
          </cell>
          <cell r="F4166" t="str">
            <v>C5R-896</v>
          </cell>
          <cell r="G4166" t="str">
            <v>A0U-977</v>
          </cell>
          <cell r="H4166" t="str">
            <v>LAS BAMBAS</v>
          </cell>
          <cell r="I4166">
            <v>215026</v>
          </cell>
          <cell r="J4166" t="str">
            <v>REPUESTO</v>
          </cell>
          <cell r="K4166" t="str">
            <v xml:space="preserve">CINTA REFLECTIVA </v>
          </cell>
          <cell r="L4166">
            <v>0.6</v>
          </cell>
          <cell r="M4166" t="str">
            <v>M</v>
          </cell>
          <cell r="N4166" t="str">
            <v>CISTERNA</v>
          </cell>
          <cell r="O4166">
            <v>41</v>
          </cell>
          <cell r="P4166" t="str">
            <v>S1</v>
          </cell>
          <cell r="Q4166" t="str">
            <v>J7</v>
          </cell>
          <cell r="R4166" t="str">
            <v>J5</v>
          </cell>
          <cell r="S4166" t="str">
            <v>PENDIENTE</v>
          </cell>
          <cell r="T4166">
            <v>0</v>
          </cell>
          <cell r="U4166" t="str">
            <v>BAYONA CRUZ CRISTIAN ARMANDO</v>
          </cell>
          <cell r="V4166" t="str">
            <v>DONAYRE INGA PEDRO</v>
          </cell>
        </row>
        <row r="4167">
          <cell r="A4167">
            <v>4167</v>
          </cell>
          <cell r="B4167">
            <v>42749</v>
          </cell>
          <cell r="C4167" t="str">
            <v>ENERO</v>
          </cell>
          <cell r="D4167" t="str">
            <v>2017</v>
          </cell>
          <cell r="E4167">
            <v>830</v>
          </cell>
          <cell r="F4167" t="str">
            <v>C5R-896</v>
          </cell>
          <cell r="G4167" t="str">
            <v>A0U-977</v>
          </cell>
          <cell r="H4167" t="str">
            <v>LAS BAMBAS</v>
          </cell>
          <cell r="I4167">
            <v>216315</v>
          </cell>
          <cell r="J4167" t="str">
            <v>REPUESTO</v>
          </cell>
          <cell r="K4167" t="str">
            <v>FARO LATERAL RECTANGULAR AMBAR</v>
          </cell>
          <cell r="L4167">
            <v>1</v>
          </cell>
          <cell r="M4167" t="str">
            <v>UNID.</v>
          </cell>
          <cell r="N4167" t="str">
            <v>TRACTO</v>
          </cell>
          <cell r="O4167">
            <v>41</v>
          </cell>
          <cell r="P4167" t="str">
            <v>E2</v>
          </cell>
          <cell r="Q4167" t="str">
            <v>J7</v>
          </cell>
          <cell r="R4167" t="str">
            <v>J8</v>
          </cell>
          <cell r="S4167" t="str">
            <v>PENDIENTE</v>
          </cell>
          <cell r="T4167">
            <v>0</v>
          </cell>
          <cell r="U4167" t="str">
            <v>YUCA BELLIDO BORIS YERSY</v>
          </cell>
          <cell r="V4167" t="str">
            <v>DONAYRE INGA PEDRO</v>
          </cell>
        </row>
        <row r="4168">
          <cell r="A4168">
            <v>4152</v>
          </cell>
          <cell r="B4168">
            <v>42749</v>
          </cell>
          <cell r="C4168" t="str">
            <v>ENERO</v>
          </cell>
          <cell r="D4168" t="str">
            <v>2017</v>
          </cell>
          <cell r="E4168">
            <v>828</v>
          </cell>
          <cell r="F4168" t="str">
            <v>C9M-902</v>
          </cell>
          <cell r="G4168" t="str">
            <v>B8L-970</v>
          </cell>
          <cell r="H4168" t="str">
            <v>LAS BAMBAS</v>
          </cell>
          <cell r="I4168">
            <v>213823</v>
          </cell>
          <cell r="J4168" t="str">
            <v>REPUESTO</v>
          </cell>
          <cell r="K4168" t="str">
            <v>TERMINALES DE COBRE 3/8 (SEGÚN MUESTRA)</v>
          </cell>
          <cell r="L4168">
            <v>18</v>
          </cell>
          <cell r="M4168" t="str">
            <v>UNID.</v>
          </cell>
          <cell r="N4168" t="str">
            <v>TRACTO</v>
          </cell>
          <cell r="O4168">
            <v>41</v>
          </cell>
          <cell r="P4168" t="str">
            <v>E2</v>
          </cell>
          <cell r="Q4168" t="str">
            <v>j1</v>
          </cell>
          <cell r="R4168" t="str">
            <v>j5</v>
          </cell>
          <cell r="S4168" t="str">
            <v>PENDIENTE</v>
          </cell>
          <cell r="T4168">
            <v>0</v>
          </cell>
          <cell r="U4168" t="str">
            <v>YUCA BELLIDO BORIS YERSY</v>
          </cell>
          <cell r="V4168" t="str">
            <v>FLOREZ CONDORI  JOSE WILLIANS</v>
          </cell>
        </row>
        <row r="4169">
          <cell r="A4169">
            <v>4150</v>
          </cell>
          <cell r="B4169">
            <v>42749</v>
          </cell>
          <cell r="C4169" t="str">
            <v>ENERO</v>
          </cell>
          <cell r="D4169" t="str">
            <v>2017</v>
          </cell>
          <cell r="E4169">
            <v>826</v>
          </cell>
          <cell r="F4169" t="str">
            <v>D3O-745</v>
          </cell>
          <cell r="G4169" t="str">
            <v>F3L-979</v>
          </cell>
          <cell r="H4169" t="str">
            <v>LAS BAMBAS</v>
          </cell>
          <cell r="I4169">
            <v>164460</v>
          </cell>
          <cell r="J4169" t="str">
            <v>REPUESTO</v>
          </cell>
          <cell r="K4169" t="str">
            <v>LLANTAS REENCAUCHADAS IZY2</v>
          </cell>
          <cell r="L4169">
            <v>2</v>
          </cell>
          <cell r="M4169" t="str">
            <v>UNID.</v>
          </cell>
          <cell r="N4169" t="str">
            <v>CISTERNA</v>
          </cell>
          <cell r="O4169">
            <v>41</v>
          </cell>
          <cell r="P4169" t="str">
            <v>n2</v>
          </cell>
          <cell r="Q4169" t="str">
            <v>j1</v>
          </cell>
          <cell r="R4169" t="str">
            <v>j5</v>
          </cell>
          <cell r="S4169" t="str">
            <v>PENDIENTE</v>
          </cell>
          <cell r="T4169">
            <v>0</v>
          </cell>
          <cell r="U4169" t="str">
            <v>MAMANI LARICO  EDUARDO ALVARO</v>
          </cell>
          <cell r="V4169" t="str">
            <v>FLOREZ CONDORI  JOSE WILLIANS</v>
          </cell>
        </row>
        <row r="4170">
          <cell r="A4170">
            <v>4155</v>
          </cell>
          <cell r="B4170">
            <v>42749</v>
          </cell>
          <cell r="C4170" t="str">
            <v>ENERO</v>
          </cell>
          <cell r="D4170" t="str">
            <v>2017</v>
          </cell>
          <cell r="E4170">
            <v>826</v>
          </cell>
          <cell r="F4170" t="str">
            <v>D3O-745</v>
          </cell>
          <cell r="G4170" t="str">
            <v>F3L-979</v>
          </cell>
          <cell r="H4170" t="str">
            <v>LAS BAMBAS</v>
          </cell>
          <cell r="I4170">
            <v>164460</v>
          </cell>
          <cell r="J4170" t="str">
            <v>SERVICIO</v>
          </cell>
          <cell r="K4170" t="str">
            <v>REPARACION DE ARRANCADOR</v>
          </cell>
          <cell r="L4170">
            <v>1</v>
          </cell>
          <cell r="M4170" t="str">
            <v>UNID.</v>
          </cell>
          <cell r="N4170" t="str">
            <v>TRACTO</v>
          </cell>
          <cell r="O4170">
            <v>41</v>
          </cell>
          <cell r="P4170" t="str">
            <v>J7</v>
          </cell>
          <cell r="Q4170" t="str">
            <v>J7</v>
          </cell>
          <cell r="R4170" t="str">
            <v>j5</v>
          </cell>
          <cell r="S4170" t="str">
            <v>PENDIENTE</v>
          </cell>
          <cell r="T4170">
            <v>0</v>
          </cell>
          <cell r="U4170" t="str">
            <v>DONAYRE INGA PEDRO</v>
          </cell>
          <cell r="V4170" t="str">
            <v>DONAYRE INGA PEDRO</v>
          </cell>
        </row>
        <row r="4171">
          <cell r="A4171">
            <v>4168</v>
          </cell>
          <cell r="B4171">
            <v>42749</v>
          </cell>
          <cell r="C4171" t="str">
            <v>ENERO</v>
          </cell>
          <cell r="D4171" t="str">
            <v>2017</v>
          </cell>
          <cell r="E4171">
            <v>808</v>
          </cell>
          <cell r="F4171" t="str">
            <v>D3P-743</v>
          </cell>
          <cell r="G4171" t="str">
            <v>B8L-972</v>
          </cell>
          <cell r="H4171" t="str">
            <v>LAS BAMBAS</v>
          </cell>
          <cell r="I4171">
            <v>188419</v>
          </cell>
          <cell r="J4171" t="str">
            <v>REPUESTO</v>
          </cell>
          <cell r="K4171" t="str">
            <v>DISCO DE DEBASTE 7"</v>
          </cell>
          <cell r="L4171">
            <v>1</v>
          </cell>
          <cell r="M4171" t="str">
            <v>UNID.</v>
          </cell>
          <cell r="N4171" t="str">
            <v>CISTERNA</v>
          </cell>
          <cell r="O4171">
            <v>41</v>
          </cell>
          <cell r="P4171" t="str">
            <v>S1</v>
          </cell>
          <cell r="Q4171" t="str">
            <v>J7</v>
          </cell>
          <cell r="R4171" t="str">
            <v>J5</v>
          </cell>
          <cell r="S4171" t="str">
            <v>PENDIENTE</v>
          </cell>
          <cell r="T4171">
            <v>0</v>
          </cell>
          <cell r="U4171" t="str">
            <v>BAYONA CRUZ CRISTIAN ARMANDO</v>
          </cell>
          <cell r="V4171" t="str">
            <v>DONAYRE INGA PEDRO</v>
          </cell>
        </row>
        <row r="4172">
          <cell r="A4172">
            <v>4175</v>
          </cell>
          <cell r="B4172">
            <v>42749</v>
          </cell>
          <cell r="C4172" t="str">
            <v>ENERO</v>
          </cell>
          <cell r="D4172" t="str">
            <v>2017</v>
          </cell>
          <cell r="E4172">
            <v>808</v>
          </cell>
          <cell r="F4172" t="str">
            <v>D3P-743</v>
          </cell>
          <cell r="G4172" t="str">
            <v>B8L-972</v>
          </cell>
          <cell r="H4172" t="str">
            <v>LAS BAMBAS</v>
          </cell>
          <cell r="I4172">
            <v>188419</v>
          </cell>
          <cell r="J4172" t="str">
            <v>REPUESTO</v>
          </cell>
          <cell r="K4172" t="str">
            <v>SUPERCITO 5/32</v>
          </cell>
          <cell r="L4172">
            <v>2</v>
          </cell>
          <cell r="M4172" t="str">
            <v>KG.</v>
          </cell>
          <cell r="N4172" t="str">
            <v>CISTERNA</v>
          </cell>
          <cell r="O4172">
            <v>41</v>
          </cell>
          <cell r="P4172" t="str">
            <v>S1</v>
          </cell>
          <cell r="Q4172" t="str">
            <v>J1</v>
          </cell>
          <cell r="R4172" t="str">
            <v>J1</v>
          </cell>
          <cell r="S4172" t="str">
            <v>PENDIENTE</v>
          </cell>
          <cell r="T4172">
            <v>0</v>
          </cell>
          <cell r="U4172" t="str">
            <v>BAYONA CRUZ CRISTIAN ARMANDO</v>
          </cell>
          <cell r="V4172" t="str">
            <v>FLOREZ CONDORI  JOSE WILLIANS</v>
          </cell>
        </row>
        <row r="4173">
          <cell r="A4173">
            <v>4176</v>
          </cell>
          <cell r="B4173">
            <v>42749</v>
          </cell>
          <cell r="C4173" t="str">
            <v>ENERO</v>
          </cell>
          <cell r="D4173" t="str">
            <v>2017</v>
          </cell>
          <cell r="E4173">
            <v>714</v>
          </cell>
          <cell r="F4173" t="str">
            <v>D3P-747</v>
          </cell>
          <cell r="G4173" t="str">
            <v>A0T-985</v>
          </cell>
          <cell r="H4173" t="str">
            <v>LAS BAMBAS</v>
          </cell>
          <cell r="I4173">
            <v>187778</v>
          </cell>
          <cell r="J4173" t="str">
            <v>REPUESTO</v>
          </cell>
          <cell r="K4173" t="str">
            <v>ESPARRAGOS DE RUEDA</v>
          </cell>
          <cell r="L4173">
            <v>10</v>
          </cell>
          <cell r="M4173" t="str">
            <v>UNID.</v>
          </cell>
          <cell r="N4173" t="str">
            <v>CISTERNA</v>
          </cell>
          <cell r="O4173">
            <v>41</v>
          </cell>
          <cell r="P4173" t="str">
            <v>S1</v>
          </cell>
          <cell r="Q4173" t="str">
            <v>J1</v>
          </cell>
          <cell r="R4173" t="str">
            <v>J1</v>
          </cell>
          <cell r="S4173" t="str">
            <v>PENDIENTE</v>
          </cell>
          <cell r="T4173">
            <v>0</v>
          </cell>
          <cell r="U4173" t="str">
            <v>BAYONA CRUZ CRISTIAN ARMANDO</v>
          </cell>
          <cell r="V4173" t="str">
            <v>FLOREZ CONDORI  JOSE WILLIANS</v>
          </cell>
        </row>
        <row r="4174">
          <cell r="A4174">
            <v>4166</v>
          </cell>
          <cell r="B4174">
            <v>42749</v>
          </cell>
          <cell r="C4174" t="str">
            <v>ENERO</v>
          </cell>
          <cell r="D4174" t="str">
            <v>2017</v>
          </cell>
          <cell r="E4174">
            <v>653</v>
          </cell>
          <cell r="F4174" t="str">
            <v>D4W-805</v>
          </cell>
          <cell r="G4174" t="str">
            <v>CAMIONETA</v>
          </cell>
          <cell r="H4174" t="str">
            <v>MANTENIMIENTO</v>
          </cell>
          <cell r="I4174">
            <v>0</v>
          </cell>
          <cell r="J4174" t="str">
            <v>REPUESTO</v>
          </cell>
          <cell r="K4174" t="str">
            <v>JUEGO ZAPATAS</v>
          </cell>
          <cell r="L4174">
            <v>1</v>
          </cell>
          <cell r="M4174" t="str">
            <v>UNID.</v>
          </cell>
          <cell r="N4174" t="str">
            <v>CAMIONETA</v>
          </cell>
          <cell r="O4174">
            <v>41</v>
          </cell>
          <cell r="P4174" t="str">
            <v>E3</v>
          </cell>
          <cell r="Q4174" t="str">
            <v>J7</v>
          </cell>
          <cell r="R4174" t="str">
            <v>J8</v>
          </cell>
          <cell r="S4174" t="str">
            <v>PENDIENTE</v>
          </cell>
          <cell r="T4174">
            <v>0</v>
          </cell>
          <cell r="U4174" t="str">
            <v>CONDORI CHURATA ALEX</v>
          </cell>
          <cell r="V4174" t="str">
            <v>DONAYRE INGA PEDRO</v>
          </cell>
        </row>
        <row r="4175">
          <cell r="A4175">
            <v>4151</v>
          </cell>
          <cell r="B4175">
            <v>42749</v>
          </cell>
          <cell r="C4175" t="str">
            <v>ENERO</v>
          </cell>
          <cell r="D4175" t="str">
            <v>2017</v>
          </cell>
          <cell r="E4175">
            <v>200</v>
          </cell>
          <cell r="F4175" t="str">
            <v>TALLER</v>
          </cell>
          <cell r="G4175" t="str">
            <v>TALLER</v>
          </cell>
          <cell r="H4175" t="str">
            <v>TALLER</v>
          </cell>
          <cell r="I4175" t="str">
            <v>TALLER</v>
          </cell>
          <cell r="J4175" t="str">
            <v>REPUESTO</v>
          </cell>
          <cell r="K4175" t="str">
            <v>VALVULAS PARA PITON</v>
          </cell>
          <cell r="L4175">
            <v>4</v>
          </cell>
          <cell r="M4175" t="str">
            <v>UNID.</v>
          </cell>
          <cell r="N4175" t="str">
            <v>TRACTO</v>
          </cell>
          <cell r="O4175">
            <v>41</v>
          </cell>
          <cell r="P4175" t="str">
            <v>n2</v>
          </cell>
          <cell r="Q4175" t="str">
            <v>j1</v>
          </cell>
          <cell r="R4175" t="str">
            <v>j5</v>
          </cell>
          <cell r="S4175" t="str">
            <v>PENDIENTE</v>
          </cell>
          <cell r="T4175">
            <v>0</v>
          </cell>
          <cell r="U4175" t="str">
            <v>MAMANI LARICO  EDUARDO ALVARO</v>
          </cell>
          <cell r="V4175" t="str">
            <v>FLOREZ CONDORI  JOSE WILLIANS</v>
          </cell>
        </row>
        <row r="4176">
          <cell r="A4176">
            <v>4154</v>
          </cell>
          <cell r="B4176">
            <v>42749</v>
          </cell>
          <cell r="C4176" t="str">
            <v>ENERO</v>
          </cell>
          <cell r="D4176" t="str">
            <v>2017</v>
          </cell>
          <cell r="E4176">
            <v>200</v>
          </cell>
          <cell r="F4176" t="str">
            <v>TALLER</v>
          </cell>
          <cell r="G4176" t="str">
            <v>TALLER</v>
          </cell>
          <cell r="H4176" t="str">
            <v>TALLER</v>
          </cell>
          <cell r="I4176" t="str">
            <v>TALLER</v>
          </cell>
          <cell r="J4176" t="str">
            <v>INSUMO TALLER</v>
          </cell>
          <cell r="K4176" t="str">
            <v>TIZA PARA CALDERO</v>
          </cell>
          <cell r="L4176">
            <v>1</v>
          </cell>
          <cell r="M4176" t="str">
            <v>UNID.</v>
          </cell>
          <cell r="N4176" t="str">
            <v>TRACTO</v>
          </cell>
          <cell r="O4176">
            <v>41</v>
          </cell>
          <cell r="P4176" t="str">
            <v>J7</v>
          </cell>
          <cell r="Q4176" t="str">
            <v>J7</v>
          </cell>
          <cell r="R4176" t="str">
            <v>j5</v>
          </cell>
          <cell r="S4176" t="str">
            <v>PENDIENTE</v>
          </cell>
          <cell r="T4176">
            <v>0</v>
          </cell>
          <cell r="U4176" t="str">
            <v>DONAYRE INGA PEDRO</v>
          </cell>
          <cell r="V4176" t="str">
            <v>DONAYRE INGA PEDRO</v>
          </cell>
        </row>
        <row r="4177">
          <cell r="A4177">
            <v>4162</v>
          </cell>
          <cell r="B4177">
            <v>42749</v>
          </cell>
          <cell r="C4177" t="str">
            <v>ENERO</v>
          </cell>
          <cell r="D4177" t="str">
            <v>2017</v>
          </cell>
          <cell r="E4177">
            <v>821</v>
          </cell>
          <cell r="F4177" t="str">
            <v>X2W-788</v>
          </cell>
          <cell r="G4177" t="str">
            <v>C5V-994</v>
          </cell>
          <cell r="H4177" t="str">
            <v>LAS BAMBAS</v>
          </cell>
          <cell r="I4177">
            <v>144306</v>
          </cell>
          <cell r="J4177" t="str">
            <v>REPUESTO</v>
          </cell>
          <cell r="K4177" t="str">
            <v>LLANTAS REENCAUCHADAS</v>
          </cell>
          <cell r="L4177">
            <v>2</v>
          </cell>
          <cell r="M4177" t="str">
            <v>UNID.</v>
          </cell>
          <cell r="N4177" t="str">
            <v>TRACTO</v>
          </cell>
          <cell r="O4177">
            <v>41</v>
          </cell>
          <cell r="P4177" t="str">
            <v>N2</v>
          </cell>
          <cell r="Q4177" t="str">
            <v>J7</v>
          </cell>
          <cell r="R4177" t="str">
            <v>J5</v>
          </cell>
          <cell r="S4177" t="str">
            <v>PENDIENTE</v>
          </cell>
          <cell r="T4177">
            <v>0</v>
          </cell>
          <cell r="U4177" t="str">
            <v>MAMANI LARICO  EDUARDO ALVARO</v>
          </cell>
          <cell r="V4177" t="str">
            <v>DONAYRE INGA PEDRO</v>
          </cell>
        </row>
        <row r="4178">
          <cell r="A4178">
            <v>4247</v>
          </cell>
          <cell r="B4178">
            <v>42751</v>
          </cell>
          <cell r="C4178" t="str">
            <v>ENERO</v>
          </cell>
          <cell r="D4178" t="str">
            <v>2017</v>
          </cell>
          <cell r="E4178">
            <v>850</v>
          </cell>
          <cell r="F4178" t="str">
            <v>ABQ-703</v>
          </cell>
          <cell r="G4178" t="str">
            <v>D0Z-994</v>
          </cell>
          <cell r="H4178" t="str">
            <v>LAS BAMBAS</v>
          </cell>
          <cell r="I4178">
            <v>107825</v>
          </cell>
          <cell r="J4178" t="str">
            <v>REPUESTO</v>
          </cell>
          <cell r="K4178" t="str">
            <v>FILTRO DE COMBUSTIBLE PRIMARIO</v>
          </cell>
          <cell r="L4178">
            <v>1</v>
          </cell>
          <cell r="M4178" t="str">
            <v>UNID.</v>
          </cell>
          <cell r="N4178" t="str">
            <v>TRACTO</v>
          </cell>
          <cell r="O4178">
            <v>39</v>
          </cell>
          <cell r="P4178" t="str">
            <v>M4</v>
          </cell>
          <cell r="Q4178" t="str">
            <v>J1</v>
          </cell>
          <cell r="R4178" t="str">
            <v>J8</v>
          </cell>
          <cell r="S4178" t="str">
            <v>PENDIENTE</v>
          </cell>
          <cell r="T4178">
            <v>0</v>
          </cell>
          <cell r="U4178" t="str">
            <v>JULLIRI APAZA UBALDO</v>
          </cell>
          <cell r="V4178" t="str">
            <v>FLOREZ CONDORI  JOSE WILLIANS</v>
          </cell>
        </row>
        <row r="4179">
          <cell r="A4179">
            <v>4248</v>
          </cell>
          <cell r="B4179">
            <v>42751</v>
          </cell>
          <cell r="C4179" t="str">
            <v>ENERO</v>
          </cell>
          <cell r="D4179" t="str">
            <v>2017</v>
          </cell>
          <cell r="E4179">
            <v>850</v>
          </cell>
          <cell r="F4179" t="str">
            <v>ABQ-703</v>
          </cell>
          <cell r="G4179" t="str">
            <v>D0Z-994</v>
          </cell>
          <cell r="H4179" t="str">
            <v>LAS BAMBAS</v>
          </cell>
          <cell r="I4179">
            <v>107825</v>
          </cell>
          <cell r="J4179" t="str">
            <v>REPUESTO</v>
          </cell>
          <cell r="K4179" t="str">
            <v>FILTRO SEPARADOR DE AGUA SECUNDARIO</v>
          </cell>
          <cell r="L4179">
            <v>1</v>
          </cell>
          <cell r="M4179" t="str">
            <v>UNID.</v>
          </cell>
          <cell r="N4179" t="str">
            <v>TRACTO</v>
          </cell>
          <cell r="O4179">
            <v>39</v>
          </cell>
          <cell r="P4179" t="str">
            <v>M4</v>
          </cell>
          <cell r="Q4179" t="str">
            <v>J1</v>
          </cell>
          <cell r="R4179" t="str">
            <v>J8</v>
          </cell>
          <cell r="S4179" t="str">
            <v>PENDIENTE</v>
          </cell>
          <cell r="T4179">
            <v>0</v>
          </cell>
          <cell r="U4179" t="str">
            <v>JULLIRI APAZA UBALDO</v>
          </cell>
          <cell r="V4179" t="str">
            <v>FLOREZ CONDORI  JOSE WILLIANS</v>
          </cell>
        </row>
        <row r="4180">
          <cell r="A4180">
            <v>4249</v>
          </cell>
          <cell r="B4180">
            <v>42751</v>
          </cell>
          <cell r="C4180" t="str">
            <v>ENERO</v>
          </cell>
          <cell r="D4180" t="str">
            <v>2017</v>
          </cell>
          <cell r="E4180">
            <v>850</v>
          </cell>
          <cell r="F4180" t="str">
            <v>ABQ-703</v>
          </cell>
          <cell r="G4180" t="str">
            <v>D0Z-994</v>
          </cell>
          <cell r="H4180" t="str">
            <v>LAS BAMBAS</v>
          </cell>
          <cell r="I4180">
            <v>107825</v>
          </cell>
          <cell r="J4180" t="str">
            <v>REPUESTO</v>
          </cell>
          <cell r="K4180" t="str">
            <v>FILTRO DE ACEITE</v>
          </cell>
          <cell r="L4180">
            <v>2</v>
          </cell>
          <cell r="M4180" t="str">
            <v>UNID.</v>
          </cell>
          <cell r="N4180" t="str">
            <v>TRACTO</v>
          </cell>
          <cell r="O4180">
            <v>39</v>
          </cell>
          <cell r="P4180" t="str">
            <v>M4</v>
          </cell>
          <cell r="Q4180" t="str">
            <v>J1</v>
          </cell>
          <cell r="R4180" t="str">
            <v>J8</v>
          </cell>
          <cell r="S4180" t="str">
            <v>PENDIENTE</v>
          </cell>
          <cell r="T4180">
            <v>0</v>
          </cell>
          <cell r="U4180" t="str">
            <v>JULLIRI APAZA UBALDO</v>
          </cell>
          <cell r="V4180" t="str">
            <v>FLOREZ CONDORI  JOSE WILLIANS</v>
          </cell>
        </row>
        <row r="4181">
          <cell r="A4181">
            <v>4250</v>
          </cell>
          <cell r="B4181">
            <v>42751</v>
          </cell>
          <cell r="C4181" t="str">
            <v>ENERO</v>
          </cell>
          <cell r="D4181" t="str">
            <v>2017</v>
          </cell>
          <cell r="E4181">
            <v>850</v>
          </cell>
          <cell r="F4181" t="str">
            <v>ABQ-703</v>
          </cell>
          <cell r="G4181" t="str">
            <v>D0Z-994</v>
          </cell>
          <cell r="H4181" t="str">
            <v>LAS BAMBAS</v>
          </cell>
          <cell r="I4181">
            <v>107825</v>
          </cell>
          <cell r="J4181" t="str">
            <v>REPUESTO</v>
          </cell>
          <cell r="K4181" t="str">
            <v>ACEITE DE MOTOR 15W40</v>
          </cell>
          <cell r="L4181">
            <v>10</v>
          </cell>
          <cell r="M4181" t="str">
            <v>GLNS.</v>
          </cell>
          <cell r="N4181" t="str">
            <v>TRACTO</v>
          </cell>
          <cell r="O4181">
            <v>39</v>
          </cell>
          <cell r="P4181" t="str">
            <v>M4</v>
          </cell>
          <cell r="Q4181" t="str">
            <v>J1</v>
          </cell>
          <cell r="R4181" t="str">
            <v>J8</v>
          </cell>
          <cell r="S4181" t="str">
            <v>PENDIENTE</v>
          </cell>
          <cell r="T4181">
            <v>0</v>
          </cell>
          <cell r="U4181" t="str">
            <v>JULLIRI APAZA UBALDO</v>
          </cell>
          <cell r="V4181" t="str">
            <v>FLOREZ CONDORI  JOSE WILLIANS</v>
          </cell>
        </row>
        <row r="4182">
          <cell r="A4182">
            <v>4189</v>
          </cell>
          <cell r="B4182">
            <v>42751</v>
          </cell>
          <cell r="C4182" t="str">
            <v>ENERO</v>
          </cell>
          <cell r="D4182" t="str">
            <v>2017</v>
          </cell>
          <cell r="E4182">
            <v>839</v>
          </cell>
          <cell r="F4182" t="str">
            <v>ABR-759</v>
          </cell>
          <cell r="G4182" t="str">
            <v>D0Z-995</v>
          </cell>
          <cell r="H4182" t="str">
            <v>LAS BAMBAS</v>
          </cell>
          <cell r="I4182">
            <v>117090</v>
          </cell>
          <cell r="J4182" t="str">
            <v>SERVICIO</v>
          </cell>
          <cell r="K4182" t="str">
            <v>REPARACION DE CHAPA DE PUERTA</v>
          </cell>
          <cell r="L4182">
            <v>1</v>
          </cell>
          <cell r="M4182" t="str">
            <v>UNID.</v>
          </cell>
          <cell r="N4182" t="str">
            <v>TRACTO</v>
          </cell>
          <cell r="O4182">
            <v>39</v>
          </cell>
          <cell r="P4182" t="str">
            <v>M8</v>
          </cell>
          <cell r="Q4182" t="str">
            <v>J1</v>
          </cell>
          <cell r="R4182" t="str">
            <v>J8</v>
          </cell>
          <cell r="S4182" t="str">
            <v>PENDIENTE</v>
          </cell>
          <cell r="T4182">
            <v>0</v>
          </cell>
          <cell r="U4182" t="str">
            <v>VARILLAS GAGO  OSCAR ALBERTO</v>
          </cell>
          <cell r="V4182" t="str">
            <v>FLOREZ CONDORI  JOSE WILLIANS</v>
          </cell>
        </row>
        <row r="4183">
          <cell r="A4183">
            <v>4190</v>
          </cell>
          <cell r="B4183">
            <v>42751</v>
          </cell>
          <cell r="C4183" t="str">
            <v>ENERO</v>
          </cell>
          <cell r="D4183" t="str">
            <v>2017</v>
          </cell>
          <cell r="E4183">
            <v>839</v>
          </cell>
          <cell r="F4183" t="str">
            <v>ABR-759</v>
          </cell>
          <cell r="G4183" t="str">
            <v>D0Z-995</v>
          </cell>
          <cell r="H4183" t="str">
            <v>LAS BAMBAS</v>
          </cell>
          <cell r="I4183">
            <v>117090</v>
          </cell>
          <cell r="J4183" t="str">
            <v>SERVICIO</v>
          </cell>
          <cell r="K4183" t="str">
            <v>JUEGO DE CHAPAS</v>
          </cell>
          <cell r="L4183">
            <v>1</v>
          </cell>
          <cell r="M4183" t="str">
            <v>UNID.</v>
          </cell>
          <cell r="N4183" t="str">
            <v>TRACTO</v>
          </cell>
          <cell r="O4183">
            <v>39</v>
          </cell>
          <cell r="P4183" t="str">
            <v>M8</v>
          </cell>
          <cell r="Q4183" t="str">
            <v>J1</v>
          </cell>
          <cell r="R4183" t="str">
            <v>J8</v>
          </cell>
          <cell r="S4183" t="str">
            <v>PENDIENTE</v>
          </cell>
          <cell r="T4183">
            <v>0</v>
          </cell>
          <cell r="U4183" t="str">
            <v>VARILLAS GAGO  OSCAR ALBERTO</v>
          </cell>
          <cell r="V4183" t="str">
            <v>FLOREZ CONDORI  JOSE WILLIANS</v>
          </cell>
        </row>
        <row r="4184">
          <cell r="A4184">
            <v>4212</v>
          </cell>
          <cell r="B4184">
            <v>42751</v>
          </cell>
          <cell r="C4184" t="str">
            <v>ENERO</v>
          </cell>
          <cell r="D4184" t="str">
            <v>2017</v>
          </cell>
          <cell r="E4184">
            <v>839</v>
          </cell>
          <cell r="F4184" t="str">
            <v>ABR-759</v>
          </cell>
          <cell r="G4184" t="str">
            <v>D0Z-995</v>
          </cell>
          <cell r="H4184" t="str">
            <v>LAS BAMBAS</v>
          </cell>
          <cell r="I4184">
            <v>117090</v>
          </cell>
          <cell r="J4184" t="str">
            <v>REPUESTO</v>
          </cell>
          <cell r="K4184" t="str">
            <v>LIQUIDO LIMPIAPARABRISAS</v>
          </cell>
          <cell r="L4184">
            <v>1</v>
          </cell>
          <cell r="M4184" t="str">
            <v>GLNS.</v>
          </cell>
          <cell r="N4184" t="str">
            <v>TRACTO</v>
          </cell>
          <cell r="O4184">
            <v>39</v>
          </cell>
          <cell r="P4184" t="str">
            <v>M2</v>
          </cell>
          <cell r="Q4184" t="str">
            <v>J1</v>
          </cell>
          <cell r="R4184" t="str">
            <v>J8</v>
          </cell>
          <cell r="S4184" t="str">
            <v>PENDIENTE</v>
          </cell>
          <cell r="T4184">
            <v>0</v>
          </cell>
          <cell r="U4184" t="str">
            <v>CHUMPITAZ GAGO JULIO ENRIQUE</v>
          </cell>
          <cell r="V4184" t="str">
            <v>FLOREZ CONDORI  JOSE WILLIANS</v>
          </cell>
        </row>
        <row r="4185">
          <cell r="A4185">
            <v>4237</v>
          </cell>
          <cell r="B4185">
            <v>42751</v>
          </cell>
          <cell r="C4185" t="str">
            <v>ENERO</v>
          </cell>
          <cell r="D4185" t="str">
            <v>2017</v>
          </cell>
          <cell r="E4185">
            <v>843</v>
          </cell>
          <cell r="F4185" t="str">
            <v>ABS-700</v>
          </cell>
          <cell r="G4185" t="str">
            <v>TBC-971</v>
          </cell>
          <cell r="H4185" t="str">
            <v>LAS BAMBAS</v>
          </cell>
          <cell r="I4185">
            <v>105175</v>
          </cell>
          <cell r="J4185" t="str">
            <v>REPUESTO</v>
          </cell>
          <cell r="K4185" t="str">
            <v>TECLA DE ELEVALUNA LH</v>
          </cell>
          <cell r="L4185">
            <v>1</v>
          </cell>
          <cell r="M4185" t="str">
            <v>UNID.</v>
          </cell>
          <cell r="N4185" t="str">
            <v>TRACTO</v>
          </cell>
          <cell r="O4185">
            <v>39</v>
          </cell>
          <cell r="P4185" t="str">
            <v>E2</v>
          </cell>
          <cell r="Q4185" t="str">
            <v>J1</v>
          </cell>
          <cell r="R4185" t="str">
            <v>J8</v>
          </cell>
          <cell r="S4185" t="str">
            <v>PENDIENTE</v>
          </cell>
          <cell r="T4185">
            <v>0</v>
          </cell>
          <cell r="U4185" t="str">
            <v>YUCA BELLIDO BORIS YERSY</v>
          </cell>
          <cell r="V4185" t="str">
            <v>FLOREZ CONDORI  JOSE WILLIANS</v>
          </cell>
        </row>
        <row r="4186">
          <cell r="A4186">
            <v>4239</v>
          </cell>
          <cell r="B4186">
            <v>42751</v>
          </cell>
          <cell r="C4186" t="str">
            <v>ENERO</v>
          </cell>
          <cell r="D4186" t="str">
            <v>2017</v>
          </cell>
          <cell r="E4186">
            <v>843</v>
          </cell>
          <cell r="F4186" t="str">
            <v>ABS-700</v>
          </cell>
          <cell r="G4186" t="str">
            <v>TBC-971</v>
          </cell>
          <cell r="H4186" t="str">
            <v>LAS BAMBAS</v>
          </cell>
          <cell r="I4186">
            <v>105175</v>
          </cell>
          <cell r="J4186" t="str">
            <v>MATERIALES</v>
          </cell>
          <cell r="K4186" t="str">
            <v>DISCO DE CORTE DE 7"</v>
          </cell>
          <cell r="L4186">
            <v>2</v>
          </cell>
          <cell r="M4186" t="str">
            <v>UNID.</v>
          </cell>
          <cell r="N4186" t="str">
            <v>CISTERNA</v>
          </cell>
          <cell r="O4186">
            <v>39</v>
          </cell>
          <cell r="P4186" t="str">
            <v>S1</v>
          </cell>
          <cell r="Q4186" t="str">
            <v>J1</v>
          </cell>
          <cell r="R4186" t="str">
            <v>J8</v>
          </cell>
          <cell r="S4186" t="str">
            <v>PENDIENTE</v>
          </cell>
          <cell r="T4186">
            <v>0</v>
          </cell>
          <cell r="U4186" t="str">
            <v>BAYONA CRUZ CRISTIAN ARMANDO</v>
          </cell>
          <cell r="V4186" t="str">
            <v>FLOREZ CONDORI  JOSE WILLIANS</v>
          </cell>
        </row>
        <row r="4187">
          <cell r="A4187">
            <v>4240</v>
          </cell>
          <cell r="B4187">
            <v>42751</v>
          </cell>
          <cell r="C4187" t="str">
            <v>ENERO</v>
          </cell>
          <cell r="D4187" t="str">
            <v>2017</v>
          </cell>
          <cell r="E4187">
            <v>843</v>
          </cell>
          <cell r="F4187" t="str">
            <v>ABS-700</v>
          </cell>
          <cell r="G4187" t="str">
            <v>TBC-971</v>
          </cell>
          <cell r="H4187" t="str">
            <v>LAS BAMBAS</v>
          </cell>
          <cell r="I4187">
            <v>105175</v>
          </cell>
          <cell r="J4187" t="str">
            <v>MATERIALES</v>
          </cell>
          <cell r="K4187" t="str">
            <v>DISCO DE CORTE DE 4"</v>
          </cell>
          <cell r="L4187">
            <v>1</v>
          </cell>
          <cell r="M4187" t="str">
            <v>UNID.</v>
          </cell>
          <cell r="N4187" t="str">
            <v>CISTERNA</v>
          </cell>
          <cell r="O4187">
            <v>39</v>
          </cell>
          <cell r="P4187" t="str">
            <v>S1</v>
          </cell>
          <cell r="Q4187" t="str">
            <v>J1</v>
          </cell>
          <cell r="R4187" t="str">
            <v>J8</v>
          </cell>
          <cell r="S4187" t="str">
            <v>PENDIENTE</v>
          </cell>
          <cell r="T4187">
            <v>0</v>
          </cell>
          <cell r="U4187" t="str">
            <v>BAYONA CRUZ CRISTIAN ARMANDO</v>
          </cell>
          <cell r="V4187" t="str">
            <v>FLOREZ CONDORI  JOSE WILLIANS</v>
          </cell>
        </row>
        <row r="4188">
          <cell r="A4188">
            <v>4241</v>
          </cell>
          <cell r="B4188">
            <v>42751</v>
          </cell>
          <cell r="C4188" t="str">
            <v>ENERO</v>
          </cell>
          <cell r="D4188" t="str">
            <v>2017</v>
          </cell>
          <cell r="E4188">
            <v>843</v>
          </cell>
          <cell r="F4188" t="str">
            <v>ABS-700</v>
          </cell>
          <cell r="G4188" t="str">
            <v>TBC-971</v>
          </cell>
          <cell r="H4188" t="str">
            <v>LAS BAMBAS</v>
          </cell>
          <cell r="I4188">
            <v>105175</v>
          </cell>
          <cell r="J4188" t="str">
            <v>MATERIALES</v>
          </cell>
          <cell r="K4188" t="str">
            <v>DISCO DE DEBASTE 7"</v>
          </cell>
          <cell r="L4188">
            <v>1</v>
          </cell>
          <cell r="M4188" t="str">
            <v>UNID.</v>
          </cell>
          <cell r="N4188" t="str">
            <v>CISTERNA</v>
          </cell>
          <cell r="O4188">
            <v>39</v>
          </cell>
          <cell r="P4188" t="str">
            <v>S1</v>
          </cell>
          <cell r="Q4188" t="str">
            <v>J1</v>
          </cell>
          <cell r="R4188" t="str">
            <v>J8</v>
          </cell>
          <cell r="S4188" t="str">
            <v>PENDIENTE</v>
          </cell>
          <cell r="T4188">
            <v>0</v>
          </cell>
          <cell r="U4188" t="str">
            <v>BAYONA CRUZ CRISTIAN ARMANDO</v>
          </cell>
          <cell r="V4188" t="str">
            <v>FLOREZ CONDORI  JOSE WILLIANS</v>
          </cell>
        </row>
        <row r="4189">
          <cell r="A4189">
            <v>4223</v>
          </cell>
          <cell r="B4189">
            <v>42751</v>
          </cell>
          <cell r="C4189" t="str">
            <v>ENERO</v>
          </cell>
          <cell r="D4189" t="str">
            <v>2017</v>
          </cell>
          <cell r="E4189">
            <v>844</v>
          </cell>
          <cell r="F4189" t="str">
            <v>AEH-801</v>
          </cell>
          <cell r="G4189" t="str">
            <v>CAMIONETA</v>
          </cell>
          <cell r="H4189" t="str">
            <v>LAS BAMBAS</v>
          </cell>
          <cell r="I4189">
            <v>95698</v>
          </cell>
          <cell r="J4189" t="str">
            <v>REPUESTO</v>
          </cell>
          <cell r="K4189" t="str">
            <v>TERMINAL OJO 3/8</v>
          </cell>
          <cell r="L4189">
            <v>1</v>
          </cell>
          <cell r="M4189" t="str">
            <v>UNID.</v>
          </cell>
          <cell r="N4189" t="str">
            <v>TRACTO</v>
          </cell>
          <cell r="O4189">
            <v>39</v>
          </cell>
          <cell r="P4189" t="str">
            <v>E3</v>
          </cell>
          <cell r="Q4189" t="str">
            <v>J1</v>
          </cell>
          <cell r="R4189" t="str">
            <v>J8</v>
          </cell>
          <cell r="S4189" t="str">
            <v>PENDIENTE</v>
          </cell>
          <cell r="T4189">
            <v>0</v>
          </cell>
          <cell r="U4189" t="str">
            <v>CONDORI CHURATA ALEX</v>
          </cell>
          <cell r="V4189" t="str">
            <v>FLOREZ CONDORI  JOSE WILLIANS</v>
          </cell>
        </row>
        <row r="4190">
          <cell r="A4190">
            <v>4194</v>
          </cell>
          <cell r="B4190">
            <v>42751</v>
          </cell>
          <cell r="C4190" t="str">
            <v>ENERO</v>
          </cell>
          <cell r="D4190" t="str">
            <v>2017</v>
          </cell>
          <cell r="E4190">
            <v>835</v>
          </cell>
          <cell r="F4190" t="str">
            <v>AKW-894</v>
          </cell>
          <cell r="G4190" t="str">
            <v>TBN-978</v>
          </cell>
          <cell r="H4190" t="str">
            <v>LAS BAMBAS</v>
          </cell>
          <cell r="I4190">
            <v>45645</v>
          </cell>
          <cell r="J4190" t="str">
            <v>REPUESTO</v>
          </cell>
          <cell r="K4190" t="str">
            <v>FOCO H3 142V</v>
          </cell>
          <cell r="L4190">
            <v>1</v>
          </cell>
          <cell r="M4190" t="str">
            <v>UNID.</v>
          </cell>
          <cell r="N4190" t="str">
            <v>TRACTO</v>
          </cell>
          <cell r="O4190">
            <v>39</v>
          </cell>
          <cell r="P4190" t="str">
            <v>E3</v>
          </cell>
          <cell r="Q4190" t="str">
            <v>J1</v>
          </cell>
          <cell r="R4190" t="str">
            <v>J8</v>
          </cell>
          <cell r="S4190" t="str">
            <v>PENDIENTE</v>
          </cell>
          <cell r="T4190">
            <v>0</v>
          </cell>
          <cell r="U4190" t="str">
            <v>CONDORI CHURATA ALEX</v>
          </cell>
          <cell r="V4190" t="str">
            <v>FLOREZ CONDORI  JOSE WILLIANS</v>
          </cell>
        </row>
        <row r="4191">
          <cell r="A4191">
            <v>4195</v>
          </cell>
          <cell r="B4191">
            <v>42751</v>
          </cell>
          <cell r="C4191" t="str">
            <v>ENERO</v>
          </cell>
          <cell r="D4191" t="str">
            <v>2017</v>
          </cell>
          <cell r="E4191">
            <v>835</v>
          </cell>
          <cell r="F4191" t="str">
            <v>AKW-894</v>
          </cell>
          <cell r="G4191" t="str">
            <v>TBN-978</v>
          </cell>
          <cell r="H4191" t="str">
            <v>LAS BAMBAS</v>
          </cell>
          <cell r="I4191">
            <v>45645</v>
          </cell>
          <cell r="J4191" t="str">
            <v>REPUESTO</v>
          </cell>
          <cell r="K4191" t="str">
            <v>RELAY 12V</v>
          </cell>
          <cell r="L4191">
            <v>1</v>
          </cell>
          <cell r="M4191" t="str">
            <v>UNID.</v>
          </cell>
          <cell r="N4191" t="str">
            <v>TRACTO</v>
          </cell>
          <cell r="O4191">
            <v>39</v>
          </cell>
          <cell r="P4191" t="str">
            <v>E3</v>
          </cell>
          <cell r="Q4191" t="str">
            <v>J1</v>
          </cell>
          <cell r="R4191" t="str">
            <v>J8</v>
          </cell>
          <cell r="S4191" t="str">
            <v>PENDIENTE</v>
          </cell>
          <cell r="T4191">
            <v>0</v>
          </cell>
          <cell r="U4191" t="str">
            <v>CONDORI CHURATA ALEX</v>
          </cell>
          <cell r="V4191" t="str">
            <v>FLOREZ CONDORI  JOSE WILLIANS</v>
          </cell>
        </row>
        <row r="4192">
          <cell r="A4192">
            <v>4196</v>
          </cell>
          <cell r="B4192">
            <v>42751</v>
          </cell>
          <cell r="C4192" t="str">
            <v>ENERO</v>
          </cell>
          <cell r="D4192" t="str">
            <v>2017</v>
          </cell>
          <cell r="E4192">
            <v>835</v>
          </cell>
          <cell r="F4192" t="str">
            <v>AKW-894</v>
          </cell>
          <cell r="G4192" t="str">
            <v>TBN-978</v>
          </cell>
          <cell r="H4192" t="str">
            <v>LAS BAMBAS</v>
          </cell>
          <cell r="I4192">
            <v>45645</v>
          </cell>
          <cell r="J4192" t="str">
            <v>REPUESTO</v>
          </cell>
          <cell r="K4192" t="str">
            <v>CABLE CORRIENTE</v>
          </cell>
          <cell r="L4192">
            <v>5</v>
          </cell>
          <cell r="M4192" t="str">
            <v>M</v>
          </cell>
          <cell r="N4192" t="str">
            <v>TRACTO</v>
          </cell>
          <cell r="O4192">
            <v>39</v>
          </cell>
          <cell r="P4192" t="str">
            <v>E3</v>
          </cell>
          <cell r="Q4192" t="str">
            <v>J1</v>
          </cell>
          <cell r="R4192" t="str">
            <v>J8</v>
          </cell>
          <cell r="S4192" t="str">
            <v>PENDIENTE</v>
          </cell>
          <cell r="T4192">
            <v>0</v>
          </cell>
          <cell r="U4192" t="str">
            <v>CONDORI CHURATA ALEX</v>
          </cell>
          <cell r="V4192" t="str">
            <v>FLOREZ CONDORI  JOSE WILLIANS</v>
          </cell>
        </row>
        <row r="4193">
          <cell r="A4193">
            <v>4197</v>
          </cell>
          <cell r="B4193">
            <v>42751</v>
          </cell>
          <cell r="C4193" t="str">
            <v>ENERO</v>
          </cell>
          <cell r="D4193" t="str">
            <v>2017</v>
          </cell>
          <cell r="E4193">
            <v>835</v>
          </cell>
          <cell r="F4193" t="str">
            <v>AKW-894</v>
          </cell>
          <cell r="G4193" t="str">
            <v>TBN-978</v>
          </cell>
          <cell r="H4193" t="str">
            <v>LAS BAMBAS</v>
          </cell>
          <cell r="I4193">
            <v>45645</v>
          </cell>
          <cell r="J4193" t="str">
            <v>REPUESTO</v>
          </cell>
          <cell r="K4193" t="str">
            <v>MANGUERA CORRUGADA</v>
          </cell>
          <cell r="L4193">
            <v>3</v>
          </cell>
          <cell r="M4193" t="str">
            <v>M</v>
          </cell>
          <cell r="N4193" t="str">
            <v>TRACTO</v>
          </cell>
          <cell r="O4193">
            <v>39</v>
          </cell>
          <cell r="P4193" t="str">
            <v>E3</v>
          </cell>
          <cell r="Q4193" t="str">
            <v>J1</v>
          </cell>
          <cell r="R4193" t="str">
            <v>J8</v>
          </cell>
          <cell r="S4193" t="str">
            <v>PENDIENTE</v>
          </cell>
          <cell r="T4193">
            <v>0</v>
          </cell>
          <cell r="U4193" t="str">
            <v>CONDORI CHURATA ALEX</v>
          </cell>
          <cell r="V4193" t="str">
            <v>FLOREZ CONDORI  JOSE WILLIANS</v>
          </cell>
        </row>
        <row r="4194">
          <cell r="A4194">
            <v>4198</v>
          </cell>
          <cell r="B4194">
            <v>42751</v>
          </cell>
          <cell r="C4194" t="str">
            <v>ENERO</v>
          </cell>
          <cell r="D4194" t="str">
            <v>2017</v>
          </cell>
          <cell r="E4194">
            <v>835</v>
          </cell>
          <cell r="F4194" t="str">
            <v>AKW-894</v>
          </cell>
          <cell r="G4194" t="str">
            <v>TBN-978</v>
          </cell>
          <cell r="H4194" t="str">
            <v>LAS BAMBAS</v>
          </cell>
          <cell r="I4194">
            <v>45645</v>
          </cell>
          <cell r="J4194" t="str">
            <v>REPUESTO</v>
          </cell>
          <cell r="K4194" t="str">
            <v>TERMINAL HEMBRA</v>
          </cell>
          <cell r="L4194">
            <v>4</v>
          </cell>
          <cell r="M4194" t="str">
            <v>UNID.</v>
          </cell>
          <cell r="N4194" t="str">
            <v>TRACTO</v>
          </cell>
          <cell r="O4194">
            <v>39</v>
          </cell>
          <cell r="P4194" t="str">
            <v>E3</v>
          </cell>
          <cell r="Q4194" t="str">
            <v>J1</v>
          </cell>
          <cell r="R4194" t="str">
            <v>J8</v>
          </cell>
          <cell r="S4194" t="str">
            <v>PENDIENTE</v>
          </cell>
          <cell r="T4194">
            <v>0</v>
          </cell>
          <cell r="U4194" t="str">
            <v>CONDORI CHURATA ALEX</v>
          </cell>
          <cell r="V4194" t="str">
            <v>FLOREZ CONDORI  JOSE WILLIANS</v>
          </cell>
        </row>
        <row r="4195">
          <cell r="A4195">
            <v>4199</v>
          </cell>
          <cell r="B4195">
            <v>42751</v>
          </cell>
          <cell r="C4195" t="str">
            <v>ENERO</v>
          </cell>
          <cell r="D4195" t="str">
            <v>2017</v>
          </cell>
          <cell r="E4195">
            <v>835</v>
          </cell>
          <cell r="F4195" t="str">
            <v>AKW-894</v>
          </cell>
          <cell r="G4195" t="str">
            <v>TBN-978</v>
          </cell>
          <cell r="H4195" t="str">
            <v>LAS BAMBAS</v>
          </cell>
          <cell r="I4195">
            <v>45645</v>
          </cell>
          <cell r="J4195" t="str">
            <v>REPUESTO</v>
          </cell>
          <cell r="K4195" t="str">
            <v>INTERRUPTOR SIMPLE</v>
          </cell>
          <cell r="L4195">
            <v>1</v>
          </cell>
          <cell r="M4195" t="str">
            <v>UNID.</v>
          </cell>
          <cell r="N4195" t="str">
            <v>TRACTO</v>
          </cell>
          <cell r="O4195">
            <v>39</v>
          </cell>
          <cell r="P4195" t="str">
            <v>E3</v>
          </cell>
          <cell r="Q4195" t="str">
            <v>J1</v>
          </cell>
          <cell r="R4195" t="str">
            <v>J8</v>
          </cell>
          <cell r="S4195" t="str">
            <v>PENDIENTE</v>
          </cell>
          <cell r="T4195">
            <v>0</v>
          </cell>
          <cell r="U4195" t="str">
            <v>CONDORI CHURATA ALEX</v>
          </cell>
          <cell r="V4195" t="str">
            <v>FLOREZ CONDORI  JOSE WILLIANS</v>
          </cell>
        </row>
        <row r="4196">
          <cell r="A4196">
            <v>4200</v>
          </cell>
          <cell r="B4196">
            <v>42751</v>
          </cell>
          <cell r="C4196" t="str">
            <v>ENERO</v>
          </cell>
          <cell r="D4196" t="str">
            <v>2017</v>
          </cell>
          <cell r="E4196">
            <v>835</v>
          </cell>
          <cell r="F4196" t="str">
            <v>AKW-894</v>
          </cell>
          <cell r="G4196" t="str">
            <v>TBN-978</v>
          </cell>
          <cell r="H4196" t="str">
            <v>LAS BAMBAS</v>
          </cell>
          <cell r="I4196">
            <v>45645</v>
          </cell>
          <cell r="J4196" t="str">
            <v>REPUESTO</v>
          </cell>
          <cell r="K4196" t="str">
            <v>CINTA AISLANTE NEGRA</v>
          </cell>
          <cell r="L4196">
            <v>1</v>
          </cell>
          <cell r="M4196" t="str">
            <v>UNID.</v>
          </cell>
          <cell r="N4196" t="str">
            <v>TRACTO</v>
          </cell>
          <cell r="O4196">
            <v>39</v>
          </cell>
          <cell r="P4196" t="str">
            <v>E3</v>
          </cell>
          <cell r="Q4196" t="str">
            <v>J1</v>
          </cell>
          <cell r="R4196" t="str">
            <v>J8</v>
          </cell>
          <cell r="S4196" t="str">
            <v>PENDIENTE</v>
          </cell>
          <cell r="T4196">
            <v>0</v>
          </cell>
          <cell r="U4196" t="str">
            <v>CONDORI CHURATA ALEX</v>
          </cell>
          <cell r="V4196" t="str">
            <v>FLOREZ CONDORI  JOSE WILLIANS</v>
          </cell>
        </row>
        <row r="4197">
          <cell r="A4197">
            <v>4206</v>
          </cell>
          <cell r="B4197">
            <v>42751</v>
          </cell>
          <cell r="C4197" t="str">
            <v>ENERO</v>
          </cell>
          <cell r="D4197" t="str">
            <v>2017</v>
          </cell>
          <cell r="E4197">
            <v>835</v>
          </cell>
          <cell r="F4197" t="str">
            <v>AKW-894</v>
          </cell>
          <cell r="G4197" t="str">
            <v>TBN-978</v>
          </cell>
          <cell r="H4197" t="str">
            <v>LAS BAMBAS</v>
          </cell>
          <cell r="I4197">
            <v>45645</v>
          </cell>
          <cell r="J4197" t="str">
            <v>REPUESTO</v>
          </cell>
          <cell r="K4197" t="str">
            <v>PORTA FUSIBLE</v>
          </cell>
          <cell r="L4197">
            <v>1</v>
          </cell>
          <cell r="M4197" t="str">
            <v>UNID.</v>
          </cell>
          <cell r="N4197" t="str">
            <v>TRACTO</v>
          </cell>
          <cell r="O4197">
            <v>39</v>
          </cell>
          <cell r="P4197" t="str">
            <v>E3</v>
          </cell>
          <cell r="Q4197" t="str">
            <v>J1</v>
          </cell>
          <cell r="R4197" t="str">
            <v>J8</v>
          </cell>
          <cell r="S4197" t="str">
            <v>PENDIENTE</v>
          </cell>
          <cell r="T4197">
            <v>0</v>
          </cell>
          <cell r="U4197" t="str">
            <v>CONDORI CHURATA ALEX</v>
          </cell>
          <cell r="V4197" t="str">
            <v>FLOREZ CONDORI  JOSE WILLIANS</v>
          </cell>
        </row>
        <row r="4198">
          <cell r="A4198">
            <v>4217</v>
          </cell>
          <cell r="B4198">
            <v>42751</v>
          </cell>
          <cell r="C4198" t="str">
            <v>ENERO</v>
          </cell>
          <cell r="D4198" t="str">
            <v>2017</v>
          </cell>
          <cell r="E4198">
            <v>835</v>
          </cell>
          <cell r="F4198" t="str">
            <v>AKW-894</v>
          </cell>
          <cell r="G4198" t="str">
            <v>TBN-978</v>
          </cell>
          <cell r="H4198" t="str">
            <v>LAS BAMBAS</v>
          </cell>
          <cell r="I4198">
            <v>45645</v>
          </cell>
          <cell r="J4198" t="str">
            <v>REPUESTO</v>
          </cell>
          <cell r="K4198" t="str">
            <v>FAROS NEBLINEROS</v>
          </cell>
          <cell r="L4198">
            <v>2</v>
          </cell>
          <cell r="M4198" t="str">
            <v>UNID.</v>
          </cell>
          <cell r="N4198" t="str">
            <v>TRACTO</v>
          </cell>
          <cell r="O4198">
            <v>39</v>
          </cell>
          <cell r="P4198" t="str">
            <v>E3</v>
          </cell>
          <cell r="Q4198" t="str">
            <v>J1</v>
          </cell>
          <cell r="R4198" t="str">
            <v>J6</v>
          </cell>
          <cell r="S4198" t="str">
            <v>PENDIENTE</v>
          </cell>
          <cell r="T4198">
            <v>0</v>
          </cell>
          <cell r="U4198" t="str">
            <v>CONDORI CHURATA ALEX</v>
          </cell>
          <cell r="V4198" t="str">
            <v>FLOREZ CONDORI  JOSE WILLIANS</v>
          </cell>
        </row>
        <row r="4199">
          <cell r="A4199">
            <v>4218</v>
          </cell>
          <cell r="B4199">
            <v>42751</v>
          </cell>
          <cell r="C4199" t="str">
            <v>ENERO</v>
          </cell>
          <cell r="D4199" t="str">
            <v>2017</v>
          </cell>
          <cell r="E4199">
            <v>835</v>
          </cell>
          <cell r="F4199" t="str">
            <v>AKW-894</v>
          </cell>
          <cell r="G4199" t="str">
            <v>TBN-978</v>
          </cell>
          <cell r="H4199" t="str">
            <v>LAS BAMBAS</v>
          </cell>
          <cell r="I4199">
            <v>45645</v>
          </cell>
          <cell r="J4199" t="str">
            <v>REPUESTO</v>
          </cell>
          <cell r="K4199" t="str">
            <v>LLANTA REENCAUCHADA IZB</v>
          </cell>
          <cell r="L4199">
            <v>1</v>
          </cell>
          <cell r="M4199" t="str">
            <v>UNID.</v>
          </cell>
          <cell r="N4199" t="str">
            <v>TRACTO</v>
          </cell>
          <cell r="O4199">
            <v>39</v>
          </cell>
          <cell r="P4199" t="str">
            <v>N1</v>
          </cell>
          <cell r="Q4199" t="str">
            <v>J1</v>
          </cell>
          <cell r="R4199" t="str">
            <v>J8</v>
          </cell>
          <cell r="S4199" t="str">
            <v>PENDIENTE</v>
          </cell>
          <cell r="T4199">
            <v>0</v>
          </cell>
          <cell r="U4199" t="str">
            <v>AGUILAR CCANTUTA WILLY</v>
          </cell>
          <cell r="V4199" t="str">
            <v>FLOREZ CONDORI  JOSE WILLIANS</v>
          </cell>
        </row>
        <row r="4200">
          <cell r="A4200">
            <v>4244</v>
          </cell>
          <cell r="B4200">
            <v>42751</v>
          </cell>
          <cell r="C4200" t="str">
            <v>ENERO</v>
          </cell>
          <cell r="D4200" t="str">
            <v>2017</v>
          </cell>
          <cell r="E4200">
            <v>849</v>
          </cell>
          <cell r="F4200" t="str">
            <v>AKX-731</v>
          </cell>
          <cell r="G4200" t="str">
            <v>TCD-980</v>
          </cell>
          <cell r="H4200" t="str">
            <v>LAS BAMBAS</v>
          </cell>
          <cell r="I4200">
            <v>40489</v>
          </cell>
          <cell r="J4200" t="str">
            <v>REPUESTO</v>
          </cell>
          <cell r="K4200" t="str">
            <v>BRAZO DE SUSPENSION</v>
          </cell>
          <cell r="L4200">
            <v>1</v>
          </cell>
          <cell r="M4200" t="str">
            <v>UNID.</v>
          </cell>
          <cell r="N4200" t="str">
            <v>CISTERNA</v>
          </cell>
          <cell r="O4200">
            <v>39</v>
          </cell>
          <cell r="P4200" t="str">
            <v>S1</v>
          </cell>
          <cell r="Q4200" t="str">
            <v>J1</v>
          </cell>
          <cell r="R4200" t="str">
            <v>J8</v>
          </cell>
          <cell r="S4200" t="str">
            <v>PENDIENTE</v>
          </cell>
          <cell r="T4200">
            <v>0</v>
          </cell>
          <cell r="U4200" t="str">
            <v>BAYONA CRUZ CRISTIAN ARMANDO</v>
          </cell>
          <cell r="V4200" t="str">
            <v>FLOREZ CONDORI  JOSE WILLIANS</v>
          </cell>
        </row>
        <row r="4201">
          <cell r="A4201">
            <v>4187</v>
          </cell>
          <cell r="B4201">
            <v>42751</v>
          </cell>
          <cell r="C4201" t="str">
            <v>ENERO</v>
          </cell>
          <cell r="D4201" t="str">
            <v>2017</v>
          </cell>
          <cell r="E4201">
            <v>833</v>
          </cell>
          <cell r="F4201" t="str">
            <v>C5R-892</v>
          </cell>
          <cell r="G4201" t="str">
            <v>A0T-983</v>
          </cell>
          <cell r="H4201" t="str">
            <v>LAS BAMBAS</v>
          </cell>
          <cell r="I4201">
            <v>229375</v>
          </cell>
          <cell r="J4201" t="str">
            <v>REPUESTO</v>
          </cell>
          <cell r="K4201" t="str">
            <v>REFRIGERANTE</v>
          </cell>
          <cell r="L4201">
            <v>1</v>
          </cell>
          <cell r="M4201" t="str">
            <v>GLNS.</v>
          </cell>
          <cell r="N4201" t="str">
            <v>TRACTO</v>
          </cell>
          <cell r="O4201">
            <v>39</v>
          </cell>
          <cell r="P4201" t="str">
            <v>M6</v>
          </cell>
          <cell r="Q4201" t="str">
            <v>J1</v>
          </cell>
          <cell r="R4201" t="str">
            <v>J8</v>
          </cell>
          <cell r="S4201" t="str">
            <v>PENDIENTE</v>
          </cell>
          <cell r="T4201">
            <v>0</v>
          </cell>
          <cell r="U4201" t="str">
            <v>PARI VENTURA  EDSON ORLANDO</v>
          </cell>
          <cell r="V4201" t="str">
            <v>FLOREZ CONDORI  JOSE WILLIANS</v>
          </cell>
        </row>
        <row r="4202">
          <cell r="A4202">
            <v>4188</v>
          </cell>
          <cell r="B4202">
            <v>42751</v>
          </cell>
          <cell r="C4202" t="str">
            <v>ENERO</v>
          </cell>
          <cell r="D4202" t="str">
            <v>2017</v>
          </cell>
          <cell r="E4202">
            <v>833</v>
          </cell>
          <cell r="F4202" t="str">
            <v>C5R-892</v>
          </cell>
          <cell r="G4202" t="str">
            <v>A0T-983</v>
          </cell>
          <cell r="H4202" t="str">
            <v>LAS BAMBAS</v>
          </cell>
          <cell r="I4202">
            <v>229375</v>
          </cell>
          <cell r="J4202" t="str">
            <v>REPUESTO</v>
          </cell>
          <cell r="K4202" t="str">
            <v>AGUA LIMPIA PARABRISA</v>
          </cell>
          <cell r="L4202">
            <v>1</v>
          </cell>
          <cell r="M4202" t="str">
            <v>GLNS.</v>
          </cell>
          <cell r="N4202" t="str">
            <v>TRACTO</v>
          </cell>
          <cell r="O4202">
            <v>39</v>
          </cell>
          <cell r="P4202" t="str">
            <v>M7</v>
          </cell>
          <cell r="Q4202" t="str">
            <v>J1</v>
          </cell>
          <cell r="R4202" t="str">
            <v>J8</v>
          </cell>
          <cell r="S4202" t="str">
            <v>PENDIENTE</v>
          </cell>
          <cell r="T4202">
            <v>0</v>
          </cell>
          <cell r="U4202" t="str">
            <v>ROBLES ROJAS  JOSE MIGUEL</v>
          </cell>
          <cell r="V4202" t="str">
            <v>FLOREZ CONDORI  JOSE WILLIANS</v>
          </cell>
        </row>
        <row r="4203">
          <cell r="A4203">
            <v>4201</v>
          </cell>
          <cell r="B4203">
            <v>42751</v>
          </cell>
          <cell r="C4203" t="str">
            <v>ENERO</v>
          </cell>
          <cell r="D4203" t="str">
            <v>2017</v>
          </cell>
          <cell r="E4203">
            <v>833</v>
          </cell>
          <cell r="F4203" t="str">
            <v>C5R-892</v>
          </cell>
          <cell r="G4203" t="str">
            <v>A0T-983</v>
          </cell>
          <cell r="H4203" t="str">
            <v>LAS BAMBAS</v>
          </cell>
          <cell r="I4203">
            <v>229375</v>
          </cell>
          <cell r="J4203" t="str">
            <v>REPUESTO</v>
          </cell>
          <cell r="K4203" t="str">
            <v>FARO LATERAL CIRCULAR 2"</v>
          </cell>
          <cell r="L4203">
            <v>1</v>
          </cell>
          <cell r="M4203" t="str">
            <v>UNID.</v>
          </cell>
          <cell r="N4203" t="str">
            <v>CISTERNA</v>
          </cell>
          <cell r="O4203">
            <v>39</v>
          </cell>
          <cell r="P4203" t="str">
            <v>E3</v>
          </cell>
          <cell r="Q4203" t="str">
            <v>J1</v>
          </cell>
          <cell r="R4203" t="str">
            <v>J8</v>
          </cell>
          <cell r="S4203" t="str">
            <v>PENDIENTE</v>
          </cell>
          <cell r="T4203">
            <v>0</v>
          </cell>
          <cell r="U4203" t="str">
            <v>CONDORI CHURATA ALEX</v>
          </cell>
          <cell r="V4203" t="str">
            <v>FLOREZ CONDORI  JOSE WILLIANS</v>
          </cell>
        </row>
        <row r="4204">
          <cell r="A4204">
            <v>4202</v>
          </cell>
          <cell r="B4204">
            <v>42751</v>
          </cell>
          <cell r="C4204" t="str">
            <v>ENERO</v>
          </cell>
          <cell r="D4204" t="str">
            <v>2017</v>
          </cell>
          <cell r="E4204">
            <v>833</v>
          </cell>
          <cell r="F4204" t="str">
            <v>C5R-892</v>
          </cell>
          <cell r="G4204" t="str">
            <v>A0T-983</v>
          </cell>
          <cell r="H4204" t="str">
            <v>LAS BAMBAS</v>
          </cell>
          <cell r="I4204">
            <v>229375</v>
          </cell>
          <cell r="J4204" t="str">
            <v>REPUESTO</v>
          </cell>
          <cell r="K4204" t="str">
            <v>TERMINALES OJO 3/8</v>
          </cell>
          <cell r="L4204">
            <v>1</v>
          </cell>
          <cell r="M4204" t="str">
            <v>UNID.</v>
          </cell>
          <cell r="N4204" t="str">
            <v>CISTERNA</v>
          </cell>
          <cell r="O4204">
            <v>39</v>
          </cell>
          <cell r="P4204" t="str">
            <v>E3</v>
          </cell>
          <cell r="Q4204" t="str">
            <v>J1</v>
          </cell>
          <cell r="R4204" t="str">
            <v>J8</v>
          </cell>
          <cell r="S4204" t="str">
            <v>PENDIENTE</v>
          </cell>
          <cell r="T4204">
            <v>0</v>
          </cell>
          <cell r="U4204" t="str">
            <v>CONDORI CHURATA ALEX</v>
          </cell>
          <cell r="V4204" t="str">
            <v>FLOREZ CONDORI  JOSE WILLIANS</v>
          </cell>
        </row>
        <row r="4205">
          <cell r="A4205">
            <v>4203</v>
          </cell>
          <cell r="B4205">
            <v>42751</v>
          </cell>
          <cell r="C4205" t="str">
            <v>ENERO</v>
          </cell>
          <cell r="D4205" t="str">
            <v>2017</v>
          </cell>
          <cell r="E4205">
            <v>833</v>
          </cell>
          <cell r="F4205" t="str">
            <v>C5R-892</v>
          </cell>
          <cell r="G4205" t="str">
            <v>A0T-983</v>
          </cell>
          <cell r="H4205" t="str">
            <v>LAS BAMBAS</v>
          </cell>
          <cell r="I4205">
            <v>229375</v>
          </cell>
          <cell r="J4205" t="str">
            <v>REPUESTO</v>
          </cell>
          <cell r="K4205" t="str">
            <v>PERNO 1/4 X 2</v>
          </cell>
          <cell r="L4205">
            <v>2</v>
          </cell>
          <cell r="M4205" t="str">
            <v>UNID.</v>
          </cell>
          <cell r="N4205" t="str">
            <v>CISTERNA</v>
          </cell>
          <cell r="O4205">
            <v>39</v>
          </cell>
          <cell r="P4205" t="str">
            <v>E3</v>
          </cell>
          <cell r="Q4205" t="str">
            <v>J1</v>
          </cell>
          <cell r="R4205" t="str">
            <v>J8</v>
          </cell>
          <cell r="S4205" t="str">
            <v>PENDIENTE</v>
          </cell>
          <cell r="T4205">
            <v>0</v>
          </cell>
          <cell r="U4205" t="str">
            <v>CONDORI CHURATA ALEX</v>
          </cell>
          <cell r="V4205" t="str">
            <v>FLOREZ CONDORI  JOSE WILLIANS</v>
          </cell>
        </row>
        <row r="4206">
          <cell r="A4206">
            <v>4204</v>
          </cell>
          <cell r="B4206">
            <v>42751</v>
          </cell>
          <cell r="C4206" t="str">
            <v>ENERO</v>
          </cell>
          <cell r="D4206" t="str">
            <v>2017</v>
          </cell>
          <cell r="E4206">
            <v>833</v>
          </cell>
          <cell r="F4206" t="str">
            <v>C5R-892</v>
          </cell>
          <cell r="G4206" t="str">
            <v>A0T-983</v>
          </cell>
          <cell r="H4206" t="str">
            <v>LAS BAMBAS</v>
          </cell>
          <cell r="I4206">
            <v>229375</v>
          </cell>
          <cell r="J4206" t="str">
            <v>REPUESTO</v>
          </cell>
          <cell r="K4206" t="str">
            <v>TUERCA SEGURO 1/4</v>
          </cell>
          <cell r="L4206">
            <v>2</v>
          </cell>
          <cell r="M4206" t="str">
            <v>UNID.</v>
          </cell>
          <cell r="N4206" t="str">
            <v>CISTERNA</v>
          </cell>
          <cell r="O4206">
            <v>39</v>
          </cell>
          <cell r="P4206" t="str">
            <v>E3</v>
          </cell>
          <cell r="Q4206" t="str">
            <v>J1</v>
          </cell>
          <cell r="R4206" t="str">
            <v>J8</v>
          </cell>
          <cell r="S4206" t="str">
            <v>PENDIENTE</v>
          </cell>
          <cell r="T4206">
            <v>0</v>
          </cell>
          <cell r="U4206" t="str">
            <v>CONDORI CHURATA ALEX</v>
          </cell>
          <cell r="V4206" t="str">
            <v>FLOREZ CONDORI  JOSE WILLIANS</v>
          </cell>
        </row>
        <row r="4207">
          <cell r="A4207">
            <v>4205</v>
          </cell>
          <cell r="B4207">
            <v>42751</v>
          </cell>
          <cell r="C4207" t="str">
            <v>ENERO</v>
          </cell>
          <cell r="D4207" t="str">
            <v>2017</v>
          </cell>
          <cell r="E4207">
            <v>833</v>
          </cell>
          <cell r="F4207" t="str">
            <v>C5R-892</v>
          </cell>
          <cell r="G4207" t="str">
            <v>A0T-983</v>
          </cell>
          <cell r="H4207" t="str">
            <v>LAS BAMBAS</v>
          </cell>
          <cell r="I4207">
            <v>229375</v>
          </cell>
          <cell r="J4207" t="str">
            <v>REPUESTO</v>
          </cell>
          <cell r="K4207" t="str">
            <v>ARANDELA PLANA 1/4</v>
          </cell>
          <cell r="L4207">
            <v>2</v>
          </cell>
          <cell r="M4207" t="str">
            <v>UNID.</v>
          </cell>
          <cell r="N4207" t="str">
            <v>CISTERNA</v>
          </cell>
          <cell r="O4207">
            <v>39</v>
          </cell>
          <cell r="P4207" t="str">
            <v>E3</v>
          </cell>
          <cell r="Q4207" t="str">
            <v>J1</v>
          </cell>
          <cell r="R4207" t="str">
            <v>J8</v>
          </cell>
          <cell r="S4207" t="str">
            <v>PENDIENTE</v>
          </cell>
          <cell r="T4207">
            <v>0</v>
          </cell>
          <cell r="U4207" t="str">
            <v>CONDORI CHURATA ALEX</v>
          </cell>
          <cell r="V4207" t="str">
            <v>FLOREZ CONDORI  JOSE WILLIANS</v>
          </cell>
        </row>
        <row r="4208">
          <cell r="A4208">
            <v>4222</v>
          </cell>
          <cell r="B4208">
            <v>42751</v>
          </cell>
          <cell r="C4208" t="str">
            <v>ENERO</v>
          </cell>
          <cell r="D4208" t="str">
            <v>2017</v>
          </cell>
          <cell r="E4208">
            <v>842</v>
          </cell>
          <cell r="F4208" t="str">
            <v>C5R-895</v>
          </cell>
          <cell r="G4208" t="str">
            <v>TBL-976</v>
          </cell>
          <cell r="H4208" t="str">
            <v>LAS BAMBAS</v>
          </cell>
          <cell r="I4208">
            <v>174179</v>
          </cell>
          <cell r="J4208" t="str">
            <v>REPUESTO</v>
          </cell>
          <cell r="K4208" t="str">
            <v>FAROS NEBLINEROS</v>
          </cell>
          <cell r="L4208">
            <v>2</v>
          </cell>
          <cell r="M4208" t="str">
            <v>UNID.</v>
          </cell>
          <cell r="N4208" t="str">
            <v>TRACTO</v>
          </cell>
          <cell r="O4208">
            <v>39</v>
          </cell>
          <cell r="P4208" t="str">
            <v>E2</v>
          </cell>
          <cell r="Q4208" t="str">
            <v>J1</v>
          </cell>
          <cell r="R4208" t="str">
            <v>J6</v>
          </cell>
          <cell r="S4208" t="str">
            <v>PENDIENTE</v>
          </cell>
          <cell r="T4208">
            <v>0</v>
          </cell>
          <cell r="U4208" t="str">
            <v>YUCA BELLIDO BORIS YERSY</v>
          </cell>
          <cell r="V4208" t="str">
            <v>FLOREZ CONDORI  JOSE WILLIANS</v>
          </cell>
        </row>
        <row r="4209">
          <cell r="A4209">
            <v>4192</v>
          </cell>
          <cell r="B4209">
            <v>42751</v>
          </cell>
          <cell r="C4209" t="str">
            <v>ENERO</v>
          </cell>
          <cell r="D4209" t="str">
            <v>2017</v>
          </cell>
          <cell r="E4209">
            <v>771</v>
          </cell>
          <cell r="F4209" t="str">
            <v>D3O-742</v>
          </cell>
          <cell r="G4209" t="str">
            <v>B8L-971</v>
          </cell>
          <cell r="H4209" t="str">
            <v>LAS BAMBAS</v>
          </cell>
          <cell r="I4209">
            <v>189448</v>
          </cell>
          <cell r="J4209" t="str">
            <v>REPUESTO</v>
          </cell>
          <cell r="K4209" t="str">
            <v>FILTRO SEPARADOR DE COMBUSTIBLE</v>
          </cell>
          <cell r="L4209">
            <v>1</v>
          </cell>
          <cell r="M4209" t="str">
            <v>UNID.</v>
          </cell>
          <cell r="N4209" t="str">
            <v>TRACTO</v>
          </cell>
          <cell r="O4209">
            <v>39</v>
          </cell>
          <cell r="P4209" t="str">
            <v>M1</v>
          </cell>
          <cell r="Q4209" t="str">
            <v>J1</v>
          </cell>
          <cell r="R4209" t="str">
            <v>J8</v>
          </cell>
          <cell r="S4209" t="str">
            <v>PENDIENTE</v>
          </cell>
          <cell r="T4209">
            <v>0</v>
          </cell>
          <cell r="U4209" t="str">
            <v>CABEZAS SANCHEZ JEAN JHONATAN</v>
          </cell>
          <cell r="V4209" t="str">
            <v>FLOREZ CONDORI  JOSE WILLIANS</v>
          </cell>
        </row>
        <row r="4210">
          <cell r="A4210">
            <v>4193</v>
          </cell>
          <cell r="B4210">
            <v>42751</v>
          </cell>
          <cell r="C4210" t="str">
            <v>ENERO</v>
          </cell>
          <cell r="D4210" t="str">
            <v>2017</v>
          </cell>
          <cell r="E4210">
            <v>771</v>
          </cell>
          <cell r="F4210" t="str">
            <v>D3O-742</v>
          </cell>
          <cell r="G4210" t="str">
            <v>B8L-971</v>
          </cell>
          <cell r="H4210" t="str">
            <v>LAS BAMBAS</v>
          </cell>
          <cell r="I4210">
            <v>189448</v>
          </cell>
          <cell r="J4210" t="str">
            <v>REPUESTO</v>
          </cell>
          <cell r="K4210" t="str">
            <v>FILTRO COMBUSTIBLE PRIMARIO</v>
          </cell>
          <cell r="L4210">
            <v>1</v>
          </cell>
          <cell r="M4210" t="str">
            <v>UNID.</v>
          </cell>
          <cell r="N4210" t="str">
            <v>TRACTO</v>
          </cell>
          <cell r="O4210">
            <v>39</v>
          </cell>
          <cell r="P4210" t="str">
            <v>M1</v>
          </cell>
          <cell r="Q4210" t="str">
            <v>J1</v>
          </cell>
          <cell r="R4210" t="str">
            <v>J8</v>
          </cell>
          <cell r="S4210" t="str">
            <v>PENDIENTE</v>
          </cell>
          <cell r="T4210">
            <v>0</v>
          </cell>
          <cell r="U4210" t="str">
            <v>CABEZAS SANCHEZ JEAN JHONATAN</v>
          </cell>
          <cell r="V4210" t="str">
            <v>FLOREZ CONDORI  JOSE WILLIANS</v>
          </cell>
        </row>
        <row r="4211">
          <cell r="A4211">
            <v>4255</v>
          </cell>
          <cell r="B4211">
            <v>42751</v>
          </cell>
          <cell r="C4211" t="str">
            <v>ENERO</v>
          </cell>
          <cell r="D4211" t="str">
            <v>2017</v>
          </cell>
          <cell r="E4211">
            <v>771</v>
          </cell>
          <cell r="F4211" t="str">
            <v>D3O-742</v>
          </cell>
          <cell r="G4211" t="str">
            <v>B8L-971</v>
          </cell>
          <cell r="H4211" t="str">
            <v>LAS BAMBAS</v>
          </cell>
          <cell r="I4211">
            <v>189448</v>
          </cell>
          <cell r="J4211" t="str">
            <v>REPUESTO</v>
          </cell>
          <cell r="K4211" t="str">
            <v>GANCHO DE CAPOT LADO DERECHO</v>
          </cell>
          <cell r="L4211">
            <v>1</v>
          </cell>
          <cell r="M4211" t="str">
            <v>UNID.</v>
          </cell>
          <cell r="N4211" t="str">
            <v>TRACTO</v>
          </cell>
          <cell r="O4211">
            <v>39</v>
          </cell>
          <cell r="P4211" t="str">
            <v>M1</v>
          </cell>
          <cell r="Q4211" t="str">
            <v>J1</v>
          </cell>
          <cell r="R4211" t="str">
            <v>J1</v>
          </cell>
          <cell r="S4211" t="str">
            <v>PENDIENTE</v>
          </cell>
          <cell r="T4211">
            <v>0</v>
          </cell>
          <cell r="U4211" t="str">
            <v>CABEZAS SANCHEZ JEAN JHONATAN</v>
          </cell>
          <cell r="V4211" t="str">
            <v>FLOREZ CONDORI  JOSE WILLIANS</v>
          </cell>
        </row>
        <row r="4212">
          <cell r="A4212">
            <v>4256</v>
          </cell>
          <cell r="B4212">
            <v>42751</v>
          </cell>
          <cell r="C4212" t="str">
            <v>ENERO</v>
          </cell>
          <cell r="D4212" t="str">
            <v>2017</v>
          </cell>
          <cell r="E4212">
            <v>771</v>
          </cell>
          <cell r="F4212" t="str">
            <v>D3O-742</v>
          </cell>
          <cell r="G4212" t="str">
            <v>B8L-971</v>
          </cell>
          <cell r="H4212" t="str">
            <v>LAS BAMBAS</v>
          </cell>
          <cell r="I4212">
            <v>189448</v>
          </cell>
          <cell r="J4212" t="str">
            <v>REPUESTO</v>
          </cell>
          <cell r="K4212" t="str">
            <v>BOMBA DE COMBUSTIBLE</v>
          </cell>
          <cell r="L4212">
            <v>1</v>
          </cell>
          <cell r="M4212" t="str">
            <v>UNID.</v>
          </cell>
          <cell r="N4212" t="str">
            <v>TRACTO</v>
          </cell>
          <cell r="O4212">
            <v>39</v>
          </cell>
          <cell r="P4212" t="str">
            <v>M1</v>
          </cell>
          <cell r="Q4212" t="str">
            <v>J1</v>
          </cell>
          <cell r="R4212" t="str">
            <v>J1</v>
          </cell>
          <cell r="S4212" t="str">
            <v>PENDIENTE</v>
          </cell>
          <cell r="T4212">
            <v>0</v>
          </cell>
          <cell r="U4212" t="str">
            <v>CABEZAS SANCHEZ JEAN JHONATAN</v>
          </cell>
          <cell r="V4212" t="str">
            <v>FLOREZ CONDORI  JOSE WILLIANS</v>
          </cell>
        </row>
        <row r="4213">
          <cell r="A4213">
            <v>4228</v>
          </cell>
          <cell r="B4213">
            <v>42751</v>
          </cell>
          <cell r="C4213" t="str">
            <v>ENERO</v>
          </cell>
          <cell r="D4213" t="str">
            <v>2017</v>
          </cell>
          <cell r="E4213">
            <v>826</v>
          </cell>
          <cell r="F4213" t="str">
            <v>D3O-745</v>
          </cell>
          <cell r="G4213" t="str">
            <v>F3L-979</v>
          </cell>
          <cell r="H4213" t="str">
            <v>LAS BAMBAS</v>
          </cell>
          <cell r="I4213">
            <v>164460</v>
          </cell>
          <cell r="J4213" t="str">
            <v>REPUESTO</v>
          </cell>
          <cell r="K4213" t="str">
            <v>TUBO DE ESCAPE EN V</v>
          </cell>
          <cell r="L4213">
            <v>1</v>
          </cell>
          <cell r="M4213" t="str">
            <v>UNID.</v>
          </cell>
          <cell r="N4213" t="str">
            <v>TRACTO</v>
          </cell>
          <cell r="O4213">
            <v>39</v>
          </cell>
          <cell r="P4213" t="str">
            <v>M5</v>
          </cell>
          <cell r="Q4213" t="str">
            <v>J1</v>
          </cell>
          <cell r="R4213" t="str">
            <v>J8</v>
          </cell>
          <cell r="S4213" t="str">
            <v>PENDIENTE</v>
          </cell>
          <cell r="T4213">
            <v>0</v>
          </cell>
          <cell r="U4213" t="str">
            <v>LOPEZ RUIZ WILBERTO</v>
          </cell>
          <cell r="V4213" t="str">
            <v>FLOREZ CONDORI  JOSE WILLIANS</v>
          </cell>
        </row>
        <row r="4214">
          <cell r="A4214">
            <v>4229</v>
          </cell>
          <cell r="B4214">
            <v>42751</v>
          </cell>
          <cell r="C4214" t="str">
            <v>ENERO</v>
          </cell>
          <cell r="D4214" t="str">
            <v>2017</v>
          </cell>
          <cell r="E4214">
            <v>826</v>
          </cell>
          <cell r="F4214" t="str">
            <v>D3O-745</v>
          </cell>
          <cell r="G4214" t="str">
            <v>F3L-979</v>
          </cell>
          <cell r="H4214" t="str">
            <v>LAS BAMBAS</v>
          </cell>
          <cell r="I4214">
            <v>164460</v>
          </cell>
          <cell r="J4214" t="str">
            <v>REPUESTO</v>
          </cell>
          <cell r="K4214" t="str">
            <v>EMPAQUE DE ESCAPE</v>
          </cell>
          <cell r="L4214">
            <v>1</v>
          </cell>
          <cell r="M4214" t="str">
            <v>UNID.</v>
          </cell>
          <cell r="N4214" t="str">
            <v>TRACTO</v>
          </cell>
          <cell r="O4214">
            <v>39</v>
          </cell>
          <cell r="P4214" t="str">
            <v>M5</v>
          </cell>
          <cell r="Q4214" t="str">
            <v>J1</v>
          </cell>
          <cell r="R4214" t="str">
            <v>J8</v>
          </cell>
          <cell r="S4214" t="str">
            <v>PENDIENTE</v>
          </cell>
          <cell r="T4214">
            <v>0</v>
          </cell>
          <cell r="U4214" t="str">
            <v>LOPEZ RUIZ WILBERTO</v>
          </cell>
          <cell r="V4214" t="str">
            <v>FLOREZ CONDORI  JOSE WILLIANS</v>
          </cell>
        </row>
        <row r="4215">
          <cell r="A4215">
            <v>4230</v>
          </cell>
          <cell r="B4215">
            <v>42751</v>
          </cell>
          <cell r="C4215" t="str">
            <v>ENERO</v>
          </cell>
          <cell r="D4215" t="str">
            <v>2017</v>
          </cell>
          <cell r="E4215">
            <v>826</v>
          </cell>
          <cell r="F4215" t="str">
            <v>D3O-745</v>
          </cell>
          <cell r="G4215" t="str">
            <v>F3L-979</v>
          </cell>
          <cell r="H4215" t="str">
            <v>LAS BAMBAS</v>
          </cell>
          <cell r="I4215">
            <v>164460</v>
          </cell>
          <cell r="J4215" t="str">
            <v>REPUESTO</v>
          </cell>
          <cell r="K4215" t="str">
            <v>EMPAQUE DE BASE DE TURBO CUADRADO</v>
          </cell>
          <cell r="L4215">
            <v>1</v>
          </cell>
          <cell r="M4215" t="str">
            <v>UNID.</v>
          </cell>
          <cell r="N4215" t="str">
            <v>TRACTO</v>
          </cell>
          <cell r="O4215">
            <v>39</v>
          </cell>
          <cell r="P4215" t="str">
            <v>M5</v>
          </cell>
          <cell r="Q4215" t="str">
            <v>J1</v>
          </cell>
          <cell r="R4215" t="str">
            <v>J8</v>
          </cell>
          <cell r="S4215" t="str">
            <v>PENDIENTE</v>
          </cell>
          <cell r="T4215">
            <v>0</v>
          </cell>
          <cell r="U4215" t="str">
            <v>LOPEZ RUIZ WILBERTO</v>
          </cell>
          <cell r="V4215" t="str">
            <v>FLOREZ CONDORI  JOSE WILLIANS</v>
          </cell>
        </row>
        <row r="4216">
          <cell r="A4216">
            <v>4231</v>
          </cell>
          <cell r="B4216">
            <v>42751</v>
          </cell>
          <cell r="C4216" t="str">
            <v>ENERO</v>
          </cell>
          <cell r="D4216" t="str">
            <v>2017</v>
          </cell>
          <cell r="E4216">
            <v>826</v>
          </cell>
          <cell r="F4216" t="str">
            <v>D3O-745</v>
          </cell>
          <cell r="G4216" t="str">
            <v>F3L-979</v>
          </cell>
          <cell r="H4216" t="str">
            <v>LAS BAMBAS</v>
          </cell>
          <cell r="I4216">
            <v>164460</v>
          </cell>
          <cell r="J4216" t="str">
            <v>REPUESTO</v>
          </cell>
          <cell r="K4216" t="str">
            <v>EMPAQUE DE ENTRADA DE ACEITE</v>
          </cell>
          <cell r="L4216">
            <v>1</v>
          </cell>
          <cell r="M4216" t="str">
            <v>UNID.</v>
          </cell>
          <cell r="N4216" t="str">
            <v>TRACTO</v>
          </cell>
          <cell r="O4216">
            <v>39</v>
          </cell>
          <cell r="P4216" t="str">
            <v>M5</v>
          </cell>
          <cell r="Q4216" t="str">
            <v>J1</v>
          </cell>
          <cell r="R4216" t="str">
            <v>J8</v>
          </cell>
          <cell r="S4216" t="str">
            <v>PENDIENTE</v>
          </cell>
          <cell r="T4216">
            <v>0</v>
          </cell>
          <cell r="U4216" t="str">
            <v>LOPEZ RUIZ WILBERTO</v>
          </cell>
          <cell r="V4216" t="str">
            <v>FLOREZ CONDORI  JOSE WILLIANS</v>
          </cell>
        </row>
        <row r="4217">
          <cell r="A4217">
            <v>4232</v>
          </cell>
          <cell r="B4217">
            <v>42751</v>
          </cell>
          <cell r="C4217" t="str">
            <v>ENERO</v>
          </cell>
          <cell r="D4217" t="str">
            <v>2017</v>
          </cell>
          <cell r="E4217">
            <v>826</v>
          </cell>
          <cell r="F4217" t="str">
            <v>D3O-745</v>
          </cell>
          <cell r="G4217" t="str">
            <v>F3L-979</v>
          </cell>
          <cell r="H4217" t="str">
            <v>LAS BAMBAS</v>
          </cell>
          <cell r="I4217">
            <v>164460</v>
          </cell>
          <cell r="J4217" t="str">
            <v>REPUESTO</v>
          </cell>
          <cell r="K4217" t="str">
            <v>EMPAQUE DE ASBESTO</v>
          </cell>
          <cell r="L4217">
            <v>1</v>
          </cell>
          <cell r="M4217" t="str">
            <v>UNID.</v>
          </cell>
          <cell r="N4217" t="str">
            <v>TRACTO</v>
          </cell>
          <cell r="O4217">
            <v>39</v>
          </cell>
          <cell r="P4217" t="str">
            <v>M5</v>
          </cell>
          <cell r="Q4217" t="str">
            <v>J1</v>
          </cell>
          <cell r="R4217" t="str">
            <v>J8</v>
          </cell>
          <cell r="S4217" t="str">
            <v>PENDIENTE</v>
          </cell>
          <cell r="T4217">
            <v>0</v>
          </cell>
          <cell r="U4217" t="str">
            <v>LOPEZ RUIZ WILBERTO</v>
          </cell>
          <cell r="V4217" t="str">
            <v>FLOREZ CONDORI  JOSE WILLIANS</v>
          </cell>
        </row>
        <row r="4218">
          <cell r="A4218">
            <v>4233</v>
          </cell>
          <cell r="B4218">
            <v>42751</v>
          </cell>
          <cell r="C4218" t="str">
            <v>ENERO</v>
          </cell>
          <cell r="D4218" t="str">
            <v>2017</v>
          </cell>
          <cell r="E4218">
            <v>826</v>
          </cell>
          <cell r="F4218" t="str">
            <v>D3O-745</v>
          </cell>
          <cell r="G4218" t="str">
            <v>F3L-979</v>
          </cell>
          <cell r="H4218" t="str">
            <v>LAS BAMBAS</v>
          </cell>
          <cell r="I4218">
            <v>164460</v>
          </cell>
          <cell r="J4218" t="str">
            <v>REPUESTO</v>
          </cell>
          <cell r="K4218" t="str">
            <v>FAJAS DE VENTILADOR</v>
          </cell>
          <cell r="L4218">
            <v>3</v>
          </cell>
          <cell r="M4218" t="str">
            <v>UNID.</v>
          </cell>
          <cell r="N4218" t="str">
            <v>TRACTO</v>
          </cell>
          <cell r="O4218">
            <v>39</v>
          </cell>
          <cell r="P4218" t="str">
            <v>M5</v>
          </cell>
          <cell r="Q4218" t="str">
            <v>J1</v>
          </cell>
          <cell r="R4218" t="str">
            <v>J8</v>
          </cell>
          <cell r="S4218" t="str">
            <v>PENDIENTE</v>
          </cell>
          <cell r="T4218">
            <v>0</v>
          </cell>
          <cell r="U4218" t="str">
            <v>LOPEZ RUIZ WILBERTO</v>
          </cell>
          <cell r="V4218" t="str">
            <v>FLOREZ CONDORI  JOSE WILLIANS</v>
          </cell>
        </row>
        <row r="4219">
          <cell r="A4219">
            <v>4253</v>
          </cell>
          <cell r="B4219">
            <v>42751</v>
          </cell>
          <cell r="C4219" t="str">
            <v>ENERO</v>
          </cell>
          <cell r="D4219" t="str">
            <v>2017</v>
          </cell>
          <cell r="E4219">
            <v>826</v>
          </cell>
          <cell r="F4219" t="str">
            <v>D3O-745</v>
          </cell>
          <cell r="G4219" t="str">
            <v>F3L-979</v>
          </cell>
          <cell r="H4219" t="str">
            <v>LAS BAMBAS</v>
          </cell>
          <cell r="I4219">
            <v>164460</v>
          </cell>
          <cell r="J4219" t="str">
            <v>REPUESTO</v>
          </cell>
          <cell r="K4219" t="str">
            <v>PERNOS DE MULTIPLE DE ESCAPE</v>
          </cell>
          <cell r="L4219">
            <v>6</v>
          </cell>
          <cell r="M4219" t="str">
            <v>UNID.</v>
          </cell>
          <cell r="N4219" t="str">
            <v>TRACTO</v>
          </cell>
          <cell r="O4219">
            <v>39</v>
          </cell>
          <cell r="P4219" t="str">
            <v>M1</v>
          </cell>
          <cell r="Q4219" t="str">
            <v>J1</v>
          </cell>
          <cell r="R4219" t="str">
            <v>J8</v>
          </cell>
          <cell r="S4219" t="str">
            <v>PENDIENTE</v>
          </cell>
          <cell r="T4219">
            <v>0</v>
          </cell>
          <cell r="U4219" t="str">
            <v>CABEZAS SANCHEZ JEAN JHONATAN</v>
          </cell>
          <cell r="V4219" t="str">
            <v>FLOREZ CONDORI  JOSE WILLIANS</v>
          </cell>
        </row>
        <row r="4220">
          <cell r="A4220">
            <v>4254</v>
          </cell>
          <cell r="B4220">
            <v>42751</v>
          </cell>
          <cell r="C4220" t="str">
            <v>ENERO</v>
          </cell>
          <cell r="D4220" t="str">
            <v>2017</v>
          </cell>
          <cell r="E4220">
            <v>826</v>
          </cell>
          <cell r="F4220" t="str">
            <v>D3O-745</v>
          </cell>
          <cell r="G4220" t="str">
            <v>F3L-979</v>
          </cell>
          <cell r="H4220" t="str">
            <v>LAS BAMBAS</v>
          </cell>
          <cell r="I4220">
            <v>164460</v>
          </cell>
          <cell r="J4220" t="str">
            <v>REPUESTO</v>
          </cell>
          <cell r="K4220" t="str">
            <v>ESPARRAGOS DE MULTIPLE DE ESCAPE CON TUERCAS</v>
          </cell>
          <cell r="L4220">
            <v>2</v>
          </cell>
          <cell r="M4220" t="str">
            <v>UNID.</v>
          </cell>
          <cell r="N4220" t="str">
            <v>TRACTO</v>
          </cell>
          <cell r="O4220">
            <v>39</v>
          </cell>
          <cell r="P4220" t="str">
            <v>M1</v>
          </cell>
          <cell r="Q4220" t="str">
            <v>J1</v>
          </cell>
          <cell r="R4220" t="str">
            <v>J8</v>
          </cell>
          <cell r="S4220" t="str">
            <v>PENDIENTE</v>
          </cell>
          <cell r="T4220">
            <v>0</v>
          </cell>
          <cell r="U4220" t="str">
            <v>CABEZAS SANCHEZ JEAN JHONATAN</v>
          </cell>
          <cell r="V4220" t="str">
            <v>FLOREZ CONDORI  JOSE WILLIANS</v>
          </cell>
        </row>
        <row r="4221">
          <cell r="A4221">
            <v>4183</v>
          </cell>
          <cell r="B4221">
            <v>42751</v>
          </cell>
          <cell r="C4221" t="str">
            <v>ENERO</v>
          </cell>
          <cell r="D4221" t="str">
            <v>2017</v>
          </cell>
          <cell r="E4221">
            <v>836</v>
          </cell>
          <cell r="F4221" t="str">
            <v>D3P-744</v>
          </cell>
          <cell r="G4221" t="str">
            <v>A0F-996</v>
          </cell>
          <cell r="H4221" t="str">
            <v>LAS BAMBAS</v>
          </cell>
          <cell r="I4221">
            <v>159703</v>
          </cell>
          <cell r="J4221" t="str">
            <v>REPUESTO</v>
          </cell>
          <cell r="K4221" t="str">
            <v>FOCOS NEBLINEROS 896</v>
          </cell>
          <cell r="L4221">
            <v>2</v>
          </cell>
          <cell r="M4221" t="str">
            <v>UNID.</v>
          </cell>
          <cell r="N4221" t="str">
            <v>TRACTO</v>
          </cell>
          <cell r="O4221">
            <v>39</v>
          </cell>
          <cell r="P4221" t="str">
            <v>M5</v>
          </cell>
          <cell r="Q4221" t="str">
            <v>J1</v>
          </cell>
          <cell r="R4221" t="str">
            <v>J8</v>
          </cell>
          <cell r="S4221" t="str">
            <v>PENDIENTE</v>
          </cell>
          <cell r="T4221">
            <v>0</v>
          </cell>
          <cell r="U4221" t="str">
            <v>LOPEZ RUIZ WILBERTO</v>
          </cell>
          <cell r="V4221" t="str">
            <v>FLOREZ CONDORI  JOSE WILLIANS</v>
          </cell>
        </row>
        <row r="4222">
          <cell r="A4222">
            <v>4184</v>
          </cell>
          <cell r="B4222">
            <v>42751</v>
          </cell>
          <cell r="C4222" t="str">
            <v>ENERO</v>
          </cell>
          <cell r="D4222" t="str">
            <v>2017</v>
          </cell>
          <cell r="E4222">
            <v>836</v>
          </cell>
          <cell r="F4222" t="str">
            <v>D3P-744</v>
          </cell>
          <cell r="G4222" t="str">
            <v>A0F-996</v>
          </cell>
          <cell r="H4222" t="str">
            <v>LAS BAMBAS</v>
          </cell>
          <cell r="I4222">
            <v>159703</v>
          </cell>
          <cell r="J4222" t="str">
            <v>REPUESTO</v>
          </cell>
          <cell r="K4222" t="str">
            <v>FOCO 9006</v>
          </cell>
          <cell r="L4222">
            <v>1</v>
          </cell>
          <cell r="M4222" t="str">
            <v>UNID.</v>
          </cell>
          <cell r="N4222" t="str">
            <v>TRACTO</v>
          </cell>
          <cell r="O4222">
            <v>39</v>
          </cell>
          <cell r="P4222" t="str">
            <v>M5</v>
          </cell>
          <cell r="Q4222" t="str">
            <v>J1</v>
          </cell>
          <cell r="R4222" t="str">
            <v>J8</v>
          </cell>
          <cell r="S4222" t="str">
            <v>PENDIENTE</v>
          </cell>
          <cell r="T4222">
            <v>0</v>
          </cell>
          <cell r="U4222" t="str">
            <v>LOPEZ RUIZ WILBERTO</v>
          </cell>
          <cell r="V4222" t="str">
            <v>FLOREZ CONDORI  JOSE WILLIANS</v>
          </cell>
        </row>
        <row r="4223">
          <cell r="A4223">
            <v>4185</v>
          </cell>
          <cell r="B4223">
            <v>42751</v>
          </cell>
          <cell r="C4223" t="str">
            <v>ENERO</v>
          </cell>
          <cell r="D4223" t="str">
            <v>2017</v>
          </cell>
          <cell r="E4223">
            <v>836</v>
          </cell>
          <cell r="F4223" t="str">
            <v>D3P-744</v>
          </cell>
          <cell r="G4223" t="str">
            <v>A0F-996</v>
          </cell>
          <cell r="H4223" t="str">
            <v>LAS BAMBAS</v>
          </cell>
          <cell r="I4223">
            <v>159703</v>
          </cell>
          <cell r="J4223" t="str">
            <v>REPUESTO</v>
          </cell>
          <cell r="K4223" t="str">
            <v>FOCO LAGRIMON AMBAR</v>
          </cell>
          <cell r="L4223">
            <v>1</v>
          </cell>
          <cell r="M4223" t="str">
            <v>UNID.</v>
          </cell>
          <cell r="N4223" t="str">
            <v>TRACTO</v>
          </cell>
          <cell r="O4223">
            <v>39</v>
          </cell>
          <cell r="P4223" t="str">
            <v>M5</v>
          </cell>
          <cell r="Q4223" t="str">
            <v>J1</v>
          </cell>
          <cell r="R4223" t="str">
            <v>J8</v>
          </cell>
          <cell r="S4223" t="str">
            <v>PENDIENTE</v>
          </cell>
          <cell r="T4223">
            <v>0</v>
          </cell>
          <cell r="U4223" t="str">
            <v>LOPEZ RUIZ WILBERTO</v>
          </cell>
          <cell r="V4223" t="str">
            <v>FLOREZ CONDORI  JOSE WILLIANS</v>
          </cell>
        </row>
        <row r="4224">
          <cell r="A4224">
            <v>4186</v>
          </cell>
          <cell r="B4224">
            <v>42751</v>
          </cell>
          <cell r="C4224" t="str">
            <v>ENERO</v>
          </cell>
          <cell r="D4224" t="str">
            <v>2017</v>
          </cell>
          <cell r="E4224">
            <v>836</v>
          </cell>
          <cell r="F4224" t="str">
            <v>D3P-744</v>
          </cell>
          <cell r="G4224" t="str">
            <v>A0F-996</v>
          </cell>
          <cell r="H4224" t="str">
            <v>LAS BAMBAS</v>
          </cell>
          <cell r="I4224">
            <v>159703</v>
          </cell>
          <cell r="J4224" t="str">
            <v>REPUESTO</v>
          </cell>
          <cell r="K4224" t="str">
            <v>FUSIBLES DE 15A</v>
          </cell>
          <cell r="L4224">
            <v>2</v>
          </cell>
          <cell r="M4224" t="str">
            <v>UNID.</v>
          </cell>
          <cell r="N4224" t="str">
            <v>TRACTO</v>
          </cell>
          <cell r="O4224">
            <v>39</v>
          </cell>
          <cell r="P4224" t="str">
            <v>M5</v>
          </cell>
          <cell r="Q4224" t="str">
            <v>J1</v>
          </cell>
          <cell r="R4224" t="str">
            <v>J8</v>
          </cell>
          <cell r="S4224" t="str">
            <v>PENDIENTE</v>
          </cell>
          <cell r="T4224">
            <v>0</v>
          </cell>
          <cell r="U4224" t="str">
            <v>LOPEZ RUIZ WILBERTO</v>
          </cell>
          <cell r="V4224" t="str">
            <v>FLOREZ CONDORI  JOSE WILLIANS</v>
          </cell>
        </row>
        <row r="4225">
          <cell r="A4225">
            <v>4191</v>
          </cell>
          <cell r="B4225">
            <v>42751</v>
          </cell>
          <cell r="C4225" t="str">
            <v>ENERO</v>
          </cell>
          <cell r="D4225" t="str">
            <v>2017</v>
          </cell>
          <cell r="E4225">
            <v>836</v>
          </cell>
          <cell r="F4225" t="str">
            <v>D3P-744</v>
          </cell>
          <cell r="G4225" t="str">
            <v>A0F-996</v>
          </cell>
          <cell r="H4225" t="str">
            <v>LAS BAMBAS</v>
          </cell>
          <cell r="I4225">
            <v>159703</v>
          </cell>
          <cell r="J4225" t="str">
            <v>REPUESTO</v>
          </cell>
          <cell r="K4225" t="str">
            <v>RELAY 12V</v>
          </cell>
          <cell r="L4225">
            <v>2</v>
          </cell>
          <cell r="M4225" t="str">
            <v>UNID.</v>
          </cell>
          <cell r="N4225" t="str">
            <v>TRACTO</v>
          </cell>
          <cell r="O4225">
            <v>39</v>
          </cell>
          <cell r="P4225" t="str">
            <v>E2</v>
          </cell>
          <cell r="Q4225" t="str">
            <v>J1</v>
          </cell>
          <cell r="R4225" t="str">
            <v>J8</v>
          </cell>
          <cell r="S4225" t="str">
            <v>PENDIENTE</v>
          </cell>
          <cell r="T4225">
            <v>0</v>
          </cell>
          <cell r="U4225" t="str">
            <v>YUCA BELLIDO BORIS YERSY</v>
          </cell>
          <cell r="V4225" t="str">
            <v>FLOREZ CONDORI  JOSE WILLIANS</v>
          </cell>
        </row>
        <row r="4226">
          <cell r="A4226">
            <v>4208</v>
          </cell>
          <cell r="B4226">
            <v>42751</v>
          </cell>
          <cell r="C4226" t="str">
            <v>ENERO</v>
          </cell>
          <cell r="D4226" t="str">
            <v>2017</v>
          </cell>
          <cell r="E4226">
            <v>836</v>
          </cell>
          <cell r="F4226" t="str">
            <v>D3P-744</v>
          </cell>
          <cell r="G4226" t="str">
            <v>A0F-996</v>
          </cell>
          <cell r="H4226" t="str">
            <v>LAS BAMBAS</v>
          </cell>
          <cell r="I4226">
            <v>159703</v>
          </cell>
          <cell r="J4226" t="str">
            <v>REPUESTO</v>
          </cell>
          <cell r="K4226" t="str">
            <v>FILTRO DE COMBUSTIBLE PAPEL</v>
          </cell>
          <cell r="L4226">
            <v>1</v>
          </cell>
          <cell r="M4226" t="str">
            <v>UNID.</v>
          </cell>
          <cell r="N4226" t="str">
            <v>TRACTO</v>
          </cell>
          <cell r="O4226">
            <v>39</v>
          </cell>
          <cell r="P4226" t="str">
            <v>J1</v>
          </cell>
          <cell r="Q4226" t="str">
            <v>J1</v>
          </cell>
          <cell r="R4226" t="str">
            <v>J8</v>
          </cell>
          <cell r="S4226" t="str">
            <v>PENDIENTE</v>
          </cell>
          <cell r="T4226">
            <v>0</v>
          </cell>
          <cell r="U4226" t="str">
            <v>FLOREZ CONDORI  JOSE WILLIANS</v>
          </cell>
          <cell r="V4226" t="str">
            <v>FLOREZ CONDORI  JOSE WILLIANS</v>
          </cell>
        </row>
        <row r="4227">
          <cell r="A4227">
            <v>4209</v>
          </cell>
          <cell r="B4227">
            <v>42751</v>
          </cell>
          <cell r="C4227" t="str">
            <v>ENERO</v>
          </cell>
          <cell r="D4227" t="str">
            <v>2017</v>
          </cell>
          <cell r="E4227">
            <v>836</v>
          </cell>
          <cell r="F4227" t="str">
            <v>D3P-744</v>
          </cell>
          <cell r="G4227" t="str">
            <v>A0F-996</v>
          </cell>
          <cell r="H4227" t="str">
            <v>LAS BAMBAS</v>
          </cell>
          <cell r="I4227">
            <v>159703</v>
          </cell>
          <cell r="J4227" t="str">
            <v>REPUESTO</v>
          </cell>
          <cell r="K4227" t="str">
            <v>FILTRO DE COMBUSTIBLE MEDIANO</v>
          </cell>
          <cell r="L4227">
            <v>1</v>
          </cell>
          <cell r="M4227" t="str">
            <v>UNID.</v>
          </cell>
          <cell r="N4227" t="str">
            <v>TRACTO</v>
          </cell>
          <cell r="O4227">
            <v>39</v>
          </cell>
          <cell r="P4227" t="str">
            <v>J1</v>
          </cell>
          <cell r="Q4227" t="str">
            <v>J1</v>
          </cell>
          <cell r="R4227" t="str">
            <v>J8</v>
          </cell>
          <cell r="S4227" t="str">
            <v>PENDIENTE</v>
          </cell>
          <cell r="T4227">
            <v>0</v>
          </cell>
          <cell r="U4227" t="str">
            <v>FLOREZ CONDORI  JOSE WILLIANS</v>
          </cell>
          <cell r="V4227" t="str">
            <v>FLOREZ CONDORI  JOSE WILLIANS</v>
          </cell>
        </row>
        <row r="4228">
          <cell r="A4228">
            <v>4210</v>
          </cell>
          <cell r="B4228">
            <v>42751</v>
          </cell>
          <cell r="C4228" t="str">
            <v>ENERO</v>
          </cell>
          <cell r="D4228" t="str">
            <v>2017</v>
          </cell>
          <cell r="E4228">
            <v>836</v>
          </cell>
          <cell r="F4228" t="str">
            <v>D3P-744</v>
          </cell>
          <cell r="G4228" t="str">
            <v>A0F-996</v>
          </cell>
          <cell r="H4228" t="str">
            <v>LAS BAMBAS</v>
          </cell>
          <cell r="I4228">
            <v>159703</v>
          </cell>
          <cell r="J4228" t="str">
            <v>REPUESTO</v>
          </cell>
          <cell r="K4228" t="str">
            <v>FILTRO DE ACEITE</v>
          </cell>
          <cell r="L4228">
            <v>2</v>
          </cell>
          <cell r="M4228" t="str">
            <v>UNID.</v>
          </cell>
          <cell r="N4228" t="str">
            <v>TRACTO</v>
          </cell>
          <cell r="O4228">
            <v>39</v>
          </cell>
          <cell r="P4228" t="str">
            <v>J1</v>
          </cell>
          <cell r="Q4228" t="str">
            <v>J1</v>
          </cell>
          <cell r="R4228" t="str">
            <v>J8</v>
          </cell>
          <cell r="S4228" t="str">
            <v>PENDIENTE</v>
          </cell>
          <cell r="T4228">
            <v>0</v>
          </cell>
          <cell r="U4228" t="str">
            <v>FLOREZ CONDORI  JOSE WILLIANS</v>
          </cell>
          <cell r="V4228" t="str">
            <v>FLOREZ CONDORI  JOSE WILLIANS</v>
          </cell>
        </row>
        <row r="4229">
          <cell r="A4229">
            <v>4211</v>
          </cell>
          <cell r="B4229">
            <v>42751</v>
          </cell>
          <cell r="C4229" t="str">
            <v>ENERO</v>
          </cell>
          <cell r="D4229" t="str">
            <v>2017</v>
          </cell>
          <cell r="E4229">
            <v>836</v>
          </cell>
          <cell r="F4229" t="str">
            <v>D3P-744</v>
          </cell>
          <cell r="G4229" t="str">
            <v>A0F-996</v>
          </cell>
          <cell r="H4229" t="str">
            <v>LAS BAMBAS</v>
          </cell>
          <cell r="I4229">
            <v>159703</v>
          </cell>
          <cell r="J4229" t="str">
            <v>REPUESTO</v>
          </cell>
          <cell r="K4229" t="str">
            <v>ACEITE DE MOTOR 15W40</v>
          </cell>
          <cell r="L4229">
            <v>10</v>
          </cell>
          <cell r="M4229" t="str">
            <v>GLNS.</v>
          </cell>
          <cell r="N4229" t="str">
            <v>TRACTO</v>
          </cell>
          <cell r="O4229">
            <v>39</v>
          </cell>
          <cell r="P4229" t="str">
            <v>J1</v>
          </cell>
          <cell r="Q4229" t="str">
            <v>J1</v>
          </cell>
          <cell r="R4229" t="str">
            <v>J8</v>
          </cell>
          <cell r="S4229" t="str">
            <v>PENDIENTE</v>
          </cell>
          <cell r="T4229">
            <v>0</v>
          </cell>
          <cell r="U4229" t="str">
            <v>FLOREZ CONDORI  JOSE WILLIANS</v>
          </cell>
          <cell r="V4229" t="str">
            <v>FLOREZ CONDORI  JOSE WILLIANS</v>
          </cell>
        </row>
        <row r="4230">
          <cell r="A4230">
            <v>4177</v>
          </cell>
          <cell r="B4230">
            <v>42751</v>
          </cell>
          <cell r="C4230" t="str">
            <v>ENERO</v>
          </cell>
          <cell r="D4230" t="str">
            <v>2017</v>
          </cell>
          <cell r="E4230">
            <v>714</v>
          </cell>
          <cell r="F4230" t="str">
            <v>D3P-747</v>
          </cell>
          <cell r="G4230" t="str">
            <v>A0T-985</v>
          </cell>
          <cell r="H4230" t="str">
            <v>LAS BAMBAS</v>
          </cell>
          <cell r="I4230">
            <v>187778</v>
          </cell>
          <cell r="J4230" t="str">
            <v>REPUESTO</v>
          </cell>
          <cell r="K4230" t="str">
            <v>GOBERNADOR DE AIRE</v>
          </cell>
          <cell r="L4230">
            <v>1</v>
          </cell>
          <cell r="M4230" t="str">
            <v>UNID.</v>
          </cell>
          <cell r="N4230" t="str">
            <v>TRACTO</v>
          </cell>
          <cell r="O4230">
            <v>39</v>
          </cell>
          <cell r="P4230" t="str">
            <v>M2</v>
          </cell>
          <cell r="Q4230" t="str">
            <v>J1</v>
          </cell>
          <cell r="R4230" t="str">
            <v>J6</v>
          </cell>
          <cell r="S4230" t="str">
            <v>PENDIENTE</v>
          </cell>
          <cell r="T4230">
            <v>0</v>
          </cell>
          <cell r="U4230" t="str">
            <v>CHUMPITAZ GAGO JULIO ENRIQUE</v>
          </cell>
          <cell r="V4230" t="str">
            <v>FLOREZ CONDORI  JOSE WILLIANS</v>
          </cell>
        </row>
        <row r="4231">
          <cell r="A4231">
            <v>4182</v>
          </cell>
          <cell r="B4231">
            <v>42751</v>
          </cell>
          <cell r="C4231" t="str">
            <v>ENERO</v>
          </cell>
          <cell r="D4231" t="str">
            <v>2017</v>
          </cell>
          <cell r="E4231">
            <v>832</v>
          </cell>
          <cell r="F4231" t="str">
            <v>D3P-747</v>
          </cell>
          <cell r="G4231" t="str">
            <v>A0T-985</v>
          </cell>
          <cell r="H4231" t="str">
            <v>LAS BAMBAS</v>
          </cell>
          <cell r="I4231">
            <v>190395</v>
          </cell>
          <cell r="J4231" t="str">
            <v>REPUESTO</v>
          </cell>
          <cell r="K4231" t="str">
            <v>LLANTAS REENCAUCHADAS IDY-11R22.5</v>
          </cell>
          <cell r="L4231">
            <v>4</v>
          </cell>
          <cell r="M4231" t="str">
            <v>UNID.</v>
          </cell>
          <cell r="N4231" t="str">
            <v>TRACTO</v>
          </cell>
          <cell r="O4231">
            <v>39</v>
          </cell>
          <cell r="P4231" t="str">
            <v>M6</v>
          </cell>
          <cell r="Q4231" t="str">
            <v>J1</v>
          </cell>
          <cell r="R4231" t="str">
            <v>J8</v>
          </cell>
          <cell r="S4231" t="str">
            <v>PENDIENTE</v>
          </cell>
          <cell r="T4231">
            <v>0</v>
          </cell>
          <cell r="U4231" t="str">
            <v>PARI VENTURA  EDSON ORLANDO</v>
          </cell>
          <cell r="V4231" t="str">
            <v>FLOREZ CONDORI  JOSE WILLIANS</v>
          </cell>
        </row>
        <row r="4232">
          <cell r="A4232">
            <v>4251</v>
          </cell>
          <cell r="B4232">
            <v>42751</v>
          </cell>
          <cell r="C4232" t="str">
            <v>ENERO</v>
          </cell>
          <cell r="D4232" t="str">
            <v>2017</v>
          </cell>
          <cell r="E4232">
            <v>848</v>
          </cell>
          <cell r="F4232" t="str">
            <v>D3P-754</v>
          </cell>
          <cell r="G4232" t="str">
            <v>C0V-971</v>
          </cell>
          <cell r="H4232" t="str">
            <v>LAS BAMBAS</v>
          </cell>
          <cell r="I4232">
            <v>167618</v>
          </cell>
          <cell r="J4232" t="str">
            <v>REPUESTO</v>
          </cell>
          <cell r="K4232" t="str">
            <v>CABLE CO #14</v>
          </cell>
          <cell r="L4232">
            <v>3</v>
          </cell>
          <cell r="M4232" t="str">
            <v>M</v>
          </cell>
          <cell r="N4232" t="str">
            <v>TRACTO</v>
          </cell>
          <cell r="O4232">
            <v>39</v>
          </cell>
          <cell r="P4232" t="str">
            <v>E2</v>
          </cell>
          <cell r="Q4232" t="str">
            <v>J1</v>
          </cell>
          <cell r="R4232" t="str">
            <v>J8</v>
          </cell>
          <cell r="S4232" t="str">
            <v>PENDIENTE</v>
          </cell>
          <cell r="T4232">
            <v>0</v>
          </cell>
          <cell r="U4232" t="str">
            <v>YUCA BELLIDO BORIS YERSY</v>
          </cell>
          <cell r="V4232" t="str">
            <v>FLOREZ CONDORI  JOSE WILLIANS</v>
          </cell>
        </row>
        <row r="4233">
          <cell r="A4233">
            <v>4257</v>
          </cell>
          <cell r="B4233">
            <v>42751</v>
          </cell>
          <cell r="C4233" t="str">
            <v>ENERO</v>
          </cell>
          <cell r="D4233" t="str">
            <v>2017</v>
          </cell>
          <cell r="E4233">
            <v>848</v>
          </cell>
          <cell r="F4233" t="str">
            <v>D3P-754</v>
          </cell>
          <cell r="G4233" t="str">
            <v>C0V-971</v>
          </cell>
          <cell r="H4233" t="str">
            <v>LAS BAMBAS</v>
          </cell>
          <cell r="I4233">
            <v>167618</v>
          </cell>
          <cell r="J4233" t="str">
            <v>REPUESTO</v>
          </cell>
          <cell r="K4233" t="str">
            <v>ADAPTADOR RAPIDO 5/8</v>
          </cell>
          <cell r="L4233">
            <v>2</v>
          </cell>
          <cell r="M4233" t="str">
            <v>UNID.</v>
          </cell>
          <cell r="N4233" t="str">
            <v>TRACTO</v>
          </cell>
          <cell r="O4233">
            <v>39</v>
          </cell>
          <cell r="P4233" t="str">
            <v>M1</v>
          </cell>
          <cell r="Q4233" t="str">
            <v>J1</v>
          </cell>
          <cell r="R4233" t="str">
            <v>J1</v>
          </cell>
          <cell r="S4233" t="str">
            <v>PENDIENTE</v>
          </cell>
          <cell r="T4233">
            <v>0</v>
          </cell>
          <cell r="U4233" t="str">
            <v>CABEZAS SANCHEZ JEAN JHONATAN</v>
          </cell>
          <cell r="V4233" t="str">
            <v>FLOREZ CONDORI  JOSE WILLIANS</v>
          </cell>
        </row>
        <row r="4234">
          <cell r="A4234">
            <v>4226</v>
          </cell>
          <cell r="B4234">
            <v>42751</v>
          </cell>
          <cell r="C4234" t="str">
            <v>ENERO</v>
          </cell>
          <cell r="D4234" t="str">
            <v>2017</v>
          </cell>
          <cell r="E4234">
            <v>845</v>
          </cell>
          <cell r="F4234" t="str">
            <v>D3S-725</v>
          </cell>
          <cell r="G4234" t="str">
            <v>TBL-977</v>
          </cell>
          <cell r="H4234" t="str">
            <v>LAS BAMBAS</v>
          </cell>
          <cell r="I4234">
            <v>151345</v>
          </cell>
          <cell r="J4234" t="str">
            <v>REPUESTO</v>
          </cell>
          <cell r="K4234" t="str">
            <v>REFRIGERANTE</v>
          </cell>
          <cell r="L4234">
            <v>1</v>
          </cell>
          <cell r="M4234" t="str">
            <v>GLNS.</v>
          </cell>
          <cell r="N4234" t="str">
            <v>TRACTO</v>
          </cell>
          <cell r="O4234">
            <v>39</v>
          </cell>
          <cell r="P4234" t="str">
            <v>M2</v>
          </cell>
          <cell r="Q4234" t="str">
            <v>J1</v>
          </cell>
          <cell r="R4234" t="str">
            <v>J8</v>
          </cell>
          <cell r="S4234" t="str">
            <v>PENDIENTE</v>
          </cell>
          <cell r="T4234">
            <v>0</v>
          </cell>
          <cell r="U4234" t="str">
            <v>CHUMPITAZ GAGO JULIO ENRIQUE</v>
          </cell>
          <cell r="V4234" t="str">
            <v>FLOREZ CONDORI  JOSE WILLIANS</v>
          </cell>
        </row>
        <row r="4235">
          <cell r="A4235">
            <v>4227</v>
          </cell>
          <cell r="B4235">
            <v>42751</v>
          </cell>
          <cell r="C4235" t="str">
            <v>ENERO</v>
          </cell>
          <cell r="D4235" t="str">
            <v>2017</v>
          </cell>
          <cell r="E4235">
            <v>845</v>
          </cell>
          <cell r="F4235" t="str">
            <v>D3S-725</v>
          </cell>
          <cell r="G4235" t="str">
            <v>TBL-977</v>
          </cell>
          <cell r="H4235" t="str">
            <v>LAS BAMBAS</v>
          </cell>
          <cell r="I4235">
            <v>151345</v>
          </cell>
          <cell r="J4235" t="str">
            <v>REPUESTO</v>
          </cell>
          <cell r="K4235" t="str">
            <v>AGUA LIMPIA PARABRISA</v>
          </cell>
          <cell r="L4235">
            <v>1</v>
          </cell>
          <cell r="M4235" t="str">
            <v>GLNS.</v>
          </cell>
          <cell r="N4235" t="str">
            <v>TRACTO</v>
          </cell>
          <cell r="O4235">
            <v>39</v>
          </cell>
          <cell r="P4235" t="str">
            <v>M2</v>
          </cell>
          <cell r="Q4235" t="str">
            <v>J1</v>
          </cell>
          <cell r="R4235" t="str">
            <v>J8</v>
          </cell>
          <cell r="S4235" t="str">
            <v>PENDIENTE</v>
          </cell>
          <cell r="T4235">
            <v>0</v>
          </cell>
          <cell r="U4235" t="str">
            <v>CHUMPITAZ GAGO JULIO ENRIQUE</v>
          </cell>
          <cell r="V4235" t="str">
            <v>FLOREZ CONDORI  JOSE WILLIANS</v>
          </cell>
        </row>
        <row r="4236">
          <cell r="A4236">
            <v>4235</v>
          </cell>
          <cell r="B4236">
            <v>42751</v>
          </cell>
          <cell r="C4236" t="str">
            <v>ENERO</v>
          </cell>
          <cell r="D4236" t="str">
            <v>2017</v>
          </cell>
          <cell r="E4236">
            <v>845</v>
          </cell>
          <cell r="F4236" t="str">
            <v>D3S-725</v>
          </cell>
          <cell r="G4236" t="str">
            <v>TBL-977</v>
          </cell>
          <cell r="H4236" t="str">
            <v>LAS BAMBAS</v>
          </cell>
          <cell r="I4236">
            <v>151345</v>
          </cell>
          <cell r="J4236" t="str">
            <v>REPUESTO</v>
          </cell>
          <cell r="K4236" t="str">
            <v>PARCHE RECK 10</v>
          </cell>
          <cell r="L4236">
            <v>1</v>
          </cell>
          <cell r="M4236" t="str">
            <v>UNID.</v>
          </cell>
          <cell r="N4236" t="str">
            <v>TRACTO</v>
          </cell>
          <cell r="O4236">
            <v>39</v>
          </cell>
          <cell r="P4236" t="str">
            <v>N2</v>
          </cell>
          <cell r="Q4236" t="str">
            <v>J1</v>
          </cell>
          <cell r="R4236" t="str">
            <v>J8</v>
          </cell>
          <cell r="S4236" t="str">
            <v>PENDIENTE</v>
          </cell>
          <cell r="T4236">
            <v>0</v>
          </cell>
          <cell r="U4236" t="str">
            <v>MAMANI LARICO  EDUARDO ALVARO</v>
          </cell>
          <cell r="V4236" t="str">
            <v>FLOREZ CONDORI  JOSE WILLIANS</v>
          </cell>
        </row>
        <row r="4237">
          <cell r="A4237">
            <v>4236</v>
          </cell>
          <cell r="B4237">
            <v>42751</v>
          </cell>
          <cell r="C4237" t="str">
            <v>ENERO</v>
          </cell>
          <cell r="D4237" t="str">
            <v>2017</v>
          </cell>
          <cell r="E4237">
            <v>845</v>
          </cell>
          <cell r="F4237" t="str">
            <v>D3S-725</v>
          </cell>
          <cell r="G4237" t="str">
            <v>TBL-977</v>
          </cell>
          <cell r="H4237" t="str">
            <v>LAS BAMBAS</v>
          </cell>
          <cell r="I4237">
            <v>151345</v>
          </cell>
          <cell r="J4237" t="str">
            <v>REPUESTO</v>
          </cell>
          <cell r="K4237" t="str">
            <v>PARCHE RECK 12</v>
          </cell>
          <cell r="L4237">
            <v>1</v>
          </cell>
          <cell r="M4237" t="str">
            <v>UNID.</v>
          </cell>
          <cell r="N4237" t="str">
            <v>TRACTO</v>
          </cell>
          <cell r="O4237">
            <v>39</v>
          </cell>
          <cell r="P4237" t="str">
            <v>N2</v>
          </cell>
          <cell r="Q4237" t="str">
            <v>J1</v>
          </cell>
          <cell r="R4237" t="str">
            <v>J8</v>
          </cell>
          <cell r="S4237" t="str">
            <v>PENDIENTE</v>
          </cell>
          <cell r="T4237">
            <v>0</v>
          </cell>
          <cell r="U4237" t="str">
            <v>MAMANI LARICO  EDUARDO ALVARO</v>
          </cell>
          <cell r="V4237" t="str">
            <v>FLOREZ CONDORI  JOSE WILLIANS</v>
          </cell>
        </row>
        <row r="4238">
          <cell r="A4238">
            <v>4224</v>
          </cell>
          <cell r="B4238">
            <v>42751</v>
          </cell>
          <cell r="C4238" t="str">
            <v>ENERO</v>
          </cell>
          <cell r="D4238" t="str">
            <v>2017</v>
          </cell>
          <cell r="E4238">
            <v>768</v>
          </cell>
          <cell r="F4238" t="str">
            <v>D4X-872</v>
          </cell>
          <cell r="G4238" t="str">
            <v>B4P-976</v>
          </cell>
          <cell r="H4238" t="str">
            <v>LAS BAMBAS</v>
          </cell>
          <cell r="I4238">
            <v>187246</v>
          </cell>
          <cell r="J4238" t="str">
            <v>REPUESTO</v>
          </cell>
          <cell r="K4238" t="str">
            <v>REFRIGERANTE</v>
          </cell>
          <cell r="L4238">
            <v>1</v>
          </cell>
          <cell r="M4238" t="str">
            <v>GLNS.</v>
          </cell>
          <cell r="N4238" t="str">
            <v>TRACTO</v>
          </cell>
          <cell r="O4238">
            <v>39</v>
          </cell>
          <cell r="P4238" t="str">
            <v>M5</v>
          </cell>
          <cell r="Q4238" t="str">
            <v>J1</v>
          </cell>
          <cell r="R4238" t="str">
            <v>J8</v>
          </cell>
          <cell r="S4238" t="str">
            <v>PENDIENTE</v>
          </cell>
          <cell r="T4238">
            <v>0</v>
          </cell>
          <cell r="U4238" t="str">
            <v>LOPEZ RUIZ WILBERTO</v>
          </cell>
          <cell r="V4238" t="str">
            <v>FLOREZ CONDORI  JOSE WILLIANS</v>
          </cell>
        </row>
        <row r="4239">
          <cell r="A4239">
            <v>4225</v>
          </cell>
          <cell r="B4239">
            <v>42751</v>
          </cell>
          <cell r="C4239" t="str">
            <v>ENERO</v>
          </cell>
          <cell r="D4239" t="str">
            <v>2017</v>
          </cell>
          <cell r="E4239">
            <v>768</v>
          </cell>
          <cell r="F4239" t="str">
            <v>D4X-872</v>
          </cell>
          <cell r="G4239" t="str">
            <v>B4P-976</v>
          </cell>
          <cell r="H4239" t="str">
            <v>LAS BAMBAS</v>
          </cell>
          <cell r="I4239">
            <v>187246</v>
          </cell>
          <cell r="J4239" t="str">
            <v>REPUESTO</v>
          </cell>
          <cell r="K4239" t="str">
            <v>AGUA LIMPIA PARABRISA</v>
          </cell>
          <cell r="L4239">
            <v>1</v>
          </cell>
          <cell r="M4239" t="str">
            <v>GLNS.</v>
          </cell>
          <cell r="N4239" t="str">
            <v>TRACTO</v>
          </cell>
          <cell r="O4239">
            <v>39</v>
          </cell>
          <cell r="P4239" t="str">
            <v>M5</v>
          </cell>
          <cell r="Q4239" t="str">
            <v>J1</v>
          </cell>
          <cell r="R4239" t="str">
            <v>J8</v>
          </cell>
          <cell r="S4239" t="str">
            <v>PENDIENTE</v>
          </cell>
          <cell r="T4239">
            <v>0</v>
          </cell>
          <cell r="U4239" t="str">
            <v>LOPEZ RUIZ WILBERTO</v>
          </cell>
          <cell r="V4239" t="str">
            <v>FLOREZ CONDORI  JOSE WILLIANS</v>
          </cell>
        </row>
        <row r="4240">
          <cell r="A4240">
            <v>4234</v>
          </cell>
          <cell r="B4240">
            <v>42751</v>
          </cell>
          <cell r="C4240" t="str">
            <v>ENERO</v>
          </cell>
          <cell r="D4240" t="str">
            <v>2017</v>
          </cell>
          <cell r="E4240">
            <v>846</v>
          </cell>
          <cell r="F4240" t="str">
            <v>D4X-872</v>
          </cell>
          <cell r="G4240" t="str">
            <v>B4P-976</v>
          </cell>
          <cell r="H4240" t="str">
            <v>LAS BAMBAS</v>
          </cell>
          <cell r="I4240">
            <v>188556</v>
          </cell>
          <cell r="J4240" t="str">
            <v>REPUESTO</v>
          </cell>
          <cell r="K4240" t="str">
            <v>TAPA DE TANQUE DE DEPOSITO DE LIMPIAPARABRISA</v>
          </cell>
          <cell r="L4240">
            <v>1</v>
          </cell>
          <cell r="M4240" t="str">
            <v>UNID.</v>
          </cell>
          <cell r="N4240" t="str">
            <v>TRACTO</v>
          </cell>
          <cell r="O4240">
            <v>39</v>
          </cell>
          <cell r="P4240" t="str">
            <v>M5</v>
          </cell>
          <cell r="Q4240" t="str">
            <v>J1</v>
          </cell>
          <cell r="R4240" t="str">
            <v>J8</v>
          </cell>
          <cell r="S4240" t="str">
            <v>PENDIENTE</v>
          </cell>
          <cell r="T4240">
            <v>0</v>
          </cell>
          <cell r="U4240" t="str">
            <v>LOPEZ RUIZ WILBERTO</v>
          </cell>
          <cell r="V4240" t="str">
            <v>FLOREZ CONDORI  JOSE WILLIANS</v>
          </cell>
        </row>
        <row r="4241">
          <cell r="A4241">
            <v>4178</v>
          </cell>
          <cell r="B4241">
            <v>42751</v>
          </cell>
          <cell r="C4241" t="str">
            <v>ENERO</v>
          </cell>
          <cell r="D4241" t="str">
            <v>2017</v>
          </cell>
          <cell r="E4241">
            <v>837</v>
          </cell>
          <cell r="F4241" t="str">
            <v>D6G-805</v>
          </cell>
          <cell r="G4241" t="str">
            <v>T4Z-996</v>
          </cell>
          <cell r="H4241" t="str">
            <v>LAS BAMBAS</v>
          </cell>
          <cell r="I4241">
            <v>228235</v>
          </cell>
          <cell r="J4241" t="str">
            <v>REPUESTO</v>
          </cell>
          <cell r="K4241" t="str">
            <v>MAXIBRAKE DE TRACTO</v>
          </cell>
          <cell r="L4241">
            <v>1</v>
          </cell>
          <cell r="M4241" t="str">
            <v>UNID.</v>
          </cell>
          <cell r="N4241" t="str">
            <v>TRACTO</v>
          </cell>
          <cell r="O4241">
            <v>39</v>
          </cell>
          <cell r="P4241" t="str">
            <v>M4</v>
          </cell>
          <cell r="Q4241" t="str">
            <v>J1</v>
          </cell>
          <cell r="R4241" t="str">
            <v>J8</v>
          </cell>
          <cell r="S4241" t="str">
            <v>PENDIENTE</v>
          </cell>
          <cell r="T4241">
            <v>0</v>
          </cell>
          <cell r="U4241" t="str">
            <v>JULLIRI APAZA UBALDO</v>
          </cell>
          <cell r="V4241" t="str">
            <v>FLOREZ CONDORI  JOSE WILLIANS</v>
          </cell>
        </row>
        <row r="4242">
          <cell r="A4242">
            <v>4179</v>
          </cell>
          <cell r="B4242">
            <v>42751</v>
          </cell>
          <cell r="C4242" t="str">
            <v>ENERO</v>
          </cell>
          <cell r="D4242" t="str">
            <v>2017</v>
          </cell>
          <cell r="E4242">
            <v>837</v>
          </cell>
          <cell r="F4242" t="str">
            <v>D6G-805</v>
          </cell>
          <cell r="G4242" t="str">
            <v>T4Z-996</v>
          </cell>
          <cell r="H4242" t="str">
            <v>LAS BAMBAS</v>
          </cell>
          <cell r="I4242">
            <v>228235</v>
          </cell>
          <cell r="J4242" t="str">
            <v>REPUESTO</v>
          </cell>
          <cell r="K4242" t="str">
            <v>NIPLE 45° M2 SALIDA 1/2</v>
          </cell>
          <cell r="L4242">
            <v>1</v>
          </cell>
          <cell r="M4242" t="str">
            <v>UNID.</v>
          </cell>
          <cell r="N4242" t="str">
            <v>TRACTO</v>
          </cell>
          <cell r="O4242">
            <v>39</v>
          </cell>
          <cell r="P4242" t="str">
            <v>M4</v>
          </cell>
          <cell r="Q4242" t="str">
            <v>J1</v>
          </cell>
          <cell r="R4242" t="str">
            <v>J8</v>
          </cell>
          <cell r="S4242" t="str">
            <v>PENDIENTE</v>
          </cell>
          <cell r="T4242">
            <v>0</v>
          </cell>
          <cell r="U4242" t="str">
            <v>JULLIRI APAZA UBALDO</v>
          </cell>
          <cell r="V4242" t="str">
            <v>FLOREZ CONDORI  JOSE WILLIANS</v>
          </cell>
        </row>
        <row r="4243">
          <cell r="A4243">
            <v>4219</v>
          </cell>
          <cell r="B4243">
            <v>42751</v>
          </cell>
          <cell r="C4243" t="str">
            <v>ENERO</v>
          </cell>
          <cell r="D4243" t="str">
            <v>2017</v>
          </cell>
          <cell r="E4243">
            <v>837</v>
          </cell>
          <cell r="F4243" t="str">
            <v>D6G-805</v>
          </cell>
          <cell r="G4243" t="str">
            <v>T4Z-996</v>
          </cell>
          <cell r="H4243" t="str">
            <v>LAS BAMBAS</v>
          </cell>
          <cell r="I4243">
            <v>228235</v>
          </cell>
          <cell r="J4243" t="str">
            <v>REPUESTO</v>
          </cell>
          <cell r="K4243" t="str">
            <v>REFRIGERANTE</v>
          </cell>
          <cell r="L4243">
            <v>1</v>
          </cell>
          <cell r="M4243" t="str">
            <v>GLNS.</v>
          </cell>
          <cell r="N4243" t="str">
            <v>TRACTO</v>
          </cell>
          <cell r="O4243">
            <v>39</v>
          </cell>
          <cell r="P4243" t="str">
            <v>M4</v>
          </cell>
          <cell r="Q4243" t="str">
            <v>J1</v>
          </cell>
          <cell r="R4243" t="str">
            <v>J8</v>
          </cell>
          <cell r="S4243" t="str">
            <v>PENDIENTE</v>
          </cell>
          <cell r="T4243">
            <v>0</v>
          </cell>
          <cell r="U4243" t="str">
            <v>JULLIRI APAZA UBALDO</v>
          </cell>
          <cell r="V4243" t="str">
            <v>FLOREZ CONDORI  JOSE WILLIANS</v>
          </cell>
        </row>
        <row r="4244">
          <cell r="A4244">
            <v>4220</v>
          </cell>
          <cell r="B4244">
            <v>42751</v>
          </cell>
          <cell r="C4244" t="str">
            <v>ENERO</v>
          </cell>
          <cell r="D4244" t="str">
            <v>2017</v>
          </cell>
          <cell r="E4244">
            <v>837</v>
          </cell>
          <cell r="F4244" t="str">
            <v>D6G-805</v>
          </cell>
          <cell r="G4244" t="str">
            <v>T4Z-996</v>
          </cell>
          <cell r="H4244" t="str">
            <v>LAS BAMBAS</v>
          </cell>
          <cell r="I4244">
            <v>228235</v>
          </cell>
          <cell r="J4244" t="str">
            <v>REPUESTO</v>
          </cell>
          <cell r="K4244" t="str">
            <v>ACEITE DE MOTOR 15W40</v>
          </cell>
          <cell r="L4244">
            <v>0.5</v>
          </cell>
          <cell r="M4244" t="str">
            <v>GLNS.</v>
          </cell>
          <cell r="N4244" t="str">
            <v>TRACTO</v>
          </cell>
          <cell r="O4244">
            <v>39</v>
          </cell>
          <cell r="P4244" t="str">
            <v>M4</v>
          </cell>
          <cell r="Q4244" t="str">
            <v>J1</v>
          </cell>
          <cell r="R4244" t="str">
            <v>J8</v>
          </cell>
          <cell r="S4244" t="str">
            <v>PENDIENTE</v>
          </cell>
          <cell r="T4244">
            <v>0</v>
          </cell>
          <cell r="U4244" t="str">
            <v>JULLIRI APAZA UBALDO</v>
          </cell>
          <cell r="V4244" t="str">
            <v>FLOREZ CONDORI  JOSE WILLIANS</v>
          </cell>
        </row>
        <row r="4245">
          <cell r="A4245">
            <v>4221</v>
          </cell>
          <cell r="B4245">
            <v>42751</v>
          </cell>
          <cell r="C4245" t="str">
            <v>ENERO</v>
          </cell>
          <cell r="D4245" t="str">
            <v>2017</v>
          </cell>
          <cell r="E4245">
            <v>837</v>
          </cell>
          <cell r="F4245" t="str">
            <v>D6G-805</v>
          </cell>
          <cell r="G4245" t="str">
            <v>T4Z-996</v>
          </cell>
          <cell r="H4245" t="str">
            <v>LAS BAMBAS</v>
          </cell>
          <cell r="I4245">
            <v>228235</v>
          </cell>
          <cell r="J4245" t="str">
            <v>REPUESTO</v>
          </cell>
          <cell r="K4245" t="str">
            <v>AGUA LIMPIA PARABRISA</v>
          </cell>
          <cell r="L4245">
            <v>1</v>
          </cell>
          <cell r="M4245" t="str">
            <v>GLNS.</v>
          </cell>
          <cell r="N4245" t="str">
            <v>TRACTO</v>
          </cell>
          <cell r="O4245">
            <v>39</v>
          </cell>
          <cell r="P4245" t="str">
            <v>M4</v>
          </cell>
          <cell r="Q4245" t="str">
            <v>J1</v>
          </cell>
          <cell r="R4245" t="str">
            <v>J8</v>
          </cell>
          <cell r="S4245" t="str">
            <v>PENDIENTE</v>
          </cell>
          <cell r="T4245">
            <v>0</v>
          </cell>
          <cell r="U4245" t="str">
            <v>JULLIRI APAZA UBALDO</v>
          </cell>
          <cell r="V4245" t="str">
            <v>FLOREZ CONDORI  JOSE WILLIANS</v>
          </cell>
        </row>
        <row r="4246">
          <cell r="A4246">
            <v>4245</v>
          </cell>
          <cell r="B4246">
            <v>42751</v>
          </cell>
          <cell r="C4246" t="str">
            <v>ENERO</v>
          </cell>
          <cell r="D4246" t="str">
            <v>2017</v>
          </cell>
          <cell r="E4246">
            <v>851</v>
          </cell>
          <cell r="F4246" t="str">
            <v>D7N-755</v>
          </cell>
          <cell r="G4246" t="str">
            <v>F7L-983</v>
          </cell>
          <cell r="H4246" t="str">
            <v>LAS BAMBAS</v>
          </cell>
          <cell r="I4246">
            <v>55492</v>
          </cell>
          <cell r="J4246" t="str">
            <v>REPUESTO</v>
          </cell>
          <cell r="K4246" t="str">
            <v>PARCHE RACK 14</v>
          </cell>
          <cell r="L4246">
            <v>1</v>
          </cell>
          <cell r="M4246" t="str">
            <v>UNID.</v>
          </cell>
          <cell r="N4246" t="str">
            <v>CISTERNA</v>
          </cell>
          <cell r="O4246">
            <v>39</v>
          </cell>
          <cell r="P4246" t="str">
            <v>N2</v>
          </cell>
          <cell r="Q4246" t="str">
            <v>J1</v>
          </cell>
          <cell r="R4246" t="str">
            <v>J8</v>
          </cell>
          <cell r="S4246" t="str">
            <v>PENDIENTE</v>
          </cell>
          <cell r="T4246">
            <v>0</v>
          </cell>
          <cell r="U4246" t="str">
            <v>MAMANI LARICO  EDUARDO ALVARO</v>
          </cell>
          <cell r="V4246" t="str">
            <v>FLOREZ CONDORI  JOSE WILLIANS</v>
          </cell>
        </row>
        <row r="4247">
          <cell r="A4247">
            <v>4246</v>
          </cell>
          <cell r="B4247">
            <v>42751</v>
          </cell>
          <cell r="C4247" t="str">
            <v>ENERO</v>
          </cell>
          <cell r="D4247" t="str">
            <v>2017</v>
          </cell>
          <cell r="E4247">
            <v>851</v>
          </cell>
          <cell r="F4247" t="str">
            <v>D7N-755</v>
          </cell>
          <cell r="G4247" t="str">
            <v>F7L-983</v>
          </cell>
          <cell r="H4247" t="str">
            <v>LAS BAMBAS</v>
          </cell>
          <cell r="I4247">
            <v>55492</v>
          </cell>
          <cell r="J4247" t="str">
            <v>REPUESTO</v>
          </cell>
          <cell r="K4247" t="str">
            <v>PARCHE RACK 10</v>
          </cell>
          <cell r="L4247">
            <v>1</v>
          </cell>
          <cell r="M4247" t="str">
            <v>UNID.</v>
          </cell>
          <cell r="N4247" t="str">
            <v>CISTERNA</v>
          </cell>
          <cell r="O4247">
            <v>39</v>
          </cell>
          <cell r="P4247" t="str">
            <v>N2</v>
          </cell>
          <cell r="Q4247" t="str">
            <v>J1</v>
          </cell>
          <cell r="R4247" t="str">
            <v>J8</v>
          </cell>
          <cell r="S4247" t="str">
            <v>PENDIENTE</v>
          </cell>
          <cell r="T4247">
            <v>0</v>
          </cell>
          <cell r="U4247" t="str">
            <v>MAMANI LARICO  EDUARDO ALVARO</v>
          </cell>
          <cell r="V4247" t="str">
            <v>FLOREZ CONDORI  JOSE WILLIANS</v>
          </cell>
        </row>
        <row r="4248">
          <cell r="A4248">
            <v>4252</v>
          </cell>
          <cell r="B4248">
            <v>42751</v>
          </cell>
          <cell r="C4248" t="str">
            <v>ENERO</v>
          </cell>
          <cell r="D4248" t="str">
            <v>2017</v>
          </cell>
          <cell r="E4248">
            <v>851</v>
          </cell>
          <cell r="F4248" t="str">
            <v>D7N-755</v>
          </cell>
          <cell r="G4248" t="str">
            <v>F7L-983</v>
          </cell>
          <cell r="H4248" t="str">
            <v>LAS BAMBAS</v>
          </cell>
          <cell r="I4248">
            <v>55492</v>
          </cell>
          <cell r="J4248" t="str">
            <v>REPUESTO</v>
          </cell>
          <cell r="K4248" t="str">
            <v>FOCOS H3 24V</v>
          </cell>
          <cell r="L4248">
            <v>2</v>
          </cell>
          <cell r="M4248" t="str">
            <v>UNID.</v>
          </cell>
          <cell r="N4248" t="str">
            <v>TRACTO</v>
          </cell>
          <cell r="O4248">
            <v>39</v>
          </cell>
          <cell r="P4248" t="str">
            <v>E2</v>
          </cell>
          <cell r="Q4248" t="str">
            <v>J1</v>
          </cell>
          <cell r="R4248" t="str">
            <v>J8</v>
          </cell>
          <cell r="S4248" t="str">
            <v>PENDIENTE</v>
          </cell>
          <cell r="T4248">
            <v>0</v>
          </cell>
          <cell r="U4248" t="str">
            <v>YUCA BELLIDO BORIS YERSY</v>
          </cell>
          <cell r="V4248" t="str">
            <v>FLOREZ CONDORI  JOSE WILLIANS</v>
          </cell>
        </row>
        <row r="4249">
          <cell r="A4249">
            <v>4180</v>
          </cell>
          <cell r="B4249">
            <v>42751</v>
          </cell>
          <cell r="C4249" t="str">
            <v>ENERO</v>
          </cell>
          <cell r="D4249" t="str">
            <v>2017</v>
          </cell>
          <cell r="E4249">
            <v>200</v>
          </cell>
          <cell r="F4249" t="str">
            <v>TALLER</v>
          </cell>
          <cell r="G4249" t="str">
            <v>TALLER</v>
          </cell>
          <cell r="H4249" t="str">
            <v>TALLER</v>
          </cell>
          <cell r="I4249" t="str">
            <v>TALLER</v>
          </cell>
          <cell r="J4249" t="str">
            <v>REPUESTO</v>
          </cell>
          <cell r="K4249" t="str">
            <v>DISCO DE CORTE 4</v>
          </cell>
          <cell r="L4249">
            <v>1</v>
          </cell>
          <cell r="M4249" t="str">
            <v>UNID.</v>
          </cell>
          <cell r="N4249" t="str">
            <v>TALLER</v>
          </cell>
          <cell r="O4249">
            <v>39</v>
          </cell>
          <cell r="P4249" t="str">
            <v>M4</v>
          </cell>
          <cell r="Q4249" t="str">
            <v>J1</v>
          </cell>
          <cell r="R4249" t="str">
            <v>J8</v>
          </cell>
          <cell r="S4249" t="str">
            <v>PENDIENTE</v>
          </cell>
          <cell r="T4249">
            <v>0</v>
          </cell>
          <cell r="U4249" t="str">
            <v>JULLIRI APAZA UBALDO</v>
          </cell>
          <cell r="V4249" t="str">
            <v>FLOREZ CONDORI  JOSE WILLIANS</v>
          </cell>
        </row>
        <row r="4250">
          <cell r="A4250">
            <v>4181</v>
          </cell>
          <cell r="B4250">
            <v>42751</v>
          </cell>
          <cell r="C4250" t="str">
            <v>ENERO</v>
          </cell>
          <cell r="D4250" t="str">
            <v>2017</v>
          </cell>
          <cell r="E4250">
            <v>200</v>
          </cell>
          <cell r="F4250" t="str">
            <v>TALLER</v>
          </cell>
          <cell r="G4250" t="str">
            <v>TALLER</v>
          </cell>
          <cell r="H4250" t="str">
            <v>TALLER</v>
          </cell>
          <cell r="I4250" t="str">
            <v>TALLER</v>
          </cell>
          <cell r="J4250" t="str">
            <v>REPUESTO</v>
          </cell>
          <cell r="K4250" t="str">
            <v>TRAPO INDUSTRIAL</v>
          </cell>
          <cell r="L4250">
            <v>2</v>
          </cell>
          <cell r="M4250" t="str">
            <v>KG.</v>
          </cell>
          <cell r="N4250" t="str">
            <v>TALLER</v>
          </cell>
          <cell r="O4250">
            <v>39</v>
          </cell>
          <cell r="P4250" t="str">
            <v>M5</v>
          </cell>
          <cell r="Q4250" t="str">
            <v>J1</v>
          </cell>
          <cell r="R4250" t="str">
            <v>J8</v>
          </cell>
          <cell r="S4250" t="str">
            <v>PENDIENTE</v>
          </cell>
          <cell r="T4250">
            <v>0</v>
          </cell>
          <cell r="U4250" t="str">
            <v>LOPEZ RUIZ WILBERTO</v>
          </cell>
          <cell r="V4250" t="str">
            <v>FLOREZ CONDORI  JOSE WILLIANS</v>
          </cell>
        </row>
        <row r="4251">
          <cell r="A4251">
            <v>4207</v>
          </cell>
          <cell r="B4251">
            <v>42751</v>
          </cell>
          <cell r="C4251" t="str">
            <v>ENERO</v>
          </cell>
          <cell r="D4251" t="str">
            <v>2017</v>
          </cell>
          <cell r="E4251">
            <v>200</v>
          </cell>
          <cell r="F4251" t="str">
            <v>TALLER</v>
          </cell>
          <cell r="G4251" t="str">
            <v>TALLER</v>
          </cell>
          <cell r="H4251" t="str">
            <v>TALLER</v>
          </cell>
          <cell r="I4251" t="str">
            <v>TALLER</v>
          </cell>
          <cell r="J4251" t="str">
            <v>REPUESTO</v>
          </cell>
          <cell r="K4251" t="str">
            <v>LUNAS TRANSPARENTES  PARA CARETA DE SOLDAR</v>
          </cell>
          <cell r="L4251">
            <v>2</v>
          </cell>
          <cell r="M4251" t="str">
            <v>UNID.</v>
          </cell>
          <cell r="N4251" t="str">
            <v>TALLER</v>
          </cell>
          <cell r="O4251">
            <v>39</v>
          </cell>
          <cell r="P4251" t="str">
            <v>S1</v>
          </cell>
          <cell r="Q4251" t="str">
            <v>J1</v>
          </cell>
          <cell r="R4251" t="str">
            <v>J8</v>
          </cell>
          <cell r="S4251" t="str">
            <v>PENDIENTE</v>
          </cell>
          <cell r="T4251">
            <v>0</v>
          </cell>
          <cell r="U4251" t="str">
            <v>BAYONA CRUZ CRISTIAN ARMANDO</v>
          </cell>
          <cell r="V4251" t="str">
            <v>FLOREZ CONDORI  JOSE WILLIANS</v>
          </cell>
        </row>
        <row r="4252">
          <cell r="A4252">
            <v>4213</v>
          </cell>
          <cell r="B4252">
            <v>42751</v>
          </cell>
          <cell r="C4252" t="str">
            <v>ENERO</v>
          </cell>
          <cell r="D4252" t="str">
            <v>2017</v>
          </cell>
          <cell r="E4252">
            <v>200</v>
          </cell>
          <cell r="F4252" t="str">
            <v>TALLER</v>
          </cell>
          <cell r="G4252" t="str">
            <v>TALLER</v>
          </cell>
          <cell r="H4252" t="str">
            <v>TALLER</v>
          </cell>
          <cell r="I4252" t="str">
            <v>TALLER</v>
          </cell>
          <cell r="J4252" t="str">
            <v>INSUMO TALLER</v>
          </cell>
          <cell r="K4252" t="str">
            <v>SPRAY COLOR BLANCO</v>
          </cell>
          <cell r="L4252">
            <v>1</v>
          </cell>
          <cell r="M4252" t="str">
            <v>UNID.</v>
          </cell>
          <cell r="N4252" t="str">
            <v>TALLER</v>
          </cell>
          <cell r="O4252">
            <v>39</v>
          </cell>
          <cell r="P4252" t="str">
            <v>N2</v>
          </cell>
          <cell r="Q4252" t="str">
            <v>J3</v>
          </cell>
          <cell r="R4252" t="str">
            <v>J6</v>
          </cell>
          <cell r="S4252" t="str">
            <v>PENDIENTE</v>
          </cell>
          <cell r="T4252">
            <v>0</v>
          </cell>
          <cell r="U4252" t="str">
            <v>MAMANI LARICO  EDUARDO ALVARO</v>
          </cell>
          <cell r="V4252" t="str">
            <v>CHURA PIZARRO ALBERTO</v>
          </cell>
        </row>
        <row r="4253">
          <cell r="A4253">
            <v>4214</v>
          </cell>
          <cell r="B4253">
            <v>42751</v>
          </cell>
          <cell r="C4253" t="str">
            <v>ENERO</v>
          </cell>
          <cell r="D4253" t="str">
            <v>2017</v>
          </cell>
          <cell r="E4253">
            <v>200</v>
          </cell>
          <cell r="F4253" t="str">
            <v>TALLER</v>
          </cell>
          <cell r="G4253" t="str">
            <v>TALLER</v>
          </cell>
          <cell r="H4253" t="str">
            <v>TALLER</v>
          </cell>
          <cell r="I4253" t="str">
            <v>TALLER</v>
          </cell>
          <cell r="J4253" t="str">
            <v>INSUMO TALLER</v>
          </cell>
          <cell r="K4253" t="str">
            <v>SPRAY COLOR ALUMINIO</v>
          </cell>
          <cell r="L4253">
            <v>1</v>
          </cell>
          <cell r="M4253" t="str">
            <v>UNID.</v>
          </cell>
          <cell r="N4253" t="str">
            <v>TALLER</v>
          </cell>
          <cell r="O4253">
            <v>39</v>
          </cell>
          <cell r="P4253" t="str">
            <v>N2</v>
          </cell>
          <cell r="Q4253" t="str">
            <v>J3</v>
          </cell>
          <cell r="R4253" t="str">
            <v>J6</v>
          </cell>
          <cell r="S4253" t="str">
            <v>PENDIENTE</v>
          </cell>
          <cell r="T4253">
            <v>0</v>
          </cell>
          <cell r="U4253" t="str">
            <v>MAMANI LARICO  EDUARDO ALVARO</v>
          </cell>
          <cell r="V4253" t="str">
            <v>CHURA PIZARRO ALBERTO</v>
          </cell>
        </row>
        <row r="4254">
          <cell r="A4254">
            <v>4215</v>
          </cell>
          <cell r="B4254">
            <v>42751</v>
          </cell>
          <cell r="C4254" t="str">
            <v>ENERO</v>
          </cell>
          <cell r="D4254" t="str">
            <v>2017</v>
          </cell>
          <cell r="E4254">
            <v>200</v>
          </cell>
          <cell r="F4254" t="str">
            <v>TALLER</v>
          </cell>
          <cell r="G4254" t="str">
            <v>TALLER</v>
          </cell>
          <cell r="H4254" t="str">
            <v>TALLER</v>
          </cell>
          <cell r="I4254" t="str">
            <v>TALLER</v>
          </cell>
          <cell r="J4254" t="str">
            <v>INSUMO TALLER</v>
          </cell>
          <cell r="K4254" t="str">
            <v>MEDIDOR DE REMANENTES</v>
          </cell>
          <cell r="L4254">
            <v>2</v>
          </cell>
          <cell r="M4254" t="str">
            <v>UNID.</v>
          </cell>
          <cell r="N4254" t="str">
            <v>TALLER</v>
          </cell>
          <cell r="O4254">
            <v>39</v>
          </cell>
          <cell r="P4254" t="str">
            <v>N2</v>
          </cell>
          <cell r="Q4254" t="str">
            <v>J3</v>
          </cell>
          <cell r="R4254" t="str">
            <v>J6</v>
          </cell>
          <cell r="S4254" t="str">
            <v>PENDIENTE</v>
          </cell>
          <cell r="T4254">
            <v>0</v>
          </cell>
          <cell r="U4254" t="str">
            <v>MAMANI LARICO  EDUARDO ALVARO</v>
          </cell>
          <cell r="V4254" t="str">
            <v>CHURA PIZARRO ALBERTO</v>
          </cell>
        </row>
        <row r="4255">
          <cell r="A4255">
            <v>4216</v>
          </cell>
          <cell r="B4255">
            <v>42751</v>
          </cell>
          <cell r="C4255" t="str">
            <v>ENERO</v>
          </cell>
          <cell r="D4255" t="str">
            <v>2017</v>
          </cell>
          <cell r="E4255">
            <v>200</v>
          </cell>
          <cell r="F4255" t="str">
            <v>TALLER</v>
          </cell>
          <cell r="G4255" t="str">
            <v>TALLER</v>
          </cell>
          <cell r="H4255" t="str">
            <v>TALLER</v>
          </cell>
          <cell r="I4255" t="str">
            <v>TALLER</v>
          </cell>
          <cell r="J4255" t="str">
            <v>INSUMO TALLER</v>
          </cell>
          <cell r="K4255" t="str">
            <v>PLUMON COLOR NEGRO</v>
          </cell>
          <cell r="L4255">
            <v>2</v>
          </cell>
          <cell r="M4255" t="str">
            <v>UNID.</v>
          </cell>
          <cell r="N4255" t="str">
            <v>TALLER</v>
          </cell>
          <cell r="O4255">
            <v>39</v>
          </cell>
          <cell r="P4255" t="str">
            <v>N2</v>
          </cell>
          <cell r="Q4255" t="str">
            <v>J3</v>
          </cell>
          <cell r="R4255" t="str">
            <v>J6</v>
          </cell>
          <cell r="S4255" t="str">
            <v>PENDIENTE</v>
          </cell>
          <cell r="T4255">
            <v>0</v>
          </cell>
          <cell r="U4255" t="str">
            <v>MAMANI LARICO  EDUARDO ALVARO</v>
          </cell>
          <cell r="V4255" t="str">
            <v>CHURA PIZARRO ALBERTO</v>
          </cell>
        </row>
        <row r="4256">
          <cell r="A4256">
            <v>4238</v>
          </cell>
          <cell r="B4256">
            <v>42751</v>
          </cell>
          <cell r="C4256" t="str">
            <v>ENERO</v>
          </cell>
          <cell r="D4256" t="str">
            <v>2017</v>
          </cell>
          <cell r="E4256">
            <v>200</v>
          </cell>
          <cell r="F4256" t="str">
            <v>TALLER</v>
          </cell>
          <cell r="G4256" t="str">
            <v>TALLER</v>
          </cell>
          <cell r="H4256" t="str">
            <v>TALLER</v>
          </cell>
          <cell r="I4256" t="str">
            <v>TALLER</v>
          </cell>
          <cell r="J4256" t="str">
            <v>MATERIALES</v>
          </cell>
          <cell r="K4256" t="str">
            <v>LIMPIACONTACTO</v>
          </cell>
          <cell r="L4256">
            <v>1</v>
          </cell>
          <cell r="M4256" t="str">
            <v>UNID.</v>
          </cell>
          <cell r="N4256" t="str">
            <v>TALLER</v>
          </cell>
          <cell r="O4256">
            <v>39</v>
          </cell>
          <cell r="P4256" t="str">
            <v>E3</v>
          </cell>
          <cell r="Q4256" t="str">
            <v>J1</v>
          </cell>
          <cell r="R4256" t="str">
            <v>J8</v>
          </cell>
          <cell r="S4256" t="str">
            <v>PENDIENTE</v>
          </cell>
          <cell r="T4256">
            <v>0</v>
          </cell>
          <cell r="U4256" t="str">
            <v>CONDORI CHURATA ALEX</v>
          </cell>
          <cell r="V4256" t="str">
            <v>FLOREZ CONDORI  JOSE WILLIANS</v>
          </cell>
        </row>
        <row r="4257">
          <cell r="A4257">
            <v>4242</v>
          </cell>
          <cell r="B4257">
            <v>42751</v>
          </cell>
          <cell r="C4257" t="str">
            <v>ENERO</v>
          </cell>
          <cell r="D4257" t="str">
            <v>2017</v>
          </cell>
          <cell r="E4257">
            <v>200</v>
          </cell>
          <cell r="F4257" t="str">
            <v>TALLER</v>
          </cell>
          <cell r="G4257" t="str">
            <v>TALLER</v>
          </cell>
          <cell r="H4257" t="str">
            <v>TALLER</v>
          </cell>
          <cell r="I4257" t="str">
            <v>TALLER</v>
          </cell>
          <cell r="J4257" t="str">
            <v>MATERIALES</v>
          </cell>
          <cell r="K4257" t="str">
            <v>BOTELLA DE OXIGENO DE 10 M3</v>
          </cell>
          <cell r="L4257">
            <v>2</v>
          </cell>
          <cell r="M4257" t="str">
            <v>UNID.</v>
          </cell>
          <cell r="N4257" t="str">
            <v>TALLER</v>
          </cell>
          <cell r="O4257">
            <v>39</v>
          </cell>
          <cell r="P4257" t="str">
            <v>S1</v>
          </cell>
          <cell r="Q4257" t="str">
            <v>J1</v>
          </cell>
          <cell r="R4257" t="str">
            <v>J8</v>
          </cell>
          <cell r="S4257" t="str">
            <v>PENDIENTE</v>
          </cell>
          <cell r="T4257">
            <v>0</v>
          </cell>
          <cell r="U4257" t="str">
            <v>BAYONA CRUZ CRISTIAN ARMANDO</v>
          </cell>
          <cell r="V4257" t="str">
            <v>FLOREZ CONDORI  JOSE WILLIANS</v>
          </cell>
        </row>
        <row r="4258">
          <cell r="A4258">
            <v>4243</v>
          </cell>
          <cell r="B4258">
            <v>42751</v>
          </cell>
          <cell r="C4258" t="str">
            <v>ENERO</v>
          </cell>
          <cell r="D4258" t="str">
            <v>2017</v>
          </cell>
          <cell r="E4258">
            <v>200</v>
          </cell>
          <cell r="F4258" t="str">
            <v>TALLER</v>
          </cell>
          <cell r="G4258" t="str">
            <v>TALLER</v>
          </cell>
          <cell r="H4258" t="str">
            <v>TALLER</v>
          </cell>
          <cell r="I4258" t="str">
            <v>TALLER</v>
          </cell>
          <cell r="J4258" t="str">
            <v>MATERIALES</v>
          </cell>
          <cell r="K4258" t="str">
            <v>REPUESTOS PARA CHISPEROS</v>
          </cell>
          <cell r="L4258">
            <v>1</v>
          </cell>
          <cell r="M4258" t="str">
            <v>UNID.</v>
          </cell>
          <cell r="N4258" t="str">
            <v>TALLER</v>
          </cell>
          <cell r="O4258">
            <v>39</v>
          </cell>
          <cell r="P4258" t="str">
            <v>S1</v>
          </cell>
          <cell r="Q4258" t="str">
            <v>J1</v>
          </cell>
          <cell r="R4258" t="str">
            <v>J8</v>
          </cell>
          <cell r="S4258" t="str">
            <v>PENDIENTE</v>
          </cell>
          <cell r="T4258">
            <v>0</v>
          </cell>
          <cell r="U4258" t="str">
            <v>BAYONA CRUZ CRISTIAN ARMANDO</v>
          </cell>
          <cell r="V4258" t="str">
            <v>FLOREZ CONDORI  JOSE WILLIANS</v>
          </cell>
        </row>
        <row r="4259">
          <cell r="A4259">
            <v>4258</v>
          </cell>
          <cell r="B4259">
            <v>42751</v>
          </cell>
          <cell r="C4259" t="str">
            <v>ENERO</v>
          </cell>
          <cell r="D4259" t="str">
            <v>2017</v>
          </cell>
          <cell r="E4259">
            <v>772</v>
          </cell>
          <cell r="F4259" t="str">
            <v>X2W-765</v>
          </cell>
          <cell r="G4259" t="str">
            <v>C5V-993</v>
          </cell>
          <cell r="H4259" t="str">
            <v>LAS BAMBAS</v>
          </cell>
          <cell r="I4259">
            <v>160329</v>
          </cell>
          <cell r="J4259" t="str">
            <v>REPUESTO</v>
          </cell>
          <cell r="K4259" t="str">
            <v>SOPORTE TRAVESAÑO CHASIS L</v>
          </cell>
          <cell r="L4259">
            <v>2</v>
          </cell>
          <cell r="M4259" t="str">
            <v>UNID.</v>
          </cell>
          <cell r="N4259" t="str">
            <v>TRACTO</v>
          </cell>
          <cell r="O4259">
            <v>39</v>
          </cell>
          <cell r="P4259" t="str">
            <v>M1</v>
          </cell>
          <cell r="Q4259" t="str">
            <v>J1</v>
          </cell>
          <cell r="R4259" t="str">
            <v>J1</v>
          </cell>
          <cell r="S4259" t="str">
            <v>PENDIENTE</v>
          </cell>
          <cell r="T4259">
            <v>0</v>
          </cell>
          <cell r="U4259" t="str">
            <v>CABEZAS SANCHEZ JEAN JHONATAN</v>
          </cell>
          <cell r="V4259" t="str">
            <v>FLOREZ CONDORI  JOSE WILLIANS</v>
          </cell>
        </row>
        <row r="4260">
          <cell r="A4260">
            <v>4288</v>
          </cell>
          <cell r="B4260">
            <v>42752</v>
          </cell>
          <cell r="C4260" t="str">
            <v>ENERO</v>
          </cell>
          <cell r="D4260" t="str">
            <v>2017</v>
          </cell>
          <cell r="E4260">
            <v>790</v>
          </cell>
          <cell r="F4260" t="str">
            <v>A9H-889</v>
          </cell>
          <cell r="G4260" t="str">
            <v>CAMION</v>
          </cell>
          <cell r="H4260" t="str">
            <v>TAMBOMAYO</v>
          </cell>
          <cell r="I4260">
            <v>123746</v>
          </cell>
          <cell r="J4260" t="str">
            <v>REPUESTO</v>
          </cell>
          <cell r="K4260" t="str">
            <v>FILTRO DE AIRE</v>
          </cell>
          <cell r="L4260">
            <v>1</v>
          </cell>
          <cell r="M4260" t="str">
            <v>UNID.</v>
          </cell>
          <cell r="N4260" t="str">
            <v>TRACTO</v>
          </cell>
          <cell r="O4260">
            <v>38</v>
          </cell>
          <cell r="P4260" t="str">
            <v>M5</v>
          </cell>
          <cell r="Q4260" t="str">
            <v>J1</v>
          </cell>
          <cell r="R4260" t="str">
            <v>J8</v>
          </cell>
          <cell r="S4260" t="str">
            <v>PENDIENTE</v>
          </cell>
          <cell r="T4260">
            <v>0</v>
          </cell>
          <cell r="U4260" t="str">
            <v>LOPEZ RUIZ WILBERTO</v>
          </cell>
          <cell r="V4260" t="str">
            <v>FLOREZ CONDORI  JOSE WILLIANS</v>
          </cell>
        </row>
        <row r="4261">
          <cell r="A4261">
            <v>4279</v>
          </cell>
          <cell r="B4261">
            <v>42752</v>
          </cell>
          <cell r="C4261" t="str">
            <v>ENERO</v>
          </cell>
          <cell r="D4261" t="str">
            <v>2017</v>
          </cell>
          <cell r="E4261">
            <v>855</v>
          </cell>
          <cell r="F4261" t="str">
            <v>AAN-801</v>
          </cell>
          <cell r="G4261" t="str">
            <v>CAMIONETA</v>
          </cell>
          <cell r="H4261" t="str">
            <v>LAS BAMBAS</v>
          </cell>
          <cell r="I4261">
            <v>121699</v>
          </cell>
          <cell r="J4261" t="str">
            <v>REPUESTO</v>
          </cell>
          <cell r="K4261" t="str">
            <v>FOCO MEDIANO DE 01 CONTACTO 12V</v>
          </cell>
          <cell r="L4261">
            <v>1</v>
          </cell>
          <cell r="M4261" t="str">
            <v>UNID.</v>
          </cell>
          <cell r="N4261" t="str">
            <v>CAMIONETA</v>
          </cell>
          <cell r="O4261">
            <v>38</v>
          </cell>
          <cell r="P4261" t="str">
            <v>E2</v>
          </cell>
          <cell r="Q4261" t="str">
            <v>J1</v>
          </cell>
          <cell r="R4261" t="str">
            <v>J8</v>
          </cell>
          <cell r="S4261" t="str">
            <v>PENDIENTE</v>
          </cell>
          <cell r="T4261">
            <v>0</v>
          </cell>
          <cell r="U4261" t="str">
            <v>YUCA BELLIDO BORIS YERSY</v>
          </cell>
          <cell r="V4261" t="str">
            <v>FLOREZ CONDORI  JOSE WILLIANS</v>
          </cell>
        </row>
        <row r="4262">
          <cell r="A4262">
            <v>4280</v>
          </cell>
          <cell r="B4262">
            <v>42752</v>
          </cell>
          <cell r="C4262" t="str">
            <v>ENERO</v>
          </cell>
          <cell r="D4262" t="str">
            <v>2017</v>
          </cell>
          <cell r="E4262">
            <v>855</v>
          </cell>
          <cell r="F4262" t="str">
            <v>AAN-801</v>
          </cell>
          <cell r="G4262" t="str">
            <v>CAMIONETA</v>
          </cell>
          <cell r="H4262" t="str">
            <v>LAS BAMBAS</v>
          </cell>
          <cell r="I4262">
            <v>121699</v>
          </cell>
          <cell r="J4262" t="str">
            <v>REPUESTO</v>
          </cell>
          <cell r="K4262" t="str">
            <v>FOCO DOBLE CONTACTO 12V</v>
          </cell>
          <cell r="L4262">
            <v>1</v>
          </cell>
          <cell r="M4262" t="str">
            <v>UNID.</v>
          </cell>
          <cell r="N4262" t="str">
            <v>CAMIONETA</v>
          </cell>
          <cell r="O4262">
            <v>38</v>
          </cell>
          <cell r="P4262" t="str">
            <v>E2</v>
          </cell>
          <cell r="Q4262" t="str">
            <v>J1</v>
          </cell>
          <cell r="R4262" t="str">
            <v>J8</v>
          </cell>
          <cell r="S4262" t="str">
            <v>PENDIENTE</v>
          </cell>
          <cell r="T4262">
            <v>0</v>
          </cell>
          <cell r="U4262" t="str">
            <v>YUCA BELLIDO BORIS YERSY</v>
          </cell>
          <cell r="V4262" t="str">
            <v>FLOREZ CONDORI  JOSE WILLIANS</v>
          </cell>
        </row>
        <row r="4263">
          <cell r="A4263">
            <v>4281</v>
          </cell>
          <cell r="B4263">
            <v>42752</v>
          </cell>
          <cell r="C4263" t="str">
            <v>ENERO</v>
          </cell>
          <cell r="D4263" t="str">
            <v>2017</v>
          </cell>
          <cell r="E4263">
            <v>855</v>
          </cell>
          <cell r="F4263" t="str">
            <v>AAN-801</v>
          </cell>
          <cell r="G4263" t="str">
            <v>CAMIONETA</v>
          </cell>
          <cell r="H4263" t="str">
            <v>LAS BAMBAS</v>
          </cell>
          <cell r="I4263">
            <v>121699</v>
          </cell>
          <cell r="J4263" t="str">
            <v>REPUESTO</v>
          </cell>
          <cell r="K4263" t="str">
            <v>TAPA DE PÉRTIGA</v>
          </cell>
          <cell r="L4263">
            <v>1</v>
          </cell>
          <cell r="M4263" t="str">
            <v>UNID.</v>
          </cell>
          <cell r="N4263" t="str">
            <v>CAMIONETA</v>
          </cell>
          <cell r="O4263">
            <v>38</v>
          </cell>
          <cell r="P4263" t="str">
            <v>E2</v>
          </cell>
          <cell r="Q4263" t="str">
            <v>J1</v>
          </cell>
          <cell r="R4263" t="str">
            <v>J8</v>
          </cell>
          <cell r="S4263" t="str">
            <v>PENDIENTE</v>
          </cell>
          <cell r="T4263">
            <v>0</v>
          </cell>
          <cell r="U4263" t="str">
            <v>YUCA BELLIDO BORIS YERSY</v>
          </cell>
          <cell r="V4263" t="str">
            <v>FLOREZ CONDORI  JOSE WILLIANS</v>
          </cell>
        </row>
        <row r="4264">
          <cell r="A4264">
            <v>4283</v>
          </cell>
          <cell r="B4264">
            <v>42752</v>
          </cell>
          <cell r="C4264" t="str">
            <v>ENERO</v>
          </cell>
          <cell r="D4264" t="str">
            <v>2017</v>
          </cell>
          <cell r="E4264">
            <v>850</v>
          </cell>
          <cell r="F4264" t="str">
            <v>ABQ-703</v>
          </cell>
          <cell r="G4264" t="str">
            <v>D0Z-994</v>
          </cell>
          <cell r="H4264" t="str">
            <v>LAS BAMBAS</v>
          </cell>
          <cell r="I4264">
            <v>107825</v>
          </cell>
          <cell r="J4264" t="str">
            <v>REPUESTO</v>
          </cell>
          <cell r="K4264" t="str">
            <v>SPRAY COLOR NEGRO</v>
          </cell>
          <cell r="L4264">
            <v>1</v>
          </cell>
          <cell r="M4264" t="str">
            <v>UNID.</v>
          </cell>
          <cell r="N4264" t="str">
            <v>CISTERNA</v>
          </cell>
          <cell r="O4264">
            <v>38</v>
          </cell>
          <cell r="P4264" t="str">
            <v>M4</v>
          </cell>
          <cell r="Q4264" t="str">
            <v>J1</v>
          </cell>
          <cell r="R4264" t="str">
            <v>J8</v>
          </cell>
          <cell r="S4264" t="str">
            <v>PENDIENTE</v>
          </cell>
          <cell r="T4264">
            <v>0</v>
          </cell>
          <cell r="U4264" t="str">
            <v>JULLIRI APAZA UBALDO</v>
          </cell>
          <cell r="V4264" t="str">
            <v>FLOREZ CONDORI  JOSE WILLIANS</v>
          </cell>
        </row>
        <row r="4265">
          <cell r="A4265">
            <v>4259</v>
          </cell>
          <cell r="B4265">
            <v>42752</v>
          </cell>
          <cell r="C4265" t="str">
            <v>ENERO</v>
          </cell>
          <cell r="D4265" t="str">
            <v>2017</v>
          </cell>
          <cell r="E4265">
            <v>853</v>
          </cell>
          <cell r="F4265" t="str">
            <v>ABR-741</v>
          </cell>
          <cell r="G4265" t="str">
            <v>T3N-974</v>
          </cell>
          <cell r="H4265" t="str">
            <v>LAS BAMBAS</v>
          </cell>
          <cell r="I4265">
            <v>115163</v>
          </cell>
          <cell r="J4265" t="str">
            <v>REPUESTO</v>
          </cell>
          <cell r="K4265" t="str">
            <v>TURBO</v>
          </cell>
          <cell r="L4265">
            <v>1</v>
          </cell>
          <cell r="M4265" t="str">
            <v>UNID.</v>
          </cell>
          <cell r="N4265" t="str">
            <v>TRACTO</v>
          </cell>
          <cell r="O4265">
            <v>38</v>
          </cell>
          <cell r="P4265" t="str">
            <v>M2</v>
          </cell>
          <cell r="Q4265" t="str">
            <v>J1</v>
          </cell>
          <cell r="R4265" t="str">
            <v>J8</v>
          </cell>
          <cell r="S4265" t="str">
            <v>ENTREGADO</v>
          </cell>
          <cell r="T4265">
            <v>0</v>
          </cell>
          <cell r="U4265" t="str">
            <v>CHUMPITAZ GAGO JULIO ENRIQUE</v>
          </cell>
          <cell r="V4265" t="str">
            <v>FLOREZ CONDORI  JOSE WILLIANS</v>
          </cell>
        </row>
        <row r="4266">
          <cell r="A4266">
            <v>4260</v>
          </cell>
          <cell r="B4266">
            <v>42752</v>
          </cell>
          <cell r="C4266" t="str">
            <v>ENERO</v>
          </cell>
          <cell r="D4266" t="str">
            <v>2017</v>
          </cell>
          <cell r="E4266">
            <v>853</v>
          </cell>
          <cell r="F4266" t="str">
            <v>ABR-741</v>
          </cell>
          <cell r="G4266" t="str">
            <v>T3N-974</v>
          </cell>
          <cell r="H4266" t="str">
            <v>LAS BAMBAS</v>
          </cell>
          <cell r="I4266">
            <v>115163</v>
          </cell>
          <cell r="J4266" t="str">
            <v>REPUESTO</v>
          </cell>
          <cell r="K4266" t="str">
            <v>MULTIPLE DE ESCAPE PARTE Y</v>
          </cell>
          <cell r="L4266">
            <v>1</v>
          </cell>
          <cell r="M4266" t="str">
            <v>UNID.</v>
          </cell>
          <cell r="N4266" t="str">
            <v>TRACTO</v>
          </cell>
          <cell r="O4266">
            <v>38</v>
          </cell>
          <cell r="P4266" t="str">
            <v>M2</v>
          </cell>
          <cell r="Q4266" t="str">
            <v>J1</v>
          </cell>
          <cell r="R4266" t="str">
            <v>J8</v>
          </cell>
          <cell r="S4266" t="str">
            <v>ENTREGADO</v>
          </cell>
          <cell r="T4266">
            <v>0</v>
          </cell>
          <cell r="U4266" t="str">
            <v>CHUMPITAZ GAGO JULIO ENRIQUE</v>
          </cell>
          <cell r="V4266" t="str">
            <v>FLOREZ CONDORI  JOSE WILLIANS</v>
          </cell>
        </row>
        <row r="4267">
          <cell r="A4267">
            <v>4261</v>
          </cell>
          <cell r="B4267">
            <v>42752</v>
          </cell>
          <cell r="C4267" t="str">
            <v>ENERO</v>
          </cell>
          <cell r="D4267" t="str">
            <v>2017</v>
          </cell>
          <cell r="E4267">
            <v>853</v>
          </cell>
          <cell r="F4267" t="str">
            <v>ABR-741</v>
          </cell>
          <cell r="G4267" t="str">
            <v>T3N-974</v>
          </cell>
          <cell r="H4267" t="str">
            <v>LAS BAMBAS</v>
          </cell>
          <cell r="I4267">
            <v>115163</v>
          </cell>
          <cell r="J4267" t="str">
            <v>REPUESTO</v>
          </cell>
          <cell r="K4267" t="str">
            <v>PERNOS</v>
          </cell>
          <cell r="L4267">
            <v>4</v>
          </cell>
          <cell r="M4267" t="str">
            <v>UNID.</v>
          </cell>
          <cell r="N4267" t="str">
            <v>TRACTO</v>
          </cell>
          <cell r="O4267">
            <v>38</v>
          </cell>
          <cell r="P4267" t="str">
            <v>M2</v>
          </cell>
          <cell r="Q4267" t="str">
            <v>J1</v>
          </cell>
          <cell r="R4267" t="str">
            <v>J8</v>
          </cell>
          <cell r="S4267" t="str">
            <v>ENTREGADO</v>
          </cell>
          <cell r="T4267">
            <v>0</v>
          </cell>
          <cell r="U4267" t="str">
            <v>CHUMPITAZ GAGO JULIO ENRIQUE</v>
          </cell>
          <cell r="V4267" t="str">
            <v>FLOREZ CONDORI  JOSE WILLIANS</v>
          </cell>
        </row>
        <row r="4268">
          <cell r="A4268">
            <v>4262</v>
          </cell>
          <cell r="B4268">
            <v>42752</v>
          </cell>
          <cell r="C4268" t="str">
            <v>ENERO</v>
          </cell>
          <cell r="D4268" t="str">
            <v>2017</v>
          </cell>
          <cell r="E4268">
            <v>853</v>
          </cell>
          <cell r="F4268" t="str">
            <v>ABR-741</v>
          </cell>
          <cell r="G4268" t="str">
            <v>T3N-974</v>
          </cell>
          <cell r="H4268" t="str">
            <v>LAS BAMBAS</v>
          </cell>
          <cell r="I4268">
            <v>115163</v>
          </cell>
          <cell r="J4268" t="str">
            <v>REPUESTO</v>
          </cell>
          <cell r="K4268" t="str">
            <v>ESPARRAGOS</v>
          </cell>
          <cell r="L4268">
            <v>4</v>
          </cell>
          <cell r="M4268" t="str">
            <v>UNID.</v>
          </cell>
          <cell r="N4268" t="str">
            <v>TRACTO</v>
          </cell>
          <cell r="O4268">
            <v>38</v>
          </cell>
          <cell r="P4268" t="str">
            <v>M2</v>
          </cell>
          <cell r="Q4268" t="str">
            <v>J1</v>
          </cell>
          <cell r="R4268" t="str">
            <v>J8</v>
          </cell>
          <cell r="S4268" t="str">
            <v>ENTREGADO</v>
          </cell>
          <cell r="T4268">
            <v>0</v>
          </cell>
          <cell r="U4268" t="str">
            <v>CHUMPITAZ GAGO JULIO ENRIQUE</v>
          </cell>
          <cell r="V4268" t="str">
            <v>FLOREZ CONDORI  JOSE WILLIANS</v>
          </cell>
        </row>
        <row r="4269">
          <cell r="A4269">
            <v>4263</v>
          </cell>
          <cell r="B4269">
            <v>42752</v>
          </cell>
          <cell r="C4269" t="str">
            <v>ENERO</v>
          </cell>
          <cell r="D4269" t="str">
            <v>2017</v>
          </cell>
          <cell r="E4269">
            <v>853</v>
          </cell>
          <cell r="F4269" t="str">
            <v>ABR-741</v>
          </cell>
          <cell r="G4269" t="str">
            <v>T3N-974</v>
          </cell>
          <cell r="H4269" t="str">
            <v>LAS BAMBAS</v>
          </cell>
          <cell r="I4269">
            <v>115163</v>
          </cell>
          <cell r="J4269" t="str">
            <v>REPUESTO</v>
          </cell>
          <cell r="K4269" t="str">
            <v>EMPAQUE CUADRADO</v>
          </cell>
          <cell r="L4269">
            <v>1</v>
          </cell>
          <cell r="M4269" t="str">
            <v>UNID.</v>
          </cell>
          <cell r="N4269" t="str">
            <v>TRACTO</v>
          </cell>
          <cell r="O4269">
            <v>38</v>
          </cell>
          <cell r="P4269" t="str">
            <v>M2</v>
          </cell>
          <cell r="Q4269" t="str">
            <v>J1</v>
          </cell>
          <cell r="R4269" t="str">
            <v>J8</v>
          </cell>
          <cell r="S4269" t="str">
            <v>ENTREGADO</v>
          </cell>
          <cell r="T4269">
            <v>0</v>
          </cell>
          <cell r="U4269" t="str">
            <v>CHUMPITAZ GAGO JULIO ENRIQUE</v>
          </cell>
          <cell r="V4269" t="str">
            <v>FLOREZ CONDORI  JOSE WILLIANS</v>
          </cell>
        </row>
        <row r="4270">
          <cell r="A4270">
            <v>4264</v>
          </cell>
          <cell r="B4270">
            <v>42752</v>
          </cell>
          <cell r="C4270" t="str">
            <v>ENERO</v>
          </cell>
          <cell r="D4270" t="str">
            <v>2017</v>
          </cell>
          <cell r="E4270">
            <v>853</v>
          </cell>
          <cell r="F4270" t="str">
            <v>ABR-741</v>
          </cell>
          <cell r="G4270" t="str">
            <v>T3N-974</v>
          </cell>
          <cell r="H4270" t="str">
            <v>LAS BAMBAS</v>
          </cell>
          <cell r="I4270">
            <v>115163</v>
          </cell>
          <cell r="J4270" t="str">
            <v>REPUESTO</v>
          </cell>
          <cell r="K4270" t="str">
            <v>EMPAQUE DE SALIDA</v>
          </cell>
          <cell r="L4270">
            <v>1</v>
          </cell>
          <cell r="M4270" t="str">
            <v>UNID.</v>
          </cell>
          <cell r="N4270" t="str">
            <v>TRACTO</v>
          </cell>
          <cell r="O4270">
            <v>38</v>
          </cell>
          <cell r="P4270" t="str">
            <v>M2</v>
          </cell>
          <cell r="Q4270" t="str">
            <v>J1</v>
          </cell>
          <cell r="R4270" t="str">
            <v>J8</v>
          </cell>
          <cell r="S4270" t="str">
            <v>ENTREGADO</v>
          </cell>
          <cell r="T4270">
            <v>0</v>
          </cell>
          <cell r="U4270" t="str">
            <v>CHUMPITAZ GAGO JULIO ENRIQUE</v>
          </cell>
          <cell r="V4270" t="str">
            <v>FLOREZ CONDORI  JOSE WILLIANS</v>
          </cell>
        </row>
        <row r="4271">
          <cell r="A4271">
            <v>4265</v>
          </cell>
          <cell r="B4271">
            <v>42752</v>
          </cell>
          <cell r="C4271" t="str">
            <v>ENERO</v>
          </cell>
          <cell r="D4271" t="str">
            <v>2017</v>
          </cell>
          <cell r="E4271">
            <v>853</v>
          </cell>
          <cell r="F4271" t="str">
            <v>ABR-741</v>
          </cell>
          <cell r="G4271" t="str">
            <v>T3N-974</v>
          </cell>
          <cell r="H4271" t="str">
            <v>LAS BAMBAS</v>
          </cell>
          <cell r="I4271">
            <v>115163</v>
          </cell>
          <cell r="J4271" t="str">
            <v>REPUESTO</v>
          </cell>
          <cell r="K4271" t="str">
            <v>JUEGO DE EMPAQUE DE MULTIPLE DE ESCAPE</v>
          </cell>
          <cell r="L4271">
            <v>1</v>
          </cell>
          <cell r="M4271" t="str">
            <v>UNID.</v>
          </cell>
          <cell r="N4271" t="str">
            <v>TRACTO</v>
          </cell>
          <cell r="O4271">
            <v>38</v>
          </cell>
          <cell r="P4271" t="str">
            <v>M2</v>
          </cell>
          <cell r="Q4271" t="str">
            <v>J1</v>
          </cell>
          <cell r="R4271" t="str">
            <v>J8</v>
          </cell>
          <cell r="S4271" t="str">
            <v>ENTREGADO</v>
          </cell>
          <cell r="T4271">
            <v>0</v>
          </cell>
          <cell r="U4271" t="str">
            <v>CHUMPITAZ GAGO JULIO ENRIQUE</v>
          </cell>
          <cell r="V4271" t="str">
            <v>FLOREZ CONDORI  JOSE WILLIANS</v>
          </cell>
        </row>
        <row r="4272">
          <cell r="A4272">
            <v>4276</v>
          </cell>
          <cell r="B4272">
            <v>42752</v>
          </cell>
          <cell r="C4272" t="str">
            <v>ENERO</v>
          </cell>
          <cell r="D4272" t="str">
            <v>2017</v>
          </cell>
          <cell r="E4272">
            <v>843</v>
          </cell>
          <cell r="F4272" t="str">
            <v>ABS-700</v>
          </cell>
          <cell r="G4272" t="str">
            <v>TBC-971</v>
          </cell>
          <cell r="H4272" t="str">
            <v>LAS BAMBAS</v>
          </cell>
          <cell r="I4272">
            <v>105175</v>
          </cell>
          <cell r="J4272" t="str">
            <v>REPUESTO</v>
          </cell>
          <cell r="K4272" t="str">
            <v>UNION DE BRONCE 1/8</v>
          </cell>
          <cell r="L4272">
            <v>1</v>
          </cell>
          <cell r="M4272" t="str">
            <v>UNID.</v>
          </cell>
          <cell r="N4272" t="str">
            <v>TRACTO</v>
          </cell>
          <cell r="O4272">
            <v>38</v>
          </cell>
          <cell r="P4272" t="str">
            <v>S1</v>
          </cell>
          <cell r="Q4272" t="str">
            <v>J1</v>
          </cell>
          <cell r="R4272" t="str">
            <v>J8</v>
          </cell>
          <cell r="S4272" t="str">
            <v>PENDIENTE</v>
          </cell>
          <cell r="T4272">
            <v>0</v>
          </cell>
          <cell r="U4272" t="str">
            <v>BAYONA CRUZ CRISTIAN ARMANDO</v>
          </cell>
          <cell r="V4272" t="str">
            <v>FLOREZ CONDORI  JOSE WILLIANS</v>
          </cell>
        </row>
        <row r="4273">
          <cell r="A4273">
            <v>4277</v>
          </cell>
          <cell r="B4273">
            <v>42752</v>
          </cell>
          <cell r="C4273" t="str">
            <v>ENERO</v>
          </cell>
          <cell r="D4273" t="str">
            <v>2017</v>
          </cell>
          <cell r="E4273">
            <v>843</v>
          </cell>
          <cell r="F4273" t="str">
            <v>ABS-700</v>
          </cell>
          <cell r="G4273" t="str">
            <v>TBC-971</v>
          </cell>
          <cell r="H4273" t="str">
            <v>LAS BAMBAS</v>
          </cell>
          <cell r="I4273">
            <v>105175</v>
          </cell>
          <cell r="J4273" t="str">
            <v>REPUESTO</v>
          </cell>
          <cell r="K4273" t="str">
            <v>SPRAY / AEROSOL BLANCO</v>
          </cell>
          <cell r="L4273">
            <v>2</v>
          </cell>
          <cell r="M4273" t="str">
            <v>UNID.</v>
          </cell>
          <cell r="N4273" t="str">
            <v>CISTERNA</v>
          </cell>
          <cell r="O4273">
            <v>38</v>
          </cell>
          <cell r="P4273" t="str">
            <v>M6</v>
          </cell>
          <cell r="Q4273" t="str">
            <v>J1</v>
          </cell>
          <cell r="R4273" t="str">
            <v>J8</v>
          </cell>
          <cell r="S4273" t="str">
            <v>PENDIENTE</v>
          </cell>
          <cell r="T4273">
            <v>0</v>
          </cell>
          <cell r="U4273" t="str">
            <v>PARI VENTURA  EDSON ORLANDO</v>
          </cell>
          <cell r="V4273" t="str">
            <v>FLOREZ CONDORI  JOSE WILLIANS</v>
          </cell>
        </row>
        <row r="4274">
          <cell r="A4274">
            <v>4273</v>
          </cell>
          <cell r="B4274">
            <v>42752</v>
          </cell>
          <cell r="C4274" t="str">
            <v>ENERO</v>
          </cell>
          <cell r="D4274" t="str">
            <v>2017</v>
          </cell>
          <cell r="E4274">
            <v>849</v>
          </cell>
          <cell r="F4274" t="str">
            <v>AKX-731</v>
          </cell>
          <cell r="G4274" t="str">
            <v>TCD-980</v>
          </cell>
          <cell r="H4274" t="str">
            <v>LAS BAMBAS</v>
          </cell>
          <cell r="I4274">
            <v>40489</v>
          </cell>
          <cell r="J4274" t="str">
            <v>REPUESTO</v>
          </cell>
          <cell r="K4274" t="str">
            <v>ENCHUFE DE 7 VIAS CON TAPA METALICA HEMBRA</v>
          </cell>
          <cell r="L4274">
            <v>1</v>
          </cell>
          <cell r="M4274" t="str">
            <v>UNID.</v>
          </cell>
          <cell r="N4274" t="str">
            <v>CAMION</v>
          </cell>
          <cell r="O4274">
            <v>38</v>
          </cell>
          <cell r="P4274" t="str">
            <v>J1</v>
          </cell>
          <cell r="Q4274" t="str">
            <v>J1</v>
          </cell>
          <cell r="R4274" t="str">
            <v>J8</v>
          </cell>
          <cell r="S4274" t="str">
            <v>PENDIENTE</v>
          </cell>
          <cell r="T4274">
            <v>0</v>
          </cell>
          <cell r="U4274" t="str">
            <v>FLOREZ CONDORI  JOSE WILLIANS</v>
          </cell>
          <cell r="V4274" t="str">
            <v>FLOREZ CONDORI  JOSE WILLIANS</v>
          </cell>
        </row>
        <row r="4275">
          <cell r="A4275">
            <v>4278</v>
          </cell>
          <cell r="B4275">
            <v>42752</v>
          </cell>
          <cell r="C4275" t="str">
            <v>ENERO</v>
          </cell>
          <cell r="D4275" t="str">
            <v>2017</v>
          </cell>
          <cell r="E4275">
            <v>856</v>
          </cell>
          <cell r="F4275" t="str">
            <v>AKX-767</v>
          </cell>
          <cell r="G4275" t="str">
            <v>TCR-993</v>
          </cell>
          <cell r="H4275" t="str">
            <v>LAS BAMBAS CONC.</v>
          </cell>
          <cell r="I4275">
            <v>31541</v>
          </cell>
          <cell r="J4275" t="str">
            <v>REPUESTO</v>
          </cell>
          <cell r="K4275" t="str">
            <v xml:space="preserve"> JUEGO PLUMILLAS</v>
          </cell>
          <cell r="L4275">
            <v>1</v>
          </cell>
          <cell r="M4275" t="str">
            <v>UNID.</v>
          </cell>
          <cell r="N4275" t="str">
            <v>CAMIONETA</v>
          </cell>
          <cell r="O4275">
            <v>38</v>
          </cell>
          <cell r="P4275" t="str">
            <v>J1</v>
          </cell>
          <cell r="Q4275" t="str">
            <v>J1</v>
          </cell>
          <cell r="R4275" t="str">
            <v>J8</v>
          </cell>
          <cell r="S4275" t="str">
            <v>PENDIENTE</v>
          </cell>
          <cell r="T4275">
            <v>0</v>
          </cell>
          <cell r="U4275" t="str">
            <v>FLOREZ CONDORI  JOSE WILLIANS</v>
          </cell>
          <cell r="V4275" t="str">
            <v>FLOREZ CONDORI  JOSE WILLIANS</v>
          </cell>
        </row>
        <row r="4276">
          <cell r="A4276">
            <v>4319</v>
          </cell>
          <cell r="B4276">
            <v>42752</v>
          </cell>
          <cell r="C4276" t="str">
            <v>ENERO</v>
          </cell>
          <cell r="D4276" t="str">
            <v>2017</v>
          </cell>
          <cell r="E4276">
            <v>840</v>
          </cell>
          <cell r="F4276" t="str">
            <v>AMT-876</v>
          </cell>
          <cell r="G4276" t="str">
            <v>CAMIONETA</v>
          </cell>
          <cell r="H4276" t="str">
            <v>LAS BAMBAS</v>
          </cell>
          <cell r="I4276">
            <v>40240</v>
          </cell>
          <cell r="J4276" t="str">
            <v>REPUESTO</v>
          </cell>
          <cell r="K4276" t="str">
            <v>FOCO AMBAR DE UN CONTACTO 12V</v>
          </cell>
          <cell r="L4276">
            <v>1</v>
          </cell>
          <cell r="M4276" t="str">
            <v>UNID.</v>
          </cell>
          <cell r="N4276" t="str">
            <v>CAMIONETA</v>
          </cell>
          <cell r="O4276">
            <v>38</v>
          </cell>
          <cell r="P4276" t="str">
            <v>E2</v>
          </cell>
          <cell r="Q4276" t="str">
            <v>j1</v>
          </cell>
          <cell r="R4276" t="str">
            <v>J5</v>
          </cell>
          <cell r="S4276" t="str">
            <v>PENDIENTE</v>
          </cell>
          <cell r="T4276">
            <v>0</v>
          </cell>
          <cell r="U4276" t="str">
            <v>YUCA BELLIDO BORIS YERSY</v>
          </cell>
          <cell r="V4276" t="str">
            <v>FLOREZ CONDORI  JOSE WILLIANS</v>
          </cell>
        </row>
        <row r="4277">
          <cell r="A4277">
            <v>4293</v>
          </cell>
          <cell r="B4277">
            <v>42752</v>
          </cell>
          <cell r="C4277" t="str">
            <v>ENERO</v>
          </cell>
          <cell r="D4277" t="str">
            <v>2017</v>
          </cell>
          <cell r="E4277">
            <v>788</v>
          </cell>
          <cell r="F4277" t="str">
            <v>B2L-889</v>
          </cell>
          <cell r="G4277" t="str">
            <v>CAMION</v>
          </cell>
          <cell r="H4277" t="str">
            <v>TAMBOMAYO</v>
          </cell>
          <cell r="I4277">
            <v>124981</v>
          </cell>
          <cell r="J4277" t="str">
            <v>REPUESTO</v>
          </cell>
          <cell r="K4277" t="str">
            <v>UNION DE BRONCE DE 3/8</v>
          </cell>
          <cell r="L4277">
            <v>1</v>
          </cell>
          <cell r="M4277" t="str">
            <v>UNID.</v>
          </cell>
          <cell r="N4277" t="str">
            <v>CISTERNA</v>
          </cell>
          <cell r="O4277">
            <v>38</v>
          </cell>
          <cell r="P4277" t="str">
            <v>M6</v>
          </cell>
          <cell r="Q4277" t="str">
            <v>J1</v>
          </cell>
          <cell r="R4277" t="str">
            <v>J8</v>
          </cell>
          <cell r="S4277" t="str">
            <v>PENDIENTE</v>
          </cell>
          <cell r="T4277">
            <v>0</v>
          </cell>
          <cell r="U4277" t="str">
            <v>PARI VENTURA  EDSON ORLANDO</v>
          </cell>
          <cell r="V4277" t="str">
            <v>FLOREZ CONDORI  JOSE WILLIANS</v>
          </cell>
        </row>
        <row r="4278">
          <cell r="A4278">
            <v>4294</v>
          </cell>
          <cell r="B4278">
            <v>42752</v>
          </cell>
          <cell r="C4278" t="str">
            <v>ENERO</v>
          </cell>
          <cell r="D4278" t="str">
            <v>2017</v>
          </cell>
          <cell r="E4278">
            <v>788</v>
          </cell>
          <cell r="F4278" t="str">
            <v>B2L-889</v>
          </cell>
          <cell r="G4278" t="str">
            <v>CAMION</v>
          </cell>
          <cell r="H4278" t="str">
            <v>TAMBOMAYO</v>
          </cell>
          <cell r="I4278">
            <v>124981</v>
          </cell>
          <cell r="J4278" t="str">
            <v>REPUESTO</v>
          </cell>
          <cell r="K4278" t="str">
            <v>CONO 3/8</v>
          </cell>
          <cell r="L4278">
            <v>1</v>
          </cell>
          <cell r="M4278" t="str">
            <v>UNID.</v>
          </cell>
          <cell r="N4278" t="str">
            <v>CISTERNA</v>
          </cell>
          <cell r="O4278">
            <v>38</v>
          </cell>
          <cell r="P4278" t="str">
            <v>M6</v>
          </cell>
          <cell r="Q4278" t="str">
            <v>J1</v>
          </cell>
          <cell r="R4278" t="str">
            <v>J8</v>
          </cell>
          <cell r="S4278" t="str">
            <v>PENDIENTE</v>
          </cell>
          <cell r="T4278">
            <v>0</v>
          </cell>
          <cell r="U4278" t="str">
            <v>PARI VENTURA  EDSON ORLANDO</v>
          </cell>
          <cell r="V4278" t="str">
            <v>FLOREZ CONDORI  JOSE WILLIANS</v>
          </cell>
        </row>
        <row r="4279">
          <cell r="A4279">
            <v>4295</v>
          </cell>
          <cell r="B4279">
            <v>42752</v>
          </cell>
          <cell r="C4279" t="str">
            <v>ENERO</v>
          </cell>
          <cell r="D4279" t="str">
            <v>2017</v>
          </cell>
          <cell r="E4279">
            <v>788</v>
          </cell>
          <cell r="F4279" t="str">
            <v>B2L-889</v>
          </cell>
          <cell r="G4279" t="str">
            <v>CAMION</v>
          </cell>
          <cell r="H4279" t="str">
            <v>TAMBOMAYO</v>
          </cell>
          <cell r="I4279">
            <v>124981</v>
          </cell>
          <cell r="J4279" t="str">
            <v>REPUESTO</v>
          </cell>
          <cell r="K4279" t="str">
            <v>GUIA 3/8</v>
          </cell>
          <cell r="L4279">
            <v>1</v>
          </cell>
          <cell r="M4279" t="str">
            <v>UNID.</v>
          </cell>
          <cell r="N4279" t="str">
            <v>CISTERNA</v>
          </cell>
          <cell r="O4279">
            <v>38</v>
          </cell>
          <cell r="P4279" t="str">
            <v>M6</v>
          </cell>
          <cell r="Q4279" t="str">
            <v>J1</v>
          </cell>
          <cell r="R4279" t="str">
            <v>J8</v>
          </cell>
          <cell r="S4279" t="str">
            <v>PENDIENTE</v>
          </cell>
          <cell r="T4279">
            <v>0</v>
          </cell>
          <cell r="U4279" t="str">
            <v>PARI VENTURA  EDSON ORLANDO</v>
          </cell>
          <cell r="V4279" t="str">
            <v>FLOREZ CONDORI  JOSE WILLIANS</v>
          </cell>
        </row>
        <row r="4280">
          <cell r="A4280">
            <v>4296</v>
          </cell>
          <cell r="B4280">
            <v>42752</v>
          </cell>
          <cell r="C4280" t="str">
            <v>ENERO</v>
          </cell>
          <cell r="D4280" t="str">
            <v>2017</v>
          </cell>
          <cell r="E4280">
            <v>788</v>
          </cell>
          <cell r="F4280" t="str">
            <v>B2L-889</v>
          </cell>
          <cell r="G4280" t="str">
            <v>CAMION</v>
          </cell>
          <cell r="H4280" t="str">
            <v>TAMBOMAYO</v>
          </cell>
          <cell r="I4280">
            <v>124981</v>
          </cell>
          <cell r="J4280" t="str">
            <v>REPUESTO</v>
          </cell>
          <cell r="K4280" t="str">
            <v>FILTRO DE AIRE PRIMARIO</v>
          </cell>
          <cell r="L4280">
            <v>1</v>
          </cell>
          <cell r="M4280" t="str">
            <v>UNID.</v>
          </cell>
          <cell r="N4280" t="str">
            <v>CISTERNA</v>
          </cell>
          <cell r="O4280">
            <v>38</v>
          </cell>
          <cell r="P4280" t="str">
            <v>M6</v>
          </cell>
          <cell r="Q4280" t="str">
            <v>J1</v>
          </cell>
          <cell r="R4280" t="str">
            <v>J8</v>
          </cell>
          <cell r="S4280" t="str">
            <v>PENDIENTE</v>
          </cell>
          <cell r="T4280">
            <v>0</v>
          </cell>
          <cell r="U4280" t="str">
            <v>PARI VENTURA  EDSON ORLANDO</v>
          </cell>
          <cell r="V4280" t="str">
            <v>FLOREZ CONDORI  JOSE WILLIANS</v>
          </cell>
        </row>
        <row r="4281">
          <cell r="A4281">
            <v>4297</v>
          </cell>
          <cell r="B4281">
            <v>42752</v>
          </cell>
          <cell r="C4281" t="str">
            <v>ENERO</v>
          </cell>
          <cell r="D4281" t="str">
            <v>2017</v>
          </cell>
          <cell r="E4281">
            <v>788</v>
          </cell>
          <cell r="F4281" t="str">
            <v>B2L-889</v>
          </cell>
          <cell r="G4281" t="str">
            <v>CAMION</v>
          </cell>
          <cell r="H4281" t="str">
            <v>TAMBOMAYO</v>
          </cell>
          <cell r="I4281">
            <v>124981</v>
          </cell>
          <cell r="J4281" t="str">
            <v>REPUESTO</v>
          </cell>
          <cell r="K4281" t="str">
            <v>FILTRO DE AIRE SECUNDARIO</v>
          </cell>
          <cell r="L4281">
            <v>1</v>
          </cell>
          <cell r="M4281" t="str">
            <v>UNID.</v>
          </cell>
          <cell r="N4281" t="str">
            <v>CISTERNA</v>
          </cell>
          <cell r="O4281">
            <v>38</v>
          </cell>
          <cell r="P4281" t="str">
            <v>M6</v>
          </cell>
          <cell r="Q4281" t="str">
            <v>J1</v>
          </cell>
          <cell r="R4281" t="str">
            <v>J8</v>
          </cell>
          <cell r="S4281" t="str">
            <v>PENDIENTE</v>
          </cell>
          <cell r="T4281">
            <v>0</v>
          </cell>
          <cell r="U4281" t="str">
            <v>PARI VENTURA  EDSON ORLANDO</v>
          </cell>
          <cell r="V4281" t="str">
            <v>FLOREZ CONDORI  JOSE WILLIANS</v>
          </cell>
        </row>
        <row r="4282">
          <cell r="A4282">
            <v>4298</v>
          </cell>
          <cell r="B4282">
            <v>42752</v>
          </cell>
          <cell r="C4282" t="str">
            <v>ENERO</v>
          </cell>
          <cell r="D4282" t="str">
            <v>2017</v>
          </cell>
          <cell r="E4282">
            <v>788</v>
          </cell>
          <cell r="F4282" t="str">
            <v>B2L-889</v>
          </cell>
          <cell r="G4282" t="str">
            <v>CAMION</v>
          </cell>
          <cell r="H4282" t="str">
            <v>TAMBOMAYO</v>
          </cell>
          <cell r="I4282">
            <v>124981</v>
          </cell>
          <cell r="J4282" t="str">
            <v>REPUESTO</v>
          </cell>
          <cell r="K4282" t="str">
            <v xml:space="preserve">ESPARRAGOS </v>
          </cell>
          <cell r="L4282">
            <v>8</v>
          </cell>
          <cell r="M4282" t="str">
            <v>UNID.</v>
          </cell>
          <cell r="N4282" t="str">
            <v>CISTERNA</v>
          </cell>
          <cell r="O4282">
            <v>38</v>
          </cell>
          <cell r="P4282" t="str">
            <v>M5</v>
          </cell>
          <cell r="Q4282" t="str">
            <v>J1</v>
          </cell>
          <cell r="R4282" t="str">
            <v>J8</v>
          </cell>
          <cell r="S4282" t="str">
            <v>PENDIENTE</v>
          </cell>
          <cell r="T4282">
            <v>0</v>
          </cell>
          <cell r="U4282" t="str">
            <v>LOPEZ RUIZ WILBERTO</v>
          </cell>
          <cell r="V4282" t="str">
            <v>FLOREZ CONDORI  JOSE WILLIANS</v>
          </cell>
        </row>
        <row r="4283">
          <cell r="A4283">
            <v>4299</v>
          </cell>
          <cell r="B4283">
            <v>42752</v>
          </cell>
          <cell r="C4283" t="str">
            <v>ENERO</v>
          </cell>
          <cell r="D4283" t="str">
            <v>2017</v>
          </cell>
          <cell r="E4283">
            <v>788</v>
          </cell>
          <cell r="F4283" t="str">
            <v>B2L-889</v>
          </cell>
          <cell r="G4283" t="str">
            <v>CAMION</v>
          </cell>
          <cell r="H4283" t="str">
            <v>TAMBOMAYO</v>
          </cell>
          <cell r="I4283">
            <v>124981</v>
          </cell>
          <cell r="J4283" t="str">
            <v>REPUESTO</v>
          </cell>
          <cell r="K4283" t="str">
            <v>TUERCA DE ESPARRAGOS</v>
          </cell>
          <cell r="L4283">
            <v>8</v>
          </cell>
          <cell r="M4283" t="str">
            <v>UNID.</v>
          </cell>
          <cell r="N4283" t="str">
            <v>CISTERNA</v>
          </cell>
          <cell r="O4283">
            <v>38</v>
          </cell>
          <cell r="P4283" t="str">
            <v>M5</v>
          </cell>
          <cell r="Q4283" t="str">
            <v>J1</v>
          </cell>
          <cell r="R4283" t="str">
            <v>J8</v>
          </cell>
          <cell r="S4283" t="str">
            <v>PENDIENTE</v>
          </cell>
          <cell r="T4283">
            <v>0</v>
          </cell>
          <cell r="U4283" t="str">
            <v>LOPEZ RUIZ WILBERTO</v>
          </cell>
          <cell r="V4283" t="str">
            <v>FLOREZ CONDORI  JOSE WILLIANS</v>
          </cell>
        </row>
        <row r="4284">
          <cell r="A4284">
            <v>4300</v>
          </cell>
          <cell r="B4284">
            <v>42752</v>
          </cell>
          <cell r="C4284" t="str">
            <v>ENERO</v>
          </cell>
          <cell r="D4284" t="str">
            <v>2017</v>
          </cell>
          <cell r="E4284">
            <v>788</v>
          </cell>
          <cell r="F4284" t="str">
            <v>B2L-889</v>
          </cell>
          <cell r="G4284" t="str">
            <v>CAMION</v>
          </cell>
          <cell r="H4284" t="str">
            <v>TAMBOMAYO</v>
          </cell>
          <cell r="I4284">
            <v>124981</v>
          </cell>
          <cell r="J4284" t="str">
            <v>REPUESTO</v>
          </cell>
          <cell r="K4284" t="str">
            <v>ARANDELAS DE BASE DE TURBO</v>
          </cell>
          <cell r="L4284">
            <v>8</v>
          </cell>
          <cell r="M4284" t="str">
            <v>UNID.</v>
          </cell>
          <cell r="N4284" t="str">
            <v>CISTERNA</v>
          </cell>
          <cell r="O4284">
            <v>38</v>
          </cell>
          <cell r="P4284" t="str">
            <v>M5</v>
          </cell>
          <cell r="Q4284" t="str">
            <v>J1</v>
          </cell>
          <cell r="R4284" t="str">
            <v>J8</v>
          </cell>
          <cell r="S4284" t="str">
            <v>PENDIENTE</v>
          </cell>
          <cell r="T4284">
            <v>0</v>
          </cell>
          <cell r="U4284" t="str">
            <v>LOPEZ RUIZ WILBERTO</v>
          </cell>
          <cell r="V4284" t="str">
            <v>FLOREZ CONDORI  JOSE WILLIANS</v>
          </cell>
        </row>
        <row r="4285">
          <cell r="A4285">
            <v>4301</v>
          </cell>
          <cell r="B4285">
            <v>42752</v>
          </cell>
          <cell r="C4285" t="str">
            <v>ENERO</v>
          </cell>
          <cell r="D4285" t="str">
            <v>2017</v>
          </cell>
          <cell r="E4285">
            <v>788</v>
          </cell>
          <cell r="F4285" t="str">
            <v>B2L-889</v>
          </cell>
          <cell r="G4285" t="str">
            <v>CAMION</v>
          </cell>
          <cell r="H4285" t="str">
            <v>TAMBOMAYO</v>
          </cell>
          <cell r="I4285">
            <v>124981</v>
          </cell>
          <cell r="J4285" t="str">
            <v>REPUESTO</v>
          </cell>
          <cell r="K4285" t="str">
            <v>ACEITE 15W40</v>
          </cell>
          <cell r="L4285">
            <v>2</v>
          </cell>
          <cell r="M4285" t="str">
            <v>GLNS.</v>
          </cell>
          <cell r="N4285" t="str">
            <v>CISTERNA</v>
          </cell>
          <cell r="O4285">
            <v>38</v>
          </cell>
          <cell r="P4285" t="str">
            <v>M5</v>
          </cell>
          <cell r="Q4285" t="str">
            <v>J1</v>
          </cell>
          <cell r="R4285" t="str">
            <v>J8</v>
          </cell>
          <cell r="S4285" t="str">
            <v>ENTREGADO</v>
          </cell>
          <cell r="T4285">
            <v>0</v>
          </cell>
          <cell r="U4285" t="str">
            <v>LOPEZ RUIZ WILBERTO</v>
          </cell>
          <cell r="V4285" t="str">
            <v>FLOREZ CONDORI  JOSE WILLIANS</v>
          </cell>
        </row>
        <row r="4286">
          <cell r="A4286">
            <v>4305</v>
          </cell>
          <cell r="B4286">
            <v>42752</v>
          </cell>
          <cell r="C4286" t="str">
            <v>ENERO</v>
          </cell>
          <cell r="D4286" t="str">
            <v>2017</v>
          </cell>
          <cell r="E4286">
            <v>788</v>
          </cell>
          <cell r="F4286" t="str">
            <v>B2L-889</v>
          </cell>
          <cell r="G4286" t="str">
            <v>CAMION</v>
          </cell>
          <cell r="H4286" t="str">
            <v>TAMBOMAYO</v>
          </cell>
          <cell r="I4286">
            <v>124981</v>
          </cell>
          <cell r="J4286" t="str">
            <v>REPUESTO</v>
          </cell>
          <cell r="K4286" t="str">
            <v>UNIONES DE BRONCE (SEGÚN MUESTRA)</v>
          </cell>
          <cell r="L4286">
            <v>2</v>
          </cell>
          <cell r="M4286" t="str">
            <v>UNID.</v>
          </cell>
          <cell r="N4286" t="str">
            <v>TALLER</v>
          </cell>
          <cell r="O4286">
            <v>38</v>
          </cell>
          <cell r="P4286" t="str">
            <v>M6</v>
          </cell>
          <cell r="Q4286" t="str">
            <v>J1</v>
          </cell>
          <cell r="R4286" t="str">
            <v>J5</v>
          </cell>
          <cell r="S4286" t="str">
            <v>PENDIENTE</v>
          </cell>
          <cell r="T4286">
            <v>0</v>
          </cell>
          <cell r="U4286" t="str">
            <v>PARI VENTURA  EDSON ORLANDO</v>
          </cell>
          <cell r="V4286" t="str">
            <v>FLOREZ CONDORI  JOSE WILLIANS</v>
          </cell>
        </row>
        <row r="4287">
          <cell r="A4287">
            <v>4312</v>
          </cell>
          <cell r="B4287">
            <v>42752</v>
          </cell>
          <cell r="C4287" t="str">
            <v>ENERO</v>
          </cell>
          <cell r="D4287" t="str">
            <v>2017</v>
          </cell>
          <cell r="E4287">
            <v>788</v>
          </cell>
          <cell r="F4287" t="str">
            <v>B2L-889</v>
          </cell>
          <cell r="G4287" t="str">
            <v>CAMION</v>
          </cell>
          <cell r="H4287" t="str">
            <v>TAMBOMAYO</v>
          </cell>
          <cell r="I4287">
            <v>124981</v>
          </cell>
          <cell r="J4287" t="str">
            <v>REPUESTO</v>
          </cell>
          <cell r="K4287" t="str">
            <v>BATERIAS DE 19 PLACAS C/U</v>
          </cell>
          <cell r="L4287">
            <v>2</v>
          </cell>
          <cell r="M4287" t="str">
            <v>UNID.</v>
          </cell>
          <cell r="N4287" t="str">
            <v>TRACTO</v>
          </cell>
          <cell r="O4287">
            <v>38</v>
          </cell>
          <cell r="P4287" t="str">
            <v>E2</v>
          </cell>
          <cell r="Q4287" t="str">
            <v>J1</v>
          </cell>
          <cell r="R4287" t="str">
            <v>J5</v>
          </cell>
          <cell r="S4287" t="str">
            <v>PENDIENTE</v>
          </cell>
          <cell r="T4287">
            <v>0</v>
          </cell>
          <cell r="U4287" t="str">
            <v>YUCA BELLIDO BORIS YERSY</v>
          </cell>
          <cell r="V4287" t="str">
            <v>FLOREZ CONDORI  JOSE WILLIANS</v>
          </cell>
        </row>
        <row r="4288">
          <cell r="A4288">
            <v>4313</v>
          </cell>
          <cell r="B4288">
            <v>42752</v>
          </cell>
          <cell r="C4288" t="str">
            <v>ENERO</v>
          </cell>
          <cell r="D4288" t="str">
            <v>2017</v>
          </cell>
          <cell r="E4288">
            <v>788</v>
          </cell>
          <cell r="F4288" t="str">
            <v>B2L-889</v>
          </cell>
          <cell r="G4288" t="str">
            <v>CAMION</v>
          </cell>
          <cell r="H4288" t="str">
            <v>TAMBOMAYO</v>
          </cell>
          <cell r="I4288">
            <v>124981</v>
          </cell>
          <cell r="J4288" t="str">
            <v>REPUESTO</v>
          </cell>
          <cell r="K4288" t="str">
            <v>BORNER DE BATERIA POSITIVO</v>
          </cell>
          <cell r="L4288">
            <v>2</v>
          </cell>
          <cell r="M4288" t="str">
            <v>UNID.</v>
          </cell>
          <cell r="N4288" t="str">
            <v>TRACTO</v>
          </cell>
          <cell r="O4288">
            <v>38</v>
          </cell>
          <cell r="P4288" t="str">
            <v>E2</v>
          </cell>
          <cell r="Q4288" t="str">
            <v>J1</v>
          </cell>
          <cell r="R4288" t="str">
            <v>J5</v>
          </cell>
          <cell r="S4288" t="str">
            <v>PENDIENTE</v>
          </cell>
          <cell r="T4288">
            <v>0</v>
          </cell>
          <cell r="U4288" t="str">
            <v>YUCA BELLIDO BORIS YERSY</v>
          </cell>
          <cell r="V4288" t="str">
            <v>FLOREZ CONDORI  JOSE WILLIANS</v>
          </cell>
        </row>
        <row r="4289">
          <cell r="A4289">
            <v>4314</v>
          </cell>
          <cell r="B4289">
            <v>42752</v>
          </cell>
          <cell r="C4289" t="str">
            <v>ENERO</v>
          </cell>
          <cell r="D4289" t="str">
            <v>2017</v>
          </cell>
          <cell r="E4289">
            <v>788</v>
          </cell>
          <cell r="F4289" t="str">
            <v>B2L-889</v>
          </cell>
          <cell r="G4289" t="str">
            <v>CAMION</v>
          </cell>
          <cell r="H4289" t="str">
            <v>TAMBOMAYO</v>
          </cell>
          <cell r="I4289">
            <v>124981</v>
          </cell>
          <cell r="J4289" t="str">
            <v>REPUESTO</v>
          </cell>
          <cell r="K4289" t="str">
            <v>BORNER DE BATERIA NEGATIVO</v>
          </cell>
          <cell r="L4289">
            <v>2</v>
          </cell>
          <cell r="M4289" t="str">
            <v>UNID.</v>
          </cell>
          <cell r="N4289" t="str">
            <v>TRACTO</v>
          </cell>
          <cell r="O4289">
            <v>38</v>
          </cell>
          <cell r="P4289" t="str">
            <v>E2</v>
          </cell>
          <cell r="Q4289" t="str">
            <v>J1</v>
          </cell>
          <cell r="R4289" t="str">
            <v>J5</v>
          </cell>
          <cell r="S4289" t="str">
            <v>PENDIENTE</v>
          </cell>
          <cell r="T4289">
            <v>0</v>
          </cell>
          <cell r="U4289" t="str">
            <v>YUCA BELLIDO BORIS YERSY</v>
          </cell>
          <cell r="V4289" t="str">
            <v>FLOREZ CONDORI  JOSE WILLIANS</v>
          </cell>
        </row>
        <row r="4290">
          <cell r="A4290">
            <v>4289</v>
          </cell>
          <cell r="B4290">
            <v>42752</v>
          </cell>
          <cell r="C4290" t="str">
            <v>ENERO</v>
          </cell>
          <cell r="D4290" t="str">
            <v>2017</v>
          </cell>
          <cell r="E4290">
            <v>789</v>
          </cell>
          <cell r="F4290" t="str">
            <v>B2M-948</v>
          </cell>
          <cell r="G4290" t="str">
            <v>CAMION</v>
          </cell>
          <cell r="H4290" t="str">
            <v>TAMBOMAYO</v>
          </cell>
          <cell r="I4290">
            <v>116689</v>
          </cell>
          <cell r="J4290" t="str">
            <v>REPUESTO</v>
          </cell>
          <cell r="K4290" t="str">
            <v>UNION DE 1/4 A 3/8</v>
          </cell>
          <cell r="L4290">
            <v>3</v>
          </cell>
          <cell r="M4290" t="str">
            <v>UNID.</v>
          </cell>
          <cell r="N4290" t="str">
            <v>TRACTO</v>
          </cell>
          <cell r="O4290">
            <v>38</v>
          </cell>
          <cell r="P4290" t="str">
            <v>M6</v>
          </cell>
          <cell r="Q4290" t="str">
            <v>J1</v>
          </cell>
          <cell r="R4290" t="str">
            <v>J8</v>
          </cell>
          <cell r="S4290" t="str">
            <v>PENDIENTE</v>
          </cell>
          <cell r="T4290">
            <v>0</v>
          </cell>
          <cell r="U4290" t="str">
            <v>PARI VENTURA  EDSON ORLANDO</v>
          </cell>
          <cell r="V4290" t="str">
            <v>FLOREZ CONDORI  JOSE WILLIANS</v>
          </cell>
        </row>
        <row r="4291">
          <cell r="A4291">
            <v>4303</v>
          </cell>
          <cell r="B4291">
            <v>42752</v>
          </cell>
          <cell r="C4291" t="str">
            <v>ENERO</v>
          </cell>
          <cell r="D4291" t="str">
            <v>2017</v>
          </cell>
          <cell r="E4291">
            <v>789</v>
          </cell>
          <cell r="F4291" t="str">
            <v>B2M-948</v>
          </cell>
          <cell r="G4291" t="str">
            <v>CAMION</v>
          </cell>
          <cell r="H4291" t="str">
            <v>TAMBOMAYO</v>
          </cell>
          <cell r="I4291">
            <v>116689</v>
          </cell>
          <cell r="J4291" t="str">
            <v>REPUESTO</v>
          </cell>
          <cell r="K4291" t="str">
            <v>TERMINALES</v>
          </cell>
          <cell r="L4291">
            <v>2</v>
          </cell>
          <cell r="M4291" t="str">
            <v>UNID.</v>
          </cell>
          <cell r="N4291" t="str">
            <v>CISTERNA</v>
          </cell>
          <cell r="O4291">
            <v>38</v>
          </cell>
          <cell r="P4291" t="str">
            <v>E3</v>
          </cell>
          <cell r="Q4291" t="str">
            <v>J1</v>
          </cell>
          <cell r="R4291" t="str">
            <v>J8</v>
          </cell>
          <cell r="S4291" t="str">
            <v>ENTREGADO</v>
          </cell>
          <cell r="T4291">
            <v>0</v>
          </cell>
          <cell r="U4291" t="str">
            <v>CONDORI CHURATA ALEX</v>
          </cell>
          <cell r="V4291" t="str">
            <v>FLOREZ CONDORI  JOSE WILLIANS</v>
          </cell>
        </row>
        <row r="4292">
          <cell r="A4292">
            <v>4304</v>
          </cell>
          <cell r="B4292">
            <v>42752</v>
          </cell>
          <cell r="C4292" t="str">
            <v>ENERO</v>
          </cell>
          <cell r="D4292" t="str">
            <v>2017</v>
          </cell>
          <cell r="E4292">
            <v>789</v>
          </cell>
          <cell r="F4292" t="str">
            <v>B2M-948</v>
          </cell>
          <cell r="G4292" t="str">
            <v>CAMION</v>
          </cell>
          <cell r="H4292" t="str">
            <v>TAMBOMAYO</v>
          </cell>
          <cell r="I4292">
            <v>116689</v>
          </cell>
          <cell r="J4292" t="str">
            <v>REPUESTO</v>
          </cell>
          <cell r="K4292" t="str">
            <v>CABLE #14</v>
          </cell>
          <cell r="L4292">
            <v>2</v>
          </cell>
          <cell r="M4292" t="str">
            <v>M</v>
          </cell>
          <cell r="N4292" t="str">
            <v>CISTERNA</v>
          </cell>
          <cell r="O4292">
            <v>38</v>
          </cell>
          <cell r="P4292" t="str">
            <v>E3</v>
          </cell>
          <cell r="Q4292" t="str">
            <v>J1</v>
          </cell>
          <cell r="R4292" t="str">
            <v>J8</v>
          </cell>
          <cell r="S4292" t="str">
            <v>ENTREGADO</v>
          </cell>
          <cell r="T4292">
            <v>0</v>
          </cell>
          <cell r="U4292" t="str">
            <v>CONDORI CHURATA ALEX</v>
          </cell>
          <cell r="V4292" t="str">
            <v>FLOREZ CONDORI  JOSE WILLIANS</v>
          </cell>
        </row>
        <row r="4293">
          <cell r="A4293">
            <v>4274</v>
          </cell>
          <cell r="B4293">
            <v>42752</v>
          </cell>
          <cell r="C4293" t="str">
            <v>ENERO</v>
          </cell>
          <cell r="D4293" t="str">
            <v>2017</v>
          </cell>
          <cell r="E4293">
            <v>857</v>
          </cell>
          <cell r="F4293" t="str">
            <v>C6X-739</v>
          </cell>
          <cell r="G4293" t="str">
            <v>TCS-988</v>
          </cell>
          <cell r="H4293" t="str">
            <v>LAS BAMBAS CONC.</v>
          </cell>
          <cell r="I4293">
            <v>234081</v>
          </cell>
          <cell r="J4293" t="str">
            <v>REPUESTO</v>
          </cell>
          <cell r="K4293" t="str">
            <v>FARO PIRATA</v>
          </cell>
          <cell r="L4293">
            <v>1</v>
          </cell>
          <cell r="M4293" t="str">
            <v>UNID.</v>
          </cell>
          <cell r="N4293" t="str">
            <v>TRACTO</v>
          </cell>
          <cell r="O4293">
            <v>38</v>
          </cell>
          <cell r="P4293" t="str">
            <v>J1</v>
          </cell>
          <cell r="Q4293" t="str">
            <v>J1</v>
          </cell>
          <cell r="R4293" t="str">
            <v>J8</v>
          </cell>
          <cell r="S4293" t="str">
            <v>PENDIENTE</v>
          </cell>
          <cell r="T4293">
            <v>0</v>
          </cell>
          <cell r="U4293" t="str">
            <v>FLOREZ CONDORI  JOSE WILLIANS</v>
          </cell>
          <cell r="V4293" t="str">
            <v>FLOREZ CONDORI  JOSE WILLIANS</v>
          </cell>
        </row>
        <row r="4294">
          <cell r="A4294">
            <v>4275</v>
          </cell>
          <cell r="B4294">
            <v>42752</v>
          </cell>
          <cell r="C4294" t="str">
            <v>ENERO</v>
          </cell>
          <cell r="D4294" t="str">
            <v>2017</v>
          </cell>
          <cell r="E4294">
            <v>857</v>
          </cell>
          <cell r="F4294" t="str">
            <v>C6X-739</v>
          </cell>
          <cell r="G4294" t="str">
            <v>TCS-988</v>
          </cell>
          <cell r="H4294" t="str">
            <v>LAS BAMBAS CONC.</v>
          </cell>
          <cell r="I4294">
            <v>234081</v>
          </cell>
          <cell r="J4294" t="str">
            <v>REPUESTO</v>
          </cell>
          <cell r="K4294" t="str">
            <v>FARO LATERAL CIRCULAR 2"</v>
          </cell>
          <cell r="L4294">
            <v>1</v>
          </cell>
          <cell r="M4294" t="str">
            <v>UNID.</v>
          </cell>
          <cell r="N4294" t="str">
            <v>TRACTO</v>
          </cell>
          <cell r="O4294">
            <v>38</v>
          </cell>
          <cell r="P4294" t="str">
            <v>J1</v>
          </cell>
          <cell r="Q4294" t="str">
            <v>J1</v>
          </cell>
          <cell r="R4294" t="str">
            <v>J8</v>
          </cell>
          <cell r="S4294" t="str">
            <v>PENDIENTE</v>
          </cell>
          <cell r="T4294">
            <v>0</v>
          </cell>
          <cell r="U4294" t="str">
            <v>FLOREZ CONDORI  JOSE WILLIANS</v>
          </cell>
          <cell r="V4294" t="str">
            <v>FLOREZ CONDORI  JOSE WILLIANS</v>
          </cell>
        </row>
        <row r="4295">
          <cell r="A4295">
            <v>4266</v>
          </cell>
          <cell r="B4295">
            <v>42752</v>
          </cell>
          <cell r="C4295" t="str">
            <v>ENERO</v>
          </cell>
          <cell r="D4295" t="str">
            <v>2017</v>
          </cell>
          <cell r="E4295">
            <v>771</v>
          </cell>
          <cell r="F4295" t="str">
            <v>D3O-742</v>
          </cell>
          <cell r="G4295" t="str">
            <v>B8L-971</v>
          </cell>
          <cell r="H4295" t="str">
            <v>LAS BAMBAS</v>
          </cell>
          <cell r="I4295">
            <v>189448</v>
          </cell>
          <cell r="J4295" t="str">
            <v>REPUESTO</v>
          </cell>
          <cell r="K4295" t="str">
            <v xml:space="preserve">FILTRO DE ACEITE </v>
          </cell>
          <cell r="L4295">
            <v>2</v>
          </cell>
          <cell r="M4295" t="str">
            <v>UNID.</v>
          </cell>
          <cell r="N4295" t="str">
            <v>TRACTO</v>
          </cell>
          <cell r="O4295">
            <v>38</v>
          </cell>
          <cell r="P4295" t="str">
            <v>M1</v>
          </cell>
          <cell r="Q4295" t="str">
            <v>J1</v>
          </cell>
          <cell r="R4295" t="str">
            <v>J5</v>
          </cell>
          <cell r="S4295" t="str">
            <v>PENDIENTE</v>
          </cell>
          <cell r="T4295">
            <v>0</v>
          </cell>
          <cell r="U4295" t="str">
            <v>CABEZAS SANCHEZ JEAN JHONATAN</v>
          </cell>
          <cell r="V4295" t="str">
            <v>FLOREZ CONDORI  JOSE WILLIANS</v>
          </cell>
        </row>
        <row r="4296">
          <cell r="A4296">
            <v>4267</v>
          </cell>
          <cell r="B4296">
            <v>42752</v>
          </cell>
          <cell r="C4296" t="str">
            <v>ENERO</v>
          </cell>
          <cell r="D4296" t="str">
            <v>2017</v>
          </cell>
          <cell r="E4296">
            <v>771</v>
          </cell>
          <cell r="F4296" t="str">
            <v>D3O-742</v>
          </cell>
          <cell r="G4296" t="str">
            <v>B8L-971</v>
          </cell>
          <cell r="H4296" t="str">
            <v>LAS BAMBAS</v>
          </cell>
          <cell r="I4296">
            <v>189448</v>
          </cell>
          <cell r="J4296" t="str">
            <v>REPUESTO</v>
          </cell>
          <cell r="K4296" t="str">
            <v>ACEITE 15W40</v>
          </cell>
          <cell r="L4296">
            <v>10</v>
          </cell>
          <cell r="M4296" t="str">
            <v>GLNS.</v>
          </cell>
          <cell r="N4296" t="str">
            <v>TRACTO</v>
          </cell>
          <cell r="O4296">
            <v>38</v>
          </cell>
          <cell r="P4296" t="str">
            <v>M1</v>
          </cell>
          <cell r="Q4296" t="str">
            <v>J1</v>
          </cell>
          <cell r="R4296" t="str">
            <v>J5</v>
          </cell>
          <cell r="S4296" t="str">
            <v>PENDIENTE</v>
          </cell>
          <cell r="T4296">
            <v>0</v>
          </cell>
          <cell r="U4296" t="str">
            <v>CABEZAS SANCHEZ JEAN JHONATAN</v>
          </cell>
          <cell r="V4296" t="str">
            <v>FLOREZ CONDORI  JOSE WILLIANS</v>
          </cell>
        </row>
        <row r="4297">
          <cell r="A4297">
            <v>4268</v>
          </cell>
          <cell r="B4297">
            <v>42752</v>
          </cell>
          <cell r="C4297" t="str">
            <v>ENERO</v>
          </cell>
          <cell r="D4297" t="str">
            <v>2017</v>
          </cell>
          <cell r="E4297">
            <v>771</v>
          </cell>
          <cell r="F4297" t="str">
            <v>D3O-742</v>
          </cell>
          <cell r="G4297" t="str">
            <v>B8L-971</v>
          </cell>
          <cell r="H4297" t="str">
            <v>LAS BAMBAS</v>
          </cell>
          <cell r="I4297">
            <v>189448</v>
          </cell>
          <cell r="J4297" t="str">
            <v>REPUESTO</v>
          </cell>
          <cell r="K4297" t="str">
            <v>FILTRO DE AIRE PRIMARIO</v>
          </cell>
          <cell r="L4297">
            <v>1</v>
          </cell>
          <cell r="M4297" t="str">
            <v>UNID.</v>
          </cell>
          <cell r="N4297" t="str">
            <v>TRACTO</v>
          </cell>
          <cell r="O4297">
            <v>38</v>
          </cell>
          <cell r="P4297" t="str">
            <v>M1</v>
          </cell>
          <cell r="Q4297" t="str">
            <v>J1</v>
          </cell>
          <cell r="R4297" t="str">
            <v>J5</v>
          </cell>
          <cell r="S4297" t="str">
            <v>PENDIENTE</v>
          </cell>
          <cell r="T4297">
            <v>0</v>
          </cell>
          <cell r="U4297" t="str">
            <v>CABEZAS SANCHEZ JEAN JHONATAN</v>
          </cell>
          <cell r="V4297" t="str">
            <v>FLOREZ CONDORI  JOSE WILLIANS</v>
          </cell>
        </row>
        <row r="4298">
          <cell r="A4298">
            <v>4269</v>
          </cell>
          <cell r="B4298">
            <v>42752</v>
          </cell>
          <cell r="C4298" t="str">
            <v>ENERO</v>
          </cell>
          <cell r="D4298" t="str">
            <v>2017</v>
          </cell>
          <cell r="E4298">
            <v>771</v>
          </cell>
          <cell r="F4298" t="str">
            <v>D3O-742</v>
          </cell>
          <cell r="G4298" t="str">
            <v>B8L-971</v>
          </cell>
          <cell r="H4298" t="str">
            <v>LAS BAMBAS</v>
          </cell>
          <cell r="I4298">
            <v>189448</v>
          </cell>
          <cell r="J4298" t="str">
            <v>REPUESTO</v>
          </cell>
          <cell r="K4298" t="str">
            <v>FILTRO DE AIRE SECUNDARIO</v>
          </cell>
          <cell r="L4298">
            <v>1</v>
          </cell>
          <cell r="M4298" t="str">
            <v>UNID.</v>
          </cell>
          <cell r="N4298" t="str">
            <v>TRACTO</v>
          </cell>
          <cell r="O4298">
            <v>38</v>
          </cell>
          <cell r="P4298" t="str">
            <v>M1</v>
          </cell>
          <cell r="Q4298" t="str">
            <v>J1</v>
          </cell>
          <cell r="R4298" t="str">
            <v>J5</v>
          </cell>
          <cell r="S4298" t="str">
            <v>PENDIENTE</v>
          </cell>
          <cell r="T4298">
            <v>0</v>
          </cell>
          <cell r="U4298" t="str">
            <v>CABEZAS SANCHEZ JEAN JHONATAN</v>
          </cell>
          <cell r="V4298" t="str">
            <v>FLOREZ CONDORI  JOSE WILLIANS</v>
          </cell>
        </row>
        <row r="4299">
          <cell r="A4299">
            <v>4284</v>
          </cell>
          <cell r="B4299">
            <v>42752</v>
          </cell>
          <cell r="C4299" t="str">
            <v>ENERO</v>
          </cell>
          <cell r="D4299" t="str">
            <v>2017</v>
          </cell>
          <cell r="E4299">
            <v>808</v>
          </cell>
          <cell r="F4299" t="str">
            <v>D3P-743</v>
          </cell>
          <cell r="G4299" t="str">
            <v>B8L-972</v>
          </cell>
          <cell r="H4299" t="str">
            <v>LAS BAMBAS</v>
          </cell>
          <cell r="I4299">
            <v>188419</v>
          </cell>
          <cell r="J4299" t="str">
            <v>REPUESTO</v>
          </cell>
          <cell r="K4299" t="str">
            <v xml:space="preserve">CABLE VULCANIZADO </v>
          </cell>
          <cell r="L4299">
            <v>8</v>
          </cell>
          <cell r="M4299" t="str">
            <v>M</v>
          </cell>
          <cell r="N4299" t="str">
            <v>CISTERNA</v>
          </cell>
          <cell r="O4299">
            <v>38</v>
          </cell>
          <cell r="P4299" t="str">
            <v>E3</v>
          </cell>
          <cell r="Q4299" t="str">
            <v>J1</v>
          </cell>
          <cell r="R4299" t="str">
            <v>J8</v>
          </cell>
          <cell r="S4299" t="str">
            <v>PENDIENTE</v>
          </cell>
          <cell r="T4299">
            <v>0</v>
          </cell>
          <cell r="U4299" t="str">
            <v>CONDORI CHURATA ALEX</v>
          </cell>
          <cell r="V4299" t="str">
            <v>FLOREZ CONDORI  JOSE WILLIANS</v>
          </cell>
        </row>
        <row r="4300">
          <cell r="A4300">
            <v>4285</v>
          </cell>
          <cell r="B4300">
            <v>42752</v>
          </cell>
          <cell r="C4300" t="str">
            <v>ENERO</v>
          </cell>
          <cell r="D4300" t="str">
            <v>2017</v>
          </cell>
          <cell r="E4300">
            <v>808</v>
          </cell>
          <cell r="F4300" t="str">
            <v>D3P-743</v>
          </cell>
          <cell r="G4300" t="str">
            <v>B8L-972</v>
          </cell>
          <cell r="H4300" t="str">
            <v>LAS BAMBAS</v>
          </cell>
          <cell r="I4300">
            <v>188419</v>
          </cell>
          <cell r="J4300" t="str">
            <v>REPUESTO</v>
          </cell>
          <cell r="K4300" t="str">
            <v>CABLE #14</v>
          </cell>
          <cell r="L4300">
            <v>6</v>
          </cell>
          <cell r="M4300" t="str">
            <v>M</v>
          </cell>
          <cell r="N4300" t="str">
            <v>CISTERNA</v>
          </cell>
          <cell r="O4300">
            <v>38</v>
          </cell>
          <cell r="P4300" t="str">
            <v>E3</v>
          </cell>
          <cell r="Q4300" t="str">
            <v>J1</v>
          </cell>
          <cell r="R4300" t="str">
            <v>J8</v>
          </cell>
          <cell r="S4300" t="str">
            <v>PENDIENTE</v>
          </cell>
          <cell r="T4300">
            <v>0</v>
          </cell>
          <cell r="U4300" t="str">
            <v>CONDORI CHURATA ALEX</v>
          </cell>
          <cell r="V4300" t="str">
            <v>FLOREZ CONDORI  JOSE WILLIANS</v>
          </cell>
        </row>
        <row r="4301">
          <cell r="A4301">
            <v>4286</v>
          </cell>
          <cell r="B4301">
            <v>42752</v>
          </cell>
          <cell r="C4301" t="str">
            <v>ENERO</v>
          </cell>
          <cell r="D4301" t="str">
            <v>2017</v>
          </cell>
          <cell r="E4301">
            <v>808</v>
          </cell>
          <cell r="F4301" t="str">
            <v>D3P-743</v>
          </cell>
          <cell r="G4301" t="str">
            <v>B8L-972</v>
          </cell>
          <cell r="H4301" t="str">
            <v>LAS BAMBAS</v>
          </cell>
          <cell r="I4301">
            <v>188419</v>
          </cell>
          <cell r="J4301" t="str">
            <v>REPUESTO</v>
          </cell>
          <cell r="K4301" t="str">
            <v>PERNO CON TUERCA Y ARANDELA 1/4 X 1"</v>
          </cell>
          <cell r="L4301">
            <v>1</v>
          </cell>
          <cell r="M4301" t="str">
            <v>UNID.</v>
          </cell>
          <cell r="N4301" t="str">
            <v>CISTERNA</v>
          </cell>
          <cell r="O4301">
            <v>38</v>
          </cell>
          <cell r="P4301" t="str">
            <v>E3</v>
          </cell>
          <cell r="Q4301" t="str">
            <v>J1</v>
          </cell>
          <cell r="R4301" t="str">
            <v>J8</v>
          </cell>
          <cell r="S4301" t="str">
            <v>PENDIENTE</v>
          </cell>
          <cell r="T4301">
            <v>0</v>
          </cell>
          <cell r="U4301" t="str">
            <v>CONDORI CHURATA ALEX</v>
          </cell>
          <cell r="V4301" t="str">
            <v>FLOREZ CONDORI  JOSE WILLIANS</v>
          </cell>
        </row>
        <row r="4302">
          <cell r="A4302">
            <v>4287</v>
          </cell>
          <cell r="B4302">
            <v>42752</v>
          </cell>
          <cell r="C4302" t="str">
            <v>ENERO</v>
          </cell>
          <cell r="D4302" t="str">
            <v>2017</v>
          </cell>
          <cell r="E4302">
            <v>808</v>
          </cell>
          <cell r="F4302" t="str">
            <v>D3P-743</v>
          </cell>
          <cell r="G4302" t="str">
            <v>B8L-972</v>
          </cell>
          <cell r="H4302" t="str">
            <v>LAS BAMBAS</v>
          </cell>
          <cell r="I4302">
            <v>188419</v>
          </cell>
          <cell r="J4302" t="str">
            <v>REPUESTO</v>
          </cell>
          <cell r="K4302" t="str">
            <v>AFLOJATODO</v>
          </cell>
          <cell r="L4302">
            <v>1</v>
          </cell>
          <cell r="M4302" t="str">
            <v>UNID.</v>
          </cell>
          <cell r="N4302" t="str">
            <v>CISTERNA</v>
          </cell>
          <cell r="O4302">
            <v>38</v>
          </cell>
          <cell r="P4302" t="str">
            <v>E3</v>
          </cell>
          <cell r="Q4302" t="str">
            <v>J1</v>
          </cell>
          <cell r="R4302" t="str">
            <v>J8</v>
          </cell>
          <cell r="S4302" t="str">
            <v>PENDIENTE</v>
          </cell>
          <cell r="T4302">
            <v>0</v>
          </cell>
          <cell r="U4302" t="str">
            <v>CONDORI CHURATA ALEX</v>
          </cell>
          <cell r="V4302" t="str">
            <v>FLOREZ CONDORI  JOSE WILLIANS</v>
          </cell>
        </row>
        <row r="4303">
          <cell r="A4303">
            <v>4271</v>
          </cell>
          <cell r="B4303">
            <v>42752</v>
          </cell>
          <cell r="C4303" t="str">
            <v>ENERO</v>
          </cell>
          <cell r="D4303" t="str">
            <v>2017</v>
          </cell>
          <cell r="E4303">
            <v>202</v>
          </cell>
          <cell r="F4303" t="str">
            <v>D3P-752</v>
          </cell>
          <cell r="G4303" t="str">
            <v>C5Y-985</v>
          </cell>
          <cell r="H4303" t="str">
            <v>LAS BAMBAS</v>
          </cell>
          <cell r="I4303">
            <v>150504</v>
          </cell>
          <cell r="J4303" t="str">
            <v>REPUESTO</v>
          </cell>
          <cell r="K4303" t="str">
            <v>LLANTAS REUCANCHADAS YZY2</v>
          </cell>
          <cell r="L4303">
            <v>4</v>
          </cell>
          <cell r="M4303" t="str">
            <v>UNID.</v>
          </cell>
          <cell r="N4303" t="str">
            <v>TALLER</v>
          </cell>
          <cell r="O4303">
            <v>38</v>
          </cell>
          <cell r="P4303" t="str">
            <v>N2</v>
          </cell>
          <cell r="Q4303" t="str">
            <v>J1</v>
          </cell>
          <cell r="R4303" t="str">
            <v>J8</v>
          </cell>
          <cell r="S4303" t="str">
            <v>PENDIENTE</v>
          </cell>
          <cell r="T4303">
            <v>0</v>
          </cell>
          <cell r="U4303" t="str">
            <v>MAMANI LARICO  EDUARDO ALVARO</v>
          </cell>
          <cell r="V4303" t="str">
            <v>FLOREZ CONDORI  JOSE WILLIANS</v>
          </cell>
        </row>
        <row r="4304">
          <cell r="A4304">
            <v>4272</v>
          </cell>
          <cell r="B4304">
            <v>42752</v>
          </cell>
          <cell r="C4304" t="str">
            <v>ENERO</v>
          </cell>
          <cell r="D4304" t="str">
            <v>2017</v>
          </cell>
          <cell r="E4304">
            <v>202</v>
          </cell>
          <cell r="F4304" t="str">
            <v>D3P-752</v>
          </cell>
          <cell r="G4304" t="str">
            <v>C5Y-985</v>
          </cell>
          <cell r="H4304" t="str">
            <v>LAS BAMBAS</v>
          </cell>
          <cell r="I4304">
            <v>150504</v>
          </cell>
          <cell r="J4304" t="str">
            <v>REPUESTO</v>
          </cell>
          <cell r="K4304" t="str">
            <v>PITONES</v>
          </cell>
          <cell r="L4304">
            <v>4</v>
          </cell>
          <cell r="M4304" t="str">
            <v>UNID.</v>
          </cell>
          <cell r="N4304" t="str">
            <v>TALLER</v>
          </cell>
          <cell r="O4304">
            <v>38</v>
          </cell>
          <cell r="P4304" t="str">
            <v>N2</v>
          </cell>
          <cell r="Q4304" t="str">
            <v>J1</v>
          </cell>
          <cell r="R4304" t="str">
            <v>J8</v>
          </cell>
          <cell r="S4304" t="str">
            <v>PENDIENTE</v>
          </cell>
          <cell r="T4304">
            <v>0</v>
          </cell>
          <cell r="U4304" t="str">
            <v>MAMANI LARICO  EDUARDO ALVARO</v>
          </cell>
          <cell r="V4304" t="str">
            <v>FLOREZ CONDORI  JOSE WILLIANS</v>
          </cell>
        </row>
        <row r="4305">
          <cell r="A4305">
            <v>4290</v>
          </cell>
          <cell r="B4305">
            <v>42752</v>
          </cell>
          <cell r="C4305" t="str">
            <v>ENERO</v>
          </cell>
          <cell r="D4305" t="str">
            <v>2017</v>
          </cell>
          <cell r="E4305">
            <v>848</v>
          </cell>
          <cell r="F4305" t="str">
            <v>D3P-754</v>
          </cell>
          <cell r="G4305" t="str">
            <v>C0V-971</v>
          </cell>
          <cell r="H4305" t="str">
            <v>LAS BAMBAS</v>
          </cell>
          <cell r="I4305">
            <v>167618</v>
          </cell>
          <cell r="J4305" t="str">
            <v>REPUESTO</v>
          </cell>
          <cell r="K4305" t="str">
            <v>PERNO 1/4 X 1"</v>
          </cell>
          <cell r="L4305">
            <v>20</v>
          </cell>
          <cell r="M4305" t="str">
            <v>UNID.</v>
          </cell>
          <cell r="N4305" t="str">
            <v>CISTERNA</v>
          </cell>
          <cell r="O4305">
            <v>38</v>
          </cell>
          <cell r="P4305" t="str">
            <v>M4</v>
          </cell>
          <cell r="Q4305" t="str">
            <v>J1</v>
          </cell>
          <cell r="R4305" t="str">
            <v>J8</v>
          </cell>
          <cell r="S4305" t="str">
            <v>ENTREGADO</v>
          </cell>
          <cell r="T4305">
            <v>0</v>
          </cell>
          <cell r="U4305" t="str">
            <v>JULLIRI APAZA UBALDO</v>
          </cell>
          <cell r="V4305" t="str">
            <v>FLOREZ CONDORI  JOSE WILLIANS</v>
          </cell>
        </row>
        <row r="4306">
          <cell r="A4306">
            <v>4291</v>
          </cell>
          <cell r="B4306">
            <v>42752</v>
          </cell>
          <cell r="C4306" t="str">
            <v>ENERO</v>
          </cell>
          <cell r="D4306" t="str">
            <v>2017</v>
          </cell>
          <cell r="E4306">
            <v>848</v>
          </cell>
          <cell r="F4306" t="str">
            <v>D3P-754</v>
          </cell>
          <cell r="G4306" t="str">
            <v>C0V-971</v>
          </cell>
          <cell r="H4306" t="str">
            <v>LAS BAMBAS</v>
          </cell>
          <cell r="I4306">
            <v>167618</v>
          </cell>
          <cell r="J4306" t="str">
            <v>REPUESTO</v>
          </cell>
          <cell r="K4306" t="str">
            <v>ARANDELA 1/4</v>
          </cell>
          <cell r="L4306">
            <v>40</v>
          </cell>
          <cell r="M4306" t="str">
            <v>UNID.</v>
          </cell>
          <cell r="N4306" t="str">
            <v>CISTERNA</v>
          </cell>
          <cell r="O4306">
            <v>38</v>
          </cell>
          <cell r="P4306" t="str">
            <v>M4</v>
          </cell>
          <cell r="Q4306" t="str">
            <v>J1</v>
          </cell>
          <cell r="R4306" t="str">
            <v>J8</v>
          </cell>
          <cell r="S4306" t="str">
            <v>ENTREGADO</v>
          </cell>
          <cell r="T4306">
            <v>0</v>
          </cell>
          <cell r="U4306" t="str">
            <v>JULLIRI APAZA UBALDO</v>
          </cell>
          <cell r="V4306" t="str">
            <v>FLOREZ CONDORI  JOSE WILLIANS</v>
          </cell>
        </row>
        <row r="4307">
          <cell r="A4307">
            <v>4292</v>
          </cell>
          <cell r="B4307">
            <v>42752</v>
          </cell>
          <cell r="C4307" t="str">
            <v>ENERO</v>
          </cell>
          <cell r="D4307" t="str">
            <v>2017</v>
          </cell>
          <cell r="E4307">
            <v>848</v>
          </cell>
          <cell r="F4307" t="str">
            <v>D3P-754</v>
          </cell>
          <cell r="G4307" t="str">
            <v>C0V-971</v>
          </cell>
          <cell r="H4307" t="str">
            <v>LAS BAMBAS</v>
          </cell>
          <cell r="I4307">
            <v>167618</v>
          </cell>
          <cell r="J4307" t="str">
            <v>REPUESTO</v>
          </cell>
          <cell r="K4307" t="str">
            <v>TUERCAS SEGURO DE 1/4</v>
          </cell>
          <cell r="L4307">
            <v>20</v>
          </cell>
          <cell r="M4307" t="str">
            <v>UNID.</v>
          </cell>
          <cell r="N4307" t="str">
            <v>CISTERNA</v>
          </cell>
          <cell r="O4307">
            <v>38</v>
          </cell>
          <cell r="P4307" t="str">
            <v>M4</v>
          </cell>
          <cell r="Q4307" t="str">
            <v>J1</v>
          </cell>
          <cell r="R4307" t="str">
            <v>J8</v>
          </cell>
          <cell r="S4307" t="str">
            <v>ENTREGADO</v>
          </cell>
          <cell r="T4307">
            <v>0</v>
          </cell>
          <cell r="U4307" t="str">
            <v>JULLIRI APAZA UBALDO</v>
          </cell>
          <cell r="V4307" t="str">
            <v>FLOREZ CONDORI  JOSE WILLIANS</v>
          </cell>
        </row>
        <row r="4308">
          <cell r="A4308">
            <v>4320</v>
          </cell>
          <cell r="B4308">
            <v>42752</v>
          </cell>
          <cell r="C4308" t="str">
            <v>ENERO</v>
          </cell>
          <cell r="D4308" t="str">
            <v>2017</v>
          </cell>
          <cell r="E4308">
            <v>834</v>
          </cell>
          <cell r="F4308" t="str">
            <v>D4T-927</v>
          </cell>
          <cell r="G4308" t="str">
            <v>B4Q-976</v>
          </cell>
          <cell r="H4308" t="str">
            <v>LAS BAMBAS</v>
          </cell>
          <cell r="I4308">
            <v>195693</v>
          </cell>
          <cell r="J4308" t="str">
            <v>REPUESTO</v>
          </cell>
          <cell r="K4308" t="str">
            <v>EJE Y BOCINAS (SEGÚN GRÁFICO)</v>
          </cell>
          <cell r="L4308">
            <v>4</v>
          </cell>
          <cell r="M4308" t="str">
            <v>JUEGO</v>
          </cell>
          <cell r="N4308" t="str">
            <v>TALLER</v>
          </cell>
          <cell r="O4308">
            <v>38</v>
          </cell>
          <cell r="P4308" t="str">
            <v>J1</v>
          </cell>
          <cell r="Q4308" t="str">
            <v>j1</v>
          </cell>
          <cell r="R4308" t="str">
            <v>J5</v>
          </cell>
          <cell r="S4308" t="str">
            <v>PENDIENTE</v>
          </cell>
          <cell r="T4308">
            <v>0</v>
          </cell>
          <cell r="U4308" t="str">
            <v>FLOREZ CONDORI  JOSE WILLIANS</v>
          </cell>
          <cell r="V4308" t="str">
            <v>FLOREZ CONDORI  JOSE WILLIANS</v>
          </cell>
        </row>
        <row r="4309">
          <cell r="A4309">
            <v>4321</v>
          </cell>
          <cell r="B4309">
            <v>42752</v>
          </cell>
          <cell r="C4309" t="str">
            <v>ENERO</v>
          </cell>
          <cell r="D4309" t="str">
            <v>2017</v>
          </cell>
          <cell r="E4309">
            <v>834</v>
          </cell>
          <cell r="F4309" t="str">
            <v>D4T-927</v>
          </cell>
          <cell r="G4309" t="str">
            <v>B4Q-976</v>
          </cell>
          <cell r="H4309" t="str">
            <v>LAS BAMBAS</v>
          </cell>
          <cell r="I4309">
            <v>195693</v>
          </cell>
          <cell r="J4309" t="str">
            <v>REPUESTO</v>
          </cell>
          <cell r="K4309" t="str">
            <v>BOCINAS (SEGÚN GRÁFICO)</v>
          </cell>
          <cell r="L4309">
            <v>24</v>
          </cell>
          <cell r="M4309" t="str">
            <v>UNID.</v>
          </cell>
          <cell r="N4309" t="str">
            <v>TALLER</v>
          </cell>
          <cell r="O4309">
            <v>38</v>
          </cell>
          <cell r="P4309" t="str">
            <v>J1</v>
          </cell>
          <cell r="Q4309" t="str">
            <v>j1</v>
          </cell>
          <cell r="R4309" t="str">
            <v>J5</v>
          </cell>
          <cell r="S4309" t="str">
            <v>PENDIENTE</v>
          </cell>
          <cell r="T4309">
            <v>0</v>
          </cell>
          <cell r="U4309" t="str">
            <v>FLOREZ CONDORI  JOSE WILLIANS</v>
          </cell>
          <cell r="V4309" t="str">
            <v>FLOREZ CONDORI  JOSE WILLIANS</v>
          </cell>
        </row>
        <row r="4310">
          <cell r="A4310">
            <v>4270</v>
          </cell>
          <cell r="B4310">
            <v>42752</v>
          </cell>
          <cell r="C4310" t="str">
            <v>ENERO</v>
          </cell>
          <cell r="D4310" t="str">
            <v>2017</v>
          </cell>
          <cell r="E4310">
            <v>200</v>
          </cell>
          <cell r="F4310" t="str">
            <v>TALLER</v>
          </cell>
          <cell r="G4310" t="str">
            <v>TALLER</v>
          </cell>
          <cell r="H4310" t="str">
            <v>TALLER</v>
          </cell>
          <cell r="I4310" t="str">
            <v>TALLER</v>
          </cell>
          <cell r="J4310" t="str">
            <v>MATERIALES</v>
          </cell>
          <cell r="K4310" t="str">
            <v>GRASA DE NEUMATICOS</v>
          </cell>
          <cell r="L4310">
            <v>1</v>
          </cell>
          <cell r="M4310" t="str">
            <v>UNID.</v>
          </cell>
          <cell r="N4310" t="str">
            <v>TALLER</v>
          </cell>
          <cell r="O4310">
            <v>38</v>
          </cell>
          <cell r="P4310" t="str">
            <v>N2</v>
          </cell>
          <cell r="Q4310" t="str">
            <v>J1</v>
          </cell>
          <cell r="R4310" t="str">
            <v>J8</v>
          </cell>
          <cell r="S4310" t="str">
            <v>PENDIENTE</v>
          </cell>
          <cell r="T4310">
            <v>0</v>
          </cell>
          <cell r="U4310" t="str">
            <v>MAMANI LARICO  EDUARDO ALVARO</v>
          </cell>
          <cell r="V4310" t="str">
            <v>FLOREZ CONDORI  JOSE WILLIANS</v>
          </cell>
        </row>
        <row r="4311">
          <cell r="A4311">
            <v>4302</v>
          </cell>
          <cell r="B4311">
            <v>42752</v>
          </cell>
          <cell r="C4311" t="str">
            <v>ENERO</v>
          </cell>
          <cell r="D4311" t="str">
            <v>2017</v>
          </cell>
          <cell r="E4311">
            <v>200</v>
          </cell>
          <cell r="F4311" t="str">
            <v>TALLER</v>
          </cell>
          <cell r="G4311" t="str">
            <v>TALLER</v>
          </cell>
          <cell r="H4311" t="str">
            <v>TALLER</v>
          </cell>
          <cell r="I4311" t="str">
            <v>TALLER</v>
          </cell>
          <cell r="J4311" t="str">
            <v>REPUESTO</v>
          </cell>
          <cell r="K4311" t="str">
            <v>HOJA DE SIERRA</v>
          </cell>
          <cell r="L4311">
            <v>1</v>
          </cell>
          <cell r="M4311" t="str">
            <v>UNID.</v>
          </cell>
          <cell r="N4311" t="str">
            <v>TALLER</v>
          </cell>
          <cell r="O4311">
            <v>38</v>
          </cell>
          <cell r="P4311" t="str">
            <v>M5</v>
          </cell>
          <cell r="Q4311" t="str">
            <v>J1</v>
          </cell>
          <cell r="R4311" t="str">
            <v>J8</v>
          </cell>
          <cell r="S4311" t="str">
            <v>ENTREGADO</v>
          </cell>
          <cell r="T4311">
            <v>0</v>
          </cell>
          <cell r="U4311" t="str">
            <v>LOPEZ RUIZ WILBERTO</v>
          </cell>
          <cell r="V4311" t="str">
            <v>FLOREZ CONDORI  JOSE WILLIANS</v>
          </cell>
        </row>
        <row r="4312">
          <cell r="A4312">
            <v>4306</v>
          </cell>
          <cell r="B4312">
            <v>42752</v>
          </cell>
          <cell r="C4312" t="str">
            <v>ENERO</v>
          </cell>
          <cell r="D4312" t="str">
            <v>2017</v>
          </cell>
          <cell r="E4312">
            <v>200</v>
          </cell>
          <cell r="F4312" t="str">
            <v>TALLER</v>
          </cell>
          <cell r="G4312" t="str">
            <v>TALLER</v>
          </cell>
          <cell r="H4312" t="str">
            <v>TALLER</v>
          </cell>
          <cell r="I4312" t="str">
            <v>TALLER</v>
          </cell>
          <cell r="J4312" t="str">
            <v>REPUESTO</v>
          </cell>
          <cell r="K4312" t="str">
            <v>PERNO 1/4 X 1 1/2"</v>
          </cell>
          <cell r="L4312">
            <v>1</v>
          </cell>
          <cell r="M4312" t="str">
            <v>UNID.</v>
          </cell>
          <cell r="N4312" t="str">
            <v>TRACTO</v>
          </cell>
          <cell r="O4312">
            <v>38</v>
          </cell>
          <cell r="P4312" t="str">
            <v>E3</v>
          </cell>
          <cell r="Q4312" t="str">
            <v>J1</v>
          </cell>
          <cell r="R4312" t="str">
            <v>J6</v>
          </cell>
          <cell r="S4312" t="str">
            <v>PENDIENTE</v>
          </cell>
          <cell r="T4312">
            <v>0</v>
          </cell>
          <cell r="U4312" t="str">
            <v>CONDORI CHURATA ALEX</v>
          </cell>
          <cell r="V4312" t="str">
            <v>FLOREZ CONDORI  JOSE WILLIANS</v>
          </cell>
        </row>
        <row r="4313">
          <cell r="A4313">
            <v>4307</v>
          </cell>
          <cell r="B4313">
            <v>42752</v>
          </cell>
          <cell r="C4313" t="str">
            <v>ENERO</v>
          </cell>
          <cell r="D4313" t="str">
            <v>2017</v>
          </cell>
          <cell r="E4313">
            <v>200</v>
          </cell>
          <cell r="F4313" t="str">
            <v>TALLER</v>
          </cell>
          <cell r="G4313" t="str">
            <v>TALLER</v>
          </cell>
          <cell r="H4313" t="str">
            <v>TALLER</v>
          </cell>
          <cell r="I4313" t="str">
            <v>TALLER</v>
          </cell>
          <cell r="J4313" t="str">
            <v>REPUESTO</v>
          </cell>
          <cell r="K4313" t="str">
            <v>TUERCA SEGURO</v>
          </cell>
          <cell r="L4313">
            <v>1</v>
          </cell>
          <cell r="M4313" t="str">
            <v>UNID.</v>
          </cell>
          <cell r="N4313" t="str">
            <v>TRACTO</v>
          </cell>
          <cell r="O4313">
            <v>38</v>
          </cell>
          <cell r="P4313" t="str">
            <v>E3</v>
          </cell>
          <cell r="Q4313" t="str">
            <v>J1</v>
          </cell>
          <cell r="R4313" t="str">
            <v>J7</v>
          </cell>
          <cell r="S4313" t="str">
            <v>PENDIENTE</v>
          </cell>
          <cell r="T4313">
            <v>0</v>
          </cell>
          <cell r="U4313" t="str">
            <v>CONDORI CHURATA ALEX</v>
          </cell>
          <cell r="V4313" t="str">
            <v>FLOREZ CONDORI  JOSE WILLIANS</v>
          </cell>
        </row>
        <row r="4314">
          <cell r="A4314">
            <v>4308</v>
          </cell>
          <cell r="B4314">
            <v>42752</v>
          </cell>
          <cell r="C4314" t="str">
            <v>ENERO</v>
          </cell>
          <cell r="D4314" t="str">
            <v>2017</v>
          </cell>
          <cell r="E4314">
            <v>200</v>
          </cell>
          <cell r="F4314" t="str">
            <v>TALLER</v>
          </cell>
          <cell r="G4314" t="str">
            <v>TALLER</v>
          </cell>
          <cell r="H4314" t="str">
            <v>TALLER</v>
          </cell>
          <cell r="I4314" t="str">
            <v>TALLER</v>
          </cell>
          <cell r="J4314" t="str">
            <v>REPUESTO</v>
          </cell>
          <cell r="K4314" t="str">
            <v>ARANDELA PLANA</v>
          </cell>
          <cell r="L4314">
            <v>1</v>
          </cell>
          <cell r="M4314" t="str">
            <v>UNID.</v>
          </cell>
          <cell r="N4314" t="str">
            <v>TRACTO</v>
          </cell>
          <cell r="O4314">
            <v>38</v>
          </cell>
          <cell r="P4314" t="str">
            <v>E3</v>
          </cell>
          <cell r="Q4314" t="str">
            <v>J1</v>
          </cell>
          <cell r="R4314" t="str">
            <v>J8</v>
          </cell>
          <cell r="S4314" t="str">
            <v>PENDIENTE</v>
          </cell>
          <cell r="T4314">
            <v>0</v>
          </cell>
          <cell r="U4314" t="str">
            <v>CONDORI CHURATA ALEX</v>
          </cell>
          <cell r="V4314" t="str">
            <v>FLOREZ CONDORI  JOSE WILLIANS</v>
          </cell>
        </row>
        <row r="4315">
          <cell r="A4315">
            <v>4309</v>
          </cell>
          <cell r="B4315">
            <v>42752</v>
          </cell>
          <cell r="C4315" t="str">
            <v>ENERO</v>
          </cell>
          <cell r="D4315" t="str">
            <v>2017</v>
          </cell>
          <cell r="E4315">
            <v>200</v>
          </cell>
          <cell r="F4315" t="str">
            <v>TALLER</v>
          </cell>
          <cell r="G4315" t="str">
            <v>TALLER</v>
          </cell>
          <cell r="H4315" t="str">
            <v>TALLER</v>
          </cell>
          <cell r="I4315" t="str">
            <v>TALLER</v>
          </cell>
          <cell r="J4315" t="str">
            <v>REPUESTO</v>
          </cell>
          <cell r="K4315" t="str">
            <v>PERNO 5/16 X 1 1/2</v>
          </cell>
          <cell r="L4315">
            <v>1</v>
          </cell>
          <cell r="M4315" t="str">
            <v>UNID.</v>
          </cell>
          <cell r="N4315" t="str">
            <v>TRACTO</v>
          </cell>
          <cell r="O4315">
            <v>38</v>
          </cell>
          <cell r="P4315" t="str">
            <v>E3</v>
          </cell>
          <cell r="Q4315" t="str">
            <v>J1</v>
          </cell>
          <cell r="R4315" t="str">
            <v>J9</v>
          </cell>
          <cell r="S4315" t="str">
            <v>PENDIENTE</v>
          </cell>
          <cell r="T4315">
            <v>0</v>
          </cell>
          <cell r="U4315" t="str">
            <v>CONDORI CHURATA ALEX</v>
          </cell>
          <cell r="V4315" t="str">
            <v>FLOREZ CONDORI  JOSE WILLIANS</v>
          </cell>
        </row>
        <row r="4316">
          <cell r="A4316">
            <v>4310</v>
          </cell>
          <cell r="B4316">
            <v>42752</v>
          </cell>
          <cell r="C4316" t="str">
            <v>ENERO</v>
          </cell>
          <cell r="D4316" t="str">
            <v>2017</v>
          </cell>
          <cell r="E4316">
            <v>200</v>
          </cell>
          <cell r="F4316" t="str">
            <v>TALLER</v>
          </cell>
          <cell r="G4316" t="str">
            <v>TALLER</v>
          </cell>
          <cell r="H4316" t="str">
            <v>TALLER</v>
          </cell>
          <cell r="I4316" t="str">
            <v>TALLER</v>
          </cell>
          <cell r="J4316" t="str">
            <v>REPUESTO</v>
          </cell>
          <cell r="K4316" t="str">
            <v>TUERCA 5/16</v>
          </cell>
          <cell r="L4316">
            <v>1</v>
          </cell>
          <cell r="M4316" t="str">
            <v>UNID.</v>
          </cell>
          <cell r="N4316" t="str">
            <v>TRACTO</v>
          </cell>
          <cell r="O4316">
            <v>38</v>
          </cell>
          <cell r="P4316" t="str">
            <v>E3</v>
          </cell>
          <cell r="Q4316" t="str">
            <v>J1</v>
          </cell>
          <cell r="R4316" t="str">
            <v>J10</v>
          </cell>
          <cell r="S4316" t="str">
            <v>PENDIENTE</v>
          </cell>
          <cell r="T4316">
            <v>0</v>
          </cell>
          <cell r="U4316" t="str">
            <v>CONDORI CHURATA ALEX</v>
          </cell>
          <cell r="V4316" t="str">
            <v>FLOREZ CONDORI  JOSE WILLIANS</v>
          </cell>
        </row>
        <row r="4317">
          <cell r="A4317">
            <v>4311</v>
          </cell>
          <cell r="B4317">
            <v>42752</v>
          </cell>
          <cell r="C4317" t="str">
            <v>ENERO</v>
          </cell>
          <cell r="D4317" t="str">
            <v>2017</v>
          </cell>
          <cell r="E4317">
            <v>200</v>
          </cell>
          <cell r="F4317" t="str">
            <v>TALLER</v>
          </cell>
          <cell r="G4317" t="str">
            <v>TALLER</v>
          </cell>
          <cell r="H4317" t="str">
            <v>TALLER</v>
          </cell>
          <cell r="I4317" t="str">
            <v>TALLER</v>
          </cell>
          <cell r="J4317" t="str">
            <v>REPUESTO</v>
          </cell>
          <cell r="K4317" t="str">
            <v>ARANDELA 5/16</v>
          </cell>
          <cell r="L4317">
            <v>1</v>
          </cell>
          <cell r="M4317" t="str">
            <v>UNID.</v>
          </cell>
          <cell r="N4317" t="str">
            <v>TRACTO</v>
          </cell>
          <cell r="O4317">
            <v>38</v>
          </cell>
          <cell r="P4317" t="str">
            <v>E3</v>
          </cell>
          <cell r="Q4317" t="str">
            <v>J1</v>
          </cell>
          <cell r="R4317" t="str">
            <v>J11</v>
          </cell>
          <cell r="S4317" t="str">
            <v>PENDIENTE</v>
          </cell>
          <cell r="T4317">
            <v>0</v>
          </cell>
          <cell r="U4317" t="str">
            <v>CONDORI CHURATA ALEX</v>
          </cell>
          <cell r="V4317" t="str">
            <v>FLOREZ CONDORI  JOSE WILLIANS</v>
          </cell>
        </row>
        <row r="4318">
          <cell r="A4318">
            <v>4315</v>
          </cell>
          <cell r="B4318">
            <v>42752</v>
          </cell>
          <cell r="C4318" t="str">
            <v>ENERO</v>
          </cell>
          <cell r="D4318" t="str">
            <v>2017</v>
          </cell>
          <cell r="E4318">
            <v>200</v>
          </cell>
          <cell r="F4318" t="str">
            <v>TALLER</v>
          </cell>
          <cell r="G4318" t="str">
            <v>TALLER</v>
          </cell>
          <cell r="H4318" t="str">
            <v>TALLER</v>
          </cell>
          <cell r="I4318" t="str">
            <v>TALLER</v>
          </cell>
          <cell r="J4318" t="str">
            <v>INSUMO TALLER</v>
          </cell>
          <cell r="K4318" t="str">
            <v>SPRAY VERDE</v>
          </cell>
          <cell r="L4318">
            <v>1</v>
          </cell>
          <cell r="M4318" t="str">
            <v>UNID.</v>
          </cell>
          <cell r="N4318" t="str">
            <v>CISTERNA</v>
          </cell>
          <cell r="O4318">
            <v>38</v>
          </cell>
          <cell r="P4318" t="str">
            <v>J9</v>
          </cell>
          <cell r="Q4318" t="str">
            <v>J1</v>
          </cell>
          <cell r="R4318" t="str">
            <v>J5</v>
          </cell>
          <cell r="S4318" t="str">
            <v>PENDIENTE</v>
          </cell>
          <cell r="T4318">
            <v>0</v>
          </cell>
          <cell r="U4318" t="str">
            <v>CHANG CELIS FELIPE</v>
          </cell>
          <cell r="V4318" t="str">
            <v>FLOREZ CONDORI  JOSE WILLIANS</v>
          </cell>
        </row>
        <row r="4319">
          <cell r="A4319">
            <v>4316</v>
          </cell>
          <cell r="B4319">
            <v>42752</v>
          </cell>
          <cell r="C4319" t="str">
            <v>ENERO</v>
          </cell>
          <cell r="D4319" t="str">
            <v>2017</v>
          </cell>
          <cell r="E4319">
            <v>200</v>
          </cell>
          <cell r="F4319" t="str">
            <v>TALLER</v>
          </cell>
          <cell r="G4319" t="str">
            <v>TALLER</v>
          </cell>
          <cell r="H4319" t="str">
            <v>TALLER</v>
          </cell>
          <cell r="I4319" t="str">
            <v>TALLER</v>
          </cell>
          <cell r="J4319" t="str">
            <v>REPUESTO</v>
          </cell>
          <cell r="K4319" t="str">
            <v>PRECINTOS (SEGÚN MUESTRA)</v>
          </cell>
          <cell r="L4319">
            <v>100</v>
          </cell>
          <cell r="M4319" t="str">
            <v>UNID.</v>
          </cell>
          <cell r="N4319" t="str">
            <v>TALLER</v>
          </cell>
          <cell r="O4319">
            <v>38</v>
          </cell>
          <cell r="P4319" t="str">
            <v>J9</v>
          </cell>
          <cell r="Q4319" t="str">
            <v>J7</v>
          </cell>
          <cell r="R4319" t="str">
            <v>J5</v>
          </cell>
          <cell r="S4319" t="str">
            <v>PENDIENTE</v>
          </cell>
          <cell r="T4319">
            <v>0</v>
          </cell>
          <cell r="U4319" t="str">
            <v>CHANG CELIS FELIPE</v>
          </cell>
          <cell r="V4319" t="str">
            <v>DONAYRE INGA PEDRO</v>
          </cell>
        </row>
        <row r="4320">
          <cell r="A4320">
            <v>4317</v>
          </cell>
          <cell r="B4320">
            <v>42752</v>
          </cell>
          <cell r="C4320" t="str">
            <v>ENERO</v>
          </cell>
          <cell r="D4320" t="str">
            <v>2017</v>
          </cell>
          <cell r="E4320">
            <v>200</v>
          </cell>
          <cell r="F4320" t="str">
            <v>TALLER</v>
          </cell>
          <cell r="G4320" t="str">
            <v>TALLER</v>
          </cell>
          <cell r="H4320" t="str">
            <v>TALLER</v>
          </cell>
          <cell r="I4320" t="str">
            <v>TALLER</v>
          </cell>
          <cell r="J4320" t="str">
            <v>REPUESTO</v>
          </cell>
          <cell r="K4320" t="str">
            <v>TERMINAL OJO 3/8</v>
          </cell>
          <cell r="L4320">
            <v>2</v>
          </cell>
          <cell r="M4320" t="str">
            <v>UNID.</v>
          </cell>
          <cell r="N4320" t="str">
            <v>TALLER</v>
          </cell>
          <cell r="O4320">
            <v>38</v>
          </cell>
          <cell r="P4320" t="str">
            <v>e3</v>
          </cell>
          <cell r="Q4320" t="str">
            <v>j1</v>
          </cell>
          <cell r="R4320" t="str">
            <v>J5</v>
          </cell>
          <cell r="S4320" t="str">
            <v>PENDIENTE</v>
          </cell>
          <cell r="T4320">
            <v>0</v>
          </cell>
          <cell r="U4320" t="str">
            <v>CONDORI CHURATA ALEX</v>
          </cell>
          <cell r="V4320" t="str">
            <v>FLOREZ CONDORI  JOSE WILLIANS</v>
          </cell>
        </row>
        <row r="4321">
          <cell r="A4321">
            <v>4318</v>
          </cell>
          <cell r="B4321">
            <v>42752</v>
          </cell>
          <cell r="C4321" t="str">
            <v>ENERO</v>
          </cell>
          <cell r="D4321" t="str">
            <v>2017</v>
          </cell>
          <cell r="E4321">
            <v>200</v>
          </cell>
          <cell r="F4321" t="str">
            <v>TALLER</v>
          </cell>
          <cell r="G4321" t="str">
            <v>TALLER</v>
          </cell>
          <cell r="H4321" t="str">
            <v>TALLER</v>
          </cell>
          <cell r="I4321" t="str">
            <v>TALLER</v>
          </cell>
          <cell r="J4321" t="str">
            <v>INSUMO TALLER</v>
          </cell>
          <cell r="K4321" t="str">
            <v>CINTA AISLANTE NEGRA</v>
          </cell>
          <cell r="L4321">
            <v>1</v>
          </cell>
          <cell r="M4321" t="str">
            <v>UNID.</v>
          </cell>
          <cell r="N4321" t="str">
            <v>TALLER</v>
          </cell>
          <cell r="O4321">
            <v>38</v>
          </cell>
          <cell r="P4321" t="str">
            <v>E2</v>
          </cell>
          <cell r="Q4321" t="str">
            <v>j1</v>
          </cell>
          <cell r="R4321" t="str">
            <v>J5</v>
          </cell>
          <cell r="S4321" t="str">
            <v>PENDIENTE</v>
          </cell>
          <cell r="T4321">
            <v>0</v>
          </cell>
          <cell r="U4321" t="str">
            <v>YUCA BELLIDO BORIS YERSY</v>
          </cell>
          <cell r="V4321" t="str">
            <v>FLOREZ CONDORI  JOSE WILLIANS</v>
          </cell>
        </row>
        <row r="4322">
          <cell r="A4322">
            <v>4282</v>
          </cell>
          <cell r="B4322">
            <v>42752</v>
          </cell>
          <cell r="C4322" t="str">
            <v>ENERO</v>
          </cell>
          <cell r="D4322" t="str">
            <v>2017</v>
          </cell>
          <cell r="E4322">
            <v>852</v>
          </cell>
          <cell r="F4322" t="str">
            <v>X2W-765</v>
          </cell>
          <cell r="G4322" t="str">
            <v>C5V-993</v>
          </cell>
          <cell r="H4322" t="str">
            <v>LAS BAMBAS</v>
          </cell>
          <cell r="I4322">
            <v>161632</v>
          </cell>
          <cell r="J4322" t="str">
            <v>REPUESTO</v>
          </cell>
          <cell r="K4322" t="str">
            <v>SERVICIO DE INSTALACION DE TAPABARROS</v>
          </cell>
          <cell r="L4322">
            <v>1</v>
          </cell>
          <cell r="M4322" t="str">
            <v>UNID.</v>
          </cell>
          <cell r="N4322" t="str">
            <v>CISTERNA</v>
          </cell>
          <cell r="O4322">
            <v>38</v>
          </cell>
          <cell r="P4322" t="str">
            <v>J1</v>
          </cell>
          <cell r="Q4322" t="str">
            <v>J1</v>
          </cell>
          <cell r="R4322" t="str">
            <v>J8</v>
          </cell>
          <cell r="S4322" t="str">
            <v>PENDIENTE</v>
          </cell>
          <cell r="T4322">
            <v>0</v>
          </cell>
          <cell r="U4322" t="str">
            <v>FLOREZ CONDORI  JOSE WILLIANS</v>
          </cell>
          <cell r="V4322" t="str">
            <v>FLOREZ CONDORI  JOSE WILLIANS</v>
          </cell>
        </row>
        <row r="4323">
          <cell r="A4323">
            <v>4357</v>
          </cell>
          <cell r="B4323">
            <v>42753</v>
          </cell>
          <cell r="C4323" t="str">
            <v>ENERO</v>
          </cell>
          <cell r="D4323" t="str">
            <v>2017</v>
          </cell>
          <cell r="E4323">
            <v>790</v>
          </cell>
          <cell r="F4323" t="str">
            <v>A9H-889</v>
          </cell>
          <cell r="G4323" t="str">
            <v>CAMION</v>
          </cell>
          <cell r="H4323" t="str">
            <v>TAMBOMAYO</v>
          </cell>
          <cell r="I4323">
            <v>123746</v>
          </cell>
          <cell r="J4323" t="str">
            <v>REPUESTO</v>
          </cell>
          <cell r="K4323" t="str">
            <v>FOCO H3 24V</v>
          </cell>
          <cell r="L4323">
            <v>2</v>
          </cell>
          <cell r="M4323" t="str">
            <v>UNID.</v>
          </cell>
          <cell r="N4323" t="str">
            <v>TRACTO</v>
          </cell>
          <cell r="O4323">
            <v>37</v>
          </cell>
          <cell r="P4323" t="str">
            <v>E2</v>
          </cell>
          <cell r="Q4323" t="str">
            <v>j1</v>
          </cell>
          <cell r="R4323" t="str">
            <v>J8</v>
          </cell>
          <cell r="S4323" t="str">
            <v>PENDIENTE</v>
          </cell>
          <cell r="T4323">
            <v>0</v>
          </cell>
          <cell r="U4323" t="str">
            <v>YUCA BELLIDO BORIS YERSY</v>
          </cell>
          <cell r="V4323" t="str">
            <v>FLOREZ CONDORI  JOSE WILLIANS</v>
          </cell>
        </row>
        <row r="4324">
          <cell r="A4324">
            <v>4364</v>
          </cell>
          <cell r="B4324">
            <v>42753</v>
          </cell>
          <cell r="C4324" t="str">
            <v>ENERO</v>
          </cell>
          <cell r="D4324" t="str">
            <v>2017</v>
          </cell>
          <cell r="E4324">
            <v>790</v>
          </cell>
          <cell r="F4324" t="str">
            <v>A9H-889</v>
          </cell>
          <cell r="G4324" t="str">
            <v>CAMION</v>
          </cell>
          <cell r="H4324" t="str">
            <v>TAMBOMAYO</v>
          </cell>
          <cell r="I4324">
            <v>123746</v>
          </cell>
          <cell r="J4324" t="str">
            <v>REPUESTO</v>
          </cell>
          <cell r="K4324" t="str">
            <v>REFRIGERANTE</v>
          </cell>
          <cell r="L4324">
            <v>3</v>
          </cell>
          <cell r="M4324" t="str">
            <v>GLNS.</v>
          </cell>
          <cell r="N4324" t="str">
            <v>TRACTO</v>
          </cell>
          <cell r="O4324">
            <v>37</v>
          </cell>
          <cell r="P4324" t="str">
            <v>M1</v>
          </cell>
          <cell r="Q4324" t="str">
            <v>j1</v>
          </cell>
          <cell r="R4324" t="str">
            <v>J8</v>
          </cell>
          <cell r="S4324" t="str">
            <v>PENDIENTE</v>
          </cell>
          <cell r="T4324">
            <v>0</v>
          </cell>
          <cell r="U4324" t="str">
            <v>CABEZAS SANCHEZ JEAN JHONATAN</v>
          </cell>
          <cell r="V4324" t="str">
            <v>FLOREZ CONDORI  JOSE WILLIANS</v>
          </cell>
        </row>
        <row r="4325">
          <cell r="A4325">
            <v>4362</v>
          </cell>
          <cell r="B4325">
            <v>42753</v>
          </cell>
          <cell r="C4325" t="str">
            <v>ENERO</v>
          </cell>
          <cell r="D4325" t="str">
            <v>2017</v>
          </cell>
          <cell r="E4325">
            <v>853</v>
          </cell>
          <cell r="F4325" t="str">
            <v>ABR-741</v>
          </cell>
          <cell r="G4325" t="str">
            <v>T3N-974</v>
          </cell>
          <cell r="H4325" t="str">
            <v>LAS BAMBAS</v>
          </cell>
          <cell r="I4325">
            <v>115163</v>
          </cell>
          <cell r="J4325" t="str">
            <v>REPUESTO</v>
          </cell>
          <cell r="K4325" t="str">
            <v>PERNOS DE MULTIPLE DE  ESCAPE</v>
          </cell>
          <cell r="L4325">
            <v>2</v>
          </cell>
          <cell r="M4325" t="str">
            <v>UNID.</v>
          </cell>
          <cell r="N4325" t="str">
            <v>TRACTO</v>
          </cell>
          <cell r="O4325">
            <v>37</v>
          </cell>
          <cell r="P4325" t="str">
            <v>M2</v>
          </cell>
          <cell r="Q4325" t="str">
            <v>j1</v>
          </cell>
          <cell r="R4325" t="str">
            <v>J8</v>
          </cell>
          <cell r="S4325" t="str">
            <v>PENDIENTE</v>
          </cell>
          <cell r="T4325">
            <v>0</v>
          </cell>
          <cell r="U4325" t="str">
            <v>CHUMPITAZ GAGO JULIO ENRIQUE</v>
          </cell>
          <cell r="V4325" t="str">
            <v>FLOREZ CONDORI  JOSE WILLIANS</v>
          </cell>
        </row>
        <row r="4326">
          <cell r="A4326">
            <v>4363</v>
          </cell>
          <cell r="B4326">
            <v>42753</v>
          </cell>
          <cell r="C4326" t="str">
            <v>ENERO</v>
          </cell>
          <cell r="D4326" t="str">
            <v>2017</v>
          </cell>
          <cell r="E4326">
            <v>853</v>
          </cell>
          <cell r="F4326" t="str">
            <v>ABR-741</v>
          </cell>
          <cell r="G4326" t="str">
            <v>T3N-974</v>
          </cell>
          <cell r="H4326" t="str">
            <v>LAS BAMBAS</v>
          </cell>
          <cell r="I4326">
            <v>115163</v>
          </cell>
          <cell r="J4326" t="str">
            <v>REPUESTO</v>
          </cell>
          <cell r="K4326" t="str">
            <v>ABRAZADERA DE MANGUERA DE INTERCOOLER</v>
          </cell>
          <cell r="L4326">
            <v>1</v>
          </cell>
          <cell r="M4326" t="str">
            <v>UNID.</v>
          </cell>
          <cell r="N4326" t="str">
            <v>TRACTO</v>
          </cell>
          <cell r="O4326">
            <v>37</v>
          </cell>
          <cell r="P4326" t="str">
            <v>M2</v>
          </cell>
          <cell r="Q4326" t="str">
            <v>j1</v>
          </cell>
          <cell r="R4326" t="str">
            <v>J8</v>
          </cell>
          <cell r="S4326" t="str">
            <v>PENDIENTE</v>
          </cell>
          <cell r="T4326">
            <v>0</v>
          </cell>
          <cell r="U4326" t="str">
            <v>CHUMPITAZ GAGO JULIO ENRIQUE</v>
          </cell>
          <cell r="V4326" t="str">
            <v>FLOREZ CONDORI  JOSE WILLIANS</v>
          </cell>
        </row>
        <row r="4327">
          <cell r="A4327">
            <v>4329</v>
          </cell>
          <cell r="B4327">
            <v>42753</v>
          </cell>
          <cell r="C4327" t="str">
            <v>ENERO</v>
          </cell>
          <cell r="D4327" t="str">
            <v>2017</v>
          </cell>
          <cell r="E4327">
            <v>859</v>
          </cell>
          <cell r="F4327" t="str">
            <v>AEH-888</v>
          </cell>
          <cell r="G4327" t="str">
            <v>CAMIONETA</v>
          </cell>
          <cell r="H4327" t="str">
            <v>LAS BAMBAS</v>
          </cell>
          <cell r="I4327">
            <v>98983</v>
          </cell>
          <cell r="J4327" t="str">
            <v>REPUESTO</v>
          </cell>
          <cell r="K4327" t="str">
            <v>MICA PERTIGA</v>
          </cell>
          <cell r="L4327">
            <v>1</v>
          </cell>
          <cell r="M4327" t="str">
            <v>UNID.</v>
          </cell>
          <cell r="N4327" t="str">
            <v>CAMIONETA</v>
          </cell>
          <cell r="O4327">
            <v>37</v>
          </cell>
          <cell r="P4327" t="str">
            <v>J1</v>
          </cell>
          <cell r="Q4327" t="str">
            <v>j1</v>
          </cell>
          <cell r="R4327" t="str">
            <v>J8</v>
          </cell>
          <cell r="S4327" t="str">
            <v>ENTREGADO</v>
          </cell>
          <cell r="T4327">
            <v>0</v>
          </cell>
          <cell r="U4327" t="str">
            <v>FLOREZ CONDORI  JOSE WILLIANS</v>
          </cell>
          <cell r="V4327" t="str">
            <v>FLOREZ CONDORI  JOSE WILLIANS</v>
          </cell>
        </row>
        <row r="4328">
          <cell r="A4328">
            <v>4341</v>
          </cell>
          <cell r="B4328">
            <v>42753</v>
          </cell>
          <cell r="C4328" t="str">
            <v>ENERO</v>
          </cell>
          <cell r="D4328" t="str">
            <v>2017</v>
          </cell>
          <cell r="E4328">
            <v>859</v>
          </cell>
          <cell r="F4328" t="str">
            <v>AEH-888</v>
          </cell>
          <cell r="G4328" t="str">
            <v>CAMIONETA</v>
          </cell>
          <cell r="H4328" t="str">
            <v>LAS BAMBAS</v>
          </cell>
          <cell r="I4328">
            <v>98983</v>
          </cell>
          <cell r="J4328" t="str">
            <v>REPUESTO</v>
          </cell>
          <cell r="K4328" t="str">
            <v>BATERIA 15 PLACAS</v>
          </cell>
          <cell r="L4328">
            <v>1</v>
          </cell>
          <cell r="M4328" t="str">
            <v>UNID.</v>
          </cell>
          <cell r="N4328" t="str">
            <v>CAMIONETA</v>
          </cell>
          <cell r="O4328">
            <v>37</v>
          </cell>
          <cell r="P4328" t="str">
            <v>E2</v>
          </cell>
          <cell r="Q4328" t="str">
            <v>j1</v>
          </cell>
          <cell r="R4328" t="str">
            <v>J8</v>
          </cell>
          <cell r="S4328" t="str">
            <v>PENDIENTE</v>
          </cell>
          <cell r="T4328">
            <v>0</v>
          </cell>
          <cell r="U4328" t="str">
            <v>YUCA BELLIDO BORIS YERSY</v>
          </cell>
          <cell r="V4328" t="str">
            <v>FLOREZ CONDORI  JOSE WILLIANS</v>
          </cell>
        </row>
        <row r="4329">
          <cell r="A4329">
            <v>4336</v>
          </cell>
          <cell r="B4329">
            <v>42753</v>
          </cell>
          <cell r="C4329" t="str">
            <v>ENERO</v>
          </cell>
          <cell r="D4329" t="str">
            <v>2017</v>
          </cell>
          <cell r="E4329">
            <v>828</v>
          </cell>
          <cell r="F4329" t="str">
            <v>C9M-902</v>
          </cell>
          <cell r="G4329" t="str">
            <v>B8L-970</v>
          </cell>
          <cell r="H4329" t="str">
            <v>LAS BAMBAS</v>
          </cell>
          <cell r="I4329">
            <v>213823</v>
          </cell>
          <cell r="J4329" t="str">
            <v>REPUESTO</v>
          </cell>
          <cell r="K4329" t="str">
            <v>LLANTA REENCAUCHADA IZB</v>
          </cell>
          <cell r="L4329">
            <v>1</v>
          </cell>
          <cell r="M4329" t="str">
            <v>UNID.</v>
          </cell>
          <cell r="N4329" t="str">
            <v>CISTERNA</v>
          </cell>
          <cell r="O4329">
            <v>37</v>
          </cell>
          <cell r="P4329" t="str">
            <v>N2</v>
          </cell>
          <cell r="Q4329" t="str">
            <v>j1</v>
          </cell>
          <cell r="R4329" t="str">
            <v>J8</v>
          </cell>
          <cell r="S4329" t="str">
            <v>ENTREGADO</v>
          </cell>
          <cell r="T4329">
            <v>0</v>
          </cell>
          <cell r="U4329" t="str">
            <v>MAMANI LARICO  EDUARDO ALVARO</v>
          </cell>
          <cell r="V4329" t="str">
            <v>FLOREZ CONDORI  JOSE WILLIANS</v>
          </cell>
        </row>
        <row r="4330">
          <cell r="A4330">
            <v>4337</v>
          </cell>
          <cell r="B4330">
            <v>42753</v>
          </cell>
          <cell r="C4330" t="str">
            <v>ENERO</v>
          </cell>
          <cell r="D4330" t="str">
            <v>2017</v>
          </cell>
          <cell r="E4330">
            <v>847</v>
          </cell>
          <cell r="F4330" t="str">
            <v>D3O-742</v>
          </cell>
          <cell r="G4330" t="str">
            <v>B8L-971</v>
          </cell>
          <cell r="H4330" t="str">
            <v>LAS BAMBAS</v>
          </cell>
          <cell r="I4330">
            <v>190798</v>
          </cell>
          <cell r="J4330" t="str">
            <v>REPUESTO</v>
          </cell>
          <cell r="K4330" t="str">
            <v>LLANTA REENCAUCHADA IZB</v>
          </cell>
          <cell r="L4330">
            <v>2</v>
          </cell>
          <cell r="M4330" t="str">
            <v>UNID.</v>
          </cell>
          <cell r="N4330" t="str">
            <v>CISTERNA</v>
          </cell>
          <cell r="O4330">
            <v>37</v>
          </cell>
          <cell r="P4330" t="str">
            <v>N2</v>
          </cell>
          <cell r="Q4330" t="str">
            <v>j1</v>
          </cell>
          <cell r="R4330" t="str">
            <v>J8</v>
          </cell>
          <cell r="S4330" t="str">
            <v>ENTREGADO</v>
          </cell>
          <cell r="T4330">
            <v>0</v>
          </cell>
          <cell r="U4330" t="str">
            <v>MAMANI LARICO  EDUARDO ALVARO</v>
          </cell>
          <cell r="V4330" t="str">
            <v>FLOREZ CONDORI  JOSE WILLIANS</v>
          </cell>
        </row>
        <row r="4331">
          <cell r="A4331">
            <v>4339</v>
          </cell>
          <cell r="B4331">
            <v>42753</v>
          </cell>
          <cell r="C4331" t="str">
            <v>ENERO</v>
          </cell>
          <cell r="D4331" t="str">
            <v>2017</v>
          </cell>
          <cell r="E4331">
            <v>826</v>
          </cell>
          <cell r="F4331" t="str">
            <v>D3O-745</v>
          </cell>
          <cell r="G4331" t="str">
            <v>F3L-979</v>
          </cell>
          <cell r="H4331" t="str">
            <v>LAS BAMBAS</v>
          </cell>
          <cell r="I4331">
            <v>164460</v>
          </cell>
          <cell r="J4331" t="str">
            <v>REPUESTO</v>
          </cell>
          <cell r="K4331" t="str">
            <v>FUSIBLE AEREO</v>
          </cell>
          <cell r="L4331">
            <v>1</v>
          </cell>
          <cell r="M4331" t="str">
            <v>UNID.</v>
          </cell>
          <cell r="N4331" t="str">
            <v>TRACTO</v>
          </cell>
          <cell r="O4331">
            <v>37</v>
          </cell>
          <cell r="P4331" t="str">
            <v>E2</v>
          </cell>
          <cell r="Q4331" t="str">
            <v>j1</v>
          </cell>
          <cell r="R4331" t="str">
            <v>J8</v>
          </cell>
          <cell r="S4331" t="str">
            <v>PENDIENTE</v>
          </cell>
          <cell r="T4331">
            <v>0</v>
          </cell>
          <cell r="U4331" t="str">
            <v>YUCA BELLIDO BORIS YERSY</v>
          </cell>
          <cell r="V4331" t="str">
            <v>FLOREZ CONDORI  JOSE WILLIANS</v>
          </cell>
        </row>
        <row r="4332">
          <cell r="A4332">
            <v>4354</v>
          </cell>
          <cell r="B4332">
            <v>42753</v>
          </cell>
          <cell r="C4332" t="str">
            <v>ENERO</v>
          </cell>
          <cell r="D4332" t="str">
            <v>2017</v>
          </cell>
          <cell r="E4332">
            <v>826</v>
          </cell>
          <cell r="F4332" t="str">
            <v>D3O-745</v>
          </cell>
          <cell r="G4332" t="str">
            <v>F3L-979</v>
          </cell>
          <cell r="H4332" t="str">
            <v>LAS BAMBAS</v>
          </cell>
          <cell r="I4332">
            <v>164460</v>
          </cell>
          <cell r="J4332" t="str">
            <v>REPUESTO</v>
          </cell>
          <cell r="K4332" t="str">
            <v>NEBLINEROS TRIPLE A</v>
          </cell>
          <cell r="L4332">
            <v>2</v>
          </cell>
          <cell r="M4332" t="str">
            <v>UNID.</v>
          </cell>
          <cell r="N4332" t="str">
            <v>TRACTO</v>
          </cell>
          <cell r="O4332">
            <v>37</v>
          </cell>
          <cell r="P4332" t="str">
            <v>E2</v>
          </cell>
          <cell r="Q4332" t="str">
            <v>j1</v>
          </cell>
          <cell r="R4332" t="str">
            <v>J8</v>
          </cell>
          <cell r="S4332" t="str">
            <v>ENTREGADO</v>
          </cell>
          <cell r="T4332">
            <v>0</v>
          </cell>
          <cell r="U4332" t="str">
            <v>YUCA BELLIDO BORIS YERSY</v>
          </cell>
          <cell r="V4332" t="str">
            <v>FLOREZ CONDORI  JOSE WILLIANS</v>
          </cell>
        </row>
        <row r="4333">
          <cell r="A4333">
            <v>4359</v>
          </cell>
          <cell r="B4333">
            <v>42753</v>
          </cell>
          <cell r="C4333" t="str">
            <v>ENERO</v>
          </cell>
          <cell r="D4333" t="str">
            <v>2017</v>
          </cell>
          <cell r="E4333">
            <v>826</v>
          </cell>
          <cell r="F4333" t="str">
            <v>D3O-745</v>
          </cell>
          <cell r="G4333" t="str">
            <v>F3L-979</v>
          </cell>
          <cell r="H4333" t="str">
            <v>LAS BAMBAS</v>
          </cell>
          <cell r="I4333">
            <v>164460</v>
          </cell>
          <cell r="J4333" t="str">
            <v>REPUESTO</v>
          </cell>
          <cell r="K4333" t="str">
            <v>DISCO DE CORTE 7</v>
          </cell>
          <cell r="L4333">
            <v>1</v>
          </cell>
          <cell r="M4333" t="str">
            <v>UNID.</v>
          </cell>
          <cell r="N4333" t="str">
            <v>CISTERNA</v>
          </cell>
          <cell r="O4333">
            <v>37</v>
          </cell>
          <cell r="P4333" t="str">
            <v>S1</v>
          </cell>
          <cell r="Q4333" t="str">
            <v>j1</v>
          </cell>
          <cell r="R4333" t="str">
            <v>J8</v>
          </cell>
          <cell r="S4333" t="str">
            <v>PENDIENTE</v>
          </cell>
          <cell r="T4333">
            <v>0</v>
          </cell>
          <cell r="U4333" t="str">
            <v>BAYONA CRUZ CRISTIAN ARMANDO</v>
          </cell>
          <cell r="V4333" t="str">
            <v>FLOREZ CONDORI  JOSE WILLIANS</v>
          </cell>
        </row>
        <row r="4334">
          <cell r="A4334">
            <v>4360</v>
          </cell>
          <cell r="B4334">
            <v>42753</v>
          </cell>
          <cell r="C4334" t="str">
            <v>ENERO</v>
          </cell>
          <cell r="D4334" t="str">
            <v>2017</v>
          </cell>
          <cell r="E4334">
            <v>826</v>
          </cell>
          <cell r="F4334" t="str">
            <v>D3O-745</v>
          </cell>
          <cell r="G4334" t="str">
            <v>F3L-979</v>
          </cell>
          <cell r="H4334" t="str">
            <v>LAS BAMBAS</v>
          </cell>
          <cell r="I4334">
            <v>164460</v>
          </cell>
          <cell r="J4334" t="str">
            <v>REPUESTO</v>
          </cell>
          <cell r="K4334" t="str">
            <v>AFLOJATODO</v>
          </cell>
          <cell r="L4334">
            <v>1</v>
          </cell>
          <cell r="M4334" t="str">
            <v>UNID.</v>
          </cell>
          <cell r="N4334" t="str">
            <v>CISTERNA</v>
          </cell>
          <cell r="O4334">
            <v>37</v>
          </cell>
          <cell r="P4334" t="str">
            <v>S1</v>
          </cell>
          <cell r="Q4334" t="str">
            <v>j1</v>
          </cell>
          <cell r="R4334" t="str">
            <v>J8</v>
          </cell>
          <cell r="S4334" t="str">
            <v>PENDIENTE</v>
          </cell>
          <cell r="T4334">
            <v>0</v>
          </cell>
          <cell r="U4334" t="str">
            <v>BAYONA CRUZ CRISTIAN ARMANDO</v>
          </cell>
          <cell r="V4334" t="str">
            <v>FLOREZ CONDORI  JOSE WILLIANS</v>
          </cell>
        </row>
        <row r="4335">
          <cell r="A4335">
            <v>4326</v>
          </cell>
          <cell r="B4335">
            <v>42753</v>
          </cell>
          <cell r="C4335" t="str">
            <v>ENERO</v>
          </cell>
          <cell r="D4335" t="str">
            <v>2017</v>
          </cell>
          <cell r="E4335">
            <v>820</v>
          </cell>
          <cell r="F4335" t="str">
            <v>D3P-730</v>
          </cell>
          <cell r="G4335" t="str">
            <v>TBM-980</v>
          </cell>
          <cell r="H4335" t="str">
            <v>LAS BAMBAS</v>
          </cell>
          <cell r="I4335">
            <v>109224</v>
          </cell>
          <cell r="J4335" t="str">
            <v>REPUESTO</v>
          </cell>
          <cell r="K4335" t="str">
            <v>NIPLE DE 1/2 A 3/8</v>
          </cell>
          <cell r="L4335">
            <v>1</v>
          </cell>
          <cell r="M4335" t="str">
            <v>UNID.</v>
          </cell>
          <cell r="N4335" t="str">
            <v>CISTERNA</v>
          </cell>
          <cell r="O4335">
            <v>37</v>
          </cell>
          <cell r="P4335" t="str">
            <v>J1</v>
          </cell>
          <cell r="Q4335" t="str">
            <v>j1</v>
          </cell>
          <cell r="R4335" t="str">
            <v>J8</v>
          </cell>
          <cell r="S4335" t="str">
            <v>ENTREGADO</v>
          </cell>
          <cell r="T4335">
            <v>0</v>
          </cell>
          <cell r="U4335" t="str">
            <v>FLOREZ CONDORI  JOSE WILLIANS</v>
          </cell>
          <cell r="V4335" t="str">
            <v>FLOREZ CONDORI  JOSE WILLIANS</v>
          </cell>
        </row>
        <row r="4336">
          <cell r="A4336">
            <v>4327</v>
          </cell>
          <cell r="B4336">
            <v>42753</v>
          </cell>
          <cell r="C4336" t="str">
            <v>ENERO</v>
          </cell>
          <cell r="D4336" t="str">
            <v>2017</v>
          </cell>
          <cell r="E4336">
            <v>820</v>
          </cell>
          <cell r="F4336" t="str">
            <v>D3P-730</v>
          </cell>
          <cell r="G4336" t="str">
            <v>TBM-980</v>
          </cell>
          <cell r="H4336" t="str">
            <v>LAS BAMBAS</v>
          </cell>
          <cell r="I4336">
            <v>109224</v>
          </cell>
          <cell r="J4336" t="str">
            <v>REPUESTO</v>
          </cell>
          <cell r="K4336" t="str">
            <v>NIPLE 5/8 A 3/8</v>
          </cell>
          <cell r="L4336">
            <v>1</v>
          </cell>
          <cell r="M4336" t="str">
            <v>UNID.</v>
          </cell>
          <cell r="N4336" t="str">
            <v>CISTERNA</v>
          </cell>
          <cell r="O4336">
            <v>37</v>
          </cell>
          <cell r="P4336" t="str">
            <v>J1</v>
          </cell>
          <cell r="Q4336" t="str">
            <v>j1</v>
          </cell>
          <cell r="R4336" t="str">
            <v>J8</v>
          </cell>
          <cell r="S4336" t="str">
            <v>ENTREGADO</v>
          </cell>
          <cell r="T4336">
            <v>0</v>
          </cell>
          <cell r="U4336" t="str">
            <v>FLOREZ CONDORI  JOSE WILLIANS</v>
          </cell>
          <cell r="V4336" t="str">
            <v>FLOREZ CONDORI  JOSE WILLIANS</v>
          </cell>
        </row>
        <row r="4337">
          <cell r="A4337">
            <v>4328</v>
          </cell>
          <cell r="B4337">
            <v>42753</v>
          </cell>
          <cell r="C4337" t="str">
            <v>ENERO</v>
          </cell>
          <cell r="D4337" t="str">
            <v>2017</v>
          </cell>
          <cell r="E4337">
            <v>820</v>
          </cell>
          <cell r="F4337" t="str">
            <v>D3P-730</v>
          </cell>
          <cell r="G4337" t="str">
            <v>TBM-980</v>
          </cell>
          <cell r="H4337" t="str">
            <v>LAS BAMBAS</v>
          </cell>
          <cell r="I4337">
            <v>109224</v>
          </cell>
          <cell r="J4337" t="str">
            <v>REPUESTO</v>
          </cell>
          <cell r="K4337" t="str">
            <v>TAPON DE 1/2</v>
          </cell>
          <cell r="L4337">
            <v>1</v>
          </cell>
          <cell r="M4337" t="str">
            <v>UNID.</v>
          </cell>
          <cell r="N4337" t="str">
            <v>CISTERNA</v>
          </cell>
          <cell r="O4337">
            <v>37</v>
          </cell>
          <cell r="P4337" t="str">
            <v>J1</v>
          </cell>
          <cell r="Q4337" t="str">
            <v>j1</v>
          </cell>
          <cell r="R4337" t="str">
            <v>J8</v>
          </cell>
          <cell r="S4337" t="str">
            <v>ENTREGADO</v>
          </cell>
          <cell r="T4337">
            <v>0</v>
          </cell>
          <cell r="U4337" t="str">
            <v>FLOREZ CONDORI  JOSE WILLIANS</v>
          </cell>
          <cell r="V4337" t="str">
            <v>FLOREZ CONDORI  JOSE WILLIANS</v>
          </cell>
        </row>
        <row r="4338">
          <cell r="A4338">
            <v>4322</v>
          </cell>
          <cell r="B4338">
            <v>42753</v>
          </cell>
          <cell r="C4338" t="str">
            <v>ENERO</v>
          </cell>
          <cell r="D4338" t="str">
            <v>2017</v>
          </cell>
          <cell r="E4338">
            <v>808</v>
          </cell>
          <cell r="F4338" t="str">
            <v>D3P-743</v>
          </cell>
          <cell r="G4338" t="str">
            <v>B8L-972</v>
          </cell>
          <cell r="H4338" t="str">
            <v>LAS BAMBAS</v>
          </cell>
          <cell r="I4338">
            <v>188419</v>
          </cell>
          <cell r="J4338" t="str">
            <v>REPUESTO</v>
          </cell>
          <cell r="K4338" t="str">
            <v>MINI FUSIBLE 10 A 12V</v>
          </cell>
          <cell r="L4338">
            <v>1</v>
          </cell>
          <cell r="M4338" t="str">
            <v>UNID.</v>
          </cell>
          <cell r="N4338" t="str">
            <v>TRACTO</v>
          </cell>
          <cell r="O4338">
            <v>37</v>
          </cell>
          <cell r="P4338" t="str">
            <v>E3</v>
          </cell>
          <cell r="Q4338" t="str">
            <v>j1</v>
          </cell>
          <cell r="R4338" t="str">
            <v>J8</v>
          </cell>
          <cell r="S4338" t="str">
            <v>PENDIENTE</v>
          </cell>
          <cell r="T4338">
            <v>0</v>
          </cell>
          <cell r="U4338" t="str">
            <v>CONDORI CHURATA ALEX</v>
          </cell>
          <cell r="V4338" t="str">
            <v>FLOREZ CONDORI  JOSE WILLIANS</v>
          </cell>
        </row>
        <row r="4339">
          <cell r="A4339">
            <v>4323</v>
          </cell>
          <cell r="B4339">
            <v>42753</v>
          </cell>
          <cell r="C4339" t="str">
            <v>ENERO</v>
          </cell>
          <cell r="D4339" t="str">
            <v>2017</v>
          </cell>
          <cell r="E4339">
            <v>808</v>
          </cell>
          <cell r="F4339" t="str">
            <v>D3P-743</v>
          </cell>
          <cell r="G4339" t="str">
            <v>B8L-972</v>
          </cell>
          <cell r="H4339" t="str">
            <v>LAS BAMBAS</v>
          </cell>
          <cell r="I4339">
            <v>188419</v>
          </cell>
          <cell r="J4339" t="str">
            <v>REPUESTO</v>
          </cell>
          <cell r="K4339" t="str">
            <v>CABLE CORRIENTE # 14</v>
          </cell>
          <cell r="L4339">
            <v>1</v>
          </cell>
          <cell r="M4339" t="str">
            <v>UNID.</v>
          </cell>
          <cell r="N4339" t="str">
            <v>TRACTO</v>
          </cell>
          <cell r="O4339">
            <v>37</v>
          </cell>
          <cell r="P4339" t="str">
            <v>E3</v>
          </cell>
          <cell r="Q4339" t="str">
            <v>j1</v>
          </cell>
          <cell r="R4339" t="str">
            <v>J8</v>
          </cell>
          <cell r="S4339" t="str">
            <v>PENDIENTE</v>
          </cell>
          <cell r="T4339">
            <v>0</v>
          </cell>
          <cell r="U4339" t="str">
            <v>CONDORI CHURATA ALEX</v>
          </cell>
          <cell r="V4339" t="str">
            <v>FLOREZ CONDORI  JOSE WILLIANS</v>
          </cell>
        </row>
        <row r="4340">
          <cell r="A4340">
            <v>4331</v>
          </cell>
          <cell r="B4340">
            <v>42753</v>
          </cell>
          <cell r="C4340" t="str">
            <v>ENERO</v>
          </cell>
          <cell r="D4340" t="str">
            <v>2017</v>
          </cell>
          <cell r="E4340">
            <v>808</v>
          </cell>
          <cell r="F4340" t="str">
            <v>D3P-743</v>
          </cell>
          <cell r="G4340" t="str">
            <v>B8L-972</v>
          </cell>
          <cell r="H4340" t="str">
            <v>LAS BAMBAS</v>
          </cell>
          <cell r="I4340">
            <v>188419</v>
          </cell>
          <cell r="J4340" t="str">
            <v>REPUESTO</v>
          </cell>
          <cell r="K4340" t="str">
            <v>MANGUERA SINFLEX 3/8</v>
          </cell>
          <cell r="L4340">
            <v>6</v>
          </cell>
          <cell r="M4340" t="str">
            <v>M</v>
          </cell>
          <cell r="N4340" t="str">
            <v>TRACTO</v>
          </cell>
          <cell r="O4340">
            <v>37</v>
          </cell>
          <cell r="P4340" t="str">
            <v>M4</v>
          </cell>
          <cell r="Q4340" t="str">
            <v>j1</v>
          </cell>
          <cell r="R4340" t="str">
            <v>J8</v>
          </cell>
          <cell r="S4340" t="str">
            <v>ENTREGADO</v>
          </cell>
          <cell r="T4340">
            <v>0</v>
          </cell>
          <cell r="U4340" t="str">
            <v>JULLIRI APAZA UBALDO</v>
          </cell>
          <cell r="V4340" t="str">
            <v>FLOREZ CONDORI  JOSE WILLIANS</v>
          </cell>
        </row>
        <row r="4341">
          <cell r="A4341">
            <v>4332</v>
          </cell>
          <cell r="B4341">
            <v>42753</v>
          </cell>
          <cell r="C4341" t="str">
            <v>ENERO</v>
          </cell>
          <cell r="D4341" t="str">
            <v>2017</v>
          </cell>
          <cell r="E4341">
            <v>808</v>
          </cell>
          <cell r="F4341" t="str">
            <v>D3P-743</v>
          </cell>
          <cell r="G4341" t="str">
            <v>B8L-972</v>
          </cell>
          <cell r="H4341" t="str">
            <v>LAS BAMBAS</v>
          </cell>
          <cell r="I4341">
            <v>188419</v>
          </cell>
          <cell r="J4341" t="str">
            <v>REPUESTO</v>
          </cell>
          <cell r="K4341" t="str">
            <v>UNION 3/8</v>
          </cell>
          <cell r="L4341">
            <v>2</v>
          </cell>
          <cell r="M4341" t="str">
            <v>UNID.</v>
          </cell>
          <cell r="N4341" t="str">
            <v>TRACTO</v>
          </cell>
          <cell r="O4341">
            <v>37</v>
          </cell>
          <cell r="P4341" t="str">
            <v>M4</v>
          </cell>
          <cell r="Q4341" t="str">
            <v>j1</v>
          </cell>
          <cell r="R4341" t="str">
            <v>J8</v>
          </cell>
          <cell r="S4341" t="str">
            <v>ENTREGADO</v>
          </cell>
          <cell r="T4341">
            <v>0</v>
          </cell>
          <cell r="U4341" t="str">
            <v>JULLIRI APAZA UBALDO</v>
          </cell>
          <cell r="V4341" t="str">
            <v>FLOREZ CONDORI  JOSE WILLIANS</v>
          </cell>
        </row>
        <row r="4342">
          <cell r="A4342">
            <v>4333</v>
          </cell>
          <cell r="B4342">
            <v>42753</v>
          </cell>
          <cell r="C4342" t="str">
            <v>ENERO</v>
          </cell>
          <cell r="D4342" t="str">
            <v>2017</v>
          </cell>
          <cell r="E4342">
            <v>808</v>
          </cell>
          <cell r="F4342" t="str">
            <v>D3P-743</v>
          </cell>
          <cell r="G4342" t="str">
            <v>B8L-972</v>
          </cell>
          <cell r="H4342" t="str">
            <v>LAS BAMBAS</v>
          </cell>
          <cell r="I4342">
            <v>188419</v>
          </cell>
          <cell r="J4342" t="str">
            <v>REPUESTO</v>
          </cell>
          <cell r="K4342" t="str">
            <v>AFLOJATODO</v>
          </cell>
          <cell r="L4342">
            <v>1</v>
          </cell>
          <cell r="M4342" t="str">
            <v>UNID.</v>
          </cell>
          <cell r="N4342" t="str">
            <v>TRACTO</v>
          </cell>
          <cell r="O4342">
            <v>37</v>
          </cell>
          <cell r="P4342" t="str">
            <v>M4</v>
          </cell>
          <cell r="Q4342" t="str">
            <v>j1</v>
          </cell>
          <cell r="R4342" t="str">
            <v>J8</v>
          </cell>
          <cell r="S4342" t="str">
            <v>ENTREGADO</v>
          </cell>
          <cell r="T4342">
            <v>0</v>
          </cell>
          <cell r="U4342" t="str">
            <v>JULLIRI APAZA UBALDO</v>
          </cell>
          <cell r="V4342" t="str">
            <v>FLOREZ CONDORI  JOSE WILLIANS</v>
          </cell>
        </row>
        <row r="4343">
          <cell r="A4343">
            <v>4342</v>
          </cell>
          <cell r="B4343">
            <v>42753</v>
          </cell>
          <cell r="C4343" t="str">
            <v>ENERO</v>
          </cell>
          <cell r="D4343" t="str">
            <v>2017</v>
          </cell>
          <cell r="E4343">
            <v>808</v>
          </cell>
          <cell r="F4343" t="str">
            <v>D3P-743</v>
          </cell>
          <cell r="G4343" t="str">
            <v>B8L-972</v>
          </cell>
          <cell r="H4343" t="str">
            <v>LAS BAMBAS</v>
          </cell>
          <cell r="I4343">
            <v>188419</v>
          </cell>
          <cell r="J4343" t="str">
            <v>REPUESTO</v>
          </cell>
          <cell r="K4343" t="str">
            <v>SEGURO DE DISCO TORNAMESA</v>
          </cell>
          <cell r="L4343">
            <v>1</v>
          </cell>
          <cell r="M4343" t="str">
            <v>UNID.</v>
          </cell>
          <cell r="N4343" t="str">
            <v>CISTERNA</v>
          </cell>
          <cell r="O4343">
            <v>37</v>
          </cell>
          <cell r="P4343" t="str">
            <v>M4</v>
          </cell>
          <cell r="Q4343" t="str">
            <v>j1</v>
          </cell>
          <cell r="R4343" t="str">
            <v>J8</v>
          </cell>
          <cell r="S4343" t="str">
            <v>ENTREGADO</v>
          </cell>
          <cell r="T4343">
            <v>0</v>
          </cell>
          <cell r="U4343" t="str">
            <v>JULLIRI APAZA UBALDO</v>
          </cell>
          <cell r="V4343" t="str">
            <v>FLOREZ CONDORI  JOSE WILLIANS</v>
          </cell>
        </row>
        <row r="4344">
          <cell r="A4344">
            <v>4343</v>
          </cell>
          <cell r="B4344">
            <v>42753</v>
          </cell>
          <cell r="C4344" t="str">
            <v>ENERO</v>
          </cell>
          <cell r="D4344" t="str">
            <v>2017</v>
          </cell>
          <cell r="E4344">
            <v>808</v>
          </cell>
          <cell r="F4344" t="str">
            <v>D3P-743</v>
          </cell>
          <cell r="G4344" t="str">
            <v>B8L-972</v>
          </cell>
          <cell r="H4344" t="str">
            <v>LAS BAMBAS</v>
          </cell>
          <cell r="I4344">
            <v>188419</v>
          </cell>
          <cell r="J4344" t="str">
            <v>REPUESTO</v>
          </cell>
          <cell r="K4344" t="str">
            <v>DISCO DE TORNAMESA</v>
          </cell>
          <cell r="L4344">
            <v>1</v>
          </cell>
          <cell r="M4344" t="str">
            <v>UNID.</v>
          </cell>
          <cell r="N4344" t="str">
            <v>CISTERNA</v>
          </cell>
          <cell r="O4344">
            <v>37</v>
          </cell>
          <cell r="P4344" t="str">
            <v>M4</v>
          </cell>
          <cell r="Q4344" t="str">
            <v>j1</v>
          </cell>
          <cell r="R4344" t="str">
            <v>J8</v>
          </cell>
          <cell r="S4344" t="str">
            <v>ENTREGADO</v>
          </cell>
          <cell r="T4344">
            <v>0</v>
          </cell>
          <cell r="U4344" t="str">
            <v>JULLIRI APAZA UBALDO</v>
          </cell>
          <cell r="V4344" t="str">
            <v>FLOREZ CONDORI  JOSE WILLIANS</v>
          </cell>
        </row>
        <row r="4345">
          <cell r="A4345">
            <v>4344</v>
          </cell>
          <cell r="B4345">
            <v>42753</v>
          </cell>
          <cell r="C4345" t="str">
            <v>ENERO</v>
          </cell>
          <cell r="D4345" t="str">
            <v>2017</v>
          </cell>
          <cell r="E4345">
            <v>808</v>
          </cell>
          <cell r="F4345" t="str">
            <v>D3P-743</v>
          </cell>
          <cell r="G4345" t="str">
            <v>B8L-972</v>
          </cell>
          <cell r="H4345" t="str">
            <v>LAS BAMBAS</v>
          </cell>
          <cell r="I4345">
            <v>188419</v>
          </cell>
          <cell r="J4345" t="str">
            <v>REPUESTO</v>
          </cell>
          <cell r="K4345" t="str">
            <v>TEFLON</v>
          </cell>
          <cell r="L4345">
            <v>1</v>
          </cell>
          <cell r="M4345" t="str">
            <v>UNID.</v>
          </cell>
          <cell r="N4345" t="str">
            <v>CISTERNA</v>
          </cell>
          <cell r="O4345">
            <v>37</v>
          </cell>
          <cell r="P4345" t="str">
            <v>M4</v>
          </cell>
          <cell r="Q4345" t="str">
            <v>j1</v>
          </cell>
          <cell r="R4345" t="str">
            <v>J8</v>
          </cell>
          <cell r="S4345" t="str">
            <v>ENTREGADO</v>
          </cell>
          <cell r="T4345">
            <v>0</v>
          </cell>
          <cell r="U4345" t="str">
            <v>JULLIRI APAZA UBALDO</v>
          </cell>
          <cell r="V4345" t="str">
            <v>FLOREZ CONDORI  JOSE WILLIANS</v>
          </cell>
        </row>
        <row r="4346">
          <cell r="A4346">
            <v>4345</v>
          </cell>
          <cell r="B4346">
            <v>42753</v>
          </cell>
          <cell r="C4346" t="str">
            <v>ENERO</v>
          </cell>
          <cell r="D4346" t="str">
            <v>2017</v>
          </cell>
          <cell r="E4346">
            <v>808</v>
          </cell>
          <cell r="F4346" t="str">
            <v>D3P-743</v>
          </cell>
          <cell r="G4346" t="str">
            <v>B8L-972</v>
          </cell>
          <cell r="H4346" t="str">
            <v>LAS BAMBAS</v>
          </cell>
          <cell r="I4346">
            <v>188419</v>
          </cell>
          <cell r="J4346" t="str">
            <v>REPUESTO</v>
          </cell>
          <cell r="K4346" t="str">
            <v>ARANDELA 1"</v>
          </cell>
          <cell r="L4346">
            <v>4</v>
          </cell>
          <cell r="M4346" t="str">
            <v>UNID.</v>
          </cell>
          <cell r="N4346" t="str">
            <v>CISTERNA</v>
          </cell>
          <cell r="O4346">
            <v>37</v>
          </cell>
          <cell r="P4346" t="str">
            <v>M4</v>
          </cell>
          <cell r="Q4346" t="str">
            <v>j1</v>
          </cell>
          <cell r="R4346" t="str">
            <v>J8</v>
          </cell>
          <cell r="S4346" t="str">
            <v>ENTREGADO</v>
          </cell>
          <cell r="T4346">
            <v>0</v>
          </cell>
          <cell r="U4346" t="str">
            <v>JULLIRI APAZA UBALDO</v>
          </cell>
          <cell r="V4346" t="str">
            <v>FLOREZ CONDORI  JOSE WILLIANS</v>
          </cell>
        </row>
        <row r="4347">
          <cell r="A4347">
            <v>4346</v>
          </cell>
          <cell r="B4347">
            <v>42753</v>
          </cell>
          <cell r="C4347" t="str">
            <v>ENERO</v>
          </cell>
          <cell r="D4347" t="str">
            <v>2017</v>
          </cell>
          <cell r="E4347">
            <v>808</v>
          </cell>
          <cell r="F4347" t="str">
            <v>D3P-743</v>
          </cell>
          <cell r="G4347" t="str">
            <v>B8L-972</v>
          </cell>
          <cell r="H4347" t="str">
            <v>LAS BAMBAS</v>
          </cell>
          <cell r="I4347">
            <v>188419</v>
          </cell>
          <cell r="J4347" t="str">
            <v>REPUESTO</v>
          </cell>
          <cell r="K4347" t="str">
            <v>NIPLE TIPO L  11/16 A 3/8</v>
          </cell>
          <cell r="L4347">
            <v>2</v>
          </cell>
          <cell r="M4347" t="str">
            <v>UNID.</v>
          </cell>
          <cell r="N4347" t="str">
            <v>CISTERNA</v>
          </cell>
          <cell r="O4347">
            <v>37</v>
          </cell>
          <cell r="P4347" t="str">
            <v>M4</v>
          </cell>
          <cell r="Q4347" t="str">
            <v>j1</v>
          </cell>
          <cell r="R4347" t="str">
            <v>J8</v>
          </cell>
          <cell r="S4347" t="str">
            <v>ENTREGADO</v>
          </cell>
          <cell r="T4347">
            <v>0</v>
          </cell>
          <cell r="U4347" t="str">
            <v>JULLIRI APAZA UBALDO</v>
          </cell>
          <cell r="V4347" t="str">
            <v>FLOREZ CONDORI  JOSE WILLIANS</v>
          </cell>
        </row>
        <row r="4348">
          <cell r="A4348">
            <v>4347</v>
          </cell>
          <cell r="B4348">
            <v>42753</v>
          </cell>
          <cell r="C4348" t="str">
            <v>ENERO</v>
          </cell>
          <cell r="D4348" t="str">
            <v>2017</v>
          </cell>
          <cell r="E4348">
            <v>808</v>
          </cell>
          <cell r="F4348" t="str">
            <v>D3P-743</v>
          </cell>
          <cell r="G4348" t="str">
            <v>B8L-972</v>
          </cell>
          <cell r="H4348" t="str">
            <v>LAS BAMBAS</v>
          </cell>
          <cell r="I4348">
            <v>188419</v>
          </cell>
          <cell r="J4348" t="str">
            <v>REPUESTO</v>
          </cell>
          <cell r="K4348" t="str">
            <v>CONO 3/8</v>
          </cell>
          <cell r="L4348">
            <v>1</v>
          </cell>
          <cell r="M4348" t="str">
            <v>UNID.</v>
          </cell>
          <cell r="N4348" t="str">
            <v>CISTERNA</v>
          </cell>
          <cell r="O4348">
            <v>37</v>
          </cell>
          <cell r="P4348" t="str">
            <v>M4</v>
          </cell>
          <cell r="Q4348" t="str">
            <v>j1</v>
          </cell>
          <cell r="R4348" t="str">
            <v>J8</v>
          </cell>
          <cell r="S4348" t="str">
            <v>ENTREGADO</v>
          </cell>
          <cell r="T4348">
            <v>0</v>
          </cell>
          <cell r="U4348" t="str">
            <v>JULLIRI APAZA UBALDO</v>
          </cell>
          <cell r="V4348" t="str">
            <v>FLOREZ CONDORI  JOSE WILLIANS</v>
          </cell>
        </row>
        <row r="4349">
          <cell r="A4349">
            <v>4348</v>
          </cell>
          <cell r="B4349">
            <v>42753</v>
          </cell>
          <cell r="C4349" t="str">
            <v>ENERO</v>
          </cell>
          <cell r="D4349" t="str">
            <v>2017</v>
          </cell>
          <cell r="E4349">
            <v>808</v>
          </cell>
          <cell r="F4349" t="str">
            <v>D3P-743</v>
          </cell>
          <cell r="G4349" t="str">
            <v>B8L-972</v>
          </cell>
          <cell r="H4349" t="str">
            <v>LAS BAMBAS</v>
          </cell>
          <cell r="I4349">
            <v>188419</v>
          </cell>
          <cell r="J4349" t="str">
            <v>REPUESTO</v>
          </cell>
          <cell r="K4349" t="str">
            <v>GUIA 3/8</v>
          </cell>
          <cell r="L4349">
            <v>1</v>
          </cell>
          <cell r="M4349" t="str">
            <v>UNID.</v>
          </cell>
          <cell r="N4349" t="str">
            <v>CISTERNA</v>
          </cell>
          <cell r="O4349">
            <v>37</v>
          </cell>
          <cell r="P4349" t="str">
            <v>M4</v>
          </cell>
          <cell r="Q4349" t="str">
            <v>j1</v>
          </cell>
          <cell r="R4349" t="str">
            <v>J8</v>
          </cell>
          <cell r="S4349" t="str">
            <v>ENTREGADO</v>
          </cell>
          <cell r="T4349">
            <v>0</v>
          </cell>
          <cell r="U4349" t="str">
            <v>JULLIRI APAZA UBALDO</v>
          </cell>
          <cell r="V4349" t="str">
            <v>FLOREZ CONDORI  JOSE WILLIANS</v>
          </cell>
        </row>
        <row r="4350">
          <cell r="A4350">
            <v>4349</v>
          </cell>
          <cell r="B4350">
            <v>42753</v>
          </cell>
          <cell r="C4350" t="str">
            <v>ENERO</v>
          </cell>
          <cell r="D4350" t="str">
            <v>2017</v>
          </cell>
          <cell r="E4350">
            <v>808</v>
          </cell>
          <cell r="F4350" t="str">
            <v>D3P-743</v>
          </cell>
          <cell r="G4350" t="str">
            <v>B8L-972</v>
          </cell>
          <cell r="H4350" t="str">
            <v>LAS BAMBAS</v>
          </cell>
          <cell r="I4350">
            <v>188419</v>
          </cell>
          <cell r="J4350" t="str">
            <v>REPUESTO</v>
          </cell>
          <cell r="K4350" t="str">
            <v>TUERCA 3/8</v>
          </cell>
          <cell r="L4350">
            <v>1</v>
          </cell>
          <cell r="M4350" t="str">
            <v>UNID.</v>
          </cell>
          <cell r="N4350" t="str">
            <v>CISTERNA</v>
          </cell>
          <cell r="O4350">
            <v>37</v>
          </cell>
          <cell r="P4350" t="str">
            <v>M4</v>
          </cell>
          <cell r="Q4350" t="str">
            <v>j1</v>
          </cell>
          <cell r="R4350" t="str">
            <v>J8</v>
          </cell>
          <cell r="S4350" t="str">
            <v>ENTREGADO</v>
          </cell>
          <cell r="T4350">
            <v>0</v>
          </cell>
          <cell r="U4350" t="str">
            <v>JULLIRI APAZA UBALDO</v>
          </cell>
          <cell r="V4350" t="str">
            <v>FLOREZ CONDORI  JOSE WILLIANS</v>
          </cell>
        </row>
        <row r="4351">
          <cell r="A4351">
            <v>4350</v>
          </cell>
          <cell r="B4351">
            <v>42753</v>
          </cell>
          <cell r="C4351" t="str">
            <v>ENERO</v>
          </cell>
          <cell r="D4351" t="str">
            <v>2017</v>
          </cell>
          <cell r="E4351">
            <v>808</v>
          </cell>
          <cell r="F4351" t="str">
            <v>D3P-743</v>
          </cell>
          <cell r="G4351" t="str">
            <v>B8L-972</v>
          </cell>
          <cell r="H4351" t="str">
            <v>LAS BAMBAS</v>
          </cell>
          <cell r="I4351">
            <v>188419</v>
          </cell>
          <cell r="J4351" t="str">
            <v>REPUESTO</v>
          </cell>
          <cell r="K4351" t="str">
            <v>PRECINTOS 30 CM</v>
          </cell>
          <cell r="L4351">
            <v>6</v>
          </cell>
          <cell r="M4351" t="str">
            <v>UNID.</v>
          </cell>
          <cell r="N4351" t="str">
            <v>CISTERNA</v>
          </cell>
          <cell r="O4351">
            <v>37</v>
          </cell>
          <cell r="P4351" t="str">
            <v>M4</v>
          </cell>
          <cell r="Q4351" t="str">
            <v>j1</v>
          </cell>
          <cell r="R4351" t="str">
            <v>J8</v>
          </cell>
          <cell r="S4351" t="str">
            <v>ENTREGADO</v>
          </cell>
          <cell r="T4351">
            <v>0</v>
          </cell>
          <cell r="U4351" t="str">
            <v>JULLIRI APAZA UBALDO</v>
          </cell>
          <cell r="V4351" t="str">
            <v>FLOREZ CONDORI  JOSE WILLIANS</v>
          </cell>
        </row>
        <row r="4352">
          <cell r="A4352">
            <v>4353</v>
          </cell>
          <cell r="B4352">
            <v>42753</v>
          </cell>
          <cell r="C4352" t="str">
            <v>ENERO</v>
          </cell>
          <cell r="D4352" t="str">
            <v>2017</v>
          </cell>
          <cell r="E4352">
            <v>808</v>
          </cell>
          <cell r="F4352" t="str">
            <v>D3P-743</v>
          </cell>
          <cell r="G4352" t="str">
            <v>B8L-972</v>
          </cell>
          <cell r="H4352" t="str">
            <v>LAS BAMBAS</v>
          </cell>
          <cell r="I4352">
            <v>188419</v>
          </cell>
          <cell r="J4352" t="str">
            <v>REPUESTO</v>
          </cell>
          <cell r="K4352" t="str">
            <v>NEBLINERO</v>
          </cell>
          <cell r="L4352">
            <v>1</v>
          </cell>
          <cell r="M4352" t="str">
            <v>UNID.</v>
          </cell>
          <cell r="N4352" t="str">
            <v>TRACTO</v>
          </cell>
          <cell r="O4352">
            <v>37</v>
          </cell>
          <cell r="P4352" t="str">
            <v>E3</v>
          </cell>
          <cell r="Q4352" t="str">
            <v>j1</v>
          </cell>
          <cell r="R4352" t="str">
            <v>J8</v>
          </cell>
          <cell r="S4352" t="str">
            <v>PENDIENTE</v>
          </cell>
          <cell r="T4352">
            <v>0</v>
          </cell>
          <cell r="U4352" t="str">
            <v>CONDORI CHURATA ALEX</v>
          </cell>
          <cell r="V4352" t="str">
            <v>FLOREZ CONDORI  JOSE WILLIANS</v>
          </cell>
        </row>
        <row r="4353">
          <cell r="A4353">
            <v>4338</v>
          </cell>
          <cell r="B4353">
            <v>42753</v>
          </cell>
          <cell r="C4353" t="str">
            <v>ENERO</v>
          </cell>
          <cell r="D4353" t="str">
            <v>2017</v>
          </cell>
          <cell r="E4353">
            <v>202</v>
          </cell>
          <cell r="F4353" t="str">
            <v>D3P-752</v>
          </cell>
          <cell r="G4353" t="str">
            <v>C5Y-985</v>
          </cell>
          <cell r="H4353" t="str">
            <v>LAS BAMBAS</v>
          </cell>
          <cell r="I4353">
            <v>150504</v>
          </cell>
          <cell r="J4353" t="str">
            <v>REPUESTO</v>
          </cell>
          <cell r="K4353" t="str">
            <v>SERVICIO DE PINTADO DE GUARDAFANGO</v>
          </cell>
          <cell r="L4353">
            <v>1</v>
          </cell>
          <cell r="M4353" t="str">
            <v>UNID.</v>
          </cell>
          <cell r="N4353" t="str">
            <v>CISTERNA</v>
          </cell>
          <cell r="O4353">
            <v>37</v>
          </cell>
          <cell r="P4353" t="str">
            <v>J1</v>
          </cell>
          <cell r="Q4353" t="str">
            <v>j1</v>
          </cell>
          <cell r="R4353" t="str">
            <v>J8</v>
          </cell>
          <cell r="S4353" t="str">
            <v>ENTREGADO</v>
          </cell>
          <cell r="T4353">
            <v>0</v>
          </cell>
          <cell r="U4353" t="str">
            <v>FLOREZ CONDORI  JOSE WILLIANS</v>
          </cell>
          <cell r="V4353" t="str">
            <v>FLOREZ CONDORI  JOSE WILLIANS</v>
          </cell>
        </row>
        <row r="4354">
          <cell r="A4354">
            <v>4324</v>
          </cell>
          <cell r="B4354">
            <v>42753</v>
          </cell>
          <cell r="C4354" t="str">
            <v>ENERO</v>
          </cell>
          <cell r="D4354" t="str">
            <v>2017</v>
          </cell>
          <cell r="E4354">
            <v>854</v>
          </cell>
          <cell r="F4354" t="str">
            <v>D3R-791</v>
          </cell>
          <cell r="G4354" t="str">
            <v>B1M-993</v>
          </cell>
          <cell r="H4354" t="str">
            <v>LAS BAMBAS</v>
          </cell>
          <cell r="I4354">
            <v>145329</v>
          </cell>
          <cell r="J4354" t="str">
            <v>REPUESTO</v>
          </cell>
          <cell r="K4354" t="str">
            <v>PERNO DE MANGHOLE</v>
          </cell>
          <cell r="L4354">
            <v>1</v>
          </cell>
          <cell r="M4354" t="str">
            <v>UNID.</v>
          </cell>
          <cell r="N4354" t="str">
            <v>TRACTO</v>
          </cell>
          <cell r="O4354">
            <v>37</v>
          </cell>
          <cell r="P4354" t="str">
            <v>S1</v>
          </cell>
          <cell r="Q4354" t="str">
            <v>j1</v>
          </cell>
          <cell r="R4354" t="str">
            <v>J8</v>
          </cell>
          <cell r="S4354" t="str">
            <v>PENDIENTE</v>
          </cell>
          <cell r="T4354">
            <v>0</v>
          </cell>
          <cell r="U4354" t="str">
            <v>BAYONA CRUZ CRISTIAN ARMANDO</v>
          </cell>
          <cell r="V4354" t="str">
            <v>FLOREZ CONDORI  JOSE WILLIANS</v>
          </cell>
        </row>
        <row r="4355">
          <cell r="A4355">
            <v>4325</v>
          </cell>
          <cell r="B4355">
            <v>42753</v>
          </cell>
          <cell r="C4355" t="str">
            <v>ENERO</v>
          </cell>
          <cell r="D4355" t="str">
            <v>2017</v>
          </cell>
          <cell r="E4355">
            <v>854</v>
          </cell>
          <cell r="F4355" t="str">
            <v>D3R-791</v>
          </cell>
          <cell r="G4355" t="str">
            <v>B1M-993</v>
          </cell>
          <cell r="H4355" t="str">
            <v>LAS BAMBAS</v>
          </cell>
          <cell r="I4355">
            <v>145329</v>
          </cell>
          <cell r="J4355" t="str">
            <v>REPUESTO</v>
          </cell>
          <cell r="K4355" t="str">
            <v>PERNO DE 3/2 X 2" CON TUERCA</v>
          </cell>
          <cell r="L4355">
            <v>1</v>
          </cell>
          <cell r="M4355" t="str">
            <v>UNID.</v>
          </cell>
          <cell r="N4355" t="str">
            <v>TRACTO</v>
          </cell>
          <cell r="O4355">
            <v>37</v>
          </cell>
          <cell r="P4355" t="str">
            <v>S1</v>
          </cell>
          <cell r="Q4355" t="str">
            <v>j1</v>
          </cell>
          <cell r="R4355" t="str">
            <v>J8</v>
          </cell>
          <cell r="S4355" t="str">
            <v>PENDIENTE</v>
          </cell>
          <cell r="T4355">
            <v>0</v>
          </cell>
          <cell r="U4355" t="str">
            <v>BAYONA CRUZ CRISTIAN ARMANDO</v>
          </cell>
          <cell r="V4355" t="str">
            <v>FLOREZ CONDORI  JOSE WILLIANS</v>
          </cell>
        </row>
        <row r="4356">
          <cell r="A4356">
            <v>4334</v>
          </cell>
          <cell r="B4356">
            <v>42753</v>
          </cell>
          <cell r="C4356" t="str">
            <v>ENERO</v>
          </cell>
          <cell r="D4356" t="str">
            <v>2017</v>
          </cell>
          <cell r="E4356">
            <v>854</v>
          </cell>
          <cell r="F4356" t="str">
            <v>D3R-791</v>
          </cell>
          <cell r="G4356" t="str">
            <v>B1M-993</v>
          </cell>
          <cell r="H4356" t="str">
            <v>LAS BAMBAS</v>
          </cell>
          <cell r="I4356">
            <v>145329</v>
          </cell>
          <cell r="J4356" t="str">
            <v>REPUESTO</v>
          </cell>
          <cell r="K4356" t="str">
            <v>FILTRO DE PETROLEO</v>
          </cell>
          <cell r="L4356">
            <v>1</v>
          </cell>
          <cell r="M4356" t="str">
            <v>UNID.</v>
          </cell>
          <cell r="N4356" t="str">
            <v>TRACTO</v>
          </cell>
          <cell r="O4356">
            <v>37</v>
          </cell>
          <cell r="P4356" t="str">
            <v>M2</v>
          </cell>
          <cell r="Q4356" t="str">
            <v>j1</v>
          </cell>
          <cell r="R4356" t="str">
            <v>J8</v>
          </cell>
          <cell r="S4356" t="str">
            <v>PENDIENTE</v>
          </cell>
          <cell r="T4356">
            <v>0</v>
          </cell>
          <cell r="U4356" t="str">
            <v>CHUMPITAZ GAGO JULIO ENRIQUE</v>
          </cell>
          <cell r="V4356" t="str">
            <v>FLOREZ CONDORI  JOSE WILLIANS</v>
          </cell>
        </row>
        <row r="4357">
          <cell r="A4357">
            <v>4335</v>
          </cell>
          <cell r="B4357">
            <v>42753</v>
          </cell>
          <cell r="C4357" t="str">
            <v>ENERO</v>
          </cell>
          <cell r="D4357" t="str">
            <v>2017</v>
          </cell>
          <cell r="E4357">
            <v>854</v>
          </cell>
          <cell r="F4357" t="str">
            <v>D3R-791</v>
          </cell>
          <cell r="G4357" t="str">
            <v>B1M-993</v>
          </cell>
          <cell r="H4357" t="str">
            <v>LAS BAMBAS</v>
          </cell>
          <cell r="I4357">
            <v>145329</v>
          </cell>
          <cell r="J4357" t="str">
            <v>REPUESTO</v>
          </cell>
          <cell r="K4357" t="str">
            <v>FILTRO SEPARADOR DE AGUA</v>
          </cell>
          <cell r="L4357">
            <v>1</v>
          </cell>
          <cell r="M4357" t="str">
            <v>UNID.</v>
          </cell>
          <cell r="N4357" t="str">
            <v>TRACTO</v>
          </cell>
          <cell r="O4357">
            <v>37</v>
          </cell>
          <cell r="P4357" t="str">
            <v>M2</v>
          </cell>
          <cell r="Q4357" t="str">
            <v>j1</v>
          </cell>
          <cell r="R4357" t="str">
            <v>J8</v>
          </cell>
          <cell r="S4357" t="str">
            <v>PENDIENTE</v>
          </cell>
          <cell r="T4357">
            <v>0</v>
          </cell>
          <cell r="U4357" t="str">
            <v>CHUMPITAZ GAGO JULIO ENRIQUE</v>
          </cell>
          <cell r="V4357" t="str">
            <v>FLOREZ CONDORI  JOSE WILLIANS</v>
          </cell>
        </row>
        <row r="4358">
          <cell r="A4358">
            <v>4358</v>
          </cell>
          <cell r="B4358">
            <v>42753</v>
          </cell>
          <cell r="C4358" t="str">
            <v>ENERO</v>
          </cell>
          <cell r="D4358" t="str">
            <v>2017</v>
          </cell>
          <cell r="E4358">
            <v>854</v>
          </cell>
          <cell r="F4358" t="str">
            <v>D3R-791</v>
          </cell>
          <cell r="G4358" t="str">
            <v>B1M-993</v>
          </cell>
          <cell r="H4358" t="str">
            <v>LAS BAMBAS</v>
          </cell>
          <cell r="I4358">
            <v>145329</v>
          </cell>
          <cell r="J4358" t="str">
            <v>REPUESTO</v>
          </cell>
          <cell r="K4358" t="str">
            <v>NIPLES CON TUERCA CONO Y GUIA DE 5/8 DE 45°</v>
          </cell>
          <cell r="L4358">
            <v>3</v>
          </cell>
          <cell r="M4358" t="str">
            <v>UNID.</v>
          </cell>
          <cell r="N4358" t="str">
            <v>TRACTO</v>
          </cell>
          <cell r="O4358">
            <v>37</v>
          </cell>
          <cell r="P4358" t="str">
            <v>M2</v>
          </cell>
          <cell r="Q4358" t="str">
            <v>j1</v>
          </cell>
          <cell r="R4358" t="str">
            <v>J8</v>
          </cell>
          <cell r="S4358" t="str">
            <v>PENDIENTE</v>
          </cell>
          <cell r="T4358">
            <v>0</v>
          </cell>
          <cell r="U4358" t="str">
            <v>CHUMPITAZ GAGO JULIO ENRIQUE</v>
          </cell>
          <cell r="V4358" t="str">
            <v>FLOREZ CONDORI  JOSE WILLIANS</v>
          </cell>
        </row>
        <row r="4359">
          <cell r="A4359">
            <v>4351</v>
          </cell>
          <cell r="B4359">
            <v>42753</v>
          </cell>
          <cell r="C4359" t="str">
            <v>ENERO</v>
          </cell>
          <cell r="D4359" t="str">
            <v>2017</v>
          </cell>
          <cell r="E4359">
            <v>834</v>
          </cell>
          <cell r="F4359" t="str">
            <v>D4T-927</v>
          </cell>
          <cell r="G4359" t="str">
            <v>B4Q-976</v>
          </cell>
          <cell r="H4359" t="str">
            <v>LAS BAMBAS</v>
          </cell>
          <cell r="I4359">
            <v>195693</v>
          </cell>
          <cell r="J4359" t="str">
            <v>REPUESTO</v>
          </cell>
          <cell r="K4359" t="str">
            <v>LLANTA REENCAUCHADA IBY</v>
          </cell>
          <cell r="L4359">
            <v>1</v>
          </cell>
          <cell r="M4359" t="str">
            <v>UNID.</v>
          </cell>
          <cell r="N4359" t="str">
            <v>TRACTO</v>
          </cell>
          <cell r="O4359">
            <v>37</v>
          </cell>
          <cell r="P4359" t="str">
            <v>N2</v>
          </cell>
          <cell r="Q4359" t="str">
            <v>j1</v>
          </cell>
          <cell r="R4359" t="str">
            <v>J8</v>
          </cell>
          <cell r="S4359" t="str">
            <v>PENDIENTE</v>
          </cell>
          <cell r="T4359">
            <v>0</v>
          </cell>
          <cell r="U4359" t="str">
            <v>MAMANI LARICO  EDUARDO ALVARO</v>
          </cell>
          <cell r="V4359" t="str">
            <v>FLOREZ CONDORI  JOSE WILLIANS</v>
          </cell>
        </row>
        <row r="4360">
          <cell r="A4360">
            <v>4352</v>
          </cell>
          <cell r="B4360">
            <v>42753</v>
          </cell>
          <cell r="C4360" t="str">
            <v>ENERO</v>
          </cell>
          <cell r="D4360" t="str">
            <v>2017</v>
          </cell>
          <cell r="E4360">
            <v>834</v>
          </cell>
          <cell r="F4360" t="str">
            <v>D4T-927</v>
          </cell>
          <cell r="G4360" t="str">
            <v>B4Q-976</v>
          </cell>
          <cell r="H4360" t="str">
            <v>LAS BAMBAS</v>
          </cell>
          <cell r="I4360">
            <v>195693</v>
          </cell>
          <cell r="J4360" t="str">
            <v>REPUESTO</v>
          </cell>
          <cell r="K4360" t="str">
            <v>PERNO DE 1/2 *2"</v>
          </cell>
          <cell r="L4360">
            <v>2</v>
          </cell>
          <cell r="M4360" t="str">
            <v>UNID.</v>
          </cell>
          <cell r="N4360" t="str">
            <v>TRACTO</v>
          </cell>
          <cell r="O4360">
            <v>37</v>
          </cell>
          <cell r="P4360" t="str">
            <v>N2</v>
          </cell>
          <cell r="Q4360" t="str">
            <v>j1</v>
          </cell>
          <cell r="R4360" t="str">
            <v>J8</v>
          </cell>
          <cell r="S4360" t="str">
            <v>PENDIENTE</v>
          </cell>
          <cell r="T4360">
            <v>0</v>
          </cell>
          <cell r="U4360" t="str">
            <v>MAMANI LARICO  EDUARDO ALVARO</v>
          </cell>
          <cell r="V4360" t="str">
            <v>FLOREZ CONDORI  JOSE WILLIANS</v>
          </cell>
        </row>
        <row r="4361">
          <cell r="A4361">
            <v>4355</v>
          </cell>
          <cell r="B4361">
            <v>42753</v>
          </cell>
          <cell r="C4361" t="str">
            <v>ENERO</v>
          </cell>
          <cell r="D4361" t="str">
            <v>2017</v>
          </cell>
          <cell r="E4361">
            <v>834</v>
          </cell>
          <cell r="F4361" t="str">
            <v>D4T-927</v>
          </cell>
          <cell r="G4361" t="str">
            <v>B4Q-976</v>
          </cell>
          <cell r="H4361" t="str">
            <v>LAS BAMBAS</v>
          </cell>
          <cell r="I4361">
            <v>195693</v>
          </cell>
          <cell r="J4361" t="str">
            <v>REPUESTO</v>
          </cell>
          <cell r="K4361" t="str">
            <v>TUERCA SEGURO 1/4</v>
          </cell>
          <cell r="L4361">
            <v>6</v>
          </cell>
          <cell r="M4361" t="str">
            <v>UNID.</v>
          </cell>
          <cell r="N4361" t="str">
            <v>CISTERNA</v>
          </cell>
          <cell r="O4361">
            <v>37</v>
          </cell>
          <cell r="P4361" t="str">
            <v>S1</v>
          </cell>
          <cell r="Q4361" t="str">
            <v>j1</v>
          </cell>
          <cell r="R4361" t="str">
            <v>J8</v>
          </cell>
          <cell r="S4361" t="str">
            <v>PENDIENTE</v>
          </cell>
          <cell r="T4361">
            <v>0</v>
          </cell>
          <cell r="U4361" t="str">
            <v>BAYONA CRUZ CRISTIAN ARMANDO</v>
          </cell>
          <cell r="V4361" t="str">
            <v>FLOREZ CONDORI  JOSE WILLIANS</v>
          </cell>
        </row>
        <row r="4362">
          <cell r="A4362">
            <v>4356</v>
          </cell>
          <cell r="B4362">
            <v>42753</v>
          </cell>
          <cell r="C4362" t="str">
            <v>ENERO</v>
          </cell>
          <cell r="D4362" t="str">
            <v>2017</v>
          </cell>
          <cell r="E4362">
            <v>834</v>
          </cell>
          <cell r="F4362" t="str">
            <v>D4T-927</v>
          </cell>
          <cell r="G4362" t="str">
            <v>B4Q-976</v>
          </cell>
          <cell r="H4362" t="str">
            <v>LAS BAMBAS</v>
          </cell>
          <cell r="I4362">
            <v>195693</v>
          </cell>
          <cell r="J4362" t="str">
            <v>REPUESTO</v>
          </cell>
          <cell r="K4362" t="str">
            <v>DOBLE BOLANDA PLANA</v>
          </cell>
          <cell r="L4362">
            <v>6</v>
          </cell>
          <cell r="M4362" t="str">
            <v>UNID.</v>
          </cell>
          <cell r="N4362" t="str">
            <v>CISTERNA</v>
          </cell>
          <cell r="O4362">
            <v>37</v>
          </cell>
          <cell r="P4362" t="str">
            <v>S1</v>
          </cell>
          <cell r="Q4362" t="str">
            <v>j1</v>
          </cell>
          <cell r="R4362" t="str">
            <v>J8</v>
          </cell>
          <cell r="S4362" t="str">
            <v>PENDIENTE</v>
          </cell>
          <cell r="T4362">
            <v>0</v>
          </cell>
          <cell r="U4362" t="str">
            <v>BAYONA CRUZ CRISTIAN ARMANDO</v>
          </cell>
          <cell r="V4362" t="str">
            <v>FLOREZ CONDORI  JOSE WILLIANS</v>
          </cell>
        </row>
        <row r="4363">
          <cell r="A4363">
            <v>4330</v>
          </cell>
          <cell r="B4363">
            <v>42753</v>
          </cell>
          <cell r="C4363" t="str">
            <v>ENERO</v>
          </cell>
          <cell r="D4363" t="str">
            <v>2017</v>
          </cell>
          <cell r="E4363">
            <v>200</v>
          </cell>
          <cell r="F4363" t="str">
            <v>TALLER</v>
          </cell>
          <cell r="G4363" t="str">
            <v>TALLER</v>
          </cell>
          <cell r="H4363" t="str">
            <v>TALLER</v>
          </cell>
          <cell r="I4363" t="str">
            <v>TALLER</v>
          </cell>
          <cell r="J4363" t="str">
            <v>MATERIALES</v>
          </cell>
          <cell r="K4363" t="str">
            <v>CINTA AISLANTE NEGRA</v>
          </cell>
          <cell r="L4363">
            <v>1</v>
          </cell>
          <cell r="M4363" t="str">
            <v>UNID.</v>
          </cell>
          <cell r="N4363" t="str">
            <v>TALLER</v>
          </cell>
          <cell r="O4363">
            <v>37</v>
          </cell>
          <cell r="P4363" t="str">
            <v>J1</v>
          </cell>
          <cell r="Q4363" t="str">
            <v>j1</v>
          </cell>
          <cell r="R4363" t="str">
            <v>J8</v>
          </cell>
          <cell r="S4363" t="str">
            <v>ENTREGADO</v>
          </cell>
          <cell r="T4363">
            <v>0</v>
          </cell>
          <cell r="U4363" t="str">
            <v>FLOREZ CONDORI  JOSE WILLIANS</v>
          </cell>
          <cell r="V4363" t="str">
            <v>FLOREZ CONDORI  JOSE WILLIANS</v>
          </cell>
        </row>
        <row r="4364">
          <cell r="A4364">
            <v>4340</v>
          </cell>
          <cell r="B4364">
            <v>42753</v>
          </cell>
          <cell r="C4364" t="str">
            <v>ENERO</v>
          </cell>
          <cell r="D4364" t="str">
            <v>2017</v>
          </cell>
          <cell r="E4364">
            <v>200</v>
          </cell>
          <cell r="F4364" t="str">
            <v>TALLER</v>
          </cell>
          <cell r="G4364" t="str">
            <v>TALLER</v>
          </cell>
          <cell r="H4364" t="str">
            <v>TALLER</v>
          </cell>
          <cell r="I4364" t="str">
            <v>TALLER</v>
          </cell>
          <cell r="J4364" t="str">
            <v>REPUESTO</v>
          </cell>
          <cell r="K4364" t="str">
            <v>PRECINTOS PEQUEÑOS</v>
          </cell>
          <cell r="L4364">
            <v>20</v>
          </cell>
          <cell r="M4364" t="str">
            <v>UNID.</v>
          </cell>
          <cell r="N4364" t="str">
            <v>TALLER</v>
          </cell>
          <cell r="O4364">
            <v>37</v>
          </cell>
          <cell r="P4364" t="str">
            <v>E3</v>
          </cell>
          <cell r="Q4364" t="str">
            <v>j1</v>
          </cell>
          <cell r="R4364" t="str">
            <v>J8</v>
          </cell>
          <cell r="S4364" t="str">
            <v>ENTREGADO</v>
          </cell>
          <cell r="T4364">
            <v>0</v>
          </cell>
          <cell r="U4364" t="str">
            <v>CONDORI CHURATA ALEX</v>
          </cell>
          <cell r="V4364" t="str">
            <v>FLOREZ CONDORI  JOSE WILLIANS</v>
          </cell>
        </row>
        <row r="4365">
          <cell r="A4365">
            <v>4361</v>
          </cell>
          <cell r="B4365">
            <v>42753</v>
          </cell>
          <cell r="C4365" t="str">
            <v>ENERO</v>
          </cell>
          <cell r="D4365" t="str">
            <v>2017</v>
          </cell>
          <cell r="E4365">
            <v>200</v>
          </cell>
          <cell r="F4365" t="str">
            <v>TALLER</v>
          </cell>
          <cell r="G4365" t="str">
            <v>TALLER</v>
          </cell>
          <cell r="H4365" t="str">
            <v>TALLER</v>
          </cell>
          <cell r="I4365" t="str">
            <v>TALLER</v>
          </cell>
          <cell r="J4365" t="str">
            <v>REPUESTO</v>
          </cell>
          <cell r="K4365" t="str">
            <v>SUPERCITO 332</v>
          </cell>
          <cell r="L4365">
            <v>2</v>
          </cell>
          <cell r="M4365" t="str">
            <v>KG.</v>
          </cell>
          <cell r="N4365" t="str">
            <v>TALLER</v>
          </cell>
          <cell r="O4365">
            <v>37</v>
          </cell>
          <cell r="P4365" t="str">
            <v>S1</v>
          </cell>
          <cell r="Q4365" t="str">
            <v>j1</v>
          </cell>
          <cell r="R4365" t="str">
            <v>J8</v>
          </cell>
          <cell r="S4365" t="str">
            <v>PENDIENTE</v>
          </cell>
          <cell r="T4365">
            <v>0</v>
          </cell>
          <cell r="U4365" t="str">
            <v>BAYONA CRUZ CRISTIAN ARMANDO</v>
          </cell>
          <cell r="V4365" t="str">
            <v>FLOREZ CONDORI  JOSE WILLIANS</v>
          </cell>
        </row>
        <row r="4366">
          <cell r="A4366">
            <v>4394</v>
          </cell>
          <cell r="B4366">
            <v>42754</v>
          </cell>
          <cell r="C4366" t="str">
            <v>ENERO</v>
          </cell>
          <cell r="D4366" t="str">
            <v>2017</v>
          </cell>
          <cell r="E4366">
            <v>863</v>
          </cell>
          <cell r="F4366" t="str">
            <v>ABP-729</v>
          </cell>
          <cell r="G4366" t="str">
            <v>D8K-985</v>
          </cell>
          <cell r="H4366" t="str">
            <v>LAS BAMBAS</v>
          </cell>
          <cell r="I4366">
            <v>116676</v>
          </cell>
          <cell r="J4366" t="str">
            <v>REPUESTO</v>
          </cell>
          <cell r="K4366" t="str">
            <v>FILTRO PRIMARIO DE AIRE</v>
          </cell>
          <cell r="L4366">
            <v>1</v>
          </cell>
          <cell r="M4366" t="str">
            <v>UNID.</v>
          </cell>
          <cell r="N4366" t="str">
            <v>TRACTO</v>
          </cell>
          <cell r="O4366">
            <v>36</v>
          </cell>
          <cell r="P4366" t="str">
            <v>M4</v>
          </cell>
          <cell r="Q4366" t="str">
            <v>J1</v>
          </cell>
          <cell r="R4366" t="str">
            <v>J8</v>
          </cell>
          <cell r="S4366" t="str">
            <v>ENTREGADO</v>
          </cell>
          <cell r="T4366">
            <v>0</v>
          </cell>
          <cell r="U4366" t="str">
            <v>JULLIRI APAZA UBALDO</v>
          </cell>
          <cell r="V4366" t="str">
            <v>FLOREZ CONDORI  JOSE WILLIANS</v>
          </cell>
        </row>
        <row r="4367">
          <cell r="A4367">
            <v>4371</v>
          </cell>
          <cell r="B4367">
            <v>42754</v>
          </cell>
          <cell r="C4367" t="str">
            <v>ENERO</v>
          </cell>
          <cell r="D4367" t="str">
            <v>2017</v>
          </cell>
          <cell r="E4367">
            <v>861</v>
          </cell>
          <cell r="F4367" t="str">
            <v>ABP-783</v>
          </cell>
          <cell r="G4367" t="str">
            <v>C9S-988</v>
          </cell>
          <cell r="H4367" t="str">
            <v>LAS BAMBAS</v>
          </cell>
          <cell r="I4367">
            <v>133551</v>
          </cell>
          <cell r="J4367" t="str">
            <v>REPUESTO</v>
          </cell>
          <cell r="K4367" t="str">
            <v>PARCHE RACK 10</v>
          </cell>
          <cell r="L4367">
            <v>1</v>
          </cell>
          <cell r="M4367" t="str">
            <v>UNID.</v>
          </cell>
          <cell r="N4367" t="str">
            <v>CISTERNA</v>
          </cell>
          <cell r="O4367">
            <v>36</v>
          </cell>
          <cell r="P4367" t="str">
            <v>N2</v>
          </cell>
          <cell r="Q4367" t="str">
            <v>j1</v>
          </cell>
          <cell r="R4367" t="str">
            <v>J8</v>
          </cell>
          <cell r="S4367" t="str">
            <v>PENDIENTE</v>
          </cell>
          <cell r="T4367">
            <v>0</v>
          </cell>
          <cell r="U4367" t="str">
            <v>MAMANI LARICO  EDUARDO ALVARO</v>
          </cell>
          <cell r="V4367" t="str">
            <v>FLOREZ CONDORI  JOSE WILLIANS</v>
          </cell>
        </row>
        <row r="4368">
          <cell r="A4368">
            <v>4372</v>
          </cell>
          <cell r="B4368">
            <v>42754</v>
          </cell>
          <cell r="C4368" t="str">
            <v>ENERO</v>
          </cell>
          <cell r="D4368" t="str">
            <v>2017</v>
          </cell>
          <cell r="E4368">
            <v>861</v>
          </cell>
          <cell r="F4368" t="str">
            <v>ABP-783</v>
          </cell>
          <cell r="G4368" t="str">
            <v>C9S-988</v>
          </cell>
          <cell r="H4368" t="str">
            <v>LAS BAMBAS</v>
          </cell>
          <cell r="I4368">
            <v>133551</v>
          </cell>
          <cell r="J4368" t="str">
            <v>REPUESTO</v>
          </cell>
          <cell r="K4368" t="str">
            <v>PARCHE RACK 12</v>
          </cell>
          <cell r="L4368">
            <v>1</v>
          </cell>
          <cell r="M4368" t="str">
            <v>UNID.</v>
          </cell>
          <cell r="N4368" t="str">
            <v>CISTERNA</v>
          </cell>
          <cell r="O4368">
            <v>36</v>
          </cell>
          <cell r="P4368" t="str">
            <v>N2</v>
          </cell>
          <cell r="Q4368" t="str">
            <v>j1</v>
          </cell>
          <cell r="R4368" t="str">
            <v>J8</v>
          </cell>
          <cell r="S4368" t="str">
            <v>PENDIENTE</v>
          </cell>
          <cell r="T4368">
            <v>0</v>
          </cell>
          <cell r="U4368" t="str">
            <v>MAMANI LARICO  EDUARDO ALVARO</v>
          </cell>
          <cell r="V4368" t="str">
            <v>FLOREZ CONDORI  JOSE WILLIANS</v>
          </cell>
        </row>
        <row r="4369">
          <cell r="A4369">
            <v>4375</v>
          </cell>
          <cell r="B4369">
            <v>42754</v>
          </cell>
          <cell r="C4369" t="str">
            <v>ENERO</v>
          </cell>
          <cell r="D4369" t="str">
            <v>2017</v>
          </cell>
          <cell r="E4369">
            <v>861</v>
          </cell>
          <cell r="F4369" t="str">
            <v>ABP-783</v>
          </cell>
          <cell r="G4369" t="str">
            <v>C9S-988</v>
          </cell>
          <cell r="H4369" t="str">
            <v>LAS BAMBAS</v>
          </cell>
          <cell r="I4369">
            <v>133551</v>
          </cell>
          <cell r="J4369" t="str">
            <v>REPUESTO</v>
          </cell>
          <cell r="K4369" t="str">
            <v>DIAFRAGMA NRO. 14</v>
          </cell>
          <cell r="L4369">
            <v>1</v>
          </cell>
          <cell r="M4369" t="str">
            <v>UNID.</v>
          </cell>
          <cell r="N4369" t="str">
            <v>CISTERNA</v>
          </cell>
          <cell r="O4369">
            <v>36</v>
          </cell>
          <cell r="P4369" t="str">
            <v>M5</v>
          </cell>
          <cell r="Q4369" t="str">
            <v>J1</v>
          </cell>
          <cell r="R4369" t="str">
            <v>J6</v>
          </cell>
          <cell r="S4369" t="str">
            <v>ENTREGADO</v>
          </cell>
          <cell r="T4369">
            <v>0</v>
          </cell>
          <cell r="U4369" t="str">
            <v>LOPEZ RUIZ WILBERTO</v>
          </cell>
          <cell r="V4369" t="str">
            <v>FLOREZ CONDORI  JOSE WILLIANS</v>
          </cell>
        </row>
        <row r="4370">
          <cell r="A4370">
            <v>4376</v>
          </cell>
          <cell r="B4370">
            <v>42754</v>
          </cell>
          <cell r="C4370" t="str">
            <v>ENERO</v>
          </cell>
          <cell r="D4370" t="str">
            <v>2017</v>
          </cell>
          <cell r="E4370">
            <v>861</v>
          </cell>
          <cell r="F4370" t="str">
            <v>ABP-783</v>
          </cell>
          <cell r="G4370" t="str">
            <v>C9S-988</v>
          </cell>
          <cell r="H4370" t="str">
            <v>LAS BAMBAS</v>
          </cell>
          <cell r="I4370">
            <v>133551</v>
          </cell>
          <cell r="J4370" t="str">
            <v>REPUESTO</v>
          </cell>
          <cell r="K4370" t="str">
            <v>T DE 3/8</v>
          </cell>
          <cell r="L4370">
            <v>1</v>
          </cell>
          <cell r="M4370" t="str">
            <v>UNID.</v>
          </cell>
          <cell r="N4370" t="str">
            <v>CISTERNA</v>
          </cell>
          <cell r="O4370">
            <v>36</v>
          </cell>
          <cell r="P4370" t="str">
            <v>M5</v>
          </cell>
          <cell r="Q4370" t="str">
            <v>J1</v>
          </cell>
          <cell r="R4370" t="str">
            <v>J6</v>
          </cell>
          <cell r="S4370" t="str">
            <v>ENTREGADO</v>
          </cell>
          <cell r="T4370">
            <v>0</v>
          </cell>
          <cell r="U4370" t="str">
            <v>LOPEZ RUIZ WILBERTO</v>
          </cell>
          <cell r="V4370" t="str">
            <v>FLOREZ CONDORI  JOSE WILLIANS</v>
          </cell>
        </row>
        <row r="4371">
          <cell r="A4371">
            <v>4377</v>
          </cell>
          <cell r="B4371">
            <v>42754</v>
          </cell>
          <cell r="C4371" t="str">
            <v>ENERO</v>
          </cell>
          <cell r="D4371" t="str">
            <v>2017</v>
          </cell>
          <cell r="E4371">
            <v>861</v>
          </cell>
          <cell r="F4371" t="str">
            <v>ABP-783</v>
          </cell>
          <cell r="G4371" t="str">
            <v>C9S-988</v>
          </cell>
          <cell r="H4371" t="str">
            <v>LAS BAMBAS</v>
          </cell>
          <cell r="I4371">
            <v>133551</v>
          </cell>
          <cell r="J4371" t="str">
            <v>REPUESTO</v>
          </cell>
          <cell r="K4371" t="str">
            <v>LIQUIDO LIMPIAPARABRISAS</v>
          </cell>
          <cell r="L4371">
            <v>1</v>
          </cell>
          <cell r="M4371" t="str">
            <v>GLNS.</v>
          </cell>
          <cell r="N4371" t="str">
            <v>TRACTO</v>
          </cell>
          <cell r="O4371">
            <v>36</v>
          </cell>
          <cell r="P4371" t="str">
            <v>M5</v>
          </cell>
          <cell r="Q4371" t="str">
            <v>J1</v>
          </cell>
          <cell r="R4371" t="str">
            <v>J6</v>
          </cell>
          <cell r="S4371" t="str">
            <v>ENTREGADO</v>
          </cell>
          <cell r="T4371">
            <v>0</v>
          </cell>
          <cell r="U4371" t="str">
            <v>LOPEZ RUIZ WILBERTO</v>
          </cell>
          <cell r="V4371" t="str">
            <v>FLOREZ CONDORI  JOSE WILLIANS</v>
          </cell>
        </row>
        <row r="4372">
          <cell r="A4372">
            <v>4425</v>
          </cell>
          <cell r="B4372">
            <v>42754</v>
          </cell>
          <cell r="C4372" t="str">
            <v>ENERO</v>
          </cell>
          <cell r="D4372" t="str">
            <v>2017</v>
          </cell>
          <cell r="E4372">
            <v>861</v>
          </cell>
          <cell r="F4372" t="str">
            <v>ABP-783</v>
          </cell>
          <cell r="G4372" t="str">
            <v>C9S-988</v>
          </cell>
          <cell r="H4372" t="str">
            <v>LAS BAMBAS</v>
          </cell>
          <cell r="I4372">
            <v>133551</v>
          </cell>
          <cell r="J4372" t="str">
            <v>SERVICIO</v>
          </cell>
          <cell r="K4372" t="str">
            <v>SERVICIO DE REPARACION DE INTERCOOLER</v>
          </cell>
          <cell r="L4372">
            <v>1</v>
          </cell>
          <cell r="M4372" t="str">
            <v>UNID.</v>
          </cell>
          <cell r="N4372" t="str">
            <v>TRACTO</v>
          </cell>
          <cell r="O4372">
            <v>36</v>
          </cell>
          <cell r="P4372" t="str">
            <v>J1</v>
          </cell>
          <cell r="Q4372" t="str">
            <v>J1</v>
          </cell>
          <cell r="R4372" t="str">
            <v>J8</v>
          </cell>
          <cell r="S4372" t="str">
            <v>ENTREGADO</v>
          </cell>
          <cell r="T4372">
            <v>0</v>
          </cell>
          <cell r="U4372" t="str">
            <v>FLOREZ CONDORI  JOSE WILLIANS</v>
          </cell>
          <cell r="V4372" t="str">
            <v>FLOREZ CONDORI  JOSE WILLIANS</v>
          </cell>
        </row>
        <row r="4373">
          <cell r="A4373">
            <v>4400</v>
          </cell>
          <cell r="B4373">
            <v>42754</v>
          </cell>
          <cell r="C4373" t="str">
            <v>ENERO</v>
          </cell>
          <cell r="D4373" t="str">
            <v>2017</v>
          </cell>
          <cell r="E4373">
            <v>870</v>
          </cell>
          <cell r="F4373" t="str">
            <v>AEJ-949</v>
          </cell>
          <cell r="G4373" t="str">
            <v>CAMIONETA</v>
          </cell>
          <cell r="H4373" t="str">
            <v>LAS BAMBAS</v>
          </cell>
          <cell r="I4373">
            <v>98148</v>
          </cell>
          <cell r="J4373" t="str">
            <v>REPUESTO</v>
          </cell>
          <cell r="K4373" t="str">
            <v>FILTRO DE COMBUSTIBLE</v>
          </cell>
          <cell r="L4373">
            <v>1</v>
          </cell>
          <cell r="M4373" t="str">
            <v>UNID.</v>
          </cell>
          <cell r="N4373" t="str">
            <v>CAMIONETA</v>
          </cell>
          <cell r="O4373">
            <v>36</v>
          </cell>
          <cell r="P4373" t="str">
            <v>J1</v>
          </cell>
          <cell r="Q4373" t="str">
            <v>J1</v>
          </cell>
          <cell r="R4373" t="str">
            <v>J8</v>
          </cell>
          <cell r="S4373" t="str">
            <v>PENDIENTE</v>
          </cell>
          <cell r="T4373">
            <v>0</v>
          </cell>
          <cell r="U4373" t="str">
            <v>FLOREZ CONDORI  JOSE WILLIANS</v>
          </cell>
          <cell r="V4373" t="str">
            <v>FLOREZ CONDORI  JOSE WILLIANS</v>
          </cell>
        </row>
        <row r="4374">
          <cell r="A4374">
            <v>4401</v>
          </cell>
          <cell r="B4374">
            <v>42754</v>
          </cell>
          <cell r="C4374" t="str">
            <v>ENERO</v>
          </cell>
          <cell r="D4374" t="str">
            <v>2017</v>
          </cell>
          <cell r="E4374">
            <v>870</v>
          </cell>
          <cell r="F4374" t="str">
            <v>AEJ-949</v>
          </cell>
          <cell r="G4374" t="str">
            <v>CAMIONETA</v>
          </cell>
          <cell r="H4374" t="str">
            <v>LAS BAMBAS</v>
          </cell>
          <cell r="I4374">
            <v>98148</v>
          </cell>
          <cell r="J4374" t="str">
            <v>REPUESTO</v>
          </cell>
          <cell r="K4374" t="str">
            <v>FILTRO DE AIRE</v>
          </cell>
          <cell r="L4374">
            <v>1</v>
          </cell>
          <cell r="M4374" t="str">
            <v>UNID.</v>
          </cell>
          <cell r="N4374" t="str">
            <v>CAMIONETA</v>
          </cell>
          <cell r="O4374">
            <v>36</v>
          </cell>
          <cell r="P4374" t="str">
            <v>J1</v>
          </cell>
          <cell r="Q4374" t="str">
            <v>J1</v>
          </cell>
          <cell r="R4374" t="str">
            <v>J8</v>
          </cell>
          <cell r="S4374" t="str">
            <v>PENDIENTE</v>
          </cell>
          <cell r="T4374">
            <v>0</v>
          </cell>
          <cell r="U4374" t="str">
            <v>FLOREZ CONDORI  JOSE WILLIANS</v>
          </cell>
          <cell r="V4374" t="str">
            <v>FLOREZ CONDORI  JOSE WILLIANS</v>
          </cell>
        </row>
        <row r="4375">
          <cell r="A4375">
            <v>4402</v>
          </cell>
          <cell r="B4375">
            <v>42754</v>
          </cell>
          <cell r="C4375" t="str">
            <v>ENERO</v>
          </cell>
          <cell r="D4375" t="str">
            <v>2017</v>
          </cell>
          <cell r="E4375">
            <v>870</v>
          </cell>
          <cell r="F4375" t="str">
            <v>AEJ-949</v>
          </cell>
          <cell r="G4375" t="str">
            <v>CAMIONETA</v>
          </cell>
          <cell r="H4375" t="str">
            <v>LAS BAMBAS</v>
          </cell>
          <cell r="I4375">
            <v>98148</v>
          </cell>
          <cell r="J4375" t="str">
            <v>REPUESTO</v>
          </cell>
          <cell r="K4375" t="str">
            <v>FILTRO DE ACEITE</v>
          </cell>
          <cell r="L4375">
            <v>1</v>
          </cell>
          <cell r="M4375" t="str">
            <v>UNID.</v>
          </cell>
          <cell r="N4375" t="str">
            <v>CAMIONETA</v>
          </cell>
          <cell r="O4375">
            <v>36</v>
          </cell>
          <cell r="P4375" t="str">
            <v>J1</v>
          </cell>
          <cell r="Q4375" t="str">
            <v>J1</v>
          </cell>
          <cell r="R4375" t="str">
            <v>J8</v>
          </cell>
          <cell r="S4375" t="str">
            <v>PENDIENTE</v>
          </cell>
          <cell r="T4375">
            <v>0</v>
          </cell>
          <cell r="U4375" t="str">
            <v>FLOREZ CONDORI  JOSE WILLIANS</v>
          </cell>
          <cell r="V4375" t="str">
            <v>FLOREZ CONDORI  JOSE WILLIANS</v>
          </cell>
        </row>
        <row r="4376">
          <cell r="A4376">
            <v>4403</v>
          </cell>
          <cell r="B4376">
            <v>42754</v>
          </cell>
          <cell r="C4376" t="str">
            <v>ENERO</v>
          </cell>
          <cell r="D4376" t="str">
            <v>2017</v>
          </cell>
          <cell r="E4376">
            <v>870</v>
          </cell>
          <cell r="F4376" t="str">
            <v>AEJ-949</v>
          </cell>
          <cell r="G4376" t="str">
            <v>CAMIONETA</v>
          </cell>
          <cell r="H4376" t="str">
            <v>LAS BAMBAS</v>
          </cell>
          <cell r="I4376">
            <v>98148</v>
          </cell>
          <cell r="J4376" t="str">
            <v>REPUESTO</v>
          </cell>
          <cell r="K4376" t="str">
            <v>ACEITE DE MOTOR 15W40</v>
          </cell>
          <cell r="L4376">
            <v>2</v>
          </cell>
          <cell r="M4376" t="str">
            <v>GLNS.</v>
          </cell>
          <cell r="N4376" t="str">
            <v>CAMIONETA</v>
          </cell>
          <cell r="O4376">
            <v>36</v>
          </cell>
          <cell r="P4376" t="str">
            <v>J1</v>
          </cell>
          <cell r="Q4376" t="str">
            <v>J1</v>
          </cell>
          <cell r="R4376" t="str">
            <v>J8</v>
          </cell>
          <cell r="S4376" t="str">
            <v>PENDIENTE</v>
          </cell>
          <cell r="T4376">
            <v>0</v>
          </cell>
          <cell r="U4376" t="str">
            <v>FLOREZ CONDORI  JOSE WILLIANS</v>
          </cell>
          <cell r="V4376" t="str">
            <v>FLOREZ CONDORI  JOSE WILLIANS</v>
          </cell>
        </row>
        <row r="4377">
          <cell r="A4377">
            <v>4419</v>
          </cell>
          <cell r="B4377">
            <v>42754</v>
          </cell>
          <cell r="C4377" t="str">
            <v>ENERO</v>
          </cell>
          <cell r="D4377" t="str">
            <v>2017</v>
          </cell>
          <cell r="E4377">
            <v>870</v>
          </cell>
          <cell r="F4377" t="str">
            <v>AEJ-949</v>
          </cell>
          <cell r="G4377" t="str">
            <v>CAMIONETA</v>
          </cell>
          <cell r="H4377" t="str">
            <v>LAS BAMBAS</v>
          </cell>
          <cell r="I4377">
            <v>98148</v>
          </cell>
          <cell r="J4377" t="str">
            <v>REPUESTO</v>
          </cell>
          <cell r="K4377" t="str">
            <v>FOCO PÍLOTO DE DOBLE CONTACTO 12V</v>
          </cell>
          <cell r="L4377">
            <v>1</v>
          </cell>
          <cell r="M4377" t="str">
            <v>UNID.</v>
          </cell>
          <cell r="N4377" t="str">
            <v>TRACTO</v>
          </cell>
          <cell r="O4377">
            <v>36</v>
          </cell>
          <cell r="P4377" t="str">
            <v>E3</v>
          </cell>
          <cell r="Q4377" t="str">
            <v>J1</v>
          </cell>
          <cell r="R4377" t="str">
            <v>J8</v>
          </cell>
          <cell r="S4377" t="str">
            <v>PENDIENTE</v>
          </cell>
          <cell r="T4377">
            <v>0</v>
          </cell>
          <cell r="U4377" t="str">
            <v>CONDORI CHURATA ALEX</v>
          </cell>
          <cell r="V4377" t="str">
            <v>FLOREZ CONDORI  JOSE WILLIANS</v>
          </cell>
        </row>
        <row r="4378">
          <cell r="A4378">
            <v>4420</v>
          </cell>
          <cell r="B4378">
            <v>42754</v>
          </cell>
          <cell r="C4378" t="str">
            <v>ENERO</v>
          </cell>
          <cell r="D4378" t="str">
            <v>2017</v>
          </cell>
          <cell r="E4378">
            <v>870</v>
          </cell>
          <cell r="F4378" t="str">
            <v>AEJ-949</v>
          </cell>
          <cell r="G4378" t="str">
            <v>CAMIONETA</v>
          </cell>
          <cell r="H4378" t="str">
            <v>LAS BAMBAS</v>
          </cell>
          <cell r="I4378">
            <v>98148</v>
          </cell>
          <cell r="J4378" t="str">
            <v>MATERIALES</v>
          </cell>
          <cell r="K4378" t="str">
            <v>CINTA AISLANTE NEGRA</v>
          </cell>
          <cell r="L4378">
            <v>1</v>
          </cell>
          <cell r="M4378" t="str">
            <v>UNID.</v>
          </cell>
          <cell r="N4378" t="str">
            <v>TRACTO</v>
          </cell>
          <cell r="O4378">
            <v>36</v>
          </cell>
          <cell r="P4378" t="str">
            <v>E3</v>
          </cell>
          <cell r="Q4378" t="str">
            <v>J1</v>
          </cell>
          <cell r="R4378" t="str">
            <v>J8</v>
          </cell>
          <cell r="S4378" t="str">
            <v>PENDIENTE</v>
          </cell>
          <cell r="T4378">
            <v>0</v>
          </cell>
          <cell r="U4378" t="str">
            <v>CONDORI CHURATA ALEX</v>
          </cell>
          <cell r="V4378" t="str">
            <v>FLOREZ CONDORI  JOSE WILLIANS</v>
          </cell>
        </row>
        <row r="4379">
          <cell r="A4379">
            <v>4392</v>
          </cell>
          <cell r="B4379">
            <v>42754</v>
          </cell>
          <cell r="C4379" t="str">
            <v>ENERO</v>
          </cell>
          <cell r="D4379" t="str">
            <v>2017</v>
          </cell>
          <cell r="E4379">
            <v>866</v>
          </cell>
          <cell r="F4379" t="str">
            <v>AHX-713</v>
          </cell>
          <cell r="G4379" t="str">
            <v>D9S-976</v>
          </cell>
          <cell r="H4379" t="str">
            <v>LAS BAMBAS</v>
          </cell>
          <cell r="I4379">
            <v>62590</v>
          </cell>
          <cell r="J4379" t="str">
            <v>REPUESTO</v>
          </cell>
          <cell r="K4379" t="str">
            <v>SIRENA DE RETRO</v>
          </cell>
          <cell r="L4379">
            <v>1</v>
          </cell>
          <cell r="M4379" t="str">
            <v>UNID.</v>
          </cell>
          <cell r="N4379" t="str">
            <v>CISTERNA</v>
          </cell>
          <cell r="O4379">
            <v>36</v>
          </cell>
          <cell r="P4379" t="str">
            <v>E3</v>
          </cell>
          <cell r="Q4379" t="str">
            <v>J1</v>
          </cell>
          <cell r="R4379" t="str">
            <v>J8</v>
          </cell>
          <cell r="S4379" t="str">
            <v>ENTREGADO</v>
          </cell>
          <cell r="T4379">
            <v>0</v>
          </cell>
          <cell r="U4379" t="str">
            <v>CONDORI CHURATA ALEX</v>
          </cell>
          <cell r="V4379" t="str">
            <v>FLOREZ CONDORI  JOSE WILLIANS</v>
          </cell>
        </row>
        <row r="4380">
          <cell r="A4380">
            <v>4393</v>
          </cell>
          <cell r="B4380">
            <v>42754</v>
          </cell>
          <cell r="C4380" t="str">
            <v>ENERO</v>
          </cell>
          <cell r="D4380" t="str">
            <v>2017</v>
          </cell>
          <cell r="E4380">
            <v>866</v>
          </cell>
          <cell r="F4380" t="str">
            <v>AHX-713</v>
          </cell>
          <cell r="G4380" t="str">
            <v>D9S-976</v>
          </cell>
          <cell r="H4380" t="str">
            <v>LAS BAMBAS</v>
          </cell>
          <cell r="I4380">
            <v>62590</v>
          </cell>
          <cell r="J4380" t="str">
            <v>REPUESTO</v>
          </cell>
          <cell r="K4380" t="str">
            <v>FOCO PILOTO DE 01 CONTACTO 12 V</v>
          </cell>
          <cell r="L4380">
            <v>1</v>
          </cell>
          <cell r="M4380" t="str">
            <v>UNID.</v>
          </cell>
          <cell r="N4380" t="str">
            <v>TRACTO</v>
          </cell>
          <cell r="O4380">
            <v>36</v>
          </cell>
          <cell r="P4380" t="str">
            <v>E3</v>
          </cell>
          <cell r="Q4380" t="str">
            <v>J1</v>
          </cell>
          <cell r="R4380" t="str">
            <v>J8</v>
          </cell>
          <cell r="S4380" t="str">
            <v>ENTREGADO</v>
          </cell>
          <cell r="T4380">
            <v>0</v>
          </cell>
          <cell r="U4380" t="str">
            <v>CONDORI CHURATA ALEX</v>
          </cell>
          <cell r="V4380" t="str">
            <v>FLOREZ CONDORI  JOSE WILLIANS</v>
          </cell>
        </row>
        <row r="4381">
          <cell r="A4381">
            <v>4396</v>
          </cell>
          <cell r="B4381">
            <v>42754</v>
          </cell>
          <cell r="C4381" t="str">
            <v>ENERO</v>
          </cell>
          <cell r="D4381" t="str">
            <v>2017</v>
          </cell>
          <cell r="E4381">
            <v>869</v>
          </cell>
          <cell r="F4381" t="str">
            <v>APG-726</v>
          </cell>
          <cell r="G4381" t="str">
            <v>CAMIONETA</v>
          </cell>
          <cell r="H4381" t="str">
            <v>LAS BAMBAS</v>
          </cell>
          <cell r="I4381">
            <v>10054</v>
          </cell>
          <cell r="J4381" t="str">
            <v>REPUESTO</v>
          </cell>
          <cell r="K4381" t="str">
            <v>FILTRO DE COMBUSTIBLE</v>
          </cell>
          <cell r="L4381">
            <v>1</v>
          </cell>
          <cell r="M4381" t="str">
            <v>UNID.</v>
          </cell>
          <cell r="N4381" t="str">
            <v>CAMIONETA</v>
          </cell>
          <cell r="O4381">
            <v>36</v>
          </cell>
          <cell r="P4381" t="str">
            <v>J1</v>
          </cell>
          <cell r="Q4381" t="str">
            <v>J1</v>
          </cell>
          <cell r="R4381" t="str">
            <v>J8</v>
          </cell>
          <cell r="S4381" t="str">
            <v>PENDIENTE</v>
          </cell>
          <cell r="T4381">
            <v>0</v>
          </cell>
          <cell r="U4381" t="str">
            <v>FLOREZ CONDORI  JOSE WILLIANS</v>
          </cell>
          <cell r="V4381" t="str">
            <v>FLOREZ CONDORI  JOSE WILLIANS</v>
          </cell>
        </row>
        <row r="4382">
          <cell r="A4382">
            <v>4397</v>
          </cell>
          <cell r="B4382">
            <v>42754</v>
          </cell>
          <cell r="C4382" t="str">
            <v>ENERO</v>
          </cell>
          <cell r="D4382" t="str">
            <v>2017</v>
          </cell>
          <cell r="E4382">
            <v>869</v>
          </cell>
          <cell r="F4382" t="str">
            <v>APG-726</v>
          </cell>
          <cell r="G4382" t="str">
            <v>CAMIONETA</v>
          </cell>
          <cell r="H4382" t="str">
            <v>LAS BAMBAS</v>
          </cell>
          <cell r="I4382">
            <v>10054</v>
          </cell>
          <cell r="J4382" t="str">
            <v>REPUESTO</v>
          </cell>
          <cell r="K4382" t="str">
            <v>FILTRO DE AIRE</v>
          </cell>
          <cell r="L4382">
            <v>1</v>
          </cell>
          <cell r="M4382" t="str">
            <v>UNID.</v>
          </cell>
          <cell r="N4382" t="str">
            <v>CAMIONETA</v>
          </cell>
          <cell r="O4382">
            <v>36</v>
          </cell>
          <cell r="P4382" t="str">
            <v>J1</v>
          </cell>
          <cell r="Q4382" t="str">
            <v>J1</v>
          </cell>
          <cell r="R4382" t="str">
            <v>J8</v>
          </cell>
          <cell r="S4382" t="str">
            <v>PENDIENTE</v>
          </cell>
          <cell r="T4382">
            <v>0</v>
          </cell>
          <cell r="U4382" t="str">
            <v>FLOREZ CONDORI  JOSE WILLIANS</v>
          </cell>
          <cell r="V4382" t="str">
            <v>FLOREZ CONDORI  JOSE WILLIANS</v>
          </cell>
        </row>
        <row r="4383">
          <cell r="A4383">
            <v>4398</v>
          </cell>
          <cell r="B4383">
            <v>42754</v>
          </cell>
          <cell r="C4383" t="str">
            <v>ENERO</v>
          </cell>
          <cell r="D4383" t="str">
            <v>2017</v>
          </cell>
          <cell r="E4383">
            <v>869</v>
          </cell>
          <cell r="F4383" t="str">
            <v>APG-726</v>
          </cell>
          <cell r="G4383" t="str">
            <v>CAMIONETA</v>
          </cell>
          <cell r="H4383" t="str">
            <v>LAS BAMBAS</v>
          </cell>
          <cell r="I4383">
            <v>10054</v>
          </cell>
          <cell r="J4383" t="str">
            <v>REPUESTO</v>
          </cell>
          <cell r="K4383" t="str">
            <v>FILTRO DE ACEITE</v>
          </cell>
          <cell r="L4383">
            <v>1</v>
          </cell>
          <cell r="M4383" t="str">
            <v>UNID.</v>
          </cell>
          <cell r="N4383" t="str">
            <v>CAMIONETA</v>
          </cell>
          <cell r="O4383">
            <v>36</v>
          </cell>
          <cell r="P4383" t="str">
            <v>J1</v>
          </cell>
          <cell r="Q4383" t="str">
            <v>J1</v>
          </cell>
          <cell r="R4383" t="str">
            <v>J8</v>
          </cell>
          <cell r="S4383" t="str">
            <v>PENDIENTE</v>
          </cell>
          <cell r="T4383">
            <v>0</v>
          </cell>
          <cell r="U4383" t="str">
            <v>FLOREZ CONDORI  JOSE WILLIANS</v>
          </cell>
          <cell r="V4383" t="str">
            <v>FLOREZ CONDORI  JOSE WILLIANS</v>
          </cell>
        </row>
        <row r="4384">
          <cell r="A4384">
            <v>4399</v>
          </cell>
          <cell r="B4384">
            <v>42754</v>
          </cell>
          <cell r="C4384" t="str">
            <v>ENERO</v>
          </cell>
          <cell r="D4384" t="str">
            <v>2017</v>
          </cell>
          <cell r="E4384">
            <v>869</v>
          </cell>
          <cell r="F4384" t="str">
            <v>APG-726</v>
          </cell>
          <cell r="G4384" t="str">
            <v>CAMIONETA</v>
          </cell>
          <cell r="H4384" t="str">
            <v>LAS BAMBAS</v>
          </cell>
          <cell r="I4384">
            <v>10054</v>
          </cell>
          <cell r="J4384" t="str">
            <v>REPUESTO</v>
          </cell>
          <cell r="K4384" t="str">
            <v>ACEITE DE MOTOR 15W40</v>
          </cell>
          <cell r="L4384">
            <v>2</v>
          </cell>
          <cell r="M4384" t="str">
            <v>GLNS.</v>
          </cell>
          <cell r="N4384" t="str">
            <v>CAMIONETA</v>
          </cell>
          <cell r="O4384">
            <v>36</v>
          </cell>
          <cell r="P4384" t="str">
            <v>J1</v>
          </cell>
          <cell r="Q4384" t="str">
            <v>J1</v>
          </cell>
          <cell r="R4384" t="str">
            <v>J8</v>
          </cell>
          <cell r="S4384" t="str">
            <v>PENDIENTE</v>
          </cell>
          <cell r="T4384">
            <v>0</v>
          </cell>
          <cell r="U4384" t="str">
            <v>FLOREZ CONDORI  JOSE WILLIANS</v>
          </cell>
          <cell r="V4384" t="str">
            <v>FLOREZ CONDORI  JOSE WILLIANS</v>
          </cell>
        </row>
        <row r="4385">
          <cell r="A4385">
            <v>4365</v>
          </cell>
          <cell r="B4385">
            <v>42754</v>
          </cell>
          <cell r="C4385" t="str">
            <v>ENERO</v>
          </cell>
          <cell r="D4385" t="str">
            <v>2017</v>
          </cell>
          <cell r="E4385">
            <v>819</v>
          </cell>
          <cell r="F4385" t="str">
            <v>C4G-751</v>
          </cell>
          <cell r="G4385" t="str">
            <v>CAMIONETA</v>
          </cell>
          <cell r="H4385" t="str">
            <v>LAS BAMBAS</v>
          </cell>
          <cell r="I4385">
            <v>120524</v>
          </cell>
          <cell r="J4385" t="str">
            <v>REPUESTO</v>
          </cell>
          <cell r="K4385" t="str">
            <v>EMPAQUE DE CULATA</v>
          </cell>
          <cell r="L4385">
            <v>1</v>
          </cell>
          <cell r="M4385" t="str">
            <v>UNID.</v>
          </cell>
          <cell r="N4385" t="str">
            <v>CAMIONETA</v>
          </cell>
          <cell r="O4385">
            <v>36</v>
          </cell>
          <cell r="P4385" t="str">
            <v>M6</v>
          </cell>
          <cell r="Q4385" t="str">
            <v>j1</v>
          </cell>
          <cell r="R4385" t="str">
            <v>J8</v>
          </cell>
          <cell r="S4385" t="str">
            <v>PENDIENTE</v>
          </cell>
          <cell r="T4385">
            <v>0</v>
          </cell>
          <cell r="U4385" t="str">
            <v>PARI VENTURA  EDSON ORLANDO</v>
          </cell>
          <cell r="V4385" t="str">
            <v>FLOREZ CONDORI  JOSE WILLIANS</v>
          </cell>
        </row>
        <row r="4386">
          <cell r="A4386">
            <v>4366</v>
          </cell>
          <cell r="B4386">
            <v>42754</v>
          </cell>
          <cell r="C4386" t="str">
            <v>ENERO</v>
          </cell>
          <cell r="D4386" t="str">
            <v>2017</v>
          </cell>
          <cell r="E4386">
            <v>819</v>
          </cell>
          <cell r="F4386" t="str">
            <v>C4G-751</v>
          </cell>
          <cell r="G4386" t="str">
            <v>CAMIONETA</v>
          </cell>
          <cell r="H4386" t="str">
            <v>LAS BAMBAS</v>
          </cell>
          <cell r="I4386">
            <v>120524</v>
          </cell>
          <cell r="J4386" t="str">
            <v>REPUESTO</v>
          </cell>
          <cell r="K4386" t="str">
            <v>EMPAQUE DE TAPA DE BALANCINES</v>
          </cell>
          <cell r="L4386">
            <v>1</v>
          </cell>
          <cell r="M4386" t="str">
            <v>UNID.</v>
          </cell>
          <cell r="N4386" t="str">
            <v>CAMIONETA</v>
          </cell>
          <cell r="O4386">
            <v>36</v>
          </cell>
          <cell r="P4386" t="str">
            <v>M6</v>
          </cell>
          <cell r="Q4386" t="str">
            <v>j1</v>
          </cell>
          <cell r="R4386" t="str">
            <v>J8</v>
          </cell>
          <cell r="S4386" t="str">
            <v>PENDIENTE</v>
          </cell>
          <cell r="T4386">
            <v>0</v>
          </cell>
          <cell r="U4386" t="str">
            <v>PARI VENTURA  EDSON ORLANDO</v>
          </cell>
          <cell r="V4386" t="str">
            <v>FLOREZ CONDORI  JOSE WILLIANS</v>
          </cell>
        </row>
        <row r="4387">
          <cell r="A4387">
            <v>4367</v>
          </cell>
          <cell r="B4387">
            <v>42754</v>
          </cell>
          <cell r="C4387" t="str">
            <v>ENERO</v>
          </cell>
          <cell r="D4387" t="str">
            <v>2017</v>
          </cell>
          <cell r="E4387">
            <v>819</v>
          </cell>
          <cell r="F4387" t="str">
            <v>C4G-751</v>
          </cell>
          <cell r="G4387" t="str">
            <v>CAMIONETA</v>
          </cell>
          <cell r="H4387" t="str">
            <v>LAS BAMBAS</v>
          </cell>
          <cell r="I4387">
            <v>120524</v>
          </cell>
          <cell r="J4387" t="str">
            <v>REPUESTO</v>
          </cell>
          <cell r="K4387" t="str">
            <v>EMPAQUE DE TUBO DE ESCAPE</v>
          </cell>
          <cell r="L4387">
            <v>1</v>
          </cell>
          <cell r="M4387" t="str">
            <v>UNID.</v>
          </cell>
          <cell r="N4387" t="str">
            <v>CAMIONETA</v>
          </cell>
          <cell r="O4387">
            <v>36</v>
          </cell>
          <cell r="P4387" t="str">
            <v>M6</v>
          </cell>
          <cell r="Q4387" t="str">
            <v>j1</v>
          </cell>
          <cell r="R4387" t="str">
            <v>J8</v>
          </cell>
          <cell r="S4387" t="str">
            <v>PENDIENTE</v>
          </cell>
          <cell r="T4387">
            <v>0</v>
          </cell>
          <cell r="U4387" t="str">
            <v>PARI VENTURA  EDSON ORLANDO</v>
          </cell>
          <cell r="V4387" t="str">
            <v>FLOREZ CONDORI  JOSE WILLIANS</v>
          </cell>
        </row>
        <row r="4388">
          <cell r="A4388">
            <v>4368</v>
          </cell>
          <cell r="B4388">
            <v>42754</v>
          </cell>
          <cell r="C4388" t="str">
            <v>ENERO</v>
          </cell>
          <cell r="D4388" t="str">
            <v>2017</v>
          </cell>
          <cell r="E4388">
            <v>819</v>
          </cell>
          <cell r="F4388" t="str">
            <v>C4G-751</v>
          </cell>
          <cell r="G4388" t="str">
            <v>CAMIONETA</v>
          </cell>
          <cell r="H4388" t="str">
            <v>LAS BAMBAS</v>
          </cell>
          <cell r="I4388">
            <v>120524</v>
          </cell>
          <cell r="J4388" t="str">
            <v>REPUESTO</v>
          </cell>
          <cell r="K4388" t="str">
            <v>FAJA DE DISTRIBUCION</v>
          </cell>
          <cell r="L4388">
            <v>1</v>
          </cell>
          <cell r="M4388" t="str">
            <v>UNID.</v>
          </cell>
          <cell r="N4388" t="str">
            <v>CAMIONETA</v>
          </cell>
          <cell r="O4388">
            <v>36</v>
          </cell>
          <cell r="P4388" t="str">
            <v>M6</v>
          </cell>
          <cell r="Q4388" t="str">
            <v>j1</v>
          </cell>
          <cell r="R4388" t="str">
            <v>J8</v>
          </cell>
          <cell r="S4388" t="str">
            <v>PENDIENTE</v>
          </cell>
          <cell r="T4388">
            <v>0</v>
          </cell>
          <cell r="U4388" t="str">
            <v>PARI VENTURA  EDSON ORLANDO</v>
          </cell>
          <cell r="V4388" t="str">
            <v>FLOREZ CONDORI  JOSE WILLIANS</v>
          </cell>
        </row>
        <row r="4389">
          <cell r="A4389">
            <v>4369</v>
          </cell>
          <cell r="B4389">
            <v>42754</v>
          </cell>
          <cell r="C4389" t="str">
            <v>ENERO</v>
          </cell>
          <cell r="D4389" t="str">
            <v>2017</v>
          </cell>
          <cell r="E4389">
            <v>819</v>
          </cell>
          <cell r="F4389" t="str">
            <v>C4G-751</v>
          </cell>
          <cell r="G4389" t="str">
            <v>CAMIONETA</v>
          </cell>
          <cell r="H4389" t="str">
            <v>LAS BAMBAS</v>
          </cell>
          <cell r="I4389">
            <v>120524</v>
          </cell>
          <cell r="J4389" t="str">
            <v>REPUESTO</v>
          </cell>
          <cell r="K4389" t="str">
            <v>TERMOSTATO</v>
          </cell>
          <cell r="L4389">
            <v>1</v>
          </cell>
          <cell r="M4389" t="str">
            <v>UNID.</v>
          </cell>
          <cell r="N4389" t="str">
            <v>CAMIONETA</v>
          </cell>
          <cell r="O4389">
            <v>36</v>
          </cell>
          <cell r="P4389" t="str">
            <v>M6</v>
          </cell>
          <cell r="Q4389" t="str">
            <v>j1</v>
          </cell>
          <cell r="R4389" t="str">
            <v>J8</v>
          </cell>
          <cell r="S4389" t="str">
            <v>PENDIENTE</v>
          </cell>
          <cell r="T4389">
            <v>0</v>
          </cell>
          <cell r="U4389" t="str">
            <v>PARI VENTURA  EDSON ORLANDO</v>
          </cell>
          <cell r="V4389" t="str">
            <v>FLOREZ CONDORI  JOSE WILLIANS</v>
          </cell>
        </row>
        <row r="4390">
          <cell r="A4390">
            <v>4370</v>
          </cell>
          <cell r="B4390">
            <v>42754</v>
          </cell>
          <cell r="C4390" t="str">
            <v>ENERO</v>
          </cell>
          <cell r="D4390" t="str">
            <v>2017</v>
          </cell>
          <cell r="E4390">
            <v>819</v>
          </cell>
          <cell r="F4390" t="str">
            <v>C4G-751</v>
          </cell>
          <cell r="G4390" t="str">
            <v>CAMIONETA</v>
          </cell>
          <cell r="H4390" t="str">
            <v>LAS BAMBAS</v>
          </cell>
          <cell r="I4390">
            <v>120524</v>
          </cell>
          <cell r="J4390" t="str">
            <v>REPUESTO</v>
          </cell>
          <cell r="K4390" t="str">
            <v>JUEGO DE ZAPATAS</v>
          </cell>
          <cell r="L4390">
            <v>1</v>
          </cell>
          <cell r="M4390" t="str">
            <v>JUEGO</v>
          </cell>
          <cell r="N4390" t="str">
            <v>CAMIONETA</v>
          </cell>
          <cell r="O4390">
            <v>36</v>
          </cell>
          <cell r="P4390" t="str">
            <v>M6</v>
          </cell>
          <cell r="Q4390" t="str">
            <v>j1</v>
          </cell>
          <cell r="R4390" t="str">
            <v>J8</v>
          </cell>
          <cell r="S4390" t="str">
            <v>PENDIENTE</v>
          </cell>
          <cell r="T4390">
            <v>0</v>
          </cell>
          <cell r="U4390" t="str">
            <v>PARI VENTURA  EDSON ORLANDO</v>
          </cell>
          <cell r="V4390" t="str">
            <v>FLOREZ CONDORI  JOSE WILLIANS</v>
          </cell>
        </row>
        <row r="4391">
          <cell r="A4391">
            <v>4434</v>
          </cell>
          <cell r="B4391">
            <v>42754</v>
          </cell>
          <cell r="C4391" t="str">
            <v>ENERO</v>
          </cell>
          <cell r="D4391" t="str">
            <v>2017</v>
          </cell>
          <cell r="E4391">
            <v>842</v>
          </cell>
          <cell r="F4391" t="str">
            <v>C5R-895</v>
          </cell>
          <cell r="G4391" t="str">
            <v>TBL-976</v>
          </cell>
          <cell r="H4391" t="str">
            <v>LAS BAMBAS</v>
          </cell>
          <cell r="I4391">
            <v>174179</v>
          </cell>
          <cell r="J4391" t="str">
            <v>REPUESTO</v>
          </cell>
          <cell r="K4391" t="str">
            <v>ABRAZADERA DE PAQUETE DE MUELLE 7/8 * 15" * 3 1/2" / COMPLETO</v>
          </cell>
          <cell r="L4391">
            <v>2</v>
          </cell>
          <cell r="M4391" t="str">
            <v>UNID.</v>
          </cell>
          <cell r="N4391" t="str">
            <v>CISTERNA</v>
          </cell>
          <cell r="O4391">
            <v>36</v>
          </cell>
          <cell r="P4391" t="str">
            <v>M5</v>
          </cell>
          <cell r="Q4391" t="str">
            <v>J1</v>
          </cell>
          <cell r="R4391" t="str">
            <v>J8</v>
          </cell>
          <cell r="S4391" t="str">
            <v>PENDIENTE</v>
          </cell>
          <cell r="T4391">
            <v>0</v>
          </cell>
          <cell r="U4391" t="str">
            <v>LOPEZ RUIZ WILBERTO</v>
          </cell>
          <cell r="V4391" t="str">
            <v>FLOREZ CONDORI  JOSE WILLIANS</v>
          </cell>
        </row>
        <row r="4392">
          <cell r="A4392">
            <v>4435</v>
          </cell>
          <cell r="B4392">
            <v>42754</v>
          </cell>
          <cell r="C4392" t="str">
            <v>ENERO</v>
          </cell>
          <cell r="D4392" t="str">
            <v>2017</v>
          </cell>
          <cell r="E4392">
            <v>842</v>
          </cell>
          <cell r="F4392" t="str">
            <v>C5R-895</v>
          </cell>
          <cell r="G4392" t="str">
            <v>TBL-976</v>
          </cell>
          <cell r="H4392" t="str">
            <v>LAS BAMBAS</v>
          </cell>
          <cell r="I4392">
            <v>174179</v>
          </cell>
          <cell r="J4392" t="str">
            <v>REPUESTO</v>
          </cell>
          <cell r="K4392" t="str">
            <v>PERNO CENTRO 1/2 X 7" CON TUERCA</v>
          </cell>
          <cell r="L4392">
            <v>1</v>
          </cell>
          <cell r="M4392" t="str">
            <v>UNID.</v>
          </cell>
          <cell r="N4392" t="str">
            <v>CISTERNA</v>
          </cell>
          <cell r="O4392">
            <v>36</v>
          </cell>
          <cell r="P4392" t="str">
            <v>M5</v>
          </cell>
          <cell r="Q4392" t="str">
            <v>J1</v>
          </cell>
          <cell r="R4392" t="str">
            <v>J8</v>
          </cell>
          <cell r="S4392" t="str">
            <v>PENDIENTE</v>
          </cell>
          <cell r="T4392">
            <v>0</v>
          </cell>
          <cell r="U4392" t="str">
            <v>LOPEZ RUIZ WILBERTO</v>
          </cell>
          <cell r="V4392" t="str">
            <v>FLOREZ CONDORI  JOSE WILLIANS</v>
          </cell>
        </row>
        <row r="4393">
          <cell r="A4393">
            <v>4436</v>
          </cell>
          <cell r="B4393">
            <v>42754</v>
          </cell>
          <cell r="C4393" t="str">
            <v>ENERO</v>
          </cell>
          <cell r="D4393" t="str">
            <v>2017</v>
          </cell>
          <cell r="E4393">
            <v>842</v>
          </cell>
          <cell r="F4393" t="str">
            <v>C5R-895</v>
          </cell>
          <cell r="G4393" t="str">
            <v>TBL-976</v>
          </cell>
          <cell r="H4393" t="str">
            <v>LAS BAMBAS</v>
          </cell>
          <cell r="I4393">
            <v>174179</v>
          </cell>
          <cell r="J4393" t="str">
            <v>REPUESTO</v>
          </cell>
          <cell r="K4393" t="str">
            <v xml:space="preserve">PERNO 5/8 X 6" </v>
          </cell>
          <cell r="L4393">
            <v>1</v>
          </cell>
          <cell r="M4393" t="str">
            <v>UNID.</v>
          </cell>
          <cell r="N4393" t="str">
            <v>CISTERNA</v>
          </cell>
          <cell r="O4393">
            <v>36</v>
          </cell>
          <cell r="P4393" t="str">
            <v>M4</v>
          </cell>
          <cell r="Q4393" t="str">
            <v>J1</v>
          </cell>
          <cell r="R4393" t="str">
            <v>J8</v>
          </cell>
          <cell r="S4393" t="str">
            <v>PENDIENTE</v>
          </cell>
          <cell r="T4393">
            <v>0</v>
          </cell>
          <cell r="U4393" t="str">
            <v>JULLIRI APAZA UBALDO</v>
          </cell>
          <cell r="V4393" t="str">
            <v>FLOREZ CONDORI  JOSE WILLIANS</v>
          </cell>
        </row>
        <row r="4394">
          <cell r="A4394">
            <v>4437</v>
          </cell>
          <cell r="B4394">
            <v>42754</v>
          </cell>
          <cell r="C4394" t="str">
            <v>ENERO</v>
          </cell>
          <cell r="D4394" t="str">
            <v>2017</v>
          </cell>
          <cell r="E4394">
            <v>842</v>
          </cell>
          <cell r="F4394" t="str">
            <v>C5R-895</v>
          </cell>
          <cell r="G4394" t="str">
            <v>TBL-976</v>
          </cell>
          <cell r="H4394" t="str">
            <v>LAS BAMBAS</v>
          </cell>
          <cell r="I4394">
            <v>174179</v>
          </cell>
          <cell r="J4394" t="str">
            <v>REPUESTO</v>
          </cell>
          <cell r="K4394" t="str">
            <v>ARANDELA PLANA 5/8</v>
          </cell>
          <cell r="L4394">
            <v>2</v>
          </cell>
          <cell r="M4394" t="str">
            <v>UNID.</v>
          </cell>
          <cell r="N4394" t="str">
            <v>CISTERNA</v>
          </cell>
          <cell r="O4394">
            <v>36</v>
          </cell>
          <cell r="P4394" t="str">
            <v>M4</v>
          </cell>
          <cell r="Q4394" t="str">
            <v>J1</v>
          </cell>
          <cell r="R4394" t="str">
            <v>J8</v>
          </cell>
          <cell r="S4394" t="str">
            <v>PENDIENTE</v>
          </cell>
          <cell r="T4394">
            <v>0</v>
          </cell>
          <cell r="U4394" t="str">
            <v>JULLIRI APAZA UBALDO</v>
          </cell>
          <cell r="V4394" t="str">
            <v>FLOREZ CONDORI  JOSE WILLIANS</v>
          </cell>
        </row>
        <row r="4395">
          <cell r="A4395">
            <v>4438</v>
          </cell>
          <cell r="B4395">
            <v>42754</v>
          </cell>
          <cell r="C4395" t="str">
            <v>ENERO</v>
          </cell>
          <cell r="D4395" t="str">
            <v>2017</v>
          </cell>
          <cell r="E4395">
            <v>842</v>
          </cell>
          <cell r="F4395" t="str">
            <v>C5R-895</v>
          </cell>
          <cell r="G4395" t="str">
            <v>TBL-976</v>
          </cell>
          <cell r="H4395" t="str">
            <v>LAS BAMBAS</v>
          </cell>
          <cell r="I4395">
            <v>174179</v>
          </cell>
          <cell r="J4395" t="str">
            <v>REPUESTO</v>
          </cell>
          <cell r="K4395" t="str">
            <v>TUERCA DE SEGURO DE 5/8</v>
          </cell>
          <cell r="L4395">
            <v>1</v>
          </cell>
          <cell r="M4395" t="str">
            <v>UNID.</v>
          </cell>
          <cell r="N4395" t="str">
            <v>CISTERNA</v>
          </cell>
          <cell r="O4395">
            <v>36</v>
          </cell>
          <cell r="P4395" t="str">
            <v>M4</v>
          </cell>
          <cell r="Q4395" t="str">
            <v>J1</v>
          </cell>
          <cell r="R4395" t="str">
            <v>J8</v>
          </cell>
          <cell r="S4395" t="str">
            <v>PENDIENTE</v>
          </cell>
          <cell r="T4395">
            <v>0</v>
          </cell>
          <cell r="U4395" t="str">
            <v>JULLIRI APAZA UBALDO</v>
          </cell>
          <cell r="V4395" t="str">
            <v>FLOREZ CONDORI  JOSE WILLIANS</v>
          </cell>
        </row>
        <row r="4396">
          <cell r="A4396">
            <v>4439</v>
          </cell>
          <cell r="B4396">
            <v>42754</v>
          </cell>
          <cell r="C4396" t="str">
            <v>ENERO</v>
          </cell>
          <cell r="D4396" t="str">
            <v>2017</v>
          </cell>
          <cell r="E4396">
            <v>842</v>
          </cell>
          <cell r="F4396" t="str">
            <v>C5R-895</v>
          </cell>
          <cell r="G4396" t="str">
            <v>TBL-976</v>
          </cell>
          <cell r="H4396" t="str">
            <v>LAS BAMBAS</v>
          </cell>
          <cell r="I4396">
            <v>174179</v>
          </cell>
          <cell r="J4396" t="str">
            <v>REPUESTO</v>
          </cell>
          <cell r="K4396" t="str">
            <v>CORREA DE ALTERNADOR</v>
          </cell>
          <cell r="L4396">
            <v>1</v>
          </cell>
          <cell r="M4396" t="str">
            <v>UNID.</v>
          </cell>
          <cell r="N4396" t="str">
            <v>TRACTO</v>
          </cell>
          <cell r="O4396">
            <v>36</v>
          </cell>
          <cell r="P4396" t="str">
            <v>M4</v>
          </cell>
          <cell r="Q4396" t="str">
            <v>J1</v>
          </cell>
          <cell r="R4396" t="str">
            <v>J8</v>
          </cell>
          <cell r="S4396" t="str">
            <v>PENDIENTE</v>
          </cell>
          <cell r="T4396">
            <v>0</v>
          </cell>
          <cell r="U4396" t="str">
            <v>JULLIRI APAZA UBALDO</v>
          </cell>
          <cell r="V4396" t="str">
            <v>FLOREZ CONDORI  JOSE WILLIANS</v>
          </cell>
        </row>
        <row r="4397">
          <cell r="A4397">
            <v>4423</v>
          </cell>
          <cell r="B4397">
            <v>42754</v>
          </cell>
          <cell r="C4397" t="str">
            <v>ENERO</v>
          </cell>
          <cell r="D4397" t="str">
            <v>2017</v>
          </cell>
          <cell r="E4397">
            <v>867</v>
          </cell>
          <cell r="F4397" t="str">
            <v>C5R-899</v>
          </cell>
          <cell r="G4397" t="str">
            <v>A0U-978</v>
          </cell>
          <cell r="H4397" t="str">
            <v>LAS BAMBAS</v>
          </cell>
          <cell r="I4397">
            <v>260960</v>
          </cell>
          <cell r="J4397" t="str">
            <v>SERVICIO</v>
          </cell>
          <cell r="K4397" t="str">
            <v>SERVICIO DE TAPIZADO</v>
          </cell>
          <cell r="L4397">
            <v>1</v>
          </cell>
          <cell r="M4397" t="str">
            <v>UNID.</v>
          </cell>
          <cell r="N4397" t="str">
            <v>TRACTO</v>
          </cell>
          <cell r="O4397">
            <v>36</v>
          </cell>
          <cell r="P4397" t="str">
            <v>J1</v>
          </cell>
          <cell r="Q4397" t="str">
            <v>J1</v>
          </cell>
          <cell r="R4397" t="str">
            <v>J8</v>
          </cell>
          <cell r="S4397" t="str">
            <v>ENTREGADO</v>
          </cell>
          <cell r="T4397">
            <v>0</v>
          </cell>
          <cell r="U4397" t="str">
            <v>FLOREZ CONDORI  JOSE WILLIANS</v>
          </cell>
          <cell r="V4397" t="str">
            <v>FLOREZ CONDORI  JOSE WILLIANS</v>
          </cell>
        </row>
        <row r="4398">
          <cell r="A4398">
            <v>4424</v>
          </cell>
          <cell r="B4398">
            <v>42754</v>
          </cell>
          <cell r="C4398" t="str">
            <v>ENERO</v>
          </cell>
          <cell r="D4398" t="str">
            <v>2017</v>
          </cell>
          <cell r="E4398">
            <v>867</v>
          </cell>
          <cell r="F4398" t="str">
            <v>C5R-899</v>
          </cell>
          <cell r="G4398" t="str">
            <v>A0U-978</v>
          </cell>
          <cell r="H4398" t="str">
            <v>LAS BAMBAS</v>
          </cell>
          <cell r="I4398">
            <v>260960</v>
          </cell>
          <cell r="J4398" t="str">
            <v>SERVICIO</v>
          </cell>
          <cell r="K4398" t="str">
            <v>SERVICIO DE REPARACION DE RADIADOR</v>
          </cell>
          <cell r="L4398">
            <v>1</v>
          </cell>
          <cell r="M4398" t="str">
            <v>UNID.</v>
          </cell>
          <cell r="N4398" t="str">
            <v>TRACTO</v>
          </cell>
          <cell r="O4398">
            <v>36</v>
          </cell>
          <cell r="P4398" t="str">
            <v>J1</v>
          </cell>
          <cell r="Q4398" t="str">
            <v>J1</v>
          </cell>
          <cell r="R4398" t="str">
            <v>J8</v>
          </cell>
          <cell r="S4398" t="str">
            <v>PENDIENTE</v>
          </cell>
          <cell r="T4398">
            <v>0</v>
          </cell>
          <cell r="U4398" t="str">
            <v>FLOREZ CONDORI  JOSE WILLIANS</v>
          </cell>
          <cell r="V4398" t="str">
            <v>FLOREZ CONDORI  JOSE WILLIANS</v>
          </cell>
        </row>
        <row r="4399">
          <cell r="A4399">
            <v>4418</v>
          </cell>
          <cell r="B4399">
            <v>42754</v>
          </cell>
          <cell r="C4399" t="str">
            <v>ENERO</v>
          </cell>
          <cell r="D4399" t="str">
            <v>2017</v>
          </cell>
          <cell r="E4399">
            <v>865</v>
          </cell>
          <cell r="F4399" t="str">
            <v>C9P-948</v>
          </cell>
          <cell r="G4399" t="str">
            <v>B4O-995</v>
          </cell>
          <cell r="H4399" t="str">
            <v>LAS BAMBAS</v>
          </cell>
          <cell r="I4399">
            <v>161210</v>
          </cell>
          <cell r="J4399" t="str">
            <v>REPUESTO</v>
          </cell>
          <cell r="K4399" t="str">
            <v>FAROS NEBLINEROS</v>
          </cell>
          <cell r="L4399">
            <v>2</v>
          </cell>
          <cell r="M4399" t="str">
            <v>UNID.</v>
          </cell>
          <cell r="N4399" t="str">
            <v>TRACTO</v>
          </cell>
          <cell r="O4399">
            <v>36</v>
          </cell>
          <cell r="P4399" t="str">
            <v>E2</v>
          </cell>
          <cell r="Q4399" t="str">
            <v>J1</v>
          </cell>
          <cell r="R4399" t="str">
            <v>J6</v>
          </cell>
          <cell r="S4399" t="str">
            <v>PENDIENTE</v>
          </cell>
          <cell r="T4399">
            <v>0</v>
          </cell>
          <cell r="U4399" t="str">
            <v>YUCA BELLIDO BORIS YERSY</v>
          </cell>
          <cell r="V4399" t="str">
            <v>FLOREZ CONDORI  JOSE WILLIANS</v>
          </cell>
        </row>
        <row r="4400">
          <cell r="A4400">
            <v>4427</v>
          </cell>
          <cell r="B4400">
            <v>42754</v>
          </cell>
          <cell r="C4400" t="str">
            <v>ENERO</v>
          </cell>
          <cell r="D4400" t="str">
            <v>2017</v>
          </cell>
          <cell r="E4400">
            <v>865</v>
          </cell>
          <cell r="F4400" t="str">
            <v>C9P-948</v>
          </cell>
          <cell r="G4400" t="str">
            <v>B4O-995</v>
          </cell>
          <cell r="H4400" t="str">
            <v>LAS BAMBAS</v>
          </cell>
          <cell r="I4400">
            <v>161210</v>
          </cell>
          <cell r="J4400" t="str">
            <v>REPUESTO</v>
          </cell>
          <cell r="K4400" t="str">
            <v>ACEITE 15W40</v>
          </cell>
          <cell r="L4400">
            <v>0.5</v>
          </cell>
          <cell r="M4400" t="str">
            <v>GLNS.</v>
          </cell>
          <cell r="N4400" t="str">
            <v>TRACTO</v>
          </cell>
          <cell r="O4400">
            <v>36</v>
          </cell>
          <cell r="P4400" t="str">
            <v>M8</v>
          </cell>
          <cell r="Q4400" t="str">
            <v>J1</v>
          </cell>
          <cell r="R4400" t="str">
            <v>J6</v>
          </cell>
          <cell r="S4400" t="str">
            <v>PENDIENTE</v>
          </cell>
          <cell r="T4400">
            <v>0</v>
          </cell>
          <cell r="U4400" t="str">
            <v>VARILLAS GAGO  OSCAR ALBERTO</v>
          </cell>
          <cell r="V4400" t="str">
            <v>FLOREZ CONDORI  JOSE WILLIANS</v>
          </cell>
        </row>
        <row r="4401">
          <cell r="A4401">
            <v>4428</v>
          </cell>
          <cell r="B4401">
            <v>42754</v>
          </cell>
          <cell r="C4401" t="str">
            <v>ENERO</v>
          </cell>
          <cell r="D4401" t="str">
            <v>2017</v>
          </cell>
          <cell r="E4401">
            <v>865</v>
          </cell>
          <cell r="F4401" t="str">
            <v>C9P-948</v>
          </cell>
          <cell r="G4401" t="str">
            <v>B4O-995</v>
          </cell>
          <cell r="H4401" t="str">
            <v>LAS BAMBAS</v>
          </cell>
          <cell r="I4401">
            <v>161210</v>
          </cell>
          <cell r="J4401" t="str">
            <v>REPUESTO</v>
          </cell>
          <cell r="K4401" t="str">
            <v>LIQUIDO LIMPIAPARABRISAS</v>
          </cell>
          <cell r="L4401">
            <v>1</v>
          </cell>
          <cell r="M4401" t="str">
            <v>GLNS.</v>
          </cell>
          <cell r="N4401" t="str">
            <v>TRACTO</v>
          </cell>
          <cell r="O4401">
            <v>36</v>
          </cell>
          <cell r="P4401" t="str">
            <v>M8</v>
          </cell>
          <cell r="Q4401" t="str">
            <v>J1</v>
          </cell>
          <cell r="R4401" t="str">
            <v>J6</v>
          </cell>
          <cell r="S4401" t="str">
            <v>PENDIENTE</v>
          </cell>
          <cell r="T4401">
            <v>0</v>
          </cell>
          <cell r="U4401" t="str">
            <v>VARILLAS GAGO  OSCAR ALBERTO</v>
          </cell>
          <cell r="V4401" t="str">
            <v>FLOREZ CONDORI  JOSE WILLIANS</v>
          </cell>
        </row>
        <row r="4402">
          <cell r="A4402">
            <v>4429</v>
          </cell>
          <cell r="B4402">
            <v>42754</v>
          </cell>
          <cell r="C4402" t="str">
            <v>ENERO</v>
          </cell>
          <cell r="D4402" t="str">
            <v>2017</v>
          </cell>
          <cell r="E4402">
            <v>865</v>
          </cell>
          <cell r="F4402" t="str">
            <v>C9P-948</v>
          </cell>
          <cell r="G4402" t="str">
            <v>B4O-995</v>
          </cell>
          <cell r="H4402" t="str">
            <v>LAS BAMBAS</v>
          </cell>
          <cell r="I4402">
            <v>161210</v>
          </cell>
          <cell r="J4402" t="str">
            <v>REPUESTO</v>
          </cell>
          <cell r="K4402" t="str">
            <v>NIPLES 3/8 X 3/8</v>
          </cell>
          <cell r="L4402">
            <v>2</v>
          </cell>
          <cell r="M4402" t="str">
            <v>UNID.</v>
          </cell>
          <cell r="N4402" t="str">
            <v>CISTERNA</v>
          </cell>
          <cell r="O4402">
            <v>36</v>
          </cell>
          <cell r="P4402" t="str">
            <v>M8</v>
          </cell>
          <cell r="Q4402" t="str">
            <v>J1</v>
          </cell>
          <cell r="R4402" t="str">
            <v>J6</v>
          </cell>
          <cell r="S4402" t="str">
            <v>PENDIENTE</v>
          </cell>
          <cell r="T4402">
            <v>0</v>
          </cell>
          <cell r="U4402" t="str">
            <v>VARILLAS GAGO  OSCAR ALBERTO</v>
          </cell>
          <cell r="V4402" t="str">
            <v>FLOREZ CONDORI  JOSE WILLIANS</v>
          </cell>
        </row>
        <row r="4403">
          <cell r="A4403">
            <v>4430</v>
          </cell>
          <cell r="B4403">
            <v>42754</v>
          </cell>
          <cell r="C4403" t="str">
            <v>ENERO</v>
          </cell>
          <cell r="D4403" t="str">
            <v>2017</v>
          </cell>
          <cell r="E4403">
            <v>865</v>
          </cell>
          <cell r="F4403" t="str">
            <v>C9P-948</v>
          </cell>
          <cell r="G4403" t="str">
            <v>B4O-995</v>
          </cell>
          <cell r="H4403" t="str">
            <v>LAS BAMBAS</v>
          </cell>
          <cell r="I4403">
            <v>161210</v>
          </cell>
          <cell r="J4403" t="str">
            <v>REPUESTO</v>
          </cell>
          <cell r="K4403" t="str">
            <v>CONO 3/8</v>
          </cell>
          <cell r="L4403">
            <v>5</v>
          </cell>
          <cell r="M4403" t="str">
            <v>UNID.</v>
          </cell>
          <cell r="N4403" t="str">
            <v>CISTERNA</v>
          </cell>
          <cell r="O4403">
            <v>36</v>
          </cell>
          <cell r="P4403" t="str">
            <v>M8</v>
          </cell>
          <cell r="Q4403" t="str">
            <v>J1</v>
          </cell>
          <cell r="R4403" t="str">
            <v>J6</v>
          </cell>
          <cell r="S4403" t="str">
            <v>PENDIENTE</v>
          </cell>
          <cell r="T4403">
            <v>0</v>
          </cell>
          <cell r="U4403" t="str">
            <v>VARILLAS GAGO  OSCAR ALBERTO</v>
          </cell>
          <cell r="V4403" t="str">
            <v>FLOREZ CONDORI  JOSE WILLIANS</v>
          </cell>
        </row>
        <row r="4404">
          <cell r="A4404">
            <v>4431</v>
          </cell>
          <cell r="B4404">
            <v>42754</v>
          </cell>
          <cell r="C4404" t="str">
            <v>ENERO</v>
          </cell>
          <cell r="D4404" t="str">
            <v>2017</v>
          </cell>
          <cell r="E4404">
            <v>865</v>
          </cell>
          <cell r="F4404" t="str">
            <v>C9P-948</v>
          </cell>
          <cell r="G4404" t="str">
            <v>B4O-995</v>
          </cell>
          <cell r="H4404" t="str">
            <v>LAS BAMBAS</v>
          </cell>
          <cell r="I4404">
            <v>161210</v>
          </cell>
          <cell r="J4404" t="str">
            <v>REPUESTO</v>
          </cell>
          <cell r="K4404" t="str">
            <v>GUIA 3/8</v>
          </cell>
          <cell r="L4404">
            <v>5</v>
          </cell>
          <cell r="M4404" t="str">
            <v>UNID.</v>
          </cell>
          <cell r="N4404" t="str">
            <v>CISTERNA</v>
          </cell>
          <cell r="O4404">
            <v>36</v>
          </cell>
          <cell r="P4404" t="str">
            <v>M8</v>
          </cell>
          <cell r="Q4404" t="str">
            <v>J1</v>
          </cell>
          <cell r="R4404" t="str">
            <v>J6</v>
          </cell>
          <cell r="S4404" t="str">
            <v>PENDIENTE</v>
          </cell>
          <cell r="T4404">
            <v>0</v>
          </cell>
          <cell r="U4404" t="str">
            <v>VARILLAS GAGO  OSCAR ALBERTO</v>
          </cell>
          <cell r="V4404" t="str">
            <v>FLOREZ CONDORI  JOSE WILLIANS</v>
          </cell>
        </row>
        <row r="4405">
          <cell r="A4405">
            <v>4432</v>
          </cell>
          <cell r="B4405">
            <v>42754</v>
          </cell>
          <cell r="C4405" t="str">
            <v>ENERO</v>
          </cell>
          <cell r="D4405" t="str">
            <v>2017</v>
          </cell>
          <cell r="E4405">
            <v>865</v>
          </cell>
          <cell r="F4405" t="str">
            <v>C9P-948</v>
          </cell>
          <cell r="G4405" t="str">
            <v>B4O-995</v>
          </cell>
          <cell r="H4405" t="str">
            <v>LAS BAMBAS</v>
          </cell>
          <cell r="I4405">
            <v>161210</v>
          </cell>
          <cell r="J4405" t="str">
            <v>REPUESTO</v>
          </cell>
          <cell r="K4405" t="str">
            <v>TUERCA 3/8</v>
          </cell>
          <cell r="L4405">
            <v>5</v>
          </cell>
          <cell r="M4405" t="str">
            <v>UNID.</v>
          </cell>
          <cell r="N4405" t="str">
            <v>CISTERNA</v>
          </cell>
          <cell r="O4405">
            <v>36</v>
          </cell>
          <cell r="P4405" t="str">
            <v>M8</v>
          </cell>
          <cell r="Q4405" t="str">
            <v>J1</v>
          </cell>
          <cell r="R4405" t="str">
            <v>J6</v>
          </cell>
          <cell r="S4405" t="str">
            <v>PENDIENTE</v>
          </cell>
          <cell r="T4405">
            <v>0</v>
          </cell>
          <cell r="U4405" t="str">
            <v>VARILLAS GAGO  OSCAR ALBERTO</v>
          </cell>
          <cell r="V4405" t="str">
            <v>FLOREZ CONDORI  JOSE WILLIANS</v>
          </cell>
        </row>
        <row r="4406">
          <cell r="A4406">
            <v>4433</v>
          </cell>
          <cell r="B4406">
            <v>42754</v>
          </cell>
          <cell r="C4406" t="str">
            <v>ENERO</v>
          </cell>
          <cell r="D4406" t="str">
            <v>2017</v>
          </cell>
          <cell r="E4406">
            <v>865</v>
          </cell>
          <cell r="F4406" t="str">
            <v>C9P-948</v>
          </cell>
          <cell r="G4406" t="str">
            <v>B4O-995</v>
          </cell>
          <cell r="H4406" t="str">
            <v>LAS BAMBAS</v>
          </cell>
          <cell r="I4406">
            <v>161210</v>
          </cell>
          <cell r="J4406" t="str">
            <v>REPUESTO</v>
          </cell>
          <cell r="K4406" t="str">
            <v>NIPLE 1/4 X 3/8</v>
          </cell>
          <cell r="L4406">
            <v>3</v>
          </cell>
          <cell r="M4406" t="str">
            <v>UNID.</v>
          </cell>
          <cell r="N4406" t="str">
            <v>CISTERNA</v>
          </cell>
          <cell r="O4406">
            <v>36</v>
          </cell>
          <cell r="P4406" t="str">
            <v>M8</v>
          </cell>
          <cell r="Q4406" t="str">
            <v>J1</v>
          </cell>
          <cell r="R4406" t="str">
            <v>J6</v>
          </cell>
          <cell r="S4406" t="str">
            <v>PENDIENTE</v>
          </cell>
          <cell r="T4406">
            <v>0</v>
          </cell>
          <cell r="U4406" t="str">
            <v>VARILLAS GAGO  OSCAR ALBERTO</v>
          </cell>
          <cell r="V4406" t="str">
            <v>FLOREZ CONDORI  JOSE WILLIANS</v>
          </cell>
        </row>
        <row r="4407">
          <cell r="A4407">
            <v>4378</v>
          </cell>
          <cell r="B4407">
            <v>42754</v>
          </cell>
          <cell r="C4407" t="str">
            <v>ENERO</v>
          </cell>
          <cell r="D4407" t="str">
            <v>2017</v>
          </cell>
          <cell r="E4407">
            <v>864</v>
          </cell>
          <cell r="F4407" t="str">
            <v>D3N-721</v>
          </cell>
          <cell r="G4407" t="str">
            <v>C4S-979</v>
          </cell>
          <cell r="H4407" t="str">
            <v>LAS BAMBAS</v>
          </cell>
          <cell r="I4407">
            <v>1421170</v>
          </cell>
          <cell r="J4407" t="str">
            <v>REPUESTO</v>
          </cell>
          <cell r="K4407" t="str">
            <v>ACEITE 15W40</v>
          </cell>
          <cell r="L4407">
            <v>10</v>
          </cell>
          <cell r="M4407" t="str">
            <v>GLNS.</v>
          </cell>
          <cell r="N4407" t="str">
            <v>TRACTO</v>
          </cell>
          <cell r="O4407">
            <v>36</v>
          </cell>
          <cell r="P4407" t="str">
            <v>M1</v>
          </cell>
          <cell r="Q4407" t="str">
            <v>J1</v>
          </cell>
          <cell r="R4407" t="str">
            <v>J6</v>
          </cell>
          <cell r="S4407" t="str">
            <v>ENTREGADO</v>
          </cell>
          <cell r="T4407">
            <v>0</v>
          </cell>
          <cell r="U4407" t="str">
            <v>CABEZAS SANCHEZ JEAN JHONATAN</v>
          </cell>
          <cell r="V4407" t="str">
            <v>FLOREZ CONDORI  JOSE WILLIANS</v>
          </cell>
        </row>
        <row r="4408">
          <cell r="A4408">
            <v>4379</v>
          </cell>
          <cell r="B4408">
            <v>42754</v>
          </cell>
          <cell r="C4408" t="str">
            <v>ENERO</v>
          </cell>
          <cell r="D4408" t="str">
            <v>2017</v>
          </cell>
          <cell r="E4408">
            <v>864</v>
          </cell>
          <cell r="F4408" t="str">
            <v>D3N-721</v>
          </cell>
          <cell r="G4408" t="str">
            <v>C4S-979</v>
          </cell>
          <cell r="H4408" t="str">
            <v>LAS BAMBAS</v>
          </cell>
          <cell r="I4408">
            <v>1421170</v>
          </cell>
          <cell r="J4408" t="str">
            <v>REPUESTO</v>
          </cell>
          <cell r="K4408" t="str">
            <v>FILTRO DE ACEITE</v>
          </cell>
          <cell r="L4408">
            <v>2</v>
          </cell>
          <cell r="M4408" t="str">
            <v>UNID.</v>
          </cell>
          <cell r="N4408" t="str">
            <v>TRACTO</v>
          </cell>
          <cell r="O4408">
            <v>36</v>
          </cell>
          <cell r="P4408" t="str">
            <v>M1</v>
          </cell>
          <cell r="Q4408" t="str">
            <v>J1</v>
          </cell>
          <cell r="R4408" t="str">
            <v>J6</v>
          </cell>
          <cell r="S4408" t="str">
            <v>ENTREGADO</v>
          </cell>
          <cell r="T4408">
            <v>0</v>
          </cell>
          <cell r="U4408" t="str">
            <v>CABEZAS SANCHEZ JEAN JHONATAN</v>
          </cell>
          <cell r="V4408" t="str">
            <v>FLOREZ CONDORI  JOSE WILLIANS</v>
          </cell>
        </row>
        <row r="4409">
          <cell r="A4409">
            <v>4380</v>
          </cell>
          <cell r="B4409">
            <v>42754</v>
          </cell>
          <cell r="C4409" t="str">
            <v>ENERO</v>
          </cell>
          <cell r="D4409" t="str">
            <v>2017</v>
          </cell>
          <cell r="E4409">
            <v>864</v>
          </cell>
          <cell r="F4409" t="str">
            <v>D3N-721</v>
          </cell>
          <cell r="G4409" t="str">
            <v>C4S-979</v>
          </cell>
          <cell r="H4409" t="str">
            <v>LAS BAMBAS</v>
          </cell>
          <cell r="I4409">
            <v>1421170</v>
          </cell>
          <cell r="J4409" t="str">
            <v>REPUESTO</v>
          </cell>
          <cell r="K4409" t="str">
            <v>FILTRO RACOR DE COMBUISTIBLE</v>
          </cell>
          <cell r="L4409">
            <v>1</v>
          </cell>
          <cell r="M4409" t="str">
            <v>UNID.</v>
          </cell>
          <cell r="N4409" t="str">
            <v>TRACTO</v>
          </cell>
          <cell r="O4409">
            <v>36</v>
          </cell>
          <cell r="P4409" t="str">
            <v>M1</v>
          </cell>
          <cell r="Q4409" t="str">
            <v>J1</v>
          </cell>
          <cell r="R4409" t="str">
            <v>J6</v>
          </cell>
          <cell r="S4409" t="str">
            <v>ENTREGADO</v>
          </cell>
          <cell r="T4409">
            <v>0</v>
          </cell>
          <cell r="U4409" t="str">
            <v>CABEZAS SANCHEZ JEAN JHONATAN</v>
          </cell>
          <cell r="V4409" t="str">
            <v>FLOREZ CONDORI  JOSE WILLIANS</v>
          </cell>
        </row>
        <row r="4410">
          <cell r="A4410">
            <v>4381</v>
          </cell>
          <cell r="B4410">
            <v>42754</v>
          </cell>
          <cell r="C4410" t="str">
            <v>ENERO</v>
          </cell>
          <cell r="D4410" t="str">
            <v>2017</v>
          </cell>
          <cell r="E4410">
            <v>864</v>
          </cell>
          <cell r="F4410" t="str">
            <v>D3N-721</v>
          </cell>
          <cell r="G4410" t="str">
            <v>C4S-979</v>
          </cell>
          <cell r="H4410" t="str">
            <v>LAS BAMBAS</v>
          </cell>
          <cell r="I4410">
            <v>1421170</v>
          </cell>
          <cell r="J4410" t="str">
            <v>REPUESTO</v>
          </cell>
          <cell r="K4410" t="str">
            <v>FILTRO DE COMBUSTUBLE</v>
          </cell>
          <cell r="L4410">
            <v>1</v>
          </cell>
          <cell r="M4410" t="str">
            <v>UNID.</v>
          </cell>
          <cell r="N4410" t="str">
            <v>TRACTO</v>
          </cell>
          <cell r="O4410">
            <v>36</v>
          </cell>
          <cell r="P4410" t="str">
            <v>M1</v>
          </cell>
          <cell r="Q4410" t="str">
            <v>J1</v>
          </cell>
          <cell r="R4410" t="str">
            <v>J6</v>
          </cell>
          <cell r="S4410" t="str">
            <v>ENTREGADO</v>
          </cell>
          <cell r="T4410">
            <v>0</v>
          </cell>
          <cell r="U4410" t="str">
            <v>CABEZAS SANCHEZ JEAN JHONATAN</v>
          </cell>
          <cell r="V4410" t="str">
            <v>FLOREZ CONDORI  JOSE WILLIANS</v>
          </cell>
        </row>
        <row r="4411">
          <cell r="A4411">
            <v>4382</v>
          </cell>
          <cell r="B4411">
            <v>42754</v>
          </cell>
          <cell r="C4411" t="str">
            <v>ENERO</v>
          </cell>
          <cell r="D4411" t="str">
            <v>2017</v>
          </cell>
          <cell r="E4411">
            <v>864</v>
          </cell>
          <cell r="F4411" t="str">
            <v>D3N-721</v>
          </cell>
          <cell r="G4411" t="str">
            <v>C4S-979</v>
          </cell>
          <cell r="H4411" t="str">
            <v>LAS BAMBAS</v>
          </cell>
          <cell r="I4411">
            <v>1421170</v>
          </cell>
          <cell r="J4411" t="str">
            <v>REPUESTO</v>
          </cell>
          <cell r="K4411" t="str">
            <v>REFRIGERANTE</v>
          </cell>
          <cell r="L4411">
            <v>1</v>
          </cell>
          <cell r="M4411" t="str">
            <v>GLNS.</v>
          </cell>
          <cell r="N4411" t="str">
            <v>TRACTO</v>
          </cell>
          <cell r="O4411">
            <v>36</v>
          </cell>
          <cell r="P4411" t="str">
            <v>M1</v>
          </cell>
          <cell r="Q4411" t="str">
            <v>J1</v>
          </cell>
          <cell r="R4411" t="str">
            <v>J6</v>
          </cell>
          <cell r="S4411" t="str">
            <v>ENTREGADO</v>
          </cell>
          <cell r="T4411">
            <v>0</v>
          </cell>
          <cell r="U4411" t="str">
            <v>CABEZAS SANCHEZ JEAN JHONATAN</v>
          </cell>
          <cell r="V4411" t="str">
            <v>FLOREZ CONDORI  JOSE WILLIANS</v>
          </cell>
        </row>
        <row r="4412">
          <cell r="A4412">
            <v>4383</v>
          </cell>
          <cell r="B4412">
            <v>42754</v>
          </cell>
          <cell r="C4412" t="str">
            <v>ENERO</v>
          </cell>
          <cell r="D4412" t="str">
            <v>2017</v>
          </cell>
          <cell r="E4412">
            <v>864</v>
          </cell>
          <cell r="F4412" t="str">
            <v>D3N-721</v>
          </cell>
          <cell r="G4412" t="str">
            <v>C4S-979</v>
          </cell>
          <cell r="H4412" t="str">
            <v>LAS BAMBAS</v>
          </cell>
          <cell r="I4412">
            <v>1421170</v>
          </cell>
          <cell r="J4412" t="str">
            <v>REPUESTO</v>
          </cell>
          <cell r="K4412" t="str">
            <v>AGUA LIMPIA PARABRISA</v>
          </cell>
          <cell r="L4412">
            <v>1</v>
          </cell>
          <cell r="M4412" t="str">
            <v>GLNS.</v>
          </cell>
          <cell r="N4412" t="str">
            <v>TRACTO</v>
          </cell>
          <cell r="O4412">
            <v>36</v>
          </cell>
          <cell r="P4412" t="str">
            <v>M1</v>
          </cell>
          <cell r="Q4412" t="str">
            <v>J1</v>
          </cell>
          <cell r="R4412" t="str">
            <v>J6</v>
          </cell>
          <cell r="S4412" t="str">
            <v>ENTREGADO</v>
          </cell>
          <cell r="T4412">
            <v>0</v>
          </cell>
          <cell r="U4412" t="str">
            <v>CABEZAS SANCHEZ JEAN JHONATAN</v>
          </cell>
          <cell r="V4412" t="str">
            <v>FLOREZ CONDORI  JOSE WILLIANS</v>
          </cell>
        </row>
        <row r="4413">
          <cell r="A4413">
            <v>4404</v>
          </cell>
          <cell r="B4413">
            <v>42754</v>
          </cell>
          <cell r="C4413" t="str">
            <v>ENERO</v>
          </cell>
          <cell r="D4413" t="str">
            <v>2017</v>
          </cell>
          <cell r="E4413">
            <v>864</v>
          </cell>
          <cell r="F4413" t="str">
            <v>D3N-721</v>
          </cell>
          <cell r="G4413" t="str">
            <v>C4S-979</v>
          </cell>
          <cell r="H4413" t="str">
            <v>LAS BAMBAS</v>
          </cell>
          <cell r="I4413">
            <v>1421170</v>
          </cell>
          <cell r="J4413" t="str">
            <v>REPUESTO</v>
          </cell>
          <cell r="K4413" t="str">
            <v>PERNO 1/2 X6"</v>
          </cell>
          <cell r="L4413">
            <v>1</v>
          </cell>
          <cell r="M4413" t="str">
            <v>UNID.</v>
          </cell>
          <cell r="N4413" t="str">
            <v>TRACTO</v>
          </cell>
          <cell r="O4413">
            <v>36</v>
          </cell>
          <cell r="P4413" t="str">
            <v>M1</v>
          </cell>
          <cell r="Q4413" t="str">
            <v>J1</v>
          </cell>
          <cell r="R4413" t="str">
            <v>J8</v>
          </cell>
          <cell r="S4413" t="str">
            <v>PENDIENTE</v>
          </cell>
          <cell r="T4413">
            <v>0</v>
          </cell>
          <cell r="U4413" t="str">
            <v>CABEZAS SANCHEZ JEAN JHONATAN</v>
          </cell>
          <cell r="V4413" t="str">
            <v>FLOREZ CONDORI  JOSE WILLIANS</v>
          </cell>
        </row>
        <row r="4414">
          <cell r="A4414">
            <v>4405</v>
          </cell>
          <cell r="B4414">
            <v>42754</v>
          </cell>
          <cell r="C4414" t="str">
            <v>ENERO</v>
          </cell>
          <cell r="D4414" t="str">
            <v>2017</v>
          </cell>
          <cell r="E4414">
            <v>864</v>
          </cell>
          <cell r="F4414" t="str">
            <v>D3N-721</v>
          </cell>
          <cell r="G4414" t="str">
            <v>C4S-979</v>
          </cell>
          <cell r="H4414" t="str">
            <v>LAS BAMBAS</v>
          </cell>
          <cell r="I4414">
            <v>1421170</v>
          </cell>
          <cell r="J4414" t="str">
            <v>REPUESTO</v>
          </cell>
          <cell r="K4414" t="str">
            <v>TUERCA SEGURA DE 1/2</v>
          </cell>
          <cell r="L4414">
            <v>1</v>
          </cell>
          <cell r="M4414" t="str">
            <v>UNID.</v>
          </cell>
          <cell r="N4414" t="str">
            <v>TRACTO</v>
          </cell>
          <cell r="O4414">
            <v>36</v>
          </cell>
          <cell r="P4414" t="str">
            <v>M1</v>
          </cell>
          <cell r="Q4414" t="str">
            <v>J1</v>
          </cell>
          <cell r="R4414" t="str">
            <v>J8</v>
          </cell>
          <cell r="S4414" t="str">
            <v>PENDIENTE</v>
          </cell>
          <cell r="T4414">
            <v>0</v>
          </cell>
          <cell r="U4414" t="str">
            <v>CABEZAS SANCHEZ JEAN JHONATAN</v>
          </cell>
          <cell r="V4414" t="str">
            <v>FLOREZ CONDORI  JOSE WILLIANS</v>
          </cell>
        </row>
        <row r="4415">
          <cell r="A4415">
            <v>4388</v>
          </cell>
          <cell r="B4415">
            <v>42754</v>
          </cell>
          <cell r="C4415" t="str">
            <v>ENERO</v>
          </cell>
          <cell r="D4415" t="str">
            <v>2017</v>
          </cell>
          <cell r="E4415">
            <v>862</v>
          </cell>
          <cell r="F4415" t="str">
            <v>D3Q-741</v>
          </cell>
          <cell r="G4415" t="str">
            <v>D2E-976</v>
          </cell>
          <cell r="H4415" t="str">
            <v>LAS BAMBAS</v>
          </cell>
          <cell r="I4415">
            <v>168050</v>
          </cell>
          <cell r="J4415" t="str">
            <v>REPUESTO</v>
          </cell>
          <cell r="K4415" t="str">
            <v>PERNO DE 5/8 X 2"</v>
          </cell>
          <cell r="L4415">
            <v>4</v>
          </cell>
          <cell r="M4415" t="str">
            <v>UNID.</v>
          </cell>
          <cell r="N4415" t="str">
            <v>TRACTO</v>
          </cell>
          <cell r="O4415">
            <v>36</v>
          </cell>
          <cell r="P4415" t="str">
            <v>M8</v>
          </cell>
          <cell r="Q4415" t="str">
            <v>J1</v>
          </cell>
          <cell r="R4415" t="str">
            <v>J8</v>
          </cell>
          <cell r="S4415" t="str">
            <v>PENDIENTE</v>
          </cell>
          <cell r="T4415">
            <v>0</v>
          </cell>
          <cell r="U4415" t="str">
            <v>VARILLAS GAGO  OSCAR ALBERTO</v>
          </cell>
          <cell r="V4415" t="str">
            <v>FLOREZ CONDORI  JOSE WILLIANS</v>
          </cell>
        </row>
        <row r="4416">
          <cell r="A4416">
            <v>4389</v>
          </cell>
          <cell r="B4416">
            <v>42754</v>
          </cell>
          <cell r="C4416" t="str">
            <v>ENERO</v>
          </cell>
          <cell r="D4416" t="str">
            <v>2017</v>
          </cell>
          <cell r="E4416">
            <v>862</v>
          </cell>
          <cell r="F4416" t="str">
            <v>D3Q-741</v>
          </cell>
          <cell r="G4416" t="str">
            <v>D2E-976</v>
          </cell>
          <cell r="H4416" t="str">
            <v>LAS BAMBAS</v>
          </cell>
          <cell r="I4416">
            <v>168050</v>
          </cell>
          <cell r="J4416" t="str">
            <v>REPUESTO</v>
          </cell>
          <cell r="K4416" t="str">
            <v>TUERCA SEGURAS DE 5/8</v>
          </cell>
          <cell r="L4416">
            <v>4</v>
          </cell>
          <cell r="M4416" t="str">
            <v>UNID.</v>
          </cell>
          <cell r="N4416" t="str">
            <v>TRACTO</v>
          </cell>
          <cell r="O4416">
            <v>36</v>
          </cell>
          <cell r="P4416" t="str">
            <v>M8</v>
          </cell>
          <cell r="Q4416" t="str">
            <v>J1</v>
          </cell>
          <cell r="R4416" t="str">
            <v>J8</v>
          </cell>
          <cell r="S4416" t="str">
            <v>PENDIENTE</v>
          </cell>
          <cell r="T4416">
            <v>0</v>
          </cell>
          <cell r="U4416" t="str">
            <v>VARILLAS GAGO  OSCAR ALBERTO</v>
          </cell>
          <cell r="V4416" t="str">
            <v>FLOREZ CONDORI  JOSE WILLIANS</v>
          </cell>
        </row>
        <row r="4417">
          <cell r="A4417">
            <v>4390</v>
          </cell>
          <cell r="B4417">
            <v>42754</v>
          </cell>
          <cell r="C4417" t="str">
            <v>ENERO</v>
          </cell>
          <cell r="D4417" t="str">
            <v>2017</v>
          </cell>
          <cell r="E4417">
            <v>862</v>
          </cell>
          <cell r="F4417" t="str">
            <v>D3Q-741</v>
          </cell>
          <cell r="G4417" t="str">
            <v>D2E-976</v>
          </cell>
          <cell r="H4417" t="str">
            <v>LAS BAMBAS</v>
          </cell>
          <cell r="I4417">
            <v>168050</v>
          </cell>
          <cell r="J4417" t="str">
            <v>REPUESTO</v>
          </cell>
          <cell r="K4417" t="str">
            <v>ARANDELAS PLANAS DE 5/8</v>
          </cell>
          <cell r="L4417">
            <v>8</v>
          </cell>
          <cell r="M4417" t="str">
            <v>UNID.</v>
          </cell>
          <cell r="N4417" t="str">
            <v>TRACTO</v>
          </cell>
          <cell r="O4417">
            <v>36</v>
          </cell>
          <cell r="P4417" t="str">
            <v>M8</v>
          </cell>
          <cell r="Q4417" t="str">
            <v>J1</v>
          </cell>
          <cell r="R4417" t="str">
            <v>J8</v>
          </cell>
          <cell r="S4417" t="str">
            <v>PENDIENTE</v>
          </cell>
          <cell r="T4417">
            <v>0</v>
          </cell>
          <cell r="U4417" t="str">
            <v>VARILLAS GAGO  OSCAR ALBERTO</v>
          </cell>
          <cell r="V4417" t="str">
            <v>FLOREZ CONDORI  JOSE WILLIANS</v>
          </cell>
        </row>
        <row r="4418">
          <cell r="A4418">
            <v>4391</v>
          </cell>
          <cell r="B4418">
            <v>42754</v>
          </cell>
          <cell r="C4418" t="str">
            <v>ENERO</v>
          </cell>
          <cell r="D4418" t="str">
            <v>2017</v>
          </cell>
          <cell r="E4418">
            <v>862</v>
          </cell>
          <cell r="F4418" t="str">
            <v>D3Q-741</v>
          </cell>
          <cell r="G4418" t="str">
            <v>D2E-976</v>
          </cell>
          <cell r="H4418" t="str">
            <v>LAS BAMBAS</v>
          </cell>
          <cell r="I4418">
            <v>168050</v>
          </cell>
          <cell r="J4418" t="str">
            <v>REPUESTO</v>
          </cell>
          <cell r="K4418" t="str">
            <v>SOPORTE POST DE TRAVESAÑO</v>
          </cell>
          <cell r="L4418">
            <v>2</v>
          </cell>
          <cell r="M4418" t="str">
            <v>UNID.</v>
          </cell>
          <cell r="N4418" t="str">
            <v>TRACTO</v>
          </cell>
          <cell r="O4418">
            <v>36</v>
          </cell>
          <cell r="P4418" t="str">
            <v>M8</v>
          </cell>
          <cell r="Q4418" t="str">
            <v>J1</v>
          </cell>
          <cell r="R4418" t="str">
            <v>J8</v>
          </cell>
          <cell r="S4418" t="str">
            <v>PENDIENTE</v>
          </cell>
          <cell r="T4418">
            <v>0</v>
          </cell>
          <cell r="U4418" t="str">
            <v>VARILLAS GAGO  OSCAR ALBERTO</v>
          </cell>
          <cell r="V4418" t="str">
            <v>FLOREZ CONDORI  JOSE WILLIANS</v>
          </cell>
        </row>
        <row r="4419">
          <cell r="A4419">
            <v>4415</v>
          </cell>
          <cell r="B4419">
            <v>42754</v>
          </cell>
          <cell r="C4419" t="str">
            <v>ENERO</v>
          </cell>
          <cell r="D4419" t="str">
            <v>2017</v>
          </cell>
          <cell r="E4419">
            <v>862</v>
          </cell>
          <cell r="F4419" t="str">
            <v>D3Q-741</v>
          </cell>
          <cell r="G4419" t="str">
            <v>D2E-976</v>
          </cell>
          <cell r="H4419" t="str">
            <v>LAS BAMBAS</v>
          </cell>
          <cell r="I4419">
            <v>168050</v>
          </cell>
          <cell r="J4419" t="str">
            <v>REPUESTO</v>
          </cell>
          <cell r="K4419" t="str">
            <v>CONOS 3/8</v>
          </cell>
          <cell r="L4419">
            <v>2</v>
          </cell>
          <cell r="M4419" t="str">
            <v>UNID.</v>
          </cell>
          <cell r="N4419" t="str">
            <v>CISTERNA</v>
          </cell>
          <cell r="O4419">
            <v>36</v>
          </cell>
          <cell r="P4419" t="str">
            <v>M8</v>
          </cell>
          <cell r="Q4419" t="str">
            <v>J1</v>
          </cell>
          <cell r="R4419" t="str">
            <v>J8</v>
          </cell>
          <cell r="S4419" t="str">
            <v>PENDIENTE</v>
          </cell>
          <cell r="T4419">
            <v>0</v>
          </cell>
          <cell r="U4419" t="str">
            <v>VARILLAS GAGO  OSCAR ALBERTO</v>
          </cell>
          <cell r="V4419" t="str">
            <v>FLOREZ CONDORI  JOSE WILLIANS</v>
          </cell>
        </row>
        <row r="4420">
          <cell r="A4420">
            <v>4416</v>
          </cell>
          <cell r="B4420">
            <v>42754</v>
          </cell>
          <cell r="C4420" t="str">
            <v>ENERO</v>
          </cell>
          <cell r="D4420" t="str">
            <v>2017</v>
          </cell>
          <cell r="E4420">
            <v>862</v>
          </cell>
          <cell r="F4420" t="str">
            <v>D3Q-741</v>
          </cell>
          <cell r="G4420" t="str">
            <v>D2E-976</v>
          </cell>
          <cell r="H4420" t="str">
            <v>LAS BAMBAS</v>
          </cell>
          <cell r="I4420">
            <v>168050</v>
          </cell>
          <cell r="J4420" t="str">
            <v>REPUESTO</v>
          </cell>
          <cell r="K4420" t="str">
            <v>GUIAS 3/8</v>
          </cell>
          <cell r="L4420">
            <v>2</v>
          </cell>
          <cell r="M4420" t="str">
            <v>UNID.</v>
          </cell>
          <cell r="N4420" t="str">
            <v>CISTERNA</v>
          </cell>
          <cell r="O4420">
            <v>36</v>
          </cell>
          <cell r="P4420" t="str">
            <v>M8</v>
          </cell>
          <cell r="Q4420" t="str">
            <v>J1</v>
          </cell>
          <cell r="R4420" t="str">
            <v>J8</v>
          </cell>
          <cell r="S4420" t="str">
            <v>PENDIENTE</v>
          </cell>
          <cell r="T4420">
            <v>0</v>
          </cell>
          <cell r="U4420" t="str">
            <v>VARILLAS GAGO  OSCAR ALBERTO</v>
          </cell>
          <cell r="V4420" t="str">
            <v>FLOREZ CONDORI  JOSE WILLIANS</v>
          </cell>
        </row>
        <row r="4421">
          <cell r="A4421">
            <v>4417</v>
          </cell>
          <cell r="B4421">
            <v>42754</v>
          </cell>
          <cell r="C4421" t="str">
            <v>ENERO</v>
          </cell>
          <cell r="D4421" t="str">
            <v>2017</v>
          </cell>
          <cell r="E4421">
            <v>862</v>
          </cell>
          <cell r="F4421" t="str">
            <v>D3Q-741</v>
          </cell>
          <cell r="G4421" t="str">
            <v>D2E-976</v>
          </cell>
          <cell r="H4421" t="str">
            <v>LAS BAMBAS</v>
          </cell>
          <cell r="I4421">
            <v>168050</v>
          </cell>
          <cell r="J4421" t="str">
            <v>REPUESTO</v>
          </cell>
          <cell r="K4421" t="str">
            <v>MANGUERA 3/8</v>
          </cell>
          <cell r="L4421">
            <v>1.2</v>
          </cell>
          <cell r="M4421" t="str">
            <v>M</v>
          </cell>
          <cell r="N4421" t="str">
            <v>CISTERNA</v>
          </cell>
          <cell r="O4421">
            <v>36</v>
          </cell>
          <cell r="P4421" t="str">
            <v>M8</v>
          </cell>
          <cell r="Q4421" t="str">
            <v>J1</v>
          </cell>
          <cell r="R4421" t="str">
            <v>J8</v>
          </cell>
          <cell r="S4421" t="str">
            <v>PENDIENTE</v>
          </cell>
          <cell r="T4421">
            <v>0</v>
          </cell>
          <cell r="U4421" t="str">
            <v>VARILLAS GAGO  OSCAR ALBERTO</v>
          </cell>
          <cell r="V4421" t="str">
            <v>FLOREZ CONDORI  JOSE WILLIANS</v>
          </cell>
        </row>
        <row r="4422">
          <cell r="A4422">
            <v>4421</v>
          </cell>
          <cell r="B4422">
            <v>42754</v>
          </cell>
          <cell r="C4422" t="str">
            <v>ENERO</v>
          </cell>
          <cell r="D4422" t="str">
            <v>2017</v>
          </cell>
          <cell r="E4422">
            <v>834</v>
          </cell>
          <cell r="F4422" t="str">
            <v>D4T-927</v>
          </cell>
          <cell r="G4422" t="str">
            <v>B4Q-976</v>
          </cell>
          <cell r="H4422" t="str">
            <v>LAS BAMBAS</v>
          </cell>
          <cell r="I4422">
            <v>195693</v>
          </cell>
          <cell r="J4422" t="str">
            <v>REPUESTO</v>
          </cell>
          <cell r="K4422" t="str">
            <v>FILTRO DE AIRE PRIMARIO</v>
          </cell>
          <cell r="L4422">
            <v>1</v>
          </cell>
          <cell r="M4422" t="str">
            <v>UNID.</v>
          </cell>
          <cell r="N4422" t="str">
            <v>TRACTO</v>
          </cell>
          <cell r="O4422">
            <v>36</v>
          </cell>
          <cell r="P4422" t="str">
            <v>J1</v>
          </cell>
          <cell r="Q4422" t="str">
            <v>J1</v>
          </cell>
          <cell r="R4422" t="str">
            <v>J8</v>
          </cell>
          <cell r="S4422" t="str">
            <v>PENDIENTE</v>
          </cell>
          <cell r="T4422">
            <v>0</v>
          </cell>
          <cell r="U4422" t="str">
            <v>FLOREZ CONDORI  JOSE WILLIANS</v>
          </cell>
          <cell r="V4422" t="str">
            <v>FLOREZ CONDORI  JOSE WILLIANS</v>
          </cell>
        </row>
        <row r="4423">
          <cell r="A4423">
            <v>4422</v>
          </cell>
          <cell r="B4423">
            <v>42754</v>
          </cell>
          <cell r="C4423" t="str">
            <v>ENERO</v>
          </cell>
          <cell r="D4423" t="str">
            <v>2017</v>
          </cell>
          <cell r="E4423">
            <v>834</v>
          </cell>
          <cell r="F4423" t="str">
            <v>D4T-927</v>
          </cell>
          <cell r="G4423" t="str">
            <v>B4Q-976</v>
          </cell>
          <cell r="H4423" t="str">
            <v>LAS BAMBAS</v>
          </cell>
          <cell r="I4423">
            <v>195693</v>
          </cell>
          <cell r="J4423" t="str">
            <v>REPUESTO</v>
          </cell>
          <cell r="K4423" t="str">
            <v>FILTRO DE AIRE SECUNDARIO</v>
          </cell>
          <cell r="L4423">
            <v>1</v>
          </cell>
          <cell r="M4423" t="str">
            <v>UNID.</v>
          </cell>
          <cell r="N4423" t="str">
            <v>TRACTO</v>
          </cell>
          <cell r="O4423">
            <v>36</v>
          </cell>
          <cell r="P4423" t="str">
            <v>J1</v>
          </cell>
          <cell r="Q4423" t="str">
            <v>J1</v>
          </cell>
          <cell r="R4423" t="str">
            <v>J8</v>
          </cell>
          <cell r="S4423" t="str">
            <v>PENDIENTE</v>
          </cell>
          <cell r="T4423">
            <v>0</v>
          </cell>
          <cell r="U4423" t="str">
            <v>FLOREZ CONDORI  JOSE WILLIANS</v>
          </cell>
          <cell r="V4423" t="str">
            <v>FLOREZ CONDORI  JOSE WILLIANS</v>
          </cell>
        </row>
        <row r="4424">
          <cell r="A4424">
            <v>4407</v>
          </cell>
          <cell r="B4424">
            <v>42754</v>
          </cell>
          <cell r="C4424" t="str">
            <v>ENERO</v>
          </cell>
          <cell r="D4424" t="str">
            <v>2017</v>
          </cell>
          <cell r="E4424">
            <v>770</v>
          </cell>
          <cell r="F4424" t="str">
            <v>D6F-907</v>
          </cell>
          <cell r="G4424" t="str">
            <v>T2Y-979</v>
          </cell>
          <cell r="H4424" t="str">
            <v>LAS BAMBAS</v>
          </cell>
          <cell r="I4424">
            <v>203433</v>
          </cell>
          <cell r="J4424" t="str">
            <v>REPUESTO</v>
          </cell>
          <cell r="K4424" t="str">
            <v>FUSIBLES DE 20A</v>
          </cell>
          <cell r="L4424">
            <v>3</v>
          </cell>
          <cell r="M4424" t="str">
            <v>UNID.</v>
          </cell>
          <cell r="N4424" t="str">
            <v>TRACTO</v>
          </cell>
          <cell r="O4424">
            <v>36</v>
          </cell>
          <cell r="P4424" t="str">
            <v>M4</v>
          </cell>
          <cell r="Q4424" t="str">
            <v>J1</v>
          </cell>
          <cell r="R4424" t="str">
            <v>J8</v>
          </cell>
          <cell r="S4424" t="str">
            <v>PENDIENTE</v>
          </cell>
          <cell r="T4424">
            <v>0</v>
          </cell>
          <cell r="U4424" t="str">
            <v>JULLIRI APAZA UBALDO</v>
          </cell>
          <cell r="V4424" t="str">
            <v>FLOREZ CONDORI  JOSE WILLIANS</v>
          </cell>
        </row>
        <row r="4425">
          <cell r="A4425">
            <v>4408</v>
          </cell>
          <cell r="B4425">
            <v>42754</v>
          </cell>
          <cell r="C4425" t="str">
            <v>ENERO</v>
          </cell>
          <cell r="D4425" t="str">
            <v>2017</v>
          </cell>
          <cell r="E4425">
            <v>770</v>
          </cell>
          <cell r="F4425" t="str">
            <v>D6F-907</v>
          </cell>
          <cell r="G4425" t="str">
            <v>T2Y-979</v>
          </cell>
          <cell r="H4425" t="str">
            <v>LAS BAMBAS</v>
          </cell>
          <cell r="I4425">
            <v>203433</v>
          </cell>
          <cell r="J4425" t="str">
            <v>REPUESTO</v>
          </cell>
          <cell r="K4425" t="str">
            <v>FILTRO DE COMBUSTIBLE PRIMARIO</v>
          </cell>
          <cell r="L4425">
            <v>1</v>
          </cell>
          <cell r="M4425" t="str">
            <v>UNID.</v>
          </cell>
          <cell r="N4425" t="str">
            <v>TRACTO</v>
          </cell>
          <cell r="O4425">
            <v>36</v>
          </cell>
          <cell r="P4425" t="str">
            <v>M4</v>
          </cell>
          <cell r="Q4425" t="str">
            <v>J1</v>
          </cell>
          <cell r="R4425" t="str">
            <v>J8</v>
          </cell>
          <cell r="S4425" t="str">
            <v>PENDIENTE</v>
          </cell>
          <cell r="T4425">
            <v>0</v>
          </cell>
          <cell r="U4425" t="str">
            <v>JULLIRI APAZA UBALDO</v>
          </cell>
          <cell r="V4425" t="str">
            <v>FLOREZ CONDORI  JOSE WILLIANS</v>
          </cell>
        </row>
        <row r="4426">
          <cell r="A4426">
            <v>4409</v>
          </cell>
          <cell r="B4426">
            <v>42754</v>
          </cell>
          <cell r="C4426" t="str">
            <v>ENERO</v>
          </cell>
          <cell r="D4426" t="str">
            <v>2017</v>
          </cell>
          <cell r="E4426">
            <v>770</v>
          </cell>
          <cell r="F4426" t="str">
            <v>D6F-907</v>
          </cell>
          <cell r="G4426" t="str">
            <v>T2Y-979</v>
          </cell>
          <cell r="H4426" t="str">
            <v>LAS BAMBAS</v>
          </cell>
          <cell r="I4426">
            <v>203433</v>
          </cell>
          <cell r="J4426" t="str">
            <v>REPUESTO</v>
          </cell>
          <cell r="K4426" t="str">
            <v>FILTRO DE COMBUSTIBLE SECUNDARIO TIPO VALVULA</v>
          </cell>
          <cell r="L4426">
            <v>1</v>
          </cell>
          <cell r="M4426" t="str">
            <v>UNID.</v>
          </cell>
          <cell r="N4426" t="str">
            <v>TRACTO</v>
          </cell>
          <cell r="O4426">
            <v>36</v>
          </cell>
          <cell r="P4426" t="str">
            <v>M4</v>
          </cell>
          <cell r="Q4426" t="str">
            <v>J1</v>
          </cell>
          <cell r="R4426" t="str">
            <v>J8</v>
          </cell>
          <cell r="S4426" t="str">
            <v>PENDIENTE</v>
          </cell>
          <cell r="T4426">
            <v>0</v>
          </cell>
          <cell r="U4426" t="str">
            <v>JULLIRI APAZA UBALDO</v>
          </cell>
          <cell r="V4426" t="str">
            <v>FLOREZ CONDORI  JOSE WILLIANS</v>
          </cell>
        </row>
        <row r="4427">
          <cell r="A4427">
            <v>4410</v>
          </cell>
          <cell r="B4427">
            <v>42754</v>
          </cell>
          <cell r="C4427" t="str">
            <v>ENERO</v>
          </cell>
          <cell r="D4427" t="str">
            <v>2017</v>
          </cell>
          <cell r="E4427">
            <v>770</v>
          </cell>
          <cell r="F4427" t="str">
            <v>D6F-907</v>
          </cell>
          <cell r="G4427" t="str">
            <v>T2Y-979</v>
          </cell>
          <cell r="H4427" t="str">
            <v>LAS BAMBAS</v>
          </cell>
          <cell r="I4427">
            <v>203433</v>
          </cell>
          <cell r="J4427" t="str">
            <v>REPUESTO</v>
          </cell>
          <cell r="K4427" t="str">
            <v>VALVULA  DE CEBADOR DE COMBUSTIBLE</v>
          </cell>
          <cell r="L4427">
            <v>1</v>
          </cell>
          <cell r="M4427" t="str">
            <v>UNID.</v>
          </cell>
          <cell r="N4427" t="str">
            <v>TRACTO</v>
          </cell>
          <cell r="O4427">
            <v>36</v>
          </cell>
          <cell r="P4427" t="str">
            <v>M4</v>
          </cell>
          <cell r="Q4427" t="str">
            <v>J1</v>
          </cell>
          <cell r="R4427" t="str">
            <v>J8</v>
          </cell>
          <cell r="S4427" t="str">
            <v>PENDIENTE</v>
          </cell>
          <cell r="T4427">
            <v>0</v>
          </cell>
          <cell r="U4427" t="str">
            <v>JULLIRI APAZA UBALDO</v>
          </cell>
          <cell r="V4427" t="str">
            <v>FLOREZ CONDORI  JOSE WILLIANS</v>
          </cell>
        </row>
        <row r="4428">
          <cell r="A4428">
            <v>4411</v>
          </cell>
          <cell r="B4428">
            <v>42754</v>
          </cell>
          <cell r="C4428" t="str">
            <v>ENERO</v>
          </cell>
          <cell r="D4428" t="str">
            <v>2017</v>
          </cell>
          <cell r="E4428">
            <v>770</v>
          </cell>
          <cell r="F4428" t="str">
            <v>D6F-907</v>
          </cell>
          <cell r="G4428" t="str">
            <v>T2Y-979</v>
          </cell>
          <cell r="H4428" t="str">
            <v>LAS BAMBAS</v>
          </cell>
          <cell r="I4428">
            <v>203433</v>
          </cell>
          <cell r="J4428" t="str">
            <v>REPUESTO</v>
          </cell>
          <cell r="K4428" t="str">
            <v>LIMPIACONTACTO</v>
          </cell>
          <cell r="L4428">
            <v>1</v>
          </cell>
          <cell r="M4428" t="str">
            <v>UNID.</v>
          </cell>
          <cell r="N4428" t="str">
            <v>TRACTO</v>
          </cell>
          <cell r="O4428">
            <v>36</v>
          </cell>
          <cell r="P4428" t="str">
            <v>M4</v>
          </cell>
          <cell r="Q4428" t="str">
            <v>J1</v>
          </cell>
          <cell r="R4428" t="str">
            <v>J8</v>
          </cell>
          <cell r="S4428" t="str">
            <v>PENDIENTE</v>
          </cell>
          <cell r="T4428">
            <v>0</v>
          </cell>
          <cell r="U4428" t="str">
            <v>JULLIRI APAZA UBALDO</v>
          </cell>
          <cell r="V4428" t="str">
            <v>FLOREZ CONDORI  JOSE WILLIANS</v>
          </cell>
        </row>
        <row r="4429">
          <cell r="A4429">
            <v>4412</v>
          </cell>
          <cell r="B4429">
            <v>42754</v>
          </cell>
          <cell r="C4429" t="str">
            <v>ENERO</v>
          </cell>
          <cell r="D4429" t="str">
            <v>2017</v>
          </cell>
          <cell r="E4429">
            <v>770</v>
          </cell>
          <cell r="F4429" t="str">
            <v>D6F-907</v>
          </cell>
          <cell r="G4429" t="str">
            <v>T2Y-979</v>
          </cell>
          <cell r="H4429" t="str">
            <v>LAS BAMBAS</v>
          </cell>
          <cell r="I4429">
            <v>203433</v>
          </cell>
          <cell r="J4429" t="str">
            <v>REPUESTO</v>
          </cell>
          <cell r="K4429" t="str">
            <v>SENSOR DE PRESION DE BOMBA DE COMBUSTIBLE</v>
          </cell>
          <cell r="L4429">
            <v>1</v>
          </cell>
          <cell r="M4429" t="str">
            <v>UNID.</v>
          </cell>
          <cell r="N4429" t="str">
            <v>TRACTO</v>
          </cell>
          <cell r="O4429">
            <v>36</v>
          </cell>
          <cell r="P4429" t="str">
            <v>M4</v>
          </cell>
          <cell r="Q4429" t="str">
            <v>J1</v>
          </cell>
          <cell r="R4429" t="str">
            <v>J8</v>
          </cell>
          <cell r="S4429" t="str">
            <v>PENDIENTE</v>
          </cell>
          <cell r="T4429">
            <v>0</v>
          </cell>
          <cell r="U4429" t="str">
            <v>JULLIRI APAZA UBALDO</v>
          </cell>
          <cell r="V4429" t="str">
            <v>FLOREZ CONDORI  JOSE WILLIANS</v>
          </cell>
        </row>
        <row r="4430">
          <cell r="A4430">
            <v>4406</v>
          </cell>
          <cell r="B4430">
            <v>42754</v>
          </cell>
          <cell r="C4430" t="str">
            <v>ENERO</v>
          </cell>
          <cell r="D4430" t="str">
            <v>2017</v>
          </cell>
          <cell r="E4430">
            <v>200</v>
          </cell>
          <cell r="F4430" t="str">
            <v>TALLER</v>
          </cell>
          <cell r="G4430" t="str">
            <v>TALLER</v>
          </cell>
          <cell r="H4430" t="str">
            <v>TALLER</v>
          </cell>
          <cell r="I4430" t="str">
            <v>TALLER</v>
          </cell>
          <cell r="J4430" t="str">
            <v>MATERIALES</v>
          </cell>
          <cell r="K4430" t="str">
            <v>TRAPO INDUSTRIAL</v>
          </cell>
          <cell r="L4430">
            <v>1</v>
          </cell>
          <cell r="M4430" t="str">
            <v>KG.</v>
          </cell>
          <cell r="N4430" t="str">
            <v>TALLER</v>
          </cell>
          <cell r="O4430">
            <v>36</v>
          </cell>
          <cell r="P4430" t="str">
            <v>J8</v>
          </cell>
          <cell r="Q4430" t="str">
            <v>J1</v>
          </cell>
          <cell r="R4430" t="str">
            <v>J8</v>
          </cell>
          <cell r="S4430" t="str">
            <v>PENDIENTE</v>
          </cell>
          <cell r="T4430">
            <v>0</v>
          </cell>
          <cell r="U4430" t="str">
            <v>ARANGO PAREJA ANGELA ROSARIO</v>
          </cell>
          <cell r="V4430" t="str">
            <v>FLOREZ CONDORI  JOSE WILLIANS</v>
          </cell>
        </row>
        <row r="4431">
          <cell r="A4431">
            <v>4413</v>
          </cell>
          <cell r="B4431">
            <v>42754</v>
          </cell>
          <cell r="C4431" t="str">
            <v>ENERO</v>
          </cell>
          <cell r="D4431" t="str">
            <v>2017</v>
          </cell>
          <cell r="E4431">
            <v>200</v>
          </cell>
          <cell r="F4431" t="str">
            <v>TALLER</v>
          </cell>
          <cell r="G4431" t="str">
            <v>TALLER</v>
          </cell>
          <cell r="H4431" t="str">
            <v>TALLER</v>
          </cell>
          <cell r="I4431" t="str">
            <v>TALLER</v>
          </cell>
          <cell r="J4431" t="str">
            <v>MATERIALES</v>
          </cell>
          <cell r="K4431" t="str">
            <v>TIBE</v>
          </cell>
          <cell r="L4431">
            <v>2</v>
          </cell>
          <cell r="M4431" t="str">
            <v>UNID.</v>
          </cell>
          <cell r="N4431" t="str">
            <v>TRACTO</v>
          </cell>
          <cell r="O4431">
            <v>36</v>
          </cell>
          <cell r="P4431" t="str">
            <v>M4</v>
          </cell>
          <cell r="Q4431" t="str">
            <v>J1</v>
          </cell>
          <cell r="R4431" t="str">
            <v>J8</v>
          </cell>
          <cell r="S4431" t="str">
            <v>PENDIENTE</v>
          </cell>
          <cell r="T4431">
            <v>0</v>
          </cell>
          <cell r="U4431" t="str">
            <v>JULLIRI APAZA UBALDO</v>
          </cell>
          <cell r="V4431" t="str">
            <v>FLOREZ CONDORI  JOSE WILLIANS</v>
          </cell>
        </row>
        <row r="4432">
          <cell r="A4432">
            <v>4414</v>
          </cell>
          <cell r="B4432">
            <v>42754</v>
          </cell>
          <cell r="C4432" t="str">
            <v>ENERO</v>
          </cell>
          <cell r="D4432" t="str">
            <v>2017</v>
          </cell>
          <cell r="E4432">
            <v>200</v>
          </cell>
          <cell r="F4432" t="str">
            <v>TALLER</v>
          </cell>
          <cell r="G4432" t="str">
            <v>TALLER</v>
          </cell>
          <cell r="H4432" t="str">
            <v>TALLER</v>
          </cell>
          <cell r="I4432" t="str">
            <v>TALLER</v>
          </cell>
          <cell r="J4432" t="str">
            <v>MATERIALES</v>
          </cell>
          <cell r="K4432" t="str">
            <v>TRAPO INDUSTRIAL</v>
          </cell>
          <cell r="L4432">
            <v>1</v>
          </cell>
          <cell r="M4432" t="str">
            <v>KG.</v>
          </cell>
          <cell r="N4432" t="str">
            <v>TRACTO</v>
          </cell>
          <cell r="O4432">
            <v>36</v>
          </cell>
          <cell r="P4432" t="str">
            <v>M4</v>
          </cell>
          <cell r="Q4432" t="str">
            <v>J1</v>
          </cell>
          <cell r="R4432" t="str">
            <v>J8</v>
          </cell>
          <cell r="S4432" t="str">
            <v>PENDIENTE</v>
          </cell>
          <cell r="T4432">
            <v>0</v>
          </cell>
          <cell r="U4432" t="str">
            <v>JULLIRI APAZA UBALDO</v>
          </cell>
          <cell r="V4432" t="str">
            <v>FLOREZ CONDORI  JOSE WILLIANS</v>
          </cell>
        </row>
        <row r="4433">
          <cell r="A4433">
            <v>4395</v>
          </cell>
          <cell r="B4433">
            <v>42754</v>
          </cell>
          <cell r="C4433" t="str">
            <v>ENERO</v>
          </cell>
          <cell r="D4433" t="str">
            <v>2017</v>
          </cell>
          <cell r="E4433">
            <v>868</v>
          </cell>
          <cell r="F4433" t="str">
            <v>X2W-759</v>
          </cell>
          <cell r="G4433" t="str">
            <v>C5V-999</v>
          </cell>
          <cell r="H4433" t="str">
            <v>LAS BAMBAS</v>
          </cell>
          <cell r="I4433">
            <v>158756</v>
          </cell>
          <cell r="J4433" t="str">
            <v>REPUESTO</v>
          </cell>
          <cell r="K4433" t="str">
            <v>FOCO LAGRIMA 12V</v>
          </cell>
          <cell r="L4433">
            <v>4</v>
          </cell>
          <cell r="M4433" t="str">
            <v>UNID.</v>
          </cell>
          <cell r="N4433" t="str">
            <v>TRACTO</v>
          </cell>
          <cell r="O4433">
            <v>36</v>
          </cell>
          <cell r="P4433" t="str">
            <v>E2</v>
          </cell>
          <cell r="Q4433" t="str">
            <v>J1</v>
          </cell>
          <cell r="R4433" t="str">
            <v>J8</v>
          </cell>
          <cell r="S4433" t="str">
            <v>PENDIENTE</v>
          </cell>
          <cell r="T4433">
            <v>0</v>
          </cell>
          <cell r="U4433" t="str">
            <v>YUCA BELLIDO BORIS YERSY</v>
          </cell>
          <cell r="V4433" t="str">
            <v>FLOREZ CONDORI  JOSE WILLIANS</v>
          </cell>
        </row>
        <row r="4434">
          <cell r="A4434">
            <v>4426</v>
          </cell>
          <cell r="B4434">
            <v>42754</v>
          </cell>
          <cell r="C4434" t="str">
            <v>ENERO</v>
          </cell>
          <cell r="D4434" t="str">
            <v>2017</v>
          </cell>
          <cell r="E4434">
            <v>868</v>
          </cell>
          <cell r="F4434" t="str">
            <v>X2W-759</v>
          </cell>
          <cell r="G4434" t="str">
            <v>C5V-999</v>
          </cell>
          <cell r="H4434" t="str">
            <v>LAS BAMBAS</v>
          </cell>
          <cell r="I4434">
            <v>158756</v>
          </cell>
          <cell r="J4434" t="str">
            <v>SERVICIO</v>
          </cell>
          <cell r="K4434" t="str">
            <v>SERVICIO DE TAPIZADO</v>
          </cell>
          <cell r="L4434">
            <v>1</v>
          </cell>
          <cell r="M4434" t="str">
            <v>UNID.</v>
          </cell>
          <cell r="N4434" t="str">
            <v>TRACTO</v>
          </cell>
          <cell r="O4434">
            <v>36</v>
          </cell>
          <cell r="P4434" t="str">
            <v>J1</v>
          </cell>
          <cell r="Q4434" t="str">
            <v>J1</v>
          </cell>
          <cell r="R4434" t="str">
            <v>J8</v>
          </cell>
          <cell r="S4434" t="str">
            <v>ENTREGADO</v>
          </cell>
          <cell r="T4434">
            <v>0</v>
          </cell>
          <cell r="U4434" t="str">
            <v>FLOREZ CONDORI  JOSE WILLIANS</v>
          </cell>
          <cell r="V4434" t="str">
            <v>FLOREZ CONDORI  JOSE WILLIANS</v>
          </cell>
        </row>
        <row r="4435">
          <cell r="A4435">
            <v>4373</v>
          </cell>
          <cell r="B4435">
            <v>42754</v>
          </cell>
          <cell r="C4435" t="str">
            <v>ENERO</v>
          </cell>
          <cell r="D4435" t="str">
            <v>2017</v>
          </cell>
          <cell r="E4435">
            <v>860</v>
          </cell>
          <cell r="F4435" t="str">
            <v>X2W-760</v>
          </cell>
          <cell r="G4435" t="str">
            <v>C5V-992</v>
          </cell>
          <cell r="H4435" t="str">
            <v>LAS BAMBAS</v>
          </cell>
          <cell r="I4435">
            <v>154566</v>
          </cell>
          <cell r="J4435" t="str">
            <v>REPUESTO</v>
          </cell>
          <cell r="K4435" t="str">
            <v>FARO STOP</v>
          </cell>
          <cell r="L4435">
            <v>1</v>
          </cell>
          <cell r="M4435" t="str">
            <v>UNID.</v>
          </cell>
          <cell r="N4435" t="str">
            <v>TRACTO</v>
          </cell>
          <cell r="O4435">
            <v>36</v>
          </cell>
          <cell r="P4435" t="str">
            <v>E3</v>
          </cell>
          <cell r="Q4435" t="str">
            <v>j1</v>
          </cell>
          <cell r="R4435" t="str">
            <v>J8</v>
          </cell>
          <cell r="S4435" t="str">
            <v>PENDIENTE</v>
          </cell>
          <cell r="T4435">
            <v>0</v>
          </cell>
          <cell r="U4435" t="str">
            <v>CONDORI CHURATA ALEX</v>
          </cell>
          <cell r="V4435" t="str">
            <v>FLOREZ CONDORI  JOSE WILLIANS</v>
          </cell>
        </row>
        <row r="4436">
          <cell r="A4436">
            <v>4374</v>
          </cell>
          <cell r="B4436">
            <v>42754</v>
          </cell>
          <cell r="C4436" t="str">
            <v>ENERO</v>
          </cell>
          <cell r="D4436" t="str">
            <v>2017</v>
          </cell>
          <cell r="E4436">
            <v>860</v>
          </cell>
          <cell r="F4436" t="str">
            <v>X2W-760</v>
          </cell>
          <cell r="G4436" t="str">
            <v>C5V-992</v>
          </cell>
          <cell r="H4436" t="str">
            <v>LAS BAMBAS</v>
          </cell>
          <cell r="I4436">
            <v>154566</v>
          </cell>
          <cell r="J4436" t="str">
            <v>REPUESTO</v>
          </cell>
          <cell r="K4436" t="str">
            <v>FARO INTERMITENTE</v>
          </cell>
          <cell r="L4436">
            <v>1</v>
          </cell>
          <cell r="M4436" t="str">
            <v>UNID.</v>
          </cell>
          <cell r="N4436" t="str">
            <v>TRACTO</v>
          </cell>
          <cell r="O4436">
            <v>36</v>
          </cell>
          <cell r="P4436" t="str">
            <v>E3</v>
          </cell>
          <cell r="Q4436" t="str">
            <v>j1</v>
          </cell>
          <cell r="R4436" t="str">
            <v>J8</v>
          </cell>
          <cell r="S4436" t="str">
            <v>PENDIENTE</v>
          </cell>
          <cell r="T4436">
            <v>0</v>
          </cell>
          <cell r="U4436" t="str">
            <v>CONDORI CHURATA ALEX</v>
          </cell>
          <cell r="V4436" t="str">
            <v>FLOREZ CONDORI  JOSE WILLIANS</v>
          </cell>
        </row>
        <row r="4437">
          <cell r="A4437">
            <v>4384</v>
          </cell>
          <cell r="B4437">
            <v>42754</v>
          </cell>
          <cell r="C4437" t="str">
            <v>ENERO</v>
          </cell>
          <cell r="D4437" t="str">
            <v>2017</v>
          </cell>
          <cell r="E4437">
            <v>860</v>
          </cell>
          <cell r="F4437" t="str">
            <v>X2W-760</v>
          </cell>
          <cell r="G4437" t="str">
            <v>C5V-992</v>
          </cell>
          <cell r="H4437" t="str">
            <v>LAS BAMBAS</v>
          </cell>
          <cell r="I4437">
            <v>154566</v>
          </cell>
          <cell r="J4437" t="str">
            <v>SERVICIO</v>
          </cell>
          <cell r="K4437" t="str">
            <v>SERVICIO DE REPARACION DE INTERCOOLER</v>
          </cell>
          <cell r="L4437">
            <v>1</v>
          </cell>
          <cell r="M4437" t="str">
            <v>UNID.</v>
          </cell>
          <cell r="N4437" t="str">
            <v>TRACTO</v>
          </cell>
          <cell r="O4437">
            <v>36</v>
          </cell>
          <cell r="P4437" t="str">
            <v>M2</v>
          </cell>
          <cell r="Q4437" t="str">
            <v>J1</v>
          </cell>
          <cell r="R4437" t="str">
            <v>J8</v>
          </cell>
          <cell r="S4437" t="str">
            <v>PENDIENTE</v>
          </cell>
          <cell r="T4437">
            <v>0</v>
          </cell>
          <cell r="U4437" t="str">
            <v>CHUMPITAZ GAGO JULIO ENRIQUE</v>
          </cell>
          <cell r="V4437" t="str">
            <v>FLOREZ CONDORI  JOSE WILLIANS</v>
          </cell>
        </row>
        <row r="4438">
          <cell r="A4438">
            <v>4385</v>
          </cell>
          <cell r="B4438">
            <v>42754</v>
          </cell>
          <cell r="C4438" t="str">
            <v>ENERO</v>
          </cell>
          <cell r="D4438" t="str">
            <v>2017</v>
          </cell>
          <cell r="E4438">
            <v>860</v>
          </cell>
          <cell r="F4438" t="str">
            <v>X2W-760</v>
          </cell>
          <cell r="G4438" t="str">
            <v>C5V-992</v>
          </cell>
          <cell r="H4438" t="str">
            <v>LAS BAMBAS</v>
          </cell>
          <cell r="I4438">
            <v>154566</v>
          </cell>
          <cell r="J4438" t="str">
            <v>REPUESTO</v>
          </cell>
          <cell r="K4438" t="str">
            <v>ACEITE 15W40</v>
          </cell>
          <cell r="L4438">
            <v>10</v>
          </cell>
          <cell r="M4438" t="str">
            <v>GLNS.</v>
          </cell>
          <cell r="N4438" t="str">
            <v>TRACTO</v>
          </cell>
          <cell r="O4438">
            <v>36</v>
          </cell>
          <cell r="P4438" t="str">
            <v>M2</v>
          </cell>
          <cell r="Q4438" t="str">
            <v>J1</v>
          </cell>
          <cell r="R4438" t="str">
            <v>J8</v>
          </cell>
          <cell r="S4438" t="str">
            <v>PENDIENTE</v>
          </cell>
          <cell r="T4438">
            <v>0</v>
          </cell>
          <cell r="U4438" t="str">
            <v>CHUMPITAZ GAGO JULIO ENRIQUE</v>
          </cell>
          <cell r="V4438" t="str">
            <v>FLOREZ CONDORI  JOSE WILLIANS</v>
          </cell>
        </row>
        <row r="4439">
          <cell r="A4439">
            <v>4386</v>
          </cell>
          <cell r="B4439">
            <v>42754</v>
          </cell>
          <cell r="C4439" t="str">
            <v>ENERO</v>
          </cell>
          <cell r="D4439" t="str">
            <v>2017</v>
          </cell>
          <cell r="E4439">
            <v>860</v>
          </cell>
          <cell r="F4439" t="str">
            <v>X2W-760</v>
          </cell>
          <cell r="G4439" t="str">
            <v>C5V-992</v>
          </cell>
          <cell r="H4439" t="str">
            <v>LAS BAMBAS</v>
          </cell>
          <cell r="I4439">
            <v>154566</v>
          </cell>
          <cell r="J4439" t="str">
            <v>REPUESTO</v>
          </cell>
          <cell r="K4439" t="str">
            <v>FILTRO DE ACEITE</v>
          </cell>
          <cell r="L4439">
            <v>1</v>
          </cell>
          <cell r="M4439" t="str">
            <v>UNID.</v>
          </cell>
          <cell r="N4439" t="str">
            <v>TRACTO</v>
          </cell>
          <cell r="O4439">
            <v>36</v>
          </cell>
          <cell r="P4439" t="str">
            <v>M2</v>
          </cell>
          <cell r="Q4439" t="str">
            <v>J1</v>
          </cell>
          <cell r="R4439" t="str">
            <v>J8</v>
          </cell>
          <cell r="S4439" t="str">
            <v>PENDIENTE</v>
          </cell>
          <cell r="T4439">
            <v>0</v>
          </cell>
          <cell r="U4439" t="str">
            <v>CHUMPITAZ GAGO JULIO ENRIQUE</v>
          </cell>
          <cell r="V4439" t="str">
            <v>FLOREZ CONDORI  JOSE WILLIANS</v>
          </cell>
        </row>
        <row r="4440">
          <cell r="A4440">
            <v>4387</v>
          </cell>
          <cell r="B4440">
            <v>42754</v>
          </cell>
          <cell r="C4440" t="str">
            <v>ENERO</v>
          </cell>
          <cell r="D4440" t="str">
            <v>2017</v>
          </cell>
          <cell r="E4440">
            <v>860</v>
          </cell>
          <cell r="F4440" t="str">
            <v>X2W-760</v>
          </cell>
          <cell r="G4440" t="str">
            <v>C5V-992</v>
          </cell>
          <cell r="H4440" t="str">
            <v>LAS BAMBAS</v>
          </cell>
          <cell r="I4440">
            <v>154566</v>
          </cell>
          <cell r="J4440" t="str">
            <v>REPUESTO</v>
          </cell>
          <cell r="K4440" t="str">
            <v>FILTRO DE COMBUSTIBLE</v>
          </cell>
          <cell r="L4440">
            <v>1</v>
          </cell>
          <cell r="M4440" t="str">
            <v>UNID.</v>
          </cell>
          <cell r="N4440" t="str">
            <v>TRACTO</v>
          </cell>
          <cell r="O4440">
            <v>36</v>
          </cell>
          <cell r="P4440" t="str">
            <v>M2</v>
          </cell>
          <cell r="Q4440" t="str">
            <v>J1</v>
          </cell>
          <cell r="R4440" t="str">
            <v>J8</v>
          </cell>
          <cell r="S4440" t="str">
            <v>PENDIENTE</v>
          </cell>
          <cell r="T4440">
            <v>0</v>
          </cell>
          <cell r="U4440" t="str">
            <v>CHUMPITAZ GAGO JULIO ENRIQUE</v>
          </cell>
          <cell r="V4440" t="str">
            <v>FLOREZ CONDORI  JOSE WILLIANS</v>
          </cell>
        </row>
        <row r="4441">
          <cell r="A4441">
            <v>4467</v>
          </cell>
          <cell r="B4441">
            <v>42755</v>
          </cell>
          <cell r="C4441" t="str">
            <v>ENERO</v>
          </cell>
          <cell r="D4441" t="str">
            <v>2017</v>
          </cell>
          <cell r="E4441">
            <v>875</v>
          </cell>
          <cell r="F4441" t="str">
            <v>AMV-781</v>
          </cell>
          <cell r="G4441" t="str">
            <v>CAMIONETA</v>
          </cell>
          <cell r="H4441" t="str">
            <v>LAS BAMBAS</v>
          </cell>
          <cell r="I4441">
            <v>33574</v>
          </cell>
          <cell r="J4441" t="str">
            <v>MATERIALES</v>
          </cell>
          <cell r="K4441" t="str">
            <v>DISCO DE CORTE 7"</v>
          </cell>
          <cell r="L4441">
            <v>1</v>
          </cell>
          <cell r="M4441" t="str">
            <v>UNID.</v>
          </cell>
          <cell r="N4441" t="str">
            <v>CAMIONETA</v>
          </cell>
          <cell r="O4441">
            <v>35</v>
          </cell>
          <cell r="P4441" t="str">
            <v>S1</v>
          </cell>
          <cell r="Q4441" t="str">
            <v>J1</v>
          </cell>
          <cell r="R4441" t="str">
            <v>J8</v>
          </cell>
          <cell r="S4441" t="str">
            <v>PENDIENTE</v>
          </cell>
          <cell r="T4441">
            <v>0</v>
          </cell>
          <cell r="U4441" t="str">
            <v>BAYONA CRUZ CRISTIAN ARMANDO</v>
          </cell>
          <cell r="V4441" t="str">
            <v>FLOREZ CONDORI  JOSE WILLIANS</v>
          </cell>
        </row>
        <row r="4442">
          <cell r="A4442">
            <v>4445</v>
          </cell>
          <cell r="B4442">
            <v>42755</v>
          </cell>
          <cell r="C4442" t="str">
            <v>ENERO</v>
          </cell>
          <cell r="D4442" t="str">
            <v>2017</v>
          </cell>
          <cell r="E4442">
            <v>788</v>
          </cell>
          <cell r="F4442" t="str">
            <v>B2L-889</v>
          </cell>
          <cell r="G4442" t="str">
            <v>CAMION</v>
          </cell>
          <cell r="H4442" t="str">
            <v>TAMBOMAYO</v>
          </cell>
          <cell r="I4442">
            <v>124981</v>
          </cell>
          <cell r="J4442" t="str">
            <v>REPUESTO</v>
          </cell>
          <cell r="K4442" t="str">
            <v xml:space="preserve">PERNO 1/4 </v>
          </cell>
          <cell r="L4442">
            <v>1</v>
          </cell>
          <cell r="M4442" t="str">
            <v>UNID.</v>
          </cell>
          <cell r="N4442" t="str">
            <v>TRACTO</v>
          </cell>
          <cell r="O4442">
            <v>35</v>
          </cell>
          <cell r="P4442" t="str">
            <v>E3</v>
          </cell>
          <cell r="Q4442" t="str">
            <v>J1</v>
          </cell>
          <cell r="R4442" t="str">
            <v>J8</v>
          </cell>
          <cell r="S4442" t="str">
            <v>PENDIENTE</v>
          </cell>
          <cell r="T4442">
            <v>0</v>
          </cell>
          <cell r="U4442" t="str">
            <v>CONDORI CHURATA ALEX</v>
          </cell>
          <cell r="V4442" t="str">
            <v>FLOREZ CONDORI  JOSE WILLIANS</v>
          </cell>
        </row>
        <row r="4443">
          <cell r="A4443">
            <v>4446</v>
          </cell>
          <cell r="B4443">
            <v>42755</v>
          </cell>
          <cell r="C4443" t="str">
            <v>ENERO</v>
          </cell>
          <cell r="D4443" t="str">
            <v>2017</v>
          </cell>
          <cell r="E4443">
            <v>788</v>
          </cell>
          <cell r="F4443" t="str">
            <v>B2L-889</v>
          </cell>
          <cell r="G4443" t="str">
            <v>CAMION</v>
          </cell>
          <cell r="H4443" t="str">
            <v>TAMBOMAYO</v>
          </cell>
          <cell r="I4443">
            <v>124981</v>
          </cell>
          <cell r="J4443" t="str">
            <v>REPUESTO</v>
          </cell>
          <cell r="K4443" t="str">
            <v>TUERCA SEGURA</v>
          </cell>
          <cell r="L4443">
            <v>1</v>
          </cell>
          <cell r="M4443" t="str">
            <v>UNID.</v>
          </cell>
          <cell r="N4443" t="str">
            <v>TRACTO</v>
          </cell>
          <cell r="O4443">
            <v>35</v>
          </cell>
          <cell r="P4443" t="str">
            <v>E3</v>
          </cell>
          <cell r="Q4443" t="str">
            <v>J1</v>
          </cell>
          <cell r="R4443" t="str">
            <v>J8</v>
          </cell>
          <cell r="S4443" t="str">
            <v>PENDIENTE</v>
          </cell>
          <cell r="T4443">
            <v>0</v>
          </cell>
          <cell r="U4443" t="str">
            <v>CONDORI CHURATA ALEX</v>
          </cell>
          <cell r="V4443" t="str">
            <v>FLOREZ CONDORI  JOSE WILLIANS</v>
          </cell>
        </row>
        <row r="4444">
          <cell r="A4444">
            <v>4457</v>
          </cell>
          <cell r="B4444">
            <v>42755</v>
          </cell>
          <cell r="C4444" t="str">
            <v>ENERO</v>
          </cell>
          <cell r="D4444" t="str">
            <v>2017</v>
          </cell>
          <cell r="E4444">
            <v>788</v>
          </cell>
          <cell r="F4444" t="str">
            <v>B2L-889</v>
          </cell>
          <cell r="G4444" t="str">
            <v>CAMION</v>
          </cell>
          <cell r="H4444" t="str">
            <v>TAMBOMAYO</v>
          </cell>
          <cell r="I4444">
            <v>124981</v>
          </cell>
          <cell r="J4444" t="str">
            <v>REPUESTO</v>
          </cell>
          <cell r="K4444" t="str">
            <v>PERNOS MANGHOLE</v>
          </cell>
          <cell r="L4444">
            <v>2</v>
          </cell>
          <cell r="M4444" t="str">
            <v>UNID.</v>
          </cell>
          <cell r="N4444" t="str">
            <v>CISTERNA</v>
          </cell>
          <cell r="O4444">
            <v>35</v>
          </cell>
          <cell r="P4444" t="str">
            <v>S1</v>
          </cell>
          <cell r="Q4444" t="str">
            <v>J1</v>
          </cell>
          <cell r="R4444" t="str">
            <v>J8</v>
          </cell>
          <cell r="S4444" t="str">
            <v>PENDIENTE</v>
          </cell>
          <cell r="T4444">
            <v>0</v>
          </cell>
          <cell r="U4444" t="str">
            <v>BAYONA CRUZ CRISTIAN ARMANDO</v>
          </cell>
          <cell r="V4444" t="str">
            <v>FLOREZ CONDORI  JOSE WILLIANS</v>
          </cell>
        </row>
        <row r="4445">
          <cell r="A4445">
            <v>4443</v>
          </cell>
          <cell r="B4445">
            <v>42755</v>
          </cell>
          <cell r="C4445" t="str">
            <v>ENERO</v>
          </cell>
          <cell r="D4445" t="str">
            <v>2017</v>
          </cell>
          <cell r="E4445">
            <v>867</v>
          </cell>
          <cell r="F4445" t="str">
            <v>C5R-899</v>
          </cell>
          <cell r="G4445" t="str">
            <v>A0U-978</v>
          </cell>
          <cell r="H4445" t="str">
            <v>LAS BAMBAS</v>
          </cell>
          <cell r="I4445">
            <v>260960</v>
          </cell>
          <cell r="J4445" t="str">
            <v>REPUESTO</v>
          </cell>
          <cell r="K4445" t="str">
            <v>FAJA DE ALTERNADOR</v>
          </cell>
          <cell r="L4445">
            <v>1</v>
          </cell>
          <cell r="M4445" t="str">
            <v>UNID.</v>
          </cell>
          <cell r="N4445" t="str">
            <v>TRACTO</v>
          </cell>
          <cell r="O4445">
            <v>35</v>
          </cell>
          <cell r="P4445" t="str">
            <v>M2</v>
          </cell>
          <cell r="Q4445" t="str">
            <v>J1</v>
          </cell>
          <cell r="R4445" t="str">
            <v>J8</v>
          </cell>
          <cell r="S4445" t="str">
            <v>PENDIENTE</v>
          </cell>
          <cell r="T4445">
            <v>0</v>
          </cell>
          <cell r="U4445" t="str">
            <v>CHUMPITAZ GAGO JULIO ENRIQUE</v>
          </cell>
          <cell r="V4445" t="str">
            <v>FLOREZ CONDORI  JOSE WILLIANS</v>
          </cell>
        </row>
        <row r="4446">
          <cell r="A4446">
            <v>4458</v>
          </cell>
          <cell r="B4446">
            <v>42755</v>
          </cell>
          <cell r="C4446" t="str">
            <v>ENERO</v>
          </cell>
          <cell r="D4446" t="str">
            <v>2017</v>
          </cell>
          <cell r="E4446">
            <v>865</v>
          </cell>
          <cell r="F4446" t="str">
            <v>C9P-948</v>
          </cell>
          <cell r="G4446" t="str">
            <v>B4O-995</v>
          </cell>
          <cell r="H4446" t="str">
            <v>LAS BAMBAS</v>
          </cell>
          <cell r="I4446">
            <v>161210</v>
          </cell>
          <cell r="J4446" t="str">
            <v>REPUESTO</v>
          </cell>
          <cell r="K4446" t="str">
            <v>AGUA LIMPIA PARABRISA</v>
          </cell>
          <cell r="L4446">
            <v>1</v>
          </cell>
          <cell r="M4446" t="str">
            <v>GLNS.</v>
          </cell>
          <cell r="N4446" t="str">
            <v>TRACTO</v>
          </cell>
          <cell r="O4446">
            <v>35</v>
          </cell>
          <cell r="P4446" t="str">
            <v>M8</v>
          </cell>
          <cell r="Q4446" t="str">
            <v>J1</v>
          </cell>
          <cell r="R4446" t="str">
            <v>J8</v>
          </cell>
          <cell r="S4446" t="str">
            <v>PENDIENTE</v>
          </cell>
          <cell r="T4446">
            <v>0</v>
          </cell>
          <cell r="U4446" t="str">
            <v>VARILLAS GAGO  OSCAR ALBERTO</v>
          </cell>
          <cell r="V4446" t="str">
            <v>FLOREZ CONDORI  JOSE WILLIANS</v>
          </cell>
        </row>
        <row r="4447">
          <cell r="A4447">
            <v>4459</v>
          </cell>
          <cell r="B4447">
            <v>42755</v>
          </cell>
          <cell r="C4447" t="str">
            <v>ENERO</v>
          </cell>
          <cell r="D4447" t="str">
            <v>2017</v>
          </cell>
          <cell r="E4447">
            <v>865</v>
          </cell>
          <cell r="F4447" t="str">
            <v>C9P-948</v>
          </cell>
          <cell r="G4447" t="str">
            <v>B4O-995</v>
          </cell>
          <cell r="H4447" t="str">
            <v>LAS BAMBAS</v>
          </cell>
          <cell r="I4447">
            <v>161210</v>
          </cell>
          <cell r="J4447" t="str">
            <v>REPUESTO</v>
          </cell>
          <cell r="K4447" t="str">
            <v>ACEITE 15W40</v>
          </cell>
          <cell r="L4447">
            <v>0.5</v>
          </cell>
          <cell r="M4447" t="str">
            <v>GLNS.</v>
          </cell>
          <cell r="N4447" t="str">
            <v>TRACTO</v>
          </cell>
          <cell r="O4447">
            <v>35</v>
          </cell>
          <cell r="P4447" t="str">
            <v>M8</v>
          </cell>
          <cell r="Q4447" t="str">
            <v>J1</v>
          </cell>
          <cell r="R4447" t="str">
            <v>J8</v>
          </cell>
          <cell r="S4447" t="str">
            <v>PENDIENTE</v>
          </cell>
          <cell r="T4447">
            <v>0</v>
          </cell>
          <cell r="U4447" t="str">
            <v>VARILLAS GAGO  OSCAR ALBERTO</v>
          </cell>
          <cell r="V4447" t="str">
            <v>FLOREZ CONDORI  JOSE WILLIANS</v>
          </cell>
        </row>
        <row r="4448">
          <cell r="A4448">
            <v>4460</v>
          </cell>
          <cell r="B4448">
            <v>42755</v>
          </cell>
          <cell r="C4448" t="str">
            <v>ENERO</v>
          </cell>
          <cell r="D4448" t="str">
            <v>2017</v>
          </cell>
          <cell r="E4448">
            <v>865</v>
          </cell>
          <cell r="F4448" t="str">
            <v>C9P-948</v>
          </cell>
          <cell r="G4448" t="str">
            <v>B4O-995</v>
          </cell>
          <cell r="H4448" t="str">
            <v>LAS BAMBAS</v>
          </cell>
          <cell r="I4448">
            <v>161210</v>
          </cell>
          <cell r="J4448" t="str">
            <v>REPUESTO</v>
          </cell>
          <cell r="K4448" t="str">
            <v>REFRIGERANTE</v>
          </cell>
          <cell r="L4448">
            <v>0.5</v>
          </cell>
          <cell r="M4448" t="str">
            <v>GLNS.</v>
          </cell>
          <cell r="N4448" t="str">
            <v>TRACTO</v>
          </cell>
          <cell r="O4448">
            <v>35</v>
          </cell>
          <cell r="P4448" t="str">
            <v>M8</v>
          </cell>
          <cell r="Q4448" t="str">
            <v>J1</v>
          </cell>
          <cell r="R4448" t="str">
            <v>J8</v>
          </cell>
          <cell r="S4448" t="str">
            <v>PENDIENTE</v>
          </cell>
          <cell r="T4448">
            <v>0</v>
          </cell>
          <cell r="U4448" t="str">
            <v>VARILLAS GAGO  OSCAR ALBERTO</v>
          </cell>
          <cell r="V4448" t="str">
            <v>FLOREZ CONDORI  JOSE WILLIANS</v>
          </cell>
        </row>
        <row r="4449">
          <cell r="A4449">
            <v>4461</v>
          </cell>
          <cell r="B4449">
            <v>42755</v>
          </cell>
          <cell r="C4449" t="str">
            <v>ENERO</v>
          </cell>
          <cell r="D4449" t="str">
            <v>2017</v>
          </cell>
          <cell r="E4449">
            <v>865</v>
          </cell>
          <cell r="F4449" t="str">
            <v>C9P-948</v>
          </cell>
          <cell r="G4449" t="str">
            <v>B4O-995</v>
          </cell>
          <cell r="H4449" t="str">
            <v>LAS BAMBAS</v>
          </cell>
          <cell r="I4449">
            <v>161210</v>
          </cell>
          <cell r="J4449" t="str">
            <v>REPUESTO</v>
          </cell>
          <cell r="K4449" t="str">
            <v>PRECINTO</v>
          </cell>
          <cell r="L4449">
            <v>1</v>
          </cell>
          <cell r="M4449" t="str">
            <v>GLNS.</v>
          </cell>
          <cell r="N4449" t="str">
            <v>TRACTO</v>
          </cell>
          <cell r="O4449">
            <v>35</v>
          </cell>
          <cell r="P4449" t="str">
            <v>M8</v>
          </cell>
          <cell r="Q4449" t="str">
            <v>J1</v>
          </cell>
          <cell r="R4449" t="str">
            <v>J8</v>
          </cell>
          <cell r="S4449" t="str">
            <v>PENDIENTE</v>
          </cell>
          <cell r="T4449">
            <v>0</v>
          </cell>
          <cell r="U4449" t="str">
            <v>VARILLAS GAGO  OSCAR ALBERTO</v>
          </cell>
          <cell r="V4449" t="str">
            <v>FLOREZ CONDORI  JOSE WILLIANS</v>
          </cell>
        </row>
        <row r="4450">
          <cell r="A4450">
            <v>4463</v>
          </cell>
          <cell r="B4450">
            <v>42755</v>
          </cell>
          <cell r="C4450" t="str">
            <v>ENERO</v>
          </cell>
          <cell r="D4450" t="str">
            <v>2017</v>
          </cell>
          <cell r="E4450">
            <v>865</v>
          </cell>
          <cell r="F4450" t="str">
            <v>C9P-948</v>
          </cell>
          <cell r="G4450" t="str">
            <v>B4O-995</v>
          </cell>
          <cell r="H4450" t="str">
            <v>LAS BAMBAS</v>
          </cell>
          <cell r="I4450">
            <v>161210</v>
          </cell>
          <cell r="J4450" t="str">
            <v>REPUESTO</v>
          </cell>
          <cell r="K4450" t="str">
            <v>PERNOS DE 5/8 X 6"</v>
          </cell>
          <cell r="L4450">
            <v>2</v>
          </cell>
          <cell r="M4450" t="str">
            <v>UNID.</v>
          </cell>
          <cell r="N4450" t="str">
            <v>TRACTO</v>
          </cell>
          <cell r="O4450">
            <v>35</v>
          </cell>
          <cell r="P4450" t="str">
            <v>M8</v>
          </cell>
          <cell r="Q4450" t="str">
            <v>J1</v>
          </cell>
          <cell r="R4450" t="str">
            <v>J8</v>
          </cell>
          <cell r="S4450" t="str">
            <v>PENDIENTE</v>
          </cell>
          <cell r="T4450">
            <v>0</v>
          </cell>
          <cell r="U4450" t="str">
            <v>VARILLAS GAGO  OSCAR ALBERTO</v>
          </cell>
          <cell r="V4450" t="str">
            <v>FLOREZ CONDORI  JOSE WILLIANS</v>
          </cell>
        </row>
        <row r="4451">
          <cell r="A4451">
            <v>4464</v>
          </cell>
          <cell r="B4451">
            <v>42755</v>
          </cell>
          <cell r="C4451" t="str">
            <v>ENERO</v>
          </cell>
          <cell r="D4451" t="str">
            <v>2017</v>
          </cell>
          <cell r="E4451">
            <v>865</v>
          </cell>
          <cell r="F4451" t="str">
            <v>C9P-948</v>
          </cell>
          <cell r="G4451" t="str">
            <v>B4O-995</v>
          </cell>
          <cell r="H4451" t="str">
            <v>LAS BAMBAS</v>
          </cell>
          <cell r="I4451">
            <v>161210</v>
          </cell>
          <cell r="J4451" t="str">
            <v>REPUESTO</v>
          </cell>
          <cell r="K4451" t="str">
            <v>TUERCA SEGURA DE 5/8</v>
          </cell>
          <cell r="L4451">
            <v>2</v>
          </cell>
          <cell r="M4451" t="str">
            <v>UNID.</v>
          </cell>
          <cell r="N4451" t="str">
            <v>TRACTO</v>
          </cell>
          <cell r="O4451">
            <v>35</v>
          </cell>
          <cell r="P4451" t="str">
            <v>M8</v>
          </cell>
          <cell r="Q4451" t="str">
            <v>J1</v>
          </cell>
          <cell r="R4451" t="str">
            <v>J8</v>
          </cell>
          <cell r="S4451" t="str">
            <v>PENDIENTE</v>
          </cell>
          <cell r="T4451">
            <v>0</v>
          </cell>
          <cell r="U4451" t="str">
            <v>VARILLAS GAGO  OSCAR ALBERTO</v>
          </cell>
          <cell r="V4451" t="str">
            <v>FLOREZ CONDORI  JOSE WILLIANS</v>
          </cell>
        </row>
        <row r="4452">
          <cell r="A4452">
            <v>4465</v>
          </cell>
          <cell r="B4452">
            <v>42755</v>
          </cell>
          <cell r="C4452" t="str">
            <v>ENERO</v>
          </cell>
          <cell r="D4452" t="str">
            <v>2017</v>
          </cell>
          <cell r="E4452">
            <v>865</v>
          </cell>
          <cell r="F4452" t="str">
            <v>C9P-948</v>
          </cell>
          <cell r="G4452" t="str">
            <v>B4O-995</v>
          </cell>
          <cell r="H4452" t="str">
            <v>LAS BAMBAS</v>
          </cell>
          <cell r="I4452">
            <v>161210</v>
          </cell>
          <cell r="J4452" t="str">
            <v>REPUESTO</v>
          </cell>
          <cell r="K4452" t="str">
            <v>PERNO DE 9/16 X6"</v>
          </cell>
          <cell r="L4452">
            <v>1</v>
          </cell>
          <cell r="M4452" t="str">
            <v>UNID.</v>
          </cell>
          <cell r="N4452" t="str">
            <v>TRACTO</v>
          </cell>
          <cell r="O4452">
            <v>35</v>
          </cell>
          <cell r="P4452" t="str">
            <v>M8</v>
          </cell>
          <cell r="Q4452" t="str">
            <v>J1</v>
          </cell>
          <cell r="R4452" t="str">
            <v>J8</v>
          </cell>
          <cell r="S4452" t="str">
            <v>PENDIENTE</v>
          </cell>
          <cell r="T4452">
            <v>0</v>
          </cell>
          <cell r="U4452" t="str">
            <v>VARILLAS GAGO  OSCAR ALBERTO</v>
          </cell>
          <cell r="V4452" t="str">
            <v>FLOREZ CONDORI  JOSE WILLIANS</v>
          </cell>
        </row>
        <row r="4453">
          <cell r="A4453">
            <v>4466</v>
          </cell>
          <cell r="B4453">
            <v>42755</v>
          </cell>
          <cell r="C4453" t="str">
            <v>ENERO</v>
          </cell>
          <cell r="D4453" t="str">
            <v>2017</v>
          </cell>
          <cell r="E4453">
            <v>865</v>
          </cell>
          <cell r="F4453" t="str">
            <v>C9P-948</v>
          </cell>
          <cell r="G4453" t="str">
            <v>B4O-995</v>
          </cell>
          <cell r="H4453" t="str">
            <v>LAS BAMBAS</v>
          </cell>
          <cell r="I4453">
            <v>161210</v>
          </cell>
          <cell r="J4453" t="str">
            <v>REPUESTO</v>
          </cell>
          <cell r="K4453" t="str">
            <v>TUERCA SEGURA DE 9/16</v>
          </cell>
          <cell r="L4453">
            <v>1</v>
          </cell>
          <cell r="M4453" t="str">
            <v>UNID.</v>
          </cell>
          <cell r="N4453" t="str">
            <v>TRACTO</v>
          </cell>
          <cell r="O4453">
            <v>35</v>
          </cell>
          <cell r="P4453" t="str">
            <v>M8</v>
          </cell>
          <cell r="Q4453" t="str">
            <v>J1</v>
          </cell>
          <cell r="R4453" t="str">
            <v>J8</v>
          </cell>
          <cell r="S4453" t="str">
            <v>PENDIENTE</v>
          </cell>
          <cell r="T4453">
            <v>0</v>
          </cell>
          <cell r="U4453" t="str">
            <v>VARILLAS GAGO  OSCAR ALBERTO</v>
          </cell>
          <cell r="V4453" t="str">
            <v>FLOREZ CONDORI  JOSE WILLIANS</v>
          </cell>
        </row>
        <row r="4454">
          <cell r="A4454">
            <v>4444</v>
          </cell>
          <cell r="B4454">
            <v>42755</v>
          </cell>
          <cell r="C4454" t="str">
            <v>ENERO</v>
          </cell>
          <cell r="D4454" t="str">
            <v>2017</v>
          </cell>
          <cell r="E4454">
            <v>200</v>
          </cell>
          <cell r="F4454" t="str">
            <v>TALLER</v>
          </cell>
          <cell r="G4454" t="str">
            <v>TALLER</v>
          </cell>
          <cell r="H4454" t="str">
            <v>TALLER</v>
          </cell>
          <cell r="I4454" t="str">
            <v>TALLER</v>
          </cell>
          <cell r="J4454" t="str">
            <v>MATERIALES</v>
          </cell>
          <cell r="K4454" t="str">
            <v>SELLOCORD 1/8</v>
          </cell>
          <cell r="L4454">
            <v>1</v>
          </cell>
          <cell r="M4454" t="str">
            <v>KG.</v>
          </cell>
          <cell r="N4454" t="str">
            <v>TALLER</v>
          </cell>
          <cell r="O4454">
            <v>35</v>
          </cell>
          <cell r="P4454" t="str">
            <v>S1</v>
          </cell>
          <cell r="Q4454" t="str">
            <v>J1</v>
          </cell>
          <cell r="R4454" t="str">
            <v>J8</v>
          </cell>
          <cell r="S4454" t="str">
            <v>PENDIENTE</v>
          </cell>
          <cell r="T4454">
            <v>0</v>
          </cell>
          <cell r="U4454" t="str">
            <v>BAYONA CRUZ CRISTIAN ARMANDO</v>
          </cell>
          <cell r="V4454" t="str">
            <v>FLOREZ CONDORI  JOSE WILLIANS</v>
          </cell>
        </row>
        <row r="4455">
          <cell r="A4455">
            <v>4447</v>
          </cell>
          <cell r="B4455">
            <v>42755</v>
          </cell>
          <cell r="C4455" t="str">
            <v>ENERO</v>
          </cell>
          <cell r="D4455" t="str">
            <v>2017</v>
          </cell>
          <cell r="E4455">
            <v>200</v>
          </cell>
          <cell r="F4455" t="str">
            <v>TALLER</v>
          </cell>
          <cell r="G4455" t="str">
            <v>TALLER</v>
          </cell>
          <cell r="H4455" t="str">
            <v>TALLER</v>
          </cell>
          <cell r="I4455" t="str">
            <v>TALLER</v>
          </cell>
          <cell r="J4455" t="str">
            <v>REPUESTO</v>
          </cell>
          <cell r="K4455" t="str">
            <v xml:space="preserve">PRECINTOS </v>
          </cell>
          <cell r="L4455">
            <v>10</v>
          </cell>
          <cell r="M4455" t="str">
            <v>UNID.</v>
          </cell>
          <cell r="N4455" t="str">
            <v>TALLER</v>
          </cell>
          <cell r="O4455">
            <v>35</v>
          </cell>
          <cell r="P4455" t="str">
            <v>E3</v>
          </cell>
          <cell r="Q4455" t="str">
            <v>J1</v>
          </cell>
          <cell r="R4455" t="str">
            <v>J8</v>
          </cell>
          <cell r="S4455" t="str">
            <v>PENDIENTE</v>
          </cell>
          <cell r="T4455">
            <v>0</v>
          </cell>
          <cell r="U4455" t="str">
            <v>CONDORI CHURATA ALEX</v>
          </cell>
          <cell r="V4455" t="str">
            <v>FLOREZ CONDORI  JOSE WILLIANS</v>
          </cell>
        </row>
        <row r="4456">
          <cell r="A4456">
            <v>4448</v>
          </cell>
          <cell r="B4456">
            <v>42755</v>
          </cell>
          <cell r="C4456" t="str">
            <v>ENERO</v>
          </cell>
          <cell r="D4456" t="str">
            <v>2017</v>
          </cell>
          <cell r="E4456">
            <v>200</v>
          </cell>
          <cell r="F4456" t="str">
            <v>TALLER</v>
          </cell>
          <cell r="G4456" t="str">
            <v>TALLER</v>
          </cell>
          <cell r="H4456" t="str">
            <v>TALLER</v>
          </cell>
          <cell r="I4456" t="str">
            <v>TALLER</v>
          </cell>
          <cell r="J4456" t="str">
            <v>REPUESTO</v>
          </cell>
          <cell r="K4456" t="str">
            <v>MANGUERA CORRUGADA</v>
          </cell>
          <cell r="L4456">
            <v>1</v>
          </cell>
          <cell r="M4456" t="str">
            <v>M</v>
          </cell>
          <cell r="N4456" t="str">
            <v>TALLER</v>
          </cell>
          <cell r="O4456">
            <v>35</v>
          </cell>
          <cell r="P4456" t="str">
            <v>E3</v>
          </cell>
          <cell r="Q4456" t="str">
            <v>J1</v>
          </cell>
          <cell r="R4456" t="str">
            <v>J8</v>
          </cell>
          <cell r="S4456" t="str">
            <v>PENDIENTE</v>
          </cell>
          <cell r="T4456">
            <v>0</v>
          </cell>
          <cell r="U4456" t="str">
            <v>CONDORI CHURATA ALEX</v>
          </cell>
          <cell r="V4456" t="str">
            <v>FLOREZ CONDORI  JOSE WILLIANS</v>
          </cell>
        </row>
        <row r="4457">
          <cell r="A4457">
            <v>4456</v>
          </cell>
          <cell r="B4457">
            <v>42755</v>
          </cell>
          <cell r="C4457" t="str">
            <v>ENERO</v>
          </cell>
          <cell r="D4457" t="str">
            <v>2017</v>
          </cell>
          <cell r="E4457">
            <v>200</v>
          </cell>
          <cell r="F4457" t="str">
            <v>TALLER</v>
          </cell>
          <cell r="G4457" t="str">
            <v>TALLER</v>
          </cell>
          <cell r="H4457" t="str">
            <v>TALLER</v>
          </cell>
          <cell r="I4457" t="str">
            <v>TALLER</v>
          </cell>
          <cell r="J4457" t="str">
            <v>MATERIALES</v>
          </cell>
          <cell r="K4457" t="str">
            <v>CINTA TEFLON</v>
          </cell>
          <cell r="L4457">
            <v>1</v>
          </cell>
          <cell r="M4457" t="str">
            <v>UNID.</v>
          </cell>
          <cell r="N4457" t="str">
            <v>TALLER</v>
          </cell>
          <cell r="O4457">
            <v>35</v>
          </cell>
          <cell r="P4457" t="str">
            <v>M1</v>
          </cell>
          <cell r="Q4457" t="str">
            <v>J1</v>
          </cell>
          <cell r="R4457" t="str">
            <v>J8</v>
          </cell>
          <cell r="S4457" t="str">
            <v>PENDIENTE</v>
          </cell>
          <cell r="T4457">
            <v>0</v>
          </cell>
          <cell r="U4457" t="str">
            <v>CABEZAS SANCHEZ JEAN JHONATAN</v>
          </cell>
          <cell r="V4457" t="str">
            <v>FLOREZ CONDORI  JOSE WILLIANS</v>
          </cell>
        </row>
        <row r="4458">
          <cell r="A4458">
            <v>4440</v>
          </cell>
          <cell r="B4458">
            <v>42755</v>
          </cell>
          <cell r="C4458" t="str">
            <v>ENERO</v>
          </cell>
          <cell r="D4458" t="str">
            <v>2017</v>
          </cell>
          <cell r="E4458">
            <v>868</v>
          </cell>
          <cell r="F4458" t="str">
            <v>X2W-759</v>
          </cell>
          <cell r="G4458" t="str">
            <v>C5V-999</v>
          </cell>
          <cell r="H4458" t="str">
            <v>LAS BAMBAS</v>
          </cell>
          <cell r="I4458">
            <v>158756</v>
          </cell>
          <cell r="J4458" t="str">
            <v>REPUESTO</v>
          </cell>
          <cell r="K4458" t="str">
            <v>LLANTAS REENCAUCHADAS IDY 11R 22.5</v>
          </cell>
          <cell r="L4458">
            <v>4</v>
          </cell>
          <cell r="M4458" t="str">
            <v>UNID.</v>
          </cell>
          <cell r="N4458" t="str">
            <v>TRACTO</v>
          </cell>
          <cell r="O4458">
            <v>35</v>
          </cell>
          <cell r="P4458" t="str">
            <v>N1</v>
          </cell>
          <cell r="Q4458" t="str">
            <v>J1</v>
          </cell>
          <cell r="R4458" t="str">
            <v>J8</v>
          </cell>
          <cell r="S4458" t="str">
            <v>PENDIENTE</v>
          </cell>
          <cell r="T4458">
            <v>0</v>
          </cell>
          <cell r="U4458" t="str">
            <v>AGUILAR CCANTUTA WILLY</v>
          </cell>
          <cell r="V4458" t="str">
            <v>FLOREZ CONDORI  JOSE WILLIANS</v>
          </cell>
        </row>
        <row r="4459">
          <cell r="A4459">
            <v>4441</v>
          </cell>
          <cell r="B4459">
            <v>42755</v>
          </cell>
          <cell r="C4459" t="str">
            <v>ENERO</v>
          </cell>
          <cell r="D4459" t="str">
            <v>2017</v>
          </cell>
          <cell r="E4459">
            <v>868</v>
          </cell>
          <cell r="F4459" t="str">
            <v>X2W-759</v>
          </cell>
          <cell r="G4459" t="str">
            <v>C5V-999</v>
          </cell>
          <cell r="H4459" t="str">
            <v>LAS BAMBAS</v>
          </cell>
          <cell r="I4459">
            <v>158756</v>
          </cell>
          <cell r="J4459" t="str">
            <v>REPUESTO</v>
          </cell>
          <cell r="K4459" t="str">
            <v>VALVULAS DE PINTON</v>
          </cell>
          <cell r="L4459">
            <v>4</v>
          </cell>
          <cell r="M4459" t="str">
            <v>UNID.</v>
          </cell>
          <cell r="N4459" t="str">
            <v>TRACTO</v>
          </cell>
          <cell r="O4459">
            <v>35</v>
          </cell>
          <cell r="P4459" t="str">
            <v>N1</v>
          </cell>
          <cell r="Q4459" t="str">
            <v>J1</v>
          </cell>
          <cell r="R4459" t="str">
            <v>J8</v>
          </cell>
          <cell r="S4459" t="str">
            <v>PENDIENTE</v>
          </cell>
          <cell r="T4459">
            <v>0</v>
          </cell>
          <cell r="U4459" t="str">
            <v>AGUILAR CCANTUTA WILLY</v>
          </cell>
          <cell r="V4459" t="str">
            <v>FLOREZ CONDORI  JOSE WILLIANS</v>
          </cell>
        </row>
        <row r="4460">
          <cell r="A4460">
            <v>4449</v>
          </cell>
          <cell r="B4460">
            <v>42755</v>
          </cell>
          <cell r="C4460" t="str">
            <v>ENERO</v>
          </cell>
          <cell r="D4460" t="str">
            <v>2017</v>
          </cell>
          <cell r="E4460">
            <v>868</v>
          </cell>
          <cell r="F4460" t="str">
            <v>X2W-759</v>
          </cell>
          <cell r="G4460" t="str">
            <v>C5V-999</v>
          </cell>
          <cell r="H4460" t="str">
            <v>LAS BAMBAS</v>
          </cell>
          <cell r="I4460">
            <v>158756</v>
          </cell>
          <cell r="J4460" t="str">
            <v>REPUESTO</v>
          </cell>
          <cell r="K4460" t="str">
            <v>ACEITE 15W40</v>
          </cell>
          <cell r="L4460">
            <v>10</v>
          </cell>
          <cell r="M4460" t="str">
            <v>GLNS.</v>
          </cell>
          <cell r="N4460" t="str">
            <v>TRACTO</v>
          </cell>
          <cell r="O4460">
            <v>35</v>
          </cell>
          <cell r="P4460" t="str">
            <v>M1</v>
          </cell>
          <cell r="Q4460" t="str">
            <v>J1</v>
          </cell>
          <cell r="R4460" t="str">
            <v>J8</v>
          </cell>
          <cell r="S4460" t="str">
            <v>PENDIENTE</v>
          </cell>
          <cell r="T4460">
            <v>0</v>
          </cell>
          <cell r="U4460" t="str">
            <v>CABEZAS SANCHEZ JEAN JHONATAN</v>
          </cell>
          <cell r="V4460" t="str">
            <v>FLOREZ CONDORI  JOSE WILLIANS</v>
          </cell>
        </row>
        <row r="4461">
          <cell r="A4461">
            <v>4450</v>
          </cell>
          <cell r="B4461">
            <v>42755</v>
          </cell>
          <cell r="C4461" t="str">
            <v>ENERO</v>
          </cell>
          <cell r="D4461" t="str">
            <v>2017</v>
          </cell>
          <cell r="E4461">
            <v>868</v>
          </cell>
          <cell r="F4461" t="str">
            <v>X2W-759</v>
          </cell>
          <cell r="G4461" t="str">
            <v>C5V-999</v>
          </cell>
          <cell r="H4461" t="str">
            <v>LAS BAMBAS</v>
          </cell>
          <cell r="I4461">
            <v>158756</v>
          </cell>
          <cell r="J4461" t="str">
            <v>REPUESTO</v>
          </cell>
          <cell r="K4461" t="str">
            <v>FILTRO PRIMARIO DE COMBUSTIBLE</v>
          </cell>
          <cell r="L4461">
            <v>1</v>
          </cell>
          <cell r="M4461" t="str">
            <v>UNID.</v>
          </cell>
          <cell r="N4461" t="str">
            <v>TRACTO</v>
          </cell>
          <cell r="O4461">
            <v>35</v>
          </cell>
          <cell r="P4461" t="str">
            <v>M1</v>
          </cell>
          <cell r="Q4461" t="str">
            <v>J1</v>
          </cell>
          <cell r="R4461" t="str">
            <v>J8</v>
          </cell>
          <cell r="S4461" t="str">
            <v>PENDIENTE</v>
          </cell>
          <cell r="T4461">
            <v>0</v>
          </cell>
          <cell r="U4461" t="str">
            <v>CABEZAS SANCHEZ JEAN JHONATAN</v>
          </cell>
          <cell r="V4461" t="str">
            <v>FLOREZ CONDORI  JOSE WILLIANS</v>
          </cell>
        </row>
        <row r="4462">
          <cell r="A4462">
            <v>4451</v>
          </cell>
          <cell r="B4462">
            <v>42755</v>
          </cell>
          <cell r="C4462" t="str">
            <v>ENERO</v>
          </cell>
          <cell r="D4462" t="str">
            <v>2017</v>
          </cell>
          <cell r="E4462">
            <v>868</v>
          </cell>
          <cell r="F4462" t="str">
            <v>X2W-759</v>
          </cell>
          <cell r="G4462" t="str">
            <v>C5V-999</v>
          </cell>
          <cell r="H4462" t="str">
            <v>LAS BAMBAS</v>
          </cell>
          <cell r="I4462">
            <v>158756</v>
          </cell>
          <cell r="J4462" t="str">
            <v>REPUESTO</v>
          </cell>
          <cell r="K4462" t="str">
            <v>FILTRO RACOR DE COMBUISTIBLE</v>
          </cell>
          <cell r="L4462">
            <v>1</v>
          </cell>
          <cell r="M4462" t="str">
            <v>UNID.</v>
          </cell>
          <cell r="N4462" t="str">
            <v>TRACTO</v>
          </cell>
          <cell r="O4462">
            <v>35</v>
          </cell>
          <cell r="P4462" t="str">
            <v>M1</v>
          </cell>
          <cell r="Q4462" t="str">
            <v>J1</v>
          </cell>
          <cell r="R4462" t="str">
            <v>J8</v>
          </cell>
          <cell r="S4462" t="str">
            <v>PENDIENTE</v>
          </cell>
          <cell r="T4462">
            <v>0</v>
          </cell>
          <cell r="U4462" t="str">
            <v>CABEZAS SANCHEZ JEAN JHONATAN</v>
          </cell>
          <cell r="V4462" t="str">
            <v>FLOREZ CONDORI  JOSE WILLIANS</v>
          </cell>
        </row>
        <row r="4463">
          <cell r="A4463">
            <v>4452</v>
          </cell>
          <cell r="B4463">
            <v>42755</v>
          </cell>
          <cell r="C4463" t="str">
            <v>ENERO</v>
          </cell>
          <cell r="D4463" t="str">
            <v>2017</v>
          </cell>
          <cell r="E4463">
            <v>868</v>
          </cell>
          <cell r="F4463" t="str">
            <v>X2W-759</v>
          </cell>
          <cell r="G4463" t="str">
            <v>C5V-999</v>
          </cell>
          <cell r="H4463" t="str">
            <v>LAS BAMBAS</v>
          </cell>
          <cell r="I4463">
            <v>158756</v>
          </cell>
          <cell r="J4463" t="str">
            <v>REPUESTO</v>
          </cell>
          <cell r="K4463" t="str">
            <v>FILTRO DE ACEITE</v>
          </cell>
          <cell r="L4463">
            <v>1</v>
          </cell>
          <cell r="M4463" t="str">
            <v>UNID.</v>
          </cell>
          <cell r="N4463" t="str">
            <v>TRACTO</v>
          </cell>
          <cell r="O4463">
            <v>35</v>
          </cell>
          <cell r="P4463" t="str">
            <v>M1</v>
          </cell>
          <cell r="Q4463" t="str">
            <v>J1</v>
          </cell>
          <cell r="R4463" t="str">
            <v>J8</v>
          </cell>
          <cell r="S4463" t="str">
            <v>PENDIENTE</v>
          </cell>
          <cell r="T4463">
            <v>0</v>
          </cell>
          <cell r="U4463" t="str">
            <v>CABEZAS SANCHEZ JEAN JHONATAN</v>
          </cell>
          <cell r="V4463" t="str">
            <v>FLOREZ CONDORI  JOSE WILLIANS</v>
          </cell>
        </row>
        <row r="4464">
          <cell r="A4464">
            <v>4453</v>
          </cell>
          <cell r="B4464">
            <v>42755</v>
          </cell>
          <cell r="C4464" t="str">
            <v>ENERO</v>
          </cell>
          <cell r="D4464" t="str">
            <v>2017</v>
          </cell>
          <cell r="E4464">
            <v>868</v>
          </cell>
          <cell r="F4464" t="str">
            <v>X2W-759</v>
          </cell>
          <cell r="G4464" t="str">
            <v>C5V-999</v>
          </cell>
          <cell r="H4464" t="str">
            <v>LAS BAMBAS</v>
          </cell>
          <cell r="I4464">
            <v>158756</v>
          </cell>
          <cell r="J4464" t="str">
            <v>REPUESTO</v>
          </cell>
          <cell r="K4464" t="str">
            <v>FILTRO DE AIRE</v>
          </cell>
          <cell r="L4464">
            <v>1</v>
          </cell>
          <cell r="M4464" t="str">
            <v>UNID.</v>
          </cell>
          <cell r="N4464" t="str">
            <v>TRACTO</v>
          </cell>
          <cell r="O4464">
            <v>35</v>
          </cell>
          <cell r="P4464" t="str">
            <v>M1</v>
          </cell>
          <cell r="Q4464" t="str">
            <v>J1</v>
          </cell>
          <cell r="R4464" t="str">
            <v>J8</v>
          </cell>
          <cell r="S4464" t="str">
            <v>PENDIENTE</v>
          </cell>
          <cell r="T4464">
            <v>0</v>
          </cell>
          <cell r="U4464" t="str">
            <v>CABEZAS SANCHEZ JEAN JHONATAN</v>
          </cell>
          <cell r="V4464" t="str">
            <v>FLOREZ CONDORI  JOSE WILLIANS</v>
          </cell>
        </row>
        <row r="4465">
          <cell r="A4465">
            <v>4462</v>
          </cell>
          <cell r="B4465">
            <v>42755</v>
          </cell>
          <cell r="C4465" t="str">
            <v>ENERO</v>
          </cell>
          <cell r="D4465" t="str">
            <v>2017</v>
          </cell>
          <cell r="E4465">
            <v>868</v>
          </cell>
          <cell r="F4465" t="str">
            <v>X2W-759</v>
          </cell>
          <cell r="G4465" t="str">
            <v>C5V-999</v>
          </cell>
          <cell r="H4465" t="str">
            <v>LAS BAMBAS</v>
          </cell>
          <cell r="I4465">
            <v>158756</v>
          </cell>
          <cell r="J4465" t="str">
            <v>REPUESTO</v>
          </cell>
          <cell r="K4465" t="str">
            <v>TUERCA 5/8</v>
          </cell>
          <cell r="L4465">
            <v>2</v>
          </cell>
          <cell r="M4465" t="str">
            <v>UNID.</v>
          </cell>
          <cell r="N4465" t="str">
            <v>TRACTO</v>
          </cell>
          <cell r="O4465">
            <v>35</v>
          </cell>
          <cell r="P4465" t="str">
            <v>S1</v>
          </cell>
          <cell r="Q4465" t="str">
            <v>J1</v>
          </cell>
          <cell r="R4465" t="str">
            <v>J8</v>
          </cell>
          <cell r="S4465" t="str">
            <v>PENDIENTE</v>
          </cell>
          <cell r="T4465">
            <v>0</v>
          </cell>
          <cell r="U4465" t="str">
            <v>BAYONA CRUZ CRISTIAN ARMANDO</v>
          </cell>
          <cell r="V4465" t="str">
            <v>FLOREZ CONDORI  JOSE WILLIANS</v>
          </cell>
        </row>
        <row r="4466">
          <cell r="A4466">
            <v>4468</v>
          </cell>
          <cell r="B4466">
            <v>42755</v>
          </cell>
          <cell r="C4466" t="str">
            <v>ENERO</v>
          </cell>
          <cell r="D4466" t="str">
            <v>2017</v>
          </cell>
          <cell r="E4466">
            <v>868</v>
          </cell>
          <cell r="F4466" t="str">
            <v>X2W-759</v>
          </cell>
          <cell r="G4466" t="str">
            <v>C5V-999</v>
          </cell>
          <cell r="H4466" t="str">
            <v>LAS BAMBAS</v>
          </cell>
          <cell r="I4466">
            <v>158756</v>
          </cell>
          <cell r="J4466" t="str">
            <v>REPUESTO</v>
          </cell>
          <cell r="K4466" t="str">
            <v>GUARDAFANGO NEGRO</v>
          </cell>
          <cell r="L4466">
            <v>1</v>
          </cell>
          <cell r="M4466" t="str">
            <v>UNID.</v>
          </cell>
          <cell r="N4466" t="str">
            <v>CISTERNA</v>
          </cell>
          <cell r="O4466">
            <v>35</v>
          </cell>
          <cell r="P4466" t="str">
            <v>J1</v>
          </cell>
          <cell r="Q4466" t="str">
            <v>J1</v>
          </cell>
          <cell r="R4466" t="str">
            <v>J8</v>
          </cell>
          <cell r="S4466" t="str">
            <v>PENDIENTE</v>
          </cell>
          <cell r="T4466">
            <v>0</v>
          </cell>
          <cell r="U4466" t="str">
            <v>FLOREZ CONDORI  JOSE WILLIANS</v>
          </cell>
          <cell r="V4466" t="str">
            <v>FLOREZ CONDORI  JOSE WILLIANS</v>
          </cell>
        </row>
        <row r="4467">
          <cell r="A4467">
            <v>4442</v>
          </cell>
          <cell r="B4467">
            <v>42755</v>
          </cell>
          <cell r="C4467" t="str">
            <v>ENERO</v>
          </cell>
          <cell r="D4467" t="str">
            <v>2017</v>
          </cell>
          <cell r="E4467">
            <v>860</v>
          </cell>
          <cell r="F4467" t="str">
            <v>X2W-760</v>
          </cell>
          <cell r="G4467" t="str">
            <v>C5V-992</v>
          </cell>
          <cell r="H4467" t="str">
            <v>LAS BAMBAS</v>
          </cell>
          <cell r="I4467">
            <v>154566</v>
          </cell>
          <cell r="J4467" t="str">
            <v>REPUESTO</v>
          </cell>
          <cell r="K4467" t="str">
            <v>BLOQUEADOR DE BATERIA</v>
          </cell>
          <cell r="L4467">
            <v>1</v>
          </cell>
          <cell r="M4467" t="str">
            <v>UNID.</v>
          </cell>
          <cell r="N4467" t="str">
            <v>TRACTO</v>
          </cell>
          <cell r="O4467">
            <v>35</v>
          </cell>
          <cell r="P4467" t="str">
            <v>E3</v>
          </cell>
          <cell r="Q4467" t="str">
            <v>J1</v>
          </cell>
          <cell r="R4467" t="str">
            <v>J8</v>
          </cell>
          <cell r="S4467" t="str">
            <v>PENDIENTE</v>
          </cell>
          <cell r="T4467">
            <v>0</v>
          </cell>
          <cell r="U4467" t="str">
            <v>CONDORI CHURATA ALEX</v>
          </cell>
          <cell r="V4467" t="str">
            <v>FLOREZ CONDORI  JOSE WILLIANS</v>
          </cell>
        </row>
        <row r="4468">
          <cell r="A4468">
            <v>4454</v>
          </cell>
          <cell r="B4468">
            <v>42755</v>
          </cell>
          <cell r="C4468" t="str">
            <v>ENERO</v>
          </cell>
          <cell r="D4468" t="str">
            <v>2017</v>
          </cell>
          <cell r="E4468">
            <v>860</v>
          </cell>
          <cell r="F4468" t="str">
            <v>X2W-760</v>
          </cell>
          <cell r="G4468" t="str">
            <v>C5V-992</v>
          </cell>
          <cell r="H4468" t="str">
            <v>LAS BAMBAS</v>
          </cell>
          <cell r="I4468">
            <v>154566</v>
          </cell>
          <cell r="J4468" t="str">
            <v>REPUESTO</v>
          </cell>
          <cell r="K4468" t="str">
            <v>FILTRO DE PETROLEO SEPARADOR DE AGUA</v>
          </cell>
          <cell r="L4468">
            <v>1</v>
          </cell>
          <cell r="M4468" t="str">
            <v>UNID.</v>
          </cell>
          <cell r="N4468" t="str">
            <v>TRACTO</v>
          </cell>
          <cell r="O4468">
            <v>35</v>
          </cell>
          <cell r="P4468" t="str">
            <v>M2</v>
          </cell>
          <cell r="Q4468" t="str">
            <v>J1</v>
          </cell>
          <cell r="R4468" t="str">
            <v>J8</v>
          </cell>
          <cell r="S4468" t="str">
            <v>PENDIENTE</v>
          </cell>
          <cell r="T4468">
            <v>0</v>
          </cell>
          <cell r="U4468" t="str">
            <v>CHUMPITAZ GAGO JULIO ENRIQUE</v>
          </cell>
          <cell r="V4468" t="str">
            <v>FLOREZ CONDORI  JOSE WILLIANS</v>
          </cell>
        </row>
        <row r="4469">
          <cell r="A4469">
            <v>4455</v>
          </cell>
          <cell r="B4469">
            <v>42755</v>
          </cell>
          <cell r="C4469" t="str">
            <v>ENERO</v>
          </cell>
          <cell r="D4469" t="str">
            <v>2017</v>
          </cell>
          <cell r="E4469">
            <v>860</v>
          </cell>
          <cell r="F4469" t="str">
            <v>X2W-760</v>
          </cell>
          <cell r="G4469" t="str">
            <v>C5V-992</v>
          </cell>
          <cell r="H4469" t="str">
            <v>LAS BAMBAS</v>
          </cell>
          <cell r="I4469">
            <v>154566</v>
          </cell>
          <cell r="J4469" t="str">
            <v>REPUESTO</v>
          </cell>
          <cell r="K4469" t="str">
            <v>AGUA LIMPIA PARABRISA</v>
          </cell>
          <cell r="L4469">
            <v>1</v>
          </cell>
          <cell r="M4469" t="str">
            <v>GLNS.</v>
          </cell>
          <cell r="N4469" t="str">
            <v>TRACTO</v>
          </cell>
          <cell r="O4469">
            <v>35</v>
          </cell>
          <cell r="P4469" t="str">
            <v>M2</v>
          </cell>
          <cell r="Q4469" t="str">
            <v>J1</v>
          </cell>
          <cell r="R4469" t="str">
            <v>J8</v>
          </cell>
          <cell r="S4469" t="str">
            <v>PENDIENTE</v>
          </cell>
          <cell r="T4469">
            <v>0</v>
          </cell>
          <cell r="U4469" t="str">
            <v>CHUMPITAZ GAGO JULIO ENRIQUE</v>
          </cell>
          <cell r="V4469" t="str">
            <v>FLOREZ CONDORI  JOSE WILLIANS</v>
          </cell>
        </row>
        <row r="4470">
          <cell r="A4470">
            <v>4473</v>
          </cell>
          <cell r="B4470">
            <v>42756</v>
          </cell>
          <cell r="C4470" t="str">
            <v>ENERO</v>
          </cell>
          <cell r="D4470" t="str">
            <v>2017</v>
          </cell>
          <cell r="E4470">
            <v>877</v>
          </cell>
          <cell r="F4470" t="str">
            <v>ABR-796</v>
          </cell>
          <cell r="G4470" t="str">
            <v>C9S-994</v>
          </cell>
          <cell r="H4470" t="str">
            <v>LAS BAMBAS</v>
          </cell>
          <cell r="I4470">
            <v>116409</v>
          </cell>
          <cell r="J4470" t="str">
            <v>REPUESTO</v>
          </cell>
          <cell r="K4470" t="str">
            <v>REFRIGERANTE</v>
          </cell>
          <cell r="L4470">
            <v>1</v>
          </cell>
          <cell r="M4470" t="str">
            <v>GLNS.</v>
          </cell>
          <cell r="N4470" t="str">
            <v>TRACTO</v>
          </cell>
          <cell r="O4470">
            <v>34</v>
          </cell>
          <cell r="P4470" t="str">
            <v>M5</v>
          </cell>
          <cell r="Q4470" t="str">
            <v>J1</v>
          </cell>
          <cell r="R4470" t="str">
            <v>J8</v>
          </cell>
          <cell r="S4470" t="str">
            <v>PENDIENTE</v>
          </cell>
          <cell r="T4470">
            <v>0</v>
          </cell>
          <cell r="U4470" t="str">
            <v>LOPEZ RUIZ WILBERTO</v>
          </cell>
          <cell r="V4470" t="str">
            <v>FLOREZ CONDORI  JOSE WILLIANS</v>
          </cell>
        </row>
        <row r="4471">
          <cell r="A4471">
            <v>4474</v>
          </cell>
          <cell r="B4471">
            <v>42756</v>
          </cell>
          <cell r="C4471" t="str">
            <v>ENERO</v>
          </cell>
          <cell r="D4471" t="str">
            <v>2017</v>
          </cell>
          <cell r="E4471">
            <v>877</v>
          </cell>
          <cell r="F4471" t="str">
            <v>ABR-796</v>
          </cell>
          <cell r="G4471" t="str">
            <v>C9S-994</v>
          </cell>
          <cell r="H4471" t="str">
            <v>LAS BAMBAS</v>
          </cell>
          <cell r="I4471">
            <v>116409</v>
          </cell>
          <cell r="J4471" t="str">
            <v>REPUESTO</v>
          </cell>
          <cell r="K4471" t="str">
            <v>AGUA LIMPIA PARABRISA</v>
          </cell>
          <cell r="L4471">
            <v>1</v>
          </cell>
          <cell r="M4471" t="str">
            <v>GLNS.</v>
          </cell>
          <cell r="N4471" t="str">
            <v>TRACTO</v>
          </cell>
          <cell r="O4471">
            <v>34</v>
          </cell>
          <cell r="P4471" t="str">
            <v>M5</v>
          </cell>
          <cell r="Q4471" t="str">
            <v>J1</v>
          </cell>
          <cell r="R4471" t="str">
            <v>J8</v>
          </cell>
          <cell r="S4471" t="str">
            <v>PENDIENTE</v>
          </cell>
          <cell r="T4471">
            <v>0</v>
          </cell>
          <cell r="U4471" t="str">
            <v>LOPEZ RUIZ WILBERTO</v>
          </cell>
          <cell r="V4471" t="str">
            <v>FLOREZ CONDORI  JOSE WILLIANS</v>
          </cell>
        </row>
        <row r="4472">
          <cell r="A4472">
            <v>4477</v>
          </cell>
          <cell r="B4472">
            <v>42756</v>
          </cell>
          <cell r="C4472" t="str">
            <v>ENERO</v>
          </cell>
          <cell r="D4472" t="str">
            <v>2017</v>
          </cell>
          <cell r="E4472">
            <v>877</v>
          </cell>
          <cell r="F4472" t="str">
            <v>ABR-796</v>
          </cell>
          <cell r="G4472" t="str">
            <v>C9S-994</v>
          </cell>
          <cell r="H4472" t="str">
            <v>LAS BAMBAS</v>
          </cell>
          <cell r="I4472">
            <v>116409</v>
          </cell>
          <cell r="J4472" t="str">
            <v>REPUESTO</v>
          </cell>
          <cell r="K4472" t="str">
            <v>FAROS NEBLINEROS AAA</v>
          </cell>
          <cell r="L4472">
            <v>2</v>
          </cell>
          <cell r="M4472" t="str">
            <v>UNID.</v>
          </cell>
          <cell r="N4472" t="str">
            <v>TRACTO</v>
          </cell>
          <cell r="O4472">
            <v>34</v>
          </cell>
          <cell r="P4472" t="str">
            <v>E2</v>
          </cell>
          <cell r="Q4472" t="str">
            <v>J1</v>
          </cell>
          <cell r="R4472" t="str">
            <v>J8</v>
          </cell>
          <cell r="S4472" t="str">
            <v>PENDIENTE</v>
          </cell>
          <cell r="T4472">
            <v>0</v>
          </cell>
          <cell r="U4472" t="str">
            <v>YUCA BELLIDO BORIS YERSY</v>
          </cell>
          <cell r="V4472" t="str">
            <v>FLOREZ CONDORI  JOSE WILLIANS</v>
          </cell>
        </row>
        <row r="4473">
          <cell r="A4473">
            <v>4484</v>
          </cell>
          <cell r="B4473">
            <v>42756</v>
          </cell>
          <cell r="C4473" t="str">
            <v>ENERO</v>
          </cell>
          <cell r="D4473" t="str">
            <v>2017</v>
          </cell>
          <cell r="E4473">
            <v>877</v>
          </cell>
          <cell r="F4473" t="str">
            <v>ABR-796</v>
          </cell>
          <cell r="G4473" t="str">
            <v>C9S-994</v>
          </cell>
          <cell r="H4473" t="str">
            <v>LAS BAMBAS</v>
          </cell>
          <cell r="I4473">
            <v>116409</v>
          </cell>
          <cell r="J4473" t="str">
            <v>REPUESTO</v>
          </cell>
          <cell r="K4473" t="str">
            <v>MINIFUSIBLES DE 20A</v>
          </cell>
          <cell r="L4473">
            <v>4</v>
          </cell>
          <cell r="M4473" t="str">
            <v>UNID.</v>
          </cell>
          <cell r="N4473" t="str">
            <v>TRACTO</v>
          </cell>
          <cell r="O4473">
            <v>34</v>
          </cell>
          <cell r="P4473" t="str">
            <v>E2</v>
          </cell>
          <cell r="Q4473" t="str">
            <v>J1</v>
          </cell>
          <cell r="R4473" t="str">
            <v>J8</v>
          </cell>
          <cell r="S4473" t="str">
            <v>PENDIENTE</v>
          </cell>
          <cell r="T4473">
            <v>0</v>
          </cell>
          <cell r="U4473" t="str">
            <v>YUCA BELLIDO BORIS YERSY</v>
          </cell>
          <cell r="V4473" t="str">
            <v>FLOREZ CONDORI  JOSE WILLIANS</v>
          </cell>
        </row>
        <row r="4474">
          <cell r="A4474">
            <v>4485</v>
          </cell>
          <cell r="B4474">
            <v>42756</v>
          </cell>
          <cell r="C4474" t="str">
            <v>ENERO</v>
          </cell>
          <cell r="D4474" t="str">
            <v>2017</v>
          </cell>
          <cell r="E4474">
            <v>867</v>
          </cell>
          <cell r="F4474" t="str">
            <v>C5R-899</v>
          </cell>
          <cell r="G4474" t="str">
            <v>A0U-978</v>
          </cell>
          <cell r="H4474" t="str">
            <v>LAS BAMBAS</v>
          </cell>
          <cell r="I4474">
            <v>260960</v>
          </cell>
          <cell r="J4474" t="str">
            <v>REPUESTO</v>
          </cell>
          <cell r="K4474" t="str">
            <v>DISCO DE TORNAMESA</v>
          </cell>
          <cell r="L4474">
            <v>1</v>
          </cell>
          <cell r="M4474" t="str">
            <v>UNID.</v>
          </cell>
          <cell r="N4474" t="str">
            <v>CISTERNA</v>
          </cell>
          <cell r="O4474">
            <v>34</v>
          </cell>
          <cell r="P4474" t="str">
            <v>M4</v>
          </cell>
          <cell r="Q4474" t="str">
            <v>J1</v>
          </cell>
          <cell r="R4474" t="str">
            <v>J8</v>
          </cell>
          <cell r="S4474" t="str">
            <v>PENDIENTE</v>
          </cell>
          <cell r="T4474">
            <v>0</v>
          </cell>
          <cell r="U4474" t="str">
            <v>JULLIRI APAZA UBALDO</v>
          </cell>
          <cell r="V4474" t="str">
            <v>FLOREZ CONDORI  JOSE WILLIANS</v>
          </cell>
        </row>
        <row r="4475">
          <cell r="A4475">
            <v>4486</v>
          </cell>
          <cell r="B4475">
            <v>42756</v>
          </cell>
          <cell r="C4475" t="str">
            <v>ENERO</v>
          </cell>
          <cell r="D4475" t="str">
            <v>2017</v>
          </cell>
          <cell r="E4475">
            <v>867</v>
          </cell>
          <cell r="F4475" t="str">
            <v>C5R-899</v>
          </cell>
          <cell r="G4475" t="str">
            <v>A0U-978</v>
          </cell>
          <cell r="H4475" t="str">
            <v>LAS BAMBAS</v>
          </cell>
          <cell r="I4475">
            <v>260960</v>
          </cell>
          <cell r="J4475" t="str">
            <v>REPUESTO</v>
          </cell>
          <cell r="K4475" t="str">
            <v>SEGURO DE DISCO DE TORNAMESA</v>
          </cell>
          <cell r="L4475">
            <v>1</v>
          </cell>
          <cell r="M4475" t="str">
            <v>UNID.</v>
          </cell>
          <cell r="N4475" t="str">
            <v>CISTERNA</v>
          </cell>
          <cell r="O4475">
            <v>34</v>
          </cell>
          <cell r="P4475" t="str">
            <v>M4</v>
          </cell>
          <cell r="Q4475" t="str">
            <v>J1</v>
          </cell>
          <cell r="R4475" t="str">
            <v>J8</v>
          </cell>
          <cell r="S4475" t="str">
            <v>PENDIENTE</v>
          </cell>
          <cell r="T4475">
            <v>0</v>
          </cell>
          <cell r="U4475" t="str">
            <v>JULLIRI APAZA UBALDO</v>
          </cell>
          <cell r="V4475" t="str">
            <v>FLOREZ CONDORI  JOSE WILLIANS</v>
          </cell>
        </row>
        <row r="4476">
          <cell r="A4476">
            <v>4487</v>
          </cell>
          <cell r="B4476">
            <v>42756</v>
          </cell>
          <cell r="C4476" t="str">
            <v>ENERO</v>
          </cell>
          <cell r="D4476" t="str">
            <v>2017</v>
          </cell>
          <cell r="E4476">
            <v>867</v>
          </cell>
          <cell r="F4476" t="str">
            <v>C5R-899</v>
          </cell>
          <cell r="G4476" t="str">
            <v>A0U-978</v>
          </cell>
          <cell r="H4476" t="str">
            <v>LAS BAMBAS</v>
          </cell>
          <cell r="I4476">
            <v>260960</v>
          </cell>
          <cell r="J4476" t="str">
            <v>REPUESTO</v>
          </cell>
          <cell r="K4476" t="str">
            <v>PERNO DE 1/4 X 1"</v>
          </cell>
          <cell r="L4476">
            <v>4</v>
          </cell>
          <cell r="M4476" t="str">
            <v>UNID.</v>
          </cell>
          <cell r="N4476" t="str">
            <v>CISTERNA</v>
          </cell>
          <cell r="O4476">
            <v>34</v>
          </cell>
          <cell r="P4476" t="str">
            <v>M4</v>
          </cell>
          <cell r="Q4476" t="str">
            <v>J1</v>
          </cell>
          <cell r="R4476" t="str">
            <v>J8</v>
          </cell>
          <cell r="S4476" t="str">
            <v>PENDIENTE</v>
          </cell>
          <cell r="T4476">
            <v>0</v>
          </cell>
          <cell r="U4476" t="str">
            <v>JULLIRI APAZA UBALDO</v>
          </cell>
          <cell r="V4476" t="str">
            <v>FLOREZ CONDORI  JOSE WILLIANS</v>
          </cell>
        </row>
        <row r="4477">
          <cell r="A4477">
            <v>4488</v>
          </cell>
          <cell r="B4477">
            <v>42756</v>
          </cell>
          <cell r="C4477" t="str">
            <v>ENERO</v>
          </cell>
          <cell r="D4477" t="str">
            <v>2017</v>
          </cell>
          <cell r="E4477">
            <v>867</v>
          </cell>
          <cell r="F4477" t="str">
            <v>C5R-899</v>
          </cell>
          <cell r="G4477" t="str">
            <v>A0U-978</v>
          </cell>
          <cell r="H4477" t="str">
            <v>LAS BAMBAS</v>
          </cell>
          <cell r="I4477">
            <v>260960</v>
          </cell>
          <cell r="J4477" t="str">
            <v>REPUESTO</v>
          </cell>
          <cell r="K4477" t="str">
            <v>TUERCA DE SEGURO DE 1/4</v>
          </cell>
          <cell r="L4477">
            <v>4</v>
          </cell>
          <cell r="M4477" t="str">
            <v>UNID.</v>
          </cell>
          <cell r="N4477" t="str">
            <v>CISTERNA</v>
          </cell>
          <cell r="O4477">
            <v>34</v>
          </cell>
          <cell r="P4477" t="str">
            <v>M4</v>
          </cell>
          <cell r="Q4477" t="str">
            <v>J1</v>
          </cell>
          <cell r="R4477" t="str">
            <v>J8</v>
          </cell>
          <cell r="S4477" t="str">
            <v>PENDIENTE</v>
          </cell>
          <cell r="T4477">
            <v>0</v>
          </cell>
          <cell r="U4477" t="str">
            <v>JULLIRI APAZA UBALDO</v>
          </cell>
          <cell r="V4477" t="str">
            <v>FLOREZ CONDORI  JOSE WILLIANS</v>
          </cell>
        </row>
        <row r="4478">
          <cell r="A4478">
            <v>4489</v>
          </cell>
          <cell r="B4478">
            <v>42756</v>
          </cell>
          <cell r="C4478" t="str">
            <v>ENERO</v>
          </cell>
          <cell r="D4478" t="str">
            <v>2017</v>
          </cell>
          <cell r="E4478">
            <v>867</v>
          </cell>
          <cell r="F4478" t="str">
            <v>C5R-899</v>
          </cell>
          <cell r="G4478" t="str">
            <v>A0U-978</v>
          </cell>
          <cell r="H4478" t="str">
            <v>LAS BAMBAS</v>
          </cell>
          <cell r="I4478">
            <v>260960</v>
          </cell>
          <cell r="J4478" t="str">
            <v>REPUESTO</v>
          </cell>
          <cell r="K4478" t="str">
            <v>ARANDELA PLANAS DE 1/4</v>
          </cell>
          <cell r="L4478">
            <v>8</v>
          </cell>
          <cell r="M4478" t="str">
            <v>UNID.</v>
          </cell>
          <cell r="N4478" t="str">
            <v>CISTERNA</v>
          </cell>
          <cell r="O4478">
            <v>34</v>
          </cell>
          <cell r="P4478" t="str">
            <v>M4</v>
          </cell>
          <cell r="Q4478" t="str">
            <v>J1</v>
          </cell>
          <cell r="R4478" t="str">
            <v>J8</v>
          </cell>
          <cell r="S4478" t="str">
            <v>PENDIENTE</v>
          </cell>
          <cell r="T4478">
            <v>0</v>
          </cell>
          <cell r="U4478" t="str">
            <v>JULLIRI APAZA UBALDO</v>
          </cell>
          <cell r="V4478" t="str">
            <v>FLOREZ CONDORI  JOSE WILLIANS</v>
          </cell>
        </row>
        <row r="4479">
          <cell r="A4479">
            <v>4492</v>
          </cell>
          <cell r="B4479">
            <v>42756</v>
          </cell>
          <cell r="C4479" t="str">
            <v>ENERO</v>
          </cell>
          <cell r="D4479" t="str">
            <v>2017</v>
          </cell>
          <cell r="E4479">
            <v>867</v>
          </cell>
          <cell r="F4479" t="str">
            <v>C5R-899</v>
          </cell>
          <cell r="G4479" t="str">
            <v>A0U-978</v>
          </cell>
          <cell r="H4479" t="str">
            <v>LAS BAMBAS</v>
          </cell>
          <cell r="I4479">
            <v>260960</v>
          </cell>
          <cell r="J4479" t="str">
            <v>REPUESTO</v>
          </cell>
          <cell r="K4479" t="str">
            <v>JUEGO DE BOCINAS Y EJE PARA BALANCIN</v>
          </cell>
          <cell r="L4479">
            <v>4</v>
          </cell>
          <cell r="M4479" t="str">
            <v>UNID.</v>
          </cell>
          <cell r="N4479" t="str">
            <v>CISTERNA</v>
          </cell>
          <cell r="O4479">
            <v>34</v>
          </cell>
          <cell r="P4479" t="str">
            <v>S1</v>
          </cell>
          <cell r="Q4479" t="str">
            <v>J1</v>
          </cell>
          <cell r="R4479" t="str">
            <v>J8</v>
          </cell>
          <cell r="S4479" t="str">
            <v>PENDIENTE</v>
          </cell>
          <cell r="T4479">
            <v>0</v>
          </cell>
          <cell r="U4479" t="str">
            <v>BAYONA CRUZ CRISTIAN ARMANDO</v>
          </cell>
          <cell r="V4479" t="str">
            <v>FLOREZ CONDORI  JOSE WILLIANS</v>
          </cell>
        </row>
        <row r="4480">
          <cell r="A4480">
            <v>4483</v>
          </cell>
          <cell r="B4480">
            <v>42756</v>
          </cell>
          <cell r="C4480" t="str">
            <v>ENERO</v>
          </cell>
          <cell r="D4480" t="str">
            <v>2017</v>
          </cell>
          <cell r="E4480">
            <v>832</v>
          </cell>
          <cell r="F4480" t="str">
            <v>D3P-747</v>
          </cell>
          <cell r="G4480" t="str">
            <v>A0T-985</v>
          </cell>
          <cell r="H4480" t="str">
            <v>LAS BAMBAS</v>
          </cell>
          <cell r="I4480">
            <v>190395</v>
          </cell>
          <cell r="J4480" t="str">
            <v>REPUESTO</v>
          </cell>
          <cell r="K4480" t="str">
            <v>VALVULA DE APERTURA Y CIERRE DE AIRE</v>
          </cell>
          <cell r="L4480">
            <v>1</v>
          </cell>
          <cell r="M4480" t="str">
            <v>UNID.</v>
          </cell>
          <cell r="N4480" t="str">
            <v>CISTERNA</v>
          </cell>
          <cell r="O4480">
            <v>34</v>
          </cell>
          <cell r="P4480" t="str">
            <v>J1</v>
          </cell>
          <cell r="Q4480" t="str">
            <v>J1</v>
          </cell>
          <cell r="R4480" t="str">
            <v>J8</v>
          </cell>
          <cell r="S4480" t="str">
            <v>PENDIENTE</v>
          </cell>
          <cell r="T4480">
            <v>0</v>
          </cell>
          <cell r="U4480" t="str">
            <v>FLOREZ CONDORI  JOSE WILLIANS</v>
          </cell>
          <cell r="V4480" t="str">
            <v>FLOREZ CONDORI  JOSE WILLIANS</v>
          </cell>
        </row>
        <row r="4481">
          <cell r="A4481">
            <v>4475</v>
          </cell>
          <cell r="B4481">
            <v>42756</v>
          </cell>
          <cell r="C4481" t="str">
            <v>ENERO</v>
          </cell>
          <cell r="D4481" t="str">
            <v>2017</v>
          </cell>
          <cell r="E4481">
            <v>876</v>
          </cell>
          <cell r="F4481" t="str">
            <v>D3R-742</v>
          </cell>
          <cell r="G4481" t="str">
            <v>D2E-975</v>
          </cell>
          <cell r="H4481" t="str">
            <v>LAS BAMBAS</v>
          </cell>
          <cell r="I4481">
            <v>159455</v>
          </cell>
          <cell r="J4481" t="str">
            <v>REPUESTO</v>
          </cell>
          <cell r="K4481" t="str">
            <v>AGUA LIMPIA PARABRISA</v>
          </cell>
          <cell r="L4481">
            <v>1</v>
          </cell>
          <cell r="M4481" t="str">
            <v>GLNS.</v>
          </cell>
          <cell r="N4481" t="str">
            <v>TRACTO</v>
          </cell>
          <cell r="O4481">
            <v>34</v>
          </cell>
          <cell r="P4481" t="str">
            <v>M6</v>
          </cell>
          <cell r="Q4481" t="str">
            <v>J1</v>
          </cell>
          <cell r="R4481" t="str">
            <v>J8</v>
          </cell>
          <cell r="S4481" t="str">
            <v>PENDIENTE</v>
          </cell>
          <cell r="T4481">
            <v>0</v>
          </cell>
          <cell r="U4481" t="str">
            <v>PARI VENTURA  EDSON ORLANDO</v>
          </cell>
          <cell r="V4481" t="str">
            <v>FLOREZ CONDORI  JOSE WILLIANS</v>
          </cell>
        </row>
        <row r="4482">
          <cell r="A4482">
            <v>4476</v>
          </cell>
          <cell r="B4482">
            <v>42756</v>
          </cell>
          <cell r="C4482" t="str">
            <v>ENERO</v>
          </cell>
          <cell r="D4482" t="str">
            <v>2017</v>
          </cell>
          <cell r="E4482">
            <v>876</v>
          </cell>
          <cell r="F4482" t="str">
            <v>D3R-742</v>
          </cell>
          <cell r="G4482" t="str">
            <v>D2E-975</v>
          </cell>
          <cell r="H4482" t="str">
            <v>LAS BAMBAS</v>
          </cell>
          <cell r="I4482">
            <v>159455</v>
          </cell>
          <cell r="J4482" t="str">
            <v>REPUESTO</v>
          </cell>
          <cell r="K4482" t="str">
            <v>FAROS NEBLINEROS AAA</v>
          </cell>
          <cell r="L4482">
            <v>2</v>
          </cell>
          <cell r="M4482" t="str">
            <v>UNID.</v>
          </cell>
          <cell r="N4482" t="str">
            <v>TRACTO</v>
          </cell>
          <cell r="O4482">
            <v>34</v>
          </cell>
          <cell r="P4482" t="str">
            <v>E2</v>
          </cell>
          <cell r="Q4482" t="str">
            <v>J1</v>
          </cell>
          <cell r="R4482" t="str">
            <v>J8</v>
          </cell>
          <cell r="S4482" t="str">
            <v>PENDIENTE</v>
          </cell>
          <cell r="T4482">
            <v>0</v>
          </cell>
          <cell r="U4482" t="str">
            <v>YUCA BELLIDO BORIS YERSY</v>
          </cell>
          <cell r="V4482" t="str">
            <v>FLOREZ CONDORI  JOSE WILLIANS</v>
          </cell>
        </row>
        <row r="4483">
          <cell r="A4483">
            <v>4490</v>
          </cell>
          <cell r="B4483">
            <v>42756</v>
          </cell>
          <cell r="C4483" t="str">
            <v>ENERO</v>
          </cell>
          <cell r="D4483" t="str">
            <v>2017</v>
          </cell>
          <cell r="E4483">
            <v>868</v>
          </cell>
          <cell r="F4483" t="str">
            <v>X2W-759</v>
          </cell>
          <cell r="G4483" t="str">
            <v>C5V-999</v>
          </cell>
          <cell r="H4483" t="str">
            <v>LAS BAMBAS</v>
          </cell>
          <cell r="I4483">
            <v>158756</v>
          </cell>
          <cell r="J4483" t="str">
            <v>REPUESTO</v>
          </cell>
          <cell r="K4483" t="str">
            <v>REFRIGERANTE</v>
          </cell>
          <cell r="L4483">
            <v>10</v>
          </cell>
          <cell r="M4483" t="str">
            <v>GLNS.</v>
          </cell>
          <cell r="N4483" t="str">
            <v>TRACTO</v>
          </cell>
          <cell r="O4483">
            <v>34</v>
          </cell>
          <cell r="P4483" t="str">
            <v>M1</v>
          </cell>
          <cell r="Q4483" t="str">
            <v>J1</v>
          </cell>
          <cell r="R4483" t="str">
            <v>J8</v>
          </cell>
          <cell r="S4483" t="str">
            <v>PENDIENTE</v>
          </cell>
          <cell r="T4483">
            <v>0</v>
          </cell>
          <cell r="U4483" t="str">
            <v>CABEZAS SANCHEZ JEAN JHONATAN</v>
          </cell>
          <cell r="V4483" t="str">
            <v>FLOREZ CONDORI  JOSE WILLIANS</v>
          </cell>
        </row>
        <row r="4484">
          <cell r="A4484">
            <v>4491</v>
          </cell>
          <cell r="B4484">
            <v>42756</v>
          </cell>
          <cell r="C4484" t="str">
            <v>ENERO</v>
          </cell>
          <cell r="D4484" t="str">
            <v>2017</v>
          </cell>
          <cell r="E4484">
            <v>868</v>
          </cell>
          <cell r="F4484" t="str">
            <v>X2W-759</v>
          </cell>
          <cell r="G4484" t="str">
            <v>C5V-999</v>
          </cell>
          <cell r="H4484" t="str">
            <v>LAS BAMBAS</v>
          </cell>
          <cell r="I4484">
            <v>158756</v>
          </cell>
          <cell r="J4484" t="str">
            <v>REPUESTO</v>
          </cell>
          <cell r="K4484" t="str">
            <v>TUBO DE MULTIPLE DE ESCAPE</v>
          </cell>
          <cell r="L4484">
            <v>1</v>
          </cell>
          <cell r="M4484" t="str">
            <v>UNID.</v>
          </cell>
          <cell r="N4484" t="str">
            <v>TRACTO</v>
          </cell>
          <cell r="O4484">
            <v>34</v>
          </cell>
          <cell r="P4484" t="str">
            <v>M1</v>
          </cell>
          <cell r="Q4484" t="str">
            <v>J1</v>
          </cell>
          <cell r="R4484" t="str">
            <v>J8</v>
          </cell>
          <cell r="S4484" t="str">
            <v>PENDIENTE</v>
          </cell>
          <cell r="T4484">
            <v>0</v>
          </cell>
          <cell r="U4484" t="str">
            <v>CABEZAS SANCHEZ JEAN JHONATAN</v>
          </cell>
          <cell r="V4484" t="str">
            <v>FLOREZ CONDORI  JOSE WILLIANS</v>
          </cell>
        </row>
        <row r="4485">
          <cell r="A4485">
            <v>4469</v>
          </cell>
          <cell r="B4485">
            <v>42756</v>
          </cell>
          <cell r="C4485" t="str">
            <v>ENERO</v>
          </cell>
          <cell r="D4485" t="str">
            <v>2017</v>
          </cell>
          <cell r="E4485">
            <v>874</v>
          </cell>
          <cell r="F4485" t="str">
            <v>X2W-762</v>
          </cell>
          <cell r="G4485" t="str">
            <v>C5V-998</v>
          </cell>
          <cell r="H4485" t="str">
            <v>LAS BAMBAS</v>
          </cell>
          <cell r="I4485">
            <v>163051</v>
          </cell>
          <cell r="J4485" t="str">
            <v>REPUESTO</v>
          </cell>
          <cell r="K4485" t="str">
            <v>REFRIGERANTE</v>
          </cell>
          <cell r="L4485">
            <v>1</v>
          </cell>
          <cell r="M4485" t="str">
            <v>GLNS.</v>
          </cell>
          <cell r="N4485" t="str">
            <v>TRACTO</v>
          </cell>
          <cell r="O4485">
            <v>34</v>
          </cell>
          <cell r="P4485" t="str">
            <v>M8</v>
          </cell>
          <cell r="Q4485" t="str">
            <v>J1</v>
          </cell>
          <cell r="R4485" t="str">
            <v>J8</v>
          </cell>
          <cell r="S4485" t="str">
            <v>PENDIENTE</v>
          </cell>
          <cell r="T4485">
            <v>0</v>
          </cell>
          <cell r="U4485" t="str">
            <v>VARILLAS GAGO  OSCAR ALBERTO</v>
          </cell>
          <cell r="V4485" t="str">
            <v>FLOREZ CONDORI  JOSE WILLIANS</v>
          </cell>
        </row>
        <row r="4486">
          <cell r="A4486">
            <v>4470</v>
          </cell>
          <cell r="B4486">
            <v>42756</v>
          </cell>
          <cell r="C4486" t="str">
            <v>ENERO</v>
          </cell>
          <cell r="D4486" t="str">
            <v>2017</v>
          </cell>
          <cell r="E4486">
            <v>874</v>
          </cell>
          <cell r="F4486" t="str">
            <v>X2W-762</v>
          </cell>
          <cell r="G4486" t="str">
            <v>C5V-998</v>
          </cell>
          <cell r="H4486" t="str">
            <v>LAS BAMBAS</v>
          </cell>
          <cell r="I4486">
            <v>163051</v>
          </cell>
          <cell r="J4486" t="str">
            <v>REPUESTO</v>
          </cell>
          <cell r="K4486" t="str">
            <v>PERNO DE 5/16 X 1"</v>
          </cell>
          <cell r="L4486">
            <v>4</v>
          </cell>
          <cell r="M4486" t="str">
            <v>UNID.</v>
          </cell>
          <cell r="N4486" t="str">
            <v>TRACTO</v>
          </cell>
          <cell r="O4486">
            <v>34</v>
          </cell>
          <cell r="P4486" t="str">
            <v>M8</v>
          </cell>
          <cell r="Q4486" t="str">
            <v>J1</v>
          </cell>
          <cell r="R4486" t="str">
            <v>J8</v>
          </cell>
          <cell r="S4486" t="str">
            <v>PENDIENTE</v>
          </cell>
          <cell r="T4486">
            <v>0</v>
          </cell>
          <cell r="U4486" t="str">
            <v>VARILLAS GAGO  OSCAR ALBERTO</v>
          </cell>
          <cell r="V4486" t="str">
            <v>FLOREZ CONDORI  JOSE WILLIANS</v>
          </cell>
        </row>
        <row r="4487">
          <cell r="A4487">
            <v>4471</v>
          </cell>
          <cell r="B4487">
            <v>42756</v>
          </cell>
          <cell r="C4487" t="str">
            <v>ENERO</v>
          </cell>
          <cell r="D4487" t="str">
            <v>2017</v>
          </cell>
          <cell r="E4487">
            <v>874</v>
          </cell>
          <cell r="F4487" t="str">
            <v>X2W-762</v>
          </cell>
          <cell r="G4487" t="str">
            <v>C5V-998</v>
          </cell>
          <cell r="H4487" t="str">
            <v>LAS BAMBAS</v>
          </cell>
          <cell r="I4487">
            <v>163051</v>
          </cell>
          <cell r="J4487" t="str">
            <v>REPUESTO</v>
          </cell>
          <cell r="K4487" t="str">
            <v>TUERCA SEGURA DE 5/16</v>
          </cell>
          <cell r="L4487">
            <v>4</v>
          </cell>
          <cell r="M4487" t="str">
            <v>UNID.</v>
          </cell>
          <cell r="N4487" t="str">
            <v>TRACTO</v>
          </cell>
          <cell r="O4487">
            <v>34</v>
          </cell>
          <cell r="P4487" t="str">
            <v>M8</v>
          </cell>
          <cell r="Q4487" t="str">
            <v>J1</v>
          </cell>
          <cell r="R4487" t="str">
            <v>J8</v>
          </cell>
          <cell r="S4487" t="str">
            <v>PENDIENTE</v>
          </cell>
          <cell r="T4487">
            <v>0</v>
          </cell>
          <cell r="U4487" t="str">
            <v>VARILLAS GAGO  OSCAR ALBERTO</v>
          </cell>
          <cell r="V4487" t="str">
            <v>FLOREZ CONDORI  JOSE WILLIANS</v>
          </cell>
        </row>
        <row r="4488">
          <cell r="A4488">
            <v>4472</v>
          </cell>
          <cell r="B4488">
            <v>42756</v>
          </cell>
          <cell r="C4488" t="str">
            <v>ENERO</v>
          </cell>
          <cell r="D4488" t="str">
            <v>2017</v>
          </cell>
          <cell r="E4488">
            <v>874</v>
          </cell>
          <cell r="F4488" t="str">
            <v>X2W-762</v>
          </cell>
          <cell r="G4488" t="str">
            <v>C5V-998</v>
          </cell>
          <cell r="H4488" t="str">
            <v>LAS BAMBAS</v>
          </cell>
          <cell r="I4488">
            <v>163051</v>
          </cell>
          <cell r="J4488" t="str">
            <v>REPUESTO</v>
          </cell>
          <cell r="K4488" t="str">
            <v>FOCO 9006</v>
          </cell>
          <cell r="L4488">
            <v>1</v>
          </cell>
          <cell r="M4488" t="str">
            <v>UNID.</v>
          </cell>
          <cell r="N4488" t="str">
            <v>TRACTO</v>
          </cell>
          <cell r="O4488">
            <v>34</v>
          </cell>
          <cell r="P4488" t="str">
            <v>E2</v>
          </cell>
          <cell r="Q4488" t="str">
            <v>J1</v>
          </cell>
          <cell r="R4488" t="str">
            <v>J8</v>
          </cell>
          <cell r="S4488" t="str">
            <v>PENDIENTE</v>
          </cell>
          <cell r="T4488">
            <v>0</v>
          </cell>
          <cell r="U4488" t="str">
            <v>YUCA BELLIDO BORIS YERSY</v>
          </cell>
          <cell r="V4488" t="str">
            <v>FLOREZ CONDORI  JOSE WILLIANS</v>
          </cell>
        </row>
        <row r="4489">
          <cell r="A4489">
            <v>4478</v>
          </cell>
          <cell r="B4489">
            <v>42756</v>
          </cell>
          <cell r="C4489" t="str">
            <v>ENERO</v>
          </cell>
          <cell r="D4489" t="str">
            <v>2017</v>
          </cell>
          <cell r="E4489">
            <v>874</v>
          </cell>
          <cell r="F4489" t="str">
            <v>X2W-762</v>
          </cell>
          <cell r="G4489" t="str">
            <v>C5V-998</v>
          </cell>
          <cell r="H4489" t="str">
            <v>LAS BAMBAS</v>
          </cell>
          <cell r="I4489">
            <v>163051</v>
          </cell>
          <cell r="J4489" t="str">
            <v>REPUESTO</v>
          </cell>
          <cell r="K4489" t="str">
            <v>PERNO  DE 5/8 X 6"</v>
          </cell>
          <cell r="L4489">
            <v>1</v>
          </cell>
          <cell r="M4489" t="str">
            <v>UNID.</v>
          </cell>
          <cell r="N4489" t="str">
            <v>TRACTO</v>
          </cell>
          <cell r="O4489">
            <v>34</v>
          </cell>
          <cell r="P4489" t="str">
            <v>M8</v>
          </cell>
          <cell r="Q4489" t="str">
            <v>J1</v>
          </cell>
          <cell r="R4489" t="str">
            <v>J8</v>
          </cell>
          <cell r="S4489" t="str">
            <v>PENDIENTE</v>
          </cell>
          <cell r="T4489">
            <v>0</v>
          </cell>
          <cell r="U4489" t="str">
            <v>VARILLAS GAGO  OSCAR ALBERTO</v>
          </cell>
          <cell r="V4489" t="str">
            <v>FLOREZ CONDORI  JOSE WILLIANS</v>
          </cell>
        </row>
        <row r="4490">
          <cell r="A4490">
            <v>4479</v>
          </cell>
          <cell r="B4490">
            <v>42756</v>
          </cell>
          <cell r="C4490" t="str">
            <v>ENERO</v>
          </cell>
          <cell r="D4490" t="str">
            <v>2017</v>
          </cell>
          <cell r="E4490">
            <v>874</v>
          </cell>
          <cell r="F4490" t="str">
            <v>X2W-762</v>
          </cell>
          <cell r="G4490" t="str">
            <v>C5V-998</v>
          </cell>
          <cell r="H4490" t="str">
            <v>LAS BAMBAS</v>
          </cell>
          <cell r="I4490">
            <v>163051</v>
          </cell>
          <cell r="J4490" t="str">
            <v>REPUESTO</v>
          </cell>
          <cell r="K4490" t="str">
            <v>TUERCA SEGURA DE 5/8</v>
          </cell>
          <cell r="L4490">
            <v>1</v>
          </cell>
          <cell r="M4490" t="str">
            <v>UNID.</v>
          </cell>
          <cell r="N4490" t="str">
            <v>TRACTO</v>
          </cell>
          <cell r="O4490">
            <v>34</v>
          </cell>
          <cell r="P4490" t="str">
            <v>M8</v>
          </cell>
          <cell r="Q4490" t="str">
            <v>J1</v>
          </cell>
          <cell r="R4490" t="str">
            <v>J8</v>
          </cell>
          <cell r="S4490" t="str">
            <v>PENDIENTE</v>
          </cell>
          <cell r="T4490">
            <v>0</v>
          </cell>
          <cell r="U4490" t="str">
            <v>VARILLAS GAGO  OSCAR ALBERTO</v>
          </cell>
          <cell r="V4490" t="str">
            <v>FLOREZ CONDORI  JOSE WILLIANS</v>
          </cell>
        </row>
        <row r="4491">
          <cell r="A4491">
            <v>4480</v>
          </cell>
          <cell r="B4491">
            <v>42756</v>
          </cell>
          <cell r="C4491" t="str">
            <v>ENERO</v>
          </cell>
          <cell r="D4491" t="str">
            <v>2017</v>
          </cell>
          <cell r="E4491">
            <v>874</v>
          </cell>
          <cell r="F4491" t="str">
            <v>X2W-762</v>
          </cell>
          <cell r="G4491" t="str">
            <v>C5V-998</v>
          </cell>
          <cell r="H4491" t="str">
            <v>LAS BAMBAS</v>
          </cell>
          <cell r="I4491">
            <v>163051</v>
          </cell>
          <cell r="J4491" t="str">
            <v>REPUESTO</v>
          </cell>
          <cell r="K4491" t="str">
            <v>PERNO DE 3/8 X 1"</v>
          </cell>
          <cell r="L4491">
            <v>2</v>
          </cell>
          <cell r="M4491" t="str">
            <v>UNID.</v>
          </cell>
          <cell r="N4491" t="str">
            <v>TRACTO</v>
          </cell>
          <cell r="O4491">
            <v>34</v>
          </cell>
          <cell r="P4491" t="str">
            <v>M8</v>
          </cell>
          <cell r="Q4491" t="str">
            <v>J1</v>
          </cell>
          <cell r="R4491" t="str">
            <v>J8</v>
          </cell>
          <cell r="S4491" t="str">
            <v>PENDIENTE</v>
          </cell>
          <cell r="T4491">
            <v>0</v>
          </cell>
          <cell r="U4491" t="str">
            <v>VARILLAS GAGO  OSCAR ALBERTO</v>
          </cell>
          <cell r="V4491" t="str">
            <v>FLOREZ CONDORI  JOSE WILLIANS</v>
          </cell>
        </row>
        <row r="4492">
          <cell r="A4492">
            <v>4481</v>
          </cell>
          <cell r="B4492">
            <v>42756</v>
          </cell>
          <cell r="C4492" t="str">
            <v>ENERO</v>
          </cell>
          <cell r="D4492" t="str">
            <v>2017</v>
          </cell>
          <cell r="E4492">
            <v>874</v>
          </cell>
          <cell r="F4492" t="str">
            <v>X2W-762</v>
          </cell>
          <cell r="G4492" t="str">
            <v>C5V-998</v>
          </cell>
          <cell r="H4492" t="str">
            <v>LAS BAMBAS</v>
          </cell>
          <cell r="I4492">
            <v>163051</v>
          </cell>
          <cell r="J4492" t="str">
            <v>REPUESTO</v>
          </cell>
          <cell r="K4492" t="str">
            <v>TUERCA SEGURA DE 3/8</v>
          </cell>
          <cell r="L4492">
            <v>2</v>
          </cell>
          <cell r="M4492" t="str">
            <v>UNID.</v>
          </cell>
          <cell r="N4492" t="str">
            <v>TRACTO</v>
          </cell>
          <cell r="O4492">
            <v>34</v>
          </cell>
          <cell r="P4492" t="str">
            <v>M8</v>
          </cell>
          <cell r="Q4492" t="str">
            <v>J1</v>
          </cell>
          <cell r="R4492" t="str">
            <v>J8</v>
          </cell>
          <cell r="S4492" t="str">
            <v>PENDIENTE</v>
          </cell>
          <cell r="T4492">
            <v>0</v>
          </cell>
          <cell r="U4492" t="str">
            <v>VARILLAS GAGO  OSCAR ALBERTO</v>
          </cell>
          <cell r="V4492" t="str">
            <v>FLOREZ CONDORI  JOSE WILLIANS</v>
          </cell>
        </row>
        <row r="4493">
          <cell r="A4493">
            <v>4482</v>
          </cell>
          <cell r="B4493">
            <v>42756</v>
          </cell>
          <cell r="C4493" t="str">
            <v>ENERO</v>
          </cell>
          <cell r="D4493" t="str">
            <v>2017</v>
          </cell>
          <cell r="E4493">
            <v>874</v>
          </cell>
          <cell r="F4493" t="str">
            <v>X2W-762</v>
          </cell>
          <cell r="G4493" t="str">
            <v>C5V-998</v>
          </cell>
          <cell r="H4493" t="str">
            <v>LAS BAMBAS</v>
          </cell>
          <cell r="I4493">
            <v>163051</v>
          </cell>
          <cell r="J4493" t="str">
            <v>REPUESTO</v>
          </cell>
          <cell r="K4493" t="str">
            <v>ARANDELA PLANA DE 3/8</v>
          </cell>
          <cell r="L4493">
            <v>4</v>
          </cell>
          <cell r="M4493" t="str">
            <v>UNID.</v>
          </cell>
          <cell r="N4493" t="str">
            <v>TRACTO</v>
          </cell>
          <cell r="O4493">
            <v>34</v>
          </cell>
          <cell r="P4493" t="str">
            <v>M8</v>
          </cell>
          <cell r="Q4493" t="str">
            <v>J1</v>
          </cell>
          <cell r="R4493" t="str">
            <v>J8</v>
          </cell>
          <cell r="S4493" t="str">
            <v>PENDIENTE</v>
          </cell>
          <cell r="T4493">
            <v>0</v>
          </cell>
          <cell r="U4493" t="str">
            <v>VARILLAS GAGO  OSCAR ALBERTO</v>
          </cell>
          <cell r="V4493" t="str">
            <v>FLOREZ CONDORI  JOSE WILLIANS</v>
          </cell>
        </row>
        <row r="4494">
          <cell r="A4494">
            <v>4511</v>
          </cell>
          <cell r="B4494">
            <v>42757</v>
          </cell>
          <cell r="C4494" t="str">
            <v>ENERO</v>
          </cell>
          <cell r="D4494" t="str">
            <v>2017</v>
          </cell>
          <cell r="E4494">
            <v>882</v>
          </cell>
          <cell r="F4494" t="str">
            <v>ABR-727</v>
          </cell>
          <cell r="G4494" t="str">
            <v>C9S-989</v>
          </cell>
          <cell r="H4494" t="str">
            <v>LAS BAMBAS</v>
          </cell>
          <cell r="I4494">
            <v>105299</v>
          </cell>
          <cell r="J4494" t="str">
            <v>REPUESTO</v>
          </cell>
          <cell r="K4494" t="str">
            <v>PITON CURVO</v>
          </cell>
          <cell r="L4494">
            <v>1</v>
          </cell>
          <cell r="M4494" t="str">
            <v>UNID.</v>
          </cell>
          <cell r="N4494" t="str">
            <v>TRACTO</v>
          </cell>
          <cell r="O4494">
            <v>33</v>
          </cell>
          <cell r="P4494" t="str">
            <v>N1</v>
          </cell>
          <cell r="Q4494" t="str">
            <v>J1</v>
          </cell>
          <cell r="R4494" t="str">
            <v>J1</v>
          </cell>
          <cell r="S4494" t="str">
            <v>ENTREGADO</v>
          </cell>
          <cell r="T4494">
            <v>0</v>
          </cell>
          <cell r="U4494" t="str">
            <v>AGUILAR CCANTUTA WILLY</v>
          </cell>
          <cell r="V4494" t="str">
            <v>FLOREZ CONDORI  JOSE WILLIANS</v>
          </cell>
        </row>
        <row r="4495">
          <cell r="A4495">
            <v>4512</v>
          </cell>
          <cell r="B4495">
            <v>42757</v>
          </cell>
          <cell r="C4495" t="str">
            <v>ENERO</v>
          </cell>
          <cell r="D4495" t="str">
            <v>2017</v>
          </cell>
          <cell r="E4495">
            <v>882</v>
          </cell>
          <cell r="F4495" t="str">
            <v>ABR-727</v>
          </cell>
          <cell r="G4495" t="str">
            <v>C9S-989</v>
          </cell>
          <cell r="H4495" t="str">
            <v>LAS BAMBAS</v>
          </cell>
          <cell r="I4495">
            <v>105299</v>
          </cell>
          <cell r="J4495" t="str">
            <v>REPUESTO</v>
          </cell>
          <cell r="K4495" t="str">
            <v>FAROS NEBLINEROS AAA</v>
          </cell>
          <cell r="L4495">
            <v>1</v>
          </cell>
          <cell r="M4495" t="str">
            <v>UNID.</v>
          </cell>
          <cell r="N4495" t="str">
            <v>TRACTO</v>
          </cell>
          <cell r="O4495">
            <v>33</v>
          </cell>
          <cell r="P4495" t="str">
            <v>E2</v>
          </cell>
          <cell r="Q4495" t="str">
            <v>J1</v>
          </cell>
          <cell r="R4495" t="str">
            <v>J1</v>
          </cell>
          <cell r="S4495" t="str">
            <v>ENTREGADO</v>
          </cell>
          <cell r="T4495">
            <v>0</v>
          </cell>
          <cell r="U4495" t="str">
            <v>YUCA BELLIDO BORIS YERSY</v>
          </cell>
          <cell r="V4495" t="str">
            <v>FLOREZ CONDORI  JOSE WILLIANS</v>
          </cell>
        </row>
        <row r="4496">
          <cell r="A4496">
            <v>4517</v>
          </cell>
          <cell r="B4496">
            <v>42757</v>
          </cell>
          <cell r="C4496" t="str">
            <v>ENERO</v>
          </cell>
          <cell r="D4496" t="str">
            <v>2017</v>
          </cell>
          <cell r="E4496">
            <v>882</v>
          </cell>
          <cell r="F4496" t="str">
            <v>ABR-727</v>
          </cell>
          <cell r="G4496" t="str">
            <v>C9S-989</v>
          </cell>
          <cell r="H4496" t="str">
            <v>LAS BAMBAS</v>
          </cell>
          <cell r="I4496">
            <v>105299</v>
          </cell>
          <cell r="J4496" t="str">
            <v>REPUESTO</v>
          </cell>
          <cell r="K4496" t="str">
            <v>ACEITE MOTOR 15W-40</v>
          </cell>
          <cell r="L4496">
            <v>10</v>
          </cell>
          <cell r="M4496" t="str">
            <v>GLNS.</v>
          </cell>
          <cell r="N4496" t="str">
            <v>TRACTO</v>
          </cell>
          <cell r="O4496">
            <v>33</v>
          </cell>
          <cell r="P4496" t="str">
            <v>M2</v>
          </cell>
          <cell r="Q4496" t="str">
            <v>J1</v>
          </cell>
          <cell r="R4496" t="str">
            <v>J1</v>
          </cell>
          <cell r="S4496" t="str">
            <v>ENTREGADO</v>
          </cell>
          <cell r="T4496">
            <v>0</v>
          </cell>
          <cell r="U4496" t="str">
            <v>CHUMPITAZ GAGO JULIO ENRIQUE</v>
          </cell>
          <cell r="V4496" t="str">
            <v>FLOREZ CONDORI  JOSE WILLIANS</v>
          </cell>
        </row>
        <row r="4497">
          <cell r="A4497">
            <v>4518</v>
          </cell>
          <cell r="B4497">
            <v>42757</v>
          </cell>
          <cell r="C4497" t="str">
            <v>ENERO</v>
          </cell>
          <cell r="D4497" t="str">
            <v>2017</v>
          </cell>
          <cell r="E4497">
            <v>882</v>
          </cell>
          <cell r="F4497" t="str">
            <v>ABR-727</v>
          </cell>
          <cell r="G4497" t="str">
            <v>C9S-989</v>
          </cell>
          <cell r="H4497" t="str">
            <v>LAS BAMBAS</v>
          </cell>
          <cell r="I4497">
            <v>105299</v>
          </cell>
          <cell r="J4497" t="str">
            <v>REPUESTO</v>
          </cell>
          <cell r="K4497" t="str">
            <v>FILTRO ACEITE MOTOR</v>
          </cell>
          <cell r="L4497">
            <v>2</v>
          </cell>
          <cell r="M4497" t="str">
            <v>UNID.</v>
          </cell>
          <cell r="N4497" t="str">
            <v>TRACTO</v>
          </cell>
          <cell r="O4497">
            <v>33</v>
          </cell>
          <cell r="P4497" t="str">
            <v>M2</v>
          </cell>
          <cell r="Q4497" t="str">
            <v>J1</v>
          </cell>
          <cell r="R4497" t="str">
            <v>J1</v>
          </cell>
          <cell r="S4497" t="str">
            <v>ENTREGADO</v>
          </cell>
          <cell r="T4497">
            <v>0</v>
          </cell>
          <cell r="U4497" t="str">
            <v>CHUMPITAZ GAGO JULIO ENRIQUE</v>
          </cell>
          <cell r="V4497" t="str">
            <v>FLOREZ CONDORI  JOSE WILLIANS</v>
          </cell>
        </row>
        <row r="4498">
          <cell r="A4498">
            <v>4519</v>
          </cell>
          <cell r="B4498">
            <v>42757</v>
          </cell>
          <cell r="C4498" t="str">
            <v>ENERO</v>
          </cell>
          <cell r="D4498" t="str">
            <v>2017</v>
          </cell>
          <cell r="E4498">
            <v>882</v>
          </cell>
          <cell r="F4498" t="str">
            <v>ABR-727</v>
          </cell>
          <cell r="G4498" t="str">
            <v>C9S-989</v>
          </cell>
          <cell r="H4498" t="str">
            <v>LAS BAMBAS</v>
          </cell>
          <cell r="I4498">
            <v>105299</v>
          </cell>
          <cell r="J4498" t="str">
            <v>REPUESTO</v>
          </cell>
          <cell r="K4498" t="str">
            <v>FILTRO PETROLEO</v>
          </cell>
          <cell r="L4498">
            <v>1</v>
          </cell>
          <cell r="M4498" t="str">
            <v>UNID.</v>
          </cell>
          <cell r="N4498" t="str">
            <v>TRACTO</v>
          </cell>
          <cell r="O4498">
            <v>33</v>
          </cell>
          <cell r="P4498" t="str">
            <v>M2</v>
          </cell>
          <cell r="Q4498" t="str">
            <v>J1</v>
          </cell>
          <cell r="R4498" t="str">
            <v>J1</v>
          </cell>
          <cell r="S4498" t="str">
            <v>ENTREGADO</v>
          </cell>
          <cell r="T4498">
            <v>0</v>
          </cell>
          <cell r="U4498" t="str">
            <v>CHUMPITAZ GAGO JULIO ENRIQUE</v>
          </cell>
          <cell r="V4498" t="str">
            <v>FLOREZ CONDORI  JOSE WILLIANS</v>
          </cell>
        </row>
        <row r="4499">
          <cell r="A4499">
            <v>4520</v>
          </cell>
          <cell r="B4499">
            <v>42757</v>
          </cell>
          <cell r="C4499" t="str">
            <v>ENERO</v>
          </cell>
          <cell r="D4499" t="str">
            <v>2017</v>
          </cell>
          <cell r="E4499">
            <v>882</v>
          </cell>
          <cell r="F4499" t="str">
            <v>ABR-727</v>
          </cell>
          <cell r="G4499" t="str">
            <v>C9S-989</v>
          </cell>
          <cell r="H4499" t="str">
            <v>LAS BAMBAS</v>
          </cell>
          <cell r="I4499">
            <v>105299</v>
          </cell>
          <cell r="J4499" t="str">
            <v>REPUESTO</v>
          </cell>
          <cell r="K4499" t="str">
            <v>FILTRO SEPARADOR DE AGUA</v>
          </cell>
          <cell r="L4499">
            <v>1</v>
          </cell>
          <cell r="M4499" t="str">
            <v>UNID.</v>
          </cell>
          <cell r="N4499" t="str">
            <v>TRACTO</v>
          </cell>
          <cell r="O4499">
            <v>33</v>
          </cell>
          <cell r="P4499" t="str">
            <v>M2</v>
          </cell>
          <cell r="Q4499" t="str">
            <v>J1</v>
          </cell>
          <cell r="R4499" t="str">
            <v>J1</v>
          </cell>
          <cell r="S4499" t="str">
            <v>ENTREGADO</v>
          </cell>
          <cell r="T4499">
            <v>0</v>
          </cell>
          <cell r="U4499" t="str">
            <v>CHUMPITAZ GAGO JULIO ENRIQUE</v>
          </cell>
          <cell r="V4499" t="str">
            <v>FLOREZ CONDORI  JOSE WILLIANS</v>
          </cell>
        </row>
        <row r="4500">
          <cell r="A4500">
            <v>4521</v>
          </cell>
          <cell r="B4500">
            <v>42757</v>
          </cell>
          <cell r="C4500" t="str">
            <v>ENERO</v>
          </cell>
          <cell r="D4500" t="str">
            <v>2017</v>
          </cell>
          <cell r="E4500">
            <v>882</v>
          </cell>
          <cell r="F4500" t="str">
            <v>ABR-727</v>
          </cell>
          <cell r="G4500" t="str">
            <v>C9S-989</v>
          </cell>
          <cell r="H4500" t="str">
            <v>LAS BAMBAS</v>
          </cell>
          <cell r="I4500">
            <v>105299</v>
          </cell>
          <cell r="J4500" t="str">
            <v>REPUESTO</v>
          </cell>
          <cell r="K4500" t="str">
            <v>FILTRO DE AIRE PRIMARIO</v>
          </cell>
          <cell r="L4500">
            <v>1</v>
          </cell>
          <cell r="M4500" t="str">
            <v>UNID.</v>
          </cell>
          <cell r="N4500" t="str">
            <v>TRACTO</v>
          </cell>
          <cell r="O4500">
            <v>33</v>
          </cell>
          <cell r="P4500" t="str">
            <v>M2</v>
          </cell>
          <cell r="Q4500" t="str">
            <v>J1</v>
          </cell>
          <cell r="R4500" t="str">
            <v>J1</v>
          </cell>
          <cell r="S4500" t="str">
            <v>ENTREGADO</v>
          </cell>
          <cell r="T4500">
            <v>0</v>
          </cell>
          <cell r="U4500" t="str">
            <v>CHUMPITAZ GAGO JULIO ENRIQUE</v>
          </cell>
          <cell r="V4500" t="str">
            <v>FLOREZ CONDORI  JOSE WILLIANS</v>
          </cell>
        </row>
        <row r="4501">
          <cell r="A4501">
            <v>4522</v>
          </cell>
          <cell r="B4501">
            <v>42757</v>
          </cell>
          <cell r="C4501" t="str">
            <v>ENERO</v>
          </cell>
          <cell r="D4501" t="str">
            <v>2017</v>
          </cell>
          <cell r="E4501">
            <v>882</v>
          </cell>
          <cell r="F4501" t="str">
            <v>ABR-727</v>
          </cell>
          <cell r="G4501" t="str">
            <v>C9S-989</v>
          </cell>
          <cell r="H4501" t="str">
            <v>LAS BAMBAS</v>
          </cell>
          <cell r="I4501">
            <v>105299</v>
          </cell>
          <cell r="J4501" t="str">
            <v>REPUESTO</v>
          </cell>
          <cell r="K4501" t="str">
            <v>FILTRO DE AIRE SECUNDARIO</v>
          </cell>
          <cell r="L4501">
            <v>1</v>
          </cell>
          <cell r="M4501" t="str">
            <v>UNID.</v>
          </cell>
          <cell r="N4501" t="str">
            <v>TRACTO</v>
          </cell>
          <cell r="O4501">
            <v>33</v>
          </cell>
          <cell r="P4501" t="str">
            <v>M2</v>
          </cell>
          <cell r="Q4501" t="str">
            <v>J1</v>
          </cell>
          <cell r="R4501" t="str">
            <v>J1</v>
          </cell>
          <cell r="S4501" t="str">
            <v>ENTREGADO</v>
          </cell>
          <cell r="T4501">
            <v>0</v>
          </cell>
          <cell r="U4501" t="str">
            <v>CHUMPITAZ GAGO JULIO ENRIQUE</v>
          </cell>
          <cell r="V4501" t="str">
            <v>FLOREZ CONDORI  JOSE WILLIANS</v>
          </cell>
        </row>
        <row r="4502">
          <cell r="A4502">
            <v>4516</v>
          </cell>
          <cell r="B4502">
            <v>42757</v>
          </cell>
          <cell r="C4502" t="str">
            <v>ENERO</v>
          </cell>
          <cell r="D4502" t="str">
            <v>2017</v>
          </cell>
          <cell r="E4502">
            <v>888</v>
          </cell>
          <cell r="F4502" t="str">
            <v>AEH-862</v>
          </cell>
          <cell r="G4502" t="str">
            <v>CAMIONETA</v>
          </cell>
          <cell r="H4502" t="str">
            <v>LAS BAMBAS</v>
          </cell>
          <cell r="I4502">
            <v>107349</v>
          </cell>
          <cell r="J4502" t="str">
            <v>REPUESTO</v>
          </cell>
          <cell r="K4502" t="str">
            <v>LIQUIDO LIMPIAPARABRISAS</v>
          </cell>
          <cell r="L4502">
            <v>1</v>
          </cell>
          <cell r="M4502" t="str">
            <v>GLNS.</v>
          </cell>
          <cell r="N4502" t="str">
            <v>CAMIONETA</v>
          </cell>
          <cell r="O4502">
            <v>33</v>
          </cell>
          <cell r="P4502" t="str">
            <v>M8</v>
          </cell>
          <cell r="Q4502" t="str">
            <v>J1</v>
          </cell>
          <cell r="R4502" t="str">
            <v>J1</v>
          </cell>
          <cell r="S4502" t="str">
            <v>ENTREGADO</v>
          </cell>
          <cell r="T4502">
            <v>0</v>
          </cell>
          <cell r="U4502" t="str">
            <v>VARILLAS GAGO  OSCAR ALBERTO</v>
          </cell>
          <cell r="V4502" t="str">
            <v>FLOREZ CONDORI  JOSE WILLIANS</v>
          </cell>
        </row>
        <row r="4503">
          <cell r="A4503">
            <v>4493</v>
          </cell>
          <cell r="B4503">
            <v>42757</v>
          </cell>
          <cell r="C4503" t="str">
            <v>ENERO</v>
          </cell>
          <cell r="D4503" t="str">
            <v>2017</v>
          </cell>
          <cell r="E4503">
            <v>883</v>
          </cell>
          <cell r="F4503" t="str">
            <v>C9N-807</v>
          </cell>
          <cell r="G4503" t="str">
            <v>B4O-994</v>
          </cell>
          <cell r="H4503" t="str">
            <v>LAS BAMBAS</v>
          </cell>
          <cell r="I4503">
            <v>213786</v>
          </cell>
          <cell r="J4503" t="str">
            <v>REPUESTO</v>
          </cell>
          <cell r="K4503" t="str">
            <v>AGUA LIMPIA PARABRISA</v>
          </cell>
          <cell r="L4503">
            <v>1</v>
          </cell>
          <cell r="M4503" t="str">
            <v>UNID.</v>
          </cell>
          <cell r="N4503" t="str">
            <v>TRACTO</v>
          </cell>
          <cell r="O4503">
            <v>33</v>
          </cell>
          <cell r="P4503" t="str">
            <v>M5</v>
          </cell>
          <cell r="Q4503" t="str">
            <v>J1</v>
          </cell>
          <cell r="R4503" t="str">
            <v>J1</v>
          </cell>
          <cell r="S4503" t="str">
            <v>ENTREGADO</v>
          </cell>
          <cell r="T4503">
            <v>0</v>
          </cell>
          <cell r="U4503" t="str">
            <v>LOPEZ RUIZ WILBERTO</v>
          </cell>
          <cell r="V4503" t="str">
            <v>FLOREZ CONDORI  JOSE WILLIANS</v>
          </cell>
        </row>
        <row r="4504">
          <cell r="A4504">
            <v>4494</v>
          </cell>
          <cell r="B4504">
            <v>42757</v>
          </cell>
          <cell r="C4504" t="str">
            <v>ENERO</v>
          </cell>
          <cell r="D4504" t="str">
            <v>2017</v>
          </cell>
          <cell r="E4504">
            <v>883</v>
          </cell>
          <cell r="F4504" t="str">
            <v>C9N-807</v>
          </cell>
          <cell r="G4504" t="str">
            <v>B4O-994</v>
          </cell>
          <cell r="H4504" t="str">
            <v>LAS BAMBAS</v>
          </cell>
          <cell r="I4504">
            <v>213786</v>
          </cell>
          <cell r="J4504" t="str">
            <v>REPUESTO</v>
          </cell>
          <cell r="K4504" t="str">
            <v>REFRIGERANTE</v>
          </cell>
          <cell r="L4504">
            <v>1</v>
          </cell>
          <cell r="M4504" t="str">
            <v>UNID.</v>
          </cell>
          <cell r="N4504" t="str">
            <v>TRACTO</v>
          </cell>
          <cell r="O4504">
            <v>33</v>
          </cell>
          <cell r="P4504" t="str">
            <v>M5</v>
          </cell>
          <cell r="Q4504" t="str">
            <v>J1</v>
          </cell>
          <cell r="R4504" t="str">
            <v>J1</v>
          </cell>
          <cell r="S4504" t="str">
            <v>ENTREGADO</v>
          </cell>
          <cell r="T4504">
            <v>0</v>
          </cell>
          <cell r="U4504" t="str">
            <v>LOPEZ RUIZ WILBERTO</v>
          </cell>
          <cell r="V4504" t="str">
            <v>FLOREZ CONDORI  JOSE WILLIANS</v>
          </cell>
        </row>
        <row r="4505">
          <cell r="A4505">
            <v>4513</v>
          </cell>
          <cell r="B4505">
            <v>42757</v>
          </cell>
          <cell r="C4505" t="str">
            <v>ENERO</v>
          </cell>
          <cell r="D4505" t="str">
            <v>2017</v>
          </cell>
          <cell r="E4505">
            <v>883</v>
          </cell>
          <cell r="F4505" t="str">
            <v>C9N-807</v>
          </cell>
          <cell r="G4505" t="str">
            <v>B4O-994</v>
          </cell>
          <cell r="H4505" t="str">
            <v>LAS BAMBAS</v>
          </cell>
          <cell r="I4505">
            <v>213786</v>
          </cell>
          <cell r="J4505" t="str">
            <v>REPUESTO</v>
          </cell>
          <cell r="K4505" t="str">
            <v>REFRIGERANTE</v>
          </cell>
          <cell r="L4505">
            <v>1</v>
          </cell>
          <cell r="M4505" t="str">
            <v>GLNS.</v>
          </cell>
          <cell r="N4505" t="str">
            <v>TRACTO</v>
          </cell>
          <cell r="O4505">
            <v>33</v>
          </cell>
          <cell r="P4505" t="str">
            <v>M5</v>
          </cell>
          <cell r="Q4505" t="str">
            <v>J1</v>
          </cell>
          <cell r="R4505" t="str">
            <v>J1</v>
          </cell>
          <cell r="S4505" t="str">
            <v>ENTREGADO</v>
          </cell>
          <cell r="T4505">
            <v>0</v>
          </cell>
          <cell r="U4505" t="str">
            <v>LOPEZ RUIZ WILBERTO</v>
          </cell>
          <cell r="V4505" t="str">
            <v>FLOREZ CONDORI  JOSE WILLIANS</v>
          </cell>
        </row>
        <row r="4506">
          <cell r="A4506">
            <v>4514</v>
          </cell>
          <cell r="B4506">
            <v>42757</v>
          </cell>
          <cell r="C4506" t="str">
            <v>ENERO</v>
          </cell>
          <cell r="D4506" t="str">
            <v>2017</v>
          </cell>
          <cell r="E4506">
            <v>883</v>
          </cell>
          <cell r="F4506" t="str">
            <v>C9N-807</v>
          </cell>
          <cell r="G4506" t="str">
            <v>B4O-994</v>
          </cell>
          <cell r="H4506" t="str">
            <v>LAS BAMBAS</v>
          </cell>
          <cell r="I4506">
            <v>213786</v>
          </cell>
          <cell r="J4506" t="str">
            <v>REPUESTO</v>
          </cell>
          <cell r="K4506" t="str">
            <v>AGUA LIMPIA PARABRISA</v>
          </cell>
          <cell r="L4506">
            <v>1</v>
          </cell>
          <cell r="M4506" t="str">
            <v>GLNS.</v>
          </cell>
          <cell r="N4506" t="str">
            <v>TRACTO</v>
          </cell>
          <cell r="O4506">
            <v>33</v>
          </cell>
          <cell r="P4506" t="str">
            <v>M5</v>
          </cell>
          <cell r="Q4506" t="str">
            <v>J1</v>
          </cell>
          <cell r="R4506" t="str">
            <v>J1</v>
          </cell>
          <cell r="S4506" t="str">
            <v>ENTREGADO</v>
          </cell>
          <cell r="T4506">
            <v>0</v>
          </cell>
          <cell r="U4506" t="str">
            <v>LOPEZ RUIZ WILBERTO</v>
          </cell>
          <cell r="V4506" t="str">
            <v>FLOREZ CONDORI  JOSE WILLIANS</v>
          </cell>
        </row>
        <row r="4507">
          <cell r="A4507">
            <v>4515</v>
          </cell>
          <cell r="B4507">
            <v>42757</v>
          </cell>
          <cell r="C4507" t="str">
            <v>ENERO</v>
          </cell>
          <cell r="D4507" t="str">
            <v>2017</v>
          </cell>
          <cell r="E4507">
            <v>883</v>
          </cell>
          <cell r="F4507" t="str">
            <v>C9N-807</v>
          </cell>
          <cell r="G4507" t="str">
            <v>B4O-994</v>
          </cell>
          <cell r="H4507" t="str">
            <v>LAS BAMBAS</v>
          </cell>
          <cell r="I4507">
            <v>213786</v>
          </cell>
          <cell r="J4507" t="str">
            <v>REPUESTO</v>
          </cell>
          <cell r="K4507" t="str">
            <v xml:space="preserve">PERNO 5/8 </v>
          </cell>
          <cell r="L4507">
            <v>2</v>
          </cell>
          <cell r="M4507" t="str">
            <v>UNID.</v>
          </cell>
          <cell r="N4507" t="str">
            <v>TRACTO</v>
          </cell>
          <cell r="O4507">
            <v>33</v>
          </cell>
          <cell r="P4507" t="str">
            <v>M5</v>
          </cell>
          <cell r="Q4507" t="str">
            <v>J1</v>
          </cell>
          <cell r="R4507" t="str">
            <v>J1</v>
          </cell>
          <cell r="S4507" t="str">
            <v>ENTREGADO</v>
          </cell>
          <cell r="T4507">
            <v>0</v>
          </cell>
          <cell r="U4507" t="str">
            <v>LOPEZ RUIZ WILBERTO</v>
          </cell>
          <cell r="V4507" t="str">
            <v>FLOREZ CONDORI  JOSE WILLIANS</v>
          </cell>
        </row>
        <row r="4508">
          <cell r="A4508">
            <v>4508</v>
          </cell>
          <cell r="B4508">
            <v>42757</v>
          </cell>
          <cell r="C4508" t="str">
            <v>ENERO</v>
          </cell>
          <cell r="D4508" t="str">
            <v>2017</v>
          </cell>
          <cell r="E4508">
            <v>873</v>
          </cell>
          <cell r="F4508" t="str">
            <v>D3O-745</v>
          </cell>
          <cell r="G4508" t="str">
            <v>F3L-979</v>
          </cell>
          <cell r="H4508" t="str">
            <v>LAS BAMBAS</v>
          </cell>
          <cell r="I4508">
            <v>164732</v>
          </cell>
          <cell r="J4508" t="str">
            <v>REPUESTO</v>
          </cell>
          <cell r="K4508" t="str">
            <v>RODAJES DE BOCAMAZA</v>
          </cell>
          <cell r="L4508">
            <v>2</v>
          </cell>
          <cell r="M4508" t="str">
            <v>UNID.</v>
          </cell>
          <cell r="N4508" t="str">
            <v>TRACTO</v>
          </cell>
          <cell r="O4508">
            <v>33</v>
          </cell>
          <cell r="P4508" t="str">
            <v>M2</v>
          </cell>
          <cell r="Q4508" t="str">
            <v>J1</v>
          </cell>
          <cell r="R4508" t="str">
            <v>J1</v>
          </cell>
          <cell r="S4508" t="str">
            <v>PENDIENTE</v>
          </cell>
          <cell r="T4508">
            <v>0</v>
          </cell>
          <cell r="U4508" t="str">
            <v>CHUMPITAZ GAGO JULIO ENRIQUE</v>
          </cell>
          <cell r="V4508" t="str">
            <v>FLOREZ CONDORI  JOSE WILLIANS</v>
          </cell>
        </row>
        <row r="4509">
          <cell r="A4509">
            <v>4509</v>
          </cell>
          <cell r="B4509">
            <v>42757</v>
          </cell>
          <cell r="C4509" t="str">
            <v>ENERO</v>
          </cell>
          <cell r="D4509" t="str">
            <v>2017</v>
          </cell>
          <cell r="E4509">
            <v>873</v>
          </cell>
          <cell r="F4509" t="str">
            <v>D3O-745</v>
          </cell>
          <cell r="G4509" t="str">
            <v>F3L-979</v>
          </cell>
          <cell r="H4509" t="str">
            <v>LAS BAMBAS</v>
          </cell>
          <cell r="I4509">
            <v>164732</v>
          </cell>
          <cell r="J4509" t="str">
            <v>REPUESTO</v>
          </cell>
          <cell r="K4509" t="str">
            <v>SERVICIO DE RELLENADO BOCAMAZA</v>
          </cell>
          <cell r="L4509">
            <v>1</v>
          </cell>
          <cell r="M4509" t="str">
            <v>UNID.</v>
          </cell>
          <cell r="N4509" t="str">
            <v>TRACTO</v>
          </cell>
          <cell r="O4509">
            <v>33</v>
          </cell>
          <cell r="P4509" t="str">
            <v>M2</v>
          </cell>
          <cell r="Q4509" t="str">
            <v>J1</v>
          </cell>
          <cell r="R4509" t="str">
            <v>J1</v>
          </cell>
          <cell r="S4509" t="str">
            <v>PENDIENTE</v>
          </cell>
          <cell r="T4509">
            <v>0</v>
          </cell>
          <cell r="U4509" t="str">
            <v>CHUMPITAZ GAGO JULIO ENRIQUE</v>
          </cell>
          <cell r="V4509" t="str">
            <v>FLOREZ CONDORI  JOSE WILLIANS</v>
          </cell>
        </row>
        <row r="4510">
          <cell r="A4510">
            <v>4510</v>
          </cell>
          <cell r="B4510">
            <v>42757</v>
          </cell>
          <cell r="C4510" t="str">
            <v>ENERO</v>
          </cell>
          <cell r="D4510" t="str">
            <v>2017</v>
          </cell>
          <cell r="E4510">
            <v>202</v>
          </cell>
          <cell r="F4510" t="str">
            <v>D3P-752</v>
          </cell>
          <cell r="G4510" t="str">
            <v>C5Y-985</v>
          </cell>
          <cell r="H4510" t="str">
            <v>LAS BAMBAS</v>
          </cell>
          <cell r="I4510">
            <v>150504</v>
          </cell>
          <cell r="J4510" t="str">
            <v>REPUESTO</v>
          </cell>
          <cell r="K4510" t="str">
            <v>SERVICIO DE RELLENADO BOCAMAZA</v>
          </cell>
          <cell r="L4510">
            <v>1</v>
          </cell>
          <cell r="M4510" t="str">
            <v>UNID.</v>
          </cell>
          <cell r="N4510" t="str">
            <v>TRACTO</v>
          </cell>
          <cell r="O4510">
            <v>33</v>
          </cell>
          <cell r="P4510" t="str">
            <v>M2</v>
          </cell>
          <cell r="Q4510" t="str">
            <v>J1</v>
          </cell>
          <cell r="R4510" t="str">
            <v>J1</v>
          </cell>
          <cell r="S4510" t="str">
            <v>PENDIENTE</v>
          </cell>
          <cell r="T4510">
            <v>0</v>
          </cell>
          <cell r="U4510" t="str">
            <v>CHUMPITAZ GAGO JULIO ENRIQUE</v>
          </cell>
          <cell r="V4510" t="str">
            <v>FLOREZ CONDORI  JOSE WILLIANS</v>
          </cell>
        </row>
        <row r="4511">
          <cell r="A4511">
            <v>4501</v>
          </cell>
          <cell r="B4511">
            <v>42757</v>
          </cell>
          <cell r="C4511" t="str">
            <v>ENERO</v>
          </cell>
          <cell r="D4511" t="str">
            <v>2017</v>
          </cell>
          <cell r="E4511">
            <v>884</v>
          </cell>
          <cell r="F4511" t="str">
            <v>D3S-767</v>
          </cell>
          <cell r="G4511" t="str">
            <v>B8L-973</v>
          </cell>
          <cell r="H4511" t="str">
            <v>LAS BAMBAS</v>
          </cell>
          <cell r="I4511">
            <v>190813</v>
          </cell>
          <cell r="J4511" t="str">
            <v>REPUESTO</v>
          </cell>
          <cell r="K4511" t="str">
            <v>REFRIGERANTE</v>
          </cell>
          <cell r="L4511">
            <v>1</v>
          </cell>
          <cell r="M4511" t="str">
            <v>GLNS.</v>
          </cell>
          <cell r="N4511" t="str">
            <v>TRACTO</v>
          </cell>
          <cell r="O4511">
            <v>33</v>
          </cell>
          <cell r="P4511" t="str">
            <v>M1</v>
          </cell>
          <cell r="Q4511" t="str">
            <v>J1</v>
          </cell>
          <cell r="R4511" t="str">
            <v>J1</v>
          </cell>
          <cell r="S4511" t="str">
            <v>ENTREGADO</v>
          </cell>
          <cell r="T4511">
            <v>0</v>
          </cell>
          <cell r="U4511" t="str">
            <v>CABEZAS SANCHEZ JEAN JHONATAN</v>
          </cell>
          <cell r="V4511" t="str">
            <v>FLOREZ CONDORI  JOSE WILLIANS</v>
          </cell>
        </row>
        <row r="4512">
          <cell r="A4512">
            <v>4502</v>
          </cell>
          <cell r="B4512">
            <v>42757</v>
          </cell>
          <cell r="C4512" t="str">
            <v>ENERO</v>
          </cell>
          <cell r="D4512" t="str">
            <v>2017</v>
          </cell>
          <cell r="E4512">
            <v>884</v>
          </cell>
          <cell r="F4512" t="str">
            <v>D3S-767</v>
          </cell>
          <cell r="G4512" t="str">
            <v>B8L-973</v>
          </cell>
          <cell r="H4512" t="str">
            <v>LAS BAMBAS</v>
          </cell>
          <cell r="I4512">
            <v>190813</v>
          </cell>
          <cell r="J4512" t="str">
            <v>REPUESTO</v>
          </cell>
          <cell r="K4512" t="str">
            <v>VALVULA RELAY DE FRENO</v>
          </cell>
          <cell r="L4512">
            <v>1</v>
          </cell>
          <cell r="M4512" t="str">
            <v>UNID.</v>
          </cell>
          <cell r="N4512" t="str">
            <v>TRACTO</v>
          </cell>
          <cell r="O4512">
            <v>33</v>
          </cell>
          <cell r="P4512" t="str">
            <v>M1</v>
          </cell>
          <cell r="Q4512" t="str">
            <v>J1</v>
          </cell>
          <cell r="R4512" t="str">
            <v>J1</v>
          </cell>
          <cell r="S4512" t="str">
            <v>ENTREGADO</v>
          </cell>
          <cell r="T4512">
            <v>0</v>
          </cell>
          <cell r="U4512" t="str">
            <v>CABEZAS SANCHEZ JEAN JHONATAN</v>
          </cell>
          <cell r="V4512" t="str">
            <v>FLOREZ CONDORI  JOSE WILLIANS</v>
          </cell>
        </row>
        <row r="4513">
          <cell r="A4513">
            <v>4503</v>
          </cell>
          <cell r="B4513">
            <v>42757</v>
          </cell>
          <cell r="C4513" t="str">
            <v>ENERO</v>
          </cell>
          <cell r="D4513" t="str">
            <v>2017</v>
          </cell>
          <cell r="E4513">
            <v>884</v>
          </cell>
          <cell r="F4513" t="str">
            <v>D3S-767</v>
          </cell>
          <cell r="G4513" t="str">
            <v>B8L-973</v>
          </cell>
          <cell r="H4513" t="str">
            <v>LAS BAMBAS</v>
          </cell>
          <cell r="I4513">
            <v>190813</v>
          </cell>
          <cell r="J4513" t="str">
            <v>REPUESTO</v>
          </cell>
          <cell r="K4513" t="str">
            <v>TAPON 3/8</v>
          </cell>
          <cell r="L4513">
            <v>1</v>
          </cell>
          <cell r="M4513" t="str">
            <v>UNID.</v>
          </cell>
          <cell r="N4513" t="str">
            <v>TRACTO</v>
          </cell>
          <cell r="O4513">
            <v>33</v>
          </cell>
          <cell r="P4513" t="str">
            <v>M1</v>
          </cell>
          <cell r="Q4513" t="str">
            <v>J1</v>
          </cell>
          <cell r="R4513" t="str">
            <v>J1</v>
          </cell>
          <cell r="S4513" t="str">
            <v>ENTREGADO</v>
          </cell>
          <cell r="T4513">
            <v>0</v>
          </cell>
          <cell r="U4513" t="str">
            <v>CABEZAS SANCHEZ JEAN JHONATAN</v>
          </cell>
          <cell r="V4513" t="str">
            <v>FLOREZ CONDORI  JOSE WILLIANS</v>
          </cell>
        </row>
        <row r="4514">
          <cell r="A4514">
            <v>4504</v>
          </cell>
          <cell r="B4514">
            <v>42757</v>
          </cell>
          <cell r="C4514" t="str">
            <v>ENERO</v>
          </cell>
          <cell r="D4514" t="str">
            <v>2017</v>
          </cell>
          <cell r="E4514">
            <v>884</v>
          </cell>
          <cell r="F4514" t="str">
            <v>D3S-767</v>
          </cell>
          <cell r="G4514" t="str">
            <v>B8L-973</v>
          </cell>
          <cell r="H4514" t="str">
            <v>LAS BAMBAS</v>
          </cell>
          <cell r="I4514">
            <v>190813</v>
          </cell>
          <cell r="J4514" t="str">
            <v>REPUESTO</v>
          </cell>
          <cell r="K4514" t="str">
            <v>GRASA</v>
          </cell>
          <cell r="L4514">
            <v>2</v>
          </cell>
          <cell r="M4514" t="str">
            <v>KG.</v>
          </cell>
          <cell r="N4514" t="str">
            <v>TRACTO</v>
          </cell>
          <cell r="O4514">
            <v>33</v>
          </cell>
          <cell r="P4514" t="str">
            <v>M1</v>
          </cell>
          <cell r="Q4514" t="str">
            <v>J1</v>
          </cell>
          <cell r="R4514" t="str">
            <v>J1</v>
          </cell>
          <cell r="S4514" t="str">
            <v>ENTREGADO</v>
          </cell>
          <cell r="T4514">
            <v>0</v>
          </cell>
          <cell r="U4514" t="str">
            <v>CABEZAS SANCHEZ JEAN JHONATAN</v>
          </cell>
          <cell r="V4514" t="str">
            <v>FLOREZ CONDORI  JOSE WILLIANS</v>
          </cell>
        </row>
        <row r="4515">
          <cell r="A4515">
            <v>4505</v>
          </cell>
          <cell r="B4515">
            <v>42757</v>
          </cell>
          <cell r="C4515" t="str">
            <v>ENERO</v>
          </cell>
          <cell r="D4515" t="str">
            <v>2017</v>
          </cell>
          <cell r="E4515">
            <v>884</v>
          </cell>
          <cell r="F4515" t="str">
            <v>D3S-767</v>
          </cell>
          <cell r="G4515" t="str">
            <v>B8L-973</v>
          </cell>
          <cell r="H4515" t="str">
            <v>LAS BAMBAS</v>
          </cell>
          <cell r="I4515">
            <v>190813</v>
          </cell>
          <cell r="J4515" t="str">
            <v>REPUESTO</v>
          </cell>
          <cell r="K4515" t="str">
            <v>ESTIKER INFLAMABLE</v>
          </cell>
          <cell r="L4515">
            <v>1</v>
          </cell>
          <cell r="M4515" t="str">
            <v>UNID.</v>
          </cell>
          <cell r="N4515" t="str">
            <v>TRACTO</v>
          </cell>
          <cell r="O4515">
            <v>33</v>
          </cell>
          <cell r="P4515" t="str">
            <v>M1</v>
          </cell>
          <cell r="Q4515" t="str">
            <v>J1</v>
          </cell>
          <cell r="R4515" t="str">
            <v>J1</v>
          </cell>
          <cell r="S4515" t="str">
            <v>ENTREGADO</v>
          </cell>
          <cell r="T4515">
            <v>0</v>
          </cell>
          <cell r="U4515" t="str">
            <v>CABEZAS SANCHEZ JEAN JHONATAN</v>
          </cell>
          <cell r="V4515" t="str">
            <v>FLOREZ CONDORI  JOSE WILLIANS</v>
          </cell>
        </row>
        <row r="4516">
          <cell r="A4516">
            <v>4523</v>
          </cell>
          <cell r="B4516">
            <v>42757</v>
          </cell>
          <cell r="C4516" t="str">
            <v>ENERO</v>
          </cell>
          <cell r="D4516" t="str">
            <v>2017</v>
          </cell>
          <cell r="E4516">
            <v>885</v>
          </cell>
          <cell r="F4516" t="str">
            <v>D6F-825</v>
          </cell>
          <cell r="G4516" t="str">
            <v>T2Y-992</v>
          </cell>
          <cell r="H4516" t="str">
            <v>LAS BAMBAS</v>
          </cell>
          <cell r="I4516">
            <v>191467</v>
          </cell>
          <cell r="J4516" t="str">
            <v>REPUESTO</v>
          </cell>
          <cell r="K4516" t="str">
            <v>MOTOR DE AIRE ACONDICIONADO</v>
          </cell>
          <cell r="L4516">
            <v>1</v>
          </cell>
          <cell r="M4516" t="str">
            <v>UNID.</v>
          </cell>
          <cell r="N4516" t="str">
            <v>TRACTO</v>
          </cell>
          <cell r="O4516">
            <v>33</v>
          </cell>
          <cell r="P4516" t="str">
            <v>M8</v>
          </cell>
          <cell r="Q4516" t="str">
            <v>J1</v>
          </cell>
          <cell r="R4516" t="str">
            <v>J1</v>
          </cell>
          <cell r="S4516" t="str">
            <v>PENDIENTE</v>
          </cell>
          <cell r="T4516">
            <v>0</v>
          </cell>
          <cell r="U4516" t="str">
            <v>VARILLAS GAGO  OSCAR ALBERTO</v>
          </cell>
          <cell r="V4516" t="str">
            <v>FLOREZ CONDORI  JOSE WILLIANS</v>
          </cell>
        </row>
        <row r="4517">
          <cell r="A4517">
            <v>4495</v>
          </cell>
          <cell r="B4517">
            <v>42757</v>
          </cell>
          <cell r="C4517" t="str">
            <v>ENERO</v>
          </cell>
          <cell r="D4517" t="str">
            <v>2017</v>
          </cell>
          <cell r="E4517">
            <v>889</v>
          </cell>
          <cell r="F4517" t="str">
            <v>D7V-714</v>
          </cell>
          <cell r="G4517" t="str">
            <v>F7M-971</v>
          </cell>
          <cell r="H4517" t="str">
            <v>LAS BAMBAS</v>
          </cell>
          <cell r="I4517">
            <v>55103</v>
          </cell>
          <cell r="J4517" t="str">
            <v>REPUESTO</v>
          </cell>
          <cell r="K4517" t="str">
            <v>PERNO 1/4X2"</v>
          </cell>
          <cell r="L4517">
            <v>6</v>
          </cell>
          <cell r="M4517" t="str">
            <v>UNID.</v>
          </cell>
          <cell r="N4517" t="str">
            <v>TRACTO</v>
          </cell>
          <cell r="O4517">
            <v>33</v>
          </cell>
          <cell r="P4517" t="str">
            <v>M8</v>
          </cell>
          <cell r="Q4517" t="str">
            <v>J1</v>
          </cell>
          <cell r="R4517" t="str">
            <v>J1</v>
          </cell>
          <cell r="S4517" t="str">
            <v>ENTREGADO</v>
          </cell>
          <cell r="T4517">
            <v>0</v>
          </cell>
          <cell r="U4517" t="str">
            <v>VARILLAS GAGO  OSCAR ALBERTO</v>
          </cell>
          <cell r="V4517" t="str">
            <v>FLOREZ CONDORI  JOSE WILLIANS</v>
          </cell>
        </row>
        <row r="4518">
          <cell r="A4518">
            <v>4496</v>
          </cell>
          <cell r="B4518">
            <v>42757</v>
          </cell>
          <cell r="C4518" t="str">
            <v>ENERO</v>
          </cell>
          <cell r="D4518" t="str">
            <v>2017</v>
          </cell>
          <cell r="E4518">
            <v>889</v>
          </cell>
          <cell r="F4518" t="str">
            <v>D7V-714</v>
          </cell>
          <cell r="G4518" t="str">
            <v>F7M-971</v>
          </cell>
          <cell r="H4518" t="str">
            <v>LAS BAMBAS</v>
          </cell>
          <cell r="I4518">
            <v>55103</v>
          </cell>
          <cell r="J4518" t="str">
            <v>REPUESTO</v>
          </cell>
          <cell r="K4518" t="str">
            <v>TUERCA DE 1/4</v>
          </cell>
          <cell r="L4518">
            <v>6</v>
          </cell>
          <cell r="M4518" t="str">
            <v>UNID.</v>
          </cell>
          <cell r="N4518" t="str">
            <v>TRACTO</v>
          </cell>
          <cell r="O4518">
            <v>33</v>
          </cell>
          <cell r="P4518" t="str">
            <v>M8</v>
          </cell>
          <cell r="Q4518" t="str">
            <v>J1</v>
          </cell>
          <cell r="R4518" t="str">
            <v>J1</v>
          </cell>
          <cell r="S4518" t="str">
            <v>ENTREGADO</v>
          </cell>
          <cell r="T4518">
            <v>0</v>
          </cell>
          <cell r="U4518" t="str">
            <v>VARILLAS GAGO  OSCAR ALBERTO</v>
          </cell>
          <cell r="V4518" t="str">
            <v>FLOREZ CONDORI  JOSE WILLIANS</v>
          </cell>
        </row>
        <row r="4519">
          <cell r="A4519">
            <v>4497</v>
          </cell>
          <cell r="B4519">
            <v>42757</v>
          </cell>
          <cell r="C4519" t="str">
            <v>ENERO</v>
          </cell>
          <cell r="D4519" t="str">
            <v>2017</v>
          </cell>
          <cell r="E4519">
            <v>889</v>
          </cell>
          <cell r="F4519" t="str">
            <v>D7V-714</v>
          </cell>
          <cell r="G4519" t="str">
            <v>F7M-971</v>
          </cell>
          <cell r="H4519" t="str">
            <v>LAS BAMBAS</v>
          </cell>
          <cell r="I4519">
            <v>55103</v>
          </cell>
          <cell r="J4519" t="str">
            <v>REPUESTO</v>
          </cell>
          <cell r="K4519" t="str">
            <v>ARANDELA PLANA 1/4</v>
          </cell>
          <cell r="L4519">
            <v>12</v>
          </cell>
          <cell r="M4519" t="str">
            <v>UNID.</v>
          </cell>
          <cell r="N4519" t="str">
            <v>TRACTO</v>
          </cell>
          <cell r="O4519">
            <v>33</v>
          </cell>
          <cell r="P4519" t="str">
            <v>M8</v>
          </cell>
          <cell r="Q4519" t="str">
            <v>J1</v>
          </cell>
          <cell r="R4519" t="str">
            <v>J1</v>
          </cell>
          <cell r="S4519" t="str">
            <v>ENTREGADO</v>
          </cell>
          <cell r="T4519">
            <v>0</v>
          </cell>
          <cell r="U4519" t="str">
            <v>VARILLAS GAGO  OSCAR ALBERTO</v>
          </cell>
          <cell r="V4519" t="str">
            <v>FLOREZ CONDORI  JOSE WILLIANS</v>
          </cell>
        </row>
        <row r="4520">
          <cell r="A4520">
            <v>4498</v>
          </cell>
          <cell r="B4520">
            <v>42757</v>
          </cell>
          <cell r="C4520" t="str">
            <v>ENERO</v>
          </cell>
          <cell r="D4520" t="str">
            <v>2017</v>
          </cell>
          <cell r="E4520">
            <v>887</v>
          </cell>
          <cell r="F4520" t="str">
            <v>X2W-763</v>
          </cell>
          <cell r="G4520" t="str">
            <v>C5V-997</v>
          </cell>
          <cell r="H4520" t="str">
            <v>LAS BAMBAS</v>
          </cell>
          <cell r="I4520">
            <v>161638</v>
          </cell>
          <cell r="J4520" t="str">
            <v>REPUESTO</v>
          </cell>
          <cell r="K4520" t="str">
            <v>ACEITE MOTOR 15W-40</v>
          </cell>
          <cell r="L4520">
            <v>12</v>
          </cell>
          <cell r="M4520" t="str">
            <v>GLNS.</v>
          </cell>
          <cell r="N4520" t="str">
            <v>TRACTO</v>
          </cell>
          <cell r="O4520">
            <v>33</v>
          </cell>
          <cell r="P4520" t="str">
            <v>M5</v>
          </cell>
          <cell r="Q4520" t="str">
            <v>J1</v>
          </cell>
          <cell r="R4520" t="str">
            <v>J1</v>
          </cell>
          <cell r="S4520" t="str">
            <v>ENTREGADO</v>
          </cell>
          <cell r="T4520">
            <v>0</v>
          </cell>
          <cell r="U4520" t="str">
            <v>LOPEZ RUIZ WILBERTO</v>
          </cell>
          <cell r="V4520" t="str">
            <v>FLOREZ CONDORI  JOSE WILLIANS</v>
          </cell>
        </row>
        <row r="4521">
          <cell r="A4521">
            <v>4499</v>
          </cell>
          <cell r="B4521">
            <v>42757</v>
          </cell>
          <cell r="C4521" t="str">
            <v>ENERO</v>
          </cell>
          <cell r="D4521" t="str">
            <v>2017</v>
          </cell>
          <cell r="E4521">
            <v>887</v>
          </cell>
          <cell r="F4521" t="str">
            <v>X2W-763</v>
          </cell>
          <cell r="G4521" t="str">
            <v>C5V-997</v>
          </cell>
          <cell r="H4521" t="str">
            <v>LAS BAMBAS</v>
          </cell>
          <cell r="I4521">
            <v>161638</v>
          </cell>
          <cell r="J4521" t="str">
            <v>REPUESTO</v>
          </cell>
          <cell r="K4521" t="str">
            <v>FILTRO DE COMBUSTIBLE</v>
          </cell>
          <cell r="L4521">
            <v>2</v>
          </cell>
          <cell r="M4521" t="str">
            <v>UNID.</v>
          </cell>
          <cell r="N4521" t="str">
            <v>TRACTO</v>
          </cell>
          <cell r="O4521">
            <v>33</v>
          </cell>
          <cell r="P4521" t="str">
            <v>M5</v>
          </cell>
          <cell r="Q4521" t="str">
            <v>J1</v>
          </cell>
          <cell r="R4521" t="str">
            <v>J1</v>
          </cell>
          <cell r="S4521" t="str">
            <v>ENTREGADO</v>
          </cell>
          <cell r="T4521">
            <v>0</v>
          </cell>
          <cell r="U4521" t="str">
            <v>LOPEZ RUIZ WILBERTO</v>
          </cell>
          <cell r="V4521" t="str">
            <v>FLOREZ CONDORI  JOSE WILLIANS</v>
          </cell>
        </row>
        <row r="4522">
          <cell r="A4522">
            <v>4500</v>
          </cell>
          <cell r="B4522">
            <v>42757</v>
          </cell>
          <cell r="C4522" t="str">
            <v>ENERO</v>
          </cell>
          <cell r="D4522" t="str">
            <v>2017</v>
          </cell>
          <cell r="E4522">
            <v>887</v>
          </cell>
          <cell r="F4522" t="str">
            <v>X2W-763</v>
          </cell>
          <cell r="G4522" t="str">
            <v>C5V-997</v>
          </cell>
          <cell r="H4522" t="str">
            <v>LAS BAMBAS</v>
          </cell>
          <cell r="I4522">
            <v>161638</v>
          </cell>
          <cell r="J4522" t="str">
            <v>REPUESTO</v>
          </cell>
          <cell r="K4522" t="str">
            <v>FILTRO DE ACEITE</v>
          </cell>
          <cell r="L4522">
            <v>1</v>
          </cell>
          <cell r="M4522" t="str">
            <v>UNID.</v>
          </cell>
          <cell r="N4522" t="str">
            <v>TRACTO</v>
          </cell>
          <cell r="O4522">
            <v>33</v>
          </cell>
          <cell r="P4522" t="str">
            <v>M5</v>
          </cell>
          <cell r="Q4522" t="str">
            <v>J1</v>
          </cell>
          <cell r="R4522" t="str">
            <v>J1</v>
          </cell>
          <cell r="S4522" t="str">
            <v>ENTREGADO</v>
          </cell>
          <cell r="T4522">
            <v>0</v>
          </cell>
          <cell r="U4522" t="str">
            <v>LOPEZ RUIZ WILBERTO</v>
          </cell>
          <cell r="V4522" t="str">
            <v>FLOREZ CONDORI  JOSE WILLIANS</v>
          </cell>
        </row>
        <row r="4523">
          <cell r="A4523">
            <v>4506</v>
          </cell>
          <cell r="B4523">
            <v>42757</v>
          </cell>
          <cell r="C4523" t="str">
            <v>ENERO</v>
          </cell>
          <cell r="D4523" t="str">
            <v>2017</v>
          </cell>
          <cell r="E4523">
            <v>890</v>
          </cell>
          <cell r="F4523" t="str">
            <v>X2W-791</v>
          </cell>
          <cell r="G4523" t="str">
            <v>C5V-989</v>
          </cell>
          <cell r="H4523" t="str">
            <v>LAS BAMBAS</v>
          </cell>
          <cell r="I4523">
            <v>152581</v>
          </cell>
          <cell r="J4523" t="str">
            <v>REPUESTO</v>
          </cell>
          <cell r="K4523" t="str">
            <v>PITON CURVO</v>
          </cell>
          <cell r="L4523">
            <v>1</v>
          </cell>
          <cell r="M4523" t="str">
            <v>UNID.</v>
          </cell>
          <cell r="N4523" t="str">
            <v>TRACTO</v>
          </cell>
          <cell r="O4523">
            <v>33</v>
          </cell>
          <cell r="P4523" t="str">
            <v>M5</v>
          </cell>
          <cell r="Q4523" t="str">
            <v>J1</v>
          </cell>
          <cell r="R4523" t="str">
            <v>J1</v>
          </cell>
          <cell r="S4523" t="str">
            <v>ENTREGADO</v>
          </cell>
          <cell r="T4523">
            <v>0</v>
          </cell>
          <cell r="U4523" t="str">
            <v>LOPEZ RUIZ WILBERTO</v>
          </cell>
          <cell r="V4523" t="str">
            <v>FLOREZ CONDORI  JOSE WILLIANS</v>
          </cell>
        </row>
        <row r="4524">
          <cell r="A4524">
            <v>4507</v>
          </cell>
          <cell r="B4524">
            <v>42757</v>
          </cell>
          <cell r="C4524" t="str">
            <v>ENERO</v>
          </cell>
          <cell r="D4524" t="str">
            <v>2017</v>
          </cell>
          <cell r="E4524">
            <v>890</v>
          </cell>
          <cell r="F4524" t="str">
            <v>X2W-791</v>
          </cell>
          <cell r="G4524" t="str">
            <v>C5V-989</v>
          </cell>
          <cell r="H4524" t="str">
            <v>LAS BAMBAS</v>
          </cell>
          <cell r="I4524">
            <v>152581</v>
          </cell>
          <cell r="J4524" t="str">
            <v>REPUESTO</v>
          </cell>
          <cell r="K4524" t="str">
            <v>AEROSOL COLOR BLANCO</v>
          </cell>
          <cell r="L4524">
            <v>1</v>
          </cell>
          <cell r="M4524" t="str">
            <v>UNID.</v>
          </cell>
          <cell r="N4524" t="str">
            <v>TRACTO</v>
          </cell>
          <cell r="O4524">
            <v>33</v>
          </cell>
          <cell r="P4524" t="str">
            <v>M5</v>
          </cell>
          <cell r="Q4524" t="str">
            <v>J1</v>
          </cell>
          <cell r="R4524" t="str">
            <v>J1</v>
          </cell>
          <cell r="S4524" t="str">
            <v>ENTREGADO</v>
          </cell>
          <cell r="T4524">
            <v>0</v>
          </cell>
          <cell r="U4524" t="str">
            <v>LOPEZ RUIZ WILBERTO</v>
          </cell>
          <cell r="V4524" t="str">
            <v>FLOREZ CONDORI  JOSE WILLIANS</v>
          </cell>
        </row>
        <row r="4525">
          <cell r="A4525">
            <v>4547</v>
          </cell>
          <cell r="B4525">
            <v>42758</v>
          </cell>
          <cell r="C4525" t="str">
            <v>ENERO</v>
          </cell>
          <cell r="D4525" t="str">
            <v>2017</v>
          </cell>
          <cell r="E4525">
            <v>899</v>
          </cell>
          <cell r="F4525" t="str">
            <v>ABQ-704</v>
          </cell>
          <cell r="G4525" t="str">
            <v>TBB-995</v>
          </cell>
          <cell r="H4525" t="str">
            <v>LAS BAMBAS</v>
          </cell>
          <cell r="I4525">
            <v>116693</v>
          </cell>
          <cell r="J4525" t="str">
            <v>REPUESTO</v>
          </cell>
          <cell r="K4525" t="str">
            <v>MANGUERA DE 3/4 PARA HIDROLINA</v>
          </cell>
          <cell r="L4525">
            <v>0.4</v>
          </cell>
          <cell r="M4525" t="str">
            <v>M</v>
          </cell>
          <cell r="N4525" t="str">
            <v>TRACTO</v>
          </cell>
          <cell r="O4525">
            <v>32</v>
          </cell>
          <cell r="P4525" t="str">
            <v>M5</v>
          </cell>
          <cell r="Q4525" t="str">
            <v>J1</v>
          </cell>
          <cell r="R4525" t="str">
            <v>J8</v>
          </cell>
          <cell r="S4525" t="str">
            <v>ENTREGADO</v>
          </cell>
          <cell r="T4525">
            <v>0</v>
          </cell>
          <cell r="U4525" t="str">
            <v>LOPEZ RUIZ WILBERTO</v>
          </cell>
          <cell r="V4525" t="str">
            <v>FLOREZ CONDORI  JOSE WILLIANS</v>
          </cell>
        </row>
        <row r="4526">
          <cell r="A4526">
            <v>4548</v>
          </cell>
          <cell r="B4526">
            <v>42758</v>
          </cell>
          <cell r="C4526" t="str">
            <v>ENERO</v>
          </cell>
          <cell r="D4526" t="str">
            <v>2017</v>
          </cell>
          <cell r="E4526">
            <v>899</v>
          </cell>
          <cell r="F4526" t="str">
            <v>ABQ-704</v>
          </cell>
          <cell r="G4526" t="str">
            <v>TBB-995</v>
          </cell>
          <cell r="H4526" t="str">
            <v>LAS BAMBAS</v>
          </cell>
          <cell r="I4526">
            <v>116693</v>
          </cell>
          <cell r="J4526" t="str">
            <v>REPUESTO</v>
          </cell>
          <cell r="K4526" t="str">
            <v>ABRAZADERAS</v>
          </cell>
          <cell r="L4526">
            <v>2</v>
          </cell>
          <cell r="M4526" t="str">
            <v>UNID.</v>
          </cell>
          <cell r="N4526" t="str">
            <v>TRACTO</v>
          </cell>
          <cell r="O4526">
            <v>32</v>
          </cell>
          <cell r="P4526" t="str">
            <v>M5</v>
          </cell>
          <cell r="Q4526" t="str">
            <v>J1</v>
          </cell>
          <cell r="R4526" t="str">
            <v>J8</v>
          </cell>
          <cell r="S4526" t="str">
            <v>ENTREGADO</v>
          </cell>
          <cell r="T4526">
            <v>0</v>
          </cell>
          <cell r="U4526" t="str">
            <v>LOPEZ RUIZ WILBERTO</v>
          </cell>
          <cell r="V4526" t="str">
            <v>FLOREZ CONDORI  JOSE WILLIANS</v>
          </cell>
        </row>
        <row r="4527">
          <cell r="A4527">
            <v>4549</v>
          </cell>
          <cell r="B4527">
            <v>42758</v>
          </cell>
          <cell r="C4527" t="str">
            <v>ENERO</v>
          </cell>
          <cell r="D4527" t="str">
            <v>2017</v>
          </cell>
          <cell r="E4527">
            <v>899</v>
          </cell>
          <cell r="F4527" t="str">
            <v>ABQ-704</v>
          </cell>
          <cell r="G4527" t="str">
            <v>TBB-995</v>
          </cell>
          <cell r="H4527" t="str">
            <v>LAS BAMBAS</v>
          </cell>
          <cell r="I4527">
            <v>116693</v>
          </cell>
          <cell r="J4527" t="str">
            <v>REPUESTO</v>
          </cell>
          <cell r="K4527" t="str">
            <v>HIDROLINA</v>
          </cell>
          <cell r="L4527">
            <v>1</v>
          </cell>
          <cell r="M4527" t="str">
            <v>GLNS.</v>
          </cell>
          <cell r="N4527" t="str">
            <v>TRACTO</v>
          </cell>
          <cell r="O4527">
            <v>32</v>
          </cell>
          <cell r="P4527" t="str">
            <v>M5</v>
          </cell>
          <cell r="Q4527" t="str">
            <v>J1</v>
          </cell>
          <cell r="R4527" t="str">
            <v>J8</v>
          </cell>
          <cell r="S4527" t="str">
            <v>ENTREGADO</v>
          </cell>
          <cell r="T4527">
            <v>0</v>
          </cell>
          <cell r="U4527" t="str">
            <v>LOPEZ RUIZ WILBERTO</v>
          </cell>
          <cell r="V4527" t="str">
            <v>FLOREZ CONDORI  JOSE WILLIANS</v>
          </cell>
        </row>
        <row r="4528">
          <cell r="A4528">
            <v>4550</v>
          </cell>
          <cell r="B4528">
            <v>42758</v>
          </cell>
          <cell r="C4528" t="str">
            <v>ENERO</v>
          </cell>
          <cell r="D4528" t="str">
            <v>2017</v>
          </cell>
          <cell r="E4528">
            <v>899</v>
          </cell>
          <cell r="F4528" t="str">
            <v>ABQ-704</v>
          </cell>
          <cell r="G4528" t="str">
            <v>TBB-995</v>
          </cell>
          <cell r="H4528" t="str">
            <v>LAS BAMBAS</v>
          </cell>
          <cell r="I4528">
            <v>116693</v>
          </cell>
          <cell r="J4528" t="str">
            <v>REPUESTO</v>
          </cell>
          <cell r="K4528" t="str">
            <v>FILTRO DE HIDROLINA</v>
          </cell>
          <cell r="L4528">
            <v>1</v>
          </cell>
          <cell r="M4528" t="str">
            <v>UNID.</v>
          </cell>
          <cell r="N4528" t="str">
            <v>TRACTO</v>
          </cell>
          <cell r="O4528">
            <v>32</v>
          </cell>
          <cell r="P4528" t="str">
            <v>M5</v>
          </cell>
          <cell r="Q4528" t="str">
            <v>J1</v>
          </cell>
          <cell r="R4528" t="str">
            <v>J8</v>
          </cell>
          <cell r="S4528" t="str">
            <v>ENTREGADO</v>
          </cell>
          <cell r="T4528">
            <v>0</v>
          </cell>
          <cell r="U4528" t="str">
            <v>LOPEZ RUIZ WILBERTO</v>
          </cell>
          <cell r="V4528" t="str">
            <v>FLOREZ CONDORI  JOSE WILLIANS</v>
          </cell>
        </row>
        <row r="4529">
          <cell r="A4529">
            <v>4560</v>
          </cell>
          <cell r="B4529">
            <v>42758</v>
          </cell>
          <cell r="C4529" t="str">
            <v>ENERO</v>
          </cell>
          <cell r="D4529" t="str">
            <v>2017</v>
          </cell>
          <cell r="E4529">
            <v>899</v>
          </cell>
          <cell r="F4529" t="str">
            <v>ABQ-704</v>
          </cell>
          <cell r="G4529" t="str">
            <v>TBB-995</v>
          </cell>
          <cell r="H4529" t="str">
            <v>LAS BAMBAS</v>
          </cell>
          <cell r="I4529">
            <v>116693</v>
          </cell>
          <cell r="J4529" t="str">
            <v>REPUESTO</v>
          </cell>
          <cell r="K4529" t="str">
            <v>FARO LATERAL RECTANGULAR AMBAR</v>
          </cell>
          <cell r="L4529">
            <v>1</v>
          </cell>
          <cell r="M4529" t="str">
            <v>UNID.</v>
          </cell>
          <cell r="N4529" t="str">
            <v>TRACTO</v>
          </cell>
          <cell r="O4529">
            <v>32</v>
          </cell>
          <cell r="P4529" t="str">
            <v>E3</v>
          </cell>
          <cell r="Q4529" t="str">
            <v>J1</v>
          </cell>
          <cell r="R4529" t="str">
            <v>J8</v>
          </cell>
          <cell r="S4529" t="str">
            <v>ENTREGADO</v>
          </cell>
          <cell r="T4529">
            <v>0</v>
          </cell>
          <cell r="U4529" t="str">
            <v>CONDORI CHURATA ALEX</v>
          </cell>
          <cell r="V4529" t="str">
            <v>FLOREZ CONDORI  JOSE WILLIANS</v>
          </cell>
        </row>
        <row r="4530">
          <cell r="A4530">
            <v>4561</v>
          </cell>
          <cell r="B4530">
            <v>42758</v>
          </cell>
          <cell r="C4530" t="str">
            <v>ENERO</v>
          </cell>
          <cell r="D4530" t="str">
            <v>2017</v>
          </cell>
          <cell r="E4530">
            <v>899</v>
          </cell>
          <cell r="F4530" t="str">
            <v>ABQ-704</v>
          </cell>
          <cell r="G4530" t="str">
            <v>TBB-995</v>
          </cell>
          <cell r="H4530" t="str">
            <v>LAS BAMBAS</v>
          </cell>
          <cell r="I4530">
            <v>116693</v>
          </cell>
          <cell r="J4530" t="str">
            <v>REPUESTO</v>
          </cell>
          <cell r="K4530" t="str">
            <v>NEBLINERO</v>
          </cell>
          <cell r="L4530">
            <v>2</v>
          </cell>
          <cell r="M4530" t="str">
            <v>UNID.</v>
          </cell>
          <cell r="N4530" t="str">
            <v>TRACTO</v>
          </cell>
          <cell r="O4530">
            <v>32</v>
          </cell>
          <cell r="P4530" t="str">
            <v>E3</v>
          </cell>
          <cell r="Q4530" t="str">
            <v>J1</v>
          </cell>
          <cell r="R4530" t="str">
            <v>J8</v>
          </cell>
          <cell r="S4530" t="str">
            <v>ENTREGADO</v>
          </cell>
          <cell r="T4530">
            <v>0</v>
          </cell>
          <cell r="U4530" t="str">
            <v>CONDORI CHURATA ALEX</v>
          </cell>
          <cell r="V4530" t="str">
            <v>FLOREZ CONDORI  JOSE WILLIANS</v>
          </cell>
        </row>
        <row r="4531">
          <cell r="A4531">
            <v>4529</v>
          </cell>
          <cell r="B4531">
            <v>42758</v>
          </cell>
          <cell r="C4531" t="str">
            <v>ENERO</v>
          </cell>
          <cell r="D4531" t="str">
            <v>2017</v>
          </cell>
          <cell r="E4531">
            <v>894</v>
          </cell>
          <cell r="F4531" t="str">
            <v>ABQ-780</v>
          </cell>
          <cell r="G4531" t="str">
            <v>C9S-990</v>
          </cell>
          <cell r="H4531" t="str">
            <v>LAS BAMBAS</v>
          </cell>
          <cell r="I4531">
            <v>121963</v>
          </cell>
          <cell r="J4531" t="str">
            <v>REPUESTO</v>
          </cell>
          <cell r="K4531" t="str">
            <v>ACEITE DE MOTOR 15W40</v>
          </cell>
          <cell r="L4531">
            <v>10</v>
          </cell>
          <cell r="M4531" t="str">
            <v>GLNS.</v>
          </cell>
          <cell r="N4531" t="str">
            <v>TRACTO</v>
          </cell>
          <cell r="O4531">
            <v>32</v>
          </cell>
          <cell r="P4531" t="str">
            <v>M5</v>
          </cell>
          <cell r="Q4531" t="str">
            <v>J1</v>
          </cell>
          <cell r="R4531" t="str">
            <v>J8</v>
          </cell>
          <cell r="S4531" t="str">
            <v>ENTREGADO</v>
          </cell>
          <cell r="T4531">
            <v>0</v>
          </cell>
          <cell r="U4531" t="str">
            <v>LOPEZ RUIZ WILBERTO</v>
          </cell>
          <cell r="V4531" t="str">
            <v>FLOREZ CONDORI  JOSE WILLIANS</v>
          </cell>
        </row>
        <row r="4532">
          <cell r="A4532">
            <v>4530</v>
          </cell>
          <cell r="B4532">
            <v>42758</v>
          </cell>
          <cell r="C4532" t="str">
            <v>ENERO</v>
          </cell>
          <cell r="D4532" t="str">
            <v>2017</v>
          </cell>
          <cell r="E4532">
            <v>894</v>
          </cell>
          <cell r="F4532" t="str">
            <v>ABQ-780</v>
          </cell>
          <cell r="G4532" t="str">
            <v>C9S-990</v>
          </cell>
          <cell r="H4532" t="str">
            <v>LAS BAMBAS</v>
          </cell>
          <cell r="I4532">
            <v>121963</v>
          </cell>
          <cell r="J4532" t="str">
            <v>REPUESTO</v>
          </cell>
          <cell r="K4532" t="str">
            <v>FILTRO DE ACEITE</v>
          </cell>
          <cell r="L4532">
            <v>2</v>
          </cell>
          <cell r="M4532" t="str">
            <v>UNID.</v>
          </cell>
          <cell r="N4532" t="str">
            <v>TRACTO</v>
          </cell>
          <cell r="O4532">
            <v>32</v>
          </cell>
          <cell r="P4532" t="str">
            <v>M5</v>
          </cell>
          <cell r="Q4532" t="str">
            <v>J1</v>
          </cell>
          <cell r="R4532" t="str">
            <v>J8</v>
          </cell>
          <cell r="S4532" t="str">
            <v>ENTREGADO</v>
          </cell>
          <cell r="T4532">
            <v>0</v>
          </cell>
          <cell r="U4532" t="str">
            <v>LOPEZ RUIZ WILBERTO</v>
          </cell>
          <cell r="V4532" t="str">
            <v>FLOREZ CONDORI  JOSE WILLIANS</v>
          </cell>
        </row>
        <row r="4533">
          <cell r="A4533">
            <v>4531</v>
          </cell>
          <cell r="B4533">
            <v>42758</v>
          </cell>
          <cell r="C4533" t="str">
            <v>ENERO</v>
          </cell>
          <cell r="D4533" t="str">
            <v>2017</v>
          </cell>
          <cell r="E4533">
            <v>894</v>
          </cell>
          <cell r="F4533" t="str">
            <v>ABQ-780</v>
          </cell>
          <cell r="G4533" t="str">
            <v>C9S-990</v>
          </cell>
          <cell r="H4533" t="str">
            <v>LAS BAMBAS</v>
          </cell>
          <cell r="I4533">
            <v>121963</v>
          </cell>
          <cell r="J4533" t="str">
            <v>REPUESTO</v>
          </cell>
          <cell r="K4533" t="str">
            <v>FILTRO DE COMBUSTIBLE</v>
          </cell>
          <cell r="L4533">
            <v>2</v>
          </cell>
          <cell r="M4533" t="str">
            <v>UNID.</v>
          </cell>
          <cell r="N4533" t="str">
            <v>TRACTO</v>
          </cell>
          <cell r="O4533">
            <v>32</v>
          </cell>
          <cell r="P4533" t="str">
            <v>M5</v>
          </cell>
          <cell r="Q4533" t="str">
            <v>J1</v>
          </cell>
          <cell r="R4533" t="str">
            <v>J8</v>
          </cell>
          <cell r="S4533" t="str">
            <v>ENTREGADO</v>
          </cell>
          <cell r="T4533">
            <v>0</v>
          </cell>
          <cell r="U4533" t="str">
            <v>LOPEZ RUIZ WILBERTO</v>
          </cell>
          <cell r="V4533" t="str">
            <v>FLOREZ CONDORI  JOSE WILLIANS</v>
          </cell>
        </row>
        <row r="4534">
          <cell r="A4534">
            <v>4532</v>
          </cell>
          <cell r="B4534">
            <v>42758</v>
          </cell>
          <cell r="C4534" t="str">
            <v>ENERO</v>
          </cell>
          <cell r="D4534" t="str">
            <v>2017</v>
          </cell>
          <cell r="E4534">
            <v>894</v>
          </cell>
          <cell r="F4534" t="str">
            <v>ABQ-780</v>
          </cell>
          <cell r="G4534" t="str">
            <v>C9S-990</v>
          </cell>
          <cell r="H4534" t="str">
            <v>LAS BAMBAS</v>
          </cell>
          <cell r="I4534">
            <v>121963</v>
          </cell>
          <cell r="J4534" t="str">
            <v>REPUESTO</v>
          </cell>
          <cell r="K4534" t="str">
            <v>FILTRO DE AIRE</v>
          </cell>
          <cell r="L4534">
            <v>1</v>
          </cell>
          <cell r="M4534" t="str">
            <v>UNID.</v>
          </cell>
          <cell r="N4534" t="str">
            <v>TRACTO</v>
          </cell>
          <cell r="O4534">
            <v>32</v>
          </cell>
          <cell r="P4534" t="str">
            <v>M5</v>
          </cell>
          <cell r="Q4534" t="str">
            <v>J1</v>
          </cell>
          <cell r="R4534" t="str">
            <v>J8</v>
          </cell>
          <cell r="S4534" t="str">
            <v>ENTREGADO</v>
          </cell>
          <cell r="T4534">
            <v>0</v>
          </cell>
          <cell r="U4534" t="str">
            <v>LOPEZ RUIZ WILBERTO</v>
          </cell>
          <cell r="V4534" t="str">
            <v>FLOREZ CONDORI  JOSE WILLIANS</v>
          </cell>
        </row>
        <row r="4535">
          <cell r="A4535">
            <v>4533</v>
          </cell>
          <cell r="B4535">
            <v>42758</v>
          </cell>
          <cell r="C4535" t="str">
            <v>ENERO</v>
          </cell>
          <cell r="D4535" t="str">
            <v>2017</v>
          </cell>
          <cell r="E4535">
            <v>894</v>
          </cell>
          <cell r="F4535" t="str">
            <v>ABQ-780</v>
          </cell>
          <cell r="G4535" t="str">
            <v>C9S-990</v>
          </cell>
          <cell r="H4535" t="str">
            <v>LAS BAMBAS</v>
          </cell>
          <cell r="I4535">
            <v>121963</v>
          </cell>
          <cell r="J4535" t="str">
            <v>REPUESTO</v>
          </cell>
          <cell r="K4535" t="str">
            <v>ACEITE DE CAJA</v>
          </cell>
          <cell r="L4535">
            <v>4</v>
          </cell>
          <cell r="M4535" t="str">
            <v>GLNS.</v>
          </cell>
          <cell r="N4535" t="str">
            <v>TRACTO</v>
          </cell>
          <cell r="O4535">
            <v>32</v>
          </cell>
          <cell r="P4535" t="str">
            <v>M5</v>
          </cell>
          <cell r="Q4535" t="str">
            <v>J1</v>
          </cell>
          <cell r="R4535" t="str">
            <v>J8</v>
          </cell>
          <cell r="S4535" t="str">
            <v>ENTREGADO</v>
          </cell>
          <cell r="T4535">
            <v>0</v>
          </cell>
          <cell r="U4535" t="str">
            <v>LOPEZ RUIZ WILBERTO</v>
          </cell>
          <cell r="V4535" t="str">
            <v>FLOREZ CONDORI  JOSE WILLIANS</v>
          </cell>
        </row>
        <row r="4536">
          <cell r="A4536">
            <v>4534</v>
          </cell>
          <cell r="B4536">
            <v>42758</v>
          </cell>
          <cell r="C4536" t="str">
            <v>ENERO</v>
          </cell>
          <cell r="D4536" t="str">
            <v>2017</v>
          </cell>
          <cell r="E4536">
            <v>894</v>
          </cell>
          <cell r="F4536" t="str">
            <v>ABQ-780</v>
          </cell>
          <cell r="G4536" t="str">
            <v>C9S-990</v>
          </cell>
          <cell r="H4536" t="str">
            <v>LAS BAMBAS</v>
          </cell>
          <cell r="I4536">
            <v>121963</v>
          </cell>
          <cell r="J4536" t="str">
            <v>REPUESTO</v>
          </cell>
          <cell r="K4536" t="str">
            <v>ACEITE DE CORONA</v>
          </cell>
          <cell r="L4536">
            <v>9</v>
          </cell>
          <cell r="M4536" t="str">
            <v>GLNS.</v>
          </cell>
          <cell r="N4536" t="str">
            <v>TRACTO</v>
          </cell>
          <cell r="O4536">
            <v>32</v>
          </cell>
          <cell r="P4536" t="str">
            <v>M5</v>
          </cell>
          <cell r="Q4536" t="str">
            <v>J1</v>
          </cell>
          <cell r="R4536" t="str">
            <v>J8</v>
          </cell>
          <cell r="S4536" t="str">
            <v>ENTREGADO</v>
          </cell>
          <cell r="T4536">
            <v>0</v>
          </cell>
          <cell r="U4536" t="str">
            <v>LOPEZ RUIZ WILBERTO</v>
          </cell>
          <cell r="V4536" t="str">
            <v>FLOREZ CONDORI  JOSE WILLIANS</v>
          </cell>
        </row>
        <row r="4537">
          <cell r="A4537">
            <v>4535</v>
          </cell>
          <cell r="B4537">
            <v>42758</v>
          </cell>
          <cell r="C4537" t="str">
            <v>ENERO</v>
          </cell>
          <cell r="D4537" t="str">
            <v>2017</v>
          </cell>
          <cell r="E4537">
            <v>894</v>
          </cell>
          <cell r="F4537" t="str">
            <v>ABQ-780</v>
          </cell>
          <cell r="G4537" t="str">
            <v>C9S-990</v>
          </cell>
          <cell r="H4537" t="str">
            <v>LAS BAMBAS</v>
          </cell>
          <cell r="I4537">
            <v>121963</v>
          </cell>
          <cell r="J4537" t="str">
            <v>REPUESTO</v>
          </cell>
          <cell r="K4537" t="str">
            <v>AGUA LIMPIA PARABRISA</v>
          </cell>
          <cell r="L4537">
            <v>1</v>
          </cell>
          <cell r="M4537" t="str">
            <v>GLNS.</v>
          </cell>
          <cell r="N4537" t="str">
            <v>TRACTO</v>
          </cell>
          <cell r="O4537">
            <v>32</v>
          </cell>
          <cell r="P4537" t="str">
            <v>M5</v>
          </cell>
          <cell r="Q4537" t="str">
            <v>J1</v>
          </cell>
          <cell r="R4537" t="str">
            <v>J8</v>
          </cell>
          <cell r="S4537" t="str">
            <v>ENTREGADO</v>
          </cell>
          <cell r="T4537">
            <v>0</v>
          </cell>
          <cell r="U4537" t="str">
            <v>LOPEZ RUIZ WILBERTO</v>
          </cell>
          <cell r="V4537" t="str">
            <v>FLOREZ CONDORI  JOSE WILLIANS</v>
          </cell>
        </row>
        <row r="4538">
          <cell r="A4538">
            <v>4536</v>
          </cell>
          <cell r="B4538">
            <v>42758</v>
          </cell>
          <cell r="C4538" t="str">
            <v>ENERO</v>
          </cell>
          <cell r="D4538" t="str">
            <v>2017</v>
          </cell>
          <cell r="E4538">
            <v>894</v>
          </cell>
          <cell r="F4538" t="str">
            <v>ABQ-780</v>
          </cell>
          <cell r="G4538" t="str">
            <v>C9S-990</v>
          </cell>
          <cell r="H4538" t="str">
            <v>LAS BAMBAS</v>
          </cell>
          <cell r="I4538">
            <v>121963</v>
          </cell>
          <cell r="J4538" t="str">
            <v>REPUESTO</v>
          </cell>
          <cell r="K4538" t="str">
            <v>FILTRO DE CORONA</v>
          </cell>
          <cell r="L4538">
            <v>1</v>
          </cell>
          <cell r="M4538" t="str">
            <v>UNID.</v>
          </cell>
          <cell r="N4538" t="str">
            <v>TRACTO</v>
          </cell>
          <cell r="O4538">
            <v>32</v>
          </cell>
          <cell r="P4538" t="str">
            <v>E3</v>
          </cell>
          <cell r="Q4538" t="str">
            <v>J1</v>
          </cell>
          <cell r="R4538" t="str">
            <v>J8</v>
          </cell>
          <cell r="S4538" t="str">
            <v>ENTREGADO</v>
          </cell>
          <cell r="T4538">
            <v>0</v>
          </cell>
          <cell r="U4538" t="str">
            <v>CONDORI CHURATA ALEX</v>
          </cell>
          <cell r="V4538" t="str">
            <v>FLOREZ CONDORI  JOSE WILLIANS</v>
          </cell>
        </row>
        <row r="4539">
          <cell r="A4539">
            <v>4592</v>
          </cell>
          <cell r="B4539">
            <v>42758</v>
          </cell>
          <cell r="C4539" t="str">
            <v>ENERO</v>
          </cell>
          <cell r="D4539" t="str">
            <v>2017</v>
          </cell>
          <cell r="E4539">
            <v>894</v>
          </cell>
          <cell r="F4539" t="str">
            <v>ABQ-780</v>
          </cell>
          <cell r="G4539" t="str">
            <v>C9S-990</v>
          </cell>
          <cell r="H4539" t="str">
            <v>LAS BAMBAS</v>
          </cell>
          <cell r="I4539">
            <v>121963</v>
          </cell>
          <cell r="J4539" t="str">
            <v>REPUESTO</v>
          </cell>
          <cell r="K4539" t="str">
            <v>JUEGO DE ZAPATAZ</v>
          </cell>
          <cell r="L4539">
            <v>2</v>
          </cell>
          <cell r="M4539" t="str">
            <v>UNID.</v>
          </cell>
          <cell r="N4539" t="str">
            <v>CISTERNA</v>
          </cell>
          <cell r="O4539">
            <v>32</v>
          </cell>
          <cell r="P4539" t="str">
            <v>M5</v>
          </cell>
          <cell r="Q4539" t="str">
            <v>J1</v>
          </cell>
          <cell r="R4539" t="str">
            <v>J8</v>
          </cell>
          <cell r="S4539" t="str">
            <v>ENTREGADO</v>
          </cell>
          <cell r="T4539">
            <v>0</v>
          </cell>
          <cell r="U4539" t="str">
            <v>LOPEZ RUIZ WILBERTO</v>
          </cell>
          <cell r="V4539" t="str">
            <v>FLOREZ CONDORI  JOSE WILLIANS</v>
          </cell>
        </row>
        <row r="4540">
          <cell r="A4540">
            <v>4593</v>
          </cell>
          <cell r="B4540">
            <v>42758</v>
          </cell>
          <cell r="C4540" t="str">
            <v>ENERO</v>
          </cell>
          <cell r="D4540" t="str">
            <v>2017</v>
          </cell>
          <cell r="E4540">
            <v>894</v>
          </cell>
          <cell r="F4540" t="str">
            <v>ABQ-780</v>
          </cell>
          <cell r="G4540" t="str">
            <v>C9S-990</v>
          </cell>
          <cell r="H4540" t="str">
            <v>LAS BAMBAS</v>
          </cell>
          <cell r="I4540">
            <v>121963</v>
          </cell>
          <cell r="J4540" t="str">
            <v>SERVICIO</v>
          </cell>
          <cell r="K4540" t="str">
            <v>SERVICIO DE SEPILLADO DE TAMBORES</v>
          </cell>
          <cell r="L4540">
            <v>4</v>
          </cell>
          <cell r="M4540" t="str">
            <v>UNID.</v>
          </cell>
          <cell r="N4540" t="str">
            <v>CISTERNA</v>
          </cell>
          <cell r="O4540">
            <v>32</v>
          </cell>
          <cell r="P4540" t="str">
            <v>M5</v>
          </cell>
          <cell r="Q4540" t="str">
            <v>J1</v>
          </cell>
          <cell r="R4540" t="str">
            <v>J8</v>
          </cell>
          <cell r="S4540" t="str">
            <v>ENTREGADO</v>
          </cell>
          <cell r="T4540">
            <v>0</v>
          </cell>
          <cell r="U4540" t="str">
            <v>LOPEZ RUIZ WILBERTO</v>
          </cell>
          <cell r="V4540" t="str">
            <v>FLOREZ CONDORI  JOSE WILLIANS</v>
          </cell>
        </row>
        <row r="4541">
          <cell r="A4541">
            <v>4544</v>
          </cell>
          <cell r="B4541">
            <v>42758</v>
          </cell>
          <cell r="C4541" t="str">
            <v>ENERO</v>
          </cell>
          <cell r="D4541" t="str">
            <v>2017</v>
          </cell>
          <cell r="E4541">
            <v>898</v>
          </cell>
          <cell r="F4541" t="str">
            <v>ABR-759</v>
          </cell>
          <cell r="G4541" t="str">
            <v>D0Z-995</v>
          </cell>
          <cell r="H4541" t="str">
            <v>LAS BAMBAS</v>
          </cell>
          <cell r="I4541">
            <v>118421</v>
          </cell>
          <cell r="J4541" t="str">
            <v>REPUESTO</v>
          </cell>
          <cell r="K4541" t="str">
            <v>FOCO LAGRIMA 12V</v>
          </cell>
          <cell r="L4541">
            <v>5</v>
          </cell>
          <cell r="M4541" t="str">
            <v>UNID.</v>
          </cell>
          <cell r="N4541" t="str">
            <v>TRACTO</v>
          </cell>
          <cell r="O4541">
            <v>32</v>
          </cell>
          <cell r="P4541" t="str">
            <v>E2</v>
          </cell>
          <cell r="Q4541" t="str">
            <v>J1</v>
          </cell>
          <cell r="R4541" t="str">
            <v>J8</v>
          </cell>
          <cell r="S4541" t="str">
            <v>ENTREGADO</v>
          </cell>
          <cell r="T4541">
            <v>0</v>
          </cell>
          <cell r="U4541" t="str">
            <v>YUCA BELLIDO BORIS YERSY</v>
          </cell>
          <cell r="V4541" t="str">
            <v>FLOREZ CONDORI  JOSE WILLIANS</v>
          </cell>
        </row>
        <row r="4542">
          <cell r="A4542">
            <v>4542</v>
          </cell>
          <cell r="B4542">
            <v>42758</v>
          </cell>
          <cell r="C4542" t="str">
            <v>ENERO</v>
          </cell>
          <cell r="D4542" t="str">
            <v>2017</v>
          </cell>
          <cell r="E4542">
            <v>896</v>
          </cell>
          <cell r="F4542" t="str">
            <v>AKW-731</v>
          </cell>
          <cell r="G4542" t="str">
            <v>TCR-989</v>
          </cell>
          <cell r="H4542" t="str">
            <v>LAS BAMBAS CONC.</v>
          </cell>
          <cell r="I4542">
            <v>34071</v>
          </cell>
          <cell r="J4542" t="str">
            <v>REPUESTO</v>
          </cell>
          <cell r="K4542" t="str">
            <v>AGUA LIMPIA PARABRISA</v>
          </cell>
          <cell r="L4542">
            <v>1</v>
          </cell>
          <cell r="M4542" t="str">
            <v>GLNS.</v>
          </cell>
          <cell r="N4542" t="str">
            <v>TRACTO</v>
          </cell>
          <cell r="O4542">
            <v>32</v>
          </cell>
          <cell r="P4542" t="str">
            <v>M5</v>
          </cell>
          <cell r="Q4542" t="str">
            <v>J1</v>
          </cell>
          <cell r="R4542" t="str">
            <v>J8</v>
          </cell>
          <cell r="S4542" t="str">
            <v>ENTREGADO</v>
          </cell>
          <cell r="T4542">
            <v>0</v>
          </cell>
          <cell r="U4542" t="str">
            <v>LOPEZ RUIZ WILBERTO</v>
          </cell>
          <cell r="V4542" t="str">
            <v>FLOREZ CONDORI  JOSE WILLIANS</v>
          </cell>
        </row>
        <row r="4543">
          <cell r="A4543">
            <v>4551</v>
          </cell>
          <cell r="B4543">
            <v>42758</v>
          </cell>
          <cell r="C4543" t="str">
            <v>ENERO</v>
          </cell>
          <cell r="D4543" t="str">
            <v>2017</v>
          </cell>
          <cell r="E4543">
            <v>896</v>
          </cell>
          <cell r="F4543" t="str">
            <v>AKW-731</v>
          </cell>
          <cell r="G4543" t="str">
            <v>TCR-989</v>
          </cell>
          <cell r="H4543" t="str">
            <v>LAS BAMBAS CONC.</v>
          </cell>
          <cell r="I4543">
            <v>34071</v>
          </cell>
          <cell r="J4543" t="str">
            <v>REPUESTO</v>
          </cell>
          <cell r="K4543" t="str">
            <v>FARO LATERAL CIRCULAR 2" ROJO</v>
          </cell>
          <cell r="L4543">
            <v>1</v>
          </cell>
          <cell r="M4543" t="str">
            <v>UNID.</v>
          </cell>
          <cell r="N4543" t="str">
            <v>TOLVA</v>
          </cell>
          <cell r="O4543">
            <v>32</v>
          </cell>
          <cell r="P4543" t="str">
            <v>E3</v>
          </cell>
          <cell r="Q4543" t="str">
            <v>J1</v>
          </cell>
          <cell r="R4543" t="str">
            <v>J8</v>
          </cell>
          <cell r="S4543" t="str">
            <v>ENTREGADO</v>
          </cell>
          <cell r="T4543">
            <v>0</v>
          </cell>
          <cell r="U4543" t="str">
            <v>CONDORI CHURATA ALEX</v>
          </cell>
          <cell r="V4543" t="str">
            <v>FLOREZ CONDORI  JOSE WILLIANS</v>
          </cell>
        </row>
        <row r="4544">
          <cell r="A4544">
            <v>4562</v>
          </cell>
          <cell r="B4544">
            <v>42758</v>
          </cell>
          <cell r="C4544" t="str">
            <v>ENERO</v>
          </cell>
          <cell r="D4544" t="str">
            <v>2017</v>
          </cell>
          <cell r="E4544">
            <v>835</v>
          </cell>
          <cell r="F4544" t="str">
            <v>AKW-894</v>
          </cell>
          <cell r="G4544" t="str">
            <v>TBN-978</v>
          </cell>
          <cell r="H4544" t="str">
            <v>LAS BAMBAS</v>
          </cell>
          <cell r="I4544">
            <v>45645</v>
          </cell>
          <cell r="J4544" t="str">
            <v>REPUESTO</v>
          </cell>
          <cell r="K4544" t="str">
            <v>RELAY 12V</v>
          </cell>
          <cell r="L4544">
            <v>1</v>
          </cell>
          <cell r="M4544" t="str">
            <v>UNID.</v>
          </cell>
          <cell r="N4544" t="str">
            <v>TRACTO</v>
          </cell>
          <cell r="O4544">
            <v>32</v>
          </cell>
          <cell r="P4544" t="str">
            <v>E2</v>
          </cell>
          <cell r="Q4544" t="str">
            <v>J1</v>
          </cell>
          <cell r="R4544" t="str">
            <v>J8</v>
          </cell>
          <cell r="S4544" t="str">
            <v>ENTREGADO</v>
          </cell>
          <cell r="T4544">
            <v>0</v>
          </cell>
          <cell r="U4544" t="str">
            <v>YUCA BELLIDO BORIS YERSY</v>
          </cell>
          <cell r="V4544" t="str">
            <v>FLOREZ CONDORI  JOSE WILLIANS</v>
          </cell>
        </row>
        <row r="4545">
          <cell r="A4545">
            <v>4563</v>
          </cell>
          <cell r="B4545">
            <v>42758</v>
          </cell>
          <cell r="C4545" t="str">
            <v>ENERO</v>
          </cell>
          <cell r="D4545" t="str">
            <v>2017</v>
          </cell>
          <cell r="E4545">
            <v>835</v>
          </cell>
          <cell r="F4545" t="str">
            <v>AKW-894</v>
          </cell>
          <cell r="G4545" t="str">
            <v>TBN-978</v>
          </cell>
          <cell r="H4545" t="str">
            <v>LAS BAMBAS</v>
          </cell>
          <cell r="I4545">
            <v>45645</v>
          </cell>
          <cell r="J4545" t="str">
            <v>REPUESTO</v>
          </cell>
          <cell r="K4545" t="str">
            <v>TECLA PULSADORA</v>
          </cell>
          <cell r="L4545">
            <v>1</v>
          </cell>
          <cell r="M4545" t="str">
            <v>UNID.</v>
          </cell>
          <cell r="N4545" t="str">
            <v>TRACTO</v>
          </cell>
          <cell r="O4545">
            <v>32</v>
          </cell>
          <cell r="P4545" t="str">
            <v>E2</v>
          </cell>
          <cell r="Q4545" t="str">
            <v>J1</v>
          </cell>
          <cell r="R4545" t="str">
            <v>J8</v>
          </cell>
          <cell r="S4545" t="str">
            <v>ENTREGADO</v>
          </cell>
          <cell r="T4545">
            <v>0</v>
          </cell>
          <cell r="U4545" t="str">
            <v>YUCA BELLIDO BORIS YERSY</v>
          </cell>
          <cell r="V4545" t="str">
            <v>FLOREZ CONDORI  JOSE WILLIANS</v>
          </cell>
        </row>
        <row r="4546">
          <cell r="A4546">
            <v>4564</v>
          </cell>
          <cell r="B4546">
            <v>42758</v>
          </cell>
          <cell r="C4546" t="str">
            <v>ENERO</v>
          </cell>
          <cell r="D4546" t="str">
            <v>2017</v>
          </cell>
          <cell r="E4546">
            <v>835</v>
          </cell>
          <cell r="F4546" t="str">
            <v>AKW-894</v>
          </cell>
          <cell r="G4546" t="str">
            <v>TBN-978</v>
          </cell>
          <cell r="H4546" t="str">
            <v>LAS BAMBAS</v>
          </cell>
          <cell r="I4546">
            <v>45645</v>
          </cell>
          <cell r="J4546" t="str">
            <v>REPUESTO</v>
          </cell>
          <cell r="K4546" t="str">
            <v>FUSIBLE 20V</v>
          </cell>
          <cell r="L4546">
            <v>1</v>
          </cell>
          <cell r="M4546" t="str">
            <v>UNID.</v>
          </cell>
          <cell r="N4546" t="str">
            <v>TRACTO</v>
          </cell>
          <cell r="O4546">
            <v>32</v>
          </cell>
          <cell r="P4546" t="str">
            <v>E2</v>
          </cell>
          <cell r="Q4546" t="str">
            <v>J1</v>
          </cell>
          <cell r="R4546" t="str">
            <v>J8</v>
          </cell>
          <cell r="S4546" t="str">
            <v>ENTREGADO</v>
          </cell>
          <cell r="T4546">
            <v>0</v>
          </cell>
          <cell r="U4546" t="str">
            <v>YUCA BELLIDO BORIS YERSY</v>
          </cell>
          <cell r="V4546" t="str">
            <v>FLOREZ CONDORI  JOSE WILLIANS</v>
          </cell>
        </row>
        <row r="4547">
          <cell r="A4547">
            <v>4565</v>
          </cell>
          <cell r="B4547">
            <v>42758</v>
          </cell>
          <cell r="C4547" t="str">
            <v>ENERO</v>
          </cell>
          <cell r="D4547" t="str">
            <v>2017</v>
          </cell>
          <cell r="E4547">
            <v>835</v>
          </cell>
          <cell r="F4547" t="str">
            <v>AKW-894</v>
          </cell>
          <cell r="G4547" t="str">
            <v>TBN-978</v>
          </cell>
          <cell r="H4547" t="str">
            <v>LAS BAMBAS</v>
          </cell>
          <cell r="I4547">
            <v>45645</v>
          </cell>
          <cell r="J4547" t="str">
            <v>REPUESTO</v>
          </cell>
          <cell r="K4547" t="str">
            <v>TERMINAL HEMBRA</v>
          </cell>
          <cell r="L4547">
            <v>5</v>
          </cell>
          <cell r="M4547" t="str">
            <v>UNID.</v>
          </cell>
          <cell r="N4547" t="str">
            <v>TRACTO</v>
          </cell>
          <cell r="O4547">
            <v>32</v>
          </cell>
          <cell r="P4547" t="str">
            <v>E2</v>
          </cell>
          <cell r="Q4547" t="str">
            <v>J1</v>
          </cell>
          <cell r="R4547" t="str">
            <v>J8</v>
          </cell>
          <cell r="S4547" t="str">
            <v>ENTREGADO</v>
          </cell>
          <cell r="T4547">
            <v>0</v>
          </cell>
          <cell r="U4547" t="str">
            <v>YUCA BELLIDO BORIS YERSY</v>
          </cell>
          <cell r="V4547" t="str">
            <v>FLOREZ CONDORI  JOSE WILLIANS</v>
          </cell>
        </row>
        <row r="4548">
          <cell r="A4548">
            <v>4566</v>
          </cell>
          <cell r="B4548">
            <v>42758</v>
          </cell>
          <cell r="C4548" t="str">
            <v>ENERO</v>
          </cell>
          <cell r="D4548" t="str">
            <v>2017</v>
          </cell>
          <cell r="E4548">
            <v>835</v>
          </cell>
          <cell r="F4548" t="str">
            <v>AKW-894</v>
          </cell>
          <cell r="G4548" t="str">
            <v>TBN-978</v>
          </cell>
          <cell r="H4548" t="str">
            <v>LAS BAMBAS</v>
          </cell>
          <cell r="I4548">
            <v>45645</v>
          </cell>
          <cell r="J4548" t="str">
            <v>REPUESTO</v>
          </cell>
          <cell r="K4548" t="str">
            <v>CABLE CORRIENTE # 14</v>
          </cell>
          <cell r="L4548">
            <v>14</v>
          </cell>
          <cell r="M4548" t="str">
            <v>M</v>
          </cell>
          <cell r="N4548" t="str">
            <v>TRACTO</v>
          </cell>
          <cell r="O4548">
            <v>32</v>
          </cell>
          <cell r="P4548" t="str">
            <v>E2</v>
          </cell>
          <cell r="Q4548" t="str">
            <v>J1</v>
          </cell>
          <cell r="R4548" t="str">
            <v>J8</v>
          </cell>
          <cell r="S4548" t="str">
            <v>ENTREGADO</v>
          </cell>
          <cell r="T4548">
            <v>0</v>
          </cell>
          <cell r="U4548" t="str">
            <v>YUCA BELLIDO BORIS YERSY</v>
          </cell>
          <cell r="V4548" t="str">
            <v>FLOREZ CONDORI  JOSE WILLIANS</v>
          </cell>
        </row>
        <row r="4549">
          <cell r="A4549">
            <v>4585</v>
          </cell>
          <cell r="B4549">
            <v>42758</v>
          </cell>
          <cell r="C4549" t="str">
            <v>ENERO</v>
          </cell>
          <cell r="D4549" t="str">
            <v>2017</v>
          </cell>
          <cell r="E4549">
            <v>849</v>
          </cell>
          <cell r="F4549" t="str">
            <v>AKX-731</v>
          </cell>
          <cell r="G4549" t="str">
            <v>TCD-980</v>
          </cell>
          <cell r="H4549" t="str">
            <v>LAS BAMBAS</v>
          </cell>
          <cell r="I4549">
            <v>40489</v>
          </cell>
          <cell r="J4549" t="str">
            <v>REPUESTO</v>
          </cell>
          <cell r="K4549" t="str">
            <v>PLANCHA DE 1/2 X 1.4M X 1M</v>
          </cell>
          <cell r="L4549">
            <v>1</v>
          </cell>
          <cell r="M4549" t="str">
            <v>UNID.</v>
          </cell>
          <cell r="N4549" t="str">
            <v>CISTERNA</v>
          </cell>
          <cell r="O4549">
            <v>32</v>
          </cell>
          <cell r="P4549" t="str">
            <v>S1</v>
          </cell>
          <cell r="Q4549" t="str">
            <v>J1</v>
          </cell>
          <cell r="R4549" t="str">
            <v>J6</v>
          </cell>
          <cell r="S4549" t="str">
            <v>ENTREGADO</v>
          </cell>
          <cell r="T4549">
            <v>0</v>
          </cell>
          <cell r="U4549" t="str">
            <v>BAYONA CRUZ CRISTIAN ARMANDO</v>
          </cell>
          <cell r="V4549" t="str">
            <v>FLOREZ CONDORI  JOSE WILLIANS</v>
          </cell>
        </row>
        <row r="4550">
          <cell r="A4550">
            <v>4569</v>
          </cell>
          <cell r="B4550">
            <v>42758</v>
          </cell>
          <cell r="C4550" t="str">
            <v>ENERO</v>
          </cell>
          <cell r="D4550" t="str">
            <v>2017</v>
          </cell>
          <cell r="E4550">
            <v>901</v>
          </cell>
          <cell r="F4550" t="str">
            <v>C5R-892</v>
          </cell>
          <cell r="G4550" t="str">
            <v>A0T-983</v>
          </cell>
          <cell r="H4550" t="str">
            <v>LAS BAMBAS</v>
          </cell>
          <cell r="I4550">
            <v>230683</v>
          </cell>
          <cell r="J4550" t="str">
            <v>REPUESTO</v>
          </cell>
          <cell r="K4550" t="str">
            <v>UNION DE 3/8 DE ACOPLE RAPIDO</v>
          </cell>
          <cell r="L4550">
            <v>2</v>
          </cell>
          <cell r="M4550" t="str">
            <v>UNID.</v>
          </cell>
          <cell r="N4550" t="str">
            <v>CISTERNA</v>
          </cell>
          <cell r="O4550">
            <v>32</v>
          </cell>
          <cell r="P4550" t="str">
            <v>M4</v>
          </cell>
          <cell r="Q4550" t="str">
            <v>J1</v>
          </cell>
          <cell r="R4550" t="str">
            <v>J8</v>
          </cell>
          <cell r="S4550" t="str">
            <v>ENTREGADO</v>
          </cell>
          <cell r="T4550">
            <v>0</v>
          </cell>
          <cell r="U4550" t="str">
            <v>JULLIRI APAZA UBALDO</v>
          </cell>
          <cell r="V4550" t="str">
            <v>FLOREZ CONDORI  JOSE WILLIANS</v>
          </cell>
        </row>
        <row r="4551">
          <cell r="A4551">
            <v>4570</v>
          </cell>
          <cell r="B4551">
            <v>42758</v>
          </cell>
          <cell r="C4551" t="str">
            <v>ENERO</v>
          </cell>
          <cell r="D4551" t="str">
            <v>2017</v>
          </cell>
          <cell r="E4551">
            <v>901</v>
          </cell>
          <cell r="F4551" t="str">
            <v>C5R-892</v>
          </cell>
          <cell r="G4551" t="str">
            <v>A0T-983</v>
          </cell>
          <cell r="H4551" t="str">
            <v>LAS BAMBAS</v>
          </cell>
          <cell r="I4551">
            <v>230683</v>
          </cell>
          <cell r="J4551" t="str">
            <v>REPUESTO</v>
          </cell>
          <cell r="K4551" t="str">
            <v>UNION TIPO TEE DE 3/8 ACOPLE RAPIDO</v>
          </cell>
          <cell r="L4551">
            <v>2</v>
          </cell>
          <cell r="M4551" t="str">
            <v>UNID.</v>
          </cell>
          <cell r="N4551" t="str">
            <v>CISTERNA</v>
          </cell>
          <cell r="O4551">
            <v>32</v>
          </cell>
          <cell r="P4551" t="str">
            <v>M4</v>
          </cell>
          <cell r="Q4551" t="str">
            <v>J1</v>
          </cell>
          <cell r="R4551" t="str">
            <v>J8</v>
          </cell>
          <cell r="S4551" t="str">
            <v>ENTREGADO</v>
          </cell>
          <cell r="T4551">
            <v>0</v>
          </cell>
          <cell r="U4551" t="str">
            <v>JULLIRI APAZA UBALDO</v>
          </cell>
          <cell r="V4551" t="str">
            <v>FLOREZ CONDORI  JOSE WILLIANS</v>
          </cell>
        </row>
        <row r="4552">
          <cell r="A4552">
            <v>4571</v>
          </cell>
          <cell r="B4552">
            <v>42758</v>
          </cell>
          <cell r="C4552" t="str">
            <v>ENERO</v>
          </cell>
          <cell r="D4552" t="str">
            <v>2017</v>
          </cell>
          <cell r="E4552">
            <v>901</v>
          </cell>
          <cell r="F4552" t="str">
            <v>C5R-892</v>
          </cell>
          <cell r="G4552" t="str">
            <v>A0T-983</v>
          </cell>
          <cell r="H4552" t="str">
            <v>LAS BAMBAS</v>
          </cell>
          <cell r="I4552">
            <v>230683</v>
          </cell>
          <cell r="J4552" t="str">
            <v>REPUESTO</v>
          </cell>
          <cell r="K4552" t="str">
            <v>PRECINTOS</v>
          </cell>
          <cell r="L4552">
            <v>6</v>
          </cell>
          <cell r="M4552" t="str">
            <v>UNID.</v>
          </cell>
          <cell r="N4552" t="str">
            <v>CISTERNA</v>
          </cell>
          <cell r="O4552">
            <v>32</v>
          </cell>
          <cell r="P4552" t="str">
            <v>M4</v>
          </cell>
          <cell r="Q4552" t="str">
            <v>J1</v>
          </cell>
          <cell r="R4552" t="str">
            <v>J8</v>
          </cell>
          <cell r="S4552" t="str">
            <v>ENTREGADO</v>
          </cell>
          <cell r="T4552">
            <v>0</v>
          </cell>
          <cell r="U4552" t="str">
            <v>JULLIRI APAZA UBALDO</v>
          </cell>
          <cell r="V4552" t="str">
            <v>FLOREZ CONDORI  JOSE WILLIANS</v>
          </cell>
        </row>
        <row r="4553">
          <cell r="A4553">
            <v>4575</v>
          </cell>
          <cell r="B4553">
            <v>42758</v>
          </cell>
          <cell r="C4553" t="str">
            <v>ENERO</v>
          </cell>
          <cell r="D4553" t="str">
            <v>2017</v>
          </cell>
          <cell r="E4553">
            <v>901</v>
          </cell>
          <cell r="F4553" t="str">
            <v>C5R-892</v>
          </cell>
          <cell r="G4553" t="str">
            <v>A0T-983</v>
          </cell>
          <cell r="H4553" t="str">
            <v>LAS BAMBAS</v>
          </cell>
          <cell r="I4553">
            <v>230683</v>
          </cell>
          <cell r="J4553" t="str">
            <v>REPUESTO</v>
          </cell>
          <cell r="K4553" t="str">
            <v>FOCO LAGRIMON AMBAR</v>
          </cell>
          <cell r="L4553">
            <v>1</v>
          </cell>
          <cell r="M4553" t="str">
            <v>UNID.</v>
          </cell>
          <cell r="N4553" t="str">
            <v>TRACTO</v>
          </cell>
          <cell r="O4553">
            <v>32</v>
          </cell>
          <cell r="P4553" t="str">
            <v>E2</v>
          </cell>
          <cell r="Q4553" t="str">
            <v>J1</v>
          </cell>
          <cell r="R4553" t="str">
            <v>J8</v>
          </cell>
          <cell r="S4553" t="str">
            <v>ENTREGADO</v>
          </cell>
          <cell r="T4553">
            <v>0</v>
          </cell>
          <cell r="U4553" t="str">
            <v>YUCA BELLIDO BORIS YERSY</v>
          </cell>
          <cell r="V4553" t="str">
            <v>FLOREZ CONDORI  JOSE WILLIANS</v>
          </cell>
        </row>
        <row r="4554">
          <cell r="A4554">
            <v>4576</v>
          </cell>
          <cell r="B4554">
            <v>42758</v>
          </cell>
          <cell r="C4554" t="str">
            <v>ENERO</v>
          </cell>
          <cell r="D4554" t="str">
            <v>2017</v>
          </cell>
          <cell r="E4554">
            <v>901</v>
          </cell>
          <cell r="F4554" t="str">
            <v>C5R-892</v>
          </cell>
          <cell r="G4554" t="str">
            <v>A0T-983</v>
          </cell>
          <cell r="H4554" t="str">
            <v>LAS BAMBAS</v>
          </cell>
          <cell r="I4554">
            <v>230683</v>
          </cell>
          <cell r="J4554" t="str">
            <v>REPUESTO</v>
          </cell>
          <cell r="K4554" t="str">
            <v>FOCO 9006</v>
          </cell>
          <cell r="L4554">
            <v>1</v>
          </cell>
          <cell r="M4554" t="str">
            <v>UNID.</v>
          </cell>
          <cell r="N4554" t="str">
            <v>TRACTO</v>
          </cell>
          <cell r="O4554">
            <v>32</v>
          </cell>
          <cell r="P4554" t="str">
            <v>E2</v>
          </cell>
          <cell r="Q4554" t="str">
            <v>J1</v>
          </cell>
          <cell r="R4554" t="str">
            <v>J8</v>
          </cell>
          <cell r="S4554" t="str">
            <v>ENTREGADO</v>
          </cell>
          <cell r="T4554">
            <v>0</v>
          </cell>
          <cell r="U4554" t="str">
            <v>YUCA BELLIDO BORIS YERSY</v>
          </cell>
          <cell r="V4554" t="str">
            <v>FLOREZ CONDORI  JOSE WILLIANS</v>
          </cell>
        </row>
        <row r="4555">
          <cell r="A4555">
            <v>4591</v>
          </cell>
          <cell r="B4555">
            <v>42758</v>
          </cell>
          <cell r="C4555" t="str">
            <v>ENERO</v>
          </cell>
          <cell r="D4555" t="str">
            <v>2017</v>
          </cell>
          <cell r="E4555">
            <v>901</v>
          </cell>
          <cell r="F4555" t="str">
            <v>C5R-892</v>
          </cell>
          <cell r="G4555" t="str">
            <v>A0T-983</v>
          </cell>
          <cell r="H4555" t="str">
            <v>LAS BAMBAS</v>
          </cell>
          <cell r="I4555">
            <v>230683</v>
          </cell>
          <cell r="J4555" t="str">
            <v>REPUESTO</v>
          </cell>
          <cell r="K4555" t="str">
            <v>MOTOR DE LIMPIAPARABRISAS</v>
          </cell>
          <cell r="L4555">
            <v>1</v>
          </cell>
          <cell r="M4555" t="str">
            <v>UNID.</v>
          </cell>
          <cell r="N4555" t="str">
            <v>TRACTO</v>
          </cell>
          <cell r="O4555">
            <v>32</v>
          </cell>
          <cell r="P4555" t="str">
            <v>E2</v>
          </cell>
          <cell r="Q4555" t="str">
            <v>J1</v>
          </cell>
          <cell r="R4555" t="str">
            <v>J6</v>
          </cell>
          <cell r="S4555" t="str">
            <v>ENTREGADO</v>
          </cell>
          <cell r="T4555">
            <v>0</v>
          </cell>
          <cell r="U4555" t="str">
            <v>YUCA BELLIDO BORIS YERSY</v>
          </cell>
          <cell r="V4555" t="str">
            <v>FLOREZ CONDORI  JOSE WILLIANS</v>
          </cell>
        </row>
        <row r="4556">
          <cell r="A4556">
            <v>4524</v>
          </cell>
          <cell r="B4556">
            <v>42758</v>
          </cell>
          <cell r="C4556" t="str">
            <v>ENERO</v>
          </cell>
          <cell r="D4556" t="str">
            <v>2017</v>
          </cell>
          <cell r="E4556">
            <v>892</v>
          </cell>
          <cell r="F4556" t="str">
            <v>C6X-739</v>
          </cell>
          <cell r="G4556" t="str">
            <v>TCS-988</v>
          </cell>
          <cell r="H4556" t="str">
            <v>LAS BAMBAS CONC.</v>
          </cell>
          <cell r="I4556">
            <v>235419</v>
          </cell>
          <cell r="J4556" t="str">
            <v>REPUESTO</v>
          </cell>
          <cell r="K4556" t="str">
            <v>FARO LATERAL CIRCULAR 2" ROJO</v>
          </cell>
          <cell r="L4556">
            <v>1</v>
          </cell>
          <cell r="M4556" t="str">
            <v>UNID.</v>
          </cell>
          <cell r="N4556" t="str">
            <v>TRACTO</v>
          </cell>
          <cell r="O4556">
            <v>32</v>
          </cell>
          <cell r="P4556" t="str">
            <v>E3</v>
          </cell>
          <cell r="Q4556" t="str">
            <v>J1</v>
          </cell>
          <cell r="R4556" t="str">
            <v>J1</v>
          </cell>
          <cell r="S4556" t="str">
            <v>ENTREGADO</v>
          </cell>
          <cell r="T4556">
            <v>0</v>
          </cell>
          <cell r="U4556" t="str">
            <v>CONDORI CHURATA ALEX</v>
          </cell>
          <cell r="V4556" t="str">
            <v>FLOREZ CONDORI  JOSE WILLIANS</v>
          </cell>
        </row>
        <row r="4557">
          <cell r="A4557">
            <v>4525</v>
          </cell>
          <cell r="B4557">
            <v>42758</v>
          </cell>
          <cell r="C4557" t="str">
            <v>ENERO</v>
          </cell>
          <cell r="D4557" t="str">
            <v>2017</v>
          </cell>
          <cell r="E4557">
            <v>892</v>
          </cell>
          <cell r="F4557" t="str">
            <v>C6X-739</v>
          </cell>
          <cell r="G4557" t="str">
            <v>TCS-988</v>
          </cell>
          <cell r="H4557" t="str">
            <v>LAS BAMBAS CONC.</v>
          </cell>
          <cell r="I4557">
            <v>235419</v>
          </cell>
          <cell r="J4557" t="str">
            <v>REPUESTO</v>
          </cell>
          <cell r="K4557" t="str">
            <v>FOCO 806</v>
          </cell>
          <cell r="L4557">
            <v>2</v>
          </cell>
          <cell r="M4557" t="str">
            <v>UNID.</v>
          </cell>
          <cell r="N4557" t="str">
            <v>TRACTO</v>
          </cell>
          <cell r="O4557">
            <v>32</v>
          </cell>
          <cell r="P4557" t="str">
            <v>E3</v>
          </cell>
          <cell r="Q4557" t="str">
            <v>J1</v>
          </cell>
          <cell r="R4557" t="str">
            <v>J1</v>
          </cell>
          <cell r="S4557" t="str">
            <v>ENTREGADO</v>
          </cell>
          <cell r="T4557">
            <v>0</v>
          </cell>
          <cell r="U4557" t="str">
            <v>CONDORI CHURATA ALEX</v>
          </cell>
          <cell r="V4557" t="str">
            <v>FLOREZ CONDORI  JOSE WILLIANS</v>
          </cell>
        </row>
        <row r="4558">
          <cell r="A4558">
            <v>4559</v>
          </cell>
          <cell r="B4558">
            <v>42758</v>
          </cell>
          <cell r="C4558" t="str">
            <v>ENERO</v>
          </cell>
          <cell r="D4558" t="str">
            <v>2017</v>
          </cell>
          <cell r="E4558">
            <v>902</v>
          </cell>
          <cell r="F4558" t="str">
            <v>D3P-747</v>
          </cell>
          <cell r="G4558" t="str">
            <v>A0T-985</v>
          </cell>
          <cell r="H4558" t="str">
            <v>LAS BAMBAS</v>
          </cell>
          <cell r="I4558">
            <v>191689</v>
          </cell>
          <cell r="J4558" t="str">
            <v>REPUESTO</v>
          </cell>
          <cell r="K4558" t="str">
            <v>CABLE CORRIENTE # 14</v>
          </cell>
          <cell r="L4558">
            <v>4</v>
          </cell>
          <cell r="M4558" t="str">
            <v>M</v>
          </cell>
          <cell r="N4558" t="str">
            <v>TRACTO</v>
          </cell>
          <cell r="O4558">
            <v>32</v>
          </cell>
          <cell r="P4558" t="str">
            <v>E2</v>
          </cell>
          <cell r="Q4558" t="str">
            <v>J1</v>
          </cell>
          <cell r="R4558" t="str">
            <v>J8</v>
          </cell>
          <cell r="S4558" t="str">
            <v>ENTREGADO</v>
          </cell>
          <cell r="T4558">
            <v>0</v>
          </cell>
          <cell r="U4558" t="str">
            <v>YUCA BELLIDO BORIS YERSY</v>
          </cell>
          <cell r="V4558" t="str">
            <v>FLOREZ CONDORI  JOSE WILLIANS</v>
          </cell>
        </row>
        <row r="4559">
          <cell r="A4559">
            <v>4589</v>
          </cell>
          <cell r="B4559">
            <v>42758</v>
          </cell>
          <cell r="C4559" t="str">
            <v>ENERO</v>
          </cell>
          <cell r="D4559" t="str">
            <v>2017</v>
          </cell>
          <cell r="E4559">
            <v>902</v>
          </cell>
          <cell r="F4559" t="str">
            <v>D3P-747</v>
          </cell>
          <cell r="G4559" t="str">
            <v>A0T-985</v>
          </cell>
          <cell r="H4559" t="str">
            <v>LAS BAMBAS</v>
          </cell>
          <cell r="I4559">
            <v>191689</v>
          </cell>
          <cell r="J4559" t="str">
            <v>REPUESTO</v>
          </cell>
          <cell r="K4559" t="str">
            <v>AGUA LIMPIA PARABRISA</v>
          </cell>
          <cell r="L4559">
            <v>1</v>
          </cell>
          <cell r="M4559" t="str">
            <v>UNID.</v>
          </cell>
          <cell r="N4559" t="str">
            <v>TRACTO</v>
          </cell>
          <cell r="O4559">
            <v>32</v>
          </cell>
          <cell r="P4559" t="str">
            <v>M4</v>
          </cell>
          <cell r="Q4559" t="str">
            <v>J1</v>
          </cell>
          <cell r="R4559" t="str">
            <v>J8</v>
          </cell>
          <cell r="S4559" t="str">
            <v>ENTREGADO</v>
          </cell>
          <cell r="T4559">
            <v>0</v>
          </cell>
          <cell r="U4559" t="str">
            <v>JULLIRI APAZA UBALDO</v>
          </cell>
          <cell r="V4559" t="str">
            <v>FLOREZ CONDORI  JOSE WILLIANS</v>
          </cell>
        </row>
        <row r="4560">
          <cell r="A4560">
            <v>4590</v>
          </cell>
          <cell r="B4560">
            <v>42758</v>
          </cell>
          <cell r="C4560" t="str">
            <v>ENERO</v>
          </cell>
          <cell r="D4560" t="str">
            <v>2017</v>
          </cell>
          <cell r="E4560">
            <v>902</v>
          </cell>
          <cell r="F4560" t="str">
            <v>D3P-747</v>
          </cell>
          <cell r="G4560" t="str">
            <v>A0T-985</v>
          </cell>
          <cell r="H4560" t="str">
            <v>LAS BAMBAS</v>
          </cell>
          <cell r="I4560">
            <v>191689</v>
          </cell>
          <cell r="J4560" t="str">
            <v>REPUESTO</v>
          </cell>
          <cell r="K4560" t="str">
            <v>VALVULA DE DESCARGA DE DESFOGUE / FRENO DE SERVICIO</v>
          </cell>
          <cell r="L4560">
            <v>1</v>
          </cell>
          <cell r="M4560" t="str">
            <v>UNID.</v>
          </cell>
          <cell r="N4560" t="str">
            <v>CISTERNA</v>
          </cell>
          <cell r="O4560">
            <v>32</v>
          </cell>
          <cell r="P4560" t="str">
            <v>M4</v>
          </cell>
          <cell r="Q4560" t="str">
            <v>J1</v>
          </cell>
          <cell r="R4560" t="str">
            <v>J8</v>
          </cell>
          <cell r="S4560" t="str">
            <v>ENTREGADO</v>
          </cell>
          <cell r="T4560">
            <v>0</v>
          </cell>
          <cell r="U4560" t="str">
            <v>JULLIRI APAZA UBALDO</v>
          </cell>
          <cell r="V4560" t="str">
            <v>FLOREZ CONDORI  JOSE WILLIANS</v>
          </cell>
        </row>
        <row r="4561">
          <cell r="A4561">
            <v>4572</v>
          </cell>
          <cell r="B4561">
            <v>42758</v>
          </cell>
          <cell r="C4561" t="str">
            <v>ENERO</v>
          </cell>
          <cell r="D4561" t="str">
            <v>2017</v>
          </cell>
          <cell r="E4561">
            <v>885</v>
          </cell>
          <cell r="F4561" t="str">
            <v>D6F-825</v>
          </cell>
          <cell r="G4561" t="str">
            <v>T2Y-992</v>
          </cell>
          <cell r="H4561" t="str">
            <v>LAS BAMBAS</v>
          </cell>
          <cell r="I4561">
            <v>191467</v>
          </cell>
          <cell r="J4561" t="str">
            <v>SERVICIO</v>
          </cell>
          <cell r="K4561" t="str">
            <v>SERVICIO DE  TAPIZADO DE ASIENTO DE CONDUCTOR</v>
          </cell>
          <cell r="L4561">
            <v>1</v>
          </cell>
          <cell r="M4561" t="str">
            <v>UNID.</v>
          </cell>
          <cell r="N4561" t="str">
            <v>TRACTO</v>
          </cell>
          <cell r="O4561">
            <v>32</v>
          </cell>
          <cell r="P4561" t="str">
            <v>M8</v>
          </cell>
          <cell r="Q4561" t="str">
            <v>J1</v>
          </cell>
          <cell r="R4561" t="str">
            <v>J8</v>
          </cell>
          <cell r="S4561" t="str">
            <v>ENTREGADO</v>
          </cell>
          <cell r="T4561">
            <v>0</v>
          </cell>
          <cell r="U4561" t="str">
            <v>VARILLAS GAGO  OSCAR ALBERTO</v>
          </cell>
          <cell r="V4561" t="str">
            <v>FLOREZ CONDORI  JOSE WILLIANS</v>
          </cell>
        </row>
        <row r="4562">
          <cell r="A4562">
            <v>4573</v>
          </cell>
          <cell r="B4562">
            <v>42758</v>
          </cell>
          <cell r="C4562" t="str">
            <v>ENERO</v>
          </cell>
          <cell r="D4562" t="str">
            <v>2017</v>
          </cell>
          <cell r="E4562">
            <v>885</v>
          </cell>
          <cell r="F4562" t="str">
            <v>D6F-825</v>
          </cell>
          <cell r="G4562" t="str">
            <v>T2Y-992</v>
          </cell>
          <cell r="H4562" t="str">
            <v>LAS BAMBAS</v>
          </cell>
          <cell r="I4562">
            <v>191467</v>
          </cell>
          <cell r="J4562" t="str">
            <v>REPUESTO</v>
          </cell>
          <cell r="K4562" t="str">
            <v>CINTURON DE SEGURIDAD</v>
          </cell>
          <cell r="L4562">
            <v>1</v>
          </cell>
          <cell r="M4562" t="str">
            <v>UNID.</v>
          </cell>
          <cell r="N4562" t="str">
            <v>TRACTO</v>
          </cell>
          <cell r="O4562">
            <v>32</v>
          </cell>
          <cell r="P4562" t="str">
            <v>M8</v>
          </cell>
          <cell r="Q4562" t="str">
            <v>J1</v>
          </cell>
          <cell r="R4562" t="str">
            <v>J8</v>
          </cell>
          <cell r="S4562" t="str">
            <v>PENDIENTE</v>
          </cell>
          <cell r="T4562">
            <v>0</v>
          </cell>
          <cell r="U4562" t="str">
            <v>VARILLAS GAGO  OSCAR ALBERTO</v>
          </cell>
          <cell r="V4562" t="str">
            <v>FLOREZ CONDORI  JOSE WILLIANS</v>
          </cell>
        </row>
        <row r="4563">
          <cell r="A4563">
            <v>4594</v>
          </cell>
          <cell r="B4563">
            <v>42758</v>
          </cell>
          <cell r="C4563" t="str">
            <v>ENERO</v>
          </cell>
          <cell r="D4563" t="str">
            <v>2017</v>
          </cell>
          <cell r="E4563">
            <v>885</v>
          </cell>
          <cell r="F4563" t="str">
            <v>D6F-825</v>
          </cell>
          <cell r="G4563" t="str">
            <v>T2Y-992</v>
          </cell>
          <cell r="H4563" t="str">
            <v>LAS BAMBAS</v>
          </cell>
          <cell r="I4563">
            <v>191467</v>
          </cell>
          <cell r="J4563" t="str">
            <v>REPUESTO</v>
          </cell>
          <cell r="K4563" t="str">
            <v>CORREA DE ALTERNADOR</v>
          </cell>
          <cell r="L4563">
            <v>1</v>
          </cell>
          <cell r="M4563" t="str">
            <v>UNID.</v>
          </cell>
          <cell r="N4563" t="str">
            <v>TRACTO</v>
          </cell>
          <cell r="O4563">
            <v>32</v>
          </cell>
          <cell r="P4563" t="str">
            <v>M8</v>
          </cell>
          <cell r="Q4563" t="str">
            <v>J1</v>
          </cell>
          <cell r="R4563" t="str">
            <v>J8</v>
          </cell>
          <cell r="S4563" t="str">
            <v>ENTREGADO</v>
          </cell>
          <cell r="T4563">
            <v>0</v>
          </cell>
          <cell r="U4563" t="str">
            <v>VARILLAS GAGO  OSCAR ALBERTO</v>
          </cell>
          <cell r="V4563" t="str">
            <v>FLOREZ CONDORI  JOSE WILLIANS</v>
          </cell>
        </row>
        <row r="4564">
          <cell r="A4564">
            <v>4552</v>
          </cell>
          <cell r="B4564">
            <v>42758</v>
          </cell>
          <cell r="C4564" t="str">
            <v>ENERO</v>
          </cell>
          <cell r="D4564" t="str">
            <v>2017</v>
          </cell>
          <cell r="E4564">
            <v>895</v>
          </cell>
          <cell r="F4564" t="str">
            <v>D6F-907</v>
          </cell>
          <cell r="G4564" t="str">
            <v>T2Y-979</v>
          </cell>
          <cell r="H4564" t="str">
            <v>LAS BAMBAS</v>
          </cell>
          <cell r="I4564">
            <v>204753</v>
          </cell>
          <cell r="J4564" t="str">
            <v>REPUESTO</v>
          </cell>
          <cell r="K4564" t="str">
            <v>AGUA LIMPIA PARABRISA</v>
          </cell>
          <cell r="L4564">
            <v>1</v>
          </cell>
          <cell r="M4564" t="str">
            <v>GLNS.</v>
          </cell>
          <cell r="N4564" t="str">
            <v>TRACTO</v>
          </cell>
          <cell r="O4564">
            <v>32</v>
          </cell>
          <cell r="P4564" t="str">
            <v>M8</v>
          </cell>
          <cell r="Q4564" t="str">
            <v>J1</v>
          </cell>
          <cell r="R4564" t="str">
            <v>J8</v>
          </cell>
          <cell r="S4564" t="str">
            <v>ENTREGADO</v>
          </cell>
          <cell r="T4564">
            <v>0</v>
          </cell>
          <cell r="U4564" t="str">
            <v>VARILLAS GAGO  OSCAR ALBERTO</v>
          </cell>
          <cell r="V4564" t="str">
            <v>FLOREZ CONDORI  JOSE WILLIANS</v>
          </cell>
        </row>
        <row r="4565">
          <cell r="A4565">
            <v>4553</v>
          </cell>
          <cell r="B4565">
            <v>42758</v>
          </cell>
          <cell r="C4565" t="str">
            <v>ENERO</v>
          </cell>
          <cell r="D4565" t="str">
            <v>2017</v>
          </cell>
          <cell r="E4565">
            <v>895</v>
          </cell>
          <cell r="F4565" t="str">
            <v>D6F-907</v>
          </cell>
          <cell r="G4565" t="str">
            <v>T2Y-979</v>
          </cell>
          <cell r="H4565" t="str">
            <v>LAS BAMBAS</v>
          </cell>
          <cell r="I4565">
            <v>204753</v>
          </cell>
          <cell r="J4565" t="str">
            <v>REPUESTO</v>
          </cell>
          <cell r="K4565" t="str">
            <v>MULTIPLE FRONTAL DE ESCAPE (Y)</v>
          </cell>
          <cell r="L4565">
            <v>1</v>
          </cell>
          <cell r="M4565" t="str">
            <v>UNID.</v>
          </cell>
          <cell r="N4565" t="str">
            <v>TRACTO</v>
          </cell>
          <cell r="O4565">
            <v>32</v>
          </cell>
          <cell r="P4565" t="str">
            <v>M8</v>
          </cell>
          <cell r="Q4565" t="str">
            <v>J1</v>
          </cell>
          <cell r="R4565" t="str">
            <v>J8</v>
          </cell>
          <cell r="S4565" t="str">
            <v>ENTREGADO</v>
          </cell>
          <cell r="T4565">
            <v>0</v>
          </cell>
          <cell r="U4565" t="str">
            <v>VARILLAS GAGO  OSCAR ALBERTO</v>
          </cell>
          <cell r="V4565" t="str">
            <v>FLOREZ CONDORI  JOSE WILLIANS</v>
          </cell>
        </row>
        <row r="4566">
          <cell r="A4566">
            <v>4554</v>
          </cell>
          <cell r="B4566">
            <v>42758</v>
          </cell>
          <cell r="C4566" t="str">
            <v>ENERO</v>
          </cell>
          <cell r="D4566" t="str">
            <v>2017</v>
          </cell>
          <cell r="E4566">
            <v>895</v>
          </cell>
          <cell r="F4566" t="str">
            <v>D6F-907</v>
          </cell>
          <cell r="G4566" t="str">
            <v>T2Y-979</v>
          </cell>
          <cell r="H4566" t="str">
            <v>LAS BAMBAS</v>
          </cell>
          <cell r="I4566">
            <v>204753</v>
          </cell>
          <cell r="J4566" t="str">
            <v>REPUESTO</v>
          </cell>
          <cell r="K4566" t="str">
            <v>JUEGO DE EMPAQUE DE MULTIPLE DE ESCAPE</v>
          </cell>
          <cell r="L4566">
            <v>1</v>
          </cell>
          <cell r="M4566" t="str">
            <v>UNID.</v>
          </cell>
          <cell r="N4566" t="str">
            <v>TRACTO</v>
          </cell>
          <cell r="O4566">
            <v>32</v>
          </cell>
          <cell r="P4566" t="str">
            <v>M8</v>
          </cell>
          <cell r="Q4566" t="str">
            <v>J1</v>
          </cell>
          <cell r="R4566" t="str">
            <v>J8</v>
          </cell>
          <cell r="S4566" t="str">
            <v>ENTREGADO</v>
          </cell>
          <cell r="T4566">
            <v>0</v>
          </cell>
          <cell r="U4566" t="str">
            <v>VARILLAS GAGO  OSCAR ALBERTO</v>
          </cell>
          <cell r="V4566" t="str">
            <v>FLOREZ CONDORI  JOSE WILLIANS</v>
          </cell>
        </row>
        <row r="4567">
          <cell r="A4567">
            <v>4555</v>
          </cell>
          <cell r="B4567">
            <v>42758</v>
          </cell>
          <cell r="C4567" t="str">
            <v>ENERO</v>
          </cell>
          <cell r="D4567" t="str">
            <v>2017</v>
          </cell>
          <cell r="E4567">
            <v>895</v>
          </cell>
          <cell r="F4567" t="str">
            <v>D6F-907</v>
          </cell>
          <cell r="G4567" t="str">
            <v>T2Y-979</v>
          </cell>
          <cell r="H4567" t="str">
            <v>LAS BAMBAS</v>
          </cell>
          <cell r="I4567">
            <v>204753</v>
          </cell>
          <cell r="J4567" t="str">
            <v>REPUESTO</v>
          </cell>
          <cell r="K4567" t="str">
            <v>EMPAQUE RECTAGULAR DE TURBO</v>
          </cell>
          <cell r="L4567">
            <v>1</v>
          </cell>
          <cell r="M4567" t="str">
            <v>UNID.</v>
          </cell>
          <cell r="N4567" t="str">
            <v>TRACTO</v>
          </cell>
          <cell r="O4567">
            <v>32</v>
          </cell>
          <cell r="P4567" t="str">
            <v>M8</v>
          </cell>
          <cell r="Q4567" t="str">
            <v>J1</v>
          </cell>
          <cell r="R4567" t="str">
            <v>J8</v>
          </cell>
          <cell r="S4567" t="str">
            <v>ENTREGADO</v>
          </cell>
          <cell r="T4567">
            <v>0</v>
          </cell>
          <cell r="U4567" t="str">
            <v>VARILLAS GAGO  OSCAR ALBERTO</v>
          </cell>
          <cell r="V4567" t="str">
            <v>FLOREZ CONDORI  JOSE WILLIANS</v>
          </cell>
        </row>
        <row r="4568">
          <cell r="A4568">
            <v>4556</v>
          </cell>
          <cell r="B4568">
            <v>42758</v>
          </cell>
          <cell r="C4568" t="str">
            <v>ENERO</v>
          </cell>
          <cell r="D4568" t="str">
            <v>2017</v>
          </cell>
          <cell r="E4568">
            <v>895</v>
          </cell>
          <cell r="F4568" t="str">
            <v>D6F-907</v>
          </cell>
          <cell r="G4568" t="str">
            <v>T2Y-979</v>
          </cell>
          <cell r="H4568" t="str">
            <v>LAS BAMBAS</v>
          </cell>
          <cell r="I4568">
            <v>204753</v>
          </cell>
          <cell r="J4568" t="str">
            <v>REPUESTO</v>
          </cell>
          <cell r="K4568" t="str">
            <v>EMPAQUE DE RETORNO DE ACEITE DE TURBO</v>
          </cell>
          <cell r="L4568">
            <v>1</v>
          </cell>
          <cell r="M4568" t="str">
            <v>UNID.</v>
          </cell>
          <cell r="N4568" t="str">
            <v>TRACTO</v>
          </cell>
          <cell r="O4568">
            <v>32</v>
          </cell>
          <cell r="P4568" t="str">
            <v>M8</v>
          </cell>
          <cell r="Q4568" t="str">
            <v>J1</v>
          </cell>
          <cell r="R4568" t="str">
            <v>J8</v>
          </cell>
          <cell r="S4568" t="str">
            <v>ENTREGADO</v>
          </cell>
          <cell r="T4568">
            <v>0</v>
          </cell>
          <cell r="U4568" t="str">
            <v>VARILLAS GAGO  OSCAR ALBERTO</v>
          </cell>
          <cell r="V4568" t="str">
            <v>FLOREZ CONDORI  JOSE WILLIANS</v>
          </cell>
        </row>
        <row r="4569">
          <cell r="A4569">
            <v>4557</v>
          </cell>
          <cell r="B4569">
            <v>42758</v>
          </cell>
          <cell r="C4569" t="str">
            <v>ENERO</v>
          </cell>
          <cell r="D4569" t="str">
            <v>2017</v>
          </cell>
          <cell r="E4569">
            <v>895</v>
          </cell>
          <cell r="F4569" t="str">
            <v>D6F-907</v>
          </cell>
          <cell r="G4569" t="str">
            <v>T2Y-979</v>
          </cell>
          <cell r="H4569" t="str">
            <v>LAS BAMBAS</v>
          </cell>
          <cell r="I4569">
            <v>204753</v>
          </cell>
          <cell r="J4569" t="str">
            <v>REPUESTO</v>
          </cell>
          <cell r="K4569" t="str">
            <v>FILTRO SEPARADOR DE AGUA / VALVULA</v>
          </cell>
          <cell r="L4569">
            <v>1</v>
          </cell>
          <cell r="M4569" t="str">
            <v>UNID.</v>
          </cell>
          <cell r="N4569" t="str">
            <v>TRACTO</v>
          </cell>
          <cell r="O4569">
            <v>32</v>
          </cell>
          <cell r="P4569" t="str">
            <v>M8</v>
          </cell>
          <cell r="Q4569" t="str">
            <v>J1</v>
          </cell>
          <cell r="R4569" t="str">
            <v>J8</v>
          </cell>
          <cell r="S4569" t="str">
            <v>ENTREGADO</v>
          </cell>
          <cell r="T4569">
            <v>0</v>
          </cell>
          <cell r="U4569" t="str">
            <v>VARILLAS GAGO  OSCAR ALBERTO</v>
          </cell>
          <cell r="V4569" t="str">
            <v>FLOREZ CONDORI  JOSE WILLIANS</v>
          </cell>
        </row>
        <row r="4570">
          <cell r="A4570">
            <v>4558</v>
          </cell>
          <cell r="B4570">
            <v>42758</v>
          </cell>
          <cell r="C4570" t="str">
            <v>ENERO</v>
          </cell>
          <cell r="D4570" t="str">
            <v>2017</v>
          </cell>
          <cell r="E4570">
            <v>837</v>
          </cell>
          <cell r="F4570" t="str">
            <v>D6G-805</v>
          </cell>
          <cell r="G4570" t="str">
            <v>T4Z-996</v>
          </cell>
          <cell r="H4570" t="str">
            <v>LAS BAMBAS</v>
          </cell>
          <cell r="I4570">
            <v>228235</v>
          </cell>
          <cell r="J4570" t="str">
            <v>REPUESTO</v>
          </cell>
          <cell r="K4570" t="str">
            <v>ORING DE TAPA DE BOMBA DE AGUA</v>
          </cell>
          <cell r="L4570">
            <v>1</v>
          </cell>
          <cell r="M4570" t="str">
            <v>UNID.</v>
          </cell>
          <cell r="N4570" t="str">
            <v>TRACTO</v>
          </cell>
          <cell r="O4570" t="e">
            <v>#VALUE!</v>
          </cell>
          <cell r="P4570" t="str">
            <v>M8</v>
          </cell>
          <cell r="Q4570" t="str">
            <v>J1</v>
          </cell>
          <cell r="R4570" t="str">
            <v>J8</v>
          </cell>
          <cell r="S4570" t="str">
            <v>ENTREGADO</v>
          </cell>
          <cell r="T4570" t="str">
            <v>ANULADO</v>
          </cell>
          <cell r="U4570" t="str">
            <v>VARILLAS GAGO  OSCAR ALBERTO</v>
          </cell>
          <cell r="V4570" t="str">
            <v>FLOREZ CONDORI  JOSE WILLIANS</v>
          </cell>
        </row>
        <row r="4571">
          <cell r="A4571">
            <v>4567</v>
          </cell>
          <cell r="B4571">
            <v>42758</v>
          </cell>
          <cell r="C4571" t="str">
            <v>ENERO</v>
          </cell>
          <cell r="D4571" t="str">
            <v>2017</v>
          </cell>
          <cell r="E4571">
            <v>837</v>
          </cell>
          <cell r="F4571" t="str">
            <v>D6G-805</v>
          </cell>
          <cell r="G4571" t="str">
            <v>T4Z-996</v>
          </cell>
          <cell r="H4571" t="str">
            <v>LAS BAMBAS</v>
          </cell>
          <cell r="I4571">
            <v>228235</v>
          </cell>
          <cell r="J4571" t="str">
            <v>REPUESTO</v>
          </cell>
          <cell r="K4571" t="str">
            <v>SEGURO DE TAPA DE BOMBA DE AGUA / SERIE 60</v>
          </cell>
          <cell r="L4571">
            <v>1</v>
          </cell>
          <cell r="M4571" t="str">
            <v>UNID.</v>
          </cell>
          <cell r="N4571" t="str">
            <v>TRACTO</v>
          </cell>
          <cell r="O4571">
            <v>32</v>
          </cell>
          <cell r="P4571" t="str">
            <v>M4</v>
          </cell>
          <cell r="Q4571" t="str">
            <v>J1</v>
          </cell>
          <cell r="R4571" t="str">
            <v>J8</v>
          </cell>
          <cell r="S4571" t="str">
            <v>ENTREGADO</v>
          </cell>
          <cell r="T4571">
            <v>0</v>
          </cell>
          <cell r="U4571" t="str">
            <v>JULLIRI APAZA UBALDO</v>
          </cell>
          <cell r="V4571" t="str">
            <v>FLOREZ CONDORI  JOSE WILLIANS</v>
          </cell>
        </row>
        <row r="4572">
          <cell r="A4572">
            <v>4568</v>
          </cell>
          <cell r="B4572">
            <v>42758</v>
          </cell>
          <cell r="C4572" t="str">
            <v>ENERO</v>
          </cell>
          <cell r="D4572" t="str">
            <v>2017</v>
          </cell>
          <cell r="E4572">
            <v>837</v>
          </cell>
          <cell r="F4572" t="str">
            <v>D6G-805</v>
          </cell>
          <cell r="G4572" t="str">
            <v>T4Z-996</v>
          </cell>
          <cell r="H4572" t="str">
            <v>LAS BAMBAS</v>
          </cell>
          <cell r="I4572">
            <v>228235</v>
          </cell>
          <cell r="J4572" t="str">
            <v>REPUESTO</v>
          </cell>
          <cell r="K4572" t="str">
            <v>KIT DE REPARACION DE BOMBA DE AGUA</v>
          </cell>
          <cell r="L4572">
            <v>1</v>
          </cell>
          <cell r="M4572" t="str">
            <v>UNID.</v>
          </cell>
          <cell r="N4572" t="str">
            <v>TRACTO</v>
          </cell>
          <cell r="O4572">
            <v>32</v>
          </cell>
          <cell r="P4572" t="str">
            <v>M4</v>
          </cell>
          <cell r="Q4572" t="str">
            <v>J1</v>
          </cell>
          <cell r="R4572" t="str">
            <v>J8</v>
          </cell>
          <cell r="S4572" t="str">
            <v>ENTREGADO</v>
          </cell>
          <cell r="T4572">
            <v>0</v>
          </cell>
          <cell r="U4572" t="str">
            <v>JULLIRI APAZA UBALDO</v>
          </cell>
          <cell r="V4572" t="str">
            <v>FLOREZ CONDORI  JOSE WILLIANS</v>
          </cell>
        </row>
        <row r="4573">
          <cell r="A4573">
            <v>4574</v>
          </cell>
          <cell r="B4573">
            <v>42758</v>
          </cell>
          <cell r="C4573" t="str">
            <v>ENERO</v>
          </cell>
          <cell r="D4573" t="str">
            <v>2017</v>
          </cell>
          <cell r="E4573">
            <v>837</v>
          </cell>
          <cell r="F4573" t="str">
            <v>D6G-805</v>
          </cell>
          <cell r="G4573" t="str">
            <v>T4Z-996</v>
          </cell>
          <cell r="H4573" t="str">
            <v>LAS BAMBAS</v>
          </cell>
          <cell r="I4573">
            <v>228235</v>
          </cell>
          <cell r="J4573" t="str">
            <v>REPUESTO</v>
          </cell>
          <cell r="K4573" t="str">
            <v>ORING DE TAPA DE BOMBA DE AGUA</v>
          </cell>
          <cell r="L4573">
            <v>1</v>
          </cell>
          <cell r="M4573" t="str">
            <v>UNID.</v>
          </cell>
          <cell r="N4573" t="str">
            <v>TRACTO</v>
          </cell>
          <cell r="O4573">
            <v>32</v>
          </cell>
          <cell r="P4573" t="str">
            <v>M8</v>
          </cell>
          <cell r="Q4573" t="str">
            <v>J1</v>
          </cell>
          <cell r="R4573" t="str">
            <v>J8</v>
          </cell>
          <cell r="S4573" t="str">
            <v>ENTREGADO</v>
          </cell>
          <cell r="T4573">
            <v>0</v>
          </cell>
          <cell r="U4573" t="str">
            <v>VARILLAS GAGO  OSCAR ALBERTO</v>
          </cell>
          <cell r="V4573" t="str">
            <v>FLOREZ CONDORI  JOSE WILLIANS</v>
          </cell>
        </row>
        <row r="4574">
          <cell r="A4574">
            <v>4577</v>
          </cell>
          <cell r="B4574">
            <v>42758</v>
          </cell>
          <cell r="C4574" t="str">
            <v>ENERO</v>
          </cell>
          <cell r="D4574" t="str">
            <v>2017</v>
          </cell>
          <cell r="E4574">
            <v>903</v>
          </cell>
          <cell r="F4574" t="str">
            <v>D6G-805</v>
          </cell>
          <cell r="G4574" t="str">
            <v>T4Z-996</v>
          </cell>
          <cell r="H4574" t="str">
            <v>LAS BAMBAS</v>
          </cell>
          <cell r="I4574">
            <v>229548</v>
          </cell>
          <cell r="J4574" t="str">
            <v>REPUESTO</v>
          </cell>
          <cell r="K4574" t="str">
            <v>FARO LATERAL RECTANGULAR AMBAR</v>
          </cell>
          <cell r="L4574">
            <v>1</v>
          </cell>
          <cell r="M4574" t="str">
            <v>UNID.</v>
          </cell>
          <cell r="N4574" t="str">
            <v>CISTERNA</v>
          </cell>
          <cell r="O4574">
            <v>32</v>
          </cell>
          <cell r="P4574" t="str">
            <v>E3</v>
          </cell>
          <cell r="Q4574" t="str">
            <v>J1</v>
          </cell>
          <cell r="R4574" t="str">
            <v>J8</v>
          </cell>
          <cell r="S4574" t="str">
            <v>ENTREGADO</v>
          </cell>
          <cell r="T4574">
            <v>0</v>
          </cell>
          <cell r="U4574" t="str">
            <v>CONDORI CHURATA ALEX</v>
          </cell>
          <cell r="V4574" t="str">
            <v>FLOREZ CONDORI  JOSE WILLIANS</v>
          </cell>
        </row>
        <row r="4575">
          <cell r="A4575">
            <v>4526</v>
          </cell>
          <cell r="B4575">
            <v>42758</v>
          </cell>
          <cell r="C4575" t="str">
            <v>ENERO</v>
          </cell>
          <cell r="D4575" t="str">
            <v>2017</v>
          </cell>
          <cell r="E4575">
            <v>200</v>
          </cell>
          <cell r="F4575" t="str">
            <v>TALLER</v>
          </cell>
          <cell r="G4575" t="str">
            <v>TALLER</v>
          </cell>
          <cell r="H4575" t="str">
            <v>TALLER</v>
          </cell>
          <cell r="I4575" t="str">
            <v>TALLER</v>
          </cell>
          <cell r="J4575" t="str">
            <v>INSUMO TALLER</v>
          </cell>
          <cell r="K4575" t="str">
            <v>THINER</v>
          </cell>
          <cell r="L4575">
            <v>2</v>
          </cell>
          <cell r="M4575" t="str">
            <v>GLNS.</v>
          </cell>
          <cell r="N4575" t="str">
            <v>TALLER</v>
          </cell>
          <cell r="O4575">
            <v>32</v>
          </cell>
          <cell r="P4575" t="str">
            <v>S4</v>
          </cell>
          <cell r="Q4575" t="str">
            <v>J1</v>
          </cell>
          <cell r="R4575" t="str">
            <v>J6</v>
          </cell>
          <cell r="S4575" t="str">
            <v>ENTREGADO</v>
          </cell>
          <cell r="T4575">
            <v>0</v>
          </cell>
          <cell r="U4575" t="str">
            <v>SURCO QUISPE JOHNNY</v>
          </cell>
          <cell r="V4575" t="str">
            <v>FLOREZ CONDORI  JOSE WILLIANS</v>
          </cell>
        </row>
        <row r="4576">
          <cell r="A4576">
            <v>4527</v>
          </cell>
          <cell r="B4576">
            <v>42758</v>
          </cell>
          <cell r="C4576" t="str">
            <v>ENERO</v>
          </cell>
          <cell r="D4576" t="str">
            <v>2017</v>
          </cell>
          <cell r="E4576">
            <v>200</v>
          </cell>
          <cell r="F4576" t="str">
            <v>TALLER</v>
          </cell>
          <cell r="G4576" t="str">
            <v>TALLER</v>
          </cell>
          <cell r="H4576" t="str">
            <v>TALLER</v>
          </cell>
          <cell r="I4576" t="str">
            <v>TALLER</v>
          </cell>
          <cell r="J4576" t="str">
            <v>INSUMO TALLER</v>
          </cell>
          <cell r="K4576" t="str">
            <v>ESCOBILLON DE COPA</v>
          </cell>
          <cell r="L4576">
            <v>2</v>
          </cell>
          <cell r="M4576" t="str">
            <v>UNID.</v>
          </cell>
          <cell r="N4576" t="str">
            <v>TALLER</v>
          </cell>
          <cell r="O4576">
            <v>32</v>
          </cell>
          <cell r="P4576" t="str">
            <v>S4</v>
          </cell>
          <cell r="Q4576" t="str">
            <v>J1</v>
          </cell>
          <cell r="R4576" t="str">
            <v>J6</v>
          </cell>
          <cell r="S4576" t="str">
            <v>ENTREGADO</v>
          </cell>
          <cell r="T4576">
            <v>0</v>
          </cell>
          <cell r="U4576" t="str">
            <v>SURCO QUISPE JOHNNY</v>
          </cell>
          <cell r="V4576" t="str">
            <v>FLOREZ CONDORI  JOSE WILLIANS</v>
          </cell>
        </row>
        <row r="4577">
          <cell r="A4577">
            <v>4528</v>
          </cell>
          <cell r="B4577">
            <v>42758</v>
          </cell>
          <cell r="C4577" t="str">
            <v>ENERO</v>
          </cell>
          <cell r="D4577" t="str">
            <v>2017</v>
          </cell>
          <cell r="E4577">
            <v>200</v>
          </cell>
          <cell r="F4577" t="str">
            <v>TALLER</v>
          </cell>
          <cell r="G4577" t="str">
            <v>TALLER</v>
          </cell>
          <cell r="H4577" t="str">
            <v>TALLER</v>
          </cell>
          <cell r="I4577" t="str">
            <v>TALLER</v>
          </cell>
          <cell r="J4577" t="str">
            <v>INSUMO TALLER</v>
          </cell>
          <cell r="K4577" t="str">
            <v>LIJAS NRO. 60</v>
          </cell>
          <cell r="L4577">
            <v>2</v>
          </cell>
          <cell r="M4577" t="str">
            <v>UNID.</v>
          </cell>
          <cell r="N4577" t="str">
            <v>TALLER</v>
          </cell>
          <cell r="O4577">
            <v>32</v>
          </cell>
          <cell r="P4577" t="str">
            <v>S4</v>
          </cell>
          <cell r="Q4577" t="str">
            <v>J1</v>
          </cell>
          <cell r="R4577" t="str">
            <v>J6</v>
          </cell>
          <cell r="S4577" t="str">
            <v>ENTREGADO</v>
          </cell>
          <cell r="T4577">
            <v>0</v>
          </cell>
          <cell r="U4577" t="str">
            <v>SURCO QUISPE JOHNNY</v>
          </cell>
          <cell r="V4577" t="str">
            <v>FLOREZ CONDORI  JOSE WILLIANS</v>
          </cell>
        </row>
        <row r="4578">
          <cell r="A4578">
            <v>4537</v>
          </cell>
          <cell r="B4578">
            <v>42758</v>
          </cell>
          <cell r="C4578" t="str">
            <v>ENERO</v>
          </cell>
          <cell r="D4578" t="str">
            <v>2017</v>
          </cell>
          <cell r="E4578">
            <v>200</v>
          </cell>
          <cell r="F4578" t="str">
            <v>TALLER</v>
          </cell>
          <cell r="G4578" t="str">
            <v>TALLER</v>
          </cell>
          <cell r="H4578" t="str">
            <v>TALLER</v>
          </cell>
          <cell r="I4578" t="str">
            <v>TALLER</v>
          </cell>
          <cell r="J4578" t="str">
            <v>INSUMO TALLER</v>
          </cell>
          <cell r="K4578" t="str">
            <v>CINTA AISLANTE NEGRA</v>
          </cell>
          <cell r="L4578">
            <v>1</v>
          </cell>
          <cell r="M4578" t="str">
            <v>UNID.</v>
          </cell>
          <cell r="N4578" t="str">
            <v>TALLER</v>
          </cell>
          <cell r="O4578">
            <v>32</v>
          </cell>
          <cell r="P4578" t="str">
            <v>E3</v>
          </cell>
          <cell r="Q4578" t="str">
            <v>J1</v>
          </cell>
          <cell r="R4578" t="str">
            <v>J8</v>
          </cell>
          <cell r="S4578" t="str">
            <v>ENTREGADO</v>
          </cell>
          <cell r="T4578">
            <v>0</v>
          </cell>
          <cell r="U4578" t="str">
            <v>CONDORI CHURATA ALEX</v>
          </cell>
          <cell r="V4578" t="str">
            <v>FLOREZ CONDORI  JOSE WILLIANS</v>
          </cell>
        </row>
        <row r="4579">
          <cell r="A4579">
            <v>4538</v>
          </cell>
          <cell r="B4579">
            <v>42758</v>
          </cell>
          <cell r="C4579" t="str">
            <v>ENERO</v>
          </cell>
          <cell r="D4579" t="str">
            <v>2017</v>
          </cell>
          <cell r="E4579">
            <v>200</v>
          </cell>
          <cell r="F4579" t="str">
            <v>TALLER</v>
          </cell>
          <cell r="G4579" t="str">
            <v>TALLER</v>
          </cell>
          <cell r="H4579" t="str">
            <v>TALLER</v>
          </cell>
          <cell r="I4579" t="str">
            <v>TALLER</v>
          </cell>
          <cell r="J4579" t="str">
            <v>INSUMO TALLER</v>
          </cell>
          <cell r="K4579" t="str">
            <v>PRECINTOS</v>
          </cell>
          <cell r="L4579">
            <v>10</v>
          </cell>
          <cell r="M4579" t="str">
            <v>UNID.</v>
          </cell>
          <cell r="N4579" t="str">
            <v>TALLER</v>
          </cell>
          <cell r="O4579">
            <v>32</v>
          </cell>
          <cell r="P4579" t="str">
            <v>E3</v>
          </cell>
          <cell r="Q4579" t="str">
            <v>J1</v>
          </cell>
          <cell r="R4579" t="str">
            <v>J8</v>
          </cell>
          <cell r="S4579" t="str">
            <v>ENTREGADO</v>
          </cell>
          <cell r="T4579">
            <v>0</v>
          </cell>
          <cell r="U4579" t="str">
            <v>CONDORI CHURATA ALEX</v>
          </cell>
          <cell r="V4579" t="str">
            <v>FLOREZ CONDORI  JOSE WILLIANS</v>
          </cell>
        </row>
        <row r="4580">
          <cell r="A4580">
            <v>4539</v>
          </cell>
          <cell r="B4580">
            <v>42758</v>
          </cell>
          <cell r="C4580" t="str">
            <v>ENERO</v>
          </cell>
          <cell r="D4580" t="str">
            <v>2017</v>
          </cell>
          <cell r="E4580">
            <v>200</v>
          </cell>
          <cell r="F4580" t="str">
            <v>TALLER</v>
          </cell>
          <cell r="G4580" t="str">
            <v>TALLER</v>
          </cell>
          <cell r="H4580" t="str">
            <v>TALLER</v>
          </cell>
          <cell r="I4580" t="str">
            <v>TALLER</v>
          </cell>
          <cell r="J4580" t="str">
            <v>INSUMO TALLER</v>
          </cell>
          <cell r="K4580" t="str">
            <v>DISCO DE CORTE 4</v>
          </cell>
          <cell r="L4580">
            <v>1</v>
          </cell>
          <cell r="M4580" t="str">
            <v>UNID.</v>
          </cell>
          <cell r="N4580" t="str">
            <v>TALLER</v>
          </cell>
          <cell r="O4580">
            <v>32</v>
          </cell>
          <cell r="P4580" t="str">
            <v>S1</v>
          </cell>
          <cell r="Q4580" t="str">
            <v>J1</v>
          </cell>
          <cell r="R4580" t="str">
            <v>J8</v>
          </cell>
          <cell r="S4580" t="str">
            <v>ENTREGADO</v>
          </cell>
          <cell r="T4580">
            <v>0</v>
          </cell>
          <cell r="U4580" t="str">
            <v>BAYONA CRUZ CRISTIAN ARMANDO</v>
          </cell>
          <cell r="V4580" t="str">
            <v>FLOREZ CONDORI  JOSE WILLIANS</v>
          </cell>
        </row>
        <row r="4581">
          <cell r="A4581">
            <v>4540</v>
          </cell>
          <cell r="B4581">
            <v>42758</v>
          </cell>
          <cell r="C4581" t="str">
            <v>ENERO</v>
          </cell>
          <cell r="D4581" t="str">
            <v>2017</v>
          </cell>
          <cell r="E4581">
            <v>200</v>
          </cell>
          <cell r="F4581" t="str">
            <v>TALLER</v>
          </cell>
          <cell r="G4581" t="str">
            <v>TALLER</v>
          </cell>
          <cell r="H4581" t="str">
            <v>TALLER</v>
          </cell>
          <cell r="I4581" t="str">
            <v>TALLER</v>
          </cell>
          <cell r="J4581" t="str">
            <v>INSUMO TALLER</v>
          </cell>
          <cell r="K4581" t="str">
            <v>PERNO DE 3/8 X2</v>
          </cell>
          <cell r="L4581">
            <v>5</v>
          </cell>
          <cell r="M4581" t="str">
            <v>UNID.</v>
          </cell>
          <cell r="N4581" t="str">
            <v>TALLER</v>
          </cell>
          <cell r="O4581">
            <v>32</v>
          </cell>
          <cell r="P4581" t="str">
            <v>S1</v>
          </cell>
          <cell r="Q4581" t="str">
            <v>J1</v>
          </cell>
          <cell r="R4581" t="str">
            <v>J8</v>
          </cell>
          <cell r="S4581" t="str">
            <v>ENTREGADO</v>
          </cell>
          <cell r="T4581">
            <v>0</v>
          </cell>
          <cell r="U4581" t="str">
            <v>BAYONA CRUZ CRISTIAN ARMANDO</v>
          </cell>
          <cell r="V4581" t="str">
            <v>FLOREZ CONDORI  JOSE WILLIANS</v>
          </cell>
        </row>
        <row r="4582">
          <cell r="A4582">
            <v>4541</v>
          </cell>
          <cell r="B4582">
            <v>42758</v>
          </cell>
          <cell r="C4582" t="str">
            <v>ENERO</v>
          </cell>
          <cell r="D4582" t="str">
            <v>2017</v>
          </cell>
          <cell r="E4582">
            <v>200</v>
          </cell>
          <cell r="F4582" t="str">
            <v>TALLER</v>
          </cell>
          <cell r="G4582" t="str">
            <v>TALLER</v>
          </cell>
          <cell r="H4582" t="str">
            <v>TALLER</v>
          </cell>
          <cell r="I4582" t="str">
            <v>TALLER</v>
          </cell>
          <cell r="J4582" t="str">
            <v>INSUMO TALLER</v>
          </cell>
          <cell r="K4582" t="str">
            <v>VOLANDAS PLANAS</v>
          </cell>
          <cell r="L4582">
            <v>5</v>
          </cell>
          <cell r="M4582" t="str">
            <v>UNID.</v>
          </cell>
          <cell r="N4582" t="str">
            <v>TALLER</v>
          </cell>
          <cell r="O4582">
            <v>32</v>
          </cell>
          <cell r="P4582" t="str">
            <v>S1</v>
          </cell>
          <cell r="Q4582" t="str">
            <v>J1</v>
          </cell>
          <cell r="R4582" t="str">
            <v>J8</v>
          </cell>
          <cell r="S4582" t="str">
            <v>ENTREGADO</v>
          </cell>
          <cell r="T4582">
            <v>0</v>
          </cell>
          <cell r="U4582" t="str">
            <v>BAYONA CRUZ CRISTIAN ARMANDO</v>
          </cell>
          <cell r="V4582" t="str">
            <v>FLOREZ CONDORI  JOSE WILLIANS</v>
          </cell>
        </row>
        <row r="4583">
          <cell r="A4583">
            <v>4545</v>
          </cell>
          <cell r="B4583">
            <v>42758</v>
          </cell>
          <cell r="C4583" t="str">
            <v>ENERO</v>
          </cell>
          <cell r="D4583" t="str">
            <v>2017</v>
          </cell>
          <cell r="E4583">
            <v>900</v>
          </cell>
          <cell r="F4583" t="str">
            <v>X2W-761</v>
          </cell>
          <cell r="G4583" t="str">
            <v>C5V-996</v>
          </cell>
          <cell r="H4583" t="str">
            <v>LAS BAMBAS</v>
          </cell>
          <cell r="I4583">
            <v>150322</v>
          </cell>
          <cell r="J4583" t="str">
            <v>REPUESTO</v>
          </cell>
          <cell r="K4583" t="str">
            <v>SELLOCORD 1/8</v>
          </cell>
          <cell r="L4583">
            <v>1</v>
          </cell>
          <cell r="M4583" t="str">
            <v>KG.</v>
          </cell>
          <cell r="N4583" t="str">
            <v>CAMIONETA</v>
          </cell>
          <cell r="O4583">
            <v>32</v>
          </cell>
          <cell r="P4583" t="str">
            <v>S1</v>
          </cell>
          <cell r="Q4583" t="str">
            <v>J1</v>
          </cell>
          <cell r="R4583" t="str">
            <v>J8</v>
          </cell>
          <cell r="S4583" t="str">
            <v>ENTREGADO</v>
          </cell>
          <cell r="T4583">
            <v>0</v>
          </cell>
          <cell r="U4583" t="str">
            <v>BAYONA CRUZ CRISTIAN ARMANDO</v>
          </cell>
          <cell r="V4583" t="str">
            <v>FLOREZ CONDORI  JOSE WILLIANS</v>
          </cell>
        </row>
        <row r="4584">
          <cell r="A4584">
            <v>4578</v>
          </cell>
          <cell r="B4584">
            <v>42758</v>
          </cell>
          <cell r="C4584" t="str">
            <v>ENERO</v>
          </cell>
          <cell r="D4584" t="str">
            <v>2017</v>
          </cell>
          <cell r="E4584">
            <v>900</v>
          </cell>
          <cell r="F4584" t="str">
            <v>X2W-761</v>
          </cell>
          <cell r="G4584" t="str">
            <v>C5V-996</v>
          </cell>
          <cell r="H4584" t="str">
            <v>LAS BAMBAS</v>
          </cell>
          <cell r="I4584">
            <v>150322</v>
          </cell>
          <cell r="J4584" t="str">
            <v>REPUESTO</v>
          </cell>
          <cell r="K4584" t="str">
            <v>REFRIGERANTE</v>
          </cell>
          <cell r="L4584">
            <v>1</v>
          </cell>
          <cell r="M4584" t="str">
            <v>UNID.</v>
          </cell>
          <cell r="N4584" t="str">
            <v>TRACTO</v>
          </cell>
          <cell r="O4584">
            <v>32</v>
          </cell>
          <cell r="P4584" t="str">
            <v>M8</v>
          </cell>
          <cell r="Q4584" t="str">
            <v>J1</v>
          </cell>
          <cell r="R4584" t="str">
            <v>J8</v>
          </cell>
          <cell r="S4584" t="str">
            <v>ENTREGADO</v>
          </cell>
          <cell r="T4584">
            <v>0</v>
          </cell>
          <cell r="U4584" t="str">
            <v>VARILLAS GAGO  OSCAR ALBERTO</v>
          </cell>
          <cell r="V4584" t="str">
            <v>FLOREZ CONDORI  JOSE WILLIANS</v>
          </cell>
        </row>
        <row r="4585">
          <cell r="A4585">
            <v>4579</v>
          </cell>
          <cell r="B4585">
            <v>42758</v>
          </cell>
          <cell r="C4585" t="str">
            <v>ENERO</v>
          </cell>
          <cell r="D4585" t="str">
            <v>2017</v>
          </cell>
          <cell r="E4585">
            <v>900</v>
          </cell>
          <cell r="F4585" t="str">
            <v>X2W-761</v>
          </cell>
          <cell r="G4585" t="str">
            <v>C5V-996</v>
          </cell>
          <cell r="H4585" t="str">
            <v>LAS BAMBAS</v>
          </cell>
          <cell r="I4585">
            <v>150322</v>
          </cell>
          <cell r="J4585" t="str">
            <v>REPUESTO</v>
          </cell>
          <cell r="K4585" t="str">
            <v>PERNO DE 1/2 X 1 1/2"</v>
          </cell>
          <cell r="L4585">
            <v>1</v>
          </cell>
          <cell r="M4585" t="str">
            <v>UNID.</v>
          </cell>
          <cell r="N4585" t="str">
            <v>TRACTO</v>
          </cell>
          <cell r="O4585">
            <v>32</v>
          </cell>
          <cell r="P4585" t="str">
            <v>M8</v>
          </cell>
          <cell r="Q4585" t="str">
            <v>J1</v>
          </cell>
          <cell r="R4585" t="str">
            <v>J8</v>
          </cell>
          <cell r="S4585" t="str">
            <v>ENTREGADO</v>
          </cell>
          <cell r="T4585">
            <v>0</v>
          </cell>
          <cell r="U4585" t="str">
            <v>VARILLAS GAGO  OSCAR ALBERTO</v>
          </cell>
          <cell r="V4585" t="str">
            <v>FLOREZ CONDORI  JOSE WILLIANS</v>
          </cell>
        </row>
        <row r="4586">
          <cell r="A4586">
            <v>4580</v>
          </cell>
          <cell r="B4586">
            <v>42758</v>
          </cell>
          <cell r="C4586" t="str">
            <v>ENERO</v>
          </cell>
          <cell r="D4586" t="str">
            <v>2017</v>
          </cell>
          <cell r="E4586">
            <v>900</v>
          </cell>
          <cell r="F4586" t="str">
            <v>X2W-761</v>
          </cell>
          <cell r="G4586" t="str">
            <v>C5V-996</v>
          </cell>
          <cell r="H4586" t="str">
            <v>LAS BAMBAS</v>
          </cell>
          <cell r="I4586">
            <v>150322</v>
          </cell>
          <cell r="J4586" t="str">
            <v>REPUESTO</v>
          </cell>
          <cell r="K4586" t="str">
            <v>TUERCA SEGURA DE 1/2</v>
          </cell>
          <cell r="L4586">
            <v>1</v>
          </cell>
          <cell r="M4586" t="str">
            <v>UNID.</v>
          </cell>
          <cell r="N4586" t="str">
            <v>TRACTO</v>
          </cell>
          <cell r="O4586">
            <v>32</v>
          </cell>
          <cell r="P4586" t="str">
            <v>M8</v>
          </cell>
          <cell r="Q4586" t="str">
            <v>J1</v>
          </cell>
          <cell r="R4586" t="str">
            <v>J8</v>
          </cell>
          <cell r="S4586" t="str">
            <v>ENTREGADO</v>
          </cell>
          <cell r="T4586">
            <v>0</v>
          </cell>
          <cell r="U4586" t="str">
            <v>VARILLAS GAGO  OSCAR ALBERTO</v>
          </cell>
          <cell r="V4586" t="str">
            <v>FLOREZ CONDORI  JOSE WILLIANS</v>
          </cell>
        </row>
        <row r="4587">
          <cell r="A4587">
            <v>4581</v>
          </cell>
          <cell r="B4587">
            <v>42758</v>
          </cell>
          <cell r="C4587" t="str">
            <v>ENERO</v>
          </cell>
          <cell r="D4587" t="str">
            <v>2017</v>
          </cell>
          <cell r="E4587">
            <v>900</v>
          </cell>
          <cell r="F4587" t="str">
            <v>X2W-761</v>
          </cell>
          <cell r="G4587" t="str">
            <v>C5V-996</v>
          </cell>
          <cell r="H4587" t="str">
            <v>LAS BAMBAS</v>
          </cell>
          <cell r="I4587">
            <v>150322</v>
          </cell>
          <cell r="J4587" t="str">
            <v>REPUESTO</v>
          </cell>
          <cell r="K4587" t="str">
            <v>ARANDELA PLANA DE 1/2</v>
          </cell>
          <cell r="L4587">
            <v>2</v>
          </cell>
          <cell r="M4587" t="str">
            <v>UNID.</v>
          </cell>
          <cell r="N4587" t="str">
            <v>TRACTO</v>
          </cell>
          <cell r="O4587">
            <v>32</v>
          </cell>
          <cell r="P4587" t="str">
            <v>M8</v>
          </cell>
          <cell r="Q4587" t="str">
            <v>J1</v>
          </cell>
          <cell r="R4587" t="str">
            <v>J8</v>
          </cell>
          <cell r="S4587" t="str">
            <v>ENTREGADO</v>
          </cell>
          <cell r="T4587">
            <v>0</v>
          </cell>
          <cell r="U4587" t="str">
            <v>VARILLAS GAGO  OSCAR ALBERTO</v>
          </cell>
          <cell r="V4587" t="str">
            <v>FLOREZ CONDORI  JOSE WILLIANS</v>
          </cell>
        </row>
        <row r="4588">
          <cell r="A4588">
            <v>4582</v>
          </cell>
          <cell r="B4588">
            <v>42758</v>
          </cell>
          <cell r="C4588" t="str">
            <v>ENERO</v>
          </cell>
          <cell r="D4588" t="str">
            <v>2017</v>
          </cell>
          <cell r="E4588">
            <v>900</v>
          </cell>
          <cell r="F4588" t="str">
            <v>X2W-761</v>
          </cell>
          <cell r="G4588" t="str">
            <v>C5V-996</v>
          </cell>
          <cell r="H4588" t="str">
            <v>LAS BAMBAS</v>
          </cell>
          <cell r="I4588">
            <v>150322</v>
          </cell>
          <cell r="J4588" t="str">
            <v>REPUESTO</v>
          </cell>
          <cell r="K4588" t="str">
            <v>TAPABARRO NEGRO / REPARADO</v>
          </cell>
          <cell r="L4588">
            <v>1</v>
          </cell>
          <cell r="M4588" t="str">
            <v>UNID.</v>
          </cell>
          <cell r="N4588" t="str">
            <v>TRACTO</v>
          </cell>
          <cell r="O4588">
            <v>32</v>
          </cell>
          <cell r="P4588" t="str">
            <v>M8</v>
          </cell>
          <cell r="Q4588" t="str">
            <v>J1</v>
          </cell>
          <cell r="R4588" t="str">
            <v>J8</v>
          </cell>
          <cell r="S4588" t="str">
            <v>ENTREGADO</v>
          </cell>
          <cell r="T4588">
            <v>0</v>
          </cell>
          <cell r="U4588" t="str">
            <v>VARILLAS GAGO  OSCAR ALBERTO</v>
          </cell>
          <cell r="V4588" t="str">
            <v>FLOREZ CONDORI  JOSE WILLIANS</v>
          </cell>
        </row>
        <row r="4589">
          <cell r="A4589">
            <v>4583</v>
          </cell>
          <cell r="B4589">
            <v>42758</v>
          </cell>
          <cell r="C4589" t="str">
            <v>ENERO</v>
          </cell>
          <cell r="D4589" t="str">
            <v>2017</v>
          </cell>
          <cell r="E4589">
            <v>900</v>
          </cell>
          <cell r="F4589" t="str">
            <v>X2W-761</v>
          </cell>
          <cell r="G4589" t="str">
            <v>C5V-996</v>
          </cell>
          <cell r="H4589" t="str">
            <v>LAS BAMBAS</v>
          </cell>
          <cell r="I4589">
            <v>150322</v>
          </cell>
          <cell r="J4589" t="str">
            <v>REPUESTO</v>
          </cell>
          <cell r="K4589" t="str">
            <v>CABLE CORRIENTE # 14</v>
          </cell>
          <cell r="L4589">
            <v>3</v>
          </cell>
          <cell r="M4589" t="str">
            <v>M</v>
          </cell>
          <cell r="N4589" t="str">
            <v>TRACTO</v>
          </cell>
          <cell r="O4589">
            <v>32</v>
          </cell>
          <cell r="P4589" t="str">
            <v>E3</v>
          </cell>
          <cell r="Q4589" t="str">
            <v>J1</v>
          </cell>
          <cell r="R4589" t="str">
            <v>J8</v>
          </cell>
          <cell r="S4589" t="str">
            <v>ENTREGADO</v>
          </cell>
          <cell r="T4589">
            <v>0</v>
          </cell>
          <cell r="U4589" t="str">
            <v>CONDORI CHURATA ALEX</v>
          </cell>
          <cell r="V4589" t="str">
            <v>FLOREZ CONDORI  JOSE WILLIANS</v>
          </cell>
        </row>
        <row r="4590">
          <cell r="A4590">
            <v>4584</v>
          </cell>
          <cell r="B4590">
            <v>42758</v>
          </cell>
          <cell r="C4590" t="str">
            <v>ENERO</v>
          </cell>
          <cell r="D4590" t="str">
            <v>2017</v>
          </cell>
          <cell r="E4590">
            <v>900</v>
          </cell>
          <cell r="F4590" t="str">
            <v>X2W-761</v>
          </cell>
          <cell r="G4590" t="str">
            <v>C5V-996</v>
          </cell>
          <cell r="H4590" t="str">
            <v>LAS BAMBAS</v>
          </cell>
          <cell r="I4590">
            <v>150322</v>
          </cell>
          <cell r="J4590" t="str">
            <v>REPUESTO</v>
          </cell>
          <cell r="K4590" t="str">
            <v>BASE DE BOCINA EXCENTRICA</v>
          </cell>
          <cell r="L4590">
            <v>1</v>
          </cell>
          <cell r="M4590" t="str">
            <v>UNID.</v>
          </cell>
          <cell r="N4590" t="str">
            <v>CISTERNA</v>
          </cell>
          <cell r="O4590">
            <v>32</v>
          </cell>
          <cell r="P4590" t="str">
            <v>M8</v>
          </cell>
          <cell r="Q4590" t="str">
            <v>J1</v>
          </cell>
          <cell r="R4590" t="str">
            <v>J6</v>
          </cell>
          <cell r="S4590" t="str">
            <v>ENTREGADO</v>
          </cell>
          <cell r="T4590">
            <v>0</v>
          </cell>
          <cell r="U4590" t="str">
            <v>VARILLAS GAGO  OSCAR ALBERTO</v>
          </cell>
          <cell r="V4590" t="str">
            <v>FLOREZ CONDORI  JOSE WILLIANS</v>
          </cell>
        </row>
        <row r="4591">
          <cell r="A4591">
            <v>4586</v>
          </cell>
          <cell r="B4591">
            <v>42758</v>
          </cell>
          <cell r="C4591" t="str">
            <v>ENERO</v>
          </cell>
          <cell r="D4591" t="str">
            <v>2017</v>
          </cell>
          <cell r="E4591">
            <v>900</v>
          </cell>
          <cell r="F4591" t="str">
            <v>X2W-761</v>
          </cell>
          <cell r="G4591" t="str">
            <v>C5V-996</v>
          </cell>
          <cell r="H4591" t="str">
            <v>LAS BAMBAS</v>
          </cell>
          <cell r="I4591">
            <v>150322</v>
          </cell>
          <cell r="J4591" t="str">
            <v>REPUESTO</v>
          </cell>
          <cell r="K4591" t="str">
            <v>MINIFUSIBLES DE 20A</v>
          </cell>
          <cell r="L4591">
            <v>2</v>
          </cell>
          <cell r="M4591" t="str">
            <v>UNID.</v>
          </cell>
          <cell r="N4591" t="str">
            <v>TRACTO</v>
          </cell>
          <cell r="O4591">
            <v>32</v>
          </cell>
          <cell r="P4591" t="str">
            <v>E3</v>
          </cell>
          <cell r="Q4591" t="str">
            <v>J1</v>
          </cell>
          <cell r="R4591" t="str">
            <v>J6</v>
          </cell>
          <cell r="S4591" t="str">
            <v>ENTREGADO</v>
          </cell>
          <cell r="T4591">
            <v>0</v>
          </cell>
          <cell r="U4591" t="str">
            <v>CONDORI CHURATA ALEX</v>
          </cell>
          <cell r="V4591" t="str">
            <v>FLOREZ CONDORI  JOSE WILLIANS</v>
          </cell>
        </row>
        <row r="4592">
          <cell r="A4592">
            <v>4587</v>
          </cell>
          <cell r="B4592">
            <v>42758</v>
          </cell>
          <cell r="C4592" t="str">
            <v>ENERO</v>
          </cell>
          <cell r="D4592" t="str">
            <v>2017</v>
          </cell>
          <cell r="E4592">
            <v>900</v>
          </cell>
          <cell r="F4592" t="str">
            <v>X2W-761</v>
          </cell>
          <cell r="G4592" t="str">
            <v>C5V-996</v>
          </cell>
          <cell r="H4592" t="str">
            <v>LAS BAMBAS</v>
          </cell>
          <cell r="I4592">
            <v>150322</v>
          </cell>
          <cell r="J4592" t="str">
            <v>REPUESTO</v>
          </cell>
          <cell r="K4592" t="str">
            <v>FARO DE POSICION  4" AMBAR</v>
          </cell>
          <cell r="L4592">
            <v>1</v>
          </cell>
          <cell r="M4592" t="str">
            <v>UNID.</v>
          </cell>
          <cell r="N4592" t="str">
            <v>CISTERNA</v>
          </cell>
          <cell r="O4592">
            <v>32</v>
          </cell>
          <cell r="P4592" t="str">
            <v>E3</v>
          </cell>
          <cell r="Q4592" t="str">
            <v>J1</v>
          </cell>
          <cell r="R4592" t="str">
            <v>J8</v>
          </cell>
          <cell r="S4592" t="str">
            <v>ENTREGADO</v>
          </cell>
          <cell r="T4592">
            <v>0</v>
          </cell>
          <cell r="U4592" t="str">
            <v>CONDORI CHURATA ALEX</v>
          </cell>
          <cell r="V4592" t="str">
            <v>FLOREZ CONDORI  JOSE WILLIANS</v>
          </cell>
        </row>
        <row r="4593">
          <cell r="A4593">
            <v>4588</v>
          </cell>
          <cell r="B4593">
            <v>42758</v>
          </cell>
          <cell r="C4593" t="str">
            <v>ENERO</v>
          </cell>
          <cell r="D4593" t="str">
            <v>2017</v>
          </cell>
          <cell r="E4593">
            <v>900</v>
          </cell>
          <cell r="F4593" t="str">
            <v>X2W-761</v>
          </cell>
          <cell r="G4593" t="str">
            <v>C5V-996</v>
          </cell>
          <cell r="H4593" t="str">
            <v>LAS BAMBAS</v>
          </cell>
          <cell r="I4593">
            <v>150322</v>
          </cell>
          <cell r="J4593" t="str">
            <v>REPUESTO</v>
          </cell>
          <cell r="K4593" t="str">
            <v>FOCO LAGRIMON AMBAR  DOBLE CONTACTO</v>
          </cell>
          <cell r="L4593">
            <v>1</v>
          </cell>
          <cell r="M4593" t="str">
            <v>UNID.</v>
          </cell>
          <cell r="N4593" t="str">
            <v>TRACTO</v>
          </cell>
          <cell r="O4593">
            <v>32</v>
          </cell>
          <cell r="P4593" t="str">
            <v>E3</v>
          </cell>
          <cell r="Q4593" t="str">
            <v>J1</v>
          </cell>
          <cell r="R4593" t="str">
            <v>J8</v>
          </cell>
          <cell r="S4593" t="str">
            <v>ENTREGADO</v>
          </cell>
          <cell r="T4593">
            <v>0</v>
          </cell>
          <cell r="U4593" t="str">
            <v>CONDORI CHURATA ALEX</v>
          </cell>
          <cell r="V4593" t="str">
            <v>FLOREZ CONDORI  JOSE WILLIANS</v>
          </cell>
        </row>
        <row r="4594">
          <cell r="A4594">
            <v>4543</v>
          </cell>
          <cell r="B4594">
            <v>42758</v>
          </cell>
          <cell r="C4594" t="str">
            <v>ENERO</v>
          </cell>
          <cell r="D4594" t="str">
            <v>2017</v>
          </cell>
          <cell r="E4594">
            <v>891</v>
          </cell>
          <cell r="F4594" t="str">
            <v>X2W-788</v>
          </cell>
          <cell r="G4594" t="str">
            <v>C5V-994</v>
          </cell>
          <cell r="H4594" t="str">
            <v>LAS BAMBAS</v>
          </cell>
          <cell r="I4594">
            <v>145614</v>
          </cell>
          <cell r="J4594" t="str">
            <v>SERVICIO</v>
          </cell>
          <cell r="K4594" t="str">
            <v>SERVICIO DE REPARACION DE ESPEJO RETROVISOR</v>
          </cell>
          <cell r="L4594">
            <v>1</v>
          </cell>
          <cell r="M4594" t="str">
            <v>UNID.</v>
          </cell>
          <cell r="N4594" t="str">
            <v>TRACTO</v>
          </cell>
          <cell r="O4594">
            <v>32</v>
          </cell>
          <cell r="P4594" t="str">
            <v>M1</v>
          </cell>
          <cell r="Q4594" t="str">
            <v>J1</v>
          </cell>
          <cell r="R4594" t="str">
            <v>J8</v>
          </cell>
          <cell r="S4594" t="str">
            <v>ENTREGADO</v>
          </cell>
          <cell r="T4594">
            <v>0</v>
          </cell>
          <cell r="U4594" t="str">
            <v>CABEZAS SANCHEZ JEAN JHONATAN</v>
          </cell>
          <cell r="V4594" t="str">
            <v>FLOREZ CONDORI  JOSE WILLIANS</v>
          </cell>
        </row>
        <row r="4595">
          <cell r="A4595">
            <v>4546</v>
          </cell>
          <cell r="B4595">
            <v>42758</v>
          </cell>
          <cell r="C4595" t="str">
            <v>ENERO</v>
          </cell>
          <cell r="D4595" t="str">
            <v>2017</v>
          </cell>
          <cell r="E4595">
            <v>891</v>
          </cell>
          <cell r="F4595" t="str">
            <v>X2W-788</v>
          </cell>
          <cell r="G4595" t="str">
            <v>C5V-994</v>
          </cell>
          <cell r="H4595" t="str">
            <v>LAS BAMBAS</v>
          </cell>
          <cell r="I4595">
            <v>145614</v>
          </cell>
          <cell r="J4595" t="str">
            <v>REPUESTO</v>
          </cell>
          <cell r="K4595" t="str">
            <v>ACEITE DE MOTOR 15W40</v>
          </cell>
          <cell r="L4595">
            <v>1</v>
          </cell>
          <cell r="M4595" t="str">
            <v>GLNS.</v>
          </cell>
          <cell r="N4595" t="str">
            <v>TRACTO</v>
          </cell>
          <cell r="O4595">
            <v>32</v>
          </cell>
          <cell r="P4595" t="str">
            <v>M1</v>
          </cell>
          <cell r="Q4595" t="str">
            <v>J1</v>
          </cell>
          <cell r="R4595" t="str">
            <v>J8</v>
          </cell>
          <cell r="S4595" t="str">
            <v>ENTREGADO</v>
          </cell>
          <cell r="T4595">
            <v>0</v>
          </cell>
          <cell r="U4595" t="str">
            <v>CABEZAS SANCHEZ JEAN JHONATAN</v>
          </cell>
          <cell r="V4595" t="str">
            <v>FLOREZ CONDORI  JOSE WILLIANS</v>
          </cell>
        </row>
        <row r="4596">
          <cell r="A4596">
            <v>4624</v>
          </cell>
          <cell r="B4596">
            <v>42759</v>
          </cell>
          <cell r="C4596" t="str">
            <v>ENERO</v>
          </cell>
          <cell r="D4596" t="str">
            <v>2017</v>
          </cell>
          <cell r="E4596">
            <v>894</v>
          </cell>
          <cell r="F4596" t="str">
            <v>ABQ-780</v>
          </cell>
          <cell r="G4596" t="str">
            <v>C9S-990</v>
          </cell>
          <cell r="H4596" t="str">
            <v>LAS BAMBAS</v>
          </cell>
          <cell r="I4596">
            <v>121963</v>
          </cell>
          <cell r="J4596" t="str">
            <v>REPUESTO</v>
          </cell>
          <cell r="K4596" t="str">
            <v>SPRAY BLANCO</v>
          </cell>
          <cell r="L4596">
            <v>1</v>
          </cell>
          <cell r="M4596" t="str">
            <v>UNID.</v>
          </cell>
          <cell r="N4596" t="str">
            <v>CISTERNA</v>
          </cell>
          <cell r="O4596">
            <v>31</v>
          </cell>
          <cell r="P4596" t="str">
            <v>S1</v>
          </cell>
          <cell r="Q4596" t="str">
            <v>J1</v>
          </cell>
          <cell r="R4596" t="str">
            <v>J8</v>
          </cell>
          <cell r="S4596" t="str">
            <v>ENTREGADO</v>
          </cell>
          <cell r="T4596">
            <v>0</v>
          </cell>
          <cell r="U4596" t="str">
            <v>BAYONA CRUZ CRISTIAN ARMANDO</v>
          </cell>
          <cell r="V4596" t="str">
            <v>FLOREZ CONDORI  JOSE WILLIANS</v>
          </cell>
        </row>
        <row r="4597">
          <cell r="A4597">
            <v>4625</v>
          </cell>
          <cell r="B4597">
            <v>42759</v>
          </cell>
          <cell r="C4597" t="str">
            <v>ENERO</v>
          </cell>
          <cell r="D4597" t="str">
            <v>2017</v>
          </cell>
          <cell r="E4597">
            <v>894</v>
          </cell>
          <cell r="F4597" t="str">
            <v>ABQ-780</v>
          </cell>
          <cell r="G4597" t="str">
            <v>C9S-990</v>
          </cell>
          <cell r="H4597" t="str">
            <v>LAS BAMBAS</v>
          </cell>
          <cell r="I4597">
            <v>121963</v>
          </cell>
          <cell r="J4597" t="str">
            <v>REPUESTO</v>
          </cell>
          <cell r="K4597" t="str">
            <v>CINTA REFLECTICA</v>
          </cell>
          <cell r="L4597">
            <v>0.4</v>
          </cell>
          <cell r="M4597" t="str">
            <v>M</v>
          </cell>
          <cell r="N4597" t="str">
            <v>CISTERNA</v>
          </cell>
          <cell r="O4597">
            <v>31</v>
          </cell>
          <cell r="P4597" t="str">
            <v>S1</v>
          </cell>
          <cell r="Q4597" t="str">
            <v>J1</v>
          </cell>
          <cell r="R4597" t="str">
            <v>J8</v>
          </cell>
          <cell r="S4597" t="str">
            <v>ENTREGADO</v>
          </cell>
          <cell r="T4597">
            <v>0</v>
          </cell>
          <cell r="U4597" t="str">
            <v>BAYONA CRUZ CRISTIAN ARMANDO</v>
          </cell>
          <cell r="V4597" t="str">
            <v>FLOREZ CONDORI  JOSE WILLIANS</v>
          </cell>
        </row>
        <row r="4598">
          <cell r="A4598">
            <v>4598</v>
          </cell>
          <cell r="B4598">
            <v>42759</v>
          </cell>
          <cell r="C4598" t="str">
            <v>ENERO</v>
          </cell>
          <cell r="D4598" t="str">
            <v>2017</v>
          </cell>
          <cell r="E4598">
            <v>853</v>
          </cell>
          <cell r="F4598" t="str">
            <v>ABR-741</v>
          </cell>
          <cell r="G4598" t="str">
            <v>T3N-974</v>
          </cell>
          <cell r="H4598" t="str">
            <v>LAS BAMBAS</v>
          </cell>
          <cell r="I4598">
            <v>115163</v>
          </cell>
          <cell r="J4598" t="str">
            <v>REPUESTO</v>
          </cell>
          <cell r="K4598" t="str">
            <v>ACEITE DE MOTOR 15W40</v>
          </cell>
          <cell r="L4598">
            <v>0.5</v>
          </cell>
          <cell r="M4598" t="str">
            <v>GLNS.</v>
          </cell>
          <cell r="N4598" t="str">
            <v>TRACTO</v>
          </cell>
          <cell r="O4598">
            <v>31</v>
          </cell>
          <cell r="P4598" t="str">
            <v>M8</v>
          </cell>
          <cell r="Q4598" t="str">
            <v>J1</v>
          </cell>
          <cell r="R4598" t="str">
            <v>J8</v>
          </cell>
          <cell r="S4598" t="str">
            <v>ENTREGADO</v>
          </cell>
          <cell r="T4598">
            <v>0</v>
          </cell>
          <cell r="U4598" t="str">
            <v>VARILLAS GAGO  OSCAR ALBERTO</v>
          </cell>
          <cell r="V4598" t="str">
            <v>FLOREZ CONDORI  JOSE WILLIANS</v>
          </cell>
        </row>
        <row r="4599">
          <cell r="A4599">
            <v>4599</v>
          </cell>
          <cell r="B4599">
            <v>42759</v>
          </cell>
          <cell r="C4599" t="str">
            <v>ENERO</v>
          </cell>
          <cell r="D4599" t="str">
            <v>2017</v>
          </cell>
          <cell r="E4599">
            <v>853</v>
          </cell>
          <cell r="F4599" t="str">
            <v>ABR-741</v>
          </cell>
          <cell r="G4599" t="str">
            <v>T3N-974</v>
          </cell>
          <cell r="H4599" t="str">
            <v>LAS BAMBAS</v>
          </cell>
          <cell r="I4599">
            <v>115163</v>
          </cell>
          <cell r="J4599" t="str">
            <v>REPUESTO</v>
          </cell>
          <cell r="K4599" t="str">
            <v>BATERIA</v>
          </cell>
          <cell r="L4599">
            <v>4</v>
          </cell>
          <cell r="M4599" t="str">
            <v>UNID.</v>
          </cell>
          <cell r="N4599" t="str">
            <v>TRACTO</v>
          </cell>
          <cell r="O4599">
            <v>31</v>
          </cell>
          <cell r="P4599" t="str">
            <v>E2</v>
          </cell>
          <cell r="Q4599" t="str">
            <v>J1</v>
          </cell>
          <cell r="R4599" t="str">
            <v>J8</v>
          </cell>
          <cell r="S4599" t="str">
            <v>ENTREGADO</v>
          </cell>
          <cell r="T4599">
            <v>0</v>
          </cell>
          <cell r="U4599" t="str">
            <v>YUCA BELLIDO BORIS YERSY</v>
          </cell>
          <cell r="V4599" t="str">
            <v>FLOREZ CONDORI  JOSE WILLIANS</v>
          </cell>
        </row>
        <row r="4600">
          <cell r="A4600">
            <v>4600</v>
          </cell>
          <cell r="B4600">
            <v>42759</v>
          </cell>
          <cell r="C4600" t="str">
            <v>ENERO</v>
          </cell>
          <cell r="D4600" t="str">
            <v>2017</v>
          </cell>
          <cell r="E4600">
            <v>853</v>
          </cell>
          <cell r="F4600" t="str">
            <v>ABR-741</v>
          </cell>
          <cell r="G4600" t="str">
            <v>T3N-974</v>
          </cell>
          <cell r="H4600" t="str">
            <v>LAS BAMBAS</v>
          </cell>
          <cell r="I4600">
            <v>115163</v>
          </cell>
          <cell r="J4600" t="str">
            <v>REPUESTO</v>
          </cell>
          <cell r="K4600" t="str">
            <v>BLOQUEADOR DE CORRIENTE</v>
          </cell>
          <cell r="L4600">
            <v>1</v>
          </cell>
          <cell r="M4600" t="str">
            <v>UNID.</v>
          </cell>
          <cell r="N4600" t="str">
            <v>TRACTO</v>
          </cell>
          <cell r="O4600">
            <v>31</v>
          </cell>
          <cell r="P4600" t="str">
            <v>E2</v>
          </cell>
          <cell r="Q4600" t="str">
            <v>J1</v>
          </cell>
          <cell r="R4600" t="str">
            <v>J8</v>
          </cell>
          <cell r="S4600" t="str">
            <v>PENDIENTE</v>
          </cell>
          <cell r="T4600">
            <v>0</v>
          </cell>
          <cell r="U4600" t="str">
            <v>YUCA BELLIDO BORIS YERSY</v>
          </cell>
          <cell r="V4600" t="str">
            <v>FLOREZ CONDORI  JOSE WILLIANS</v>
          </cell>
        </row>
        <row r="4601">
          <cell r="A4601">
            <v>4602</v>
          </cell>
          <cell r="B4601">
            <v>42759</v>
          </cell>
          <cell r="C4601" t="str">
            <v>ENERO</v>
          </cell>
          <cell r="D4601" t="str">
            <v>2017</v>
          </cell>
          <cell r="E4601">
            <v>897</v>
          </cell>
          <cell r="F4601" t="str">
            <v>AMT-876</v>
          </cell>
          <cell r="G4601" t="str">
            <v>CAMIONETA</v>
          </cell>
          <cell r="H4601" t="str">
            <v>LAS BAMBAS</v>
          </cell>
          <cell r="I4601">
            <v>41784</v>
          </cell>
          <cell r="J4601" t="str">
            <v>REPUESTO</v>
          </cell>
          <cell r="K4601" t="str">
            <v>FILTRO DE ACEITE</v>
          </cell>
          <cell r="L4601">
            <v>1</v>
          </cell>
          <cell r="M4601" t="str">
            <v>UNID.</v>
          </cell>
          <cell r="N4601" t="str">
            <v>CAMIONETA</v>
          </cell>
          <cell r="O4601">
            <v>31</v>
          </cell>
          <cell r="P4601" t="str">
            <v>J1</v>
          </cell>
          <cell r="Q4601" t="str">
            <v>J1</v>
          </cell>
          <cell r="R4601" t="str">
            <v>J8</v>
          </cell>
          <cell r="S4601" t="str">
            <v>ENTREGADO</v>
          </cell>
          <cell r="T4601">
            <v>0</v>
          </cell>
          <cell r="U4601" t="str">
            <v>FLOREZ CONDORI  JOSE WILLIANS</v>
          </cell>
          <cell r="V4601" t="str">
            <v>FLOREZ CONDORI  JOSE WILLIANS</v>
          </cell>
        </row>
        <row r="4602">
          <cell r="A4602">
            <v>4603</v>
          </cell>
          <cell r="B4602">
            <v>42759</v>
          </cell>
          <cell r="C4602" t="str">
            <v>ENERO</v>
          </cell>
          <cell r="D4602" t="str">
            <v>2017</v>
          </cell>
          <cell r="E4602">
            <v>897</v>
          </cell>
          <cell r="F4602" t="str">
            <v>AMT-876</v>
          </cell>
          <cell r="G4602" t="str">
            <v>CAMIONETA</v>
          </cell>
          <cell r="H4602" t="str">
            <v>LAS BAMBAS</v>
          </cell>
          <cell r="I4602">
            <v>41784</v>
          </cell>
          <cell r="J4602" t="str">
            <v>REPUESTO</v>
          </cell>
          <cell r="K4602" t="str">
            <v>FILTRO DE COMBUSTIBLE</v>
          </cell>
          <cell r="L4602">
            <v>1</v>
          </cell>
          <cell r="M4602" t="str">
            <v>UNID.</v>
          </cell>
          <cell r="N4602" t="str">
            <v>CAMIONETA</v>
          </cell>
          <cell r="O4602">
            <v>31</v>
          </cell>
          <cell r="P4602" t="str">
            <v>J1</v>
          </cell>
          <cell r="Q4602" t="str">
            <v>J1</v>
          </cell>
          <cell r="R4602" t="str">
            <v>J8</v>
          </cell>
          <cell r="S4602" t="str">
            <v>ENTREGADO</v>
          </cell>
          <cell r="T4602">
            <v>0</v>
          </cell>
          <cell r="U4602" t="str">
            <v>FLOREZ CONDORI  JOSE WILLIANS</v>
          </cell>
          <cell r="V4602" t="str">
            <v>FLOREZ CONDORI  JOSE WILLIANS</v>
          </cell>
        </row>
        <row r="4603">
          <cell r="A4603">
            <v>4604</v>
          </cell>
          <cell r="B4603">
            <v>42759</v>
          </cell>
          <cell r="C4603" t="str">
            <v>ENERO</v>
          </cell>
          <cell r="D4603" t="str">
            <v>2017</v>
          </cell>
          <cell r="E4603">
            <v>897</v>
          </cell>
          <cell r="F4603" t="str">
            <v>AMT-876</v>
          </cell>
          <cell r="G4603" t="str">
            <v>CAMIONETA</v>
          </cell>
          <cell r="H4603" t="str">
            <v>LAS BAMBAS</v>
          </cell>
          <cell r="I4603">
            <v>41784</v>
          </cell>
          <cell r="J4603" t="str">
            <v>REPUESTO</v>
          </cell>
          <cell r="K4603" t="str">
            <v>FILTRO DE AIRE</v>
          </cell>
          <cell r="L4603">
            <v>1</v>
          </cell>
          <cell r="M4603" t="str">
            <v>UNID.</v>
          </cell>
          <cell r="N4603" t="str">
            <v>CAMIONETA</v>
          </cell>
          <cell r="O4603">
            <v>31</v>
          </cell>
          <cell r="P4603" t="str">
            <v>J1</v>
          </cell>
          <cell r="Q4603" t="str">
            <v>J1</v>
          </cell>
          <cell r="R4603" t="str">
            <v>J8</v>
          </cell>
          <cell r="S4603" t="str">
            <v>ENTREGADO</v>
          </cell>
          <cell r="T4603">
            <v>0</v>
          </cell>
          <cell r="U4603" t="str">
            <v>FLOREZ CONDORI  JOSE WILLIANS</v>
          </cell>
          <cell r="V4603" t="str">
            <v>FLOREZ CONDORI  JOSE WILLIANS</v>
          </cell>
        </row>
        <row r="4604">
          <cell r="A4604">
            <v>4605</v>
          </cell>
          <cell r="B4604">
            <v>42759</v>
          </cell>
          <cell r="C4604" t="str">
            <v>ENERO</v>
          </cell>
          <cell r="D4604" t="str">
            <v>2017</v>
          </cell>
          <cell r="E4604">
            <v>897</v>
          </cell>
          <cell r="F4604" t="str">
            <v>AMT-876</v>
          </cell>
          <cell r="G4604" t="str">
            <v>CAMIONETA</v>
          </cell>
          <cell r="H4604" t="str">
            <v>LAS BAMBAS</v>
          </cell>
          <cell r="I4604">
            <v>41784</v>
          </cell>
          <cell r="J4604" t="str">
            <v>REPUESTO</v>
          </cell>
          <cell r="K4604" t="str">
            <v>ACEITE DE MOTOR 15W40</v>
          </cell>
          <cell r="L4604">
            <v>2</v>
          </cell>
          <cell r="M4604" t="str">
            <v>GLNS.</v>
          </cell>
          <cell r="N4604" t="str">
            <v>CAMIONETA</v>
          </cell>
          <cell r="O4604">
            <v>31</v>
          </cell>
          <cell r="P4604" t="str">
            <v>J1</v>
          </cell>
          <cell r="Q4604" t="str">
            <v>J1</v>
          </cell>
          <cell r="R4604" t="str">
            <v>J8</v>
          </cell>
          <cell r="S4604" t="str">
            <v>ENTREGADO</v>
          </cell>
          <cell r="T4604">
            <v>0</v>
          </cell>
          <cell r="U4604" t="str">
            <v>FLOREZ CONDORI  JOSE WILLIANS</v>
          </cell>
          <cell r="V4604" t="str">
            <v>FLOREZ CONDORI  JOSE WILLIANS</v>
          </cell>
        </row>
        <row r="4605">
          <cell r="A4605">
            <v>4617</v>
          </cell>
          <cell r="B4605">
            <v>42759</v>
          </cell>
          <cell r="C4605" t="str">
            <v>ENERO</v>
          </cell>
          <cell r="D4605" t="str">
            <v>2017</v>
          </cell>
          <cell r="E4605">
            <v>905</v>
          </cell>
          <cell r="F4605" t="str">
            <v>D3P-744</v>
          </cell>
          <cell r="G4605" t="str">
            <v>A0F-996</v>
          </cell>
          <cell r="H4605" t="str">
            <v>LAS BAMBAS</v>
          </cell>
          <cell r="I4605">
            <v>161019</v>
          </cell>
          <cell r="J4605" t="str">
            <v>REPUESTO</v>
          </cell>
          <cell r="K4605" t="str">
            <v>JUEGO DE ZAPATA</v>
          </cell>
          <cell r="L4605">
            <v>2</v>
          </cell>
          <cell r="M4605" t="str">
            <v>UNID.</v>
          </cell>
          <cell r="N4605" t="str">
            <v>TRACTO</v>
          </cell>
          <cell r="O4605">
            <v>31</v>
          </cell>
          <cell r="P4605" t="str">
            <v>M6</v>
          </cell>
          <cell r="Q4605" t="str">
            <v>J1</v>
          </cell>
          <cell r="R4605" t="str">
            <v>J8</v>
          </cell>
          <cell r="S4605" t="str">
            <v>ENTREGADO</v>
          </cell>
          <cell r="T4605">
            <v>0</v>
          </cell>
          <cell r="U4605" t="str">
            <v>PARI VENTURA  EDSON ORLANDO</v>
          </cell>
          <cell r="V4605" t="str">
            <v>FLOREZ CONDORI  JOSE WILLIANS</v>
          </cell>
        </row>
        <row r="4606">
          <cell r="A4606">
            <v>4618</v>
          </cell>
          <cell r="B4606">
            <v>42759</v>
          </cell>
          <cell r="C4606" t="str">
            <v>ENERO</v>
          </cell>
          <cell r="D4606" t="str">
            <v>2017</v>
          </cell>
          <cell r="E4606">
            <v>905</v>
          </cell>
          <cell r="F4606" t="str">
            <v>D3P-744</v>
          </cell>
          <cell r="G4606" t="str">
            <v>A0F-996</v>
          </cell>
          <cell r="H4606" t="str">
            <v>LAS BAMBAS</v>
          </cell>
          <cell r="I4606">
            <v>161019</v>
          </cell>
          <cell r="J4606" t="str">
            <v>REPUESTO</v>
          </cell>
          <cell r="K4606" t="str">
            <v>RESORTES PEQUEÑOS DE ZAPATA</v>
          </cell>
          <cell r="L4606">
            <v>8</v>
          </cell>
          <cell r="M4606" t="str">
            <v>UNID.</v>
          </cell>
          <cell r="N4606" t="str">
            <v>TRACTO</v>
          </cell>
          <cell r="O4606">
            <v>31</v>
          </cell>
          <cell r="P4606" t="str">
            <v>M6</v>
          </cell>
          <cell r="Q4606" t="str">
            <v>J1</v>
          </cell>
          <cell r="R4606" t="str">
            <v>J8</v>
          </cell>
          <cell r="S4606" t="str">
            <v>ENTREGADO</v>
          </cell>
          <cell r="T4606">
            <v>0</v>
          </cell>
          <cell r="U4606" t="str">
            <v>PARI VENTURA  EDSON ORLANDO</v>
          </cell>
          <cell r="V4606" t="str">
            <v>FLOREZ CONDORI  JOSE WILLIANS</v>
          </cell>
        </row>
        <row r="4607">
          <cell r="A4607">
            <v>4619</v>
          </cell>
          <cell r="B4607">
            <v>42759</v>
          </cell>
          <cell r="C4607" t="str">
            <v>ENERO</v>
          </cell>
          <cell r="D4607" t="str">
            <v>2017</v>
          </cell>
          <cell r="E4607">
            <v>905</v>
          </cell>
          <cell r="F4607" t="str">
            <v>D3P-744</v>
          </cell>
          <cell r="G4607" t="str">
            <v>A0F-996</v>
          </cell>
          <cell r="H4607" t="str">
            <v>LAS BAMBAS</v>
          </cell>
          <cell r="I4607">
            <v>161019</v>
          </cell>
          <cell r="J4607" t="str">
            <v>REPUESTO</v>
          </cell>
          <cell r="K4607" t="str">
            <v>RESORTES GRANDES DE PAZATA</v>
          </cell>
          <cell r="L4607">
            <v>4</v>
          </cell>
          <cell r="M4607" t="str">
            <v>UNID.</v>
          </cell>
          <cell r="N4607" t="str">
            <v>TRACTO</v>
          </cell>
          <cell r="O4607">
            <v>31</v>
          </cell>
          <cell r="P4607" t="str">
            <v>M6</v>
          </cell>
          <cell r="Q4607" t="str">
            <v>J1</v>
          </cell>
          <cell r="R4607" t="str">
            <v>J8</v>
          </cell>
          <cell r="S4607" t="str">
            <v>ENTREGADO</v>
          </cell>
          <cell r="T4607">
            <v>0</v>
          </cell>
          <cell r="U4607" t="str">
            <v>PARI VENTURA  EDSON ORLANDO</v>
          </cell>
          <cell r="V4607" t="str">
            <v>FLOREZ CONDORI  JOSE WILLIANS</v>
          </cell>
        </row>
        <row r="4608">
          <cell r="A4608">
            <v>4609</v>
          </cell>
          <cell r="B4608">
            <v>42759</v>
          </cell>
          <cell r="C4608" t="str">
            <v>ENERO</v>
          </cell>
          <cell r="D4608" t="str">
            <v>2017</v>
          </cell>
          <cell r="E4608">
            <v>902</v>
          </cell>
          <cell r="F4608" t="str">
            <v>D3P-747</v>
          </cell>
          <cell r="G4608" t="str">
            <v>A0T-985</v>
          </cell>
          <cell r="H4608" t="str">
            <v>LAS BAMBAS</v>
          </cell>
          <cell r="I4608">
            <v>191689</v>
          </cell>
          <cell r="J4608" t="str">
            <v>REPUESTO</v>
          </cell>
          <cell r="K4608" t="str">
            <v>PERNO DE 3/16 X1/2"</v>
          </cell>
          <cell r="L4608">
            <v>2</v>
          </cell>
          <cell r="M4608" t="str">
            <v>UNID.</v>
          </cell>
          <cell r="N4608" t="str">
            <v>CISTERNA</v>
          </cell>
          <cell r="O4608">
            <v>31</v>
          </cell>
          <cell r="P4608" t="str">
            <v>M5</v>
          </cell>
          <cell r="Q4608" t="str">
            <v>J1</v>
          </cell>
          <cell r="R4608" t="str">
            <v>J8</v>
          </cell>
          <cell r="S4608" t="str">
            <v>ENTREGADO</v>
          </cell>
          <cell r="T4608">
            <v>0</v>
          </cell>
          <cell r="U4608" t="str">
            <v>LOPEZ RUIZ WILBERTO</v>
          </cell>
          <cell r="V4608" t="str">
            <v>FLOREZ CONDORI  JOSE WILLIANS</v>
          </cell>
        </row>
        <row r="4609">
          <cell r="A4609">
            <v>4610</v>
          </cell>
          <cell r="B4609">
            <v>42759</v>
          </cell>
          <cell r="C4609" t="str">
            <v>ENERO</v>
          </cell>
          <cell r="D4609" t="str">
            <v>2017</v>
          </cell>
          <cell r="E4609">
            <v>902</v>
          </cell>
          <cell r="F4609" t="str">
            <v>D3P-747</v>
          </cell>
          <cell r="G4609" t="str">
            <v>A0T-985</v>
          </cell>
          <cell r="H4609" t="str">
            <v>LAS BAMBAS</v>
          </cell>
          <cell r="I4609">
            <v>191689</v>
          </cell>
          <cell r="J4609" t="str">
            <v>REPUESTO</v>
          </cell>
          <cell r="K4609" t="str">
            <v>PERNO DE 5/16 X 1"</v>
          </cell>
          <cell r="L4609">
            <v>2</v>
          </cell>
          <cell r="M4609" t="str">
            <v>UNID.</v>
          </cell>
          <cell r="N4609" t="str">
            <v>CISTERNA</v>
          </cell>
          <cell r="O4609">
            <v>31</v>
          </cell>
          <cell r="P4609" t="str">
            <v>M5</v>
          </cell>
          <cell r="Q4609" t="str">
            <v>J1</v>
          </cell>
          <cell r="R4609" t="str">
            <v>J8</v>
          </cell>
          <cell r="S4609" t="str">
            <v>ENTREGADO</v>
          </cell>
          <cell r="T4609">
            <v>0</v>
          </cell>
          <cell r="U4609" t="str">
            <v>LOPEZ RUIZ WILBERTO</v>
          </cell>
          <cell r="V4609" t="str">
            <v>FLOREZ CONDORI  JOSE WILLIANS</v>
          </cell>
        </row>
        <row r="4610">
          <cell r="A4610">
            <v>4611</v>
          </cell>
          <cell r="B4610">
            <v>42759</v>
          </cell>
          <cell r="C4610" t="str">
            <v>ENERO</v>
          </cell>
          <cell r="D4610" t="str">
            <v>2017</v>
          </cell>
          <cell r="E4610">
            <v>902</v>
          </cell>
          <cell r="F4610" t="str">
            <v>D3P-747</v>
          </cell>
          <cell r="G4610" t="str">
            <v>A0T-985</v>
          </cell>
          <cell r="H4610" t="str">
            <v>LAS BAMBAS</v>
          </cell>
          <cell r="I4610">
            <v>191689</v>
          </cell>
          <cell r="J4610" t="str">
            <v>REPUESTO</v>
          </cell>
          <cell r="K4610" t="str">
            <v>TUERCA DE 5/16</v>
          </cell>
          <cell r="L4610">
            <v>2</v>
          </cell>
          <cell r="M4610" t="str">
            <v>UNID.</v>
          </cell>
          <cell r="N4610" t="str">
            <v>CISTERNA</v>
          </cell>
          <cell r="O4610">
            <v>31</v>
          </cell>
          <cell r="P4610" t="str">
            <v>M5</v>
          </cell>
          <cell r="Q4610" t="str">
            <v>J1</v>
          </cell>
          <cell r="R4610" t="str">
            <v>J8</v>
          </cell>
          <cell r="S4610" t="str">
            <v>ENTREGADO</v>
          </cell>
          <cell r="T4610">
            <v>0</v>
          </cell>
          <cell r="U4610" t="str">
            <v>LOPEZ RUIZ WILBERTO</v>
          </cell>
          <cell r="V4610" t="str">
            <v>FLOREZ CONDORI  JOSE WILLIANS</v>
          </cell>
        </row>
        <row r="4611">
          <cell r="A4611">
            <v>4620</v>
          </cell>
          <cell r="B4611">
            <v>42759</v>
          </cell>
          <cell r="C4611" t="str">
            <v>ENERO</v>
          </cell>
          <cell r="D4611" t="str">
            <v>2017</v>
          </cell>
          <cell r="E4611">
            <v>902</v>
          </cell>
          <cell r="F4611" t="str">
            <v>D3P-747</v>
          </cell>
          <cell r="G4611" t="str">
            <v>A0T-985</v>
          </cell>
          <cell r="H4611" t="str">
            <v>LAS BAMBAS</v>
          </cell>
          <cell r="I4611">
            <v>191689</v>
          </cell>
          <cell r="J4611" t="str">
            <v>REPUESTO</v>
          </cell>
          <cell r="K4611" t="str">
            <v>NIPLE DE 1/2  EN  L  SALIDA A 3/8</v>
          </cell>
          <cell r="L4611">
            <v>2</v>
          </cell>
          <cell r="M4611" t="str">
            <v>UNID.</v>
          </cell>
          <cell r="N4611" t="str">
            <v>CISTERNA</v>
          </cell>
          <cell r="O4611">
            <v>31</v>
          </cell>
          <cell r="P4611" t="str">
            <v>M5</v>
          </cell>
          <cell r="Q4611" t="str">
            <v>J1</v>
          </cell>
          <cell r="R4611" t="str">
            <v>J8</v>
          </cell>
          <cell r="S4611" t="str">
            <v>ENTREGADO</v>
          </cell>
          <cell r="T4611">
            <v>0</v>
          </cell>
          <cell r="U4611" t="str">
            <v>LOPEZ RUIZ WILBERTO</v>
          </cell>
          <cell r="V4611" t="str">
            <v>FLOREZ CONDORI  JOSE WILLIANS</v>
          </cell>
        </row>
        <row r="4612">
          <cell r="A4612">
            <v>4621</v>
          </cell>
          <cell r="B4612">
            <v>42759</v>
          </cell>
          <cell r="C4612" t="str">
            <v>ENERO</v>
          </cell>
          <cell r="D4612" t="str">
            <v>2017</v>
          </cell>
          <cell r="E4612">
            <v>902</v>
          </cell>
          <cell r="F4612" t="str">
            <v>D3P-747</v>
          </cell>
          <cell r="G4612" t="str">
            <v>A0T-985</v>
          </cell>
          <cell r="H4612" t="str">
            <v>LAS BAMBAS</v>
          </cell>
          <cell r="I4612">
            <v>191689</v>
          </cell>
          <cell r="J4612" t="str">
            <v>REPUESTO</v>
          </cell>
          <cell r="K4612" t="str">
            <v>CONO , GUIA Y TUERCA DE 3/8.</v>
          </cell>
          <cell r="L4612">
            <v>2</v>
          </cell>
          <cell r="M4612" t="str">
            <v>UNID.</v>
          </cell>
          <cell r="N4612" t="str">
            <v>CISTERNA</v>
          </cell>
          <cell r="O4612">
            <v>31</v>
          </cell>
          <cell r="P4612" t="str">
            <v>M5</v>
          </cell>
          <cell r="Q4612" t="str">
            <v>J1</v>
          </cell>
          <cell r="R4612" t="str">
            <v>J8</v>
          </cell>
          <cell r="S4612" t="str">
            <v>ENTREGADO</v>
          </cell>
          <cell r="T4612">
            <v>0</v>
          </cell>
          <cell r="U4612" t="str">
            <v>LOPEZ RUIZ WILBERTO</v>
          </cell>
          <cell r="V4612" t="str">
            <v>FLOREZ CONDORI  JOSE WILLIANS</v>
          </cell>
        </row>
        <row r="4613">
          <cell r="A4613">
            <v>4622</v>
          </cell>
          <cell r="B4613">
            <v>42759</v>
          </cell>
          <cell r="C4613" t="str">
            <v>ENERO</v>
          </cell>
          <cell r="D4613" t="str">
            <v>2017</v>
          </cell>
          <cell r="E4613">
            <v>902</v>
          </cell>
          <cell r="F4613" t="str">
            <v>D3P-747</v>
          </cell>
          <cell r="G4613" t="str">
            <v>A0T-985</v>
          </cell>
          <cell r="H4613" t="str">
            <v>LAS BAMBAS</v>
          </cell>
          <cell r="I4613">
            <v>191689</v>
          </cell>
          <cell r="J4613" t="str">
            <v>REPUESTO</v>
          </cell>
          <cell r="K4613" t="str">
            <v>PRECINTOS</v>
          </cell>
          <cell r="L4613">
            <v>6</v>
          </cell>
          <cell r="M4613" t="str">
            <v>UNID.</v>
          </cell>
          <cell r="N4613" t="str">
            <v>CISTERNA</v>
          </cell>
          <cell r="O4613">
            <v>31</v>
          </cell>
          <cell r="P4613" t="str">
            <v>M5</v>
          </cell>
          <cell r="Q4613" t="str">
            <v>J1</v>
          </cell>
          <cell r="R4613" t="str">
            <v>J8</v>
          </cell>
          <cell r="S4613" t="str">
            <v>ENTREGADO</v>
          </cell>
          <cell r="T4613">
            <v>0</v>
          </cell>
          <cell r="U4613" t="str">
            <v>LOPEZ RUIZ WILBERTO</v>
          </cell>
          <cell r="V4613" t="str">
            <v>FLOREZ CONDORI  JOSE WILLIANS</v>
          </cell>
        </row>
        <row r="4614">
          <cell r="A4614">
            <v>4623</v>
          </cell>
          <cell r="B4614">
            <v>42759</v>
          </cell>
          <cell r="C4614" t="str">
            <v>ENERO</v>
          </cell>
          <cell r="D4614" t="str">
            <v>2017</v>
          </cell>
          <cell r="E4614">
            <v>202</v>
          </cell>
          <cell r="F4614" t="str">
            <v>D3P-752</v>
          </cell>
          <cell r="G4614" t="str">
            <v>C5Y-985</v>
          </cell>
          <cell r="H4614" t="str">
            <v>LAS BAMBAS</v>
          </cell>
          <cell r="I4614">
            <v>150504</v>
          </cell>
          <cell r="J4614" t="str">
            <v>REPUESTO</v>
          </cell>
          <cell r="K4614" t="str">
            <v>MANIJA PARA PUERTA LADO IZQUIERDO</v>
          </cell>
          <cell r="L4614">
            <v>1</v>
          </cell>
          <cell r="M4614" t="str">
            <v>UNID.</v>
          </cell>
          <cell r="N4614" t="str">
            <v>TRACTO</v>
          </cell>
          <cell r="O4614">
            <v>31</v>
          </cell>
          <cell r="P4614" t="str">
            <v>E2</v>
          </cell>
          <cell r="Q4614" t="str">
            <v>J1</v>
          </cell>
          <cell r="R4614" t="str">
            <v>J8</v>
          </cell>
          <cell r="S4614" t="str">
            <v>PENDIENTE</v>
          </cell>
          <cell r="T4614">
            <v>0</v>
          </cell>
          <cell r="U4614" t="str">
            <v>YUCA BELLIDO BORIS YERSY</v>
          </cell>
          <cell r="V4614" t="str">
            <v>FLOREZ CONDORI  JOSE WILLIANS</v>
          </cell>
        </row>
        <row r="4615">
          <cell r="A4615">
            <v>4613</v>
          </cell>
          <cell r="B4615">
            <v>42759</v>
          </cell>
          <cell r="C4615" t="str">
            <v>ENERO</v>
          </cell>
          <cell r="D4615" t="str">
            <v>2017</v>
          </cell>
          <cell r="E4615">
            <v>878</v>
          </cell>
          <cell r="F4615" t="str">
            <v>D6F-903</v>
          </cell>
          <cell r="G4615" t="str">
            <v>B8K-997</v>
          </cell>
          <cell r="H4615" t="str">
            <v>LAS BAMBAS</v>
          </cell>
          <cell r="I4615">
            <v>224591</v>
          </cell>
          <cell r="J4615" t="str">
            <v>SERVICIO</v>
          </cell>
          <cell r="K4615" t="str">
            <v>SERVICIO DE REPARACION DE RADIO BASE</v>
          </cell>
          <cell r="L4615">
            <v>1</v>
          </cell>
          <cell r="M4615" t="str">
            <v>UNID.</v>
          </cell>
          <cell r="N4615" t="str">
            <v>TALLER</v>
          </cell>
          <cell r="O4615">
            <v>31</v>
          </cell>
          <cell r="P4615" t="str">
            <v>J8</v>
          </cell>
          <cell r="Q4615" t="str">
            <v>J1</v>
          </cell>
          <cell r="R4615" t="str">
            <v>J8</v>
          </cell>
          <cell r="S4615" t="str">
            <v>ENTREGADO</v>
          </cell>
          <cell r="T4615">
            <v>0</v>
          </cell>
          <cell r="U4615" t="str">
            <v>ARANGO PAREJA ANGELA ROSARIO</v>
          </cell>
          <cell r="V4615" t="str">
            <v>FLOREZ CONDORI  JOSE WILLIANS</v>
          </cell>
        </row>
        <row r="4616">
          <cell r="A4616">
            <v>4595</v>
          </cell>
          <cell r="B4616">
            <v>42759</v>
          </cell>
          <cell r="C4616" t="str">
            <v>ENERO</v>
          </cell>
          <cell r="D4616" t="str">
            <v>2017</v>
          </cell>
          <cell r="E4616">
            <v>200</v>
          </cell>
          <cell r="F4616" t="str">
            <v>TALLER</v>
          </cell>
          <cell r="G4616" t="str">
            <v>TALLER</v>
          </cell>
          <cell r="H4616" t="str">
            <v>TALLER</v>
          </cell>
          <cell r="I4616" t="str">
            <v>TALLER</v>
          </cell>
          <cell r="J4616" t="str">
            <v>MATERIALES</v>
          </cell>
          <cell r="K4616" t="str">
            <v>TRAPO INDUSTRIAL</v>
          </cell>
          <cell r="L4616">
            <v>1</v>
          </cell>
          <cell r="M4616" t="str">
            <v>KG.</v>
          </cell>
          <cell r="N4616" t="str">
            <v>TALLER</v>
          </cell>
          <cell r="O4616">
            <v>31</v>
          </cell>
          <cell r="P4616" t="str">
            <v>J8</v>
          </cell>
          <cell r="Q4616" t="str">
            <v>J1</v>
          </cell>
          <cell r="R4616" t="str">
            <v>J8</v>
          </cell>
          <cell r="S4616" t="str">
            <v>ENTREGADO</v>
          </cell>
          <cell r="T4616">
            <v>0</v>
          </cell>
          <cell r="U4616" t="str">
            <v>ARANGO PAREJA ANGELA ROSARIO</v>
          </cell>
          <cell r="V4616" t="str">
            <v>FLOREZ CONDORI  JOSE WILLIANS</v>
          </cell>
        </row>
        <row r="4617">
          <cell r="A4617">
            <v>4596</v>
          </cell>
          <cell r="B4617">
            <v>42759</v>
          </cell>
          <cell r="C4617" t="str">
            <v>ENERO</v>
          </cell>
          <cell r="D4617" t="str">
            <v>2017</v>
          </cell>
          <cell r="E4617">
            <v>200</v>
          </cell>
          <cell r="F4617" t="str">
            <v>TALLER</v>
          </cell>
          <cell r="G4617" t="str">
            <v>TALLER</v>
          </cell>
          <cell r="H4617" t="str">
            <v>TALLER</v>
          </cell>
          <cell r="I4617" t="str">
            <v>TALLER</v>
          </cell>
          <cell r="J4617" t="str">
            <v>MATERIALES</v>
          </cell>
          <cell r="K4617" t="str">
            <v>WAIPE</v>
          </cell>
          <cell r="L4617">
            <v>0.5</v>
          </cell>
          <cell r="M4617" t="str">
            <v>KG.</v>
          </cell>
          <cell r="N4617" t="str">
            <v>TALLER</v>
          </cell>
          <cell r="O4617">
            <v>31</v>
          </cell>
          <cell r="P4617" t="str">
            <v>E3</v>
          </cell>
          <cell r="Q4617" t="str">
            <v>J1</v>
          </cell>
          <cell r="R4617" t="str">
            <v>J8</v>
          </cell>
          <cell r="S4617" t="str">
            <v>ENTREGADO</v>
          </cell>
          <cell r="T4617">
            <v>0</v>
          </cell>
          <cell r="U4617" t="str">
            <v>CONDORI CHURATA ALEX</v>
          </cell>
          <cell r="V4617" t="str">
            <v>FLOREZ CONDORI  JOSE WILLIANS</v>
          </cell>
        </row>
        <row r="4618">
          <cell r="A4618">
            <v>4597</v>
          </cell>
          <cell r="B4618">
            <v>42759</v>
          </cell>
          <cell r="C4618" t="str">
            <v>ENERO</v>
          </cell>
          <cell r="D4618" t="str">
            <v>2017</v>
          </cell>
          <cell r="E4618">
            <v>200</v>
          </cell>
          <cell r="F4618" t="str">
            <v>TALLER</v>
          </cell>
          <cell r="G4618" t="str">
            <v>TALLER</v>
          </cell>
          <cell r="H4618" t="str">
            <v>TALLER</v>
          </cell>
          <cell r="I4618" t="str">
            <v>TALLER</v>
          </cell>
          <cell r="J4618" t="str">
            <v>MATERIALES</v>
          </cell>
          <cell r="K4618" t="str">
            <v>TIBE</v>
          </cell>
          <cell r="L4618">
            <v>1</v>
          </cell>
          <cell r="M4618" t="str">
            <v>UNID.</v>
          </cell>
          <cell r="N4618" t="str">
            <v>TALLER</v>
          </cell>
          <cell r="O4618">
            <v>31</v>
          </cell>
          <cell r="P4618" t="str">
            <v>E3</v>
          </cell>
          <cell r="Q4618" t="str">
            <v>J1</v>
          </cell>
          <cell r="R4618" t="str">
            <v>J8</v>
          </cell>
          <cell r="S4618" t="str">
            <v>ENTREGADO</v>
          </cell>
          <cell r="T4618">
            <v>0</v>
          </cell>
          <cell r="U4618" t="str">
            <v>CONDORI CHURATA ALEX</v>
          </cell>
          <cell r="V4618" t="str">
            <v>FLOREZ CONDORI  JOSE WILLIANS</v>
          </cell>
        </row>
        <row r="4619">
          <cell r="A4619">
            <v>4607</v>
          </cell>
          <cell r="B4619">
            <v>42759</v>
          </cell>
          <cell r="C4619" t="str">
            <v>ENERO</v>
          </cell>
          <cell r="D4619" t="str">
            <v>2017</v>
          </cell>
          <cell r="E4619">
            <v>200</v>
          </cell>
          <cell r="F4619" t="str">
            <v>TALLER</v>
          </cell>
          <cell r="G4619" t="str">
            <v>TALLER</v>
          </cell>
          <cell r="H4619" t="str">
            <v>TALLER</v>
          </cell>
          <cell r="I4619" t="str">
            <v>TALLER</v>
          </cell>
          <cell r="J4619" t="str">
            <v>REPUESTO</v>
          </cell>
          <cell r="K4619" t="str">
            <v>CINTA AISLANTE NEGRA</v>
          </cell>
          <cell r="L4619">
            <v>1</v>
          </cell>
          <cell r="M4619" t="str">
            <v>UNID.</v>
          </cell>
          <cell r="N4619" t="str">
            <v>TALLER</v>
          </cell>
          <cell r="O4619">
            <v>31</v>
          </cell>
          <cell r="P4619" t="str">
            <v>E2</v>
          </cell>
          <cell r="Q4619" t="str">
            <v>J1</v>
          </cell>
          <cell r="R4619" t="str">
            <v>J8</v>
          </cell>
          <cell r="S4619" t="str">
            <v>ENTREGADO</v>
          </cell>
          <cell r="T4619">
            <v>0</v>
          </cell>
          <cell r="U4619" t="str">
            <v>YUCA BELLIDO BORIS YERSY</v>
          </cell>
          <cell r="V4619" t="str">
            <v>FLOREZ CONDORI  JOSE WILLIANS</v>
          </cell>
        </row>
        <row r="4620">
          <cell r="A4620">
            <v>4608</v>
          </cell>
          <cell r="B4620">
            <v>42759</v>
          </cell>
          <cell r="C4620" t="str">
            <v>ENERO</v>
          </cell>
          <cell r="D4620" t="str">
            <v>2017</v>
          </cell>
          <cell r="E4620">
            <v>200</v>
          </cell>
          <cell r="F4620" t="str">
            <v>TALLER</v>
          </cell>
          <cell r="G4620" t="str">
            <v>TALLER</v>
          </cell>
          <cell r="H4620" t="str">
            <v>TALLER</v>
          </cell>
          <cell r="I4620" t="str">
            <v>TALLER</v>
          </cell>
          <cell r="J4620" t="str">
            <v>REPUESTO</v>
          </cell>
          <cell r="K4620" t="str">
            <v>PRECINTOS</v>
          </cell>
          <cell r="L4620">
            <v>20</v>
          </cell>
          <cell r="M4620" t="str">
            <v>UNID.</v>
          </cell>
          <cell r="N4620" t="str">
            <v>TALLER</v>
          </cell>
          <cell r="O4620">
            <v>31</v>
          </cell>
          <cell r="P4620" t="str">
            <v>E2</v>
          </cell>
          <cell r="Q4620" t="str">
            <v>J1</v>
          </cell>
          <cell r="R4620" t="str">
            <v>J8</v>
          </cell>
          <cell r="S4620" t="str">
            <v>ENTREGADO</v>
          </cell>
          <cell r="T4620">
            <v>0</v>
          </cell>
          <cell r="U4620" t="str">
            <v>YUCA BELLIDO BORIS YERSY</v>
          </cell>
          <cell r="V4620" t="str">
            <v>FLOREZ CONDORI  JOSE WILLIANS</v>
          </cell>
        </row>
        <row r="4621">
          <cell r="A4621">
            <v>4612</v>
          </cell>
          <cell r="B4621">
            <v>42759</v>
          </cell>
          <cell r="C4621" t="str">
            <v>ENERO</v>
          </cell>
          <cell r="D4621" t="str">
            <v>2017</v>
          </cell>
          <cell r="E4621">
            <v>200</v>
          </cell>
          <cell r="F4621" t="str">
            <v>TALLER</v>
          </cell>
          <cell r="G4621" t="str">
            <v>TALLER</v>
          </cell>
          <cell r="H4621" t="str">
            <v>TALLER</v>
          </cell>
          <cell r="I4621" t="str">
            <v>TALLER</v>
          </cell>
          <cell r="J4621" t="str">
            <v>SERVICIO</v>
          </cell>
          <cell r="K4621" t="str">
            <v>SERVICIO DE INSTALACION DE CABEZAL DE COMPRESORA</v>
          </cell>
          <cell r="L4621">
            <v>1</v>
          </cell>
          <cell r="M4621" t="str">
            <v>UNID.</v>
          </cell>
          <cell r="N4621" t="str">
            <v>TALLER</v>
          </cell>
          <cell r="O4621">
            <v>31</v>
          </cell>
          <cell r="P4621" t="str">
            <v>J8</v>
          </cell>
          <cell r="Q4621" t="str">
            <v>J1</v>
          </cell>
          <cell r="R4621" t="str">
            <v>J8</v>
          </cell>
          <cell r="S4621" t="str">
            <v>ENTREGADO</v>
          </cell>
          <cell r="T4621">
            <v>0</v>
          </cell>
          <cell r="U4621" t="str">
            <v>ARANGO PAREJA ANGELA ROSARIO</v>
          </cell>
          <cell r="V4621" t="str">
            <v>FLOREZ CONDORI  JOSE WILLIANS</v>
          </cell>
        </row>
        <row r="4622">
          <cell r="A4622">
            <v>4601</v>
          </cell>
          <cell r="B4622">
            <v>42759</v>
          </cell>
          <cell r="C4622" t="str">
            <v>ENERO</v>
          </cell>
          <cell r="D4622" t="str">
            <v>2017</v>
          </cell>
          <cell r="E4622">
            <v>900</v>
          </cell>
          <cell r="F4622" t="str">
            <v>X2W-761</v>
          </cell>
          <cell r="G4622" t="str">
            <v>C5V-996</v>
          </cell>
          <cell r="H4622" t="str">
            <v>LAS BAMBAS</v>
          </cell>
          <cell r="I4622">
            <v>150322</v>
          </cell>
          <cell r="J4622" t="str">
            <v>REPUESTO</v>
          </cell>
          <cell r="K4622" t="str">
            <v>BLOQUEADOR DE CORRIENTE</v>
          </cell>
          <cell r="L4622">
            <v>1</v>
          </cell>
          <cell r="M4622" t="str">
            <v>UNID.</v>
          </cell>
          <cell r="N4622" t="str">
            <v>TRACTO</v>
          </cell>
          <cell r="O4622">
            <v>31</v>
          </cell>
          <cell r="P4622" t="str">
            <v>E2</v>
          </cell>
          <cell r="Q4622" t="str">
            <v>J1</v>
          </cell>
          <cell r="R4622" t="str">
            <v>J8</v>
          </cell>
          <cell r="S4622" t="str">
            <v>ENTREGADO</v>
          </cell>
          <cell r="T4622">
            <v>0</v>
          </cell>
          <cell r="U4622" t="str">
            <v>YUCA BELLIDO BORIS YERSY</v>
          </cell>
          <cell r="V4622" t="str">
            <v>FLOREZ CONDORI  JOSE WILLIANS</v>
          </cell>
        </row>
        <row r="4623">
          <cell r="A4623">
            <v>4606</v>
          </cell>
          <cell r="B4623">
            <v>42759</v>
          </cell>
          <cell r="C4623" t="str">
            <v>ENERO</v>
          </cell>
          <cell r="D4623" t="str">
            <v>2017</v>
          </cell>
          <cell r="E4623">
            <v>900</v>
          </cell>
          <cell r="F4623" t="str">
            <v>X2W-761</v>
          </cell>
          <cell r="G4623" t="str">
            <v>C5V-996</v>
          </cell>
          <cell r="H4623" t="str">
            <v>LAS BAMBAS</v>
          </cell>
          <cell r="I4623">
            <v>150322</v>
          </cell>
          <cell r="J4623" t="str">
            <v>REPUESTO</v>
          </cell>
          <cell r="K4623" t="str">
            <v>LLANTAS REENCAUCHADAS IDY</v>
          </cell>
          <cell r="L4623">
            <v>8</v>
          </cell>
          <cell r="M4623" t="str">
            <v>UNID.</v>
          </cell>
          <cell r="N4623" t="str">
            <v>TRACTO</v>
          </cell>
          <cell r="O4623">
            <v>31</v>
          </cell>
          <cell r="P4623" t="str">
            <v>N2</v>
          </cell>
          <cell r="Q4623" t="str">
            <v>J1</v>
          </cell>
          <cell r="R4623" t="str">
            <v>J8</v>
          </cell>
          <cell r="S4623" t="str">
            <v>ENTREGADO</v>
          </cell>
          <cell r="T4623">
            <v>0</v>
          </cell>
          <cell r="U4623" t="str">
            <v>MAMANI LARICO  EDUARDO ALVARO</v>
          </cell>
          <cell r="V4623" t="str">
            <v>FLOREZ CONDORI  JOSE WILLIANS</v>
          </cell>
        </row>
        <row r="4624">
          <cell r="A4624">
            <v>4614</v>
          </cell>
          <cell r="B4624">
            <v>42759</v>
          </cell>
          <cell r="C4624" t="str">
            <v>ENERO</v>
          </cell>
          <cell r="D4624" t="str">
            <v>2017</v>
          </cell>
          <cell r="E4624">
            <v>900</v>
          </cell>
          <cell r="F4624" t="str">
            <v>X2W-761</v>
          </cell>
          <cell r="G4624" t="str">
            <v>C5V-996</v>
          </cell>
          <cell r="H4624" t="str">
            <v>LAS BAMBAS</v>
          </cell>
          <cell r="I4624">
            <v>150322</v>
          </cell>
          <cell r="J4624" t="str">
            <v>REPUESTO</v>
          </cell>
          <cell r="K4624" t="str">
            <v>VALVULA DE PITON</v>
          </cell>
          <cell r="L4624">
            <v>8</v>
          </cell>
          <cell r="M4624" t="str">
            <v>UNID.</v>
          </cell>
          <cell r="N4624" t="str">
            <v>TRACTO</v>
          </cell>
          <cell r="O4624">
            <v>31</v>
          </cell>
          <cell r="P4624" t="str">
            <v>N2</v>
          </cell>
          <cell r="Q4624" t="str">
            <v>J1</v>
          </cell>
          <cell r="R4624" t="str">
            <v>J8</v>
          </cell>
          <cell r="S4624" t="str">
            <v>ENTREGADO</v>
          </cell>
          <cell r="T4624">
            <v>0</v>
          </cell>
          <cell r="U4624" t="str">
            <v>MAMANI LARICO  EDUARDO ALVARO</v>
          </cell>
          <cell r="V4624" t="str">
            <v>FLOREZ CONDORI  JOSE WILLIANS</v>
          </cell>
        </row>
        <row r="4625">
          <cell r="A4625">
            <v>4615</v>
          </cell>
          <cell r="B4625">
            <v>42759</v>
          </cell>
          <cell r="C4625" t="str">
            <v>ENERO</v>
          </cell>
          <cell r="D4625" t="str">
            <v>2017</v>
          </cell>
          <cell r="E4625">
            <v>900</v>
          </cell>
          <cell r="F4625" t="str">
            <v>X2W-761</v>
          </cell>
          <cell r="G4625" t="str">
            <v>C5V-996</v>
          </cell>
          <cell r="H4625" t="str">
            <v>LAS BAMBAS</v>
          </cell>
          <cell r="I4625">
            <v>150322</v>
          </cell>
          <cell r="J4625" t="str">
            <v>REPUESTO</v>
          </cell>
          <cell r="K4625" t="str">
            <v>BOCINA TIPO TORRE</v>
          </cell>
          <cell r="L4625">
            <v>1</v>
          </cell>
          <cell r="M4625" t="str">
            <v>UNID.</v>
          </cell>
          <cell r="N4625" t="str">
            <v>CISTERNA</v>
          </cell>
          <cell r="O4625">
            <v>31</v>
          </cell>
          <cell r="P4625" t="str">
            <v>M8</v>
          </cell>
          <cell r="Q4625" t="str">
            <v>J1</v>
          </cell>
          <cell r="R4625" t="str">
            <v>J5</v>
          </cell>
          <cell r="S4625" t="str">
            <v>ENTREGADO</v>
          </cell>
          <cell r="T4625">
            <v>0</v>
          </cell>
          <cell r="U4625" t="str">
            <v>VARILLAS GAGO  OSCAR ALBERTO</v>
          </cell>
          <cell r="V4625" t="str">
            <v>FLOREZ CONDORI  JOSE WILLIANS</v>
          </cell>
        </row>
        <row r="4626">
          <cell r="A4626">
            <v>4616</v>
          </cell>
          <cell r="B4626">
            <v>42759</v>
          </cell>
          <cell r="C4626" t="str">
            <v>ENERO</v>
          </cell>
          <cell r="D4626" t="str">
            <v>2017</v>
          </cell>
          <cell r="E4626">
            <v>900</v>
          </cell>
          <cell r="F4626" t="str">
            <v>X2W-761</v>
          </cell>
          <cell r="G4626" t="str">
            <v>C5V-996</v>
          </cell>
          <cell r="H4626" t="str">
            <v>LAS BAMBAS</v>
          </cell>
          <cell r="I4626">
            <v>150322</v>
          </cell>
          <cell r="J4626" t="str">
            <v>REPUESTO</v>
          </cell>
          <cell r="K4626" t="str">
            <v>BASE DE BOCINA TIPO TORRE</v>
          </cell>
          <cell r="L4626">
            <v>1</v>
          </cell>
          <cell r="M4626" t="str">
            <v>UNID.</v>
          </cell>
          <cell r="N4626" t="str">
            <v>CISTERNA</v>
          </cell>
          <cell r="O4626">
            <v>31</v>
          </cell>
          <cell r="P4626" t="str">
            <v>M8</v>
          </cell>
          <cell r="Q4626" t="str">
            <v>J1</v>
          </cell>
          <cell r="R4626" t="str">
            <v>J5</v>
          </cell>
          <cell r="S4626" t="str">
            <v>ENTREGADO</v>
          </cell>
          <cell r="T4626">
            <v>0</v>
          </cell>
          <cell r="U4626" t="str">
            <v>VARILLAS GAGO  OSCAR ALBERTO</v>
          </cell>
          <cell r="V4626" t="str">
            <v>FLOREZ CONDORI  JOSE WILLIANS</v>
          </cell>
        </row>
        <row r="4627">
          <cell r="A4627">
            <v>4672</v>
          </cell>
          <cell r="B4627">
            <v>42760</v>
          </cell>
          <cell r="C4627" t="str">
            <v>ENERO</v>
          </cell>
          <cell r="D4627" t="str">
            <v>2017</v>
          </cell>
          <cell r="E4627">
            <v>913</v>
          </cell>
          <cell r="F4627" t="str">
            <v>A5O-859</v>
          </cell>
          <cell r="G4627" t="str">
            <v>B6Y-971</v>
          </cell>
          <cell r="H4627" t="str">
            <v>LAS BAMBAS</v>
          </cell>
          <cell r="I4627">
            <v>119867</v>
          </cell>
          <cell r="J4627" t="str">
            <v>REPUESTO</v>
          </cell>
          <cell r="K4627" t="str">
            <v>TERMINAL OJO DE BATERIA 3/8</v>
          </cell>
          <cell r="L4627">
            <v>2</v>
          </cell>
          <cell r="M4627" t="str">
            <v>UNID.</v>
          </cell>
          <cell r="N4627" t="str">
            <v>TRACTO</v>
          </cell>
          <cell r="O4627">
            <v>30</v>
          </cell>
          <cell r="P4627" t="str">
            <v>E3</v>
          </cell>
          <cell r="Q4627" t="str">
            <v>J1</v>
          </cell>
          <cell r="R4627" t="str">
            <v>J6</v>
          </cell>
          <cell r="S4627" t="str">
            <v>ENTREGADO</v>
          </cell>
          <cell r="T4627">
            <v>0</v>
          </cell>
          <cell r="U4627" t="str">
            <v>CONDORI CHURATA ALEX</v>
          </cell>
          <cell r="V4627" t="str">
            <v>FLOREZ CONDORI  JOSE WILLIANS</v>
          </cell>
        </row>
        <row r="4628">
          <cell r="A4628">
            <v>4676</v>
          </cell>
          <cell r="B4628">
            <v>42760</v>
          </cell>
          <cell r="C4628" t="str">
            <v>ENERO</v>
          </cell>
          <cell r="D4628" t="str">
            <v>2017</v>
          </cell>
          <cell r="E4628">
            <v>913</v>
          </cell>
          <cell r="F4628" t="str">
            <v>A5O-859</v>
          </cell>
          <cell r="G4628" t="str">
            <v>B6Y-971</v>
          </cell>
          <cell r="H4628" t="str">
            <v>LAS BAMBAS</v>
          </cell>
          <cell r="I4628">
            <v>119867</v>
          </cell>
          <cell r="J4628" t="str">
            <v>REPUESTO</v>
          </cell>
          <cell r="K4628" t="str">
            <v>FOCO PILIOTO DE 01 CONTACTO</v>
          </cell>
          <cell r="L4628">
            <v>1</v>
          </cell>
          <cell r="M4628" t="str">
            <v>UNID.</v>
          </cell>
          <cell r="N4628" t="str">
            <v>TRACTO</v>
          </cell>
          <cell r="O4628">
            <v>30</v>
          </cell>
          <cell r="P4628" t="str">
            <v>E2</v>
          </cell>
          <cell r="Q4628" t="str">
            <v>J1</v>
          </cell>
          <cell r="R4628" t="str">
            <v>J8</v>
          </cell>
          <cell r="S4628" t="str">
            <v>ENTREGADO</v>
          </cell>
          <cell r="T4628">
            <v>0</v>
          </cell>
          <cell r="U4628" t="str">
            <v>YUCA BELLIDO BORIS YERSY</v>
          </cell>
          <cell r="V4628" t="str">
            <v>FLOREZ CONDORI  JOSE WILLIANS</v>
          </cell>
        </row>
        <row r="4629">
          <cell r="A4629">
            <v>4677</v>
          </cell>
          <cell r="B4629">
            <v>42760</v>
          </cell>
          <cell r="C4629" t="str">
            <v>ENERO</v>
          </cell>
          <cell r="D4629" t="str">
            <v>2017</v>
          </cell>
          <cell r="E4629">
            <v>913</v>
          </cell>
          <cell r="F4629" t="str">
            <v>A5O-859</v>
          </cell>
          <cell r="G4629" t="str">
            <v>B6Y-971</v>
          </cell>
          <cell r="H4629" t="str">
            <v>LAS BAMBAS</v>
          </cell>
          <cell r="I4629">
            <v>119867</v>
          </cell>
          <cell r="J4629" t="str">
            <v>REPUESTO</v>
          </cell>
          <cell r="K4629" t="str">
            <v>FOCO  PILOTO DE 02 CONTACTO</v>
          </cell>
          <cell r="L4629">
            <v>1</v>
          </cell>
          <cell r="M4629" t="str">
            <v>UNID.</v>
          </cell>
          <cell r="N4629" t="str">
            <v>TRACTO</v>
          </cell>
          <cell r="O4629">
            <v>30</v>
          </cell>
          <cell r="P4629" t="str">
            <v>E2</v>
          </cell>
          <cell r="Q4629" t="str">
            <v>J1</v>
          </cell>
          <cell r="R4629" t="str">
            <v>J8</v>
          </cell>
          <cell r="S4629" t="str">
            <v>ENTREGADO</v>
          </cell>
          <cell r="T4629">
            <v>0</v>
          </cell>
          <cell r="U4629" t="str">
            <v>YUCA BELLIDO BORIS YERSY</v>
          </cell>
          <cell r="V4629" t="str">
            <v>FLOREZ CONDORI  JOSE WILLIANS</v>
          </cell>
        </row>
        <row r="4630">
          <cell r="A4630">
            <v>4678</v>
          </cell>
          <cell r="B4630">
            <v>42760</v>
          </cell>
          <cell r="C4630" t="str">
            <v>ENERO</v>
          </cell>
          <cell r="D4630" t="str">
            <v>2017</v>
          </cell>
          <cell r="E4630">
            <v>913</v>
          </cell>
          <cell r="F4630" t="str">
            <v>A5O-859</v>
          </cell>
          <cell r="G4630" t="str">
            <v>B6Y-971</v>
          </cell>
          <cell r="H4630" t="str">
            <v>LAS BAMBAS</v>
          </cell>
          <cell r="I4630">
            <v>119867</v>
          </cell>
          <cell r="J4630" t="str">
            <v>REPUESTO</v>
          </cell>
          <cell r="K4630" t="str">
            <v>FOCO LAGRIMON DE 1 CONTACTO</v>
          </cell>
          <cell r="L4630">
            <v>1</v>
          </cell>
          <cell r="M4630" t="str">
            <v>UNID.</v>
          </cell>
          <cell r="N4630" t="str">
            <v>TRACTO</v>
          </cell>
          <cell r="O4630">
            <v>30</v>
          </cell>
          <cell r="P4630" t="str">
            <v>E2</v>
          </cell>
          <cell r="Q4630" t="str">
            <v>J1</v>
          </cell>
          <cell r="R4630" t="str">
            <v>J8</v>
          </cell>
          <cell r="S4630" t="str">
            <v>ENTREGADO</v>
          </cell>
          <cell r="T4630">
            <v>0</v>
          </cell>
          <cell r="U4630" t="str">
            <v>YUCA BELLIDO BORIS YERSY</v>
          </cell>
          <cell r="V4630" t="str">
            <v>FLOREZ CONDORI  JOSE WILLIANS</v>
          </cell>
        </row>
        <row r="4631">
          <cell r="A4631">
            <v>4679</v>
          </cell>
          <cell r="B4631">
            <v>42760</v>
          </cell>
          <cell r="C4631" t="str">
            <v>ENERO</v>
          </cell>
          <cell r="D4631" t="str">
            <v>2017</v>
          </cell>
          <cell r="E4631">
            <v>913</v>
          </cell>
          <cell r="F4631" t="str">
            <v>A5O-859</v>
          </cell>
          <cell r="G4631" t="str">
            <v>B6Y-971</v>
          </cell>
          <cell r="H4631" t="str">
            <v>LAS BAMBAS</v>
          </cell>
          <cell r="I4631">
            <v>119867</v>
          </cell>
          <cell r="J4631" t="str">
            <v>REPUESTO</v>
          </cell>
          <cell r="K4631" t="str">
            <v>FOCO LAGRIMON DE 2 CONTACTO</v>
          </cell>
          <cell r="L4631">
            <v>1</v>
          </cell>
          <cell r="M4631" t="str">
            <v>UNID.</v>
          </cell>
          <cell r="N4631" t="str">
            <v>TRACTO</v>
          </cell>
          <cell r="O4631">
            <v>30</v>
          </cell>
          <cell r="P4631" t="str">
            <v>E2</v>
          </cell>
          <cell r="Q4631" t="str">
            <v>J1</v>
          </cell>
          <cell r="R4631" t="str">
            <v>J8</v>
          </cell>
          <cell r="S4631" t="str">
            <v>ENTREGADO</v>
          </cell>
          <cell r="T4631">
            <v>0</v>
          </cell>
          <cell r="U4631" t="str">
            <v>YUCA BELLIDO BORIS YERSY</v>
          </cell>
          <cell r="V4631" t="str">
            <v>FLOREZ CONDORI  JOSE WILLIANS</v>
          </cell>
        </row>
        <row r="4632">
          <cell r="A4632">
            <v>4630</v>
          </cell>
          <cell r="B4632">
            <v>42760</v>
          </cell>
          <cell r="C4632" t="str">
            <v>ENERO</v>
          </cell>
          <cell r="D4632" t="str">
            <v>2017</v>
          </cell>
          <cell r="E4632">
            <v>906</v>
          </cell>
          <cell r="F4632" t="str">
            <v>AAN-801</v>
          </cell>
          <cell r="G4632" t="str">
            <v>CAMIONETA</v>
          </cell>
          <cell r="H4632" t="str">
            <v>LAS BAMBAS</v>
          </cell>
          <cell r="I4632">
            <v>123482</v>
          </cell>
          <cell r="J4632" t="str">
            <v>REPUESTO</v>
          </cell>
          <cell r="K4632" t="str">
            <v>FILTRO DE AIRE</v>
          </cell>
          <cell r="L4632">
            <v>1</v>
          </cell>
          <cell r="M4632" t="str">
            <v>UNID.</v>
          </cell>
          <cell r="N4632" t="str">
            <v>CAMIONETA</v>
          </cell>
          <cell r="O4632">
            <v>30</v>
          </cell>
          <cell r="P4632" t="str">
            <v>M6</v>
          </cell>
          <cell r="Q4632" t="str">
            <v>J1</v>
          </cell>
          <cell r="R4632" t="str">
            <v>J8</v>
          </cell>
          <cell r="S4632" t="str">
            <v>ENTREGADO</v>
          </cell>
          <cell r="T4632">
            <v>0</v>
          </cell>
          <cell r="U4632" t="str">
            <v>PARI VENTURA  EDSON ORLANDO</v>
          </cell>
          <cell r="V4632" t="str">
            <v>FLOREZ CONDORI  JOSE WILLIANS</v>
          </cell>
        </row>
        <row r="4633">
          <cell r="A4633">
            <v>4631</v>
          </cell>
          <cell r="B4633">
            <v>42760</v>
          </cell>
          <cell r="C4633" t="str">
            <v>ENERO</v>
          </cell>
          <cell r="D4633" t="str">
            <v>2017</v>
          </cell>
          <cell r="E4633">
            <v>906</v>
          </cell>
          <cell r="F4633" t="str">
            <v>AAN-801</v>
          </cell>
          <cell r="G4633" t="str">
            <v>CAMIONETA</v>
          </cell>
          <cell r="H4633" t="str">
            <v>LAS BAMBAS</v>
          </cell>
          <cell r="I4633">
            <v>123482</v>
          </cell>
          <cell r="J4633" t="str">
            <v>REPUESTO</v>
          </cell>
          <cell r="K4633" t="str">
            <v>FILTRO DE COMBUSTIBLE</v>
          </cell>
          <cell r="L4633">
            <v>1</v>
          </cell>
          <cell r="M4633" t="str">
            <v>UNID.</v>
          </cell>
          <cell r="N4633" t="str">
            <v>CAMIONETA</v>
          </cell>
          <cell r="O4633">
            <v>30</v>
          </cell>
          <cell r="P4633" t="str">
            <v>M6</v>
          </cell>
          <cell r="Q4633" t="str">
            <v>J1</v>
          </cell>
          <cell r="R4633" t="str">
            <v>J8</v>
          </cell>
          <cell r="S4633" t="str">
            <v>ENTREGADO</v>
          </cell>
          <cell r="T4633">
            <v>0</v>
          </cell>
          <cell r="U4633" t="str">
            <v>PARI VENTURA  EDSON ORLANDO</v>
          </cell>
          <cell r="V4633" t="str">
            <v>FLOREZ CONDORI  JOSE WILLIANS</v>
          </cell>
        </row>
        <row r="4634">
          <cell r="A4634">
            <v>4632</v>
          </cell>
          <cell r="B4634">
            <v>42760</v>
          </cell>
          <cell r="C4634" t="str">
            <v>ENERO</v>
          </cell>
          <cell r="D4634" t="str">
            <v>2017</v>
          </cell>
          <cell r="E4634">
            <v>906</v>
          </cell>
          <cell r="F4634" t="str">
            <v>AAN-801</v>
          </cell>
          <cell r="G4634" t="str">
            <v>CAMIONETA</v>
          </cell>
          <cell r="H4634" t="str">
            <v>LAS BAMBAS</v>
          </cell>
          <cell r="I4634">
            <v>123482</v>
          </cell>
          <cell r="J4634" t="str">
            <v>REPUESTO</v>
          </cell>
          <cell r="K4634" t="str">
            <v>FILTRO DE ACEITE</v>
          </cell>
          <cell r="L4634">
            <v>1</v>
          </cell>
          <cell r="M4634" t="str">
            <v>UNID.</v>
          </cell>
          <cell r="N4634" t="str">
            <v>CAMIONETA</v>
          </cell>
          <cell r="O4634">
            <v>30</v>
          </cell>
          <cell r="P4634" t="str">
            <v>M6</v>
          </cell>
          <cell r="Q4634" t="str">
            <v>J1</v>
          </cell>
          <cell r="R4634" t="str">
            <v>J8</v>
          </cell>
          <cell r="S4634" t="str">
            <v>ENTREGADO</v>
          </cell>
          <cell r="T4634">
            <v>0</v>
          </cell>
          <cell r="U4634" t="str">
            <v>PARI VENTURA  EDSON ORLANDO</v>
          </cell>
          <cell r="V4634" t="str">
            <v>FLOREZ CONDORI  JOSE WILLIANS</v>
          </cell>
        </row>
        <row r="4635">
          <cell r="A4635">
            <v>4633</v>
          </cell>
          <cell r="B4635">
            <v>42760</v>
          </cell>
          <cell r="C4635" t="str">
            <v>ENERO</v>
          </cell>
          <cell r="D4635" t="str">
            <v>2017</v>
          </cell>
          <cell r="E4635">
            <v>906</v>
          </cell>
          <cell r="F4635" t="str">
            <v>AAN-801</v>
          </cell>
          <cell r="G4635" t="str">
            <v>CAMIONETA</v>
          </cell>
          <cell r="H4635" t="str">
            <v>LAS BAMBAS</v>
          </cell>
          <cell r="I4635">
            <v>123482</v>
          </cell>
          <cell r="J4635" t="str">
            <v>REPUESTO</v>
          </cell>
          <cell r="K4635" t="str">
            <v>ACEITE DE MOTOR 15W40</v>
          </cell>
          <cell r="L4635">
            <v>2</v>
          </cell>
          <cell r="M4635" t="str">
            <v>GLNS.</v>
          </cell>
          <cell r="N4635" t="str">
            <v>CAMIONETA</v>
          </cell>
          <cell r="O4635">
            <v>30</v>
          </cell>
          <cell r="P4635" t="str">
            <v>M6</v>
          </cell>
          <cell r="Q4635" t="str">
            <v>J1</v>
          </cell>
          <cell r="R4635" t="str">
            <v>J8</v>
          </cell>
          <cell r="S4635" t="str">
            <v>ENTREGADO</v>
          </cell>
          <cell r="T4635">
            <v>0</v>
          </cell>
          <cell r="U4635" t="str">
            <v>PARI VENTURA  EDSON ORLANDO</v>
          </cell>
          <cell r="V4635" t="str">
            <v>FLOREZ CONDORI  JOSE WILLIANS</v>
          </cell>
        </row>
        <row r="4636">
          <cell r="A4636">
            <v>4645</v>
          </cell>
          <cell r="B4636">
            <v>42760</v>
          </cell>
          <cell r="C4636" t="str">
            <v>ENERO</v>
          </cell>
          <cell r="D4636" t="str">
            <v>2017</v>
          </cell>
          <cell r="E4636">
            <v>911</v>
          </cell>
          <cell r="F4636" t="str">
            <v>ABQ-703</v>
          </cell>
          <cell r="G4636" t="str">
            <v>D0Z-994</v>
          </cell>
          <cell r="H4636" t="str">
            <v>LAS BAMBAS</v>
          </cell>
          <cell r="I4636">
            <v>109154</v>
          </cell>
          <cell r="J4636" t="str">
            <v>REPUESTO</v>
          </cell>
          <cell r="K4636" t="str">
            <v>REFRIGERANTE</v>
          </cell>
          <cell r="L4636">
            <v>1</v>
          </cell>
          <cell r="M4636" t="str">
            <v>GLNS.</v>
          </cell>
          <cell r="N4636" t="str">
            <v>TRACTO</v>
          </cell>
          <cell r="O4636">
            <v>30</v>
          </cell>
          <cell r="P4636" t="str">
            <v>M1</v>
          </cell>
          <cell r="Q4636" t="str">
            <v>J1</v>
          </cell>
          <cell r="R4636" t="str">
            <v>J8</v>
          </cell>
          <cell r="S4636" t="str">
            <v>ENTREGADO</v>
          </cell>
          <cell r="T4636">
            <v>0</v>
          </cell>
          <cell r="U4636" t="str">
            <v>CABEZAS SANCHEZ JEAN JHONATAN</v>
          </cell>
          <cell r="V4636" t="str">
            <v>FLOREZ CONDORI  JOSE WILLIANS</v>
          </cell>
        </row>
        <row r="4637">
          <cell r="A4637">
            <v>4646</v>
          </cell>
          <cell r="B4637">
            <v>42760</v>
          </cell>
          <cell r="C4637" t="str">
            <v>ENERO</v>
          </cell>
          <cell r="D4637" t="str">
            <v>2017</v>
          </cell>
          <cell r="E4637">
            <v>911</v>
          </cell>
          <cell r="F4637" t="str">
            <v>ABQ-703</v>
          </cell>
          <cell r="G4637" t="str">
            <v>D0Z-994</v>
          </cell>
          <cell r="H4637" t="str">
            <v>LAS BAMBAS</v>
          </cell>
          <cell r="I4637">
            <v>109154</v>
          </cell>
          <cell r="J4637" t="str">
            <v>REPUESTO</v>
          </cell>
          <cell r="K4637" t="str">
            <v>MANGUERA  DE 3/4</v>
          </cell>
          <cell r="L4637">
            <v>0.35</v>
          </cell>
          <cell r="M4637" t="str">
            <v>M</v>
          </cell>
          <cell r="N4637" t="str">
            <v>TRACTO</v>
          </cell>
          <cell r="O4637">
            <v>30</v>
          </cell>
          <cell r="P4637" t="str">
            <v>M1</v>
          </cell>
          <cell r="Q4637" t="str">
            <v>J1</v>
          </cell>
          <cell r="R4637" t="str">
            <v>J8</v>
          </cell>
          <cell r="S4637" t="str">
            <v>ENTREGADO</v>
          </cell>
          <cell r="T4637">
            <v>0</v>
          </cell>
          <cell r="U4637" t="str">
            <v>CABEZAS SANCHEZ JEAN JHONATAN</v>
          </cell>
          <cell r="V4637" t="str">
            <v>FLOREZ CONDORI  JOSE WILLIANS</v>
          </cell>
        </row>
        <row r="4638">
          <cell r="A4638">
            <v>4647</v>
          </cell>
          <cell r="B4638">
            <v>42760</v>
          </cell>
          <cell r="C4638" t="str">
            <v>ENERO</v>
          </cell>
          <cell r="D4638" t="str">
            <v>2017</v>
          </cell>
          <cell r="E4638">
            <v>911</v>
          </cell>
          <cell r="F4638" t="str">
            <v>ABQ-703</v>
          </cell>
          <cell r="G4638" t="str">
            <v>D0Z-994</v>
          </cell>
          <cell r="H4638" t="str">
            <v>LAS BAMBAS</v>
          </cell>
          <cell r="I4638">
            <v>109154</v>
          </cell>
          <cell r="J4638" t="str">
            <v>REPUESTO</v>
          </cell>
          <cell r="K4638" t="str">
            <v>ABRAZADERA 85*90</v>
          </cell>
          <cell r="L4638">
            <v>2</v>
          </cell>
          <cell r="M4638" t="str">
            <v>UNID.</v>
          </cell>
          <cell r="N4638" t="str">
            <v>TRACTO</v>
          </cell>
          <cell r="O4638">
            <v>30</v>
          </cell>
          <cell r="P4638" t="str">
            <v>M1</v>
          </cell>
          <cell r="Q4638" t="str">
            <v>J1</v>
          </cell>
          <cell r="R4638" t="str">
            <v>J8</v>
          </cell>
          <cell r="S4638" t="str">
            <v>ENTREGADO</v>
          </cell>
          <cell r="T4638">
            <v>0</v>
          </cell>
          <cell r="U4638" t="str">
            <v>CABEZAS SANCHEZ JEAN JHONATAN</v>
          </cell>
          <cell r="V4638" t="str">
            <v>FLOREZ CONDORI  JOSE WILLIANS</v>
          </cell>
        </row>
        <row r="4639">
          <cell r="A4639">
            <v>4648</v>
          </cell>
          <cell r="B4639">
            <v>42760</v>
          </cell>
          <cell r="C4639" t="str">
            <v>ENERO</v>
          </cell>
          <cell r="D4639" t="str">
            <v>2017</v>
          </cell>
          <cell r="E4639">
            <v>911</v>
          </cell>
          <cell r="F4639" t="str">
            <v>ABQ-703</v>
          </cell>
          <cell r="G4639" t="str">
            <v>D0Z-994</v>
          </cell>
          <cell r="H4639" t="str">
            <v>LAS BAMBAS</v>
          </cell>
          <cell r="I4639">
            <v>109154</v>
          </cell>
          <cell r="J4639" t="str">
            <v>REPUESTO</v>
          </cell>
          <cell r="K4639" t="str">
            <v>HIDROLINA</v>
          </cell>
          <cell r="L4639">
            <v>1</v>
          </cell>
          <cell r="M4639" t="str">
            <v>GLNS.</v>
          </cell>
          <cell r="N4639" t="str">
            <v>TRACTO</v>
          </cell>
          <cell r="O4639">
            <v>30</v>
          </cell>
          <cell r="P4639" t="str">
            <v>M1</v>
          </cell>
          <cell r="Q4639" t="str">
            <v>J1</v>
          </cell>
          <cell r="R4639" t="str">
            <v>J8</v>
          </cell>
          <cell r="S4639" t="str">
            <v>ENTREGADO</v>
          </cell>
          <cell r="T4639">
            <v>0</v>
          </cell>
          <cell r="U4639" t="str">
            <v>CABEZAS SANCHEZ JEAN JHONATAN</v>
          </cell>
          <cell r="V4639" t="str">
            <v>FLOREZ CONDORI  JOSE WILLIANS</v>
          </cell>
        </row>
        <row r="4640">
          <cell r="A4640">
            <v>4664</v>
          </cell>
          <cell r="B4640">
            <v>42760</v>
          </cell>
          <cell r="C4640" t="str">
            <v>ENERO</v>
          </cell>
          <cell r="D4640" t="str">
            <v>2017</v>
          </cell>
          <cell r="E4640">
            <v>911</v>
          </cell>
          <cell r="F4640" t="str">
            <v>ABQ-703</v>
          </cell>
          <cell r="G4640" t="str">
            <v>D0Z-994</v>
          </cell>
          <cell r="H4640" t="str">
            <v>LAS BAMBAS</v>
          </cell>
          <cell r="I4640">
            <v>109154</v>
          </cell>
          <cell r="J4640" t="str">
            <v>REPUESTO</v>
          </cell>
          <cell r="K4640" t="str">
            <v>VALVULA PITON</v>
          </cell>
          <cell r="L4640">
            <v>8</v>
          </cell>
          <cell r="M4640" t="str">
            <v>UNID.</v>
          </cell>
          <cell r="N4640" t="str">
            <v>TRACTO</v>
          </cell>
          <cell r="O4640">
            <v>30</v>
          </cell>
          <cell r="P4640" t="str">
            <v>N1</v>
          </cell>
          <cell r="Q4640" t="str">
            <v>J3</v>
          </cell>
          <cell r="R4640" t="str">
            <v>J6</v>
          </cell>
          <cell r="S4640" t="str">
            <v>ENTREGADO</v>
          </cell>
          <cell r="T4640">
            <v>0</v>
          </cell>
          <cell r="U4640" t="str">
            <v>AGUILAR CCANTUTA WILLY</v>
          </cell>
          <cell r="V4640" t="str">
            <v>CHURA PIZARRO ALBERTO</v>
          </cell>
        </row>
        <row r="4641">
          <cell r="A4641">
            <v>4665</v>
          </cell>
          <cell r="B4641">
            <v>42760</v>
          </cell>
          <cell r="C4641" t="str">
            <v>ENERO</v>
          </cell>
          <cell r="D4641" t="str">
            <v>2017</v>
          </cell>
          <cell r="E4641">
            <v>911</v>
          </cell>
          <cell r="F4641" t="str">
            <v>ABQ-703</v>
          </cell>
          <cell r="G4641" t="str">
            <v>D0Z-994</v>
          </cell>
          <cell r="H4641" t="str">
            <v>LAS BAMBAS</v>
          </cell>
          <cell r="I4641">
            <v>109154</v>
          </cell>
          <cell r="J4641" t="str">
            <v>REPUESTO</v>
          </cell>
          <cell r="K4641" t="str">
            <v>PARCHE RACK 14</v>
          </cell>
          <cell r="L4641">
            <v>1</v>
          </cell>
          <cell r="M4641" t="str">
            <v>UNID.</v>
          </cell>
          <cell r="N4641" t="str">
            <v>TRACTO</v>
          </cell>
          <cell r="O4641">
            <v>30</v>
          </cell>
          <cell r="P4641" t="str">
            <v>N1</v>
          </cell>
          <cell r="Q4641" t="str">
            <v>J3</v>
          </cell>
          <cell r="R4641" t="str">
            <v>J6</v>
          </cell>
          <cell r="S4641" t="str">
            <v>ENTREGADO</v>
          </cell>
          <cell r="T4641">
            <v>0</v>
          </cell>
          <cell r="U4641" t="str">
            <v>AGUILAR CCANTUTA WILLY</v>
          </cell>
          <cell r="V4641" t="str">
            <v>CHURA PIZARRO ALBERTO</v>
          </cell>
        </row>
        <row r="4642">
          <cell r="A4642">
            <v>4636</v>
          </cell>
          <cell r="B4642">
            <v>42760</v>
          </cell>
          <cell r="C4642" t="str">
            <v>ENERO</v>
          </cell>
          <cell r="D4642" t="str">
            <v>2017</v>
          </cell>
          <cell r="E4642">
            <v>894</v>
          </cell>
          <cell r="F4642" t="str">
            <v>ABQ-780</v>
          </cell>
          <cell r="G4642" t="str">
            <v>C9S-990</v>
          </cell>
          <cell r="H4642" t="str">
            <v>LAS BAMBAS</v>
          </cell>
          <cell r="I4642">
            <v>121963</v>
          </cell>
          <cell r="J4642" t="str">
            <v>REPUESTO</v>
          </cell>
          <cell r="K4642" t="str">
            <v>SERVICIO DE REPARACION DE INTERCCOLER</v>
          </cell>
          <cell r="L4642">
            <v>1</v>
          </cell>
          <cell r="M4642" t="str">
            <v>UNID.</v>
          </cell>
          <cell r="N4642" t="str">
            <v>TRACTO</v>
          </cell>
          <cell r="O4642">
            <v>30</v>
          </cell>
          <cell r="P4642" t="str">
            <v>M5</v>
          </cell>
          <cell r="Q4642" t="str">
            <v>J1</v>
          </cell>
          <cell r="R4642" t="str">
            <v>J8</v>
          </cell>
          <cell r="S4642" t="str">
            <v>ENTREGADO</v>
          </cell>
          <cell r="T4642">
            <v>0</v>
          </cell>
          <cell r="U4642" t="str">
            <v>LOPEZ RUIZ WILBERTO</v>
          </cell>
          <cell r="V4642" t="str">
            <v>FLOREZ CONDORI  JOSE WILLIANS</v>
          </cell>
        </row>
        <row r="4643">
          <cell r="A4643">
            <v>4654</v>
          </cell>
          <cell r="B4643">
            <v>42760</v>
          </cell>
          <cell r="C4643" t="str">
            <v>ENERO</v>
          </cell>
          <cell r="D4643" t="str">
            <v>2017</v>
          </cell>
          <cell r="E4643">
            <v>894</v>
          </cell>
          <cell r="F4643" t="str">
            <v>ABQ-780</v>
          </cell>
          <cell r="G4643" t="str">
            <v>C9S-990</v>
          </cell>
          <cell r="H4643" t="str">
            <v>LAS BAMBAS</v>
          </cell>
          <cell r="I4643">
            <v>121963</v>
          </cell>
          <cell r="J4643" t="str">
            <v>REPUESTO</v>
          </cell>
          <cell r="K4643" t="str">
            <v>DISCO DE CORTE 7"</v>
          </cell>
          <cell r="L4643">
            <v>2</v>
          </cell>
          <cell r="M4643" t="str">
            <v>UNID.</v>
          </cell>
          <cell r="N4643" t="str">
            <v>CISTERNA</v>
          </cell>
          <cell r="O4643">
            <v>30</v>
          </cell>
          <cell r="P4643" t="str">
            <v>S1</v>
          </cell>
          <cell r="Q4643" t="str">
            <v>J1</v>
          </cell>
          <cell r="R4643" t="str">
            <v>J6</v>
          </cell>
          <cell r="S4643" t="str">
            <v>ENTREGADO</v>
          </cell>
          <cell r="T4643">
            <v>0</v>
          </cell>
          <cell r="U4643" t="str">
            <v>BAYONA CRUZ CRISTIAN ARMANDO</v>
          </cell>
          <cell r="V4643" t="str">
            <v>FLOREZ CONDORI  JOSE WILLIANS</v>
          </cell>
        </row>
        <row r="4644">
          <cell r="A4644">
            <v>4662</v>
          </cell>
          <cell r="B4644">
            <v>42760</v>
          </cell>
          <cell r="C4644" t="str">
            <v>ENERO</v>
          </cell>
          <cell r="D4644" t="str">
            <v>2017</v>
          </cell>
          <cell r="E4644">
            <v>894</v>
          </cell>
          <cell r="F4644" t="str">
            <v>ABQ-780</v>
          </cell>
          <cell r="G4644" t="str">
            <v>C9S-990</v>
          </cell>
          <cell r="H4644" t="str">
            <v>LAS BAMBAS</v>
          </cell>
          <cell r="I4644">
            <v>121963</v>
          </cell>
          <cell r="J4644" t="str">
            <v>REPUESTO</v>
          </cell>
          <cell r="K4644" t="str">
            <v>PERNO 1/4 X 4</v>
          </cell>
          <cell r="L4644">
            <v>1</v>
          </cell>
          <cell r="M4644" t="str">
            <v>UNID.</v>
          </cell>
          <cell r="N4644" t="str">
            <v>CISTERNA</v>
          </cell>
          <cell r="O4644">
            <v>30</v>
          </cell>
          <cell r="P4644" t="str">
            <v>S1</v>
          </cell>
          <cell r="Q4644" t="str">
            <v>J1</v>
          </cell>
          <cell r="R4644" t="str">
            <v>J6</v>
          </cell>
          <cell r="S4644" t="str">
            <v>ENTREGADO</v>
          </cell>
          <cell r="T4644">
            <v>0</v>
          </cell>
          <cell r="U4644" t="str">
            <v>BAYONA CRUZ CRISTIAN ARMANDO</v>
          </cell>
          <cell r="V4644" t="str">
            <v>FLOREZ CONDORI  JOSE WILLIANS</v>
          </cell>
        </row>
        <row r="4645">
          <cell r="A4645">
            <v>4663</v>
          </cell>
          <cell r="B4645">
            <v>42760</v>
          </cell>
          <cell r="C4645" t="str">
            <v>ENERO</v>
          </cell>
          <cell r="D4645" t="str">
            <v>2017</v>
          </cell>
          <cell r="E4645">
            <v>894</v>
          </cell>
          <cell r="F4645" t="str">
            <v>ABQ-780</v>
          </cell>
          <cell r="G4645" t="str">
            <v>C9S-990</v>
          </cell>
          <cell r="H4645" t="str">
            <v>LAS BAMBAS</v>
          </cell>
          <cell r="I4645">
            <v>121963</v>
          </cell>
          <cell r="J4645" t="str">
            <v>REPUESTO</v>
          </cell>
          <cell r="K4645" t="str">
            <v>TUERCA 1/4</v>
          </cell>
          <cell r="L4645">
            <v>1</v>
          </cell>
          <cell r="M4645" t="str">
            <v>UNID.</v>
          </cell>
          <cell r="N4645" t="str">
            <v>CISTERNA</v>
          </cell>
          <cell r="O4645">
            <v>30</v>
          </cell>
          <cell r="P4645" t="str">
            <v>S1</v>
          </cell>
          <cell r="Q4645" t="str">
            <v>J1</v>
          </cell>
          <cell r="R4645" t="str">
            <v>J6</v>
          </cell>
          <cell r="S4645" t="str">
            <v>ENTREGADO</v>
          </cell>
          <cell r="T4645">
            <v>0</v>
          </cell>
          <cell r="U4645" t="str">
            <v>BAYONA CRUZ CRISTIAN ARMANDO</v>
          </cell>
          <cell r="V4645" t="str">
            <v>FLOREZ CONDORI  JOSE WILLIANS</v>
          </cell>
        </row>
        <row r="4646">
          <cell r="A4646">
            <v>4626</v>
          </cell>
          <cell r="B4646">
            <v>42760</v>
          </cell>
          <cell r="C4646" t="str">
            <v>ENERO</v>
          </cell>
          <cell r="D4646" t="str">
            <v>2017</v>
          </cell>
          <cell r="E4646">
            <v>908</v>
          </cell>
          <cell r="F4646" t="str">
            <v>AEH-801</v>
          </cell>
          <cell r="G4646" t="str">
            <v>CAMIONETA</v>
          </cell>
          <cell r="H4646" t="str">
            <v>LAS BAMBAS</v>
          </cell>
          <cell r="I4646">
            <v>97337</v>
          </cell>
          <cell r="J4646" t="str">
            <v>REPUESTO</v>
          </cell>
          <cell r="K4646" t="str">
            <v>FILTRO DE AIRE</v>
          </cell>
          <cell r="L4646">
            <v>1</v>
          </cell>
          <cell r="M4646" t="str">
            <v>UNID.</v>
          </cell>
          <cell r="N4646" t="str">
            <v>CAMIONETA</v>
          </cell>
          <cell r="O4646">
            <v>30</v>
          </cell>
          <cell r="P4646" t="str">
            <v>M6</v>
          </cell>
          <cell r="Q4646" t="str">
            <v>J1</v>
          </cell>
          <cell r="R4646" t="str">
            <v>J8</v>
          </cell>
          <cell r="S4646" t="str">
            <v>ENTREGADO</v>
          </cell>
          <cell r="T4646">
            <v>0</v>
          </cell>
          <cell r="U4646" t="str">
            <v>PARI VENTURA  EDSON ORLANDO</v>
          </cell>
          <cell r="V4646" t="str">
            <v>FLOREZ CONDORI  JOSE WILLIANS</v>
          </cell>
        </row>
        <row r="4647">
          <cell r="A4647">
            <v>4627</v>
          </cell>
          <cell r="B4647">
            <v>42760</v>
          </cell>
          <cell r="C4647" t="str">
            <v>ENERO</v>
          </cell>
          <cell r="D4647" t="str">
            <v>2017</v>
          </cell>
          <cell r="E4647">
            <v>908</v>
          </cell>
          <cell r="F4647" t="str">
            <v>AEH-801</v>
          </cell>
          <cell r="G4647" t="str">
            <v>CAMIONETA</v>
          </cell>
          <cell r="H4647" t="str">
            <v>LAS BAMBAS</v>
          </cell>
          <cell r="I4647">
            <v>97337</v>
          </cell>
          <cell r="J4647" t="str">
            <v>REPUESTO</v>
          </cell>
          <cell r="K4647" t="str">
            <v>FILTRO DE COMBUSTIBLE</v>
          </cell>
          <cell r="L4647">
            <v>1</v>
          </cell>
          <cell r="M4647" t="str">
            <v>UNID.</v>
          </cell>
          <cell r="N4647" t="str">
            <v>CAMIONETA</v>
          </cell>
          <cell r="O4647">
            <v>30</v>
          </cell>
          <cell r="P4647" t="str">
            <v>M6</v>
          </cell>
          <cell r="Q4647" t="str">
            <v>J1</v>
          </cell>
          <cell r="R4647" t="str">
            <v>J8</v>
          </cell>
          <cell r="S4647" t="str">
            <v>ENTREGADO</v>
          </cell>
          <cell r="T4647">
            <v>0</v>
          </cell>
          <cell r="U4647" t="str">
            <v>PARI VENTURA  EDSON ORLANDO</v>
          </cell>
          <cell r="V4647" t="str">
            <v>FLOREZ CONDORI  JOSE WILLIANS</v>
          </cell>
        </row>
        <row r="4648">
          <cell r="A4648">
            <v>4628</v>
          </cell>
          <cell r="B4648">
            <v>42760</v>
          </cell>
          <cell r="C4648" t="str">
            <v>ENERO</v>
          </cell>
          <cell r="D4648" t="str">
            <v>2017</v>
          </cell>
          <cell r="E4648">
            <v>908</v>
          </cell>
          <cell r="F4648" t="str">
            <v>AEH-801</v>
          </cell>
          <cell r="G4648" t="str">
            <v>CAMIONETA</v>
          </cell>
          <cell r="H4648" t="str">
            <v>LAS BAMBAS</v>
          </cell>
          <cell r="I4648">
            <v>97337</v>
          </cell>
          <cell r="J4648" t="str">
            <v>REPUESTO</v>
          </cell>
          <cell r="K4648" t="str">
            <v>FILTRO DE ACEITE</v>
          </cell>
          <cell r="L4648">
            <v>1</v>
          </cell>
          <cell r="M4648" t="str">
            <v>UNID.</v>
          </cell>
          <cell r="N4648" t="str">
            <v>CAMIONETA</v>
          </cell>
          <cell r="O4648">
            <v>30</v>
          </cell>
          <cell r="P4648" t="str">
            <v>M6</v>
          </cell>
          <cell r="Q4648" t="str">
            <v>J1</v>
          </cell>
          <cell r="R4648" t="str">
            <v>J8</v>
          </cell>
          <cell r="S4648" t="str">
            <v>ENTREGADO</v>
          </cell>
          <cell r="T4648">
            <v>0</v>
          </cell>
          <cell r="U4648" t="str">
            <v>PARI VENTURA  EDSON ORLANDO</v>
          </cell>
          <cell r="V4648" t="str">
            <v>FLOREZ CONDORI  JOSE WILLIANS</v>
          </cell>
        </row>
        <row r="4649">
          <cell r="A4649">
            <v>4629</v>
          </cell>
          <cell r="B4649">
            <v>42760</v>
          </cell>
          <cell r="C4649" t="str">
            <v>ENERO</v>
          </cell>
          <cell r="D4649" t="str">
            <v>2017</v>
          </cell>
          <cell r="E4649">
            <v>908</v>
          </cell>
          <cell r="F4649" t="str">
            <v>AEH-801</v>
          </cell>
          <cell r="G4649" t="str">
            <v>CAMIONETA</v>
          </cell>
          <cell r="H4649" t="str">
            <v>LAS BAMBAS</v>
          </cell>
          <cell r="I4649">
            <v>97337</v>
          </cell>
          <cell r="J4649" t="str">
            <v>REPUESTO</v>
          </cell>
          <cell r="K4649" t="str">
            <v>ACEITE DE MOTOR 15W40</v>
          </cell>
          <cell r="L4649">
            <v>2</v>
          </cell>
          <cell r="M4649" t="str">
            <v>GLNS.</v>
          </cell>
          <cell r="N4649" t="str">
            <v>CAMIONETA</v>
          </cell>
          <cell r="O4649">
            <v>30</v>
          </cell>
          <cell r="P4649" t="str">
            <v>M6</v>
          </cell>
          <cell r="Q4649" t="str">
            <v>J1</v>
          </cell>
          <cell r="R4649" t="str">
            <v>J8</v>
          </cell>
          <cell r="S4649" t="str">
            <v>ENTREGADO</v>
          </cell>
          <cell r="T4649">
            <v>0</v>
          </cell>
          <cell r="U4649" t="str">
            <v>PARI VENTURA  EDSON ORLANDO</v>
          </cell>
          <cell r="V4649" t="str">
            <v>FLOREZ CONDORI  JOSE WILLIANS</v>
          </cell>
        </row>
        <row r="4650">
          <cell r="A4650">
            <v>4634</v>
          </cell>
          <cell r="B4650">
            <v>42760</v>
          </cell>
          <cell r="C4650" t="str">
            <v>ENERO</v>
          </cell>
          <cell r="D4650" t="str">
            <v>2017</v>
          </cell>
          <cell r="E4650">
            <v>908</v>
          </cell>
          <cell r="F4650" t="str">
            <v>AEH-801</v>
          </cell>
          <cell r="G4650" t="str">
            <v>CAMIONETA</v>
          </cell>
          <cell r="H4650" t="str">
            <v>LAS BAMBAS</v>
          </cell>
          <cell r="I4650">
            <v>97337</v>
          </cell>
          <cell r="J4650" t="str">
            <v>REPUESTO</v>
          </cell>
          <cell r="K4650" t="str">
            <v>JUEGO PASTILLAS DE FRENO</v>
          </cell>
          <cell r="L4650">
            <v>1</v>
          </cell>
          <cell r="M4650" t="str">
            <v>UNID.</v>
          </cell>
          <cell r="N4650" t="str">
            <v>CAMIONETA</v>
          </cell>
          <cell r="O4650">
            <v>30</v>
          </cell>
          <cell r="P4650" t="str">
            <v>M6</v>
          </cell>
          <cell r="Q4650" t="str">
            <v>J1</v>
          </cell>
          <cell r="R4650" t="str">
            <v>J8</v>
          </cell>
          <cell r="S4650" t="str">
            <v>ENTREGADO</v>
          </cell>
          <cell r="T4650">
            <v>0</v>
          </cell>
          <cell r="U4650" t="str">
            <v>PARI VENTURA  EDSON ORLANDO</v>
          </cell>
          <cell r="V4650" t="str">
            <v>FLOREZ CONDORI  JOSE WILLIANS</v>
          </cell>
        </row>
        <row r="4651">
          <cell r="A4651">
            <v>4637</v>
          </cell>
          <cell r="B4651">
            <v>42760</v>
          </cell>
          <cell r="C4651" t="str">
            <v>ENERO</v>
          </cell>
          <cell r="D4651" t="str">
            <v>2017</v>
          </cell>
          <cell r="E4651">
            <v>908</v>
          </cell>
          <cell r="F4651" t="str">
            <v>AEH-801</v>
          </cell>
          <cell r="G4651" t="str">
            <v>CAMIONETA</v>
          </cell>
          <cell r="H4651" t="str">
            <v>LAS BAMBAS</v>
          </cell>
          <cell r="I4651">
            <v>97337</v>
          </cell>
          <cell r="J4651" t="str">
            <v>REPUESTO</v>
          </cell>
          <cell r="K4651" t="str">
            <v>LLANTA NUEVA  DUNLOP DISEÑO MT2 245/75R</v>
          </cell>
          <cell r="L4651">
            <v>1</v>
          </cell>
          <cell r="M4651" t="str">
            <v>UNID.</v>
          </cell>
          <cell r="N4651" t="str">
            <v>CAMIONETA</v>
          </cell>
          <cell r="O4651">
            <v>30</v>
          </cell>
          <cell r="P4651" t="str">
            <v>N2</v>
          </cell>
          <cell r="Q4651" t="str">
            <v>J1</v>
          </cell>
          <cell r="R4651" t="str">
            <v>J8</v>
          </cell>
          <cell r="S4651" t="str">
            <v>ENTREGADO</v>
          </cell>
          <cell r="T4651">
            <v>0</v>
          </cell>
          <cell r="U4651" t="str">
            <v>MAMANI LARICO  EDUARDO ALVARO</v>
          </cell>
          <cell r="V4651" t="str">
            <v>FLOREZ CONDORI  JOSE WILLIANS</v>
          </cell>
        </row>
        <row r="4652">
          <cell r="A4652">
            <v>4684</v>
          </cell>
          <cell r="B4652">
            <v>42760</v>
          </cell>
          <cell r="C4652" t="str">
            <v>ENERO</v>
          </cell>
          <cell r="D4652" t="str">
            <v>2017</v>
          </cell>
          <cell r="E4652">
            <v>908</v>
          </cell>
          <cell r="F4652" t="str">
            <v>AEH-801</v>
          </cell>
          <cell r="G4652" t="str">
            <v>CAMIONETA</v>
          </cell>
          <cell r="H4652" t="str">
            <v>LAS BAMBAS</v>
          </cell>
          <cell r="I4652">
            <v>97337</v>
          </cell>
          <cell r="J4652" t="str">
            <v>REPUESTO</v>
          </cell>
          <cell r="K4652" t="str">
            <v>ESPARRAGOS CON TUERCA</v>
          </cell>
          <cell r="L4652">
            <v>6</v>
          </cell>
          <cell r="M4652" t="str">
            <v>UNID.</v>
          </cell>
          <cell r="N4652" t="str">
            <v>CAMIONETA</v>
          </cell>
          <cell r="O4652">
            <v>30</v>
          </cell>
          <cell r="P4652" t="str">
            <v>M6</v>
          </cell>
          <cell r="Q4652" t="str">
            <v>J1</v>
          </cell>
          <cell r="R4652" t="str">
            <v>J8</v>
          </cell>
          <cell r="S4652" t="str">
            <v>ENTREGADO</v>
          </cell>
          <cell r="T4652">
            <v>0</v>
          </cell>
          <cell r="U4652" t="str">
            <v>PARI VENTURA  EDSON ORLANDO</v>
          </cell>
          <cell r="V4652" t="str">
            <v>FLOREZ CONDORI  JOSE WILLIANS</v>
          </cell>
        </row>
        <row r="4653">
          <cell r="A4653">
            <v>4635</v>
          </cell>
          <cell r="B4653">
            <v>42760</v>
          </cell>
          <cell r="C4653" t="str">
            <v>ENERO</v>
          </cell>
          <cell r="D4653" t="str">
            <v>2017</v>
          </cell>
          <cell r="E4653">
            <v>888</v>
          </cell>
          <cell r="F4653" t="str">
            <v>AEH-862</v>
          </cell>
          <cell r="G4653" t="str">
            <v>CAMIONETA</v>
          </cell>
          <cell r="H4653" t="str">
            <v>LAS BAMBAS</v>
          </cell>
          <cell r="I4653">
            <v>107349</v>
          </cell>
          <cell r="J4653" t="str">
            <v>REPUESTO</v>
          </cell>
          <cell r="K4653" t="str">
            <v>FOCO DOBLE CONTACTO 12V</v>
          </cell>
          <cell r="L4653">
            <v>2</v>
          </cell>
          <cell r="M4653" t="str">
            <v>UNID.</v>
          </cell>
          <cell r="N4653" t="str">
            <v>CAMIONETA</v>
          </cell>
          <cell r="O4653">
            <v>30</v>
          </cell>
          <cell r="P4653" t="str">
            <v>E2</v>
          </cell>
          <cell r="Q4653" t="str">
            <v>J1</v>
          </cell>
          <cell r="R4653" t="str">
            <v>J8</v>
          </cell>
          <cell r="S4653" t="str">
            <v>ENTREGADO</v>
          </cell>
          <cell r="T4653">
            <v>0</v>
          </cell>
          <cell r="U4653" t="str">
            <v>YUCA BELLIDO BORIS YERSY</v>
          </cell>
          <cell r="V4653" t="str">
            <v>FLOREZ CONDORI  JOSE WILLIANS</v>
          </cell>
        </row>
        <row r="4654">
          <cell r="A4654">
            <v>4653</v>
          </cell>
          <cell r="B4654">
            <v>42760</v>
          </cell>
          <cell r="C4654" t="str">
            <v>ENERO</v>
          </cell>
          <cell r="D4654" t="str">
            <v>2017</v>
          </cell>
          <cell r="E4654">
            <v>912</v>
          </cell>
          <cell r="F4654" t="str">
            <v>C5R-895</v>
          </cell>
          <cell r="G4654" t="str">
            <v>TBL-976</v>
          </cell>
          <cell r="H4654" t="str">
            <v>LAS BAMBAS</v>
          </cell>
          <cell r="I4654">
            <v>175495</v>
          </cell>
          <cell r="J4654" t="str">
            <v>REPUESTO</v>
          </cell>
          <cell r="K4654" t="str">
            <v>FARO NEBLINERO AAA</v>
          </cell>
          <cell r="L4654">
            <v>1</v>
          </cell>
          <cell r="M4654" t="str">
            <v>UNID.</v>
          </cell>
          <cell r="N4654" t="str">
            <v>TRACTO</v>
          </cell>
          <cell r="O4654">
            <v>30</v>
          </cell>
          <cell r="P4654" t="str">
            <v>E2</v>
          </cell>
          <cell r="Q4654" t="str">
            <v>J1</v>
          </cell>
          <cell r="R4654" t="str">
            <v>J8</v>
          </cell>
          <cell r="S4654" t="str">
            <v>ENTREGADO</v>
          </cell>
          <cell r="T4654">
            <v>0</v>
          </cell>
          <cell r="U4654" t="str">
            <v>YUCA BELLIDO BORIS YERSY</v>
          </cell>
          <cell r="V4654" t="str">
            <v>FLOREZ CONDORI  JOSE WILLIANS</v>
          </cell>
        </row>
        <row r="4655">
          <cell r="A4655">
            <v>4642</v>
          </cell>
          <cell r="B4655">
            <v>42760</v>
          </cell>
          <cell r="C4655" t="str">
            <v>ENERO</v>
          </cell>
          <cell r="D4655" t="str">
            <v>2017</v>
          </cell>
          <cell r="E4655">
            <v>909</v>
          </cell>
          <cell r="F4655" t="str">
            <v>C9M-902</v>
          </cell>
          <cell r="G4655" t="str">
            <v>B8L-970</v>
          </cell>
          <cell r="H4655" t="str">
            <v>LAS BAMBAS</v>
          </cell>
          <cell r="I4655">
            <v>215158</v>
          </cell>
          <cell r="J4655" t="str">
            <v>REPUESTO</v>
          </cell>
          <cell r="K4655" t="str">
            <v>DISCO DE TORNAMESA</v>
          </cell>
          <cell r="L4655">
            <v>1</v>
          </cell>
          <cell r="M4655" t="str">
            <v>UNID.</v>
          </cell>
          <cell r="N4655" t="str">
            <v>CISTERNA</v>
          </cell>
          <cell r="O4655">
            <v>30</v>
          </cell>
          <cell r="P4655" t="str">
            <v>M8</v>
          </cell>
          <cell r="Q4655" t="str">
            <v>J1</v>
          </cell>
          <cell r="R4655" t="str">
            <v>J8</v>
          </cell>
          <cell r="S4655" t="str">
            <v>ENTREGADO</v>
          </cell>
          <cell r="T4655">
            <v>0</v>
          </cell>
          <cell r="U4655" t="str">
            <v>VARILLAS GAGO  OSCAR ALBERTO</v>
          </cell>
          <cell r="V4655" t="str">
            <v>FLOREZ CONDORI  JOSE WILLIANS</v>
          </cell>
        </row>
        <row r="4656">
          <cell r="A4656">
            <v>4643</v>
          </cell>
          <cell r="B4656">
            <v>42760</v>
          </cell>
          <cell r="C4656" t="str">
            <v>ENERO</v>
          </cell>
          <cell r="D4656" t="str">
            <v>2017</v>
          </cell>
          <cell r="E4656">
            <v>909</v>
          </cell>
          <cell r="F4656" t="str">
            <v>C9M-902</v>
          </cell>
          <cell r="G4656" t="str">
            <v>B8L-970</v>
          </cell>
          <cell r="H4656" t="str">
            <v>LAS BAMBAS</v>
          </cell>
          <cell r="I4656">
            <v>215158</v>
          </cell>
          <cell r="J4656" t="str">
            <v>REPUESTO</v>
          </cell>
          <cell r="K4656" t="str">
            <v>REFRIGERANTE</v>
          </cell>
          <cell r="L4656">
            <v>0.5</v>
          </cell>
          <cell r="M4656" t="str">
            <v>GLNS.</v>
          </cell>
          <cell r="N4656" t="str">
            <v>TRACTO</v>
          </cell>
          <cell r="O4656">
            <v>30</v>
          </cell>
          <cell r="P4656" t="str">
            <v>M8</v>
          </cell>
          <cell r="Q4656" t="str">
            <v>J1</v>
          </cell>
          <cell r="R4656" t="str">
            <v>J8</v>
          </cell>
          <cell r="S4656" t="str">
            <v>ENTREGADO</v>
          </cell>
          <cell r="T4656">
            <v>0</v>
          </cell>
          <cell r="U4656" t="str">
            <v>VARILLAS GAGO  OSCAR ALBERTO</v>
          </cell>
          <cell r="V4656" t="str">
            <v>FLOREZ CONDORI  JOSE WILLIANS</v>
          </cell>
        </row>
        <row r="4657">
          <cell r="A4657">
            <v>4644</v>
          </cell>
          <cell r="B4657">
            <v>42760</v>
          </cell>
          <cell r="C4657" t="str">
            <v>ENERO</v>
          </cell>
          <cell r="D4657" t="str">
            <v>2017</v>
          </cell>
          <cell r="E4657">
            <v>909</v>
          </cell>
          <cell r="F4657" t="str">
            <v>C9M-902</v>
          </cell>
          <cell r="G4657" t="str">
            <v>B8L-970</v>
          </cell>
          <cell r="H4657" t="str">
            <v>LAS BAMBAS</v>
          </cell>
          <cell r="I4657">
            <v>215158</v>
          </cell>
          <cell r="J4657" t="str">
            <v>REPUESTO</v>
          </cell>
          <cell r="K4657" t="str">
            <v>AGUA LIMPIA PARABRISA</v>
          </cell>
          <cell r="L4657">
            <v>0.5</v>
          </cell>
          <cell r="M4657" t="str">
            <v>GLNS.</v>
          </cell>
          <cell r="N4657" t="str">
            <v>TRACTO</v>
          </cell>
          <cell r="O4657">
            <v>30</v>
          </cell>
          <cell r="P4657" t="str">
            <v>M8</v>
          </cell>
          <cell r="Q4657" t="str">
            <v>J1</v>
          </cell>
          <cell r="R4657" t="str">
            <v>J8</v>
          </cell>
          <cell r="S4657" t="str">
            <v>ENTREGADO</v>
          </cell>
          <cell r="T4657">
            <v>0</v>
          </cell>
          <cell r="U4657" t="str">
            <v>VARILLAS GAGO  OSCAR ALBERTO</v>
          </cell>
          <cell r="V4657" t="str">
            <v>FLOREZ CONDORI  JOSE WILLIANS</v>
          </cell>
        </row>
        <row r="4658">
          <cell r="A4658">
            <v>4652</v>
          </cell>
          <cell r="B4658">
            <v>42760</v>
          </cell>
          <cell r="C4658" t="str">
            <v>ENERO</v>
          </cell>
          <cell r="D4658" t="str">
            <v>2017</v>
          </cell>
          <cell r="E4658">
            <v>909</v>
          </cell>
          <cell r="F4658" t="str">
            <v>C9M-902</v>
          </cell>
          <cell r="G4658" t="str">
            <v>B8L-970</v>
          </cell>
          <cell r="H4658" t="str">
            <v>LAS BAMBAS</v>
          </cell>
          <cell r="I4658">
            <v>215158</v>
          </cell>
          <cell r="J4658" t="str">
            <v>REPUESTO</v>
          </cell>
          <cell r="K4658" t="str">
            <v>CIRCULINA</v>
          </cell>
          <cell r="L4658">
            <v>1</v>
          </cell>
          <cell r="M4658" t="str">
            <v>UNID.</v>
          </cell>
          <cell r="N4658" t="str">
            <v>TRACTO</v>
          </cell>
          <cell r="O4658">
            <v>30</v>
          </cell>
          <cell r="P4658" t="str">
            <v>E2</v>
          </cell>
          <cell r="Q4658" t="str">
            <v>J1</v>
          </cell>
          <cell r="R4658" t="str">
            <v>J8</v>
          </cell>
          <cell r="S4658" t="str">
            <v>PENDIENTE</v>
          </cell>
          <cell r="T4658">
            <v>0</v>
          </cell>
          <cell r="U4658" t="str">
            <v>YUCA BELLIDO BORIS YERSY</v>
          </cell>
          <cell r="V4658" t="str">
            <v>FLOREZ CONDORI  JOSE WILLIANS</v>
          </cell>
        </row>
        <row r="4659">
          <cell r="A4659">
            <v>4658</v>
          </cell>
          <cell r="B4659">
            <v>42760</v>
          </cell>
          <cell r="C4659" t="str">
            <v>ENERO</v>
          </cell>
          <cell r="D4659" t="str">
            <v>2017</v>
          </cell>
          <cell r="E4659">
            <v>909</v>
          </cell>
          <cell r="F4659" t="str">
            <v>C9M-902</v>
          </cell>
          <cell r="G4659" t="str">
            <v>B8L-970</v>
          </cell>
          <cell r="H4659" t="str">
            <v>LAS BAMBAS</v>
          </cell>
          <cell r="I4659">
            <v>215158</v>
          </cell>
          <cell r="J4659" t="str">
            <v>REPUESTO</v>
          </cell>
          <cell r="K4659" t="str">
            <v>MINIFUSIBLES DE 15AMP</v>
          </cell>
          <cell r="L4659">
            <v>2</v>
          </cell>
          <cell r="M4659" t="str">
            <v>UNID.</v>
          </cell>
          <cell r="N4659" t="str">
            <v>TRACTO</v>
          </cell>
          <cell r="O4659">
            <v>30</v>
          </cell>
          <cell r="P4659" t="str">
            <v>E3</v>
          </cell>
          <cell r="Q4659" t="str">
            <v>J1</v>
          </cell>
          <cell r="R4659" t="str">
            <v>J6</v>
          </cell>
          <cell r="S4659" t="str">
            <v>ENTREGADO</v>
          </cell>
          <cell r="T4659">
            <v>0</v>
          </cell>
          <cell r="U4659" t="str">
            <v>CONDORI CHURATA ALEX</v>
          </cell>
          <cell r="V4659" t="str">
            <v>FLOREZ CONDORI  JOSE WILLIANS</v>
          </cell>
        </row>
        <row r="4660">
          <cell r="A4660">
            <v>4659</v>
          </cell>
          <cell r="B4660">
            <v>42760</v>
          </cell>
          <cell r="C4660" t="str">
            <v>ENERO</v>
          </cell>
          <cell r="D4660" t="str">
            <v>2017</v>
          </cell>
          <cell r="E4660">
            <v>909</v>
          </cell>
          <cell r="F4660" t="str">
            <v>C9M-902</v>
          </cell>
          <cell r="G4660" t="str">
            <v>B8L-970</v>
          </cell>
          <cell r="H4660" t="str">
            <v>LAS BAMBAS</v>
          </cell>
          <cell r="I4660">
            <v>215158</v>
          </cell>
          <cell r="J4660" t="str">
            <v>REPUESTO</v>
          </cell>
          <cell r="K4660" t="str">
            <v>FARO LATERAL RECTANGULAR</v>
          </cell>
          <cell r="L4660">
            <v>1</v>
          </cell>
          <cell r="M4660" t="str">
            <v>UNID.</v>
          </cell>
          <cell r="N4660" t="str">
            <v>CISTERNA</v>
          </cell>
          <cell r="O4660">
            <v>30</v>
          </cell>
          <cell r="P4660" t="str">
            <v>E3</v>
          </cell>
          <cell r="Q4660" t="str">
            <v>J1</v>
          </cell>
          <cell r="R4660" t="str">
            <v>J6</v>
          </cell>
          <cell r="S4660" t="str">
            <v>ENTREGADO</v>
          </cell>
          <cell r="T4660">
            <v>0</v>
          </cell>
          <cell r="U4660" t="str">
            <v>CONDORI CHURATA ALEX</v>
          </cell>
          <cell r="V4660" t="str">
            <v>FLOREZ CONDORI  JOSE WILLIANS</v>
          </cell>
        </row>
        <row r="4661">
          <cell r="A4661">
            <v>4673</v>
          </cell>
          <cell r="B4661">
            <v>42760</v>
          </cell>
          <cell r="C4661" t="str">
            <v>ENERO</v>
          </cell>
          <cell r="D4661" t="str">
            <v>2017</v>
          </cell>
          <cell r="E4661">
            <v>921</v>
          </cell>
          <cell r="F4661" t="str">
            <v>D3O-745</v>
          </cell>
          <cell r="G4661" t="str">
            <v>F3L-979</v>
          </cell>
          <cell r="H4661" t="str">
            <v>LAS BAMBAS</v>
          </cell>
          <cell r="I4661">
            <v>165784</v>
          </cell>
          <cell r="J4661" t="str">
            <v>REPUESTO</v>
          </cell>
          <cell r="K4661" t="str">
            <v>FAROS REDONDOS PEQUEÑOS</v>
          </cell>
          <cell r="L4661">
            <v>2</v>
          </cell>
          <cell r="M4661" t="str">
            <v>UNID.</v>
          </cell>
          <cell r="N4661" t="str">
            <v>CISTERNA</v>
          </cell>
          <cell r="O4661">
            <v>30</v>
          </cell>
          <cell r="P4661" t="str">
            <v>E2</v>
          </cell>
          <cell r="Q4661" t="str">
            <v>J1</v>
          </cell>
          <cell r="R4661" t="str">
            <v>J6</v>
          </cell>
          <cell r="S4661" t="str">
            <v>ENTREGADO</v>
          </cell>
          <cell r="T4661">
            <v>0</v>
          </cell>
          <cell r="U4661" t="str">
            <v>YUCA BELLIDO BORIS YERSY</v>
          </cell>
          <cell r="V4661" t="str">
            <v>FLOREZ CONDORI  JOSE WILLIANS</v>
          </cell>
        </row>
        <row r="4662">
          <cell r="A4662">
            <v>4674</v>
          </cell>
          <cell r="B4662">
            <v>42760</v>
          </cell>
          <cell r="C4662" t="str">
            <v>ENERO</v>
          </cell>
          <cell r="D4662" t="str">
            <v>2017</v>
          </cell>
          <cell r="E4662">
            <v>921</v>
          </cell>
          <cell r="F4662" t="str">
            <v>D3O-745</v>
          </cell>
          <cell r="G4662" t="str">
            <v>F3L-979</v>
          </cell>
          <cell r="H4662" t="str">
            <v>LAS BAMBAS</v>
          </cell>
          <cell r="I4662">
            <v>165784</v>
          </cell>
          <cell r="J4662" t="str">
            <v>REPUESTO</v>
          </cell>
          <cell r="K4662" t="str">
            <v>CABLE NRO 14</v>
          </cell>
          <cell r="L4662">
            <v>2</v>
          </cell>
          <cell r="M4662" t="str">
            <v>M</v>
          </cell>
          <cell r="N4662" t="str">
            <v>CISTERNA</v>
          </cell>
          <cell r="O4662">
            <v>30</v>
          </cell>
          <cell r="P4662" t="str">
            <v>E2</v>
          </cell>
          <cell r="Q4662" t="str">
            <v>J1</v>
          </cell>
          <cell r="R4662" t="str">
            <v>J6</v>
          </cell>
          <cell r="S4662" t="str">
            <v>ENTREGADO</v>
          </cell>
          <cell r="T4662">
            <v>0</v>
          </cell>
          <cell r="U4662" t="str">
            <v>YUCA BELLIDO BORIS YERSY</v>
          </cell>
          <cell r="V4662" t="str">
            <v>FLOREZ CONDORI  JOSE WILLIANS</v>
          </cell>
        </row>
        <row r="4663">
          <cell r="A4663">
            <v>4680</v>
          </cell>
          <cell r="B4663">
            <v>42760</v>
          </cell>
          <cell r="C4663" t="str">
            <v>ENERO</v>
          </cell>
          <cell r="D4663" t="str">
            <v>2017</v>
          </cell>
          <cell r="E4663">
            <v>921</v>
          </cell>
          <cell r="F4663" t="str">
            <v>D3O-745</v>
          </cell>
          <cell r="G4663" t="str">
            <v>F3L-979</v>
          </cell>
          <cell r="H4663" t="str">
            <v>LAS BAMBAS</v>
          </cell>
          <cell r="I4663">
            <v>165784</v>
          </cell>
          <cell r="J4663" t="str">
            <v>REPUESTO</v>
          </cell>
          <cell r="K4663" t="str">
            <v>TAPA DE TANQUE DE COMBUSTIBLE</v>
          </cell>
          <cell r="L4663">
            <v>2</v>
          </cell>
          <cell r="M4663" t="str">
            <v>UNID.</v>
          </cell>
          <cell r="N4663" t="str">
            <v>TRACTO</v>
          </cell>
          <cell r="O4663">
            <v>30</v>
          </cell>
          <cell r="P4663" t="str">
            <v>M2</v>
          </cell>
          <cell r="Q4663" t="str">
            <v>J1</v>
          </cell>
          <cell r="R4663" t="str">
            <v>J8</v>
          </cell>
          <cell r="S4663" t="str">
            <v>ENTREGADO</v>
          </cell>
          <cell r="T4663">
            <v>0</v>
          </cell>
          <cell r="U4663" t="str">
            <v>CHUMPITAZ GAGO JULIO ENRIQUE</v>
          </cell>
          <cell r="V4663" t="str">
            <v>FLOREZ CONDORI  JOSE WILLIANS</v>
          </cell>
        </row>
        <row r="4664">
          <cell r="A4664">
            <v>4681</v>
          </cell>
          <cell r="B4664">
            <v>42760</v>
          </cell>
          <cell r="C4664" t="str">
            <v>ENERO</v>
          </cell>
          <cell r="D4664" t="str">
            <v>2017</v>
          </cell>
          <cell r="E4664">
            <v>921</v>
          </cell>
          <cell r="F4664" t="str">
            <v>D3O-745</v>
          </cell>
          <cell r="G4664" t="str">
            <v>F3L-979</v>
          </cell>
          <cell r="H4664" t="str">
            <v>LAS BAMBAS</v>
          </cell>
          <cell r="I4664">
            <v>165784</v>
          </cell>
          <cell r="J4664" t="str">
            <v>REPUESTO</v>
          </cell>
          <cell r="K4664" t="str">
            <v>CABLE CORRIENTE # 14</v>
          </cell>
          <cell r="L4664">
            <v>4</v>
          </cell>
          <cell r="M4664" t="str">
            <v>M</v>
          </cell>
          <cell r="N4664" t="str">
            <v>CISTERNA</v>
          </cell>
          <cell r="O4664">
            <v>30</v>
          </cell>
          <cell r="P4664" t="str">
            <v>E2</v>
          </cell>
          <cell r="Q4664" t="str">
            <v>J1</v>
          </cell>
          <cell r="R4664" t="str">
            <v>J8</v>
          </cell>
          <cell r="S4664" t="str">
            <v>ENTREGADO</v>
          </cell>
          <cell r="T4664">
            <v>0</v>
          </cell>
          <cell r="U4664" t="str">
            <v>YUCA BELLIDO BORIS YERSY</v>
          </cell>
          <cell r="V4664" t="str">
            <v>FLOREZ CONDORI  JOSE WILLIANS</v>
          </cell>
        </row>
        <row r="4665">
          <cell r="A4665">
            <v>4682</v>
          </cell>
          <cell r="B4665">
            <v>42760</v>
          </cell>
          <cell r="C4665" t="str">
            <v>ENERO</v>
          </cell>
          <cell r="D4665" t="str">
            <v>2017</v>
          </cell>
          <cell r="E4665">
            <v>921</v>
          </cell>
          <cell r="F4665" t="str">
            <v>D3O-745</v>
          </cell>
          <cell r="G4665" t="str">
            <v>F3L-979</v>
          </cell>
          <cell r="H4665" t="str">
            <v>LAS BAMBAS</v>
          </cell>
          <cell r="I4665">
            <v>165784</v>
          </cell>
          <cell r="J4665" t="str">
            <v>REPUESTO</v>
          </cell>
          <cell r="K4665" t="str">
            <v>MANGUERA CORRUGADA 1/4</v>
          </cell>
          <cell r="L4665">
            <v>3</v>
          </cell>
          <cell r="M4665" t="str">
            <v>M</v>
          </cell>
          <cell r="N4665" t="str">
            <v>CISTERNA</v>
          </cell>
          <cell r="O4665">
            <v>30</v>
          </cell>
          <cell r="P4665" t="str">
            <v>E2</v>
          </cell>
          <cell r="Q4665" t="str">
            <v>J1</v>
          </cell>
          <cell r="R4665" t="str">
            <v>J8</v>
          </cell>
          <cell r="S4665" t="str">
            <v>ENTREGADO</v>
          </cell>
          <cell r="T4665">
            <v>0</v>
          </cell>
          <cell r="U4665" t="str">
            <v>YUCA BELLIDO BORIS YERSY</v>
          </cell>
          <cell r="V4665" t="str">
            <v>FLOREZ CONDORI  JOSE WILLIANS</v>
          </cell>
        </row>
        <row r="4666">
          <cell r="A4666">
            <v>4640</v>
          </cell>
          <cell r="B4666">
            <v>42760</v>
          </cell>
          <cell r="C4666" t="str">
            <v>ENERO</v>
          </cell>
          <cell r="D4666" t="str">
            <v>2017</v>
          </cell>
          <cell r="E4666">
            <v>914</v>
          </cell>
          <cell r="F4666" t="str">
            <v>D4X-872</v>
          </cell>
          <cell r="G4666" t="str">
            <v>B4P-976</v>
          </cell>
          <cell r="H4666" t="str">
            <v>LAS BAMBAS</v>
          </cell>
          <cell r="I4666">
            <v>189870</v>
          </cell>
          <cell r="J4666" t="str">
            <v>REPUESTO</v>
          </cell>
          <cell r="K4666" t="str">
            <v>CABLE CORRIENTE # 14</v>
          </cell>
          <cell r="L4666">
            <v>3</v>
          </cell>
          <cell r="M4666" t="str">
            <v>M</v>
          </cell>
          <cell r="N4666" t="str">
            <v>TRACTO</v>
          </cell>
          <cell r="O4666">
            <v>30</v>
          </cell>
          <cell r="P4666" t="str">
            <v>E2</v>
          </cell>
          <cell r="Q4666" t="str">
            <v>J1</v>
          </cell>
          <cell r="R4666" t="str">
            <v>J8</v>
          </cell>
          <cell r="S4666" t="str">
            <v>ENTREGADO</v>
          </cell>
          <cell r="T4666">
            <v>0</v>
          </cell>
          <cell r="U4666" t="str">
            <v>YUCA BELLIDO BORIS YERSY</v>
          </cell>
          <cell r="V4666" t="str">
            <v>FLOREZ CONDORI  JOSE WILLIANS</v>
          </cell>
        </row>
        <row r="4667">
          <cell r="A4667">
            <v>4641</v>
          </cell>
          <cell r="B4667">
            <v>42760</v>
          </cell>
          <cell r="C4667" t="str">
            <v>ENERO</v>
          </cell>
          <cell r="D4667" t="str">
            <v>2017</v>
          </cell>
          <cell r="E4667">
            <v>914</v>
          </cell>
          <cell r="F4667" t="str">
            <v>D4X-872</v>
          </cell>
          <cell r="G4667" t="str">
            <v>B4P-976</v>
          </cell>
          <cell r="H4667" t="str">
            <v>LAS BAMBAS</v>
          </cell>
          <cell r="I4667">
            <v>189870</v>
          </cell>
          <cell r="J4667" t="str">
            <v>REPUESTO</v>
          </cell>
          <cell r="K4667" t="str">
            <v>MANGUERA CORRUGADA</v>
          </cell>
          <cell r="L4667">
            <v>0.3</v>
          </cell>
          <cell r="M4667" t="str">
            <v>M</v>
          </cell>
          <cell r="N4667" t="str">
            <v>TRACTO</v>
          </cell>
          <cell r="O4667">
            <v>30</v>
          </cell>
          <cell r="P4667" t="str">
            <v>E2</v>
          </cell>
          <cell r="Q4667" t="str">
            <v>J1</v>
          </cell>
          <cell r="R4667" t="str">
            <v>J8</v>
          </cell>
          <cell r="S4667" t="str">
            <v>ENTREGADO</v>
          </cell>
          <cell r="T4667">
            <v>0</v>
          </cell>
          <cell r="U4667" t="str">
            <v>YUCA BELLIDO BORIS YERSY</v>
          </cell>
          <cell r="V4667" t="str">
            <v>FLOREZ CONDORI  JOSE WILLIANS</v>
          </cell>
        </row>
        <row r="4668">
          <cell r="A4668">
            <v>4649</v>
          </cell>
          <cell r="B4668">
            <v>42760</v>
          </cell>
          <cell r="C4668" t="str">
            <v>ENERO</v>
          </cell>
          <cell r="D4668" t="str">
            <v>2017</v>
          </cell>
          <cell r="E4668">
            <v>914</v>
          </cell>
          <cell r="F4668" t="str">
            <v>D4X-872</v>
          </cell>
          <cell r="G4668" t="str">
            <v>B4P-976</v>
          </cell>
          <cell r="H4668" t="str">
            <v>LAS BAMBAS</v>
          </cell>
          <cell r="I4668">
            <v>189870</v>
          </cell>
          <cell r="J4668" t="str">
            <v>REPUESTO</v>
          </cell>
          <cell r="K4668" t="str">
            <v>AGUA LIMPIA PARABRISA</v>
          </cell>
          <cell r="L4668">
            <v>0.5</v>
          </cell>
          <cell r="M4668" t="str">
            <v>GLNS.</v>
          </cell>
          <cell r="N4668" t="str">
            <v>TRACTO</v>
          </cell>
          <cell r="O4668">
            <v>30</v>
          </cell>
          <cell r="P4668" t="str">
            <v>M4</v>
          </cell>
          <cell r="Q4668" t="str">
            <v>J1</v>
          </cell>
          <cell r="R4668" t="str">
            <v>J8</v>
          </cell>
          <cell r="S4668" t="str">
            <v>ENTREGADO</v>
          </cell>
          <cell r="T4668">
            <v>0</v>
          </cell>
          <cell r="U4668" t="str">
            <v>JULLIRI APAZA UBALDO</v>
          </cell>
          <cell r="V4668" t="str">
            <v>FLOREZ CONDORI  JOSE WILLIANS</v>
          </cell>
        </row>
        <row r="4669">
          <cell r="A4669">
            <v>4650</v>
          </cell>
          <cell r="B4669">
            <v>42760</v>
          </cell>
          <cell r="C4669" t="str">
            <v>ENERO</v>
          </cell>
          <cell r="D4669" t="str">
            <v>2017</v>
          </cell>
          <cell r="E4669">
            <v>914</v>
          </cell>
          <cell r="F4669" t="str">
            <v>D4X-872</v>
          </cell>
          <cell r="G4669" t="str">
            <v>B4P-976</v>
          </cell>
          <cell r="H4669" t="str">
            <v>LAS BAMBAS</v>
          </cell>
          <cell r="I4669">
            <v>189870</v>
          </cell>
          <cell r="J4669" t="str">
            <v>REPUESTO</v>
          </cell>
          <cell r="K4669" t="str">
            <v>PRECINTOS 30CM</v>
          </cell>
          <cell r="L4669">
            <v>6</v>
          </cell>
          <cell r="M4669" t="str">
            <v>UNID.</v>
          </cell>
          <cell r="N4669" t="str">
            <v>TRACTO</v>
          </cell>
          <cell r="O4669">
            <v>30</v>
          </cell>
          <cell r="P4669" t="str">
            <v>M4</v>
          </cell>
          <cell r="Q4669" t="str">
            <v>J1</v>
          </cell>
          <cell r="R4669" t="str">
            <v>J8</v>
          </cell>
          <cell r="S4669" t="str">
            <v>ENTREGADO</v>
          </cell>
          <cell r="T4669">
            <v>0</v>
          </cell>
          <cell r="U4669" t="str">
            <v>JULLIRI APAZA UBALDO</v>
          </cell>
          <cell r="V4669" t="str">
            <v>FLOREZ CONDORI  JOSE WILLIANS</v>
          </cell>
        </row>
        <row r="4670">
          <cell r="A4670">
            <v>4666</v>
          </cell>
          <cell r="B4670">
            <v>42760</v>
          </cell>
          <cell r="C4670" t="str">
            <v>ENERO</v>
          </cell>
          <cell r="D4670" t="str">
            <v>2017</v>
          </cell>
          <cell r="E4670">
            <v>895</v>
          </cell>
          <cell r="F4670" t="str">
            <v>D6F-907</v>
          </cell>
          <cell r="G4670" t="str">
            <v>T2Y-979</v>
          </cell>
          <cell r="H4670" t="str">
            <v>LAS BAMBAS</v>
          </cell>
          <cell r="I4670">
            <v>204753</v>
          </cell>
          <cell r="J4670" t="str">
            <v>REPUESTO</v>
          </cell>
          <cell r="K4670" t="str">
            <v>MANDO DE LUCES DE DIRECCION</v>
          </cell>
          <cell r="L4670">
            <v>1</v>
          </cell>
          <cell r="M4670" t="str">
            <v>UNID.</v>
          </cell>
          <cell r="N4670" t="str">
            <v>TRACTO</v>
          </cell>
          <cell r="O4670">
            <v>30</v>
          </cell>
          <cell r="P4670" t="str">
            <v>J1</v>
          </cell>
          <cell r="Q4670" t="str">
            <v>J1</v>
          </cell>
          <cell r="R4670" t="str">
            <v>J6</v>
          </cell>
          <cell r="S4670" t="str">
            <v>ENTREGADO</v>
          </cell>
          <cell r="T4670">
            <v>0</v>
          </cell>
          <cell r="U4670" t="str">
            <v>FLOREZ CONDORI  JOSE WILLIANS</v>
          </cell>
          <cell r="V4670" t="str">
            <v>FLOREZ CONDORI  JOSE WILLIANS</v>
          </cell>
        </row>
        <row r="4671">
          <cell r="A4671">
            <v>4661</v>
          </cell>
          <cell r="B4671">
            <v>42760</v>
          </cell>
          <cell r="C4671" t="str">
            <v>ENERO</v>
          </cell>
          <cell r="D4671" t="str">
            <v>2017</v>
          </cell>
          <cell r="E4671">
            <v>915</v>
          </cell>
          <cell r="F4671" t="str">
            <v>D6G-806</v>
          </cell>
          <cell r="G4671" t="str">
            <v>B8K-998</v>
          </cell>
          <cell r="H4671" t="str">
            <v>LAS BAMBAS</v>
          </cell>
          <cell r="I4671">
            <v>224827</v>
          </cell>
          <cell r="J4671" t="str">
            <v>REPUESTO</v>
          </cell>
          <cell r="K4671" t="str">
            <v>ELECTROVALVULA FAN CLUTCH (VENTILADOR)</v>
          </cell>
          <cell r="L4671">
            <v>1</v>
          </cell>
          <cell r="M4671" t="str">
            <v>UNID.</v>
          </cell>
          <cell r="N4671" t="str">
            <v>TRACTO</v>
          </cell>
          <cell r="O4671">
            <v>30</v>
          </cell>
          <cell r="P4671" t="str">
            <v>M5</v>
          </cell>
          <cell r="Q4671" t="str">
            <v>J1</v>
          </cell>
          <cell r="R4671" t="str">
            <v>J6</v>
          </cell>
          <cell r="S4671" t="str">
            <v>ENTREGADO</v>
          </cell>
          <cell r="T4671">
            <v>0</v>
          </cell>
          <cell r="U4671" t="str">
            <v>LOPEZ RUIZ WILBERTO</v>
          </cell>
          <cell r="V4671" t="str">
            <v>FLOREZ CONDORI  JOSE WILLIANS</v>
          </cell>
        </row>
        <row r="4672">
          <cell r="A4672">
            <v>4667</v>
          </cell>
          <cell r="B4672">
            <v>42760</v>
          </cell>
          <cell r="C4672" t="str">
            <v>ENERO</v>
          </cell>
          <cell r="D4672" t="str">
            <v>2017</v>
          </cell>
          <cell r="E4672">
            <v>915</v>
          </cell>
          <cell r="F4672" t="str">
            <v>D6G-806</v>
          </cell>
          <cell r="G4672" t="str">
            <v>B8K-998</v>
          </cell>
          <cell r="H4672" t="str">
            <v>LAS BAMBAS</v>
          </cell>
          <cell r="I4672">
            <v>224827</v>
          </cell>
          <cell r="J4672" t="str">
            <v>REPUESTO</v>
          </cell>
          <cell r="K4672" t="str">
            <v>TAPA DE DEPOSITO DE AGUA LIMPIAPARABRISAS (COLUNBIA)</v>
          </cell>
          <cell r="L4672">
            <v>1</v>
          </cell>
          <cell r="M4672" t="str">
            <v>UNID.</v>
          </cell>
          <cell r="N4672" t="str">
            <v>TRACTO</v>
          </cell>
          <cell r="O4672">
            <v>30</v>
          </cell>
          <cell r="P4672" t="str">
            <v>M5</v>
          </cell>
          <cell r="Q4672" t="str">
            <v>J1</v>
          </cell>
          <cell r="R4672" t="str">
            <v>J6</v>
          </cell>
          <cell r="S4672" t="str">
            <v>ENTREGADO</v>
          </cell>
          <cell r="T4672">
            <v>0</v>
          </cell>
          <cell r="U4672" t="str">
            <v>LOPEZ RUIZ WILBERTO</v>
          </cell>
          <cell r="V4672" t="str">
            <v>FLOREZ CONDORI  JOSE WILLIANS</v>
          </cell>
        </row>
        <row r="4673">
          <cell r="A4673">
            <v>4675</v>
          </cell>
          <cell r="B4673">
            <v>42760</v>
          </cell>
          <cell r="C4673" t="str">
            <v>ENERO</v>
          </cell>
          <cell r="D4673" t="str">
            <v>2017</v>
          </cell>
          <cell r="E4673">
            <v>915</v>
          </cell>
          <cell r="F4673" t="str">
            <v>D6G-806</v>
          </cell>
          <cell r="G4673" t="str">
            <v>B8K-998</v>
          </cell>
          <cell r="H4673" t="str">
            <v>LAS BAMBAS</v>
          </cell>
          <cell r="I4673">
            <v>224827</v>
          </cell>
          <cell r="J4673" t="str">
            <v>REPUESTO</v>
          </cell>
          <cell r="K4673" t="str">
            <v>ABRAZADERA NORMA 7/8</v>
          </cell>
          <cell r="L4673">
            <v>2</v>
          </cell>
          <cell r="M4673" t="str">
            <v>UNID.</v>
          </cell>
          <cell r="N4673" t="str">
            <v>TRACTO</v>
          </cell>
          <cell r="O4673">
            <v>30</v>
          </cell>
          <cell r="P4673" t="str">
            <v>M4</v>
          </cell>
          <cell r="Q4673" t="str">
            <v>J1</v>
          </cell>
          <cell r="R4673" t="str">
            <v>J6</v>
          </cell>
          <cell r="S4673" t="str">
            <v>ENTREGADO</v>
          </cell>
          <cell r="T4673">
            <v>0</v>
          </cell>
          <cell r="U4673" t="str">
            <v>JULLIRI APAZA UBALDO</v>
          </cell>
          <cell r="V4673" t="str">
            <v>FLOREZ CONDORI  JOSE WILLIANS</v>
          </cell>
        </row>
        <row r="4674">
          <cell r="A4674">
            <v>4685</v>
          </cell>
          <cell r="B4674">
            <v>42760</v>
          </cell>
          <cell r="C4674" t="str">
            <v>ENERO</v>
          </cell>
          <cell r="D4674" t="str">
            <v>2017</v>
          </cell>
          <cell r="E4674">
            <v>915</v>
          </cell>
          <cell r="F4674" t="str">
            <v>D6G-806</v>
          </cell>
          <cell r="G4674" t="str">
            <v>B8K-998</v>
          </cell>
          <cell r="H4674" t="str">
            <v>LAS BAMBAS</v>
          </cell>
          <cell r="I4674">
            <v>224827</v>
          </cell>
          <cell r="J4674" t="str">
            <v>REPUESTO</v>
          </cell>
          <cell r="K4674" t="str">
            <v>MANGUERA CORRUGADA 1/4</v>
          </cell>
          <cell r="L4674">
            <v>1</v>
          </cell>
          <cell r="M4674" t="str">
            <v>M</v>
          </cell>
          <cell r="N4674" t="str">
            <v>TRACTO</v>
          </cell>
          <cell r="O4674">
            <v>30</v>
          </cell>
          <cell r="P4674" t="str">
            <v>M5</v>
          </cell>
          <cell r="Q4674" t="str">
            <v>J1</v>
          </cell>
          <cell r="R4674" t="str">
            <v>J8</v>
          </cell>
          <cell r="S4674" t="str">
            <v>ENTREGADO</v>
          </cell>
          <cell r="T4674">
            <v>0</v>
          </cell>
          <cell r="U4674" t="str">
            <v>LOPEZ RUIZ WILBERTO</v>
          </cell>
          <cell r="V4674" t="str">
            <v>FLOREZ CONDORI  JOSE WILLIANS</v>
          </cell>
        </row>
        <row r="4675">
          <cell r="A4675">
            <v>4686</v>
          </cell>
          <cell r="B4675">
            <v>42760</v>
          </cell>
          <cell r="C4675" t="str">
            <v>ENERO</v>
          </cell>
          <cell r="D4675" t="str">
            <v>2017</v>
          </cell>
          <cell r="E4675">
            <v>915</v>
          </cell>
          <cell r="F4675" t="str">
            <v>D6G-806</v>
          </cell>
          <cell r="G4675" t="str">
            <v>B8K-998</v>
          </cell>
          <cell r="H4675" t="str">
            <v>LAS BAMBAS</v>
          </cell>
          <cell r="I4675">
            <v>224827</v>
          </cell>
          <cell r="J4675" t="str">
            <v>REPUESTO</v>
          </cell>
          <cell r="K4675" t="str">
            <v>PRECINTOS</v>
          </cell>
          <cell r="L4675">
            <v>6</v>
          </cell>
          <cell r="M4675" t="str">
            <v>UNID.</v>
          </cell>
          <cell r="N4675" t="str">
            <v>TRACTO</v>
          </cell>
          <cell r="O4675">
            <v>30</v>
          </cell>
          <cell r="P4675" t="str">
            <v>M5</v>
          </cell>
          <cell r="Q4675" t="str">
            <v>J1</v>
          </cell>
          <cell r="R4675" t="str">
            <v>J8</v>
          </cell>
          <cell r="S4675" t="str">
            <v>ENTREGADO</v>
          </cell>
          <cell r="T4675">
            <v>0</v>
          </cell>
          <cell r="U4675" t="str">
            <v>LOPEZ RUIZ WILBERTO</v>
          </cell>
          <cell r="V4675" t="str">
            <v>FLOREZ CONDORI  JOSE WILLIANS</v>
          </cell>
        </row>
        <row r="4676">
          <cell r="A4676">
            <v>4638</v>
          </cell>
          <cell r="B4676">
            <v>42760</v>
          </cell>
          <cell r="C4676" t="str">
            <v>ENERO</v>
          </cell>
          <cell r="D4676" t="str">
            <v>2017</v>
          </cell>
          <cell r="E4676">
            <v>200</v>
          </cell>
          <cell r="F4676" t="str">
            <v>TALLER</v>
          </cell>
          <cell r="G4676" t="str">
            <v>TALLER</v>
          </cell>
          <cell r="H4676" t="str">
            <v>TALLER</v>
          </cell>
          <cell r="I4676" t="str">
            <v>TALLER</v>
          </cell>
          <cell r="J4676" t="str">
            <v>INSUMO TALLER</v>
          </cell>
          <cell r="K4676" t="str">
            <v>CINTA AISLANTE NEGRA</v>
          </cell>
          <cell r="L4676">
            <v>1</v>
          </cell>
          <cell r="M4676" t="str">
            <v>UNID.</v>
          </cell>
          <cell r="N4676" t="str">
            <v>TALLER</v>
          </cell>
          <cell r="O4676">
            <v>30</v>
          </cell>
          <cell r="P4676" t="str">
            <v>E2</v>
          </cell>
          <cell r="Q4676" t="str">
            <v>J1</v>
          </cell>
          <cell r="R4676" t="str">
            <v>J8</v>
          </cell>
          <cell r="S4676" t="str">
            <v>ENTREGADO</v>
          </cell>
          <cell r="T4676">
            <v>0</v>
          </cell>
          <cell r="U4676" t="str">
            <v>YUCA BELLIDO BORIS YERSY</v>
          </cell>
          <cell r="V4676" t="str">
            <v>FLOREZ CONDORI  JOSE WILLIANS</v>
          </cell>
        </row>
        <row r="4677">
          <cell r="A4677">
            <v>4651</v>
          </cell>
          <cell r="B4677">
            <v>42760</v>
          </cell>
          <cell r="C4677" t="str">
            <v>ENERO</v>
          </cell>
          <cell r="D4677" t="str">
            <v>2017</v>
          </cell>
          <cell r="E4677">
            <v>200</v>
          </cell>
          <cell r="F4677" t="str">
            <v>TALLER</v>
          </cell>
          <cell r="G4677" t="str">
            <v>TALLER</v>
          </cell>
          <cell r="H4677" t="str">
            <v>TALLER</v>
          </cell>
          <cell r="I4677" t="str">
            <v>TALLER</v>
          </cell>
          <cell r="J4677" t="str">
            <v>MATERIALES</v>
          </cell>
          <cell r="K4677" t="str">
            <v>PRECINTOS 200</v>
          </cell>
          <cell r="L4677">
            <v>10</v>
          </cell>
          <cell r="M4677" t="str">
            <v>UNID.</v>
          </cell>
          <cell r="N4677" t="str">
            <v>TALLER</v>
          </cell>
          <cell r="O4677">
            <v>30</v>
          </cell>
          <cell r="P4677" t="str">
            <v>M4</v>
          </cell>
          <cell r="Q4677" t="str">
            <v>J1</v>
          </cell>
          <cell r="R4677" t="str">
            <v>J8</v>
          </cell>
          <cell r="S4677" t="str">
            <v>ENTREGADO</v>
          </cell>
          <cell r="T4677">
            <v>0</v>
          </cell>
          <cell r="U4677" t="str">
            <v>JULLIRI APAZA UBALDO</v>
          </cell>
          <cell r="V4677" t="str">
            <v>FLOREZ CONDORI  JOSE WILLIANS</v>
          </cell>
        </row>
        <row r="4678">
          <cell r="A4678">
            <v>4655</v>
          </cell>
          <cell r="B4678">
            <v>42760</v>
          </cell>
          <cell r="C4678" t="str">
            <v>ENERO</v>
          </cell>
          <cell r="D4678" t="str">
            <v>2017</v>
          </cell>
          <cell r="E4678">
            <v>200</v>
          </cell>
          <cell r="F4678" t="str">
            <v>TALLER</v>
          </cell>
          <cell r="G4678" t="str">
            <v>TALLER</v>
          </cell>
          <cell r="H4678" t="str">
            <v>TALLER</v>
          </cell>
          <cell r="I4678" t="str">
            <v>TALLER</v>
          </cell>
          <cell r="J4678" t="str">
            <v>INSUMO TALLER</v>
          </cell>
          <cell r="K4678" t="str">
            <v>PERNO 3/8 X 2</v>
          </cell>
          <cell r="L4678">
            <v>10</v>
          </cell>
          <cell r="M4678" t="str">
            <v>UNID.</v>
          </cell>
          <cell r="N4678" t="str">
            <v>TALLER</v>
          </cell>
          <cell r="O4678">
            <v>30</v>
          </cell>
          <cell r="P4678" t="str">
            <v>S1</v>
          </cell>
          <cell r="Q4678" t="str">
            <v>J1</v>
          </cell>
          <cell r="R4678" t="str">
            <v>J6</v>
          </cell>
          <cell r="S4678" t="str">
            <v>ENTREGADO</v>
          </cell>
          <cell r="T4678">
            <v>0</v>
          </cell>
          <cell r="U4678" t="str">
            <v>BAYONA CRUZ CRISTIAN ARMANDO</v>
          </cell>
          <cell r="V4678" t="str">
            <v>FLOREZ CONDORI  JOSE WILLIANS</v>
          </cell>
        </row>
        <row r="4679">
          <cell r="A4679">
            <v>4656</v>
          </cell>
          <cell r="B4679">
            <v>42760</v>
          </cell>
          <cell r="C4679" t="str">
            <v>ENERO</v>
          </cell>
          <cell r="D4679" t="str">
            <v>2017</v>
          </cell>
          <cell r="E4679">
            <v>200</v>
          </cell>
          <cell r="F4679" t="str">
            <v>TALLER</v>
          </cell>
          <cell r="G4679" t="str">
            <v>TALLER</v>
          </cell>
          <cell r="H4679" t="str">
            <v>TALLER</v>
          </cell>
          <cell r="I4679" t="str">
            <v>TALLER</v>
          </cell>
          <cell r="J4679" t="str">
            <v>INSUMO TALLER</v>
          </cell>
          <cell r="K4679" t="str">
            <v>ARANDELA PLANA 3/8</v>
          </cell>
          <cell r="L4679">
            <v>10</v>
          </cell>
          <cell r="M4679" t="str">
            <v>UNID.</v>
          </cell>
          <cell r="N4679" t="str">
            <v>TALLER</v>
          </cell>
          <cell r="O4679">
            <v>30</v>
          </cell>
          <cell r="P4679" t="str">
            <v>S1</v>
          </cell>
          <cell r="Q4679" t="str">
            <v>J1</v>
          </cell>
          <cell r="R4679" t="str">
            <v>J6</v>
          </cell>
          <cell r="S4679" t="str">
            <v>ENTREGADO</v>
          </cell>
          <cell r="T4679">
            <v>0</v>
          </cell>
          <cell r="U4679" t="str">
            <v>BAYONA CRUZ CRISTIAN ARMANDO</v>
          </cell>
          <cell r="V4679" t="str">
            <v>FLOREZ CONDORI  JOSE WILLIANS</v>
          </cell>
        </row>
        <row r="4680">
          <cell r="A4680">
            <v>4657</v>
          </cell>
          <cell r="B4680">
            <v>42760</v>
          </cell>
          <cell r="C4680" t="str">
            <v>ENERO</v>
          </cell>
          <cell r="D4680" t="str">
            <v>2017</v>
          </cell>
          <cell r="E4680">
            <v>200</v>
          </cell>
          <cell r="F4680" t="str">
            <v>TALLER</v>
          </cell>
          <cell r="G4680" t="str">
            <v>TALLER</v>
          </cell>
          <cell r="H4680" t="str">
            <v>TALLER</v>
          </cell>
          <cell r="I4680" t="str">
            <v>TALLER</v>
          </cell>
          <cell r="J4680" t="str">
            <v>INSUMO TALLER</v>
          </cell>
          <cell r="K4680" t="str">
            <v>CELLOCORD</v>
          </cell>
          <cell r="L4680">
            <v>1</v>
          </cell>
          <cell r="M4680" t="str">
            <v>KG.</v>
          </cell>
          <cell r="N4680" t="str">
            <v>TALLER</v>
          </cell>
          <cell r="O4680">
            <v>30</v>
          </cell>
          <cell r="P4680" t="str">
            <v>S1</v>
          </cell>
          <cell r="Q4680" t="str">
            <v>J1</v>
          </cell>
          <cell r="R4680" t="str">
            <v>J6</v>
          </cell>
          <cell r="S4680" t="str">
            <v>ENTREGADO</v>
          </cell>
          <cell r="T4680">
            <v>0</v>
          </cell>
          <cell r="U4680" t="str">
            <v>BAYONA CRUZ CRISTIAN ARMANDO</v>
          </cell>
          <cell r="V4680" t="str">
            <v>FLOREZ CONDORI  JOSE WILLIANS</v>
          </cell>
        </row>
        <row r="4681">
          <cell r="A4681">
            <v>4660</v>
          </cell>
          <cell r="B4681">
            <v>42760</v>
          </cell>
          <cell r="C4681" t="str">
            <v>ENERO</v>
          </cell>
          <cell r="D4681" t="str">
            <v>2017</v>
          </cell>
          <cell r="E4681">
            <v>200</v>
          </cell>
          <cell r="F4681" t="str">
            <v>TALLER</v>
          </cell>
          <cell r="G4681" t="str">
            <v>TALLER</v>
          </cell>
          <cell r="H4681" t="str">
            <v>TALLER</v>
          </cell>
          <cell r="I4681" t="str">
            <v>TALLER</v>
          </cell>
          <cell r="J4681" t="str">
            <v>MATERIALES</v>
          </cell>
          <cell r="K4681" t="str">
            <v>CABLE 1/2 PARA SOLDADURA</v>
          </cell>
          <cell r="L4681">
            <v>40</v>
          </cell>
          <cell r="M4681" t="str">
            <v>M</v>
          </cell>
          <cell r="N4681" t="str">
            <v>TALLER</v>
          </cell>
          <cell r="O4681">
            <v>30</v>
          </cell>
          <cell r="P4681" t="str">
            <v>J7</v>
          </cell>
          <cell r="Q4681" t="str">
            <v>J7</v>
          </cell>
          <cell r="R4681" t="str">
            <v>J6</v>
          </cell>
          <cell r="S4681" t="str">
            <v>ENTREGADO</v>
          </cell>
          <cell r="T4681">
            <v>0</v>
          </cell>
          <cell r="U4681" t="str">
            <v>DONAYRE INGA PEDRO</v>
          </cell>
          <cell r="V4681" t="str">
            <v>DONAYRE INGA PEDRO</v>
          </cell>
        </row>
        <row r="4682">
          <cell r="A4682">
            <v>4668</v>
          </cell>
          <cell r="B4682">
            <v>42760</v>
          </cell>
          <cell r="C4682" t="str">
            <v>ENERO</v>
          </cell>
          <cell r="D4682" t="str">
            <v>2017</v>
          </cell>
          <cell r="E4682">
            <v>200</v>
          </cell>
          <cell r="F4682" t="str">
            <v>TALLER</v>
          </cell>
          <cell r="G4682" t="str">
            <v>TALLER</v>
          </cell>
          <cell r="H4682" t="str">
            <v>TALLER</v>
          </cell>
          <cell r="I4682" t="str">
            <v>TALLER</v>
          </cell>
          <cell r="J4682" t="str">
            <v>INSUMO TALLER</v>
          </cell>
          <cell r="K4682" t="str">
            <v>LIMPIACONTACTO</v>
          </cell>
          <cell r="L4682">
            <v>1</v>
          </cell>
          <cell r="M4682" t="str">
            <v>UNID.</v>
          </cell>
          <cell r="N4682" t="str">
            <v>TALLER</v>
          </cell>
          <cell r="O4682">
            <v>30</v>
          </cell>
          <cell r="P4682" t="str">
            <v>S1</v>
          </cell>
          <cell r="Q4682" t="str">
            <v>J1</v>
          </cell>
          <cell r="R4682" t="str">
            <v>J6</v>
          </cell>
          <cell r="S4682" t="str">
            <v>ENTREGADO</v>
          </cell>
          <cell r="T4682">
            <v>0</v>
          </cell>
          <cell r="U4682" t="str">
            <v>BAYONA CRUZ CRISTIAN ARMANDO</v>
          </cell>
          <cell r="V4682" t="str">
            <v>FLOREZ CONDORI  JOSE WILLIANS</v>
          </cell>
        </row>
        <row r="4683">
          <cell r="A4683">
            <v>4669</v>
          </cell>
          <cell r="B4683">
            <v>42760</v>
          </cell>
          <cell r="C4683" t="str">
            <v>ENERO</v>
          </cell>
          <cell r="D4683" t="str">
            <v>2017</v>
          </cell>
          <cell r="E4683">
            <v>200</v>
          </cell>
          <cell r="F4683" t="str">
            <v>TALLER</v>
          </cell>
          <cell r="G4683" t="str">
            <v>TALLER</v>
          </cell>
          <cell r="H4683" t="str">
            <v>TALLER</v>
          </cell>
          <cell r="I4683" t="str">
            <v>TALLER</v>
          </cell>
          <cell r="J4683" t="str">
            <v>INSUMO TALLER</v>
          </cell>
          <cell r="K4683" t="str">
            <v>DISCO DE CORTE 4</v>
          </cell>
          <cell r="L4683">
            <v>1</v>
          </cell>
          <cell r="M4683" t="str">
            <v>UNID.</v>
          </cell>
          <cell r="N4683" t="str">
            <v>TALLER</v>
          </cell>
          <cell r="O4683">
            <v>30</v>
          </cell>
          <cell r="P4683" t="str">
            <v>S1</v>
          </cell>
          <cell r="Q4683" t="str">
            <v>J1</v>
          </cell>
          <cell r="R4683" t="str">
            <v>J6</v>
          </cell>
          <cell r="S4683" t="str">
            <v>ENTREGADO</v>
          </cell>
          <cell r="T4683">
            <v>0</v>
          </cell>
          <cell r="U4683" t="str">
            <v>BAYONA CRUZ CRISTIAN ARMANDO</v>
          </cell>
          <cell r="V4683" t="str">
            <v>FLOREZ CONDORI  JOSE WILLIANS</v>
          </cell>
        </row>
        <row r="4684">
          <cell r="A4684">
            <v>4670</v>
          </cell>
          <cell r="B4684">
            <v>42760</v>
          </cell>
          <cell r="C4684" t="str">
            <v>ENERO</v>
          </cell>
          <cell r="D4684" t="str">
            <v>2017</v>
          </cell>
          <cell r="E4684">
            <v>200</v>
          </cell>
          <cell r="F4684" t="str">
            <v>TALLER</v>
          </cell>
          <cell r="G4684" t="str">
            <v>TALLER</v>
          </cell>
          <cell r="H4684" t="str">
            <v>TALLER</v>
          </cell>
          <cell r="I4684" t="str">
            <v>TALLER</v>
          </cell>
          <cell r="J4684" t="str">
            <v>INSUMO TALLER</v>
          </cell>
          <cell r="K4684" t="str">
            <v>DISCO DE DESBASTE 4"</v>
          </cell>
          <cell r="L4684">
            <v>1</v>
          </cell>
          <cell r="M4684" t="str">
            <v>UNID.</v>
          </cell>
          <cell r="N4684" t="str">
            <v>TALLER</v>
          </cell>
          <cell r="O4684">
            <v>30</v>
          </cell>
          <cell r="P4684" t="str">
            <v>S1</v>
          </cell>
          <cell r="Q4684" t="str">
            <v>J1</v>
          </cell>
          <cell r="R4684" t="str">
            <v>J6</v>
          </cell>
          <cell r="S4684" t="str">
            <v>ENTREGADO</v>
          </cell>
          <cell r="T4684">
            <v>0</v>
          </cell>
          <cell r="U4684" t="str">
            <v>BAYONA CRUZ CRISTIAN ARMANDO</v>
          </cell>
          <cell r="V4684" t="str">
            <v>FLOREZ CONDORI  JOSE WILLIANS</v>
          </cell>
        </row>
        <row r="4685">
          <cell r="A4685">
            <v>4671</v>
          </cell>
          <cell r="B4685">
            <v>42760</v>
          </cell>
          <cell r="C4685" t="str">
            <v>ENERO</v>
          </cell>
          <cell r="D4685" t="str">
            <v>2017</v>
          </cell>
          <cell r="E4685">
            <v>200</v>
          </cell>
          <cell r="F4685" t="str">
            <v>TALLER</v>
          </cell>
          <cell r="G4685" t="str">
            <v>TALLER</v>
          </cell>
          <cell r="H4685" t="str">
            <v>TALLER</v>
          </cell>
          <cell r="I4685" t="str">
            <v>TALLER</v>
          </cell>
          <cell r="J4685" t="str">
            <v>INSUMO TALLER</v>
          </cell>
          <cell r="K4685" t="str">
            <v>TUERCAS 5/8</v>
          </cell>
          <cell r="L4685">
            <v>100</v>
          </cell>
          <cell r="M4685" t="str">
            <v>UNID.</v>
          </cell>
          <cell r="N4685" t="str">
            <v>TALLER</v>
          </cell>
          <cell r="O4685">
            <v>30</v>
          </cell>
          <cell r="P4685" t="str">
            <v>J7</v>
          </cell>
          <cell r="Q4685" t="str">
            <v>J7</v>
          </cell>
          <cell r="R4685" t="str">
            <v>J6</v>
          </cell>
          <cell r="S4685" t="str">
            <v>ENTREGADO</v>
          </cell>
          <cell r="T4685">
            <v>0</v>
          </cell>
          <cell r="U4685" t="str">
            <v>DONAYRE INGA PEDRO</v>
          </cell>
          <cell r="V4685" t="str">
            <v>DONAYRE INGA PEDRO</v>
          </cell>
        </row>
        <row r="4686">
          <cell r="A4686">
            <v>4683</v>
          </cell>
          <cell r="B4686">
            <v>42760</v>
          </cell>
          <cell r="C4686" t="str">
            <v>ENERO</v>
          </cell>
          <cell r="D4686" t="str">
            <v>2017</v>
          </cell>
          <cell r="E4686">
            <v>200</v>
          </cell>
          <cell r="F4686" t="str">
            <v>TALLER</v>
          </cell>
          <cell r="G4686" t="str">
            <v>TALLER</v>
          </cell>
          <cell r="H4686" t="str">
            <v>TALLER</v>
          </cell>
          <cell r="I4686" t="str">
            <v>TALLER</v>
          </cell>
          <cell r="J4686" t="str">
            <v>REPUESTO</v>
          </cell>
          <cell r="K4686" t="str">
            <v>PINTURA BASE</v>
          </cell>
          <cell r="L4686">
            <v>10</v>
          </cell>
          <cell r="M4686" t="str">
            <v>KG.</v>
          </cell>
          <cell r="N4686" t="str">
            <v>TALLER</v>
          </cell>
          <cell r="O4686">
            <v>30</v>
          </cell>
          <cell r="P4686" t="str">
            <v>J8</v>
          </cell>
          <cell r="Q4686" t="str">
            <v>J1</v>
          </cell>
          <cell r="R4686" t="str">
            <v>J8</v>
          </cell>
          <cell r="S4686" t="str">
            <v>ENTREGADO</v>
          </cell>
          <cell r="T4686">
            <v>0</v>
          </cell>
          <cell r="U4686" t="str">
            <v>ARANGO PAREJA ANGELA ROSARIO</v>
          </cell>
          <cell r="V4686" t="str">
            <v>FLOREZ CONDORI  JOSE WILLIANS</v>
          </cell>
        </row>
        <row r="4687">
          <cell r="A4687">
            <v>4639</v>
          </cell>
          <cell r="B4687">
            <v>42760</v>
          </cell>
          <cell r="C4687" t="str">
            <v>ENERO</v>
          </cell>
          <cell r="D4687" t="str">
            <v>2017</v>
          </cell>
          <cell r="E4687">
            <v>907</v>
          </cell>
          <cell r="F4687" t="str">
            <v>X2W-762</v>
          </cell>
          <cell r="G4687" t="str">
            <v>C5V-998</v>
          </cell>
          <cell r="H4687" t="str">
            <v>LAS BAMBAS</v>
          </cell>
          <cell r="I4687">
            <v>163311</v>
          </cell>
          <cell r="J4687" t="str">
            <v>REPUESTO</v>
          </cell>
          <cell r="K4687" t="str">
            <v>SERVICIO DE SOLDADURA AUTOGENA DE CAÑERIA DE LUBRICACION</v>
          </cell>
          <cell r="L4687">
            <v>1</v>
          </cell>
          <cell r="M4687" t="str">
            <v>UNID.</v>
          </cell>
          <cell r="N4687" t="str">
            <v>TRACTO</v>
          </cell>
          <cell r="O4687">
            <v>30</v>
          </cell>
          <cell r="P4687" t="str">
            <v>M8</v>
          </cell>
          <cell r="Q4687" t="str">
            <v>J1</v>
          </cell>
          <cell r="R4687" t="str">
            <v>J8</v>
          </cell>
          <cell r="S4687" t="str">
            <v>ENTREGADO</v>
          </cell>
          <cell r="T4687">
            <v>0</v>
          </cell>
          <cell r="U4687" t="str">
            <v>VARILLAS GAGO  OSCAR ALBERTO</v>
          </cell>
          <cell r="V4687" t="str">
            <v>FLOREZ CONDORI  JOSE WILLIANS</v>
          </cell>
        </row>
        <row r="4688">
          <cell r="A4688">
            <v>4687</v>
          </cell>
          <cell r="B4688">
            <v>42761</v>
          </cell>
          <cell r="C4688" t="str">
            <v>ENERO</v>
          </cell>
          <cell r="D4688" t="str">
            <v>2017</v>
          </cell>
          <cell r="E4688">
            <v>913</v>
          </cell>
          <cell r="F4688" t="str">
            <v>A5O-859</v>
          </cell>
          <cell r="G4688" t="str">
            <v>B6Y-971</v>
          </cell>
          <cell r="H4688" t="str">
            <v>LAS BAMBAS</v>
          </cell>
          <cell r="I4688">
            <v>119867</v>
          </cell>
          <cell r="J4688" t="str">
            <v>REPUESTO</v>
          </cell>
          <cell r="K4688" t="str">
            <v>TERMINAL OJO 1/4</v>
          </cell>
          <cell r="L4688">
            <v>1</v>
          </cell>
          <cell r="M4688" t="str">
            <v>UNID.</v>
          </cell>
          <cell r="N4688" t="str">
            <v>TRACTO</v>
          </cell>
          <cell r="O4688">
            <v>29</v>
          </cell>
          <cell r="P4688" t="str">
            <v>E2</v>
          </cell>
          <cell r="Q4688" t="str">
            <v>J1</v>
          </cell>
          <cell r="R4688" t="str">
            <v>J8</v>
          </cell>
          <cell r="S4688" t="str">
            <v>ENTREGADO</v>
          </cell>
          <cell r="T4688">
            <v>0</v>
          </cell>
          <cell r="U4688" t="str">
            <v>YUCA BELLIDO BORIS YERSY</v>
          </cell>
          <cell r="V4688" t="str">
            <v>FLOREZ CONDORI  JOSE WILLIANS</v>
          </cell>
        </row>
        <row r="4689">
          <cell r="A4689">
            <v>4716</v>
          </cell>
          <cell r="B4689">
            <v>42761</v>
          </cell>
          <cell r="C4689" t="str">
            <v>ENERO</v>
          </cell>
          <cell r="D4689" t="str">
            <v>2017</v>
          </cell>
          <cell r="E4689">
            <v>853</v>
          </cell>
          <cell r="F4689" t="str">
            <v>ABR-741</v>
          </cell>
          <cell r="G4689" t="str">
            <v>T3N-974</v>
          </cell>
          <cell r="H4689" t="str">
            <v>LAS BAMBAS</v>
          </cell>
          <cell r="I4689">
            <v>115163</v>
          </cell>
          <cell r="J4689" t="str">
            <v>REPUESTO</v>
          </cell>
          <cell r="K4689" t="str">
            <v>PERNO 5/16 X 1</v>
          </cell>
          <cell r="L4689">
            <v>2</v>
          </cell>
          <cell r="M4689" t="str">
            <v>UNID.</v>
          </cell>
          <cell r="N4689" t="str">
            <v>TRACTO</v>
          </cell>
          <cell r="O4689">
            <v>29</v>
          </cell>
          <cell r="P4689" t="str">
            <v>M4</v>
          </cell>
          <cell r="Q4689" t="str">
            <v>J1</v>
          </cell>
          <cell r="R4689" t="str">
            <v>J6</v>
          </cell>
          <cell r="S4689" t="str">
            <v>ENTREGADO</v>
          </cell>
          <cell r="T4689">
            <v>0</v>
          </cell>
          <cell r="U4689" t="str">
            <v>JULLIRI APAZA UBALDO</v>
          </cell>
          <cell r="V4689" t="str">
            <v>FLOREZ CONDORI  JOSE WILLIANS</v>
          </cell>
        </row>
        <row r="4690">
          <cell r="A4690">
            <v>4717</v>
          </cell>
          <cell r="B4690">
            <v>42761</v>
          </cell>
          <cell r="C4690" t="str">
            <v>ENERO</v>
          </cell>
          <cell r="D4690" t="str">
            <v>2017</v>
          </cell>
          <cell r="E4690">
            <v>853</v>
          </cell>
          <cell r="F4690" t="str">
            <v>ABR-741</v>
          </cell>
          <cell r="G4690" t="str">
            <v>T3N-974</v>
          </cell>
          <cell r="H4690" t="str">
            <v>LAS BAMBAS</v>
          </cell>
          <cell r="I4690">
            <v>115163</v>
          </cell>
          <cell r="J4690" t="str">
            <v>REPUESTO</v>
          </cell>
          <cell r="K4690" t="str">
            <v>TUERCA 5/16</v>
          </cell>
          <cell r="L4690">
            <v>2</v>
          </cell>
          <cell r="M4690" t="str">
            <v>UNID.</v>
          </cell>
          <cell r="N4690" t="str">
            <v>TRACTO</v>
          </cell>
          <cell r="O4690">
            <v>29</v>
          </cell>
          <cell r="P4690" t="str">
            <v>M4</v>
          </cell>
          <cell r="Q4690" t="str">
            <v>J1</v>
          </cell>
          <cell r="R4690" t="str">
            <v>J6</v>
          </cell>
          <cell r="S4690" t="str">
            <v>ENTREGADO</v>
          </cell>
          <cell r="T4690">
            <v>0</v>
          </cell>
          <cell r="U4690" t="str">
            <v>JULLIRI APAZA UBALDO</v>
          </cell>
          <cell r="V4690" t="str">
            <v>FLOREZ CONDORI  JOSE WILLIANS</v>
          </cell>
        </row>
        <row r="4691">
          <cell r="A4691">
            <v>4718</v>
          </cell>
          <cell r="B4691">
            <v>42761</v>
          </cell>
          <cell r="C4691" t="str">
            <v>ENERO</v>
          </cell>
          <cell r="D4691" t="str">
            <v>2017</v>
          </cell>
          <cell r="E4691">
            <v>853</v>
          </cell>
          <cell r="F4691" t="str">
            <v>ABR-741</v>
          </cell>
          <cell r="G4691" t="str">
            <v>T3N-974</v>
          </cell>
          <cell r="H4691" t="str">
            <v>LAS BAMBAS</v>
          </cell>
          <cell r="I4691">
            <v>115163</v>
          </cell>
          <cell r="J4691" t="str">
            <v>REPUESTO</v>
          </cell>
          <cell r="K4691" t="str">
            <v>ARANDELA PLANA 5/16</v>
          </cell>
          <cell r="L4691">
            <v>4</v>
          </cell>
          <cell r="M4691" t="str">
            <v>UNID.</v>
          </cell>
          <cell r="N4691" t="str">
            <v>TRACTO</v>
          </cell>
          <cell r="O4691">
            <v>29</v>
          </cell>
          <cell r="P4691" t="str">
            <v>M4</v>
          </cell>
          <cell r="Q4691" t="str">
            <v>J1</v>
          </cell>
          <cell r="R4691" t="str">
            <v>J6</v>
          </cell>
          <cell r="S4691" t="str">
            <v>ENTREGADO</v>
          </cell>
          <cell r="T4691">
            <v>0</v>
          </cell>
          <cell r="U4691" t="str">
            <v>JULLIRI APAZA UBALDO</v>
          </cell>
          <cell r="V4691" t="str">
            <v>FLOREZ CONDORI  JOSE WILLIANS</v>
          </cell>
        </row>
        <row r="4692">
          <cell r="A4692">
            <v>4719</v>
          </cell>
          <cell r="B4692">
            <v>42761</v>
          </cell>
          <cell r="C4692" t="str">
            <v>ENERO</v>
          </cell>
          <cell r="D4692" t="str">
            <v>2017</v>
          </cell>
          <cell r="E4692">
            <v>853</v>
          </cell>
          <cell r="F4692" t="str">
            <v>ABR-741</v>
          </cell>
          <cell r="G4692" t="str">
            <v>T3N-974</v>
          </cell>
          <cell r="H4692" t="str">
            <v>LAS BAMBAS</v>
          </cell>
          <cell r="I4692">
            <v>115163</v>
          </cell>
          <cell r="J4692" t="str">
            <v>REPUESTO</v>
          </cell>
          <cell r="K4692" t="str">
            <v>PERNO 1/4 X 1/2</v>
          </cell>
          <cell r="L4692">
            <v>1</v>
          </cell>
          <cell r="M4692" t="str">
            <v>UNID.</v>
          </cell>
          <cell r="N4692" t="str">
            <v>TRACTO</v>
          </cell>
          <cell r="O4692">
            <v>29</v>
          </cell>
          <cell r="P4692" t="str">
            <v>M4</v>
          </cell>
          <cell r="Q4692" t="str">
            <v>J1</v>
          </cell>
          <cell r="R4692" t="str">
            <v>J6</v>
          </cell>
          <cell r="S4692" t="str">
            <v>ENTREGADO</v>
          </cell>
          <cell r="T4692">
            <v>0</v>
          </cell>
          <cell r="U4692" t="str">
            <v>JULLIRI APAZA UBALDO</v>
          </cell>
          <cell r="V4692" t="str">
            <v>FLOREZ CONDORI  JOSE WILLIANS</v>
          </cell>
        </row>
        <row r="4693">
          <cell r="A4693">
            <v>4720</v>
          </cell>
          <cell r="B4693">
            <v>42761</v>
          </cell>
          <cell r="C4693" t="str">
            <v>ENERO</v>
          </cell>
          <cell r="D4693" t="str">
            <v>2017</v>
          </cell>
          <cell r="E4693">
            <v>853</v>
          </cell>
          <cell r="F4693" t="str">
            <v>ABR-741</v>
          </cell>
          <cell r="G4693" t="str">
            <v>T3N-974</v>
          </cell>
          <cell r="H4693" t="str">
            <v>LAS BAMBAS</v>
          </cell>
          <cell r="I4693">
            <v>115163</v>
          </cell>
          <cell r="J4693" t="str">
            <v>REPUESTO</v>
          </cell>
          <cell r="K4693" t="str">
            <v>TUERCA 1/4</v>
          </cell>
          <cell r="L4693">
            <v>1</v>
          </cell>
          <cell r="M4693" t="str">
            <v>UNID.</v>
          </cell>
          <cell r="N4693" t="str">
            <v>TRACTO</v>
          </cell>
          <cell r="O4693">
            <v>29</v>
          </cell>
          <cell r="P4693" t="str">
            <v>M4</v>
          </cell>
          <cell r="Q4693" t="str">
            <v>J1</v>
          </cell>
          <cell r="R4693" t="str">
            <v>J6</v>
          </cell>
          <cell r="S4693" t="str">
            <v>ENTREGADO</v>
          </cell>
          <cell r="T4693">
            <v>0</v>
          </cell>
          <cell r="U4693" t="str">
            <v>JULLIRI APAZA UBALDO</v>
          </cell>
          <cell r="V4693" t="str">
            <v>FLOREZ CONDORI  JOSE WILLIANS</v>
          </cell>
        </row>
        <row r="4694">
          <cell r="A4694">
            <v>4721</v>
          </cell>
          <cell r="B4694">
            <v>42761</v>
          </cell>
          <cell r="C4694" t="str">
            <v>ENERO</v>
          </cell>
          <cell r="D4694" t="str">
            <v>2017</v>
          </cell>
          <cell r="E4694">
            <v>853</v>
          </cell>
          <cell r="F4694" t="str">
            <v>ABR-741</v>
          </cell>
          <cell r="G4694" t="str">
            <v>T3N-974</v>
          </cell>
          <cell r="H4694" t="str">
            <v>LAS BAMBAS</v>
          </cell>
          <cell r="I4694">
            <v>115163</v>
          </cell>
          <cell r="J4694" t="str">
            <v>REPUESTO</v>
          </cell>
          <cell r="K4694" t="str">
            <v>ARANDELA PLANA 1/4</v>
          </cell>
          <cell r="L4694">
            <v>2</v>
          </cell>
          <cell r="M4694" t="str">
            <v>UNID.</v>
          </cell>
          <cell r="N4694" t="str">
            <v>TRACTO</v>
          </cell>
          <cell r="O4694">
            <v>29</v>
          </cell>
          <cell r="P4694" t="str">
            <v>M4</v>
          </cell>
          <cell r="Q4694" t="str">
            <v>J1</v>
          </cell>
          <cell r="R4694" t="str">
            <v>J6</v>
          </cell>
          <cell r="S4694" t="str">
            <v>ENTREGADO</v>
          </cell>
          <cell r="T4694">
            <v>0</v>
          </cell>
          <cell r="U4694" t="str">
            <v>JULLIRI APAZA UBALDO</v>
          </cell>
          <cell r="V4694" t="str">
            <v>FLOREZ CONDORI  JOSE WILLIANS</v>
          </cell>
        </row>
        <row r="4695">
          <cell r="A4695">
            <v>4704</v>
          </cell>
          <cell r="B4695">
            <v>42761</v>
          </cell>
          <cell r="C4695" t="str">
            <v>ENERO</v>
          </cell>
          <cell r="D4695" t="str">
            <v>2017</v>
          </cell>
          <cell r="E4695">
            <v>849</v>
          </cell>
          <cell r="F4695" t="str">
            <v>AKX-731</v>
          </cell>
          <cell r="G4695" t="str">
            <v>TCD-980</v>
          </cell>
          <cell r="H4695" t="str">
            <v>LAS BAMBAS</v>
          </cell>
          <cell r="I4695">
            <v>40489</v>
          </cell>
          <cell r="J4695" t="str">
            <v>REPUESTO</v>
          </cell>
          <cell r="K4695" t="str">
            <v>FILTRO DE COMBUSTIBLE</v>
          </cell>
          <cell r="L4695">
            <v>1</v>
          </cell>
          <cell r="M4695" t="str">
            <v>UNID.</v>
          </cell>
          <cell r="N4695" t="str">
            <v>TRACTO</v>
          </cell>
          <cell r="O4695">
            <v>29</v>
          </cell>
          <cell r="P4695" t="str">
            <v>J5</v>
          </cell>
          <cell r="Q4695" t="str">
            <v>J5</v>
          </cell>
          <cell r="R4695" t="str">
            <v>J6</v>
          </cell>
          <cell r="S4695" t="str">
            <v>ENTREGADO</v>
          </cell>
          <cell r="T4695">
            <v>0</v>
          </cell>
          <cell r="U4695" t="str">
            <v>CONZA HUALLA NOELIA</v>
          </cell>
          <cell r="V4695" t="str">
            <v>CONZA HUALLA NOELIA</v>
          </cell>
        </row>
        <row r="4696">
          <cell r="A4696">
            <v>4730</v>
          </cell>
          <cell r="B4696">
            <v>42761</v>
          </cell>
          <cell r="C4696" t="str">
            <v>ENERO</v>
          </cell>
          <cell r="D4696" t="str">
            <v>2017</v>
          </cell>
          <cell r="E4696">
            <v>819</v>
          </cell>
          <cell r="F4696" t="str">
            <v>C4G-751</v>
          </cell>
          <cell r="G4696" t="str">
            <v>CAMIONETA</v>
          </cell>
          <cell r="H4696" t="str">
            <v>LAS BAMBAS</v>
          </cell>
          <cell r="I4696">
            <v>120524</v>
          </cell>
          <cell r="J4696" t="str">
            <v>REPUESTO</v>
          </cell>
          <cell r="K4696" t="str">
            <v>GASOLINA</v>
          </cell>
          <cell r="L4696">
            <v>2</v>
          </cell>
          <cell r="M4696" t="str">
            <v>GLNS.</v>
          </cell>
          <cell r="N4696" t="str">
            <v>CAMIONETA</v>
          </cell>
          <cell r="O4696">
            <v>29</v>
          </cell>
          <cell r="P4696" t="str">
            <v>M6</v>
          </cell>
          <cell r="Q4696" t="str">
            <v>J1</v>
          </cell>
          <cell r="R4696" t="str">
            <v>J6</v>
          </cell>
          <cell r="S4696" t="str">
            <v>ENTREGADO</v>
          </cell>
          <cell r="T4696">
            <v>0</v>
          </cell>
          <cell r="U4696" t="str">
            <v>PARI VENTURA  EDSON ORLANDO</v>
          </cell>
          <cell r="V4696" t="str">
            <v>FLOREZ CONDORI  JOSE WILLIANS</v>
          </cell>
        </row>
        <row r="4697">
          <cell r="A4697">
            <v>4722</v>
          </cell>
          <cell r="B4697">
            <v>42761</v>
          </cell>
          <cell r="C4697" t="str">
            <v>ENERO</v>
          </cell>
          <cell r="D4697" t="str">
            <v>2017</v>
          </cell>
          <cell r="E4697">
            <v>912</v>
          </cell>
          <cell r="F4697" t="str">
            <v>C5R-895</v>
          </cell>
          <cell r="G4697" t="str">
            <v>TBL-976</v>
          </cell>
          <cell r="H4697" t="str">
            <v>LAS BAMBAS</v>
          </cell>
          <cell r="I4697">
            <v>175495</v>
          </cell>
          <cell r="J4697" t="str">
            <v>REPUESTO</v>
          </cell>
          <cell r="K4697" t="str">
            <v>ABRAZADERA DE INTERCOOLER</v>
          </cell>
          <cell r="L4697">
            <v>1</v>
          </cell>
          <cell r="M4697" t="str">
            <v>UNID.</v>
          </cell>
          <cell r="N4697" t="str">
            <v>TRACTO</v>
          </cell>
          <cell r="O4697">
            <v>29</v>
          </cell>
          <cell r="P4697" t="str">
            <v>M1</v>
          </cell>
          <cell r="Q4697" t="str">
            <v>J1</v>
          </cell>
          <cell r="R4697" t="str">
            <v>J6</v>
          </cell>
          <cell r="S4697" t="str">
            <v>ENTREGADO</v>
          </cell>
          <cell r="T4697">
            <v>0</v>
          </cell>
          <cell r="U4697" t="str">
            <v>CABEZAS SANCHEZ JEAN JHONATAN</v>
          </cell>
          <cell r="V4697" t="str">
            <v>FLOREZ CONDORI  JOSE WILLIANS</v>
          </cell>
        </row>
        <row r="4698">
          <cell r="A4698">
            <v>4695</v>
          </cell>
          <cell r="B4698">
            <v>42761</v>
          </cell>
          <cell r="C4698" t="str">
            <v>ENERO</v>
          </cell>
          <cell r="D4698" t="str">
            <v>2017</v>
          </cell>
          <cell r="E4698">
            <v>918</v>
          </cell>
          <cell r="F4698" t="str">
            <v>C5R-896</v>
          </cell>
          <cell r="G4698" t="str">
            <v>A0U-977</v>
          </cell>
          <cell r="H4698" t="str">
            <v>LAS BAMBAS</v>
          </cell>
          <cell r="I4698">
            <v>217318</v>
          </cell>
          <cell r="J4698" t="str">
            <v>REPUESTO</v>
          </cell>
          <cell r="K4698" t="str">
            <v>TURBO</v>
          </cell>
          <cell r="L4698">
            <v>1</v>
          </cell>
          <cell r="M4698" t="str">
            <v>UNID.</v>
          </cell>
          <cell r="N4698" t="str">
            <v>TRACTO</v>
          </cell>
          <cell r="O4698">
            <v>29</v>
          </cell>
          <cell r="P4698" t="str">
            <v>M8</v>
          </cell>
          <cell r="Q4698" t="str">
            <v>J1</v>
          </cell>
          <cell r="R4698" t="str">
            <v>J6</v>
          </cell>
          <cell r="S4698" t="str">
            <v>ENTREGADO</v>
          </cell>
          <cell r="T4698">
            <v>0</v>
          </cell>
          <cell r="U4698" t="str">
            <v>VARILLAS GAGO  OSCAR ALBERTO</v>
          </cell>
          <cell r="V4698" t="str">
            <v>FLOREZ CONDORI  JOSE WILLIANS</v>
          </cell>
        </row>
        <row r="4699">
          <cell r="A4699">
            <v>4696</v>
          </cell>
          <cell r="B4699">
            <v>42761</v>
          </cell>
          <cell r="C4699" t="str">
            <v>ENERO</v>
          </cell>
          <cell r="D4699" t="str">
            <v>2017</v>
          </cell>
          <cell r="E4699">
            <v>918</v>
          </cell>
          <cell r="F4699" t="str">
            <v>C5R-896</v>
          </cell>
          <cell r="G4699" t="str">
            <v>A0U-977</v>
          </cell>
          <cell r="H4699" t="str">
            <v>LAS BAMBAS</v>
          </cell>
          <cell r="I4699">
            <v>217318</v>
          </cell>
          <cell r="J4699" t="str">
            <v>REPUESTO</v>
          </cell>
          <cell r="K4699" t="str">
            <v>FOCO LAGRIMON AMBAR</v>
          </cell>
          <cell r="L4699">
            <v>1</v>
          </cell>
          <cell r="M4699" t="str">
            <v>UNID.</v>
          </cell>
          <cell r="N4699" t="str">
            <v>TRACTO</v>
          </cell>
          <cell r="O4699">
            <v>29</v>
          </cell>
          <cell r="P4699" t="str">
            <v>E2</v>
          </cell>
          <cell r="Q4699" t="str">
            <v>J1</v>
          </cell>
          <cell r="R4699" t="str">
            <v>J6</v>
          </cell>
          <cell r="S4699" t="str">
            <v>ENTREGADO</v>
          </cell>
          <cell r="T4699">
            <v>0</v>
          </cell>
          <cell r="U4699" t="str">
            <v>YUCA BELLIDO BORIS YERSY</v>
          </cell>
          <cell r="V4699" t="str">
            <v>FLOREZ CONDORI  JOSE WILLIANS</v>
          </cell>
        </row>
        <row r="4700">
          <cell r="A4700">
            <v>4697</v>
          </cell>
          <cell r="B4700">
            <v>42761</v>
          </cell>
          <cell r="C4700" t="str">
            <v>ENERO</v>
          </cell>
          <cell r="D4700" t="str">
            <v>2017</v>
          </cell>
          <cell r="E4700">
            <v>918</v>
          </cell>
          <cell r="F4700" t="str">
            <v>C5R-896</v>
          </cell>
          <cell r="G4700" t="str">
            <v>A0U-977</v>
          </cell>
          <cell r="H4700" t="str">
            <v>LAS BAMBAS</v>
          </cell>
          <cell r="I4700">
            <v>217318</v>
          </cell>
          <cell r="J4700" t="str">
            <v>REPUESTO</v>
          </cell>
          <cell r="K4700" t="str">
            <v>FARO LATERAL RECTANGULAR AMBAR</v>
          </cell>
          <cell r="L4700">
            <v>1</v>
          </cell>
          <cell r="M4700" t="str">
            <v>UNID.</v>
          </cell>
          <cell r="N4700" t="str">
            <v>CISTERNA</v>
          </cell>
          <cell r="O4700">
            <v>29</v>
          </cell>
          <cell r="P4700" t="str">
            <v>E2</v>
          </cell>
          <cell r="Q4700" t="str">
            <v>J1</v>
          </cell>
          <cell r="R4700" t="str">
            <v>J6</v>
          </cell>
          <cell r="S4700" t="str">
            <v>ENTREGADO</v>
          </cell>
          <cell r="T4700">
            <v>0</v>
          </cell>
          <cell r="U4700" t="str">
            <v>YUCA BELLIDO BORIS YERSY</v>
          </cell>
          <cell r="V4700" t="str">
            <v>FLOREZ CONDORI  JOSE WILLIANS</v>
          </cell>
        </row>
        <row r="4701">
          <cell r="A4701">
            <v>4698</v>
          </cell>
          <cell r="B4701">
            <v>42761</v>
          </cell>
          <cell r="C4701" t="str">
            <v>ENERO</v>
          </cell>
          <cell r="D4701" t="str">
            <v>2017</v>
          </cell>
          <cell r="E4701">
            <v>918</v>
          </cell>
          <cell r="F4701" t="str">
            <v>C5R-896</v>
          </cell>
          <cell r="G4701" t="str">
            <v>A0U-977</v>
          </cell>
          <cell r="H4701" t="str">
            <v>LAS BAMBAS</v>
          </cell>
          <cell r="I4701">
            <v>217318</v>
          </cell>
          <cell r="J4701" t="str">
            <v>REPUESTO</v>
          </cell>
          <cell r="K4701" t="str">
            <v>PARCHE RACK 14</v>
          </cell>
          <cell r="L4701">
            <v>1</v>
          </cell>
          <cell r="M4701" t="str">
            <v>UNID.</v>
          </cell>
          <cell r="N4701" t="str">
            <v>CISTERNA</v>
          </cell>
          <cell r="O4701">
            <v>29</v>
          </cell>
          <cell r="P4701" t="str">
            <v>N2</v>
          </cell>
          <cell r="Q4701" t="str">
            <v>J3</v>
          </cell>
          <cell r="R4701" t="str">
            <v>J6</v>
          </cell>
          <cell r="S4701" t="str">
            <v>ENTREGADO</v>
          </cell>
          <cell r="T4701">
            <v>0</v>
          </cell>
          <cell r="U4701" t="str">
            <v>MAMANI LARICO  EDUARDO ALVARO</v>
          </cell>
          <cell r="V4701" t="str">
            <v>CHURA PIZARRO ALBERTO</v>
          </cell>
        </row>
        <row r="4702">
          <cell r="A4702">
            <v>4699</v>
          </cell>
          <cell r="B4702">
            <v>42761</v>
          </cell>
          <cell r="C4702" t="str">
            <v>ENERO</v>
          </cell>
          <cell r="D4702" t="str">
            <v>2017</v>
          </cell>
          <cell r="E4702">
            <v>918</v>
          </cell>
          <cell r="F4702" t="str">
            <v>C5R-896</v>
          </cell>
          <cell r="G4702" t="str">
            <v>A0U-977</v>
          </cell>
          <cell r="H4702" t="str">
            <v>LAS BAMBAS</v>
          </cell>
          <cell r="I4702">
            <v>217318</v>
          </cell>
          <cell r="J4702" t="str">
            <v>REPUESTO</v>
          </cell>
          <cell r="K4702" t="str">
            <v>ESPARRAGOS DE RUEDA</v>
          </cell>
          <cell r="L4702">
            <v>1</v>
          </cell>
          <cell r="M4702" t="str">
            <v>UNID.</v>
          </cell>
          <cell r="N4702" t="str">
            <v>CISTERNA</v>
          </cell>
          <cell r="O4702">
            <v>29</v>
          </cell>
          <cell r="P4702" t="str">
            <v>M8</v>
          </cell>
          <cell r="Q4702" t="str">
            <v>J1</v>
          </cell>
          <cell r="R4702" t="str">
            <v>J6</v>
          </cell>
          <cell r="S4702" t="str">
            <v>ENTREGADO</v>
          </cell>
          <cell r="T4702">
            <v>0</v>
          </cell>
          <cell r="U4702" t="str">
            <v>VARILLAS GAGO  OSCAR ALBERTO</v>
          </cell>
          <cell r="V4702" t="str">
            <v>FLOREZ CONDORI  JOSE WILLIANS</v>
          </cell>
        </row>
        <row r="4703">
          <cell r="A4703">
            <v>4700</v>
          </cell>
          <cell r="B4703">
            <v>42761</v>
          </cell>
          <cell r="C4703" t="str">
            <v>ENERO</v>
          </cell>
          <cell r="D4703" t="str">
            <v>2017</v>
          </cell>
          <cell r="E4703">
            <v>918</v>
          </cell>
          <cell r="F4703" t="str">
            <v>C5R-896</v>
          </cell>
          <cell r="G4703" t="str">
            <v>A0U-977</v>
          </cell>
          <cell r="H4703" t="str">
            <v>LAS BAMBAS</v>
          </cell>
          <cell r="I4703">
            <v>217318</v>
          </cell>
          <cell r="J4703" t="str">
            <v>REPUESTO</v>
          </cell>
          <cell r="K4703" t="str">
            <v>TUERCA DEL ESPARRAGO</v>
          </cell>
          <cell r="L4703">
            <v>1</v>
          </cell>
          <cell r="M4703" t="str">
            <v>UNID.</v>
          </cell>
          <cell r="N4703" t="str">
            <v>CISTERNA</v>
          </cell>
          <cell r="O4703">
            <v>29</v>
          </cell>
          <cell r="P4703" t="str">
            <v>M8</v>
          </cell>
          <cell r="Q4703" t="str">
            <v>J1</v>
          </cell>
          <cell r="R4703" t="str">
            <v>J6</v>
          </cell>
          <cell r="S4703" t="str">
            <v>ENTREGADO</v>
          </cell>
          <cell r="T4703">
            <v>0</v>
          </cell>
          <cell r="U4703" t="str">
            <v>VARILLAS GAGO  OSCAR ALBERTO</v>
          </cell>
          <cell r="V4703" t="str">
            <v>FLOREZ CONDORI  JOSE WILLIANS</v>
          </cell>
        </row>
        <row r="4704">
          <cell r="A4704">
            <v>4724</v>
          </cell>
          <cell r="B4704">
            <v>42761</v>
          </cell>
          <cell r="C4704" t="str">
            <v>ENERO</v>
          </cell>
          <cell r="D4704" t="str">
            <v>2017</v>
          </cell>
          <cell r="E4704">
            <v>909</v>
          </cell>
          <cell r="F4704" t="str">
            <v>C9M-902</v>
          </cell>
          <cell r="G4704" t="str">
            <v>B8L-970</v>
          </cell>
          <cell r="H4704" t="str">
            <v>LAS BAMBAS</v>
          </cell>
          <cell r="I4704">
            <v>215158</v>
          </cell>
          <cell r="J4704" t="str">
            <v>SERVICIO</v>
          </cell>
          <cell r="K4704" t="str">
            <v>SERVICIO DE REPARACION DE RADIO BASE</v>
          </cell>
          <cell r="L4704">
            <v>1</v>
          </cell>
          <cell r="M4704" t="str">
            <v>UNID.</v>
          </cell>
          <cell r="N4704" t="str">
            <v>TRACTO</v>
          </cell>
          <cell r="O4704" t="e">
            <v>#VALUE!</v>
          </cell>
          <cell r="P4704" t="str">
            <v>J1</v>
          </cell>
          <cell r="Q4704" t="str">
            <v>J1</v>
          </cell>
          <cell r="R4704" t="str">
            <v>J6</v>
          </cell>
          <cell r="S4704" t="str">
            <v>ENTREGADO</v>
          </cell>
          <cell r="T4704" t="str">
            <v>ANULADO</v>
          </cell>
          <cell r="U4704" t="str">
            <v>FLOREZ CONDORI  JOSE WILLIANS</v>
          </cell>
          <cell r="V4704" t="str">
            <v>FLOREZ CONDORI  JOSE WILLIANS</v>
          </cell>
        </row>
        <row r="4705">
          <cell r="A4705">
            <v>4692</v>
          </cell>
          <cell r="B4705">
            <v>42761</v>
          </cell>
          <cell r="C4705" t="str">
            <v>ENERO</v>
          </cell>
          <cell r="D4705" t="str">
            <v>2017</v>
          </cell>
          <cell r="E4705">
            <v>917</v>
          </cell>
          <cell r="F4705" t="str">
            <v>D3O-742</v>
          </cell>
          <cell r="G4705" t="str">
            <v>B8L-971</v>
          </cell>
          <cell r="H4705" t="str">
            <v>LAS BAMBAS</v>
          </cell>
          <cell r="I4705">
            <v>192122</v>
          </cell>
          <cell r="J4705" t="str">
            <v>REPUESTO</v>
          </cell>
          <cell r="K4705" t="str">
            <v>FOCO PILOTO DOBLE CONTACTO</v>
          </cell>
          <cell r="L4705">
            <v>1</v>
          </cell>
          <cell r="M4705" t="str">
            <v>UNID.</v>
          </cell>
          <cell r="N4705" t="str">
            <v>TRACTO</v>
          </cell>
          <cell r="O4705">
            <v>29</v>
          </cell>
          <cell r="P4705" t="str">
            <v>E3</v>
          </cell>
          <cell r="Q4705" t="str">
            <v>J1</v>
          </cell>
          <cell r="R4705" t="str">
            <v>J6</v>
          </cell>
          <cell r="S4705" t="str">
            <v>ENTREGADO</v>
          </cell>
          <cell r="T4705">
            <v>0</v>
          </cell>
          <cell r="U4705" t="str">
            <v>CONDORI CHURATA ALEX</v>
          </cell>
          <cell r="V4705" t="str">
            <v>FLOREZ CONDORI  JOSE WILLIANS</v>
          </cell>
        </row>
        <row r="4706">
          <cell r="A4706">
            <v>4693</v>
          </cell>
          <cell r="B4706">
            <v>42761</v>
          </cell>
          <cell r="C4706" t="str">
            <v>ENERO</v>
          </cell>
          <cell r="D4706" t="str">
            <v>2017</v>
          </cell>
          <cell r="E4706">
            <v>917</v>
          </cell>
          <cell r="F4706" t="str">
            <v>D3O-742</v>
          </cell>
          <cell r="G4706" t="str">
            <v>B8L-971</v>
          </cell>
          <cell r="H4706" t="str">
            <v>LAS BAMBAS</v>
          </cell>
          <cell r="I4706">
            <v>192122</v>
          </cell>
          <cell r="J4706" t="str">
            <v>REPUESTO</v>
          </cell>
          <cell r="K4706" t="str">
            <v>FARO LATERAL CIRCULAR 2" COLOR NARANJA</v>
          </cell>
          <cell r="L4706">
            <v>1</v>
          </cell>
          <cell r="M4706" t="str">
            <v>UNID.</v>
          </cell>
          <cell r="N4706" t="str">
            <v>CISTERNA</v>
          </cell>
          <cell r="O4706">
            <v>29</v>
          </cell>
          <cell r="P4706" t="str">
            <v>E3</v>
          </cell>
          <cell r="Q4706" t="str">
            <v>J1</v>
          </cell>
          <cell r="R4706" t="str">
            <v>J6</v>
          </cell>
          <cell r="S4706" t="str">
            <v>ENTREGADO</v>
          </cell>
          <cell r="T4706">
            <v>0</v>
          </cell>
          <cell r="U4706" t="str">
            <v>CONDORI CHURATA ALEX</v>
          </cell>
          <cell r="V4706" t="str">
            <v>FLOREZ CONDORI  JOSE WILLIANS</v>
          </cell>
        </row>
        <row r="4707">
          <cell r="A4707">
            <v>4694</v>
          </cell>
          <cell r="B4707">
            <v>42761</v>
          </cell>
          <cell r="C4707" t="str">
            <v>ENERO</v>
          </cell>
          <cell r="D4707" t="str">
            <v>2017</v>
          </cell>
          <cell r="E4707">
            <v>917</v>
          </cell>
          <cell r="F4707" t="str">
            <v>D3O-742</v>
          </cell>
          <cell r="G4707" t="str">
            <v>B8L-971</v>
          </cell>
          <cell r="H4707" t="str">
            <v>LAS BAMBAS</v>
          </cell>
          <cell r="I4707">
            <v>192122</v>
          </cell>
          <cell r="J4707" t="str">
            <v>REPUESTO</v>
          </cell>
          <cell r="K4707" t="str">
            <v>PRESINTOS 200</v>
          </cell>
          <cell r="L4707">
            <v>10</v>
          </cell>
          <cell r="M4707" t="str">
            <v>UNID.</v>
          </cell>
          <cell r="N4707" t="str">
            <v>CISTERNA</v>
          </cell>
          <cell r="O4707">
            <v>29</v>
          </cell>
          <cell r="P4707" t="str">
            <v>E3</v>
          </cell>
          <cell r="Q4707" t="str">
            <v>J1</v>
          </cell>
          <cell r="R4707" t="str">
            <v>J6</v>
          </cell>
          <cell r="S4707" t="str">
            <v>ENTREGADO</v>
          </cell>
          <cell r="T4707">
            <v>0</v>
          </cell>
          <cell r="U4707" t="str">
            <v>CONDORI CHURATA ALEX</v>
          </cell>
          <cell r="V4707" t="str">
            <v>FLOREZ CONDORI  JOSE WILLIANS</v>
          </cell>
        </row>
        <row r="4708">
          <cell r="A4708">
            <v>4708</v>
          </cell>
          <cell r="B4708">
            <v>42761</v>
          </cell>
          <cell r="C4708" t="str">
            <v>ENERO</v>
          </cell>
          <cell r="D4708" t="str">
            <v>2017</v>
          </cell>
          <cell r="E4708">
            <v>917</v>
          </cell>
          <cell r="F4708" t="str">
            <v>D3O-742</v>
          </cell>
          <cell r="G4708" t="str">
            <v>B8L-971</v>
          </cell>
          <cell r="H4708" t="str">
            <v>LAS BAMBAS</v>
          </cell>
          <cell r="I4708">
            <v>192122</v>
          </cell>
          <cell r="J4708" t="str">
            <v>REPUESTO</v>
          </cell>
          <cell r="K4708" t="str">
            <v>LLAVE DE COMBUSTIBLE LH</v>
          </cell>
          <cell r="L4708">
            <v>1</v>
          </cell>
          <cell r="M4708" t="str">
            <v>UNID.</v>
          </cell>
          <cell r="N4708" t="str">
            <v>TRACTO</v>
          </cell>
          <cell r="O4708">
            <v>29</v>
          </cell>
          <cell r="P4708" t="str">
            <v>M8</v>
          </cell>
          <cell r="Q4708" t="str">
            <v>J1</v>
          </cell>
          <cell r="R4708" t="str">
            <v>J6</v>
          </cell>
          <cell r="S4708" t="str">
            <v>ENTREGADO</v>
          </cell>
          <cell r="T4708">
            <v>0</v>
          </cell>
          <cell r="U4708" t="str">
            <v>VARILLAS GAGO  OSCAR ALBERTO</v>
          </cell>
          <cell r="V4708" t="str">
            <v>FLOREZ CONDORI  JOSE WILLIANS</v>
          </cell>
        </row>
        <row r="4709">
          <cell r="A4709">
            <v>4709</v>
          </cell>
          <cell r="B4709">
            <v>42761</v>
          </cell>
          <cell r="C4709" t="str">
            <v>ENERO</v>
          </cell>
          <cell r="D4709" t="str">
            <v>2017</v>
          </cell>
          <cell r="E4709">
            <v>917</v>
          </cell>
          <cell r="F4709" t="str">
            <v>D3O-742</v>
          </cell>
          <cell r="G4709" t="str">
            <v>B8L-971</v>
          </cell>
          <cell r="H4709" t="str">
            <v>LAS BAMBAS</v>
          </cell>
          <cell r="I4709">
            <v>192122</v>
          </cell>
          <cell r="J4709" t="str">
            <v>REPUESTO</v>
          </cell>
          <cell r="K4709" t="str">
            <v>LLAVE DE COMBUSTIBLE RH</v>
          </cell>
          <cell r="L4709">
            <v>1</v>
          </cell>
          <cell r="M4709" t="str">
            <v>UNID.</v>
          </cell>
          <cell r="N4709" t="str">
            <v>TRACTO</v>
          </cell>
          <cell r="O4709">
            <v>29</v>
          </cell>
          <cell r="P4709" t="str">
            <v>M8</v>
          </cell>
          <cell r="Q4709" t="str">
            <v>J1</v>
          </cell>
          <cell r="R4709" t="str">
            <v>J6</v>
          </cell>
          <cell r="S4709" t="str">
            <v>ENTREGADO</v>
          </cell>
          <cell r="T4709">
            <v>0</v>
          </cell>
          <cell r="U4709" t="str">
            <v>VARILLAS GAGO  OSCAR ALBERTO</v>
          </cell>
          <cell r="V4709" t="str">
            <v>FLOREZ CONDORI  JOSE WILLIANS</v>
          </cell>
        </row>
        <row r="4710">
          <cell r="A4710">
            <v>4710</v>
          </cell>
          <cell r="B4710">
            <v>42761</v>
          </cell>
          <cell r="C4710" t="str">
            <v>ENERO</v>
          </cell>
          <cell r="D4710" t="str">
            <v>2017</v>
          </cell>
          <cell r="E4710">
            <v>917</v>
          </cell>
          <cell r="F4710" t="str">
            <v>D3O-742</v>
          </cell>
          <cell r="G4710" t="str">
            <v>B8L-971</v>
          </cell>
          <cell r="H4710" t="str">
            <v>LAS BAMBAS</v>
          </cell>
          <cell r="I4710">
            <v>192122</v>
          </cell>
          <cell r="J4710" t="str">
            <v>REPUESTO</v>
          </cell>
          <cell r="K4710" t="str">
            <v>FILTRO DE COMBUSTIBLE</v>
          </cell>
          <cell r="L4710">
            <v>1</v>
          </cell>
          <cell r="M4710" t="str">
            <v>UNID.</v>
          </cell>
          <cell r="N4710" t="str">
            <v>TRACTO</v>
          </cell>
          <cell r="O4710">
            <v>29</v>
          </cell>
          <cell r="P4710" t="str">
            <v>M8</v>
          </cell>
          <cell r="Q4710" t="str">
            <v>J1</v>
          </cell>
          <cell r="R4710" t="str">
            <v>J6</v>
          </cell>
          <cell r="S4710" t="str">
            <v>ENTREGADO</v>
          </cell>
          <cell r="T4710">
            <v>0</v>
          </cell>
          <cell r="U4710" t="str">
            <v>VARILLAS GAGO  OSCAR ALBERTO</v>
          </cell>
          <cell r="V4710" t="str">
            <v>FLOREZ CONDORI  JOSE WILLIANS</v>
          </cell>
        </row>
        <row r="4711">
          <cell r="A4711">
            <v>4711</v>
          </cell>
          <cell r="B4711">
            <v>42761</v>
          </cell>
          <cell r="C4711" t="str">
            <v>ENERO</v>
          </cell>
          <cell r="D4711" t="str">
            <v>2017</v>
          </cell>
          <cell r="E4711">
            <v>917</v>
          </cell>
          <cell r="F4711" t="str">
            <v>D3O-742</v>
          </cell>
          <cell r="G4711" t="str">
            <v>B8L-971</v>
          </cell>
          <cell r="H4711" t="str">
            <v>LAS BAMBAS</v>
          </cell>
          <cell r="I4711">
            <v>192122</v>
          </cell>
          <cell r="J4711" t="str">
            <v>REPUESTO</v>
          </cell>
          <cell r="K4711" t="str">
            <v>FORMADOR DE EMPAQUETADURAS (GOMALACKA)</v>
          </cell>
          <cell r="L4711">
            <v>1</v>
          </cell>
          <cell r="M4711" t="str">
            <v>UNID.</v>
          </cell>
          <cell r="N4711" t="str">
            <v>TRACTO</v>
          </cell>
          <cell r="O4711">
            <v>29</v>
          </cell>
          <cell r="P4711" t="str">
            <v>M8</v>
          </cell>
          <cell r="Q4711" t="str">
            <v>J1</v>
          </cell>
          <cell r="R4711" t="str">
            <v>J6</v>
          </cell>
          <cell r="S4711" t="str">
            <v>ENTREGADO</v>
          </cell>
          <cell r="T4711">
            <v>0</v>
          </cell>
          <cell r="U4711" t="str">
            <v>VARILLAS GAGO  OSCAR ALBERTO</v>
          </cell>
          <cell r="V4711" t="str">
            <v>FLOREZ CONDORI  JOSE WILLIANS</v>
          </cell>
        </row>
        <row r="4712">
          <cell r="A4712">
            <v>4689</v>
          </cell>
          <cell r="B4712">
            <v>42761</v>
          </cell>
          <cell r="C4712" t="str">
            <v>ENERO</v>
          </cell>
          <cell r="D4712" t="str">
            <v>2017</v>
          </cell>
          <cell r="E4712">
            <v>905</v>
          </cell>
          <cell r="F4712" t="str">
            <v>D3P-744</v>
          </cell>
          <cell r="G4712" t="str">
            <v>A0F-996</v>
          </cell>
          <cell r="H4712" t="str">
            <v>LAS BAMBAS</v>
          </cell>
          <cell r="I4712">
            <v>161019</v>
          </cell>
          <cell r="J4712" t="str">
            <v>REPUESTO</v>
          </cell>
          <cell r="K4712" t="str">
            <v>ZAPATAS</v>
          </cell>
          <cell r="L4712">
            <v>1</v>
          </cell>
          <cell r="M4712" t="str">
            <v>JUEGO</v>
          </cell>
          <cell r="N4712" t="str">
            <v>CISTERNA</v>
          </cell>
          <cell r="O4712">
            <v>29</v>
          </cell>
          <cell r="P4712" t="str">
            <v>M1</v>
          </cell>
          <cell r="Q4712" t="str">
            <v>J1</v>
          </cell>
          <cell r="R4712" t="str">
            <v>J6</v>
          </cell>
          <cell r="S4712" t="str">
            <v>ENTREGADO</v>
          </cell>
          <cell r="T4712">
            <v>0</v>
          </cell>
          <cell r="U4712" t="str">
            <v>CABEZAS SANCHEZ JEAN JHONATAN</v>
          </cell>
          <cell r="V4712" t="str">
            <v>FLOREZ CONDORI  JOSE WILLIANS</v>
          </cell>
        </row>
        <row r="4713">
          <cell r="A4713">
            <v>4690</v>
          </cell>
          <cell r="B4713">
            <v>42761</v>
          </cell>
          <cell r="C4713" t="str">
            <v>ENERO</v>
          </cell>
          <cell r="D4713" t="str">
            <v>2017</v>
          </cell>
          <cell r="E4713">
            <v>905</v>
          </cell>
          <cell r="F4713" t="str">
            <v>D3P-744</v>
          </cell>
          <cell r="G4713" t="str">
            <v>A0F-996</v>
          </cell>
          <cell r="H4713" t="str">
            <v>LAS BAMBAS</v>
          </cell>
          <cell r="I4713">
            <v>161019</v>
          </cell>
          <cell r="J4713" t="str">
            <v>REPUESTO</v>
          </cell>
          <cell r="K4713" t="str">
            <v>RESORTES GRANDES DE PAZATA</v>
          </cell>
          <cell r="L4713">
            <v>2</v>
          </cell>
          <cell r="M4713" t="str">
            <v>UNID.</v>
          </cell>
          <cell r="N4713" t="str">
            <v>CISTERNA</v>
          </cell>
          <cell r="O4713">
            <v>29</v>
          </cell>
          <cell r="P4713" t="str">
            <v>M1</v>
          </cell>
          <cell r="Q4713" t="str">
            <v>J1</v>
          </cell>
          <cell r="R4713" t="str">
            <v>J6</v>
          </cell>
          <cell r="S4713" t="str">
            <v>ENTREGADO</v>
          </cell>
          <cell r="T4713">
            <v>0</v>
          </cell>
          <cell r="U4713" t="str">
            <v>CABEZAS SANCHEZ JEAN JHONATAN</v>
          </cell>
          <cell r="V4713" t="str">
            <v>FLOREZ CONDORI  JOSE WILLIANS</v>
          </cell>
        </row>
        <row r="4714">
          <cell r="A4714">
            <v>4691</v>
          </cell>
          <cell r="B4714">
            <v>42761</v>
          </cell>
          <cell r="C4714" t="str">
            <v>ENERO</v>
          </cell>
          <cell r="D4714" t="str">
            <v>2017</v>
          </cell>
          <cell r="E4714">
            <v>905</v>
          </cell>
          <cell r="F4714" t="str">
            <v>D3P-744</v>
          </cell>
          <cell r="G4714" t="str">
            <v>A0F-996</v>
          </cell>
          <cell r="H4714" t="str">
            <v>LAS BAMBAS</v>
          </cell>
          <cell r="I4714">
            <v>161019</v>
          </cell>
          <cell r="J4714" t="str">
            <v>REPUESTO</v>
          </cell>
          <cell r="K4714" t="str">
            <v>RESORTES PEQUEÑOS DE ZAPATA</v>
          </cell>
          <cell r="L4714">
            <v>4</v>
          </cell>
          <cell r="M4714" t="str">
            <v>UNID.</v>
          </cell>
          <cell r="N4714" t="str">
            <v>CISTERNA</v>
          </cell>
          <cell r="O4714">
            <v>29</v>
          </cell>
          <cell r="P4714" t="str">
            <v>M1</v>
          </cell>
          <cell r="Q4714" t="str">
            <v>J1</v>
          </cell>
          <cell r="R4714" t="str">
            <v>J6</v>
          </cell>
          <cell r="S4714" t="str">
            <v>ENTREGADO</v>
          </cell>
          <cell r="T4714">
            <v>0</v>
          </cell>
          <cell r="U4714" t="str">
            <v>CABEZAS SANCHEZ JEAN JHONATAN</v>
          </cell>
          <cell r="V4714" t="str">
            <v>FLOREZ CONDORI  JOSE WILLIANS</v>
          </cell>
        </row>
        <row r="4715">
          <cell r="A4715">
            <v>4725</v>
          </cell>
          <cell r="B4715">
            <v>42761</v>
          </cell>
          <cell r="C4715" t="str">
            <v>ENERO</v>
          </cell>
          <cell r="D4715" t="str">
            <v>2017</v>
          </cell>
          <cell r="E4715">
            <v>902</v>
          </cell>
          <cell r="F4715" t="str">
            <v>D3P-747</v>
          </cell>
          <cell r="G4715" t="str">
            <v>A0T-985</v>
          </cell>
          <cell r="H4715" t="str">
            <v>LAS BAMBAS</v>
          </cell>
          <cell r="I4715">
            <v>191689</v>
          </cell>
          <cell r="J4715" t="str">
            <v>SERVICIO</v>
          </cell>
          <cell r="K4715" t="str">
            <v>SERVICION DE REPARACION DE PETETE</v>
          </cell>
          <cell r="L4715">
            <v>1</v>
          </cell>
          <cell r="M4715" t="str">
            <v>UNID.</v>
          </cell>
          <cell r="N4715" t="str">
            <v>TRACTO</v>
          </cell>
          <cell r="O4715">
            <v>29</v>
          </cell>
          <cell r="P4715" t="str">
            <v>J1</v>
          </cell>
          <cell r="Q4715" t="str">
            <v>J1</v>
          </cell>
          <cell r="R4715" t="str">
            <v>J6</v>
          </cell>
          <cell r="S4715" t="str">
            <v>ENTREGADO</v>
          </cell>
          <cell r="T4715">
            <v>0</v>
          </cell>
          <cell r="U4715" t="str">
            <v>FLOREZ CONDORI  JOSE WILLIANS</v>
          </cell>
          <cell r="V4715" t="str">
            <v>FLOREZ CONDORI  JOSE WILLIANS</v>
          </cell>
        </row>
        <row r="4716">
          <cell r="A4716">
            <v>4703</v>
          </cell>
          <cell r="B4716">
            <v>42761</v>
          </cell>
          <cell r="C4716" t="str">
            <v>ENERO</v>
          </cell>
          <cell r="D4716" t="str">
            <v>2017</v>
          </cell>
          <cell r="E4716">
            <v>202</v>
          </cell>
          <cell r="F4716" t="str">
            <v>D3P-752</v>
          </cell>
          <cell r="G4716" t="str">
            <v>C5Y-985</v>
          </cell>
          <cell r="H4716" t="str">
            <v>LAS BAMBAS</v>
          </cell>
          <cell r="I4716">
            <v>150504</v>
          </cell>
          <cell r="J4716" t="str">
            <v>REPUESTO</v>
          </cell>
          <cell r="K4716" t="str">
            <v>FILTRO DE HIDROLINA</v>
          </cell>
          <cell r="L4716">
            <v>1</v>
          </cell>
          <cell r="M4716" t="str">
            <v>UNID.</v>
          </cell>
          <cell r="N4716" t="str">
            <v>TRACTO</v>
          </cell>
          <cell r="O4716">
            <v>29</v>
          </cell>
          <cell r="P4716" t="str">
            <v>M2</v>
          </cell>
          <cell r="Q4716" t="str">
            <v>J1</v>
          </cell>
          <cell r="R4716" t="str">
            <v>J6</v>
          </cell>
          <cell r="S4716" t="str">
            <v>ENTREGADO</v>
          </cell>
          <cell r="T4716">
            <v>0</v>
          </cell>
          <cell r="U4716" t="str">
            <v>CHUMPITAZ GAGO JULIO ENRIQUE</v>
          </cell>
          <cell r="V4716" t="str">
            <v>FLOREZ CONDORI  JOSE WILLIANS</v>
          </cell>
        </row>
        <row r="4717">
          <cell r="A4717">
            <v>4733</v>
          </cell>
          <cell r="B4717">
            <v>42761</v>
          </cell>
          <cell r="C4717" t="str">
            <v>ENERO</v>
          </cell>
          <cell r="D4717" t="str">
            <v>2017</v>
          </cell>
          <cell r="E4717">
            <v>919</v>
          </cell>
          <cell r="F4717" t="str">
            <v>D3R-791</v>
          </cell>
          <cell r="G4717" t="str">
            <v>B1M-993</v>
          </cell>
          <cell r="H4717" t="str">
            <v>LAS BAMBAS</v>
          </cell>
          <cell r="I4717">
            <v>146627</v>
          </cell>
          <cell r="J4717" t="str">
            <v>REPUESTO</v>
          </cell>
          <cell r="K4717" t="str">
            <v>PLANCHA 1/2 X 1.4M X 1M</v>
          </cell>
          <cell r="L4717">
            <v>1</v>
          </cell>
          <cell r="M4717" t="str">
            <v>UNID.</v>
          </cell>
          <cell r="N4717" t="str">
            <v>CISTERNA</v>
          </cell>
          <cell r="O4717">
            <v>29</v>
          </cell>
          <cell r="P4717" t="str">
            <v>S1</v>
          </cell>
          <cell r="Q4717" t="str">
            <v>J1</v>
          </cell>
          <cell r="R4717" t="str">
            <v>J6</v>
          </cell>
          <cell r="S4717" t="str">
            <v>ENTREGADO</v>
          </cell>
          <cell r="T4717">
            <v>0</v>
          </cell>
          <cell r="U4717" t="str">
            <v>BAYONA CRUZ CRISTIAN ARMANDO</v>
          </cell>
          <cell r="V4717" t="str">
            <v>FLOREZ CONDORI  JOSE WILLIANS</v>
          </cell>
        </row>
        <row r="4718">
          <cell r="A4718">
            <v>4734</v>
          </cell>
          <cell r="B4718">
            <v>42761</v>
          </cell>
          <cell r="C4718" t="str">
            <v>ENERO</v>
          </cell>
          <cell r="D4718" t="str">
            <v>2017</v>
          </cell>
          <cell r="E4718">
            <v>919</v>
          </cell>
          <cell r="F4718" t="str">
            <v>D3R-791</v>
          </cell>
          <cell r="G4718" t="str">
            <v>B1M-993</v>
          </cell>
          <cell r="H4718" t="str">
            <v>LAS BAMBAS</v>
          </cell>
          <cell r="I4718">
            <v>146627</v>
          </cell>
          <cell r="J4718" t="str">
            <v>REPUESTO</v>
          </cell>
          <cell r="K4718" t="str">
            <v>KING PIN PARA PLANCHA DE 1/2</v>
          </cell>
          <cell r="L4718">
            <v>1</v>
          </cell>
          <cell r="M4718" t="str">
            <v>UNID.</v>
          </cell>
          <cell r="N4718" t="str">
            <v>CISTERNA</v>
          </cell>
          <cell r="O4718">
            <v>29</v>
          </cell>
          <cell r="P4718" t="str">
            <v>S1</v>
          </cell>
          <cell r="Q4718" t="str">
            <v>J1</v>
          </cell>
          <cell r="R4718" t="str">
            <v>J6</v>
          </cell>
          <cell r="S4718" t="str">
            <v>ENTREGADO</v>
          </cell>
          <cell r="T4718">
            <v>0</v>
          </cell>
          <cell r="U4718" t="str">
            <v>BAYONA CRUZ CRISTIAN ARMANDO</v>
          </cell>
          <cell r="V4718" t="str">
            <v>FLOREZ CONDORI  JOSE WILLIANS</v>
          </cell>
        </row>
        <row r="4719">
          <cell r="A4719">
            <v>4705</v>
          </cell>
          <cell r="B4719">
            <v>42761</v>
          </cell>
          <cell r="C4719" t="str">
            <v>ENERO</v>
          </cell>
          <cell r="D4719" t="str">
            <v>2017</v>
          </cell>
          <cell r="E4719">
            <v>910</v>
          </cell>
          <cell r="F4719" t="str">
            <v>D3S-725</v>
          </cell>
          <cell r="G4719" t="str">
            <v>TBL-977</v>
          </cell>
          <cell r="H4719" t="str">
            <v>LAS BAMBAS</v>
          </cell>
          <cell r="I4719">
            <v>152676</v>
          </cell>
          <cell r="J4719" t="str">
            <v>REPUESTO</v>
          </cell>
          <cell r="K4719" t="str">
            <v>LLANTAS</v>
          </cell>
          <cell r="L4719">
            <v>4</v>
          </cell>
          <cell r="M4719" t="str">
            <v>UNID.</v>
          </cell>
          <cell r="N4719" t="str">
            <v>CISTERNA</v>
          </cell>
          <cell r="O4719">
            <v>29</v>
          </cell>
          <cell r="P4719" t="str">
            <v>N2</v>
          </cell>
          <cell r="Q4719" t="str">
            <v>J3</v>
          </cell>
          <cell r="R4719" t="str">
            <v>J6</v>
          </cell>
          <cell r="S4719" t="str">
            <v>ENTREGADO</v>
          </cell>
          <cell r="T4719">
            <v>0</v>
          </cell>
          <cell r="U4719" t="str">
            <v>MAMANI LARICO  EDUARDO ALVARO</v>
          </cell>
          <cell r="V4719" t="str">
            <v>CHURA PIZARRO ALBERTO</v>
          </cell>
        </row>
        <row r="4720">
          <cell r="A4720">
            <v>4712</v>
          </cell>
          <cell r="B4720">
            <v>42761</v>
          </cell>
          <cell r="C4720" t="str">
            <v>ENERO</v>
          </cell>
          <cell r="D4720" t="str">
            <v>2017</v>
          </cell>
          <cell r="E4720">
            <v>910</v>
          </cell>
          <cell r="F4720" t="str">
            <v>D3S-725</v>
          </cell>
          <cell r="G4720" t="str">
            <v>TBL-977</v>
          </cell>
          <cell r="H4720" t="str">
            <v>LAS BAMBAS</v>
          </cell>
          <cell r="I4720">
            <v>152676</v>
          </cell>
          <cell r="J4720" t="str">
            <v>REPUESTO</v>
          </cell>
          <cell r="K4720" t="str">
            <v>ZAPATAS</v>
          </cell>
          <cell r="L4720">
            <v>3</v>
          </cell>
          <cell r="M4720" t="str">
            <v>JUEGO</v>
          </cell>
          <cell r="N4720" t="str">
            <v>CISTERNA</v>
          </cell>
          <cell r="O4720">
            <v>29</v>
          </cell>
          <cell r="P4720" t="str">
            <v>M5</v>
          </cell>
          <cell r="Q4720" t="str">
            <v>J1</v>
          </cell>
          <cell r="R4720" t="str">
            <v>J6</v>
          </cell>
          <cell r="S4720" t="str">
            <v>ENTREGADO</v>
          </cell>
          <cell r="T4720">
            <v>0</v>
          </cell>
          <cell r="U4720" t="str">
            <v>LOPEZ RUIZ WILBERTO</v>
          </cell>
          <cell r="V4720" t="str">
            <v>FLOREZ CONDORI  JOSE WILLIANS</v>
          </cell>
        </row>
        <row r="4721">
          <cell r="A4721">
            <v>4713</v>
          </cell>
          <cell r="B4721">
            <v>42761</v>
          </cell>
          <cell r="C4721" t="str">
            <v>ENERO</v>
          </cell>
          <cell r="D4721" t="str">
            <v>2017</v>
          </cell>
          <cell r="E4721">
            <v>910</v>
          </cell>
          <cell r="F4721" t="str">
            <v>D3S-725</v>
          </cell>
          <cell r="G4721" t="str">
            <v>TBL-977</v>
          </cell>
          <cell r="H4721" t="str">
            <v>LAS BAMBAS</v>
          </cell>
          <cell r="I4721">
            <v>152676</v>
          </cell>
          <cell r="J4721" t="str">
            <v>REPUESTO</v>
          </cell>
          <cell r="K4721" t="str">
            <v>RESORTES GRANDES DE PAZATA</v>
          </cell>
          <cell r="L4721">
            <v>6</v>
          </cell>
          <cell r="M4721" t="str">
            <v>UNID.</v>
          </cell>
          <cell r="N4721" t="str">
            <v>CISTERNA</v>
          </cell>
          <cell r="O4721">
            <v>29</v>
          </cell>
          <cell r="P4721" t="str">
            <v>M5</v>
          </cell>
          <cell r="Q4721" t="str">
            <v>J1</v>
          </cell>
          <cell r="R4721" t="str">
            <v>J6</v>
          </cell>
          <cell r="S4721" t="str">
            <v>ENTREGADO</v>
          </cell>
          <cell r="T4721">
            <v>0</v>
          </cell>
          <cell r="U4721" t="str">
            <v>LOPEZ RUIZ WILBERTO</v>
          </cell>
          <cell r="V4721" t="str">
            <v>FLOREZ CONDORI  JOSE WILLIANS</v>
          </cell>
        </row>
        <row r="4722">
          <cell r="A4722">
            <v>4714</v>
          </cell>
          <cell r="B4722">
            <v>42761</v>
          </cell>
          <cell r="C4722" t="str">
            <v>ENERO</v>
          </cell>
          <cell r="D4722" t="str">
            <v>2017</v>
          </cell>
          <cell r="E4722">
            <v>910</v>
          </cell>
          <cell r="F4722" t="str">
            <v>D3S-725</v>
          </cell>
          <cell r="G4722" t="str">
            <v>TBL-977</v>
          </cell>
          <cell r="H4722" t="str">
            <v>LAS BAMBAS</v>
          </cell>
          <cell r="I4722">
            <v>152676</v>
          </cell>
          <cell r="J4722" t="str">
            <v>REPUESTO</v>
          </cell>
          <cell r="K4722" t="str">
            <v>RESORTES CHICOS DE ZAPATA</v>
          </cell>
          <cell r="L4722">
            <v>4</v>
          </cell>
          <cell r="M4722" t="str">
            <v>UNID.</v>
          </cell>
          <cell r="N4722" t="str">
            <v>CISTERNA</v>
          </cell>
          <cell r="O4722">
            <v>29</v>
          </cell>
          <cell r="P4722" t="str">
            <v>M5</v>
          </cell>
          <cell r="Q4722" t="str">
            <v>J1</v>
          </cell>
          <cell r="R4722" t="str">
            <v>J6</v>
          </cell>
          <cell r="S4722" t="str">
            <v>ENTREGADO</v>
          </cell>
          <cell r="T4722">
            <v>0</v>
          </cell>
          <cell r="U4722" t="str">
            <v>LOPEZ RUIZ WILBERTO</v>
          </cell>
          <cell r="V4722" t="str">
            <v>FLOREZ CONDORI  JOSE WILLIANS</v>
          </cell>
        </row>
        <row r="4723">
          <cell r="A4723">
            <v>4702</v>
          </cell>
          <cell r="B4723">
            <v>42761</v>
          </cell>
          <cell r="C4723" t="str">
            <v>ENERO</v>
          </cell>
          <cell r="D4723" t="str">
            <v>2017</v>
          </cell>
          <cell r="E4723">
            <v>903</v>
          </cell>
          <cell r="F4723" t="str">
            <v>D6G-805</v>
          </cell>
          <cell r="G4723" t="str">
            <v>T4Z-996</v>
          </cell>
          <cell r="H4723" t="str">
            <v>LAS BAMBAS</v>
          </cell>
          <cell r="I4723">
            <v>229548</v>
          </cell>
          <cell r="J4723" t="str">
            <v>REPUESTO</v>
          </cell>
          <cell r="K4723" t="str">
            <v>MANGUERA CORRUGADA 1/4</v>
          </cell>
          <cell r="L4723">
            <v>1</v>
          </cell>
          <cell r="M4723" t="str">
            <v>M</v>
          </cell>
          <cell r="N4723" t="str">
            <v>CISTERNA</v>
          </cell>
          <cell r="O4723">
            <v>29</v>
          </cell>
          <cell r="P4723" t="str">
            <v>E2</v>
          </cell>
          <cell r="Q4723" t="str">
            <v>J1</v>
          </cell>
          <cell r="R4723" t="str">
            <v>J6</v>
          </cell>
          <cell r="S4723" t="str">
            <v>ENTREGADO</v>
          </cell>
          <cell r="T4723">
            <v>0</v>
          </cell>
          <cell r="U4723" t="str">
            <v>YUCA BELLIDO BORIS YERSY</v>
          </cell>
          <cell r="V4723" t="str">
            <v>FLOREZ CONDORI  JOSE WILLIANS</v>
          </cell>
        </row>
        <row r="4724">
          <cell r="A4724">
            <v>4732</v>
          </cell>
          <cell r="B4724">
            <v>42761</v>
          </cell>
          <cell r="C4724" t="str">
            <v>ENERO</v>
          </cell>
          <cell r="D4724" t="str">
            <v>2017</v>
          </cell>
          <cell r="E4724">
            <v>915</v>
          </cell>
          <cell r="F4724" t="str">
            <v>D6G-806</v>
          </cell>
          <cell r="G4724" t="str">
            <v>B8K-998</v>
          </cell>
          <cell r="H4724" t="str">
            <v>LAS BAMBAS</v>
          </cell>
          <cell r="I4724">
            <v>224827</v>
          </cell>
          <cell r="J4724" t="str">
            <v>REPUESTO</v>
          </cell>
          <cell r="K4724" t="str">
            <v>SEGURO DE DISCO DE TORNAMESA</v>
          </cell>
          <cell r="L4724">
            <v>1</v>
          </cell>
          <cell r="M4724" t="str">
            <v>UNID.</v>
          </cell>
          <cell r="N4724" t="str">
            <v>CISTERNA</v>
          </cell>
          <cell r="O4724">
            <v>29</v>
          </cell>
          <cell r="P4724" t="str">
            <v>M4</v>
          </cell>
          <cell r="Q4724" t="str">
            <v>J1</v>
          </cell>
          <cell r="R4724" t="str">
            <v>J6</v>
          </cell>
          <cell r="S4724" t="str">
            <v>PENDIENTE</v>
          </cell>
          <cell r="T4724">
            <v>0</v>
          </cell>
          <cell r="U4724" t="str">
            <v>JULLIRI APAZA UBALDO</v>
          </cell>
          <cell r="V4724" t="str">
            <v>FLOREZ CONDORI  JOSE WILLIANS</v>
          </cell>
        </row>
        <row r="4725">
          <cell r="A4725">
            <v>4688</v>
          </cell>
          <cell r="B4725">
            <v>42761</v>
          </cell>
          <cell r="C4725" t="str">
            <v>ENERO</v>
          </cell>
          <cell r="D4725" t="str">
            <v>2017</v>
          </cell>
          <cell r="E4725">
            <v>920</v>
          </cell>
          <cell r="F4725" t="str">
            <v>D7N-755</v>
          </cell>
          <cell r="G4725" t="str">
            <v>F7L-983</v>
          </cell>
          <cell r="H4725" t="str">
            <v>LAS BAMBAS</v>
          </cell>
          <cell r="I4725">
            <v>56840</v>
          </cell>
          <cell r="J4725" t="str">
            <v>REPUESTO</v>
          </cell>
          <cell r="K4725" t="str">
            <v>MANGUERA CORRUGADA</v>
          </cell>
          <cell r="L4725">
            <v>4</v>
          </cell>
          <cell r="M4725" t="str">
            <v>M</v>
          </cell>
          <cell r="N4725" t="str">
            <v>TRACTO</v>
          </cell>
          <cell r="O4725">
            <v>29</v>
          </cell>
          <cell r="P4725" t="str">
            <v>E2</v>
          </cell>
          <cell r="Q4725" t="str">
            <v>J1</v>
          </cell>
          <cell r="R4725" t="str">
            <v>J8</v>
          </cell>
          <cell r="S4725" t="str">
            <v>ENTREGADO</v>
          </cell>
          <cell r="T4725">
            <v>0</v>
          </cell>
          <cell r="U4725" t="str">
            <v>YUCA BELLIDO BORIS YERSY</v>
          </cell>
          <cell r="V4725" t="str">
            <v>FLOREZ CONDORI  JOSE WILLIANS</v>
          </cell>
        </row>
        <row r="4726">
          <cell r="A4726">
            <v>4706</v>
          </cell>
          <cell r="B4726">
            <v>42761</v>
          </cell>
          <cell r="C4726" t="str">
            <v>ENERO</v>
          </cell>
          <cell r="D4726" t="str">
            <v>2017</v>
          </cell>
          <cell r="E4726">
            <v>200</v>
          </cell>
          <cell r="F4726" t="str">
            <v>TALLER</v>
          </cell>
          <cell r="G4726" t="str">
            <v>TALLER</v>
          </cell>
          <cell r="H4726" t="str">
            <v>TALLER</v>
          </cell>
          <cell r="I4726" t="str">
            <v>TALLER</v>
          </cell>
          <cell r="J4726" t="str">
            <v>INSUMO TALLER</v>
          </cell>
          <cell r="K4726" t="str">
            <v>BISAGRAS 3/8 X 2</v>
          </cell>
          <cell r="L4726">
            <v>2</v>
          </cell>
          <cell r="M4726" t="str">
            <v>UNID.</v>
          </cell>
          <cell r="N4726" t="str">
            <v>TALLER</v>
          </cell>
          <cell r="O4726">
            <v>29</v>
          </cell>
          <cell r="P4726" t="str">
            <v>S1</v>
          </cell>
          <cell r="Q4726" t="str">
            <v>J1</v>
          </cell>
          <cell r="R4726" t="str">
            <v>J6</v>
          </cell>
          <cell r="S4726" t="str">
            <v>PENDIENTE</v>
          </cell>
          <cell r="T4726">
            <v>0</v>
          </cell>
          <cell r="U4726" t="str">
            <v>BAYONA CRUZ CRISTIAN ARMANDO</v>
          </cell>
          <cell r="V4726" t="str">
            <v>FLOREZ CONDORI  JOSE WILLIANS</v>
          </cell>
        </row>
        <row r="4727">
          <cell r="A4727">
            <v>4707</v>
          </cell>
          <cell r="B4727">
            <v>42761</v>
          </cell>
          <cell r="C4727" t="str">
            <v>ENERO</v>
          </cell>
          <cell r="D4727" t="str">
            <v>2017</v>
          </cell>
          <cell r="E4727">
            <v>200</v>
          </cell>
          <cell r="F4727" t="str">
            <v>TALLER</v>
          </cell>
          <cell r="G4727" t="str">
            <v>TALLER</v>
          </cell>
          <cell r="H4727" t="str">
            <v>TALLER</v>
          </cell>
          <cell r="I4727" t="str">
            <v>TALLER</v>
          </cell>
          <cell r="J4727" t="str">
            <v>INSUMO TALLER</v>
          </cell>
          <cell r="K4727" t="str">
            <v>PERNO 3/8 X 2</v>
          </cell>
          <cell r="L4727">
            <v>1</v>
          </cell>
          <cell r="M4727" t="str">
            <v>UNID.</v>
          </cell>
          <cell r="N4727" t="str">
            <v>TALLER</v>
          </cell>
          <cell r="O4727">
            <v>29</v>
          </cell>
          <cell r="P4727" t="str">
            <v>S1</v>
          </cell>
          <cell r="Q4727" t="str">
            <v>J1</v>
          </cell>
          <cell r="R4727" t="str">
            <v>J6</v>
          </cell>
          <cell r="S4727" t="str">
            <v>ENTREGADO</v>
          </cell>
          <cell r="T4727">
            <v>0</v>
          </cell>
          <cell r="U4727" t="str">
            <v>BAYONA CRUZ CRISTIAN ARMANDO</v>
          </cell>
          <cell r="V4727" t="str">
            <v>FLOREZ CONDORI  JOSE WILLIANS</v>
          </cell>
        </row>
        <row r="4728">
          <cell r="A4728">
            <v>4715</v>
          </cell>
          <cell r="B4728">
            <v>42761</v>
          </cell>
          <cell r="C4728" t="str">
            <v>ENERO</v>
          </cell>
          <cell r="D4728" t="str">
            <v>2017</v>
          </cell>
          <cell r="E4728">
            <v>200</v>
          </cell>
          <cell r="F4728" t="str">
            <v>TALLER</v>
          </cell>
          <cell r="G4728" t="str">
            <v>TALLER</v>
          </cell>
          <cell r="H4728" t="str">
            <v>TALLER</v>
          </cell>
          <cell r="I4728" t="str">
            <v>TALLER</v>
          </cell>
          <cell r="J4728" t="str">
            <v>INSUMO TALLER</v>
          </cell>
          <cell r="K4728" t="str">
            <v>CINTA NEGRA AISLANTE</v>
          </cell>
          <cell r="L4728">
            <v>1</v>
          </cell>
          <cell r="M4728" t="str">
            <v>UNID.</v>
          </cell>
          <cell r="N4728" t="str">
            <v>TALLER</v>
          </cell>
          <cell r="O4728">
            <v>29</v>
          </cell>
          <cell r="P4728" t="str">
            <v>S1</v>
          </cell>
          <cell r="Q4728" t="str">
            <v>J1</v>
          </cell>
          <cell r="R4728" t="str">
            <v>J6</v>
          </cell>
          <cell r="S4728" t="str">
            <v>ENTREGADO</v>
          </cell>
          <cell r="T4728">
            <v>0</v>
          </cell>
          <cell r="U4728" t="str">
            <v>BAYONA CRUZ CRISTIAN ARMANDO</v>
          </cell>
          <cell r="V4728" t="str">
            <v>FLOREZ CONDORI  JOSE WILLIANS</v>
          </cell>
        </row>
        <row r="4729">
          <cell r="A4729">
            <v>4723</v>
          </cell>
          <cell r="B4729">
            <v>42761</v>
          </cell>
          <cell r="C4729" t="str">
            <v>ENERO</v>
          </cell>
          <cell r="D4729" t="str">
            <v>2017</v>
          </cell>
          <cell r="E4729">
            <v>200</v>
          </cell>
          <cell r="F4729" t="str">
            <v>TALLER</v>
          </cell>
          <cell r="G4729" t="str">
            <v>TALLER</v>
          </cell>
          <cell r="H4729" t="str">
            <v>TALLER</v>
          </cell>
          <cell r="I4729" t="str">
            <v>TALLER</v>
          </cell>
          <cell r="J4729" t="str">
            <v>IMPLEMENTACION</v>
          </cell>
          <cell r="K4729" t="str">
            <v>GARRUCHA DE 6"</v>
          </cell>
          <cell r="L4729">
            <v>4</v>
          </cell>
          <cell r="M4729" t="str">
            <v>UNID.</v>
          </cell>
          <cell r="N4729" t="str">
            <v>TALLER</v>
          </cell>
          <cell r="O4729">
            <v>29</v>
          </cell>
          <cell r="P4729" t="str">
            <v>S1</v>
          </cell>
          <cell r="Q4729" t="str">
            <v>J1</v>
          </cell>
          <cell r="R4729" t="str">
            <v>J6</v>
          </cell>
          <cell r="S4729" t="str">
            <v>PENDIENTE</v>
          </cell>
          <cell r="T4729">
            <v>0</v>
          </cell>
          <cell r="U4729" t="str">
            <v>BAYONA CRUZ CRISTIAN ARMANDO</v>
          </cell>
          <cell r="V4729" t="str">
            <v>FLOREZ CONDORI  JOSE WILLIANS</v>
          </cell>
        </row>
        <row r="4730">
          <cell r="A4730">
            <v>4726</v>
          </cell>
          <cell r="B4730">
            <v>42761</v>
          </cell>
          <cell r="C4730" t="str">
            <v>ENERO</v>
          </cell>
          <cell r="D4730" t="str">
            <v>2017</v>
          </cell>
          <cell r="E4730">
            <v>200</v>
          </cell>
          <cell r="F4730" t="str">
            <v>TALLER</v>
          </cell>
          <cell r="G4730" t="str">
            <v>TALLER</v>
          </cell>
          <cell r="H4730" t="str">
            <v>TALLER</v>
          </cell>
          <cell r="I4730" t="str">
            <v>TALLER</v>
          </cell>
          <cell r="J4730" t="str">
            <v>IMPLEMENTACION</v>
          </cell>
          <cell r="K4730" t="str">
            <v>PLATINAS 2 X 1/8 X 6M</v>
          </cell>
          <cell r="L4730">
            <v>7</v>
          </cell>
          <cell r="M4730" t="str">
            <v>UNID.</v>
          </cell>
          <cell r="N4730" t="str">
            <v>TALLER</v>
          </cell>
          <cell r="O4730">
            <v>29</v>
          </cell>
          <cell r="P4730" t="str">
            <v>S1</v>
          </cell>
          <cell r="Q4730" t="str">
            <v>J1</v>
          </cell>
          <cell r="R4730" t="str">
            <v>J6</v>
          </cell>
          <cell r="S4730" t="str">
            <v>ENTREGADO</v>
          </cell>
          <cell r="T4730">
            <v>0</v>
          </cell>
          <cell r="U4730" t="str">
            <v>BAYONA CRUZ CRISTIAN ARMANDO</v>
          </cell>
          <cell r="V4730" t="str">
            <v>FLOREZ CONDORI  JOSE WILLIANS</v>
          </cell>
        </row>
        <row r="4731">
          <cell r="A4731">
            <v>4727</v>
          </cell>
          <cell r="B4731">
            <v>42761</v>
          </cell>
          <cell r="C4731" t="str">
            <v>ENERO</v>
          </cell>
          <cell r="D4731" t="str">
            <v>2017</v>
          </cell>
          <cell r="E4731">
            <v>200</v>
          </cell>
          <cell r="F4731" t="str">
            <v>TALLER</v>
          </cell>
          <cell r="G4731" t="str">
            <v>TALLER</v>
          </cell>
          <cell r="H4731" t="str">
            <v>TALLER</v>
          </cell>
          <cell r="I4731" t="str">
            <v>TALLER</v>
          </cell>
          <cell r="J4731" t="str">
            <v>IMPLEMENTACION</v>
          </cell>
          <cell r="K4731" t="str">
            <v>PLANCHA 3/32 X 1.2M X 2.4M</v>
          </cell>
          <cell r="L4731">
            <v>1</v>
          </cell>
          <cell r="M4731" t="str">
            <v>UNID.</v>
          </cell>
          <cell r="N4731" t="str">
            <v>TALLER</v>
          </cell>
          <cell r="O4731">
            <v>29</v>
          </cell>
          <cell r="P4731" t="str">
            <v>S1</v>
          </cell>
          <cell r="Q4731" t="str">
            <v>J1</v>
          </cell>
          <cell r="R4731" t="str">
            <v>J6</v>
          </cell>
          <cell r="S4731" t="str">
            <v>PENDIENTE</v>
          </cell>
          <cell r="T4731">
            <v>0</v>
          </cell>
          <cell r="U4731" t="str">
            <v>BAYONA CRUZ CRISTIAN ARMANDO</v>
          </cell>
          <cell r="V4731" t="str">
            <v>FLOREZ CONDORI  JOSE WILLIANS</v>
          </cell>
        </row>
        <row r="4732">
          <cell r="A4732">
            <v>4728</v>
          </cell>
          <cell r="B4732">
            <v>42761</v>
          </cell>
          <cell r="C4732" t="str">
            <v>ENERO</v>
          </cell>
          <cell r="D4732" t="str">
            <v>2017</v>
          </cell>
          <cell r="E4732">
            <v>200</v>
          </cell>
          <cell r="F4732" t="str">
            <v>TALLER</v>
          </cell>
          <cell r="G4732" t="str">
            <v>TALLER</v>
          </cell>
          <cell r="H4732" t="str">
            <v>TALLER</v>
          </cell>
          <cell r="I4732" t="str">
            <v>TALLER</v>
          </cell>
          <cell r="J4732" t="str">
            <v>IMPLEMENTACION</v>
          </cell>
          <cell r="K4732" t="str">
            <v>BISAGRAS 3/8 X 2</v>
          </cell>
          <cell r="L4732">
            <v>100</v>
          </cell>
          <cell r="M4732" t="str">
            <v>UNID.</v>
          </cell>
          <cell r="N4732" t="str">
            <v>TALLER</v>
          </cell>
          <cell r="O4732">
            <v>29</v>
          </cell>
          <cell r="P4732" t="str">
            <v>S1</v>
          </cell>
          <cell r="Q4732" t="str">
            <v>J1</v>
          </cell>
          <cell r="R4732" t="str">
            <v>J6</v>
          </cell>
          <cell r="S4732" t="str">
            <v>ENTREGADO</v>
          </cell>
          <cell r="T4732">
            <v>0</v>
          </cell>
          <cell r="U4732" t="str">
            <v>BAYONA CRUZ CRISTIAN ARMANDO</v>
          </cell>
          <cell r="V4732" t="str">
            <v>FLOREZ CONDORI  JOSE WILLIANS</v>
          </cell>
        </row>
        <row r="4733">
          <cell r="A4733">
            <v>4729</v>
          </cell>
          <cell r="B4733">
            <v>42761</v>
          </cell>
          <cell r="C4733" t="str">
            <v>ENERO</v>
          </cell>
          <cell r="D4733" t="str">
            <v>2017</v>
          </cell>
          <cell r="E4733">
            <v>200</v>
          </cell>
          <cell r="F4733" t="str">
            <v>TALLER</v>
          </cell>
          <cell r="G4733" t="str">
            <v>TALLER</v>
          </cell>
          <cell r="H4733" t="str">
            <v>TALLER</v>
          </cell>
          <cell r="I4733" t="str">
            <v>TALLER</v>
          </cell>
          <cell r="J4733" t="str">
            <v>IMPLEMENTACION</v>
          </cell>
          <cell r="K4733" t="str">
            <v>ARANDELAS PLANAS 1/2</v>
          </cell>
          <cell r="L4733">
            <v>100</v>
          </cell>
          <cell r="M4733" t="str">
            <v>UNID.</v>
          </cell>
          <cell r="N4733" t="str">
            <v>TALLER</v>
          </cell>
          <cell r="O4733">
            <v>29</v>
          </cell>
          <cell r="P4733" t="str">
            <v>S1</v>
          </cell>
          <cell r="Q4733" t="str">
            <v>J1</v>
          </cell>
          <cell r="R4733" t="str">
            <v>J6</v>
          </cell>
          <cell r="S4733" t="str">
            <v>ENTREGADO</v>
          </cell>
          <cell r="T4733">
            <v>0</v>
          </cell>
          <cell r="U4733" t="str">
            <v>BAYONA CRUZ CRISTIAN ARMANDO</v>
          </cell>
          <cell r="V4733" t="str">
            <v>FLOREZ CONDORI  JOSE WILLIANS</v>
          </cell>
        </row>
        <row r="4734">
          <cell r="A4734">
            <v>4731</v>
          </cell>
          <cell r="B4734">
            <v>42761</v>
          </cell>
          <cell r="C4734" t="str">
            <v>ENERO</v>
          </cell>
          <cell r="D4734" t="str">
            <v>2017</v>
          </cell>
          <cell r="E4734">
            <v>200</v>
          </cell>
          <cell r="F4734" t="str">
            <v>TALLER</v>
          </cell>
          <cell r="G4734" t="str">
            <v>TALLER</v>
          </cell>
          <cell r="H4734" t="str">
            <v>TALLER</v>
          </cell>
          <cell r="I4734" t="str">
            <v>TALLER</v>
          </cell>
          <cell r="J4734" t="str">
            <v>INSUMO TALLER</v>
          </cell>
          <cell r="K4734" t="str">
            <v>TIZA DE CALDERO</v>
          </cell>
          <cell r="L4734">
            <v>1</v>
          </cell>
          <cell r="M4734" t="str">
            <v>UNID.</v>
          </cell>
          <cell r="N4734" t="str">
            <v>TALLER</v>
          </cell>
          <cell r="O4734">
            <v>29</v>
          </cell>
          <cell r="P4734" t="str">
            <v>S1</v>
          </cell>
          <cell r="Q4734" t="str">
            <v>J1</v>
          </cell>
          <cell r="R4734" t="str">
            <v>J6</v>
          </cell>
          <cell r="S4734" t="str">
            <v>ENTREGADO</v>
          </cell>
          <cell r="T4734">
            <v>0</v>
          </cell>
          <cell r="U4734" t="str">
            <v>BAYONA CRUZ CRISTIAN ARMANDO</v>
          </cell>
          <cell r="V4734" t="str">
            <v>FLOREZ CONDORI  JOSE WILLIANS</v>
          </cell>
        </row>
        <row r="4735">
          <cell r="A4735">
            <v>4701</v>
          </cell>
          <cell r="B4735">
            <v>42761</v>
          </cell>
          <cell r="C4735" t="str">
            <v>ENERO</v>
          </cell>
          <cell r="D4735" t="str">
            <v>2017</v>
          </cell>
          <cell r="E4735">
            <v>852</v>
          </cell>
          <cell r="F4735" t="str">
            <v>X2W-765</v>
          </cell>
          <cell r="G4735" t="str">
            <v>C5V-993</v>
          </cell>
          <cell r="H4735" t="str">
            <v>LAS BAMBAS</v>
          </cell>
          <cell r="I4735">
            <v>161632</v>
          </cell>
          <cell r="J4735" t="str">
            <v>REPUESTO</v>
          </cell>
          <cell r="K4735" t="str">
            <v>BATERIA</v>
          </cell>
          <cell r="L4735">
            <v>1</v>
          </cell>
          <cell r="M4735" t="str">
            <v>UNID.</v>
          </cell>
          <cell r="N4735" t="str">
            <v>TRACTO</v>
          </cell>
          <cell r="O4735">
            <v>29</v>
          </cell>
          <cell r="P4735" t="str">
            <v>J7</v>
          </cell>
          <cell r="Q4735" t="str">
            <v>J7</v>
          </cell>
          <cell r="R4735" t="str">
            <v>J6</v>
          </cell>
          <cell r="S4735" t="str">
            <v>ENTREGADO</v>
          </cell>
          <cell r="T4735">
            <v>0</v>
          </cell>
          <cell r="U4735" t="str">
            <v>DONAYRE INGA PEDRO</v>
          </cell>
          <cell r="V4735" t="str">
            <v>DONAYRE INGA PEDRO</v>
          </cell>
        </row>
        <row r="4736">
          <cell r="A4736">
            <v>4747</v>
          </cell>
          <cell r="B4736">
            <v>42762</v>
          </cell>
          <cell r="C4736" t="str">
            <v>ENERO</v>
          </cell>
          <cell r="D4736" t="str">
            <v>2017</v>
          </cell>
          <cell r="E4736">
            <v>829</v>
          </cell>
          <cell r="F4736" t="str">
            <v>A5O-859</v>
          </cell>
          <cell r="G4736" t="str">
            <v>B6Y-971</v>
          </cell>
          <cell r="H4736" t="str">
            <v>LAS BAMBAS</v>
          </cell>
          <cell r="I4736">
            <v>119039</v>
          </cell>
          <cell r="J4736" t="str">
            <v>REPUESTO</v>
          </cell>
          <cell r="K4736" t="str">
            <v>AGUA LIMPIA PARABRISA</v>
          </cell>
          <cell r="L4736">
            <v>1</v>
          </cell>
          <cell r="M4736" t="str">
            <v>GLNS.</v>
          </cell>
          <cell r="N4736" t="str">
            <v>TRACTO</v>
          </cell>
          <cell r="O4736">
            <v>28</v>
          </cell>
          <cell r="P4736" t="str">
            <v>M8</v>
          </cell>
          <cell r="Q4736" t="str">
            <v>J1</v>
          </cell>
          <cell r="R4736" t="str">
            <v>J8</v>
          </cell>
          <cell r="S4736" t="str">
            <v>ENTREGADO</v>
          </cell>
          <cell r="T4736">
            <v>0</v>
          </cell>
          <cell r="U4736" t="str">
            <v>VARILLAS GAGO  OSCAR ALBERTO</v>
          </cell>
          <cell r="V4736" t="str">
            <v>FLOREZ CONDORI  JOSE WILLIANS</v>
          </cell>
        </row>
        <row r="4737">
          <cell r="A4737">
            <v>4735</v>
          </cell>
          <cell r="B4737">
            <v>42762</v>
          </cell>
          <cell r="C4737" t="str">
            <v>ENERO</v>
          </cell>
          <cell r="D4737" t="str">
            <v>2017</v>
          </cell>
          <cell r="E4737">
            <v>928</v>
          </cell>
          <cell r="F4737" t="str">
            <v>ABP-729</v>
          </cell>
          <cell r="G4737" t="str">
            <v>D8K-985</v>
          </cell>
          <cell r="H4737" t="str">
            <v>LAS BAMBAS</v>
          </cell>
          <cell r="I4737">
            <v>117998</v>
          </cell>
          <cell r="J4737" t="str">
            <v>REPUESTO</v>
          </cell>
          <cell r="K4737" t="str">
            <v>ADAPTADOR RECUPERADOR DE VAPOR</v>
          </cell>
          <cell r="L4737">
            <v>1</v>
          </cell>
          <cell r="M4737" t="str">
            <v>UNID.</v>
          </cell>
          <cell r="N4737" t="str">
            <v>CISTERNA</v>
          </cell>
          <cell r="O4737">
            <v>28</v>
          </cell>
          <cell r="P4737" t="str">
            <v>S1</v>
          </cell>
          <cell r="Q4737" t="str">
            <v>J1</v>
          </cell>
          <cell r="R4737" t="str">
            <v>J8</v>
          </cell>
          <cell r="S4737" t="str">
            <v>ENTREGADO</v>
          </cell>
          <cell r="T4737">
            <v>0</v>
          </cell>
          <cell r="U4737" t="str">
            <v>BAYONA CRUZ CRISTIAN ARMANDO</v>
          </cell>
          <cell r="V4737" t="str">
            <v>FLOREZ CONDORI  JOSE WILLIANS</v>
          </cell>
        </row>
        <row r="4738">
          <cell r="A4738">
            <v>4736</v>
          </cell>
          <cell r="B4738">
            <v>42762</v>
          </cell>
          <cell r="C4738" t="str">
            <v>ENERO</v>
          </cell>
          <cell r="D4738" t="str">
            <v>2017</v>
          </cell>
          <cell r="E4738">
            <v>928</v>
          </cell>
          <cell r="F4738" t="str">
            <v>ABP-729</v>
          </cell>
          <cell r="G4738" t="str">
            <v>D8K-985</v>
          </cell>
          <cell r="H4738" t="str">
            <v>LAS BAMBAS</v>
          </cell>
          <cell r="I4738">
            <v>117998</v>
          </cell>
          <cell r="J4738" t="str">
            <v>REPUESTO</v>
          </cell>
          <cell r="K4738" t="str">
            <v>CINTA TEFLON</v>
          </cell>
          <cell r="L4738">
            <v>1</v>
          </cell>
          <cell r="M4738" t="str">
            <v>UNID.</v>
          </cell>
          <cell r="N4738" t="str">
            <v>CISTERNA</v>
          </cell>
          <cell r="O4738">
            <v>28</v>
          </cell>
          <cell r="P4738" t="str">
            <v>S1</v>
          </cell>
          <cell r="Q4738" t="str">
            <v>J1</v>
          </cell>
          <cell r="R4738" t="str">
            <v>J8</v>
          </cell>
          <cell r="S4738" t="str">
            <v>ENTREGADO</v>
          </cell>
          <cell r="T4738">
            <v>0</v>
          </cell>
          <cell r="U4738" t="str">
            <v>BAYONA CRUZ CRISTIAN ARMANDO</v>
          </cell>
          <cell r="V4738" t="str">
            <v>FLOREZ CONDORI  JOSE WILLIANS</v>
          </cell>
        </row>
        <row r="4739">
          <cell r="A4739">
            <v>4737</v>
          </cell>
          <cell r="B4739">
            <v>42762</v>
          </cell>
          <cell r="C4739" t="str">
            <v>ENERO</v>
          </cell>
          <cell r="D4739" t="str">
            <v>2017</v>
          </cell>
          <cell r="E4739">
            <v>928</v>
          </cell>
          <cell r="F4739" t="str">
            <v>ABP-729</v>
          </cell>
          <cell r="G4739" t="str">
            <v>D8K-985</v>
          </cell>
          <cell r="H4739" t="str">
            <v>LAS BAMBAS</v>
          </cell>
          <cell r="I4739">
            <v>117998</v>
          </cell>
          <cell r="J4739" t="str">
            <v>REPUESTO</v>
          </cell>
          <cell r="K4739" t="str">
            <v>CONECTOR DE 3/8 NPT A 3/8 MANGUERA 90°</v>
          </cell>
          <cell r="L4739">
            <v>1</v>
          </cell>
          <cell r="M4739" t="str">
            <v>UNID.</v>
          </cell>
          <cell r="N4739" t="str">
            <v>CISTERNA</v>
          </cell>
          <cell r="O4739">
            <v>28</v>
          </cell>
          <cell r="P4739" t="str">
            <v>S1</v>
          </cell>
          <cell r="Q4739" t="str">
            <v>J1</v>
          </cell>
          <cell r="R4739" t="str">
            <v>J8</v>
          </cell>
          <cell r="S4739" t="str">
            <v>ENTREGADO</v>
          </cell>
          <cell r="T4739">
            <v>0</v>
          </cell>
          <cell r="U4739" t="str">
            <v>BAYONA CRUZ CRISTIAN ARMANDO</v>
          </cell>
          <cell r="V4739" t="str">
            <v>FLOREZ CONDORI  JOSE WILLIANS</v>
          </cell>
        </row>
        <row r="4740">
          <cell r="A4740">
            <v>4740</v>
          </cell>
          <cell r="B4740">
            <v>42762</v>
          </cell>
          <cell r="C4740" t="str">
            <v>ENERO</v>
          </cell>
          <cell r="D4740" t="str">
            <v>2017</v>
          </cell>
          <cell r="E4740">
            <v>928</v>
          </cell>
          <cell r="F4740" t="str">
            <v>ABP-729</v>
          </cell>
          <cell r="G4740" t="str">
            <v>D8K-985</v>
          </cell>
          <cell r="H4740" t="str">
            <v>LAS BAMBAS</v>
          </cell>
          <cell r="I4740">
            <v>117998</v>
          </cell>
          <cell r="J4740" t="str">
            <v>REPUESTO</v>
          </cell>
          <cell r="K4740" t="str">
            <v>PITON</v>
          </cell>
          <cell r="L4740">
            <v>2</v>
          </cell>
          <cell r="M4740" t="str">
            <v>UNID.</v>
          </cell>
          <cell r="N4740" t="str">
            <v>CISTERNA</v>
          </cell>
          <cell r="O4740">
            <v>28</v>
          </cell>
          <cell r="P4740" t="str">
            <v>N2</v>
          </cell>
          <cell r="Q4740" t="str">
            <v>J1</v>
          </cell>
          <cell r="R4740" t="str">
            <v>J8</v>
          </cell>
          <cell r="S4740" t="str">
            <v>ENTREGADO</v>
          </cell>
          <cell r="T4740">
            <v>0</v>
          </cell>
          <cell r="U4740" t="str">
            <v>MAMANI LARICO  EDUARDO ALVARO</v>
          </cell>
          <cell r="V4740" t="str">
            <v>FLOREZ CONDORI  JOSE WILLIANS</v>
          </cell>
        </row>
        <row r="4741">
          <cell r="A4741">
            <v>4757</v>
          </cell>
          <cell r="B4741">
            <v>42762</v>
          </cell>
          <cell r="C4741" t="str">
            <v>ENERO</v>
          </cell>
          <cell r="D4741" t="str">
            <v>2017</v>
          </cell>
          <cell r="E4741">
            <v>932</v>
          </cell>
          <cell r="F4741" t="str">
            <v>ABP-783</v>
          </cell>
          <cell r="G4741" t="str">
            <v>C9S-988</v>
          </cell>
          <cell r="H4741" t="str">
            <v>LAS BAMBAS</v>
          </cell>
          <cell r="I4741">
            <v>134871</v>
          </cell>
          <cell r="J4741" t="str">
            <v>REPUESTO</v>
          </cell>
          <cell r="K4741" t="str">
            <v>ACEITE DE MOTOR 15W40</v>
          </cell>
          <cell r="L4741">
            <v>10</v>
          </cell>
          <cell r="M4741" t="str">
            <v>GLNS.</v>
          </cell>
          <cell r="N4741" t="str">
            <v>TRACTO</v>
          </cell>
          <cell r="O4741">
            <v>28</v>
          </cell>
          <cell r="P4741" t="str">
            <v>M8</v>
          </cell>
          <cell r="Q4741" t="str">
            <v>J7</v>
          </cell>
          <cell r="R4741" t="str">
            <v>J5</v>
          </cell>
          <cell r="S4741" t="str">
            <v>ENTREGADO</v>
          </cell>
          <cell r="T4741">
            <v>0</v>
          </cell>
          <cell r="U4741" t="str">
            <v>VARILLAS GAGO  OSCAR ALBERTO</v>
          </cell>
          <cell r="V4741" t="str">
            <v>DONAYRE INGA PEDRO</v>
          </cell>
        </row>
        <row r="4742">
          <cell r="A4742">
            <v>4758</v>
          </cell>
          <cell r="B4742">
            <v>42762</v>
          </cell>
          <cell r="C4742" t="str">
            <v>ENERO</v>
          </cell>
          <cell r="D4742" t="str">
            <v>2017</v>
          </cell>
          <cell r="E4742">
            <v>932</v>
          </cell>
          <cell r="F4742" t="str">
            <v>ABP-783</v>
          </cell>
          <cell r="G4742" t="str">
            <v>C9S-988</v>
          </cell>
          <cell r="H4742" t="str">
            <v>LAS BAMBAS</v>
          </cell>
          <cell r="I4742">
            <v>134871</v>
          </cell>
          <cell r="J4742" t="str">
            <v>REPUESTO</v>
          </cell>
          <cell r="K4742" t="str">
            <v xml:space="preserve">FILTROS DE ACEITE </v>
          </cell>
          <cell r="L4742">
            <v>2</v>
          </cell>
          <cell r="M4742" t="str">
            <v>UNID.</v>
          </cell>
          <cell r="N4742" t="str">
            <v>TRACTO</v>
          </cell>
          <cell r="O4742">
            <v>28</v>
          </cell>
          <cell r="P4742" t="str">
            <v>M8</v>
          </cell>
          <cell r="Q4742" t="str">
            <v>J7</v>
          </cell>
          <cell r="R4742" t="str">
            <v>J5</v>
          </cell>
          <cell r="S4742" t="str">
            <v>ENTREGADO</v>
          </cell>
          <cell r="T4742">
            <v>0</v>
          </cell>
          <cell r="U4742" t="str">
            <v>VARILLAS GAGO  OSCAR ALBERTO</v>
          </cell>
          <cell r="V4742" t="str">
            <v>DONAYRE INGA PEDRO</v>
          </cell>
        </row>
        <row r="4743">
          <cell r="A4743">
            <v>4759</v>
          </cell>
          <cell r="B4743">
            <v>42762</v>
          </cell>
          <cell r="C4743" t="str">
            <v>ENERO</v>
          </cell>
          <cell r="D4743" t="str">
            <v>2017</v>
          </cell>
          <cell r="E4743">
            <v>932</v>
          </cell>
          <cell r="F4743" t="str">
            <v>ABP-783</v>
          </cell>
          <cell r="G4743" t="str">
            <v>C9S-988</v>
          </cell>
          <cell r="H4743" t="str">
            <v>LAS BAMBAS</v>
          </cell>
          <cell r="I4743">
            <v>134871</v>
          </cell>
          <cell r="J4743" t="str">
            <v>REPUESTO</v>
          </cell>
          <cell r="K4743" t="str">
            <v>FILTRO DE COMBUSTIBLE</v>
          </cell>
          <cell r="L4743">
            <v>1</v>
          </cell>
          <cell r="M4743" t="str">
            <v>UNID.</v>
          </cell>
          <cell r="N4743" t="str">
            <v>TRACTO</v>
          </cell>
          <cell r="O4743">
            <v>28</v>
          </cell>
          <cell r="P4743" t="str">
            <v>M8</v>
          </cell>
          <cell r="Q4743" t="str">
            <v>J7</v>
          </cell>
          <cell r="R4743" t="str">
            <v>J5</v>
          </cell>
          <cell r="S4743" t="str">
            <v>ENTREGADO</v>
          </cell>
          <cell r="T4743">
            <v>0</v>
          </cell>
          <cell r="U4743" t="str">
            <v>VARILLAS GAGO  OSCAR ALBERTO</v>
          </cell>
          <cell r="V4743" t="str">
            <v>DONAYRE INGA PEDRO</v>
          </cell>
        </row>
        <row r="4744">
          <cell r="A4744">
            <v>4760</v>
          </cell>
          <cell r="B4744">
            <v>42762</v>
          </cell>
          <cell r="C4744" t="str">
            <v>ENERO</v>
          </cell>
          <cell r="D4744" t="str">
            <v>2017</v>
          </cell>
          <cell r="E4744">
            <v>932</v>
          </cell>
          <cell r="F4744" t="str">
            <v>ABP-783</v>
          </cell>
          <cell r="G4744" t="str">
            <v>C9S-988</v>
          </cell>
          <cell r="H4744" t="str">
            <v>LAS BAMBAS</v>
          </cell>
          <cell r="I4744">
            <v>134871</v>
          </cell>
          <cell r="J4744" t="str">
            <v>REPUESTO</v>
          </cell>
          <cell r="K4744" t="str">
            <v>FILTRO SEPARADOR DE AGUA CON VALVULA 01</v>
          </cell>
          <cell r="L4744">
            <v>1</v>
          </cell>
          <cell r="M4744" t="str">
            <v>UNID.</v>
          </cell>
          <cell r="N4744" t="str">
            <v>TRACTO</v>
          </cell>
          <cell r="O4744">
            <v>28</v>
          </cell>
          <cell r="P4744" t="str">
            <v>M8</v>
          </cell>
          <cell r="Q4744" t="str">
            <v>J7</v>
          </cell>
          <cell r="R4744" t="str">
            <v>J5</v>
          </cell>
          <cell r="S4744" t="str">
            <v>ENTREGADO</v>
          </cell>
          <cell r="T4744">
            <v>0</v>
          </cell>
          <cell r="U4744" t="str">
            <v>VARILLAS GAGO  OSCAR ALBERTO</v>
          </cell>
          <cell r="V4744" t="str">
            <v>DONAYRE INGA PEDRO</v>
          </cell>
        </row>
        <row r="4745">
          <cell r="A4745">
            <v>4761</v>
          </cell>
          <cell r="B4745">
            <v>42762</v>
          </cell>
          <cell r="C4745" t="str">
            <v>ENERO</v>
          </cell>
          <cell r="D4745" t="str">
            <v>2017</v>
          </cell>
          <cell r="E4745">
            <v>932</v>
          </cell>
          <cell r="F4745" t="str">
            <v>ABP-783</v>
          </cell>
          <cell r="G4745" t="str">
            <v>C9S-988</v>
          </cell>
          <cell r="H4745" t="str">
            <v>LAS BAMBAS</v>
          </cell>
          <cell r="I4745">
            <v>134871</v>
          </cell>
          <cell r="J4745" t="str">
            <v>REPUESTO</v>
          </cell>
          <cell r="K4745" t="str">
            <v xml:space="preserve">FILTRO DE AIRE PRIMARIO </v>
          </cell>
          <cell r="L4745">
            <v>1</v>
          </cell>
          <cell r="M4745" t="str">
            <v>UNID.</v>
          </cell>
          <cell r="N4745" t="str">
            <v>TRACTO</v>
          </cell>
          <cell r="O4745">
            <v>28</v>
          </cell>
          <cell r="P4745" t="str">
            <v>M8</v>
          </cell>
          <cell r="Q4745" t="str">
            <v>J7</v>
          </cell>
          <cell r="R4745" t="str">
            <v>J5</v>
          </cell>
          <cell r="S4745" t="str">
            <v>ENTREGADO</v>
          </cell>
          <cell r="T4745">
            <v>0</v>
          </cell>
          <cell r="U4745" t="str">
            <v>VARILLAS GAGO  OSCAR ALBERTO</v>
          </cell>
          <cell r="V4745" t="str">
            <v>DONAYRE INGA PEDRO</v>
          </cell>
        </row>
        <row r="4746">
          <cell r="A4746">
            <v>4762</v>
          </cell>
          <cell r="B4746">
            <v>42762</v>
          </cell>
          <cell r="C4746" t="str">
            <v>ENERO</v>
          </cell>
          <cell r="D4746" t="str">
            <v>2017</v>
          </cell>
          <cell r="E4746">
            <v>932</v>
          </cell>
          <cell r="F4746" t="str">
            <v>ABP-783</v>
          </cell>
          <cell r="G4746" t="str">
            <v>C9S-988</v>
          </cell>
          <cell r="H4746" t="str">
            <v>LAS BAMBAS</v>
          </cell>
          <cell r="I4746">
            <v>134871</v>
          </cell>
          <cell r="J4746" t="str">
            <v>REPUESTO</v>
          </cell>
          <cell r="K4746" t="str">
            <v>FILTRO DE AIRE SECUNDARIO</v>
          </cell>
          <cell r="L4746">
            <v>1</v>
          </cell>
          <cell r="M4746" t="str">
            <v>UNID.</v>
          </cell>
          <cell r="N4746" t="str">
            <v>TRACTO</v>
          </cell>
          <cell r="O4746">
            <v>28</v>
          </cell>
          <cell r="P4746" t="str">
            <v>M8</v>
          </cell>
          <cell r="Q4746" t="str">
            <v>J7</v>
          </cell>
          <cell r="R4746" t="str">
            <v>J5</v>
          </cell>
          <cell r="S4746" t="str">
            <v>ENTREGADO</v>
          </cell>
          <cell r="T4746">
            <v>0</v>
          </cell>
          <cell r="U4746" t="str">
            <v>VARILLAS GAGO  OSCAR ALBERTO</v>
          </cell>
          <cell r="V4746" t="str">
            <v>DONAYRE INGA PEDRO</v>
          </cell>
        </row>
        <row r="4747">
          <cell r="A4747">
            <v>4763</v>
          </cell>
          <cell r="B4747">
            <v>42762</v>
          </cell>
          <cell r="C4747" t="str">
            <v>ENERO</v>
          </cell>
          <cell r="D4747" t="str">
            <v>2017</v>
          </cell>
          <cell r="E4747">
            <v>932</v>
          </cell>
          <cell r="F4747" t="str">
            <v>ABP-783</v>
          </cell>
          <cell r="G4747" t="str">
            <v>C9S-988</v>
          </cell>
          <cell r="H4747" t="str">
            <v>LAS BAMBAS</v>
          </cell>
          <cell r="I4747">
            <v>134871</v>
          </cell>
          <cell r="J4747" t="str">
            <v>REPUESTO</v>
          </cell>
          <cell r="K4747" t="str">
            <v>LIQUIDO REFRIGERANTE</v>
          </cell>
          <cell r="L4747">
            <v>0.5</v>
          </cell>
          <cell r="M4747" t="str">
            <v>GLNS.</v>
          </cell>
          <cell r="N4747" t="str">
            <v>TRACTO</v>
          </cell>
          <cell r="O4747">
            <v>28</v>
          </cell>
          <cell r="P4747" t="str">
            <v>M8</v>
          </cell>
          <cell r="Q4747" t="str">
            <v>J7</v>
          </cell>
          <cell r="R4747" t="str">
            <v>J5</v>
          </cell>
          <cell r="S4747" t="str">
            <v>ENTREGADO</v>
          </cell>
          <cell r="T4747">
            <v>0</v>
          </cell>
          <cell r="U4747" t="str">
            <v>VARILLAS GAGO  OSCAR ALBERTO</v>
          </cell>
          <cell r="V4747" t="str">
            <v>DONAYRE INGA PEDRO</v>
          </cell>
        </row>
        <row r="4748">
          <cell r="A4748">
            <v>4765</v>
          </cell>
          <cell r="B4748">
            <v>42762</v>
          </cell>
          <cell r="C4748" t="str">
            <v>ENERO</v>
          </cell>
          <cell r="D4748" t="str">
            <v>2017</v>
          </cell>
          <cell r="E4748">
            <v>932</v>
          </cell>
          <cell r="F4748" t="str">
            <v>ABP-783</v>
          </cell>
          <cell r="G4748" t="str">
            <v>C9S-988</v>
          </cell>
          <cell r="H4748" t="str">
            <v>LAS BAMBAS</v>
          </cell>
          <cell r="I4748">
            <v>134871</v>
          </cell>
          <cell r="J4748" t="str">
            <v>REPUESTO</v>
          </cell>
          <cell r="K4748" t="str">
            <v>INTERCOOLER</v>
          </cell>
          <cell r="L4748">
            <v>1</v>
          </cell>
          <cell r="M4748" t="str">
            <v>UNID.</v>
          </cell>
          <cell r="N4748" t="str">
            <v>TRACTO</v>
          </cell>
          <cell r="O4748">
            <v>28</v>
          </cell>
          <cell r="P4748" t="str">
            <v>M8</v>
          </cell>
          <cell r="Q4748" t="str">
            <v>J7</v>
          </cell>
          <cell r="R4748" t="str">
            <v>J6</v>
          </cell>
          <cell r="S4748" t="str">
            <v>ENTREGADO</v>
          </cell>
          <cell r="T4748">
            <v>0</v>
          </cell>
          <cell r="U4748" t="str">
            <v>VARILLAS GAGO  OSCAR ALBERTO</v>
          </cell>
          <cell r="V4748" t="str">
            <v>DONAYRE INGA PEDRO</v>
          </cell>
        </row>
        <row r="4749">
          <cell r="A4749">
            <v>4738</v>
          </cell>
          <cell r="B4749">
            <v>42762</v>
          </cell>
          <cell r="C4749" t="str">
            <v>ENERO</v>
          </cell>
          <cell r="D4749" t="str">
            <v>2017</v>
          </cell>
          <cell r="E4749">
            <v>926</v>
          </cell>
          <cell r="F4749" t="str">
            <v>ABQ-705</v>
          </cell>
          <cell r="G4749" t="str">
            <v>D0Z-996</v>
          </cell>
          <cell r="H4749" t="str">
            <v>LAS BAMBAS</v>
          </cell>
          <cell r="I4749">
            <v>116133</v>
          </cell>
          <cell r="J4749" t="str">
            <v>REPUESTO</v>
          </cell>
          <cell r="K4749" t="str">
            <v>FAJA DE ALTERNADOR</v>
          </cell>
          <cell r="L4749">
            <v>1</v>
          </cell>
          <cell r="M4749" t="str">
            <v>UNID.</v>
          </cell>
          <cell r="N4749" t="str">
            <v>TRACTO</v>
          </cell>
          <cell r="O4749">
            <v>28</v>
          </cell>
          <cell r="P4749" t="str">
            <v>M5</v>
          </cell>
          <cell r="Q4749" t="str">
            <v>J1</v>
          </cell>
          <cell r="R4749" t="str">
            <v>J8</v>
          </cell>
          <cell r="S4749" t="str">
            <v>ENTREGADO</v>
          </cell>
          <cell r="T4749">
            <v>0</v>
          </cell>
          <cell r="U4749" t="str">
            <v>LOPEZ RUIZ WILBERTO</v>
          </cell>
          <cell r="V4749" t="str">
            <v>FLOREZ CONDORI  JOSE WILLIANS</v>
          </cell>
        </row>
        <row r="4750">
          <cell r="A4750">
            <v>4749</v>
          </cell>
          <cell r="B4750">
            <v>42762</v>
          </cell>
          <cell r="C4750" t="str">
            <v>ENERO</v>
          </cell>
          <cell r="D4750" t="str">
            <v>2017</v>
          </cell>
          <cell r="E4750">
            <v>926</v>
          </cell>
          <cell r="F4750" t="str">
            <v>ABQ-705</v>
          </cell>
          <cell r="G4750" t="str">
            <v>D0Z-996</v>
          </cell>
          <cell r="H4750" t="str">
            <v>LAS BAMBAS</v>
          </cell>
          <cell r="I4750">
            <v>116133</v>
          </cell>
          <cell r="J4750" t="str">
            <v>REPUESTO</v>
          </cell>
          <cell r="K4750" t="str">
            <v>PERNO 1/4 DE 1"</v>
          </cell>
          <cell r="L4750">
            <v>6</v>
          </cell>
          <cell r="M4750" t="str">
            <v>UNID.</v>
          </cell>
          <cell r="N4750" t="str">
            <v>TRACTO</v>
          </cell>
          <cell r="O4750">
            <v>28</v>
          </cell>
          <cell r="P4750" t="str">
            <v>M6</v>
          </cell>
          <cell r="Q4750" t="str">
            <v>J1</v>
          </cell>
          <cell r="R4750" t="str">
            <v>J8</v>
          </cell>
          <cell r="S4750" t="str">
            <v>ENTREGADO</v>
          </cell>
          <cell r="T4750">
            <v>0</v>
          </cell>
          <cell r="U4750" t="str">
            <v>PARI VENTURA  EDSON ORLANDO</v>
          </cell>
          <cell r="V4750" t="str">
            <v>FLOREZ CONDORI  JOSE WILLIANS</v>
          </cell>
        </row>
        <row r="4751">
          <cell r="A4751">
            <v>4750</v>
          </cell>
          <cell r="B4751">
            <v>42762</v>
          </cell>
          <cell r="C4751" t="str">
            <v>ENERO</v>
          </cell>
          <cell r="D4751" t="str">
            <v>2017</v>
          </cell>
          <cell r="E4751">
            <v>926</v>
          </cell>
          <cell r="F4751" t="str">
            <v>ABQ-705</v>
          </cell>
          <cell r="G4751" t="str">
            <v>D0Z-996</v>
          </cell>
          <cell r="H4751" t="str">
            <v>LAS BAMBAS</v>
          </cell>
          <cell r="I4751">
            <v>116133</v>
          </cell>
          <cell r="J4751" t="str">
            <v>REPUESTO</v>
          </cell>
          <cell r="K4751" t="str">
            <v>TUERCA 1/4</v>
          </cell>
          <cell r="L4751">
            <v>6</v>
          </cell>
          <cell r="M4751" t="str">
            <v>UNID.</v>
          </cell>
          <cell r="N4751" t="str">
            <v>TRACTO</v>
          </cell>
          <cell r="O4751">
            <v>28</v>
          </cell>
          <cell r="P4751" t="str">
            <v>M7</v>
          </cell>
          <cell r="Q4751" t="str">
            <v>J1</v>
          </cell>
          <cell r="R4751" t="str">
            <v>J8</v>
          </cell>
          <cell r="S4751" t="str">
            <v>ENTREGADO</v>
          </cell>
          <cell r="T4751">
            <v>0</v>
          </cell>
          <cell r="U4751" t="str">
            <v>ROBLES ROJAS  JOSE MIGUEL</v>
          </cell>
          <cell r="V4751" t="str">
            <v>FLOREZ CONDORI  JOSE WILLIANS</v>
          </cell>
        </row>
        <row r="4752">
          <cell r="A4752">
            <v>4751</v>
          </cell>
          <cell r="B4752">
            <v>42762</v>
          </cell>
          <cell r="C4752" t="str">
            <v>ENERO</v>
          </cell>
          <cell r="D4752" t="str">
            <v>2017</v>
          </cell>
          <cell r="E4752">
            <v>926</v>
          </cell>
          <cell r="F4752" t="str">
            <v>ABQ-705</v>
          </cell>
          <cell r="G4752" t="str">
            <v>D0Z-996</v>
          </cell>
          <cell r="H4752" t="str">
            <v>LAS BAMBAS</v>
          </cell>
          <cell r="I4752">
            <v>116133</v>
          </cell>
          <cell r="J4752" t="str">
            <v>REPUESTO</v>
          </cell>
          <cell r="K4752" t="str">
            <v>VOLANDAS 1/4</v>
          </cell>
          <cell r="L4752">
            <v>12</v>
          </cell>
          <cell r="M4752" t="str">
            <v>UNID.</v>
          </cell>
          <cell r="N4752" t="str">
            <v>TRACTO</v>
          </cell>
          <cell r="O4752">
            <v>28</v>
          </cell>
          <cell r="P4752" t="str">
            <v>M8</v>
          </cell>
          <cell r="Q4752" t="str">
            <v>J1</v>
          </cell>
          <cell r="R4752" t="str">
            <v>J8</v>
          </cell>
          <cell r="S4752" t="str">
            <v>ENTREGADO</v>
          </cell>
          <cell r="T4752">
            <v>0</v>
          </cell>
          <cell r="U4752" t="str">
            <v>VARILLAS GAGO  OSCAR ALBERTO</v>
          </cell>
          <cell r="V4752" t="str">
            <v>FLOREZ CONDORI  JOSE WILLIANS</v>
          </cell>
        </row>
        <row r="4753">
          <cell r="A4753">
            <v>4767</v>
          </cell>
          <cell r="B4753">
            <v>42762</v>
          </cell>
          <cell r="C4753" t="str">
            <v>ENERO</v>
          </cell>
          <cell r="D4753" t="str">
            <v>2017</v>
          </cell>
          <cell r="E4753">
            <v>935</v>
          </cell>
          <cell r="F4753" t="str">
            <v>AEH-801</v>
          </cell>
          <cell r="G4753" t="str">
            <v>CAMIONETA</v>
          </cell>
          <cell r="H4753" t="str">
            <v>LAS BAMBAS</v>
          </cell>
          <cell r="I4753">
            <v>91610</v>
          </cell>
          <cell r="J4753" t="str">
            <v>REPUESTO</v>
          </cell>
          <cell r="K4753" t="str">
            <v>FOCO H3</v>
          </cell>
          <cell r="L4753">
            <v>1</v>
          </cell>
          <cell r="M4753" t="str">
            <v>UNID.</v>
          </cell>
          <cell r="N4753" t="str">
            <v>CAMIONETA</v>
          </cell>
          <cell r="O4753">
            <v>28</v>
          </cell>
          <cell r="P4753" t="str">
            <v>J7</v>
          </cell>
          <cell r="Q4753" t="str">
            <v>J7</v>
          </cell>
          <cell r="R4753" t="str">
            <v>J6</v>
          </cell>
          <cell r="S4753" t="str">
            <v>ENTREGADO</v>
          </cell>
          <cell r="T4753">
            <v>0</v>
          </cell>
          <cell r="U4753" t="str">
            <v>DONAYRE INGA PEDRO</v>
          </cell>
          <cell r="V4753" t="str">
            <v>DONAYRE INGA PEDRO</v>
          </cell>
        </row>
        <row r="4754">
          <cell r="A4754">
            <v>4748</v>
          </cell>
          <cell r="B4754">
            <v>42762</v>
          </cell>
          <cell r="C4754" t="str">
            <v>ENERO</v>
          </cell>
          <cell r="D4754" t="str">
            <v>2017</v>
          </cell>
          <cell r="E4754">
            <v>927</v>
          </cell>
          <cell r="F4754" t="str">
            <v>AHX-713</v>
          </cell>
          <cell r="G4754" t="str">
            <v>D9S-976</v>
          </cell>
          <cell r="H4754" t="str">
            <v>LAS BAMBAS</v>
          </cell>
          <cell r="I4754">
            <v>65921</v>
          </cell>
          <cell r="J4754" t="str">
            <v>REPUESTO</v>
          </cell>
          <cell r="K4754" t="str">
            <v>LED PARA PLACA</v>
          </cell>
          <cell r="L4754">
            <v>1</v>
          </cell>
          <cell r="M4754" t="str">
            <v>UNID.</v>
          </cell>
          <cell r="N4754" t="str">
            <v>CISTERNA</v>
          </cell>
          <cell r="O4754">
            <v>28</v>
          </cell>
          <cell r="P4754" t="str">
            <v>E2</v>
          </cell>
          <cell r="Q4754" t="str">
            <v>J1</v>
          </cell>
          <cell r="R4754" t="str">
            <v>J8</v>
          </cell>
          <cell r="S4754" t="str">
            <v>ENTREGADO</v>
          </cell>
          <cell r="T4754">
            <v>0</v>
          </cell>
          <cell r="U4754" t="str">
            <v>YUCA BELLIDO BORIS YERSY</v>
          </cell>
          <cell r="V4754" t="str">
            <v>FLOREZ CONDORI  JOSE WILLIANS</v>
          </cell>
        </row>
        <row r="4755">
          <cell r="A4755">
            <v>4752</v>
          </cell>
          <cell r="B4755">
            <v>42762</v>
          </cell>
          <cell r="C4755" t="str">
            <v>ENERO</v>
          </cell>
          <cell r="D4755" t="str">
            <v>2017</v>
          </cell>
          <cell r="E4755">
            <v>923</v>
          </cell>
          <cell r="F4755" t="str">
            <v>B2M-948</v>
          </cell>
          <cell r="G4755" t="str">
            <v>CAMION</v>
          </cell>
          <cell r="H4755" t="str">
            <v>TAMBOMAYO</v>
          </cell>
          <cell r="I4755">
            <v>117553</v>
          </cell>
          <cell r="J4755" t="str">
            <v>REPUESTO</v>
          </cell>
          <cell r="K4755" t="str">
            <v>BLOQUEADOR DE CORRIENTE</v>
          </cell>
          <cell r="L4755">
            <v>1</v>
          </cell>
          <cell r="M4755" t="str">
            <v>UNID.</v>
          </cell>
          <cell r="N4755" t="str">
            <v>TRACTO</v>
          </cell>
          <cell r="O4755">
            <v>28</v>
          </cell>
          <cell r="P4755" t="str">
            <v>E3</v>
          </cell>
          <cell r="Q4755" t="str">
            <v>J1</v>
          </cell>
          <cell r="R4755" t="str">
            <v>J8</v>
          </cell>
          <cell r="S4755" t="str">
            <v>PENDIENTE</v>
          </cell>
          <cell r="T4755">
            <v>0</v>
          </cell>
          <cell r="U4755" t="str">
            <v>CONDORI CHURATA ALEX</v>
          </cell>
          <cell r="V4755" t="str">
            <v>FLOREZ CONDORI  JOSE WILLIANS</v>
          </cell>
        </row>
        <row r="4756">
          <cell r="A4756">
            <v>4741</v>
          </cell>
          <cell r="B4756">
            <v>42762</v>
          </cell>
          <cell r="C4756" t="str">
            <v>ENERO</v>
          </cell>
          <cell r="D4756" t="str">
            <v>2017</v>
          </cell>
          <cell r="E4756">
            <v>930</v>
          </cell>
          <cell r="F4756" t="str">
            <v>D3N-721</v>
          </cell>
          <cell r="G4756" t="str">
            <v>C4S-979</v>
          </cell>
          <cell r="H4756" t="str">
            <v>LAS BAMBAS</v>
          </cell>
          <cell r="I4756">
            <v>143430</v>
          </cell>
          <cell r="J4756" t="str">
            <v>REPUESTO</v>
          </cell>
          <cell r="K4756" t="str">
            <v>ACCESORIO DE PULPO</v>
          </cell>
          <cell r="L4756">
            <v>1</v>
          </cell>
          <cell r="M4756" t="str">
            <v>UNID.</v>
          </cell>
          <cell r="N4756" t="str">
            <v>CISTERNA</v>
          </cell>
          <cell r="O4756">
            <v>28</v>
          </cell>
          <cell r="P4756" t="str">
            <v>M1</v>
          </cell>
          <cell r="Q4756" t="str">
            <v>J1</v>
          </cell>
          <cell r="R4756" t="str">
            <v>J8</v>
          </cell>
          <cell r="S4756" t="str">
            <v>ENTREGADO</v>
          </cell>
          <cell r="T4756">
            <v>0</v>
          </cell>
          <cell r="U4756" t="str">
            <v>CABEZAS SANCHEZ JEAN JHONATAN</v>
          </cell>
          <cell r="V4756" t="str">
            <v>FLOREZ CONDORI  JOSE WILLIANS</v>
          </cell>
        </row>
        <row r="4757">
          <cell r="A4757">
            <v>4753</v>
          </cell>
          <cell r="B4757">
            <v>42762</v>
          </cell>
          <cell r="C4757" t="str">
            <v>ENERO</v>
          </cell>
          <cell r="D4757" t="str">
            <v>2017</v>
          </cell>
          <cell r="E4757">
            <v>930</v>
          </cell>
          <cell r="F4757" t="str">
            <v>D3N-721</v>
          </cell>
          <cell r="G4757" t="str">
            <v>C4S-979</v>
          </cell>
          <cell r="H4757" t="str">
            <v>LAS BAMBAS</v>
          </cell>
          <cell r="I4757">
            <v>143430</v>
          </cell>
          <cell r="J4757" t="str">
            <v>REPUESTO</v>
          </cell>
          <cell r="K4757" t="str">
            <v>AGUA LIMPIA PARABRISA</v>
          </cell>
          <cell r="L4757">
            <v>1</v>
          </cell>
          <cell r="M4757" t="str">
            <v>GLNS.</v>
          </cell>
          <cell r="N4757" t="str">
            <v>TRACTO</v>
          </cell>
          <cell r="O4757">
            <v>28</v>
          </cell>
          <cell r="P4757" t="str">
            <v>M5</v>
          </cell>
          <cell r="Q4757" t="str">
            <v>J1</v>
          </cell>
          <cell r="R4757" t="str">
            <v>J8</v>
          </cell>
          <cell r="S4757" t="str">
            <v>ENTREGADO</v>
          </cell>
          <cell r="T4757">
            <v>0</v>
          </cell>
          <cell r="U4757" t="str">
            <v>LOPEZ RUIZ WILBERTO</v>
          </cell>
          <cell r="V4757" t="str">
            <v>FLOREZ CONDORI  JOSE WILLIANS</v>
          </cell>
        </row>
        <row r="4758">
          <cell r="A4758">
            <v>4754</v>
          </cell>
          <cell r="B4758">
            <v>42762</v>
          </cell>
          <cell r="C4758" t="str">
            <v>ENERO</v>
          </cell>
          <cell r="D4758" t="str">
            <v>2017</v>
          </cell>
          <cell r="E4758">
            <v>930</v>
          </cell>
          <cell r="F4758" t="str">
            <v>D3N-721</v>
          </cell>
          <cell r="G4758" t="str">
            <v>C4S-979</v>
          </cell>
          <cell r="H4758" t="str">
            <v>LAS BAMBAS</v>
          </cell>
          <cell r="I4758">
            <v>143430</v>
          </cell>
          <cell r="J4758" t="str">
            <v>REPUESTO</v>
          </cell>
          <cell r="K4758" t="str">
            <v>FARO LATERAL REDONDO ROJO</v>
          </cell>
          <cell r="L4758">
            <v>1</v>
          </cell>
          <cell r="M4758" t="str">
            <v>UNID.</v>
          </cell>
          <cell r="N4758" t="str">
            <v>TRACTO</v>
          </cell>
          <cell r="O4758">
            <v>28</v>
          </cell>
          <cell r="P4758" t="str">
            <v>E2</v>
          </cell>
          <cell r="Q4758" t="str">
            <v>J1</v>
          </cell>
          <cell r="R4758" t="str">
            <v>J8</v>
          </cell>
          <cell r="S4758" t="str">
            <v>ENTREGADO</v>
          </cell>
          <cell r="T4758">
            <v>0</v>
          </cell>
          <cell r="U4758" t="str">
            <v>YUCA BELLIDO BORIS YERSY</v>
          </cell>
          <cell r="V4758" t="str">
            <v>FLOREZ CONDORI  JOSE WILLIANS</v>
          </cell>
        </row>
        <row r="4759">
          <cell r="A4759">
            <v>4739</v>
          </cell>
          <cell r="B4759">
            <v>42762</v>
          </cell>
          <cell r="C4759" t="str">
            <v>ENERO</v>
          </cell>
          <cell r="D4759" t="str">
            <v>2017</v>
          </cell>
          <cell r="E4759">
            <v>202</v>
          </cell>
          <cell r="F4759" t="str">
            <v>D3P-752</v>
          </cell>
          <cell r="G4759" t="str">
            <v>C5Y-985</v>
          </cell>
          <cell r="H4759" t="str">
            <v>LAS BAMBAS</v>
          </cell>
          <cell r="I4759">
            <v>150504</v>
          </cell>
          <cell r="J4759" t="str">
            <v>REPUESTO</v>
          </cell>
          <cell r="K4759" t="str">
            <v>HIDROLINA</v>
          </cell>
          <cell r="L4759">
            <v>1</v>
          </cell>
          <cell r="M4759" t="str">
            <v>GLNS.</v>
          </cell>
          <cell r="N4759" t="str">
            <v>TRACTO</v>
          </cell>
          <cell r="O4759">
            <v>28</v>
          </cell>
          <cell r="P4759" t="str">
            <v>M2</v>
          </cell>
          <cell r="Q4759" t="str">
            <v>J1</v>
          </cell>
          <cell r="R4759" t="str">
            <v>J8</v>
          </cell>
          <cell r="S4759" t="str">
            <v>ENTREGADO</v>
          </cell>
          <cell r="T4759">
            <v>0</v>
          </cell>
          <cell r="U4759" t="str">
            <v>CHUMPITAZ GAGO JULIO ENRIQUE</v>
          </cell>
          <cell r="V4759" t="str">
            <v>FLOREZ CONDORI  JOSE WILLIANS</v>
          </cell>
        </row>
        <row r="4760">
          <cell r="A4760">
            <v>4742</v>
          </cell>
          <cell r="B4760">
            <v>42762</v>
          </cell>
          <cell r="C4760" t="str">
            <v>ENERO</v>
          </cell>
          <cell r="D4760" t="str">
            <v>2017</v>
          </cell>
          <cell r="E4760">
            <v>924</v>
          </cell>
          <cell r="F4760" t="str">
            <v>D3Q-741</v>
          </cell>
          <cell r="G4760" t="str">
            <v>D2E-976</v>
          </cell>
          <cell r="H4760" t="str">
            <v>LAS BAMBAS</v>
          </cell>
          <cell r="I4760">
            <v>169381</v>
          </cell>
          <cell r="J4760" t="str">
            <v>REPUESTO</v>
          </cell>
          <cell r="K4760" t="str">
            <v>AGUA LIMPIA PARABRISA</v>
          </cell>
          <cell r="L4760">
            <v>1</v>
          </cell>
          <cell r="M4760" t="str">
            <v>UNID.</v>
          </cell>
          <cell r="N4760" t="str">
            <v>TRACTO</v>
          </cell>
          <cell r="O4760">
            <v>28</v>
          </cell>
          <cell r="P4760" t="str">
            <v>M8</v>
          </cell>
          <cell r="Q4760" t="str">
            <v>J1</v>
          </cell>
          <cell r="R4760" t="str">
            <v>J8</v>
          </cell>
          <cell r="S4760" t="str">
            <v>ENTREGADO</v>
          </cell>
          <cell r="T4760">
            <v>0</v>
          </cell>
          <cell r="U4760" t="str">
            <v>VARILLAS GAGO  OSCAR ALBERTO</v>
          </cell>
          <cell r="V4760" t="str">
            <v>FLOREZ CONDORI  JOSE WILLIANS</v>
          </cell>
        </row>
        <row r="4761">
          <cell r="A4761">
            <v>4743</v>
          </cell>
          <cell r="B4761">
            <v>42762</v>
          </cell>
          <cell r="C4761" t="str">
            <v>ENERO</v>
          </cell>
          <cell r="D4761" t="str">
            <v>2017</v>
          </cell>
          <cell r="E4761">
            <v>924</v>
          </cell>
          <cell r="F4761" t="str">
            <v>D3Q-741</v>
          </cell>
          <cell r="G4761" t="str">
            <v>D2E-976</v>
          </cell>
          <cell r="H4761" t="str">
            <v>LAS BAMBAS</v>
          </cell>
          <cell r="I4761">
            <v>169381</v>
          </cell>
          <cell r="J4761" t="str">
            <v>REPUESTO</v>
          </cell>
          <cell r="K4761" t="str">
            <v>NIPLE MPT 3/8 CON SALIDA DE 5/8</v>
          </cell>
          <cell r="L4761">
            <v>1</v>
          </cell>
          <cell r="M4761" t="str">
            <v>UNID.</v>
          </cell>
          <cell r="N4761" t="str">
            <v>TRACTO</v>
          </cell>
          <cell r="O4761">
            <v>28</v>
          </cell>
          <cell r="P4761" t="str">
            <v>M8</v>
          </cell>
          <cell r="Q4761" t="str">
            <v>J1</v>
          </cell>
          <cell r="R4761" t="str">
            <v>J8</v>
          </cell>
          <cell r="S4761" t="str">
            <v>ENTREGADO</v>
          </cell>
          <cell r="T4761">
            <v>0</v>
          </cell>
          <cell r="U4761" t="str">
            <v>VARILLAS GAGO  OSCAR ALBERTO</v>
          </cell>
          <cell r="V4761" t="str">
            <v>FLOREZ CONDORI  JOSE WILLIANS</v>
          </cell>
        </row>
        <row r="4762">
          <cell r="A4762">
            <v>4744</v>
          </cell>
          <cell r="B4762">
            <v>42762</v>
          </cell>
          <cell r="C4762" t="str">
            <v>ENERO</v>
          </cell>
          <cell r="D4762" t="str">
            <v>2017</v>
          </cell>
          <cell r="E4762">
            <v>924</v>
          </cell>
          <cell r="F4762" t="str">
            <v>D3Q-741</v>
          </cell>
          <cell r="G4762" t="str">
            <v>D2E-976</v>
          </cell>
          <cell r="H4762" t="str">
            <v>LAS BAMBAS</v>
          </cell>
          <cell r="I4762">
            <v>169381</v>
          </cell>
          <cell r="J4762" t="str">
            <v>REPUESTO</v>
          </cell>
          <cell r="K4762" t="str">
            <v>CONO 5/8</v>
          </cell>
          <cell r="L4762">
            <v>1</v>
          </cell>
          <cell r="M4762" t="str">
            <v>UNID.</v>
          </cell>
          <cell r="N4762" t="str">
            <v>TRACTO</v>
          </cell>
          <cell r="O4762">
            <v>28</v>
          </cell>
          <cell r="P4762" t="str">
            <v>M8</v>
          </cell>
          <cell r="Q4762" t="str">
            <v>J1</v>
          </cell>
          <cell r="R4762" t="str">
            <v>J8</v>
          </cell>
          <cell r="S4762" t="str">
            <v>ENTREGADO</v>
          </cell>
          <cell r="T4762">
            <v>0</v>
          </cell>
          <cell r="U4762" t="str">
            <v>VARILLAS GAGO  OSCAR ALBERTO</v>
          </cell>
          <cell r="V4762" t="str">
            <v>FLOREZ CONDORI  JOSE WILLIANS</v>
          </cell>
        </row>
        <row r="4763">
          <cell r="A4763">
            <v>4745</v>
          </cell>
          <cell r="B4763">
            <v>42762</v>
          </cell>
          <cell r="C4763" t="str">
            <v>ENERO</v>
          </cell>
          <cell r="D4763" t="str">
            <v>2017</v>
          </cell>
          <cell r="E4763">
            <v>924</v>
          </cell>
          <cell r="F4763" t="str">
            <v>D3Q-741</v>
          </cell>
          <cell r="G4763" t="str">
            <v>D2E-976</v>
          </cell>
          <cell r="H4763" t="str">
            <v>LAS BAMBAS</v>
          </cell>
          <cell r="I4763">
            <v>169381</v>
          </cell>
          <cell r="J4763" t="str">
            <v>REPUESTO</v>
          </cell>
          <cell r="K4763" t="str">
            <v>GUIA 5/8</v>
          </cell>
          <cell r="L4763">
            <v>1</v>
          </cell>
          <cell r="M4763" t="str">
            <v>UNID.</v>
          </cell>
          <cell r="N4763" t="str">
            <v>TRACTO</v>
          </cell>
          <cell r="O4763">
            <v>28</v>
          </cell>
          <cell r="P4763" t="str">
            <v>M8</v>
          </cell>
          <cell r="Q4763" t="str">
            <v>J1</v>
          </cell>
          <cell r="R4763" t="str">
            <v>J8</v>
          </cell>
          <cell r="S4763" t="str">
            <v>ENTREGADO</v>
          </cell>
          <cell r="T4763">
            <v>0</v>
          </cell>
          <cell r="U4763" t="str">
            <v>VARILLAS GAGO  OSCAR ALBERTO</v>
          </cell>
          <cell r="V4763" t="str">
            <v>FLOREZ CONDORI  JOSE WILLIANS</v>
          </cell>
        </row>
        <row r="4764">
          <cell r="A4764">
            <v>4746</v>
          </cell>
          <cell r="B4764">
            <v>42762</v>
          </cell>
          <cell r="C4764" t="str">
            <v>ENERO</v>
          </cell>
          <cell r="D4764" t="str">
            <v>2017</v>
          </cell>
          <cell r="E4764">
            <v>924</v>
          </cell>
          <cell r="F4764" t="str">
            <v>D3Q-741</v>
          </cell>
          <cell r="G4764" t="str">
            <v>D2E-976</v>
          </cell>
          <cell r="H4764" t="str">
            <v>LAS BAMBAS</v>
          </cell>
          <cell r="I4764">
            <v>169381</v>
          </cell>
          <cell r="J4764" t="str">
            <v>REPUESTO</v>
          </cell>
          <cell r="K4764" t="str">
            <v>TUERCA DE 5/8</v>
          </cell>
          <cell r="L4764">
            <v>1</v>
          </cell>
          <cell r="M4764" t="str">
            <v>UNID.</v>
          </cell>
          <cell r="N4764" t="str">
            <v>TRACTO</v>
          </cell>
          <cell r="O4764">
            <v>28</v>
          </cell>
          <cell r="P4764" t="str">
            <v>M8</v>
          </cell>
          <cell r="Q4764" t="str">
            <v>J1</v>
          </cell>
          <cell r="R4764" t="str">
            <v>J8</v>
          </cell>
          <cell r="S4764" t="str">
            <v>ENTREGADO</v>
          </cell>
          <cell r="T4764">
            <v>0</v>
          </cell>
          <cell r="U4764" t="str">
            <v>VARILLAS GAGO  OSCAR ALBERTO</v>
          </cell>
          <cell r="V4764" t="str">
            <v>FLOREZ CONDORI  JOSE WILLIANS</v>
          </cell>
        </row>
        <row r="4765">
          <cell r="A4765">
            <v>4755</v>
          </cell>
          <cell r="B4765">
            <v>42762</v>
          </cell>
          <cell r="C4765" t="str">
            <v>ENERO</v>
          </cell>
          <cell r="D4765" t="str">
            <v>2017</v>
          </cell>
          <cell r="E4765">
            <v>924</v>
          </cell>
          <cell r="F4765" t="str">
            <v>D3Q-741</v>
          </cell>
          <cell r="G4765" t="str">
            <v>D2E-976</v>
          </cell>
          <cell r="H4765" t="str">
            <v>LAS BAMBAS</v>
          </cell>
          <cell r="I4765">
            <v>169381</v>
          </cell>
          <cell r="J4765" t="str">
            <v>REPUESTO</v>
          </cell>
          <cell r="K4765" t="str">
            <v>SPRAY VERDE</v>
          </cell>
          <cell r="L4765">
            <v>1</v>
          </cell>
          <cell r="M4765" t="str">
            <v>UNID.</v>
          </cell>
          <cell r="N4765" t="str">
            <v>CISTERNA</v>
          </cell>
          <cell r="O4765">
            <v>28</v>
          </cell>
          <cell r="P4765" t="str">
            <v>S1</v>
          </cell>
          <cell r="Q4765" t="str">
            <v>J1</v>
          </cell>
          <cell r="R4765" t="str">
            <v>J8</v>
          </cell>
          <cell r="S4765" t="str">
            <v>ENTREGADO</v>
          </cell>
          <cell r="T4765">
            <v>0</v>
          </cell>
          <cell r="U4765" t="str">
            <v>BAYONA CRUZ CRISTIAN ARMANDO</v>
          </cell>
          <cell r="V4765" t="str">
            <v>FLOREZ CONDORI  JOSE WILLIANS</v>
          </cell>
        </row>
        <row r="4766">
          <cell r="A4766">
            <v>4764</v>
          </cell>
          <cell r="B4766">
            <v>42762</v>
          </cell>
          <cell r="C4766" t="str">
            <v>ENERO</v>
          </cell>
          <cell r="D4766" t="str">
            <v>2017</v>
          </cell>
          <cell r="E4766">
            <v>910</v>
          </cell>
          <cell r="F4766" t="str">
            <v>D3S-725</v>
          </cell>
          <cell r="G4766" t="str">
            <v>TBL-977</v>
          </cell>
          <cell r="H4766" t="str">
            <v>LAS BAMBAS</v>
          </cell>
          <cell r="I4766">
            <v>152676</v>
          </cell>
          <cell r="J4766" t="str">
            <v>REPUESTO</v>
          </cell>
          <cell r="K4766" t="str">
            <v>CARTUCHO DE PULPO</v>
          </cell>
          <cell r="L4766">
            <v>1</v>
          </cell>
          <cell r="M4766" t="str">
            <v>UNID.</v>
          </cell>
          <cell r="N4766" t="str">
            <v>TRACTO</v>
          </cell>
          <cell r="O4766">
            <v>28</v>
          </cell>
          <cell r="P4766" t="str">
            <v>M5</v>
          </cell>
          <cell r="Q4766" t="str">
            <v>J7</v>
          </cell>
          <cell r="R4766" t="str">
            <v>J5</v>
          </cell>
          <cell r="S4766" t="str">
            <v>ENTREGADO</v>
          </cell>
          <cell r="T4766">
            <v>0</v>
          </cell>
          <cell r="U4766" t="str">
            <v>LOPEZ RUIZ WILBERTO</v>
          </cell>
          <cell r="V4766" t="str">
            <v>DONAYRE INGA PEDRO</v>
          </cell>
        </row>
        <row r="4767">
          <cell r="A4767">
            <v>4766</v>
          </cell>
          <cell r="B4767">
            <v>42762</v>
          </cell>
          <cell r="C4767" t="str">
            <v>ENERO</v>
          </cell>
          <cell r="D4767" t="str">
            <v>2017</v>
          </cell>
          <cell r="E4767">
            <v>903</v>
          </cell>
          <cell r="F4767" t="str">
            <v>D6G-805</v>
          </cell>
          <cell r="G4767" t="str">
            <v>T4Z-996</v>
          </cell>
          <cell r="H4767" t="str">
            <v>LAS BAMBAS</v>
          </cell>
          <cell r="I4767">
            <v>229548</v>
          </cell>
          <cell r="J4767" t="str">
            <v>REPUESTO</v>
          </cell>
          <cell r="K4767" t="str">
            <v>GRECA DE PUERTA</v>
          </cell>
          <cell r="L4767">
            <v>1</v>
          </cell>
          <cell r="M4767" t="str">
            <v>UNID.</v>
          </cell>
          <cell r="N4767" t="str">
            <v>TRACTO</v>
          </cell>
          <cell r="O4767">
            <v>28</v>
          </cell>
          <cell r="P4767" t="str">
            <v>J6</v>
          </cell>
          <cell r="Q4767" t="str">
            <v>J7</v>
          </cell>
          <cell r="R4767" t="str">
            <v>J6</v>
          </cell>
          <cell r="S4767" t="str">
            <v>ENTREGADO</v>
          </cell>
          <cell r="T4767">
            <v>0</v>
          </cell>
          <cell r="U4767" t="str">
            <v>VILLANUEVA BEJAR  YHORDAN MICHEL</v>
          </cell>
          <cell r="V4767" t="str">
            <v>DONAYRE INGA PEDRO</v>
          </cell>
        </row>
        <row r="4768">
          <cell r="A4768">
            <v>4756</v>
          </cell>
          <cell r="B4768">
            <v>42762</v>
          </cell>
          <cell r="C4768" t="str">
            <v>ENERO</v>
          </cell>
          <cell r="D4768" t="str">
            <v>2017</v>
          </cell>
          <cell r="E4768">
            <v>200</v>
          </cell>
          <cell r="F4768" t="str">
            <v>TALLER</v>
          </cell>
          <cell r="G4768" t="str">
            <v>TALLER</v>
          </cell>
          <cell r="H4768" t="str">
            <v>TALLER</v>
          </cell>
          <cell r="I4768" t="str">
            <v>TALLER</v>
          </cell>
          <cell r="J4768" t="str">
            <v>IMPLEMENTACION</v>
          </cell>
          <cell r="K4768" t="str">
            <v>TOMACORRIENTE DE 3 TOMAS</v>
          </cell>
          <cell r="L4768">
            <v>1</v>
          </cell>
          <cell r="M4768" t="str">
            <v>UNID.</v>
          </cell>
          <cell r="N4768" t="str">
            <v>TALLER</v>
          </cell>
          <cell r="O4768">
            <v>28</v>
          </cell>
          <cell r="P4768" t="str">
            <v>E2</v>
          </cell>
          <cell r="Q4768" t="str">
            <v>J7</v>
          </cell>
          <cell r="R4768" t="str">
            <v>J6</v>
          </cell>
          <cell r="S4768" t="str">
            <v>PENDIENTE</v>
          </cell>
          <cell r="T4768">
            <v>0</v>
          </cell>
          <cell r="U4768" t="str">
            <v>YUCA BELLIDO BORIS YERSY</v>
          </cell>
          <cell r="V4768" t="str">
            <v>DONAYRE INGA PEDRO</v>
          </cell>
        </row>
        <row r="4769">
          <cell r="A4769">
            <v>4768</v>
          </cell>
          <cell r="B4769">
            <v>42763</v>
          </cell>
          <cell r="C4769" t="str">
            <v>ENERO</v>
          </cell>
          <cell r="D4769" t="str">
            <v>2017</v>
          </cell>
          <cell r="E4769">
            <v>934</v>
          </cell>
          <cell r="F4769" t="str">
            <v>AKW-860</v>
          </cell>
          <cell r="G4769" t="str">
            <v>F5Z-991</v>
          </cell>
          <cell r="H4769" t="str">
            <v>LAS BAMBAS</v>
          </cell>
          <cell r="I4769">
            <v>45676</v>
          </cell>
          <cell r="J4769" t="str">
            <v>REPUESTO</v>
          </cell>
          <cell r="K4769" t="str">
            <v>MATACHISPA</v>
          </cell>
          <cell r="L4769">
            <v>1</v>
          </cell>
          <cell r="M4769" t="str">
            <v>UNID.</v>
          </cell>
          <cell r="N4769" t="str">
            <v>TRACTO</v>
          </cell>
          <cell r="O4769">
            <v>27</v>
          </cell>
          <cell r="P4769" t="str">
            <v>M6</v>
          </cell>
          <cell r="Q4769" t="str">
            <v>J7</v>
          </cell>
          <cell r="R4769" t="str">
            <v>J6</v>
          </cell>
          <cell r="S4769" t="str">
            <v>ENTREGADO</v>
          </cell>
          <cell r="T4769">
            <v>0</v>
          </cell>
          <cell r="U4769" t="str">
            <v>PARI VENTURA  EDSON ORLANDO</v>
          </cell>
          <cell r="V4769" t="str">
            <v>DONAYRE INGA PEDRO</v>
          </cell>
        </row>
        <row r="4770">
          <cell r="A4770">
            <v>4777</v>
          </cell>
          <cell r="B4770">
            <v>42763</v>
          </cell>
          <cell r="C4770" t="str">
            <v>ENERO</v>
          </cell>
          <cell r="D4770" t="str">
            <v>2017</v>
          </cell>
          <cell r="E4770">
            <v>788</v>
          </cell>
          <cell r="F4770" t="str">
            <v>B2L-889</v>
          </cell>
          <cell r="G4770" t="str">
            <v>CAMION</v>
          </cell>
          <cell r="H4770" t="str">
            <v>TAMBOMAYO</v>
          </cell>
          <cell r="I4770">
            <v>124981</v>
          </cell>
          <cell r="J4770" t="str">
            <v>REPUESTO</v>
          </cell>
          <cell r="K4770" t="str">
            <v>ACEITE 15W40</v>
          </cell>
          <cell r="L4770">
            <v>4</v>
          </cell>
          <cell r="M4770" t="str">
            <v>UNID.</v>
          </cell>
          <cell r="N4770" t="str">
            <v>CAMION</v>
          </cell>
          <cell r="O4770">
            <v>27</v>
          </cell>
          <cell r="P4770" t="str">
            <v>J6</v>
          </cell>
          <cell r="Q4770" t="str">
            <v>J7</v>
          </cell>
          <cell r="R4770" t="str">
            <v>J6</v>
          </cell>
          <cell r="S4770" t="str">
            <v>ENTREGADO</v>
          </cell>
          <cell r="T4770">
            <v>0</v>
          </cell>
          <cell r="U4770" t="str">
            <v>VILLANUEVA BEJAR  YHORDAN MICHEL</v>
          </cell>
          <cell r="V4770" t="str">
            <v>DONAYRE INGA PEDRO</v>
          </cell>
        </row>
        <row r="4771">
          <cell r="A4771">
            <v>4781</v>
          </cell>
          <cell r="B4771">
            <v>42763</v>
          </cell>
          <cell r="C4771" t="str">
            <v>ENERO</v>
          </cell>
          <cell r="D4771" t="str">
            <v>2017</v>
          </cell>
          <cell r="E4771">
            <v>923</v>
          </cell>
          <cell r="F4771" t="str">
            <v>B2M-948</v>
          </cell>
          <cell r="G4771" t="str">
            <v>CAMION</v>
          </cell>
          <cell r="H4771" t="str">
            <v>TAMBOMAYO</v>
          </cell>
          <cell r="I4771">
            <v>117553</v>
          </cell>
          <cell r="J4771" t="str">
            <v>REPUESTO</v>
          </cell>
          <cell r="K4771" t="str">
            <v>FOCO PILOTO DE 2 CONTACTO  24 V</v>
          </cell>
          <cell r="L4771">
            <v>1</v>
          </cell>
          <cell r="M4771" t="str">
            <v>UNID.</v>
          </cell>
          <cell r="N4771" t="str">
            <v>TRACTO</v>
          </cell>
          <cell r="O4771">
            <v>27</v>
          </cell>
          <cell r="P4771" t="str">
            <v>E2</v>
          </cell>
          <cell r="Q4771" t="str">
            <v>J1</v>
          </cell>
          <cell r="R4771" t="str">
            <v>J8</v>
          </cell>
          <cell r="S4771" t="str">
            <v>ENTREGADO</v>
          </cell>
          <cell r="T4771">
            <v>0</v>
          </cell>
          <cell r="U4771" t="str">
            <v>YUCA BELLIDO BORIS YERSY</v>
          </cell>
          <cell r="V4771" t="str">
            <v>FLOREZ CONDORI  JOSE WILLIANS</v>
          </cell>
        </row>
        <row r="4772">
          <cell r="A4772">
            <v>4782</v>
          </cell>
          <cell r="B4772">
            <v>42763</v>
          </cell>
          <cell r="C4772" t="str">
            <v>ENERO</v>
          </cell>
          <cell r="D4772" t="str">
            <v>2017</v>
          </cell>
          <cell r="E4772">
            <v>923</v>
          </cell>
          <cell r="F4772" t="str">
            <v>B2M-948</v>
          </cell>
          <cell r="G4772" t="str">
            <v>CAMION</v>
          </cell>
          <cell r="H4772" t="str">
            <v>TAMBOMAYO</v>
          </cell>
          <cell r="I4772">
            <v>117553</v>
          </cell>
          <cell r="J4772" t="str">
            <v>REPUESTO</v>
          </cell>
          <cell r="K4772" t="str">
            <v>TERMINAL BATERIA POSITIVO</v>
          </cell>
          <cell r="L4772">
            <v>1</v>
          </cell>
          <cell r="M4772" t="str">
            <v>UNID.</v>
          </cell>
          <cell r="N4772" t="str">
            <v>TRACTO</v>
          </cell>
          <cell r="O4772">
            <v>27</v>
          </cell>
          <cell r="P4772" t="str">
            <v>E2</v>
          </cell>
          <cell r="Q4772" t="str">
            <v>J1</v>
          </cell>
          <cell r="R4772" t="str">
            <v>J8</v>
          </cell>
          <cell r="S4772" t="str">
            <v>ENTREGADO</v>
          </cell>
          <cell r="T4772">
            <v>0</v>
          </cell>
          <cell r="U4772" t="str">
            <v>YUCA BELLIDO BORIS YERSY</v>
          </cell>
          <cell r="V4772" t="str">
            <v>FLOREZ CONDORI  JOSE WILLIANS</v>
          </cell>
        </row>
        <row r="4773">
          <cell r="A4773">
            <v>4775</v>
          </cell>
          <cell r="B4773">
            <v>42763</v>
          </cell>
          <cell r="C4773" t="str">
            <v>ENERO</v>
          </cell>
          <cell r="D4773" t="str">
            <v>2017</v>
          </cell>
          <cell r="E4773">
            <v>912</v>
          </cell>
          <cell r="F4773" t="str">
            <v>C5R-895</v>
          </cell>
          <cell r="G4773" t="str">
            <v>TBL-976</v>
          </cell>
          <cell r="H4773" t="str">
            <v>LAS BAMBAS</v>
          </cell>
          <cell r="I4773">
            <v>175495</v>
          </cell>
          <cell r="J4773" t="str">
            <v>REPUESTO</v>
          </cell>
          <cell r="K4773" t="str">
            <v>ABRAZADERA PARA INTERCOOOLER</v>
          </cell>
          <cell r="L4773">
            <v>1</v>
          </cell>
          <cell r="M4773" t="str">
            <v>UNID.</v>
          </cell>
          <cell r="N4773" t="str">
            <v>TRACTO</v>
          </cell>
          <cell r="O4773">
            <v>27</v>
          </cell>
          <cell r="P4773" t="str">
            <v>M2</v>
          </cell>
          <cell r="Q4773" t="str">
            <v>J7</v>
          </cell>
          <cell r="R4773" t="str">
            <v>J6</v>
          </cell>
          <cell r="S4773" t="str">
            <v>ENTREGADO</v>
          </cell>
          <cell r="T4773">
            <v>0</v>
          </cell>
          <cell r="U4773" t="str">
            <v>CHUMPITAZ GAGO JULIO ENRIQUE</v>
          </cell>
          <cell r="V4773" t="str">
            <v>DONAYRE INGA PEDRO</v>
          </cell>
        </row>
        <row r="4774">
          <cell r="A4774">
            <v>4779</v>
          </cell>
          <cell r="B4774">
            <v>42763</v>
          </cell>
          <cell r="C4774" t="str">
            <v>ENERO</v>
          </cell>
          <cell r="D4774" t="str">
            <v>2017</v>
          </cell>
          <cell r="E4774">
            <v>202</v>
          </cell>
          <cell r="F4774" t="str">
            <v>D3P-752</v>
          </cell>
          <cell r="G4774" t="str">
            <v>C5Y-985</v>
          </cell>
          <cell r="H4774" t="str">
            <v>LAS BAMBAS</v>
          </cell>
          <cell r="I4774">
            <v>150504</v>
          </cell>
          <cell r="J4774" t="str">
            <v>REPUESTO</v>
          </cell>
          <cell r="K4774" t="str">
            <v>TAPA DE BOCAMAZA DE EJE DE CISTERNA</v>
          </cell>
          <cell r="L4774">
            <v>1</v>
          </cell>
          <cell r="M4774" t="str">
            <v>UNID.</v>
          </cell>
          <cell r="N4774" t="str">
            <v>CISTERNA</v>
          </cell>
          <cell r="O4774">
            <v>27</v>
          </cell>
          <cell r="P4774" t="str">
            <v>M2</v>
          </cell>
          <cell r="Q4774" t="str">
            <v>J7</v>
          </cell>
          <cell r="R4774" t="str">
            <v>J6</v>
          </cell>
          <cell r="S4774" t="str">
            <v>ENTREGADO</v>
          </cell>
          <cell r="T4774">
            <v>0</v>
          </cell>
          <cell r="U4774" t="str">
            <v>CHUMPITAZ GAGO JULIO ENRIQUE</v>
          </cell>
          <cell r="V4774" t="str">
            <v>DONAYRE INGA PEDRO</v>
          </cell>
        </row>
        <row r="4775">
          <cell r="A4775">
            <v>4780</v>
          </cell>
          <cell r="B4775">
            <v>42763</v>
          </cell>
          <cell r="C4775" t="str">
            <v>ENERO</v>
          </cell>
          <cell r="D4775" t="str">
            <v>2017</v>
          </cell>
          <cell r="E4775">
            <v>202</v>
          </cell>
          <cell r="F4775" t="str">
            <v>D3P-752</v>
          </cell>
          <cell r="G4775" t="str">
            <v>C5Y-985</v>
          </cell>
          <cell r="H4775" t="str">
            <v>LAS BAMBAS</v>
          </cell>
          <cell r="I4775">
            <v>150504</v>
          </cell>
          <cell r="J4775" t="str">
            <v>REPUESTO</v>
          </cell>
          <cell r="K4775" t="str">
            <v>MANGUERA DE SALIDA DE COMPRESORA A MISION</v>
          </cell>
          <cell r="L4775">
            <v>1</v>
          </cell>
          <cell r="M4775" t="str">
            <v>UNID.</v>
          </cell>
          <cell r="N4775" t="str">
            <v>TRACTO</v>
          </cell>
          <cell r="O4775" t="e">
            <v>#VALUE!</v>
          </cell>
          <cell r="P4775" t="str">
            <v>M2</v>
          </cell>
          <cell r="Q4775" t="str">
            <v>J7</v>
          </cell>
          <cell r="R4775" t="str">
            <v>J6</v>
          </cell>
          <cell r="S4775" t="str">
            <v>ENTREGADO</v>
          </cell>
          <cell r="T4775" t="str">
            <v>ANULADO</v>
          </cell>
          <cell r="U4775" t="str">
            <v>CHUMPITAZ GAGO JULIO ENRIQUE</v>
          </cell>
          <cell r="V4775" t="str">
            <v>DONAYRE INGA PEDRO</v>
          </cell>
        </row>
        <row r="4776">
          <cell r="A4776">
            <v>4769</v>
          </cell>
          <cell r="B4776">
            <v>42763</v>
          </cell>
          <cell r="C4776" t="str">
            <v>ENERO</v>
          </cell>
          <cell r="D4776" t="str">
            <v>2017</v>
          </cell>
          <cell r="E4776">
            <v>910</v>
          </cell>
          <cell r="F4776" t="str">
            <v>D3S-725</v>
          </cell>
          <cell r="G4776" t="str">
            <v>TBL-977</v>
          </cell>
          <cell r="H4776" t="str">
            <v>LAS BAMBAS</v>
          </cell>
          <cell r="I4776">
            <v>152676</v>
          </cell>
          <cell r="J4776" t="str">
            <v>REPUESTO</v>
          </cell>
          <cell r="K4776" t="str">
            <v>MATACHISPA</v>
          </cell>
          <cell r="L4776">
            <v>1</v>
          </cell>
          <cell r="M4776" t="str">
            <v>UNID.</v>
          </cell>
          <cell r="N4776" t="str">
            <v>TRACTO</v>
          </cell>
          <cell r="O4776">
            <v>27</v>
          </cell>
          <cell r="P4776" t="str">
            <v>M6</v>
          </cell>
          <cell r="Q4776" t="str">
            <v>J7</v>
          </cell>
          <cell r="R4776" t="str">
            <v>J6</v>
          </cell>
          <cell r="S4776" t="str">
            <v>ENTREGADO</v>
          </cell>
          <cell r="T4776">
            <v>0</v>
          </cell>
          <cell r="U4776" t="str">
            <v>PARI VENTURA  EDSON ORLANDO</v>
          </cell>
          <cell r="V4776" t="str">
            <v>DONAYRE INGA PEDRO</v>
          </cell>
        </row>
        <row r="4777">
          <cell r="A4777">
            <v>4778</v>
          </cell>
          <cell r="B4777">
            <v>42763</v>
          </cell>
          <cell r="C4777" t="str">
            <v>ENERO</v>
          </cell>
          <cell r="D4777" t="str">
            <v>2017</v>
          </cell>
          <cell r="E4777">
            <v>941</v>
          </cell>
          <cell r="F4777" t="str">
            <v>D4T-927</v>
          </cell>
          <cell r="G4777" t="str">
            <v>B4Q-976</v>
          </cell>
          <cell r="H4777" t="str">
            <v>LAS BAMBAS</v>
          </cell>
          <cell r="I4777">
            <v>197059</v>
          </cell>
          <cell r="J4777" t="str">
            <v>REPUESTO</v>
          </cell>
          <cell r="K4777" t="str">
            <v>FOCO DOBLE CONTACTO 12V</v>
          </cell>
          <cell r="L4777">
            <v>1</v>
          </cell>
          <cell r="M4777" t="str">
            <v>UNID.</v>
          </cell>
          <cell r="N4777" t="str">
            <v>TRACTO</v>
          </cell>
          <cell r="O4777">
            <v>27</v>
          </cell>
          <cell r="P4777" t="str">
            <v>E2</v>
          </cell>
          <cell r="Q4777" t="str">
            <v>J7</v>
          </cell>
          <cell r="R4777" t="str">
            <v>J6</v>
          </cell>
          <cell r="S4777" t="str">
            <v>ENTREGADO</v>
          </cell>
          <cell r="T4777">
            <v>0</v>
          </cell>
          <cell r="U4777" t="str">
            <v>YUCA BELLIDO BORIS YERSY</v>
          </cell>
          <cell r="V4777" t="str">
            <v>DONAYRE INGA PEDRO</v>
          </cell>
        </row>
        <row r="4778">
          <cell r="A4778">
            <v>4770</v>
          </cell>
          <cell r="B4778">
            <v>42763</v>
          </cell>
          <cell r="C4778" t="str">
            <v>ENERO</v>
          </cell>
          <cell r="D4778" t="str">
            <v>2017</v>
          </cell>
          <cell r="E4778">
            <v>933</v>
          </cell>
          <cell r="F4778" t="str">
            <v>D6F-898</v>
          </cell>
          <cell r="G4778" t="str">
            <v>T4L-996</v>
          </cell>
          <cell r="H4778" t="str">
            <v>LAS BAMBAS</v>
          </cell>
          <cell r="I4778">
            <v>169579</v>
          </cell>
          <cell r="J4778" t="str">
            <v>REPUESTO</v>
          </cell>
          <cell r="K4778" t="str">
            <v>FILTRO DE AIRE PRIMARIO</v>
          </cell>
          <cell r="L4778">
            <v>1</v>
          </cell>
          <cell r="M4778" t="str">
            <v>UNID.</v>
          </cell>
          <cell r="N4778" t="str">
            <v>TRACTO</v>
          </cell>
          <cell r="O4778">
            <v>27</v>
          </cell>
          <cell r="P4778" t="str">
            <v>M2</v>
          </cell>
          <cell r="Q4778" t="str">
            <v>J7</v>
          </cell>
          <cell r="R4778" t="str">
            <v>J6</v>
          </cell>
          <cell r="S4778" t="str">
            <v>ENTREGADO</v>
          </cell>
          <cell r="T4778">
            <v>0</v>
          </cell>
          <cell r="U4778" t="str">
            <v>CHUMPITAZ GAGO JULIO ENRIQUE</v>
          </cell>
          <cell r="V4778" t="str">
            <v>DONAYRE INGA PEDRO</v>
          </cell>
        </row>
        <row r="4779">
          <cell r="A4779">
            <v>4771</v>
          </cell>
          <cell r="B4779">
            <v>42763</v>
          </cell>
          <cell r="C4779" t="str">
            <v>ENERO</v>
          </cell>
          <cell r="D4779" t="str">
            <v>2017</v>
          </cell>
          <cell r="E4779">
            <v>933</v>
          </cell>
          <cell r="F4779" t="str">
            <v>D6F-898</v>
          </cell>
          <cell r="G4779" t="str">
            <v>T4L-996</v>
          </cell>
          <cell r="H4779" t="str">
            <v>LAS BAMBAS</v>
          </cell>
          <cell r="I4779">
            <v>169579</v>
          </cell>
          <cell r="J4779" t="str">
            <v>REPUESTO</v>
          </cell>
          <cell r="K4779" t="str">
            <v>LIQUIDO LIMPIAPARABRISAS</v>
          </cell>
          <cell r="L4779">
            <v>1</v>
          </cell>
          <cell r="M4779" t="str">
            <v>GLNS.</v>
          </cell>
          <cell r="N4779" t="str">
            <v>TRACTO</v>
          </cell>
          <cell r="O4779">
            <v>27</v>
          </cell>
          <cell r="P4779" t="str">
            <v>M2</v>
          </cell>
          <cell r="Q4779" t="str">
            <v>J7</v>
          </cell>
          <cell r="R4779" t="str">
            <v>J6</v>
          </cell>
          <cell r="S4779" t="str">
            <v>ENTREGADO</v>
          </cell>
          <cell r="T4779">
            <v>0</v>
          </cell>
          <cell r="U4779" t="str">
            <v>CHUMPITAZ GAGO JULIO ENRIQUE</v>
          </cell>
          <cell r="V4779" t="str">
            <v>DONAYRE INGA PEDRO</v>
          </cell>
        </row>
        <row r="4780">
          <cell r="A4780">
            <v>4773</v>
          </cell>
          <cell r="B4780">
            <v>42763</v>
          </cell>
          <cell r="C4780" t="str">
            <v>ENERO</v>
          </cell>
          <cell r="D4780" t="str">
            <v>2017</v>
          </cell>
          <cell r="E4780">
            <v>933</v>
          </cell>
          <cell r="F4780" t="str">
            <v>D6F-898</v>
          </cell>
          <cell r="G4780" t="str">
            <v>T4L-996</v>
          </cell>
          <cell r="H4780" t="str">
            <v>LAS BAMBAS</v>
          </cell>
          <cell r="I4780">
            <v>169579</v>
          </cell>
          <cell r="J4780" t="str">
            <v>REPUESTO</v>
          </cell>
          <cell r="K4780" t="str">
            <v>FILTRO DE PETROLEO</v>
          </cell>
          <cell r="L4780">
            <v>1</v>
          </cell>
          <cell r="M4780" t="str">
            <v>UNID.</v>
          </cell>
          <cell r="N4780" t="str">
            <v>TRACTO</v>
          </cell>
          <cell r="O4780">
            <v>27</v>
          </cell>
          <cell r="P4780" t="str">
            <v>M2</v>
          </cell>
          <cell r="Q4780" t="str">
            <v>J7</v>
          </cell>
          <cell r="R4780" t="str">
            <v>J6</v>
          </cell>
          <cell r="S4780" t="str">
            <v>ENTREGADO</v>
          </cell>
          <cell r="T4780">
            <v>0</v>
          </cell>
          <cell r="U4780" t="str">
            <v>CHUMPITAZ GAGO JULIO ENRIQUE</v>
          </cell>
          <cell r="V4780" t="str">
            <v>DONAYRE INGA PEDRO</v>
          </cell>
        </row>
        <row r="4781">
          <cell r="A4781">
            <v>4774</v>
          </cell>
          <cell r="B4781">
            <v>42763</v>
          </cell>
          <cell r="C4781" t="str">
            <v>ENERO</v>
          </cell>
          <cell r="D4781" t="str">
            <v>2017</v>
          </cell>
          <cell r="E4781">
            <v>933</v>
          </cell>
          <cell r="F4781" t="str">
            <v>D6F-898</v>
          </cell>
          <cell r="G4781" t="str">
            <v>T4L-996</v>
          </cell>
          <cell r="H4781" t="str">
            <v>LAS BAMBAS</v>
          </cell>
          <cell r="I4781">
            <v>169579</v>
          </cell>
          <cell r="J4781" t="str">
            <v>REPUESTO</v>
          </cell>
          <cell r="K4781" t="str">
            <v>FILTRO CEBADOR DE COMBUSTIBLE</v>
          </cell>
          <cell r="L4781">
            <v>1</v>
          </cell>
          <cell r="M4781" t="str">
            <v>UNID.</v>
          </cell>
          <cell r="N4781" t="str">
            <v>TRACTO</v>
          </cell>
          <cell r="O4781">
            <v>27</v>
          </cell>
          <cell r="P4781" t="str">
            <v>M2</v>
          </cell>
          <cell r="Q4781" t="str">
            <v>J7</v>
          </cell>
          <cell r="R4781" t="str">
            <v>J6</v>
          </cell>
          <cell r="S4781" t="str">
            <v>ENTREGADO</v>
          </cell>
          <cell r="T4781">
            <v>0</v>
          </cell>
          <cell r="U4781" t="str">
            <v>CHUMPITAZ GAGO JULIO ENRIQUE</v>
          </cell>
          <cell r="V4781" t="str">
            <v>DONAYRE INGA PEDRO</v>
          </cell>
        </row>
        <row r="4782">
          <cell r="A4782">
            <v>4772</v>
          </cell>
          <cell r="B4782">
            <v>42763</v>
          </cell>
          <cell r="C4782" t="str">
            <v>ENERO</v>
          </cell>
          <cell r="D4782" t="str">
            <v>2017</v>
          </cell>
          <cell r="E4782">
            <v>903</v>
          </cell>
          <cell r="F4782" t="str">
            <v>D6G-805</v>
          </cell>
          <cell r="G4782" t="str">
            <v>T4Z-996</v>
          </cell>
          <cell r="H4782" t="str">
            <v>LAS BAMBAS</v>
          </cell>
          <cell r="I4782">
            <v>229548</v>
          </cell>
          <cell r="J4782" t="str">
            <v>REPUESTO</v>
          </cell>
          <cell r="K4782" t="str">
            <v>LIQUIDO LIMPIAPARABRISAS</v>
          </cell>
          <cell r="L4782">
            <v>1</v>
          </cell>
          <cell r="M4782" t="str">
            <v>GLNS.</v>
          </cell>
          <cell r="N4782" t="str">
            <v>TRACTO</v>
          </cell>
          <cell r="O4782">
            <v>27</v>
          </cell>
          <cell r="P4782" t="str">
            <v>M2</v>
          </cell>
          <cell r="Q4782" t="str">
            <v>J7</v>
          </cell>
          <cell r="R4782" t="str">
            <v>J6</v>
          </cell>
          <cell r="S4782" t="str">
            <v>ENTREGADO</v>
          </cell>
          <cell r="T4782">
            <v>0</v>
          </cell>
          <cell r="U4782" t="str">
            <v>CHUMPITAZ GAGO JULIO ENRIQUE</v>
          </cell>
          <cell r="V4782" t="str">
            <v>DONAYRE INGA PEDRO</v>
          </cell>
        </row>
        <row r="4783">
          <cell r="A4783">
            <v>4776</v>
          </cell>
          <cell r="B4783">
            <v>42763</v>
          </cell>
          <cell r="C4783" t="str">
            <v>ENERO</v>
          </cell>
          <cell r="D4783" t="str">
            <v>2017</v>
          </cell>
          <cell r="E4783">
            <v>200</v>
          </cell>
          <cell r="F4783" t="str">
            <v>TALLER</v>
          </cell>
          <cell r="G4783" t="str">
            <v>TALLER</v>
          </cell>
          <cell r="H4783" t="str">
            <v>TALLER</v>
          </cell>
          <cell r="I4783" t="str">
            <v>TALLER</v>
          </cell>
          <cell r="J4783" t="str">
            <v>INSUMO TALLER</v>
          </cell>
          <cell r="K4783" t="str">
            <v>SILICONA GREY</v>
          </cell>
          <cell r="L4783">
            <v>1</v>
          </cell>
          <cell r="M4783" t="str">
            <v>UNID.</v>
          </cell>
          <cell r="N4783" t="str">
            <v>TALLER</v>
          </cell>
          <cell r="O4783">
            <v>27</v>
          </cell>
          <cell r="P4783" t="str">
            <v>M2</v>
          </cell>
          <cell r="Q4783" t="str">
            <v>J7</v>
          </cell>
          <cell r="R4783" t="str">
            <v>J6</v>
          </cell>
          <cell r="S4783" t="str">
            <v>ENTREGADO</v>
          </cell>
          <cell r="T4783">
            <v>0</v>
          </cell>
          <cell r="U4783" t="str">
            <v>CHUMPITAZ GAGO JULIO ENRIQUE</v>
          </cell>
          <cell r="V4783" t="str">
            <v>DONAYRE INGA PEDRO</v>
          </cell>
        </row>
        <row r="4784">
          <cell r="A4784">
            <v>4783</v>
          </cell>
          <cell r="B4784">
            <v>42763</v>
          </cell>
          <cell r="C4784" t="str">
            <v>ENERO</v>
          </cell>
          <cell r="D4784" t="str">
            <v>2017</v>
          </cell>
          <cell r="E4784">
            <v>940</v>
          </cell>
          <cell r="F4784" t="str">
            <v>X2W-760</v>
          </cell>
          <cell r="G4784" t="str">
            <v>C5V-992</v>
          </cell>
          <cell r="H4784" t="str">
            <v>LAS BAMBAS</v>
          </cell>
          <cell r="I4784">
            <v>155901</v>
          </cell>
          <cell r="J4784" t="str">
            <v>REPUESTO</v>
          </cell>
          <cell r="K4784" t="str">
            <v>FARO STOP 4" ROJO</v>
          </cell>
          <cell r="L4784">
            <v>1</v>
          </cell>
          <cell r="M4784" t="str">
            <v>UNID.</v>
          </cell>
          <cell r="N4784" t="str">
            <v>CISTERNA</v>
          </cell>
          <cell r="O4784">
            <v>27</v>
          </cell>
          <cell r="P4784" t="str">
            <v>E2</v>
          </cell>
          <cell r="Q4784" t="str">
            <v>J1</v>
          </cell>
          <cell r="R4784" t="str">
            <v>J8</v>
          </cell>
          <cell r="S4784" t="str">
            <v>ENTREGADO</v>
          </cell>
          <cell r="T4784">
            <v>0</v>
          </cell>
          <cell r="U4784" t="str">
            <v>YUCA BELLIDO BORIS YERSY</v>
          </cell>
          <cell r="V4784" t="str">
            <v>FLOREZ CONDORI  JOSE WILLIANS</v>
          </cell>
        </row>
        <row r="4785">
          <cell r="A4785">
            <v>4784</v>
          </cell>
          <cell r="B4785">
            <v>42763</v>
          </cell>
          <cell r="C4785" t="str">
            <v>ENERO</v>
          </cell>
          <cell r="D4785" t="str">
            <v>2017</v>
          </cell>
          <cell r="E4785">
            <v>940</v>
          </cell>
          <cell r="F4785" t="str">
            <v>X2W-760</v>
          </cell>
          <cell r="G4785" t="str">
            <v>C5V-992</v>
          </cell>
          <cell r="H4785" t="str">
            <v>LAS BAMBAS</v>
          </cell>
          <cell r="I4785">
            <v>155901</v>
          </cell>
          <cell r="J4785" t="str">
            <v>REPUESTO</v>
          </cell>
          <cell r="K4785" t="str">
            <v>FARO LATERAL  CIRCULAR 2" ROJO</v>
          </cell>
          <cell r="L4785">
            <v>1</v>
          </cell>
          <cell r="M4785" t="str">
            <v>UNID.</v>
          </cell>
          <cell r="N4785" t="str">
            <v>CISTERNA</v>
          </cell>
          <cell r="O4785">
            <v>27</v>
          </cell>
          <cell r="P4785" t="str">
            <v>E2</v>
          </cell>
          <cell r="Q4785" t="str">
            <v>J1</v>
          </cell>
          <cell r="R4785" t="str">
            <v>J8</v>
          </cell>
          <cell r="S4785" t="str">
            <v>ENTREGADO</v>
          </cell>
          <cell r="T4785">
            <v>0</v>
          </cell>
          <cell r="U4785" t="str">
            <v>YUCA BELLIDO BORIS YERSY</v>
          </cell>
          <cell r="V4785" t="str">
            <v>FLOREZ CONDORI  JOSE WILLIANS</v>
          </cell>
        </row>
        <row r="4786">
          <cell r="A4786">
            <v>4785</v>
          </cell>
          <cell r="B4786">
            <v>42763</v>
          </cell>
          <cell r="C4786" t="str">
            <v>ENERO</v>
          </cell>
          <cell r="D4786" t="str">
            <v>2017</v>
          </cell>
          <cell r="E4786">
            <v>940</v>
          </cell>
          <cell r="F4786" t="str">
            <v>X2W-760</v>
          </cell>
          <cell r="G4786" t="str">
            <v>C5V-992</v>
          </cell>
          <cell r="H4786" t="str">
            <v>LAS BAMBAS</v>
          </cell>
          <cell r="I4786">
            <v>155901</v>
          </cell>
          <cell r="J4786" t="str">
            <v>REPUESTO</v>
          </cell>
          <cell r="K4786" t="str">
            <v>FOCO H3 DE 12V</v>
          </cell>
          <cell r="L4786">
            <v>1</v>
          </cell>
          <cell r="M4786" t="str">
            <v>UNID.</v>
          </cell>
          <cell r="N4786" t="str">
            <v>TRACTO</v>
          </cell>
          <cell r="O4786">
            <v>27</v>
          </cell>
          <cell r="P4786" t="str">
            <v>E2</v>
          </cell>
          <cell r="Q4786" t="str">
            <v>J1</v>
          </cell>
          <cell r="R4786" t="str">
            <v>J8</v>
          </cell>
          <cell r="S4786" t="str">
            <v>ENTREGADO</v>
          </cell>
          <cell r="T4786">
            <v>0</v>
          </cell>
          <cell r="U4786" t="str">
            <v>YUCA BELLIDO BORIS YERSY</v>
          </cell>
          <cell r="V4786" t="str">
            <v>FLOREZ CONDORI  JOSE WILLIANS</v>
          </cell>
        </row>
        <row r="4787">
          <cell r="A4787">
            <v>4786</v>
          </cell>
          <cell r="B4787">
            <v>42765</v>
          </cell>
          <cell r="C4787" t="str">
            <v>ENERO</v>
          </cell>
          <cell r="D4787" t="str">
            <v>2017</v>
          </cell>
          <cell r="E4787">
            <v>927</v>
          </cell>
          <cell r="F4787" t="str">
            <v>AHX-713</v>
          </cell>
          <cell r="G4787" t="str">
            <v>D9S-976</v>
          </cell>
          <cell r="H4787" t="str">
            <v>LAS BAMBAS</v>
          </cell>
          <cell r="I4787">
            <v>65921</v>
          </cell>
          <cell r="J4787" t="str">
            <v>REPUESTO</v>
          </cell>
          <cell r="K4787" t="str">
            <v>LLANTAS REENCAUCHADAS</v>
          </cell>
          <cell r="L4787">
            <v>2</v>
          </cell>
          <cell r="M4787" t="str">
            <v>UNID.</v>
          </cell>
          <cell r="N4787" t="str">
            <v>CISTERNA</v>
          </cell>
          <cell r="O4787">
            <v>25</v>
          </cell>
          <cell r="P4787" t="str">
            <v>N1</v>
          </cell>
          <cell r="Q4787" t="str">
            <v>J3</v>
          </cell>
          <cell r="R4787" t="str">
            <v>J6</v>
          </cell>
          <cell r="S4787" t="str">
            <v>ENTREGADO</v>
          </cell>
          <cell r="T4787">
            <v>0</v>
          </cell>
          <cell r="U4787" t="str">
            <v>AGUILAR CCANTUTA WILLY</v>
          </cell>
          <cell r="V4787" t="str">
            <v>CHURA PIZARRO ALBERTO</v>
          </cell>
        </row>
        <row r="4788">
          <cell r="A4788">
            <v>4787</v>
          </cell>
          <cell r="B4788">
            <v>42765</v>
          </cell>
          <cell r="C4788" t="str">
            <v>ENERO</v>
          </cell>
          <cell r="D4788" t="str">
            <v>2017</v>
          </cell>
          <cell r="E4788">
            <v>938</v>
          </cell>
          <cell r="F4788" t="str">
            <v>C9P-948</v>
          </cell>
          <cell r="G4788" t="str">
            <v>B4O-995</v>
          </cell>
          <cell r="H4788" t="str">
            <v>LAS BAMBAS</v>
          </cell>
          <cell r="I4788">
            <v>162533</v>
          </cell>
          <cell r="J4788" t="str">
            <v>REPUESTO</v>
          </cell>
          <cell r="K4788" t="str">
            <v>FAROS NEBLINEROS</v>
          </cell>
          <cell r="L4788">
            <v>2</v>
          </cell>
          <cell r="M4788" t="str">
            <v>UNID.</v>
          </cell>
          <cell r="N4788" t="str">
            <v>TRACTO</v>
          </cell>
          <cell r="O4788">
            <v>25</v>
          </cell>
          <cell r="P4788" t="str">
            <v>E3</v>
          </cell>
          <cell r="Q4788" t="str">
            <v>J7</v>
          </cell>
          <cell r="R4788" t="str">
            <v>J6</v>
          </cell>
          <cell r="S4788" t="str">
            <v>ENTREGADO</v>
          </cell>
          <cell r="T4788">
            <v>0</v>
          </cell>
          <cell r="U4788" t="str">
            <v>CONDORI CHURATA ALEX</v>
          </cell>
          <cell r="V4788" t="str">
            <v>DONAYRE INGA PEDRO</v>
          </cell>
        </row>
        <row r="4789">
          <cell r="A4789">
            <v>4788</v>
          </cell>
          <cell r="B4789">
            <v>42765</v>
          </cell>
          <cell r="C4789" t="str">
            <v>ENERO</v>
          </cell>
          <cell r="D4789" t="str">
            <v>2017</v>
          </cell>
          <cell r="E4789">
            <v>927</v>
          </cell>
          <cell r="F4789" t="str">
            <v>AHX-713</v>
          </cell>
          <cell r="G4789" t="str">
            <v>D9S-976</v>
          </cell>
          <cell r="H4789" t="str">
            <v>LAS BAMBAS</v>
          </cell>
          <cell r="I4789">
            <v>65921</v>
          </cell>
          <cell r="J4789" t="str">
            <v>REPUESTO</v>
          </cell>
          <cell r="K4789" t="str">
            <v>LLANTAS REENCAUCHADAS</v>
          </cell>
          <cell r="L4789">
            <v>2</v>
          </cell>
          <cell r="M4789" t="str">
            <v>UNID.</v>
          </cell>
          <cell r="N4789" t="str">
            <v>CISTERNA</v>
          </cell>
          <cell r="O4789">
            <v>25</v>
          </cell>
          <cell r="P4789" t="str">
            <v>N1</v>
          </cell>
          <cell r="Q4789" t="str">
            <v>J3</v>
          </cell>
          <cell r="R4789" t="str">
            <v>J6</v>
          </cell>
          <cell r="S4789" t="str">
            <v>ENTREGADO</v>
          </cell>
          <cell r="T4789">
            <v>0</v>
          </cell>
          <cell r="U4789" t="str">
            <v>AGUILAR CCANTUTA WILLY</v>
          </cell>
          <cell r="V4789" t="str">
            <v>CHURA PIZARRO ALBERTO</v>
          </cell>
        </row>
        <row r="4790">
          <cell r="A4790">
            <v>4789</v>
          </cell>
          <cell r="B4790">
            <v>42765</v>
          </cell>
          <cell r="C4790" t="str">
            <v>ENERO</v>
          </cell>
          <cell r="D4790" t="str">
            <v>2017</v>
          </cell>
          <cell r="E4790">
            <v>202</v>
          </cell>
          <cell r="F4790" t="str">
            <v>D3P-752</v>
          </cell>
          <cell r="G4790" t="str">
            <v>C5Y-985</v>
          </cell>
          <cell r="H4790" t="str">
            <v>LAS BAMBAS</v>
          </cell>
          <cell r="I4790">
            <v>150504</v>
          </cell>
          <cell r="J4790" t="str">
            <v>REPUESTO</v>
          </cell>
          <cell r="K4790" t="str">
            <v>LLANTA</v>
          </cell>
          <cell r="L4790">
            <v>1</v>
          </cell>
          <cell r="M4790" t="str">
            <v>UNID.</v>
          </cell>
          <cell r="N4790" t="str">
            <v>CISTERNA</v>
          </cell>
          <cell r="O4790">
            <v>25</v>
          </cell>
          <cell r="P4790" t="str">
            <v>N1</v>
          </cell>
          <cell r="Q4790" t="str">
            <v>J3</v>
          </cell>
          <cell r="R4790" t="str">
            <v>J6</v>
          </cell>
          <cell r="S4790" t="str">
            <v>ENTREGADO</v>
          </cell>
          <cell r="T4790">
            <v>0</v>
          </cell>
          <cell r="U4790" t="str">
            <v>AGUILAR CCANTUTA WILLY</v>
          </cell>
          <cell r="V4790" t="str">
            <v>CHURA PIZARRO ALBERTO</v>
          </cell>
        </row>
        <row r="4791">
          <cell r="A4791">
            <v>4790</v>
          </cell>
          <cell r="B4791">
            <v>42765</v>
          </cell>
          <cell r="C4791" t="str">
            <v>ENERO</v>
          </cell>
          <cell r="D4791" t="str">
            <v>2017</v>
          </cell>
          <cell r="E4791">
            <v>200</v>
          </cell>
          <cell r="F4791" t="str">
            <v>TALLER</v>
          </cell>
          <cell r="G4791" t="str">
            <v>TALLER</v>
          </cell>
          <cell r="H4791" t="str">
            <v>TALLER</v>
          </cell>
          <cell r="I4791" t="str">
            <v>TALLER</v>
          </cell>
          <cell r="J4791" t="str">
            <v>INSUMO TALLER</v>
          </cell>
          <cell r="K4791" t="str">
            <v>CINTA AISLANTE NEGRA</v>
          </cell>
          <cell r="L4791">
            <v>1</v>
          </cell>
          <cell r="M4791" t="str">
            <v>UNID.</v>
          </cell>
          <cell r="N4791" t="str">
            <v>TALLER</v>
          </cell>
          <cell r="O4791">
            <v>25</v>
          </cell>
          <cell r="P4791" t="str">
            <v>E3</v>
          </cell>
          <cell r="Q4791" t="str">
            <v>J7</v>
          </cell>
          <cell r="R4791" t="str">
            <v>J6</v>
          </cell>
          <cell r="S4791" t="str">
            <v>ENTREGADO</v>
          </cell>
          <cell r="T4791">
            <v>0</v>
          </cell>
          <cell r="U4791" t="str">
            <v>CONDORI CHURATA ALEX</v>
          </cell>
          <cell r="V4791" t="str">
            <v>DONAYRE INGA PEDRO</v>
          </cell>
        </row>
        <row r="4792">
          <cell r="A4792">
            <v>4791</v>
          </cell>
          <cell r="B4792">
            <v>42765</v>
          </cell>
          <cell r="C4792" t="str">
            <v>ENERO</v>
          </cell>
          <cell r="D4792" t="str">
            <v>2017</v>
          </cell>
          <cell r="E4792">
            <v>200</v>
          </cell>
          <cell r="F4792" t="str">
            <v>TALLER</v>
          </cell>
          <cell r="G4792" t="str">
            <v>TALLER</v>
          </cell>
          <cell r="H4792" t="str">
            <v>TALLER</v>
          </cell>
          <cell r="I4792" t="str">
            <v>TALLER</v>
          </cell>
          <cell r="J4792" t="str">
            <v>INSUMO TALLER</v>
          </cell>
          <cell r="K4792" t="str">
            <v>PRESINTOS 200</v>
          </cell>
          <cell r="L4792">
            <v>10</v>
          </cell>
          <cell r="M4792" t="str">
            <v>UNID.</v>
          </cell>
          <cell r="N4792" t="str">
            <v>TALLER</v>
          </cell>
          <cell r="O4792">
            <v>25</v>
          </cell>
          <cell r="P4792" t="str">
            <v>E3</v>
          </cell>
          <cell r="Q4792" t="str">
            <v>J7</v>
          </cell>
          <cell r="R4792" t="str">
            <v>J6</v>
          </cell>
          <cell r="S4792" t="str">
            <v>ENTREGADO</v>
          </cell>
          <cell r="T4792">
            <v>0</v>
          </cell>
          <cell r="U4792" t="str">
            <v>CONDORI CHURATA ALEX</v>
          </cell>
          <cell r="V4792" t="str">
            <v>DONAYRE INGA PEDRO</v>
          </cell>
        </row>
        <row r="4793">
          <cell r="A4793">
            <v>4792</v>
          </cell>
          <cell r="B4793">
            <v>42765</v>
          </cell>
          <cell r="C4793" t="str">
            <v>ENERO</v>
          </cell>
          <cell r="D4793" t="str">
            <v>2017</v>
          </cell>
          <cell r="E4793">
            <v>938</v>
          </cell>
          <cell r="F4793" t="str">
            <v>C9P-948</v>
          </cell>
          <cell r="G4793" t="str">
            <v>B4O-995</v>
          </cell>
          <cell r="H4793" t="str">
            <v>LAS BAMBAS</v>
          </cell>
          <cell r="I4793">
            <v>162533</v>
          </cell>
          <cell r="J4793" t="str">
            <v>INSUMO TALLER</v>
          </cell>
          <cell r="K4793" t="str">
            <v>SPRAY COLOR BLANCO</v>
          </cell>
          <cell r="L4793">
            <v>1</v>
          </cell>
          <cell r="M4793" t="str">
            <v>UNID.</v>
          </cell>
          <cell r="N4793" t="str">
            <v>TALLER</v>
          </cell>
          <cell r="O4793">
            <v>25</v>
          </cell>
          <cell r="P4793" t="str">
            <v>J3</v>
          </cell>
          <cell r="Q4793" t="str">
            <v>J3</v>
          </cell>
          <cell r="R4793" t="str">
            <v>J6</v>
          </cell>
          <cell r="S4793" t="str">
            <v>ENTREGADO</v>
          </cell>
          <cell r="T4793">
            <v>0</v>
          </cell>
          <cell r="U4793" t="str">
            <v>CHURA PIZARRO ALBERTO</v>
          </cell>
          <cell r="V4793" t="str">
            <v>CHURA PIZARRO ALBERTO</v>
          </cell>
        </row>
        <row r="4794">
          <cell r="A4794">
            <v>4793</v>
          </cell>
          <cell r="B4794">
            <v>42765</v>
          </cell>
          <cell r="C4794" t="str">
            <v>ENERO</v>
          </cell>
          <cell r="D4794" t="str">
            <v>2017</v>
          </cell>
          <cell r="E4794">
            <v>938</v>
          </cell>
          <cell r="F4794" t="str">
            <v>C9P-948</v>
          </cell>
          <cell r="G4794" t="str">
            <v>B4O-995</v>
          </cell>
          <cell r="H4794" t="str">
            <v>LAS BAMBAS</v>
          </cell>
          <cell r="I4794">
            <v>162533</v>
          </cell>
          <cell r="J4794" t="str">
            <v>INSUMO TALLER</v>
          </cell>
          <cell r="K4794" t="str">
            <v>SPRAY COLOR ALUMINIO</v>
          </cell>
          <cell r="L4794">
            <v>1</v>
          </cell>
          <cell r="M4794" t="str">
            <v>UNID.</v>
          </cell>
          <cell r="N4794" t="str">
            <v>TALLER</v>
          </cell>
          <cell r="O4794">
            <v>25</v>
          </cell>
          <cell r="P4794" t="str">
            <v>J3</v>
          </cell>
          <cell r="Q4794" t="str">
            <v>J3</v>
          </cell>
          <cell r="R4794" t="str">
            <v>J6</v>
          </cell>
          <cell r="S4794" t="str">
            <v>ENTREGADO</v>
          </cell>
          <cell r="T4794">
            <v>0</v>
          </cell>
          <cell r="U4794" t="str">
            <v>CHURA PIZARRO ALBERTO</v>
          </cell>
          <cell r="V4794" t="str">
            <v>CHURA PIZARRO ALBERTO</v>
          </cell>
        </row>
        <row r="4795">
          <cell r="A4795">
            <v>4794</v>
          </cell>
          <cell r="B4795">
            <v>42765</v>
          </cell>
          <cell r="C4795" t="str">
            <v>ENERO</v>
          </cell>
          <cell r="D4795" t="str">
            <v>2017</v>
          </cell>
          <cell r="E4795">
            <v>938</v>
          </cell>
          <cell r="F4795" t="str">
            <v>C9P-948</v>
          </cell>
          <cell r="G4795" t="str">
            <v>B4O-995</v>
          </cell>
          <cell r="H4795" t="str">
            <v>LAS BAMBAS</v>
          </cell>
          <cell r="I4795">
            <v>162533</v>
          </cell>
          <cell r="J4795" t="str">
            <v>REPUESTO</v>
          </cell>
          <cell r="K4795" t="str">
            <v>FILTRO DE AIRE</v>
          </cell>
          <cell r="L4795">
            <v>1</v>
          </cell>
          <cell r="M4795" t="str">
            <v>UNID.</v>
          </cell>
          <cell r="N4795" t="str">
            <v>TRACTO</v>
          </cell>
          <cell r="O4795">
            <v>25</v>
          </cell>
          <cell r="P4795" t="str">
            <v>M6</v>
          </cell>
          <cell r="Q4795" t="str">
            <v>J7</v>
          </cell>
          <cell r="R4795" t="str">
            <v>J6</v>
          </cell>
          <cell r="S4795" t="str">
            <v>ENTREGADO</v>
          </cell>
          <cell r="T4795">
            <v>0</v>
          </cell>
          <cell r="U4795" t="str">
            <v>PARI VENTURA  EDSON ORLANDO</v>
          </cell>
          <cell r="V4795" t="str">
            <v>DONAYRE INGA PEDRO</v>
          </cell>
        </row>
        <row r="4796">
          <cell r="A4796">
            <v>4795</v>
          </cell>
          <cell r="B4796">
            <v>42765</v>
          </cell>
          <cell r="C4796" t="str">
            <v>ENERO</v>
          </cell>
          <cell r="D4796" t="str">
            <v>2017</v>
          </cell>
          <cell r="E4796">
            <v>938</v>
          </cell>
          <cell r="F4796" t="str">
            <v>C9P-948</v>
          </cell>
          <cell r="G4796" t="str">
            <v>B4O-995</v>
          </cell>
          <cell r="H4796" t="str">
            <v>LAS BAMBAS</v>
          </cell>
          <cell r="I4796">
            <v>162533</v>
          </cell>
          <cell r="J4796" t="str">
            <v>REPUESTO</v>
          </cell>
          <cell r="K4796" t="str">
            <v>FILTRO SEPARADOR VALVULA</v>
          </cell>
          <cell r="L4796">
            <v>1</v>
          </cell>
          <cell r="M4796" t="str">
            <v>UNID.</v>
          </cell>
          <cell r="N4796" t="str">
            <v>TRACTO</v>
          </cell>
          <cell r="O4796">
            <v>25</v>
          </cell>
          <cell r="P4796" t="str">
            <v>M6</v>
          </cell>
          <cell r="Q4796" t="str">
            <v>J7</v>
          </cell>
          <cell r="R4796" t="str">
            <v>J6</v>
          </cell>
          <cell r="S4796" t="str">
            <v>ENTREGADO</v>
          </cell>
          <cell r="T4796">
            <v>0</v>
          </cell>
          <cell r="U4796" t="str">
            <v>PARI VENTURA  EDSON ORLANDO</v>
          </cell>
          <cell r="V4796" t="str">
            <v>DONAYRE INGA PEDRO</v>
          </cell>
        </row>
        <row r="4797">
          <cell r="A4797">
            <v>4796</v>
          </cell>
          <cell r="B4797">
            <v>42765</v>
          </cell>
          <cell r="C4797" t="str">
            <v>ENERO</v>
          </cell>
          <cell r="D4797" t="str">
            <v>2017</v>
          </cell>
          <cell r="E4797">
            <v>938</v>
          </cell>
          <cell r="F4797" t="str">
            <v>C9P-948</v>
          </cell>
          <cell r="G4797" t="str">
            <v>B4O-995</v>
          </cell>
          <cell r="H4797" t="str">
            <v>LAS BAMBAS</v>
          </cell>
          <cell r="I4797">
            <v>162533</v>
          </cell>
          <cell r="J4797" t="str">
            <v>REPUESTO</v>
          </cell>
          <cell r="K4797" t="str">
            <v>FILTRO DE ACEITE</v>
          </cell>
          <cell r="L4797">
            <v>1</v>
          </cell>
          <cell r="M4797" t="str">
            <v>UNID.</v>
          </cell>
          <cell r="N4797" t="str">
            <v>TRACTO</v>
          </cell>
          <cell r="O4797">
            <v>25</v>
          </cell>
          <cell r="P4797" t="str">
            <v>M6</v>
          </cell>
          <cell r="Q4797" t="str">
            <v>J7</v>
          </cell>
          <cell r="R4797" t="str">
            <v>J6</v>
          </cell>
          <cell r="S4797" t="str">
            <v>ENTREGADO</v>
          </cell>
          <cell r="T4797">
            <v>0</v>
          </cell>
          <cell r="U4797" t="str">
            <v>PARI VENTURA  EDSON ORLANDO</v>
          </cell>
          <cell r="V4797" t="str">
            <v>DONAYRE INGA PEDRO</v>
          </cell>
        </row>
        <row r="4798">
          <cell r="A4798">
            <v>4797</v>
          </cell>
          <cell r="B4798">
            <v>42765</v>
          </cell>
          <cell r="C4798" t="str">
            <v>ENERO</v>
          </cell>
          <cell r="D4798" t="str">
            <v>2017</v>
          </cell>
          <cell r="E4798">
            <v>938</v>
          </cell>
          <cell r="F4798" t="str">
            <v>C9P-948</v>
          </cell>
          <cell r="G4798" t="str">
            <v>B4O-995</v>
          </cell>
          <cell r="H4798" t="str">
            <v>LAS BAMBAS</v>
          </cell>
          <cell r="I4798">
            <v>162533</v>
          </cell>
          <cell r="J4798" t="str">
            <v>REPUESTO</v>
          </cell>
          <cell r="K4798" t="str">
            <v>ACEITE 15W40</v>
          </cell>
          <cell r="L4798">
            <v>10</v>
          </cell>
          <cell r="M4798" t="str">
            <v>GLNS.</v>
          </cell>
          <cell r="N4798" t="str">
            <v>TRACTO</v>
          </cell>
          <cell r="O4798">
            <v>25</v>
          </cell>
          <cell r="P4798" t="str">
            <v>M6</v>
          </cell>
          <cell r="Q4798" t="str">
            <v>J7</v>
          </cell>
          <cell r="R4798" t="str">
            <v>J6</v>
          </cell>
          <cell r="S4798" t="str">
            <v>ENTREGADO</v>
          </cell>
          <cell r="T4798">
            <v>0</v>
          </cell>
          <cell r="U4798" t="str">
            <v>PARI VENTURA  EDSON ORLANDO</v>
          </cell>
          <cell r="V4798" t="str">
            <v>DONAYRE INGA PEDRO</v>
          </cell>
        </row>
        <row r="4799">
          <cell r="A4799">
            <v>4798</v>
          </cell>
          <cell r="B4799">
            <v>42765</v>
          </cell>
          <cell r="C4799" t="str">
            <v>ENERO</v>
          </cell>
          <cell r="D4799" t="str">
            <v>2017</v>
          </cell>
          <cell r="E4799">
            <v>938</v>
          </cell>
          <cell r="F4799" t="str">
            <v>C9P-948</v>
          </cell>
          <cell r="G4799" t="str">
            <v>B4O-995</v>
          </cell>
          <cell r="H4799" t="str">
            <v>LAS BAMBAS</v>
          </cell>
          <cell r="I4799">
            <v>162533</v>
          </cell>
          <cell r="J4799" t="str">
            <v>REPUESTO</v>
          </cell>
          <cell r="K4799" t="str">
            <v>LIQUIDO REFRIGERANTE</v>
          </cell>
          <cell r="L4799">
            <v>0.5</v>
          </cell>
          <cell r="M4799" t="str">
            <v>GLNS.</v>
          </cell>
          <cell r="N4799" t="str">
            <v>TRACTO</v>
          </cell>
          <cell r="O4799">
            <v>25</v>
          </cell>
          <cell r="P4799" t="str">
            <v>M2</v>
          </cell>
          <cell r="Q4799" t="str">
            <v>J7</v>
          </cell>
          <cell r="R4799" t="str">
            <v>J6</v>
          </cell>
          <cell r="S4799" t="str">
            <v>ENTREGADO</v>
          </cell>
          <cell r="T4799">
            <v>0</v>
          </cell>
          <cell r="U4799" t="str">
            <v>CHUMPITAZ GAGO JULIO ENRIQUE</v>
          </cell>
          <cell r="V4799" t="str">
            <v>DONAYRE INGA PEDRO</v>
          </cell>
        </row>
        <row r="4800">
          <cell r="A4800">
            <v>4799</v>
          </cell>
          <cell r="B4800">
            <v>42765</v>
          </cell>
          <cell r="C4800" t="str">
            <v>ENERO</v>
          </cell>
          <cell r="D4800" t="str">
            <v>2017</v>
          </cell>
          <cell r="E4800">
            <v>202</v>
          </cell>
          <cell r="F4800" t="str">
            <v>D3P-752</v>
          </cell>
          <cell r="G4800" t="str">
            <v>C5Y-985</v>
          </cell>
          <cell r="H4800" t="str">
            <v>LAS BAMBAS</v>
          </cell>
          <cell r="I4800">
            <v>150504</v>
          </cell>
          <cell r="J4800" t="str">
            <v>REPUESTO</v>
          </cell>
          <cell r="K4800" t="str">
            <v>LIQUIDO REFRIGERANTE</v>
          </cell>
          <cell r="L4800">
            <v>1</v>
          </cell>
          <cell r="M4800" t="str">
            <v>GLNS.</v>
          </cell>
          <cell r="N4800" t="str">
            <v>TRACTO</v>
          </cell>
          <cell r="O4800">
            <v>25</v>
          </cell>
          <cell r="P4800" t="str">
            <v>M2</v>
          </cell>
          <cell r="Q4800" t="str">
            <v>J7</v>
          </cell>
          <cell r="R4800" t="str">
            <v>J6</v>
          </cell>
          <cell r="S4800" t="str">
            <v>ENTREGADO</v>
          </cell>
          <cell r="T4800">
            <v>0</v>
          </cell>
          <cell r="U4800" t="str">
            <v>CHUMPITAZ GAGO JULIO ENRIQUE</v>
          </cell>
          <cell r="V4800" t="str">
            <v>DONAYRE INGA PEDRO</v>
          </cell>
        </row>
        <row r="4801">
          <cell r="A4801">
            <v>4800</v>
          </cell>
          <cell r="B4801">
            <v>42765</v>
          </cell>
          <cell r="C4801" t="str">
            <v>ENERO</v>
          </cell>
          <cell r="D4801" t="str">
            <v>2017</v>
          </cell>
          <cell r="E4801">
            <v>942</v>
          </cell>
          <cell r="F4801" t="str">
            <v>B2L-889</v>
          </cell>
          <cell r="G4801" t="str">
            <v>CAMION</v>
          </cell>
          <cell r="H4801" t="str">
            <v>TAMBOMAYO</v>
          </cell>
          <cell r="I4801">
            <v>125256</v>
          </cell>
          <cell r="J4801" t="str">
            <v>REPUESTO</v>
          </cell>
          <cell r="K4801" t="str">
            <v>DISCO DE CORTE 7"</v>
          </cell>
          <cell r="L4801">
            <v>1</v>
          </cell>
          <cell r="M4801" t="str">
            <v>UNID.</v>
          </cell>
          <cell r="N4801" t="str">
            <v>CAMION</v>
          </cell>
          <cell r="O4801">
            <v>25</v>
          </cell>
          <cell r="P4801" t="str">
            <v>S4</v>
          </cell>
          <cell r="Q4801" t="str">
            <v>J7</v>
          </cell>
          <cell r="R4801" t="str">
            <v>J6</v>
          </cell>
          <cell r="S4801" t="str">
            <v>ENTREGADO</v>
          </cell>
          <cell r="T4801">
            <v>0</v>
          </cell>
          <cell r="U4801" t="str">
            <v>SURCO QUISPE JOHNNY</v>
          </cell>
          <cell r="V4801" t="str">
            <v>DONAYRE INGA PEDRO</v>
          </cell>
        </row>
        <row r="4802">
          <cell r="A4802">
            <v>4801</v>
          </cell>
          <cell r="B4802">
            <v>42765</v>
          </cell>
          <cell r="C4802" t="str">
            <v>ENERO</v>
          </cell>
          <cell r="D4802" t="str">
            <v>2017</v>
          </cell>
          <cell r="E4802">
            <v>942</v>
          </cell>
          <cell r="F4802" t="str">
            <v>B2L-889</v>
          </cell>
          <cell r="G4802" t="str">
            <v>CAMION</v>
          </cell>
          <cell r="H4802" t="str">
            <v>TAMBOMAYO</v>
          </cell>
          <cell r="I4802">
            <v>125256</v>
          </cell>
          <cell r="J4802" t="str">
            <v>REPUESTO</v>
          </cell>
          <cell r="K4802" t="str">
            <v>DISCO DE CORTE 4"</v>
          </cell>
          <cell r="L4802">
            <v>1</v>
          </cell>
          <cell r="M4802" t="str">
            <v>UNID.</v>
          </cell>
          <cell r="N4802" t="str">
            <v>CAMION</v>
          </cell>
          <cell r="O4802">
            <v>25</v>
          </cell>
          <cell r="P4802" t="str">
            <v>S4</v>
          </cell>
          <cell r="Q4802" t="str">
            <v>J7</v>
          </cell>
          <cell r="R4802" t="str">
            <v>J6</v>
          </cell>
          <cell r="S4802" t="str">
            <v>ENTREGADO</v>
          </cell>
          <cell r="T4802">
            <v>0</v>
          </cell>
          <cell r="U4802" t="str">
            <v>SURCO QUISPE JOHNNY</v>
          </cell>
          <cell r="V4802" t="str">
            <v>DONAYRE INGA PEDRO</v>
          </cell>
        </row>
        <row r="4803">
          <cell r="A4803">
            <v>4802</v>
          </cell>
          <cell r="B4803">
            <v>42765</v>
          </cell>
          <cell r="C4803" t="str">
            <v>ENERO</v>
          </cell>
          <cell r="D4803" t="str">
            <v>2017</v>
          </cell>
          <cell r="E4803">
            <v>942</v>
          </cell>
          <cell r="F4803" t="str">
            <v>B2L-889</v>
          </cell>
          <cell r="G4803" t="str">
            <v>CAMION</v>
          </cell>
          <cell r="H4803" t="str">
            <v>TAMBOMAYO</v>
          </cell>
          <cell r="I4803">
            <v>125256</v>
          </cell>
          <cell r="J4803" t="str">
            <v>REPUESTO</v>
          </cell>
          <cell r="K4803" t="str">
            <v>LUNA CLARA SOLDAR</v>
          </cell>
          <cell r="L4803">
            <v>2</v>
          </cell>
          <cell r="M4803" t="str">
            <v>UNID.</v>
          </cell>
          <cell r="N4803" t="str">
            <v>CAMION</v>
          </cell>
          <cell r="O4803">
            <v>25</v>
          </cell>
          <cell r="P4803" t="str">
            <v>S4</v>
          </cell>
          <cell r="Q4803" t="str">
            <v>J7</v>
          </cell>
          <cell r="R4803" t="str">
            <v>J6</v>
          </cell>
          <cell r="S4803" t="str">
            <v>ENTREGADO</v>
          </cell>
          <cell r="T4803">
            <v>0</v>
          </cell>
          <cell r="U4803" t="str">
            <v>SURCO QUISPE JOHNNY</v>
          </cell>
          <cell r="V4803" t="str">
            <v>DONAYRE INGA PEDRO</v>
          </cell>
        </row>
        <row r="4804">
          <cell r="A4804">
            <v>4803</v>
          </cell>
          <cell r="B4804">
            <v>42765</v>
          </cell>
          <cell r="C4804" t="str">
            <v>ENERO</v>
          </cell>
          <cell r="D4804" t="str">
            <v>2017</v>
          </cell>
          <cell r="E4804">
            <v>942</v>
          </cell>
          <cell r="F4804" t="str">
            <v>B2L-889</v>
          </cell>
          <cell r="G4804" t="str">
            <v>CAMION</v>
          </cell>
          <cell r="H4804" t="str">
            <v>TAMBOMAYO</v>
          </cell>
          <cell r="I4804">
            <v>125256</v>
          </cell>
          <cell r="J4804" t="str">
            <v>REPUESTO</v>
          </cell>
          <cell r="K4804" t="str">
            <v>CELLOCORD 1/8</v>
          </cell>
          <cell r="L4804">
            <v>1</v>
          </cell>
          <cell r="M4804" t="str">
            <v>UNID.</v>
          </cell>
          <cell r="N4804" t="str">
            <v>CAMION</v>
          </cell>
          <cell r="O4804">
            <v>25</v>
          </cell>
          <cell r="P4804" t="str">
            <v>S4</v>
          </cell>
          <cell r="Q4804" t="str">
            <v>J7</v>
          </cell>
          <cell r="R4804" t="str">
            <v>J6</v>
          </cell>
          <cell r="S4804" t="str">
            <v>ENTREGADO</v>
          </cell>
          <cell r="T4804">
            <v>0</v>
          </cell>
          <cell r="U4804" t="str">
            <v>SURCO QUISPE JOHNNY</v>
          </cell>
          <cell r="V4804" t="str">
            <v>DONAYRE INGA PEDRO</v>
          </cell>
        </row>
        <row r="4805">
          <cell r="A4805">
            <v>4804</v>
          </cell>
          <cell r="B4805">
            <v>42765</v>
          </cell>
          <cell r="C4805" t="str">
            <v>ENERO</v>
          </cell>
          <cell r="D4805" t="str">
            <v>2017</v>
          </cell>
          <cell r="E4805">
            <v>938</v>
          </cell>
          <cell r="F4805" t="str">
            <v>C9P-948</v>
          </cell>
          <cell r="G4805" t="str">
            <v>B4O-995</v>
          </cell>
          <cell r="H4805" t="str">
            <v>LAS BAMBAS</v>
          </cell>
          <cell r="I4805">
            <v>162533</v>
          </cell>
          <cell r="J4805" t="str">
            <v>REPUESTO</v>
          </cell>
          <cell r="K4805" t="str">
            <v>FOCO PILOTO DE UN CONTACTO 12 V</v>
          </cell>
          <cell r="L4805">
            <v>1</v>
          </cell>
          <cell r="M4805" t="str">
            <v>UNID.</v>
          </cell>
          <cell r="N4805" t="str">
            <v>TRACTO</v>
          </cell>
          <cell r="O4805">
            <v>25</v>
          </cell>
          <cell r="P4805" t="str">
            <v>E3</v>
          </cell>
          <cell r="Q4805" t="str">
            <v>J7</v>
          </cell>
          <cell r="R4805" t="str">
            <v>J6</v>
          </cell>
          <cell r="S4805" t="str">
            <v>ENTREGADO</v>
          </cell>
          <cell r="T4805">
            <v>0</v>
          </cell>
          <cell r="U4805" t="str">
            <v>CONDORI CHURATA ALEX</v>
          </cell>
          <cell r="V4805" t="str">
            <v>DONAYRE INGA PEDRO</v>
          </cell>
        </row>
        <row r="4806">
          <cell r="A4806">
            <v>4805</v>
          </cell>
          <cell r="B4806">
            <v>42765</v>
          </cell>
          <cell r="C4806" t="str">
            <v>ENERO</v>
          </cell>
          <cell r="D4806" t="str">
            <v>2017</v>
          </cell>
          <cell r="E4806">
            <v>200</v>
          </cell>
          <cell r="F4806" t="str">
            <v>TALLER</v>
          </cell>
          <cell r="G4806" t="str">
            <v>TALLER</v>
          </cell>
          <cell r="H4806" t="str">
            <v>TALLER</v>
          </cell>
          <cell r="I4806" t="str">
            <v>TALLER</v>
          </cell>
          <cell r="J4806" t="str">
            <v>HERRAMIENTAS</v>
          </cell>
          <cell r="K4806" t="str">
            <v>EXTENSION PARA TORQUIMETRO CON ENCASTRE DE 1"</v>
          </cell>
          <cell r="L4806">
            <v>1</v>
          </cell>
          <cell r="M4806" t="str">
            <v>UNID.</v>
          </cell>
          <cell r="N4806" t="str">
            <v>TALLER</v>
          </cell>
          <cell r="O4806">
            <v>25</v>
          </cell>
          <cell r="P4806" t="str">
            <v>J3</v>
          </cell>
          <cell r="Q4806" t="str">
            <v>J3</v>
          </cell>
          <cell r="R4806" t="str">
            <v>J6</v>
          </cell>
          <cell r="S4806" t="str">
            <v>PENDIENTE</v>
          </cell>
          <cell r="T4806">
            <v>0</v>
          </cell>
          <cell r="U4806" t="str">
            <v>CHURA PIZARRO ALBERTO</v>
          </cell>
          <cell r="V4806" t="str">
            <v>CHURA PIZARRO ALBERTO</v>
          </cell>
        </row>
        <row r="4807">
          <cell r="A4807">
            <v>4806</v>
          </cell>
          <cell r="B4807">
            <v>42765</v>
          </cell>
          <cell r="C4807" t="str">
            <v>ENERO</v>
          </cell>
          <cell r="D4807" t="str">
            <v>2017</v>
          </cell>
          <cell r="E4807">
            <v>200</v>
          </cell>
          <cell r="F4807" t="str">
            <v>TALLER</v>
          </cell>
          <cell r="G4807" t="str">
            <v>TALLER</v>
          </cell>
          <cell r="H4807" t="str">
            <v>TALLER</v>
          </cell>
          <cell r="I4807" t="str">
            <v>TALLER</v>
          </cell>
          <cell r="J4807" t="str">
            <v>IMPLEMENTACION</v>
          </cell>
          <cell r="K4807" t="str">
            <v>PLANCHA 1/8 X 4M X 8M</v>
          </cell>
          <cell r="L4807">
            <v>1</v>
          </cell>
          <cell r="M4807" t="str">
            <v>UNID.</v>
          </cell>
          <cell r="N4807" t="str">
            <v>TALLER</v>
          </cell>
          <cell r="O4807">
            <v>25</v>
          </cell>
          <cell r="P4807" t="str">
            <v>S1</v>
          </cell>
          <cell r="Q4807" t="str">
            <v>J7</v>
          </cell>
          <cell r="R4807" t="str">
            <v>J6</v>
          </cell>
          <cell r="S4807" t="str">
            <v>PENDIENTE</v>
          </cell>
          <cell r="T4807">
            <v>0</v>
          </cell>
          <cell r="U4807" t="str">
            <v>BAYONA CRUZ CRISTIAN ARMANDO</v>
          </cell>
          <cell r="V4807" t="str">
            <v>DONAYRE INGA PEDRO</v>
          </cell>
        </row>
        <row r="4808">
          <cell r="A4808">
            <v>4807</v>
          </cell>
          <cell r="B4808">
            <v>42765</v>
          </cell>
          <cell r="C4808" t="str">
            <v>ENERO</v>
          </cell>
          <cell r="D4808" t="str">
            <v>2017</v>
          </cell>
          <cell r="E4808">
            <v>200</v>
          </cell>
          <cell r="F4808" t="str">
            <v>TALLER</v>
          </cell>
          <cell r="G4808" t="str">
            <v>TALLER</v>
          </cell>
          <cell r="H4808" t="str">
            <v>TALLER</v>
          </cell>
          <cell r="I4808" t="str">
            <v>TALLER</v>
          </cell>
          <cell r="J4808" t="str">
            <v>IMPLEMENTACION</v>
          </cell>
          <cell r="K4808" t="str">
            <v>BROCA 1/4</v>
          </cell>
          <cell r="L4808">
            <v>1</v>
          </cell>
          <cell r="M4808" t="str">
            <v>UNID.</v>
          </cell>
          <cell r="N4808" t="str">
            <v>TALLER</v>
          </cell>
          <cell r="O4808">
            <v>2</v>
          </cell>
          <cell r="P4808" t="str">
            <v>S1</v>
          </cell>
          <cell r="Q4808" t="str">
            <v>J7</v>
          </cell>
          <cell r="R4808" t="str">
            <v>J6</v>
          </cell>
          <cell r="S4808" t="str">
            <v>ENTREGADO</v>
          </cell>
          <cell r="T4808">
            <v>42767</v>
          </cell>
          <cell r="U4808" t="str">
            <v>BAYONA CRUZ CRISTIAN ARMANDO</v>
          </cell>
          <cell r="V4808" t="str">
            <v>DONAYRE INGA PEDRO</v>
          </cell>
        </row>
        <row r="4809">
          <cell r="A4809">
            <v>4808</v>
          </cell>
          <cell r="B4809">
            <v>42765</v>
          </cell>
          <cell r="C4809" t="str">
            <v>ENERO</v>
          </cell>
          <cell r="D4809" t="str">
            <v>2017</v>
          </cell>
          <cell r="E4809">
            <v>200</v>
          </cell>
          <cell r="F4809" t="str">
            <v>TALLER</v>
          </cell>
          <cell r="G4809" t="str">
            <v>TALLER</v>
          </cell>
          <cell r="H4809" t="str">
            <v>TALLER</v>
          </cell>
          <cell r="I4809" t="str">
            <v>TALLER</v>
          </cell>
          <cell r="J4809" t="str">
            <v>IMPLEMENTACION</v>
          </cell>
          <cell r="K4809" t="str">
            <v>BROCA 5/16</v>
          </cell>
          <cell r="L4809">
            <v>1</v>
          </cell>
          <cell r="M4809" t="str">
            <v>UNID.</v>
          </cell>
          <cell r="N4809" t="str">
            <v>TALLER</v>
          </cell>
          <cell r="O4809">
            <v>2</v>
          </cell>
          <cell r="P4809" t="str">
            <v>S1</v>
          </cell>
          <cell r="Q4809" t="str">
            <v>J7</v>
          </cell>
          <cell r="R4809" t="str">
            <v>J6</v>
          </cell>
          <cell r="S4809" t="str">
            <v>ENTREGADO</v>
          </cell>
          <cell r="T4809">
            <v>42767</v>
          </cell>
          <cell r="U4809" t="str">
            <v>BAYONA CRUZ CRISTIAN ARMANDO</v>
          </cell>
          <cell r="V4809" t="str">
            <v>DONAYRE INGA PEDRO</v>
          </cell>
        </row>
        <row r="4810">
          <cell r="A4810">
            <v>4809</v>
          </cell>
          <cell r="B4810">
            <v>42765</v>
          </cell>
          <cell r="C4810" t="str">
            <v>ENERO</v>
          </cell>
          <cell r="D4810" t="str">
            <v>2017</v>
          </cell>
          <cell r="E4810">
            <v>200</v>
          </cell>
          <cell r="F4810" t="str">
            <v>TALLER</v>
          </cell>
          <cell r="G4810" t="str">
            <v>TALLER</v>
          </cell>
          <cell r="H4810" t="str">
            <v>TALLER</v>
          </cell>
          <cell r="I4810" t="str">
            <v>TALLER</v>
          </cell>
          <cell r="J4810" t="str">
            <v>IMPLEMENTACION</v>
          </cell>
          <cell r="K4810" t="str">
            <v>BROCA 3/8</v>
          </cell>
          <cell r="L4810">
            <v>1</v>
          </cell>
          <cell r="M4810" t="str">
            <v>UNID.</v>
          </cell>
          <cell r="N4810" t="str">
            <v>TALLER</v>
          </cell>
          <cell r="O4810">
            <v>2</v>
          </cell>
          <cell r="P4810" t="str">
            <v>S1</v>
          </cell>
          <cell r="Q4810" t="str">
            <v>J7</v>
          </cell>
          <cell r="R4810" t="str">
            <v>J6</v>
          </cell>
          <cell r="S4810" t="str">
            <v>ENTREGADO</v>
          </cell>
          <cell r="T4810">
            <v>42767</v>
          </cell>
          <cell r="U4810" t="str">
            <v>BAYONA CRUZ CRISTIAN ARMANDO</v>
          </cell>
          <cell r="V4810" t="str">
            <v>DONAYRE INGA PEDRO</v>
          </cell>
        </row>
        <row r="4811">
          <cell r="A4811">
            <v>4810</v>
          </cell>
          <cell r="B4811">
            <v>42765</v>
          </cell>
          <cell r="C4811" t="str">
            <v>ENERO</v>
          </cell>
          <cell r="D4811" t="str">
            <v>2017</v>
          </cell>
          <cell r="E4811">
            <v>200</v>
          </cell>
          <cell r="F4811" t="str">
            <v>TALLER</v>
          </cell>
          <cell r="G4811" t="str">
            <v>TALLER</v>
          </cell>
          <cell r="H4811" t="str">
            <v>TALLER</v>
          </cell>
          <cell r="I4811" t="str">
            <v>TALLER</v>
          </cell>
          <cell r="J4811" t="str">
            <v>IMPLEMENTACION</v>
          </cell>
          <cell r="K4811" t="str">
            <v>BROCA 3/16</v>
          </cell>
          <cell r="L4811">
            <v>1</v>
          </cell>
          <cell r="M4811" t="str">
            <v>UNID.</v>
          </cell>
          <cell r="N4811" t="str">
            <v>TALLER</v>
          </cell>
          <cell r="O4811">
            <v>2</v>
          </cell>
          <cell r="P4811" t="str">
            <v>S1</v>
          </cell>
          <cell r="Q4811" t="str">
            <v>J7</v>
          </cell>
          <cell r="R4811" t="str">
            <v>J6</v>
          </cell>
          <cell r="S4811" t="str">
            <v>ENTREGADO</v>
          </cell>
          <cell r="T4811">
            <v>42767</v>
          </cell>
          <cell r="U4811" t="str">
            <v>BAYONA CRUZ CRISTIAN ARMANDO</v>
          </cell>
          <cell r="V4811" t="str">
            <v>DONAYRE INGA PEDRO</v>
          </cell>
        </row>
        <row r="4812">
          <cell r="A4812">
            <v>4811</v>
          </cell>
          <cell r="B4812">
            <v>42765</v>
          </cell>
          <cell r="C4812" t="str">
            <v>ENERO</v>
          </cell>
          <cell r="D4812" t="str">
            <v>2017</v>
          </cell>
          <cell r="E4812">
            <v>938</v>
          </cell>
          <cell r="F4812" t="str">
            <v>C9P-948</v>
          </cell>
          <cell r="G4812" t="str">
            <v>B4O-995</v>
          </cell>
          <cell r="H4812" t="str">
            <v>LAS BAMBAS</v>
          </cell>
          <cell r="I4812">
            <v>162533</v>
          </cell>
          <cell r="J4812" t="str">
            <v>REPUESTO</v>
          </cell>
          <cell r="K4812" t="str">
            <v>MANDO DE LUCES DE DIRECCION</v>
          </cell>
          <cell r="L4812">
            <v>1</v>
          </cell>
          <cell r="M4812" t="str">
            <v>UNID.</v>
          </cell>
          <cell r="N4812" t="str">
            <v>TRACTO</v>
          </cell>
          <cell r="O4812">
            <v>0</v>
          </cell>
          <cell r="P4812" t="str">
            <v>E3</v>
          </cell>
          <cell r="Q4812" t="str">
            <v>J7</v>
          </cell>
          <cell r="R4812" t="str">
            <v>J6</v>
          </cell>
          <cell r="S4812" t="str">
            <v>ENTREGADO</v>
          </cell>
          <cell r="T4812">
            <v>42765</v>
          </cell>
          <cell r="U4812" t="str">
            <v>CONDORI CHURATA ALEX</v>
          </cell>
          <cell r="V4812" t="str">
            <v>DONAYRE INGA PEDRO</v>
          </cell>
        </row>
        <row r="4813">
          <cell r="A4813">
            <v>4812</v>
          </cell>
          <cell r="B4813">
            <v>42765</v>
          </cell>
          <cell r="C4813" t="str">
            <v>ENERO</v>
          </cell>
          <cell r="D4813" t="str">
            <v>2017</v>
          </cell>
          <cell r="E4813">
            <v>942</v>
          </cell>
          <cell r="F4813" t="str">
            <v>B2L-889</v>
          </cell>
          <cell r="G4813" t="str">
            <v>CAMION</v>
          </cell>
          <cell r="H4813" t="str">
            <v>TAMBOMAYO</v>
          </cell>
          <cell r="I4813">
            <v>125256</v>
          </cell>
          <cell r="J4813" t="str">
            <v>REPUESTO</v>
          </cell>
          <cell r="K4813" t="str">
            <v>PERNO MANHOLE</v>
          </cell>
          <cell r="L4813">
            <v>1</v>
          </cell>
          <cell r="M4813" t="str">
            <v>UNID.</v>
          </cell>
          <cell r="N4813" t="str">
            <v>CAMION</v>
          </cell>
          <cell r="O4813">
            <v>25</v>
          </cell>
          <cell r="P4813" t="str">
            <v>S1</v>
          </cell>
          <cell r="Q4813" t="str">
            <v>J7</v>
          </cell>
          <cell r="R4813" t="str">
            <v>J6</v>
          </cell>
          <cell r="S4813" t="str">
            <v>PENDIENTE</v>
          </cell>
          <cell r="T4813">
            <v>0</v>
          </cell>
          <cell r="U4813" t="str">
            <v>BAYONA CRUZ CRISTIAN ARMANDO</v>
          </cell>
          <cell r="V4813" t="str">
            <v>DONAYRE INGA PEDRO</v>
          </cell>
        </row>
        <row r="4814">
          <cell r="A4814">
            <v>4813</v>
          </cell>
          <cell r="B4814">
            <v>42765</v>
          </cell>
          <cell r="C4814" t="str">
            <v>ENERO</v>
          </cell>
          <cell r="D4814" t="str">
            <v>2017</v>
          </cell>
          <cell r="E4814">
            <v>949</v>
          </cell>
          <cell r="F4814" t="str">
            <v>X2W-791</v>
          </cell>
          <cell r="G4814" t="str">
            <v>C5V-989</v>
          </cell>
          <cell r="H4814" t="str">
            <v>LAS BAMBAS</v>
          </cell>
          <cell r="I4814">
            <v>153898</v>
          </cell>
          <cell r="J4814" t="str">
            <v>REPUESTO</v>
          </cell>
          <cell r="K4814" t="str">
            <v>FAROS NEBLINEROS</v>
          </cell>
          <cell r="L4814">
            <v>2</v>
          </cell>
          <cell r="M4814" t="str">
            <v>UNID.</v>
          </cell>
          <cell r="N4814" t="str">
            <v>TRACTO</v>
          </cell>
          <cell r="O4814">
            <v>0</v>
          </cell>
          <cell r="P4814" t="str">
            <v>E3</v>
          </cell>
          <cell r="Q4814" t="str">
            <v>J7</v>
          </cell>
          <cell r="R4814" t="str">
            <v>J6</v>
          </cell>
          <cell r="S4814" t="str">
            <v>ENTREGADO</v>
          </cell>
          <cell r="T4814">
            <v>42765</v>
          </cell>
          <cell r="U4814" t="str">
            <v>CONDORI CHURATA ALEX</v>
          </cell>
          <cell r="V4814" t="str">
            <v>DONAYRE INGA PEDRO</v>
          </cell>
        </row>
        <row r="4815">
          <cell r="A4815">
            <v>4814</v>
          </cell>
          <cell r="B4815">
            <v>42765</v>
          </cell>
          <cell r="C4815" t="str">
            <v>ENERO</v>
          </cell>
          <cell r="D4815" t="str">
            <v>2017</v>
          </cell>
          <cell r="E4815">
            <v>942</v>
          </cell>
          <cell r="F4815" t="str">
            <v>B2L-889</v>
          </cell>
          <cell r="G4815" t="str">
            <v>CAMION</v>
          </cell>
          <cell r="H4815" t="str">
            <v>TAMBOMAYO</v>
          </cell>
          <cell r="I4815">
            <v>125256</v>
          </cell>
          <cell r="J4815" t="str">
            <v>REPUESTO</v>
          </cell>
          <cell r="K4815" t="str">
            <v>O-RING</v>
          </cell>
          <cell r="L4815">
            <v>1</v>
          </cell>
          <cell r="M4815" t="str">
            <v>UNID.</v>
          </cell>
          <cell r="N4815" t="str">
            <v>CAMION</v>
          </cell>
          <cell r="O4815">
            <v>0</v>
          </cell>
          <cell r="P4815" t="str">
            <v>M5</v>
          </cell>
          <cell r="Q4815" t="str">
            <v>J7</v>
          </cell>
          <cell r="R4815" t="str">
            <v>J6</v>
          </cell>
          <cell r="S4815" t="str">
            <v>ENTREGADO</v>
          </cell>
          <cell r="T4815">
            <v>42765</v>
          </cell>
          <cell r="U4815" t="str">
            <v>LOPEZ RUIZ WILBERTO</v>
          </cell>
          <cell r="V4815" t="str">
            <v>DONAYRE INGA PEDRO</v>
          </cell>
        </row>
        <row r="4816">
          <cell r="A4816">
            <v>4815</v>
          </cell>
          <cell r="B4816">
            <v>42765</v>
          </cell>
          <cell r="C4816" t="str">
            <v>ENERO</v>
          </cell>
          <cell r="D4816" t="str">
            <v>2017</v>
          </cell>
          <cell r="E4816">
            <v>955</v>
          </cell>
          <cell r="F4816" t="str">
            <v>X2W-759</v>
          </cell>
          <cell r="G4816" t="str">
            <v>C5V-999</v>
          </cell>
          <cell r="H4816" t="str">
            <v>LAS BAMBAS</v>
          </cell>
          <cell r="I4816">
            <v>160081</v>
          </cell>
          <cell r="J4816" t="str">
            <v>REPUESTO</v>
          </cell>
          <cell r="K4816" t="str">
            <v>Y MULTIPLE DE ESCAPE</v>
          </cell>
          <cell r="L4816">
            <v>1</v>
          </cell>
          <cell r="M4816" t="str">
            <v>UNID.</v>
          </cell>
          <cell r="N4816" t="str">
            <v>TRACTO</v>
          </cell>
          <cell r="O4816">
            <v>2</v>
          </cell>
          <cell r="P4816" t="str">
            <v>M9</v>
          </cell>
          <cell r="Q4816" t="str">
            <v>J7</v>
          </cell>
          <cell r="R4816" t="str">
            <v>J6</v>
          </cell>
          <cell r="S4816" t="str">
            <v>ENTREGADO</v>
          </cell>
          <cell r="T4816">
            <v>42767</v>
          </cell>
          <cell r="U4816" t="str">
            <v>POMA SALAZAR CIRO</v>
          </cell>
          <cell r="V4816" t="str">
            <v>DONAYRE INGA PEDRO</v>
          </cell>
        </row>
        <row r="4817">
          <cell r="A4817">
            <v>4816</v>
          </cell>
          <cell r="B4817">
            <v>42765</v>
          </cell>
          <cell r="C4817" t="str">
            <v>ENERO</v>
          </cell>
          <cell r="D4817" t="str">
            <v>2017</v>
          </cell>
          <cell r="E4817">
            <v>955</v>
          </cell>
          <cell r="F4817" t="str">
            <v>X2W-759</v>
          </cell>
          <cell r="G4817" t="str">
            <v>C5V-999</v>
          </cell>
          <cell r="H4817" t="str">
            <v>LAS BAMBAS</v>
          </cell>
          <cell r="I4817">
            <v>160081</v>
          </cell>
          <cell r="J4817" t="str">
            <v>REPUESTO</v>
          </cell>
          <cell r="K4817" t="str">
            <v>EMPAQUES DEL Y MULTIPLE DE ESCAPE</v>
          </cell>
          <cell r="L4817">
            <v>1</v>
          </cell>
          <cell r="M4817" t="str">
            <v>JUEGO</v>
          </cell>
          <cell r="N4817" t="str">
            <v>TRACTO</v>
          </cell>
          <cell r="O4817">
            <v>2</v>
          </cell>
          <cell r="P4817" t="str">
            <v>M9</v>
          </cell>
          <cell r="Q4817" t="str">
            <v>J7</v>
          </cell>
          <cell r="R4817" t="str">
            <v>J6</v>
          </cell>
          <cell r="S4817" t="str">
            <v>ENTREGADO</v>
          </cell>
          <cell r="T4817">
            <v>42767</v>
          </cell>
          <cell r="U4817" t="str">
            <v>POMA SALAZAR CIRO</v>
          </cell>
          <cell r="V4817" t="str">
            <v>DONAYRE INGA PEDRO</v>
          </cell>
        </row>
        <row r="4818">
          <cell r="A4818">
            <v>4817</v>
          </cell>
          <cell r="B4818">
            <v>42765</v>
          </cell>
          <cell r="C4818" t="str">
            <v>ENERO</v>
          </cell>
          <cell r="D4818" t="str">
            <v>2017</v>
          </cell>
          <cell r="E4818">
            <v>947</v>
          </cell>
          <cell r="F4818" t="str">
            <v>ABR-759</v>
          </cell>
          <cell r="G4818" t="str">
            <v>D0Z-995</v>
          </cell>
          <cell r="H4818" t="str">
            <v>LAS BAMBAS</v>
          </cell>
          <cell r="I4818">
            <v>119757</v>
          </cell>
          <cell r="J4818" t="str">
            <v>REPUESTO</v>
          </cell>
          <cell r="K4818" t="str">
            <v>DISCO DE TORNAMESA</v>
          </cell>
          <cell r="L4818">
            <v>1</v>
          </cell>
          <cell r="M4818" t="str">
            <v>UNID.</v>
          </cell>
          <cell r="N4818" t="str">
            <v>CISTERNA</v>
          </cell>
          <cell r="O4818">
            <v>2</v>
          </cell>
          <cell r="P4818" t="str">
            <v>M2</v>
          </cell>
          <cell r="Q4818" t="str">
            <v>J7</v>
          </cell>
          <cell r="R4818" t="str">
            <v>J6</v>
          </cell>
          <cell r="S4818" t="str">
            <v>ENTREGADO</v>
          </cell>
          <cell r="T4818">
            <v>42767</v>
          </cell>
          <cell r="U4818" t="str">
            <v>CHUMPITAZ GAGO JULIO ENRIQUE</v>
          </cell>
          <cell r="V4818" t="str">
            <v>DONAYRE INGA PEDRO</v>
          </cell>
        </row>
        <row r="4819">
          <cell r="A4819">
            <v>4818</v>
          </cell>
          <cell r="B4819">
            <v>42765</v>
          </cell>
          <cell r="C4819" t="str">
            <v>ENERO</v>
          </cell>
          <cell r="D4819" t="str">
            <v>2017</v>
          </cell>
          <cell r="E4819">
            <v>947</v>
          </cell>
          <cell r="F4819" t="str">
            <v>ABR-759</v>
          </cell>
          <cell r="G4819" t="str">
            <v>D0Z-995</v>
          </cell>
          <cell r="H4819" t="str">
            <v>LAS BAMBAS</v>
          </cell>
          <cell r="I4819">
            <v>119757</v>
          </cell>
          <cell r="J4819" t="str">
            <v>REPUESTO</v>
          </cell>
          <cell r="K4819" t="str">
            <v>SEGURO DE TORNAMESA</v>
          </cell>
          <cell r="L4819">
            <v>1</v>
          </cell>
          <cell r="M4819" t="str">
            <v>UNID.</v>
          </cell>
          <cell r="N4819" t="str">
            <v>CISTERNA</v>
          </cell>
          <cell r="O4819">
            <v>1</v>
          </cell>
          <cell r="P4819" t="str">
            <v>M2</v>
          </cell>
          <cell r="Q4819" t="str">
            <v>J7</v>
          </cell>
          <cell r="R4819" t="str">
            <v>J6</v>
          </cell>
          <cell r="S4819" t="str">
            <v>ENTREGADO</v>
          </cell>
          <cell r="T4819">
            <v>42766</v>
          </cell>
          <cell r="U4819" t="str">
            <v>CHUMPITAZ GAGO JULIO ENRIQUE</v>
          </cell>
          <cell r="V4819" t="str">
            <v>DONAYRE INGA PEDRO</v>
          </cell>
        </row>
        <row r="4820">
          <cell r="A4820">
            <v>4819</v>
          </cell>
          <cell r="B4820">
            <v>42765</v>
          </cell>
          <cell r="C4820" t="str">
            <v>ENERO</v>
          </cell>
          <cell r="D4820" t="str">
            <v>2017</v>
          </cell>
          <cell r="E4820">
            <v>947</v>
          </cell>
          <cell r="F4820" t="str">
            <v>ABR-759</v>
          </cell>
          <cell r="G4820" t="str">
            <v>D0Z-995</v>
          </cell>
          <cell r="H4820" t="str">
            <v>LAS BAMBAS</v>
          </cell>
          <cell r="I4820">
            <v>119757</v>
          </cell>
          <cell r="J4820" t="str">
            <v>REPUESTO</v>
          </cell>
          <cell r="K4820" t="str">
            <v>GUARDAFARO LADO DERECHO</v>
          </cell>
          <cell r="L4820">
            <v>1</v>
          </cell>
          <cell r="M4820" t="str">
            <v>UNID.</v>
          </cell>
          <cell r="N4820" t="str">
            <v>TRACTO</v>
          </cell>
          <cell r="O4820">
            <v>1</v>
          </cell>
          <cell r="P4820" t="str">
            <v>M2</v>
          </cell>
          <cell r="Q4820" t="str">
            <v>J7</v>
          </cell>
          <cell r="R4820" t="str">
            <v>J6</v>
          </cell>
          <cell r="S4820" t="str">
            <v>ENTREGADO</v>
          </cell>
          <cell r="T4820">
            <v>42766</v>
          </cell>
          <cell r="U4820" t="str">
            <v>CHUMPITAZ GAGO JULIO ENRIQUE</v>
          </cell>
          <cell r="V4820" t="str">
            <v>DONAYRE INGA PEDRO</v>
          </cell>
        </row>
        <row r="4821">
          <cell r="A4821">
            <v>4820</v>
          </cell>
          <cell r="B4821">
            <v>42766</v>
          </cell>
          <cell r="C4821" t="str">
            <v>ENERO</v>
          </cell>
          <cell r="D4821" t="str">
            <v>2017</v>
          </cell>
          <cell r="E4821">
            <v>200</v>
          </cell>
          <cell r="F4821" t="str">
            <v>TALLER</v>
          </cell>
          <cell r="G4821" t="str">
            <v>TALLER</v>
          </cell>
          <cell r="H4821" t="str">
            <v>TALLER</v>
          </cell>
          <cell r="I4821" t="str">
            <v>TALLER</v>
          </cell>
          <cell r="J4821" t="str">
            <v>INSUMO TALLER</v>
          </cell>
          <cell r="K4821" t="str">
            <v>SERVICIO DE PRENSADO DE MANGUERA DE LUBRICACION</v>
          </cell>
          <cell r="L4821">
            <v>1</v>
          </cell>
          <cell r="M4821" t="str">
            <v>UNID.</v>
          </cell>
          <cell r="N4821" t="str">
            <v>TALLER</v>
          </cell>
          <cell r="O4821">
            <v>0</v>
          </cell>
          <cell r="P4821" t="str">
            <v>J1</v>
          </cell>
          <cell r="Q4821" t="str">
            <v>J1</v>
          </cell>
          <cell r="R4821" t="str">
            <v>J8</v>
          </cell>
          <cell r="S4821" t="str">
            <v>ENTREGADO</v>
          </cell>
          <cell r="T4821">
            <v>42766</v>
          </cell>
          <cell r="U4821" t="str">
            <v>FLOREZ CONDORI  JOSE WILLIANS</v>
          </cell>
          <cell r="V4821" t="str">
            <v>FLOREZ CONDORI  JOSE WILLIANS</v>
          </cell>
        </row>
        <row r="4822">
          <cell r="A4822">
            <v>4821</v>
          </cell>
          <cell r="B4822">
            <v>42766</v>
          </cell>
          <cell r="C4822" t="str">
            <v>ENERO</v>
          </cell>
          <cell r="D4822" t="str">
            <v>2017</v>
          </cell>
          <cell r="E4822">
            <v>200</v>
          </cell>
          <cell r="F4822" t="str">
            <v>TALLER</v>
          </cell>
          <cell r="G4822" t="str">
            <v>TALLER</v>
          </cell>
          <cell r="H4822" t="str">
            <v>TALLER</v>
          </cell>
          <cell r="I4822" t="str">
            <v>TALLER</v>
          </cell>
          <cell r="J4822" t="str">
            <v>INSUMO TALLER</v>
          </cell>
          <cell r="K4822" t="str">
            <v>CILINDRO DE GRASA</v>
          </cell>
          <cell r="L4822">
            <v>1</v>
          </cell>
          <cell r="M4822" t="str">
            <v>UNID.</v>
          </cell>
          <cell r="N4822" t="str">
            <v>TALLER</v>
          </cell>
          <cell r="O4822">
            <v>0</v>
          </cell>
          <cell r="P4822" t="str">
            <v>J1</v>
          </cell>
          <cell r="Q4822" t="str">
            <v>J1</v>
          </cell>
          <cell r="R4822" t="str">
            <v>J8</v>
          </cell>
          <cell r="S4822" t="str">
            <v>ENTREGADO</v>
          </cell>
          <cell r="T4822">
            <v>42766</v>
          </cell>
          <cell r="U4822" t="str">
            <v>FLOREZ CONDORI  JOSE WILLIANS</v>
          </cell>
          <cell r="V4822" t="str">
            <v>FLOREZ CONDORI  JOSE WILLIANS</v>
          </cell>
        </row>
        <row r="4823">
          <cell r="A4823">
            <v>4822</v>
          </cell>
          <cell r="B4823">
            <v>42766</v>
          </cell>
          <cell r="C4823" t="str">
            <v>ENERO</v>
          </cell>
          <cell r="D4823" t="str">
            <v>2017</v>
          </cell>
          <cell r="E4823">
            <v>954</v>
          </cell>
          <cell r="F4823" t="str">
            <v>X2W-762</v>
          </cell>
          <cell r="G4823" t="str">
            <v>C5V-998</v>
          </cell>
          <cell r="H4823" t="str">
            <v>LAS BAMBAS</v>
          </cell>
          <cell r="I4823">
            <v>164357</v>
          </cell>
          <cell r="J4823" t="str">
            <v>REPUESTO</v>
          </cell>
          <cell r="K4823" t="str">
            <v>LLANTA REENCAUCHADA IZB</v>
          </cell>
          <cell r="L4823">
            <v>1</v>
          </cell>
          <cell r="M4823" t="str">
            <v>UNID.</v>
          </cell>
          <cell r="N4823" t="str">
            <v>CISTERNA</v>
          </cell>
          <cell r="O4823">
            <v>0</v>
          </cell>
          <cell r="P4823" t="str">
            <v>N2</v>
          </cell>
          <cell r="Q4823" t="str">
            <v>J1</v>
          </cell>
          <cell r="R4823" t="str">
            <v>J8</v>
          </cell>
          <cell r="S4823" t="str">
            <v>ENTREGADO</v>
          </cell>
          <cell r="T4823">
            <v>42766</v>
          </cell>
          <cell r="U4823" t="str">
            <v>MAMANI LARICO  EDUARDO ALVARO</v>
          </cell>
          <cell r="V4823" t="str">
            <v>FLOREZ CONDORI  JOSE WILLIANS</v>
          </cell>
        </row>
        <row r="4824">
          <cell r="A4824">
            <v>4823</v>
          </cell>
          <cell r="B4824">
            <v>42766</v>
          </cell>
          <cell r="C4824" t="str">
            <v>ENERO</v>
          </cell>
          <cell r="D4824" t="str">
            <v>2017</v>
          </cell>
          <cell r="E4824">
            <v>953</v>
          </cell>
          <cell r="F4824" t="str">
            <v>AKX-805</v>
          </cell>
          <cell r="G4824" t="str">
            <v>F5Z-985</v>
          </cell>
          <cell r="H4824" t="str">
            <v>LAS BAMBAS</v>
          </cell>
          <cell r="I4824">
            <v>43787</v>
          </cell>
          <cell r="J4824" t="str">
            <v>REPUESTO</v>
          </cell>
          <cell r="K4824" t="str">
            <v>LIMPIAPARABRISA</v>
          </cell>
          <cell r="L4824">
            <v>1</v>
          </cell>
          <cell r="M4824" t="str">
            <v>GLNS.</v>
          </cell>
          <cell r="N4824" t="str">
            <v>TRACTO</v>
          </cell>
          <cell r="O4824">
            <v>0</v>
          </cell>
          <cell r="P4824" t="str">
            <v>M4</v>
          </cell>
          <cell r="Q4824" t="str">
            <v>J1</v>
          </cell>
          <cell r="R4824" t="str">
            <v>J8</v>
          </cell>
          <cell r="S4824" t="str">
            <v>ENTREGADO</v>
          </cell>
          <cell r="T4824">
            <v>42766</v>
          </cell>
          <cell r="U4824" t="str">
            <v>JULLIRI APAZA UBALDO</v>
          </cell>
          <cell r="V4824" t="str">
            <v>FLOREZ CONDORI  JOSE WILLIANS</v>
          </cell>
        </row>
        <row r="4825">
          <cell r="A4825">
            <v>4824</v>
          </cell>
          <cell r="B4825">
            <v>42766</v>
          </cell>
          <cell r="C4825" t="str">
            <v>ENERO</v>
          </cell>
          <cell r="D4825" t="str">
            <v>2017</v>
          </cell>
          <cell r="E4825">
            <v>953</v>
          </cell>
          <cell r="F4825" t="str">
            <v>AKX-805</v>
          </cell>
          <cell r="G4825" t="str">
            <v>F5Z-985</v>
          </cell>
          <cell r="H4825" t="str">
            <v>LAS BAMBAS</v>
          </cell>
          <cell r="I4825">
            <v>43787</v>
          </cell>
          <cell r="J4825" t="str">
            <v>REPUESTO</v>
          </cell>
          <cell r="K4825" t="str">
            <v>REFRIGERANTE</v>
          </cell>
          <cell r="L4825">
            <v>1</v>
          </cell>
          <cell r="M4825" t="str">
            <v>GLNS.</v>
          </cell>
          <cell r="N4825" t="str">
            <v>TRACTO</v>
          </cell>
          <cell r="O4825">
            <v>0</v>
          </cell>
          <cell r="P4825" t="str">
            <v>M4</v>
          </cell>
          <cell r="Q4825" t="str">
            <v>J1</v>
          </cell>
          <cell r="R4825" t="str">
            <v>J8</v>
          </cell>
          <cell r="S4825" t="str">
            <v>ENTREGADO</v>
          </cell>
          <cell r="T4825">
            <v>42766</v>
          </cell>
          <cell r="U4825" t="str">
            <v>JULLIRI APAZA UBALDO</v>
          </cell>
          <cell r="V4825" t="str">
            <v>FLOREZ CONDORI  JOSE WILLIANS</v>
          </cell>
        </row>
        <row r="4826">
          <cell r="A4826">
            <v>4825</v>
          </cell>
          <cell r="B4826">
            <v>42766</v>
          </cell>
          <cell r="C4826" t="str">
            <v>ENERO</v>
          </cell>
          <cell r="D4826" t="str">
            <v>2017</v>
          </cell>
          <cell r="E4826">
            <v>957</v>
          </cell>
          <cell r="F4826" t="str">
            <v>AEH-888</v>
          </cell>
          <cell r="G4826" t="str">
            <v>CAMIONETA</v>
          </cell>
          <cell r="H4826" t="str">
            <v>LAS BAMBAS</v>
          </cell>
          <cell r="I4826">
            <v>101688</v>
          </cell>
          <cell r="J4826" t="str">
            <v>REPUESTO</v>
          </cell>
          <cell r="K4826" t="str">
            <v>FILTRO DE AIRE</v>
          </cell>
          <cell r="L4826">
            <v>1</v>
          </cell>
          <cell r="M4826" t="str">
            <v>UNID.</v>
          </cell>
          <cell r="N4826" t="str">
            <v>CAMIONETA</v>
          </cell>
          <cell r="O4826">
            <v>0</v>
          </cell>
          <cell r="P4826" t="str">
            <v>J1</v>
          </cell>
          <cell r="Q4826" t="str">
            <v>J1</v>
          </cell>
          <cell r="R4826" t="str">
            <v>J8</v>
          </cell>
          <cell r="S4826" t="str">
            <v>ENTREGADO</v>
          </cell>
          <cell r="T4826">
            <v>42766</v>
          </cell>
          <cell r="U4826" t="str">
            <v>FLOREZ CONDORI  JOSE WILLIANS</v>
          </cell>
          <cell r="V4826" t="str">
            <v>FLOREZ CONDORI  JOSE WILLIANS</v>
          </cell>
        </row>
        <row r="4827">
          <cell r="A4827">
            <v>4826</v>
          </cell>
          <cell r="B4827">
            <v>42766</v>
          </cell>
          <cell r="C4827" t="str">
            <v>ENERO</v>
          </cell>
          <cell r="D4827" t="str">
            <v>2017</v>
          </cell>
          <cell r="E4827">
            <v>957</v>
          </cell>
          <cell r="F4827" t="str">
            <v>AEH-888</v>
          </cell>
          <cell r="G4827" t="str">
            <v>CAMIONETA</v>
          </cell>
          <cell r="H4827" t="str">
            <v>LAS BAMBAS</v>
          </cell>
          <cell r="I4827">
            <v>101688</v>
          </cell>
          <cell r="J4827" t="str">
            <v>REPUESTO</v>
          </cell>
          <cell r="K4827" t="str">
            <v>FILTRO  DE ACEITE</v>
          </cell>
          <cell r="L4827">
            <v>1</v>
          </cell>
          <cell r="M4827" t="str">
            <v>UNID.</v>
          </cell>
          <cell r="N4827" t="str">
            <v>CAMIONETA</v>
          </cell>
          <cell r="O4827">
            <v>0</v>
          </cell>
          <cell r="P4827" t="str">
            <v>J1</v>
          </cell>
          <cell r="Q4827" t="str">
            <v>J1</v>
          </cell>
          <cell r="R4827" t="str">
            <v>J8</v>
          </cell>
          <cell r="S4827" t="str">
            <v>ENTREGADO</v>
          </cell>
          <cell r="T4827">
            <v>42766</v>
          </cell>
          <cell r="U4827" t="str">
            <v>FLOREZ CONDORI  JOSE WILLIANS</v>
          </cell>
          <cell r="V4827" t="str">
            <v>FLOREZ CONDORI  JOSE WILLIANS</v>
          </cell>
        </row>
        <row r="4828">
          <cell r="A4828">
            <v>4827</v>
          </cell>
          <cell r="B4828">
            <v>42766</v>
          </cell>
          <cell r="C4828" t="str">
            <v>ENERO</v>
          </cell>
          <cell r="D4828" t="str">
            <v>2017</v>
          </cell>
          <cell r="E4828">
            <v>957</v>
          </cell>
          <cell r="F4828" t="str">
            <v>AEH-888</v>
          </cell>
          <cell r="G4828" t="str">
            <v>CAMIONETA</v>
          </cell>
          <cell r="H4828" t="str">
            <v>LAS BAMBAS</v>
          </cell>
          <cell r="I4828">
            <v>101688</v>
          </cell>
          <cell r="J4828" t="str">
            <v>REPUESTO</v>
          </cell>
          <cell r="K4828" t="str">
            <v>FILTRO DE COMBISTIBLE</v>
          </cell>
          <cell r="L4828">
            <v>1</v>
          </cell>
          <cell r="M4828" t="str">
            <v>UNID.</v>
          </cell>
          <cell r="N4828" t="str">
            <v>CAMIONETA</v>
          </cell>
          <cell r="O4828">
            <v>0</v>
          </cell>
          <cell r="P4828" t="str">
            <v>J1</v>
          </cell>
          <cell r="Q4828" t="str">
            <v>J1</v>
          </cell>
          <cell r="R4828" t="str">
            <v>J8</v>
          </cell>
          <cell r="S4828" t="str">
            <v>ENTREGADO</v>
          </cell>
          <cell r="T4828">
            <v>42766</v>
          </cell>
          <cell r="U4828" t="str">
            <v>FLOREZ CONDORI  JOSE WILLIANS</v>
          </cell>
          <cell r="V4828" t="str">
            <v>FLOREZ CONDORI  JOSE WILLIANS</v>
          </cell>
        </row>
        <row r="4829">
          <cell r="A4829">
            <v>4828</v>
          </cell>
          <cell r="B4829">
            <v>42766</v>
          </cell>
          <cell r="C4829" t="str">
            <v>ENERO</v>
          </cell>
          <cell r="D4829" t="str">
            <v>2017</v>
          </cell>
          <cell r="E4829">
            <v>957</v>
          </cell>
          <cell r="F4829" t="str">
            <v>AEH-888</v>
          </cell>
          <cell r="G4829" t="str">
            <v>CAMIONETA</v>
          </cell>
          <cell r="H4829" t="str">
            <v>LAS BAMBAS</v>
          </cell>
          <cell r="I4829">
            <v>101688</v>
          </cell>
          <cell r="J4829" t="str">
            <v>REPUESTO</v>
          </cell>
          <cell r="K4829" t="str">
            <v>ACEITE DE MOTOR 15W40</v>
          </cell>
          <cell r="L4829">
            <v>2</v>
          </cell>
          <cell r="M4829" t="str">
            <v>GLNS.</v>
          </cell>
          <cell r="N4829" t="str">
            <v>CAMIONETA</v>
          </cell>
          <cell r="O4829">
            <v>0</v>
          </cell>
          <cell r="P4829" t="str">
            <v>J1</v>
          </cell>
          <cell r="Q4829" t="str">
            <v>J1</v>
          </cell>
          <cell r="R4829" t="str">
            <v>J8</v>
          </cell>
          <cell r="S4829" t="str">
            <v>ENTREGADO</v>
          </cell>
          <cell r="T4829">
            <v>42766</v>
          </cell>
          <cell r="U4829" t="str">
            <v>FLOREZ CONDORI  JOSE WILLIANS</v>
          </cell>
          <cell r="V4829" t="str">
            <v>FLOREZ CONDORI  JOSE WILLIANS</v>
          </cell>
        </row>
        <row r="4830">
          <cell r="A4830">
            <v>4829</v>
          </cell>
          <cell r="B4830">
            <v>42766</v>
          </cell>
          <cell r="C4830" t="str">
            <v>ENERO</v>
          </cell>
          <cell r="D4830" t="str">
            <v>2017</v>
          </cell>
          <cell r="E4830">
            <v>953</v>
          </cell>
          <cell r="F4830" t="str">
            <v>AKX-805</v>
          </cell>
          <cell r="G4830" t="str">
            <v>F5Z-985</v>
          </cell>
          <cell r="H4830" t="str">
            <v>LAS BAMBAS</v>
          </cell>
          <cell r="I4830">
            <v>43787</v>
          </cell>
          <cell r="J4830" t="str">
            <v>REPUESTO</v>
          </cell>
          <cell r="K4830" t="str">
            <v>FAJA ESTABILIZADORA DE BASE DE BOLSA</v>
          </cell>
          <cell r="L4830">
            <v>1</v>
          </cell>
          <cell r="M4830" t="str">
            <v>UNID.</v>
          </cell>
          <cell r="N4830" t="str">
            <v>TRACTO</v>
          </cell>
          <cell r="O4830">
            <v>0</v>
          </cell>
          <cell r="P4830" t="str">
            <v>M5</v>
          </cell>
          <cell r="Q4830" t="str">
            <v>J1</v>
          </cell>
          <cell r="R4830" t="str">
            <v>J8</v>
          </cell>
          <cell r="S4830" t="str">
            <v>ENTREGADO</v>
          </cell>
          <cell r="T4830">
            <v>42766</v>
          </cell>
          <cell r="U4830" t="str">
            <v>LOPEZ RUIZ WILBERTO</v>
          </cell>
          <cell r="V4830" t="str">
            <v>FLOREZ CONDORI  JOSE WILLIANS</v>
          </cell>
        </row>
        <row r="4831">
          <cell r="A4831">
            <v>4830</v>
          </cell>
          <cell r="B4831">
            <v>42766</v>
          </cell>
          <cell r="C4831" t="str">
            <v>ENERO</v>
          </cell>
          <cell r="D4831" t="str">
            <v>2017</v>
          </cell>
          <cell r="E4831">
            <v>956</v>
          </cell>
          <cell r="F4831" t="str">
            <v>D6F-903</v>
          </cell>
          <cell r="G4831" t="str">
            <v>B8K-997</v>
          </cell>
          <cell r="H4831" t="str">
            <v>LAS BAMBAS</v>
          </cell>
          <cell r="I4831">
            <v>225806</v>
          </cell>
          <cell r="J4831" t="str">
            <v>REPUESTO</v>
          </cell>
          <cell r="K4831" t="str">
            <v>ABRAZADERA DE INTERCOOLER</v>
          </cell>
          <cell r="L4831">
            <v>2</v>
          </cell>
          <cell r="M4831" t="str">
            <v>UNID.</v>
          </cell>
          <cell r="N4831" t="str">
            <v>TRACTO</v>
          </cell>
          <cell r="O4831">
            <v>0</v>
          </cell>
          <cell r="P4831" t="str">
            <v>M1</v>
          </cell>
          <cell r="Q4831" t="str">
            <v>J1</v>
          </cell>
          <cell r="R4831" t="str">
            <v>J8</v>
          </cell>
          <cell r="S4831" t="str">
            <v>ENTREGADO</v>
          </cell>
          <cell r="T4831">
            <v>42766</v>
          </cell>
          <cell r="U4831" t="str">
            <v>CABEZAS SANCHEZ JEAN JHONATAN</v>
          </cell>
          <cell r="V4831" t="str">
            <v>FLOREZ CONDORI  JOSE WILLIANS</v>
          </cell>
        </row>
        <row r="4832">
          <cell r="A4832">
            <v>4831</v>
          </cell>
          <cell r="B4832">
            <v>42766</v>
          </cell>
          <cell r="C4832" t="str">
            <v>ENERO</v>
          </cell>
          <cell r="D4832" t="str">
            <v>2017</v>
          </cell>
          <cell r="E4832">
            <v>956</v>
          </cell>
          <cell r="F4832" t="str">
            <v>D6F-903</v>
          </cell>
          <cell r="G4832" t="str">
            <v>B8K-997</v>
          </cell>
          <cell r="H4832" t="str">
            <v>LAS BAMBAS</v>
          </cell>
          <cell r="I4832">
            <v>225806</v>
          </cell>
          <cell r="J4832" t="str">
            <v>REPUESTO</v>
          </cell>
          <cell r="K4832" t="str">
            <v>LIMPIAPARABRISA</v>
          </cell>
          <cell r="L4832">
            <v>1</v>
          </cell>
          <cell r="M4832" t="str">
            <v>GLNS.</v>
          </cell>
          <cell r="N4832" t="str">
            <v>TRACTO</v>
          </cell>
          <cell r="O4832">
            <v>0</v>
          </cell>
          <cell r="P4832" t="str">
            <v>M1</v>
          </cell>
          <cell r="Q4832" t="str">
            <v>J1</v>
          </cell>
          <cell r="R4832" t="str">
            <v>J8</v>
          </cell>
          <cell r="S4832" t="str">
            <v>ENTREGADO</v>
          </cell>
          <cell r="T4832">
            <v>42766</v>
          </cell>
          <cell r="U4832" t="str">
            <v>CABEZAS SANCHEZ JEAN JHONATAN</v>
          </cell>
          <cell r="V4832" t="str">
            <v>FLOREZ CONDORI  JOSE WILLIANS</v>
          </cell>
        </row>
        <row r="4833">
          <cell r="A4833">
            <v>4832</v>
          </cell>
          <cell r="B4833">
            <v>42766</v>
          </cell>
          <cell r="C4833" t="str">
            <v>ENERO</v>
          </cell>
          <cell r="D4833" t="str">
            <v>2017</v>
          </cell>
          <cell r="E4833">
            <v>956</v>
          </cell>
          <cell r="F4833" t="str">
            <v>D6F-903</v>
          </cell>
          <cell r="G4833" t="str">
            <v>B8K-997</v>
          </cell>
          <cell r="H4833" t="str">
            <v>LAS BAMBAS</v>
          </cell>
          <cell r="I4833">
            <v>225806</v>
          </cell>
          <cell r="J4833" t="str">
            <v>REPUESTO</v>
          </cell>
          <cell r="K4833" t="str">
            <v>REFRIGERANTE</v>
          </cell>
          <cell r="L4833">
            <v>1</v>
          </cell>
          <cell r="M4833" t="str">
            <v>GLNS.</v>
          </cell>
          <cell r="N4833" t="str">
            <v>TRACTO</v>
          </cell>
          <cell r="O4833">
            <v>0</v>
          </cell>
          <cell r="P4833" t="str">
            <v>M1</v>
          </cell>
          <cell r="Q4833" t="str">
            <v>J1</v>
          </cell>
          <cell r="R4833" t="str">
            <v>J8</v>
          </cell>
          <cell r="S4833" t="str">
            <v>ENTREGADO</v>
          </cell>
          <cell r="T4833">
            <v>42766</v>
          </cell>
          <cell r="U4833" t="str">
            <v>CABEZAS SANCHEZ JEAN JHONATAN</v>
          </cell>
          <cell r="V4833" t="str">
            <v>FLOREZ CONDORI  JOSE WILLIANS</v>
          </cell>
        </row>
        <row r="4834">
          <cell r="A4834">
            <v>4833</v>
          </cell>
          <cell r="B4834">
            <v>42766</v>
          </cell>
          <cell r="C4834" t="str">
            <v>ENERO</v>
          </cell>
          <cell r="D4834" t="str">
            <v>2017</v>
          </cell>
          <cell r="E4834">
            <v>948</v>
          </cell>
          <cell r="F4834" t="str">
            <v>ABQ-704</v>
          </cell>
          <cell r="G4834" t="str">
            <v>TBB-995</v>
          </cell>
          <cell r="H4834" t="str">
            <v>LAS BAMBAS</v>
          </cell>
          <cell r="I4834">
            <v>118013</v>
          </cell>
          <cell r="J4834" t="str">
            <v>REPUESTO</v>
          </cell>
          <cell r="K4834" t="str">
            <v>FOCO 9006</v>
          </cell>
          <cell r="L4834">
            <v>1</v>
          </cell>
          <cell r="M4834" t="str">
            <v>UNID.</v>
          </cell>
          <cell r="N4834" t="str">
            <v>TRACTO</v>
          </cell>
          <cell r="O4834">
            <v>0</v>
          </cell>
          <cell r="P4834" t="str">
            <v>E3</v>
          </cell>
          <cell r="Q4834" t="str">
            <v>J1</v>
          </cell>
          <cell r="R4834" t="str">
            <v>J8</v>
          </cell>
          <cell r="S4834" t="str">
            <v>ENTREGADO</v>
          </cell>
          <cell r="T4834">
            <v>42766</v>
          </cell>
          <cell r="U4834" t="str">
            <v>CONDORI CHURATA ALEX</v>
          </cell>
          <cell r="V4834" t="str">
            <v>FLOREZ CONDORI  JOSE WILLIANS</v>
          </cell>
        </row>
        <row r="4835">
          <cell r="A4835">
            <v>4834</v>
          </cell>
          <cell r="B4835">
            <v>42766</v>
          </cell>
          <cell r="C4835" t="str">
            <v>ENERO</v>
          </cell>
          <cell r="D4835" t="str">
            <v>2017</v>
          </cell>
          <cell r="E4835">
            <v>954</v>
          </cell>
          <cell r="F4835" t="str">
            <v>X2W-762</v>
          </cell>
          <cell r="G4835" t="str">
            <v>C5V-998</v>
          </cell>
          <cell r="H4835" t="str">
            <v>LAS BAMBAS</v>
          </cell>
          <cell r="I4835">
            <v>164357</v>
          </cell>
          <cell r="J4835" t="str">
            <v>REPUESTO</v>
          </cell>
          <cell r="K4835" t="str">
            <v>FARO REDONDO PEQUEÑO LED</v>
          </cell>
          <cell r="L4835">
            <v>1</v>
          </cell>
          <cell r="M4835" t="str">
            <v>UNID.</v>
          </cell>
          <cell r="N4835" t="str">
            <v>CISTERNA</v>
          </cell>
          <cell r="O4835">
            <v>0</v>
          </cell>
          <cell r="P4835" t="str">
            <v>E2</v>
          </cell>
          <cell r="Q4835" t="str">
            <v>J1</v>
          </cell>
          <cell r="R4835" t="str">
            <v>J8</v>
          </cell>
          <cell r="S4835" t="str">
            <v>ENTREGADO</v>
          </cell>
          <cell r="T4835">
            <v>42766</v>
          </cell>
          <cell r="U4835" t="str">
            <v>YUCA BELLIDO BORIS YERSY</v>
          </cell>
          <cell r="V4835" t="str">
            <v>FLOREZ CONDORI  JOSE WILLIANS</v>
          </cell>
        </row>
        <row r="4836">
          <cell r="A4836">
            <v>4835</v>
          </cell>
          <cell r="B4836">
            <v>42766</v>
          </cell>
          <cell r="C4836" t="str">
            <v>ENERO</v>
          </cell>
          <cell r="D4836" t="str">
            <v>2017</v>
          </cell>
          <cell r="E4836">
            <v>954</v>
          </cell>
          <cell r="F4836" t="str">
            <v>X2W-762</v>
          </cell>
          <cell r="G4836" t="str">
            <v>C5V-998</v>
          </cell>
          <cell r="H4836" t="str">
            <v>LAS BAMBAS</v>
          </cell>
          <cell r="I4836">
            <v>164357</v>
          </cell>
          <cell r="J4836" t="str">
            <v>REPUESTO</v>
          </cell>
          <cell r="K4836" t="str">
            <v>LIMPIAPARABRISA</v>
          </cell>
          <cell r="L4836">
            <v>1</v>
          </cell>
          <cell r="M4836" t="str">
            <v>GLNS.</v>
          </cell>
          <cell r="N4836" t="str">
            <v>TRACTO</v>
          </cell>
          <cell r="O4836">
            <v>0</v>
          </cell>
          <cell r="P4836" t="str">
            <v>M5</v>
          </cell>
          <cell r="Q4836" t="str">
            <v>J1</v>
          </cell>
          <cell r="R4836" t="str">
            <v>J8</v>
          </cell>
          <cell r="S4836" t="str">
            <v>ENTREGADO</v>
          </cell>
          <cell r="T4836">
            <v>42766</v>
          </cell>
          <cell r="U4836" t="str">
            <v>LOPEZ RUIZ WILBERTO</v>
          </cell>
          <cell r="V4836" t="str">
            <v>FLOREZ CONDORI  JOSE WILLIANS</v>
          </cell>
        </row>
        <row r="4837">
          <cell r="A4837">
            <v>4836</v>
          </cell>
          <cell r="B4837">
            <v>42766</v>
          </cell>
          <cell r="C4837" t="str">
            <v>ENERO</v>
          </cell>
          <cell r="D4837" t="str">
            <v>2017</v>
          </cell>
          <cell r="E4837">
            <v>952</v>
          </cell>
          <cell r="F4837" t="str">
            <v>ABR-796</v>
          </cell>
          <cell r="G4837" t="str">
            <v>C9S-994</v>
          </cell>
          <cell r="H4837" t="str">
            <v>LAS BAMBAS</v>
          </cell>
          <cell r="I4837">
            <v>117729</v>
          </cell>
          <cell r="J4837" t="str">
            <v>REPUESTO</v>
          </cell>
          <cell r="K4837" t="str">
            <v>FAROS REDONDOS BLANCOS LED</v>
          </cell>
          <cell r="L4837">
            <v>2</v>
          </cell>
          <cell r="M4837" t="str">
            <v>UNID.</v>
          </cell>
          <cell r="N4837" t="str">
            <v>TRACTO</v>
          </cell>
          <cell r="O4837">
            <v>0</v>
          </cell>
          <cell r="P4837" t="str">
            <v>E2</v>
          </cell>
          <cell r="Q4837" t="str">
            <v>J1</v>
          </cell>
          <cell r="R4837" t="str">
            <v>J8</v>
          </cell>
          <cell r="S4837" t="str">
            <v>ENTREGADO</v>
          </cell>
          <cell r="T4837">
            <v>42766</v>
          </cell>
          <cell r="U4837" t="str">
            <v>YUCA BELLIDO BORIS YERSY</v>
          </cell>
          <cell r="V4837" t="str">
            <v>FLOREZ CONDORI  JOSE WILLIANS</v>
          </cell>
        </row>
        <row r="4838">
          <cell r="A4838">
            <v>4837</v>
          </cell>
          <cell r="B4838">
            <v>42766</v>
          </cell>
          <cell r="C4838" t="str">
            <v>ENERO</v>
          </cell>
          <cell r="D4838" t="str">
            <v>2017</v>
          </cell>
          <cell r="E4838">
            <v>952</v>
          </cell>
          <cell r="F4838" t="str">
            <v>ABR-796</v>
          </cell>
          <cell r="G4838" t="str">
            <v>C9S-994</v>
          </cell>
          <cell r="H4838" t="str">
            <v>LAS BAMBAS</v>
          </cell>
          <cell r="I4838">
            <v>117729</v>
          </cell>
          <cell r="J4838" t="str">
            <v>REPUESTO</v>
          </cell>
          <cell r="K4838" t="str">
            <v>MINIFUSIBLES DE 20V</v>
          </cell>
          <cell r="L4838">
            <v>4</v>
          </cell>
          <cell r="M4838" t="str">
            <v>UNID.</v>
          </cell>
          <cell r="N4838" t="str">
            <v>TRACTO</v>
          </cell>
          <cell r="O4838">
            <v>0</v>
          </cell>
          <cell r="P4838" t="str">
            <v>E2</v>
          </cell>
          <cell r="Q4838" t="str">
            <v>J1</v>
          </cell>
          <cell r="R4838" t="str">
            <v>J8</v>
          </cell>
          <cell r="S4838" t="str">
            <v>ENTREGADO</v>
          </cell>
          <cell r="T4838">
            <v>42766</v>
          </cell>
          <cell r="U4838" t="str">
            <v>YUCA BELLIDO BORIS YERSY</v>
          </cell>
          <cell r="V4838" t="str">
            <v>FLOREZ CONDORI  JOSE WILLIANS</v>
          </cell>
        </row>
        <row r="4839">
          <cell r="A4839">
            <v>4838</v>
          </cell>
          <cell r="B4839">
            <v>42766</v>
          </cell>
          <cell r="C4839" t="str">
            <v>ENERO</v>
          </cell>
          <cell r="D4839" t="str">
            <v>2017</v>
          </cell>
          <cell r="E4839">
            <v>942</v>
          </cell>
          <cell r="F4839" t="str">
            <v>B2L-889</v>
          </cell>
          <cell r="G4839" t="str">
            <v>CAMION</v>
          </cell>
          <cell r="H4839" t="str">
            <v>TAMBOMAYO</v>
          </cell>
          <cell r="I4839">
            <v>125256</v>
          </cell>
          <cell r="J4839" t="str">
            <v>REPUESTO</v>
          </cell>
          <cell r="K4839" t="str">
            <v>SOLDIMIX</v>
          </cell>
          <cell r="L4839">
            <v>1</v>
          </cell>
          <cell r="M4839" t="str">
            <v>UNID.</v>
          </cell>
          <cell r="N4839" t="str">
            <v>CISTERNA</v>
          </cell>
          <cell r="O4839">
            <v>0</v>
          </cell>
          <cell r="P4839" t="str">
            <v>S1</v>
          </cell>
          <cell r="Q4839" t="str">
            <v>J1</v>
          </cell>
          <cell r="R4839" t="str">
            <v>J8</v>
          </cell>
          <cell r="S4839" t="str">
            <v>ENTREGADO</v>
          </cell>
          <cell r="T4839">
            <v>42766</v>
          </cell>
          <cell r="U4839" t="str">
            <v>BAYONA CRUZ CRISTIAN ARMANDO</v>
          </cell>
          <cell r="V4839" t="str">
            <v>FLOREZ CONDORI  JOSE WILLIANS</v>
          </cell>
        </row>
        <row r="4840">
          <cell r="A4840">
            <v>4839</v>
          </cell>
          <cell r="B4840">
            <v>42766</v>
          </cell>
          <cell r="C4840" t="str">
            <v>ENERO</v>
          </cell>
          <cell r="D4840" t="str">
            <v>2017</v>
          </cell>
          <cell r="E4840">
            <v>948</v>
          </cell>
          <cell r="F4840" t="str">
            <v>ABQ-704</v>
          </cell>
          <cell r="G4840" t="str">
            <v>TBB-995</v>
          </cell>
          <cell r="H4840" t="str">
            <v>LAS BAMBAS</v>
          </cell>
          <cell r="I4840">
            <v>118013</v>
          </cell>
          <cell r="J4840" t="str">
            <v>REPUESTO</v>
          </cell>
          <cell r="K4840" t="str">
            <v>FILTRO DE ACEITE</v>
          </cell>
          <cell r="L4840">
            <v>2</v>
          </cell>
          <cell r="M4840" t="str">
            <v>UNID.</v>
          </cell>
          <cell r="N4840" t="str">
            <v>TRACTO</v>
          </cell>
          <cell r="O4840">
            <v>0</v>
          </cell>
          <cell r="P4840" t="str">
            <v>M2</v>
          </cell>
          <cell r="Q4840" t="str">
            <v>J1</v>
          </cell>
          <cell r="R4840" t="str">
            <v>J8</v>
          </cell>
          <cell r="S4840" t="str">
            <v>ENTREGADO</v>
          </cell>
          <cell r="T4840">
            <v>42766</v>
          </cell>
          <cell r="U4840" t="str">
            <v>CHUMPITAZ GAGO JULIO ENRIQUE</v>
          </cell>
          <cell r="V4840" t="str">
            <v>FLOREZ CONDORI  JOSE WILLIANS</v>
          </cell>
        </row>
        <row r="4841">
          <cell r="A4841">
            <v>4840</v>
          </cell>
          <cell r="B4841">
            <v>42766</v>
          </cell>
          <cell r="C4841" t="str">
            <v>ENERO</v>
          </cell>
          <cell r="D4841" t="str">
            <v>2017</v>
          </cell>
          <cell r="E4841">
            <v>948</v>
          </cell>
          <cell r="F4841" t="str">
            <v>ABQ-704</v>
          </cell>
          <cell r="G4841" t="str">
            <v>TBB-995</v>
          </cell>
          <cell r="H4841" t="str">
            <v>LAS BAMBAS</v>
          </cell>
          <cell r="I4841">
            <v>118013</v>
          </cell>
          <cell r="J4841" t="str">
            <v>REPUESTO</v>
          </cell>
          <cell r="K4841" t="str">
            <v>FILTRO DE COMBUSTIBLE</v>
          </cell>
          <cell r="L4841">
            <v>2</v>
          </cell>
          <cell r="M4841" t="str">
            <v>UNID.</v>
          </cell>
          <cell r="N4841" t="str">
            <v>TRACTO</v>
          </cell>
          <cell r="O4841">
            <v>0</v>
          </cell>
          <cell r="P4841" t="str">
            <v>M2</v>
          </cell>
          <cell r="Q4841" t="str">
            <v>J1</v>
          </cell>
          <cell r="R4841" t="str">
            <v>J8</v>
          </cell>
          <cell r="S4841" t="str">
            <v>ENTREGADO</v>
          </cell>
          <cell r="T4841">
            <v>42766</v>
          </cell>
          <cell r="U4841" t="str">
            <v>CHUMPITAZ GAGO JULIO ENRIQUE</v>
          </cell>
          <cell r="V4841" t="str">
            <v>FLOREZ CONDORI  JOSE WILLIANS</v>
          </cell>
        </row>
        <row r="4842">
          <cell r="A4842">
            <v>4841</v>
          </cell>
          <cell r="B4842">
            <v>42766</v>
          </cell>
          <cell r="C4842" t="str">
            <v>ENERO</v>
          </cell>
          <cell r="D4842" t="str">
            <v>2017</v>
          </cell>
          <cell r="E4842">
            <v>948</v>
          </cell>
          <cell r="F4842" t="str">
            <v>ABQ-704</v>
          </cell>
          <cell r="G4842" t="str">
            <v>TBB-995</v>
          </cell>
          <cell r="H4842" t="str">
            <v>LAS BAMBAS</v>
          </cell>
          <cell r="I4842">
            <v>118013</v>
          </cell>
          <cell r="J4842" t="str">
            <v>REPUESTO</v>
          </cell>
          <cell r="K4842" t="str">
            <v>ACEITE DE MOTOR 15W40</v>
          </cell>
          <cell r="L4842">
            <v>10</v>
          </cell>
          <cell r="M4842" t="str">
            <v>GLNS.</v>
          </cell>
          <cell r="N4842" t="str">
            <v>TRACTO</v>
          </cell>
          <cell r="O4842">
            <v>0</v>
          </cell>
          <cell r="P4842" t="str">
            <v>M2</v>
          </cell>
          <cell r="Q4842" t="str">
            <v>J1</v>
          </cell>
          <cell r="R4842" t="str">
            <v>J8</v>
          </cell>
          <cell r="S4842" t="str">
            <v>ENTREGADO</v>
          </cell>
          <cell r="T4842">
            <v>42766</v>
          </cell>
          <cell r="U4842" t="str">
            <v>CHUMPITAZ GAGO JULIO ENRIQUE</v>
          </cell>
          <cell r="V4842" t="str">
            <v>FLOREZ CONDORI  JOSE WILLIANS</v>
          </cell>
        </row>
        <row r="4843">
          <cell r="A4843">
            <v>4842</v>
          </cell>
          <cell r="B4843">
            <v>42766</v>
          </cell>
          <cell r="C4843" t="str">
            <v>ENERO</v>
          </cell>
          <cell r="D4843" t="str">
            <v>2017</v>
          </cell>
          <cell r="E4843">
            <v>948</v>
          </cell>
          <cell r="F4843" t="str">
            <v>ABQ-704</v>
          </cell>
          <cell r="G4843" t="str">
            <v>TBB-995</v>
          </cell>
          <cell r="H4843" t="str">
            <v>LAS BAMBAS</v>
          </cell>
          <cell r="I4843">
            <v>118013</v>
          </cell>
          <cell r="J4843" t="str">
            <v>REPUESTO</v>
          </cell>
          <cell r="K4843" t="str">
            <v>ACEITE DE CAJA</v>
          </cell>
          <cell r="L4843">
            <v>4</v>
          </cell>
          <cell r="M4843" t="str">
            <v>GLNS.</v>
          </cell>
          <cell r="N4843" t="str">
            <v>TRACTO</v>
          </cell>
          <cell r="O4843">
            <v>0</v>
          </cell>
          <cell r="P4843" t="str">
            <v>M2</v>
          </cell>
          <cell r="Q4843" t="str">
            <v>J1</v>
          </cell>
          <cell r="R4843" t="str">
            <v>J8</v>
          </cell>
          <cell r="S4843" t="str">
            <v>ENTREGADO</v>
          </cell>
          <cell r="T4843">
            <v>42766</v>
          </cell>
          <cell r="U4843" t="str">
            <v>CHUMPITAZ GAGO JULIO ENRIQUE</v>
          </cell>
          <cell r="V4843" t="str">
            <v>FLOREZ CONDORI  JOSE WILLIANS</v>
          </cell>
        </row>
        <row r="4844">
          <cell r="A4844">
            <v>4843</v>
          </cell>
          <cell r="B4844">
            <v>42766</v>
          </cell>
          <cell r="C4844" t="str">
            <v>ENERO</v>
          </cell>
          <cell r="D4844" t="str">
            <v>2017</v>
          </cell>
          <cell r="E4844">
            <v>948</v>
          </cell>
          <cell r="F4844" t="str">
            <v>ABQ-704</v>
          </cell>
          <cell r="G4844" t="str">
            <v>TBB-995</v>
          </cell>
          <cell r="H4844" t="str">
            <v>LAS BAMBAS</v>
          </cell>
          <cell r="I4844">
            <v>118013</v>
          </cell>
          <cell r="J4844" t="str">
            <v>REPUESTO</v>
          </cell>
          <cell r="K4844" t="str">
            <v>ACEITE DE CORONA</v>
          </cell>
          <cell r="L4844">
            <v>10</v>
          </cell>
          <cell r="M4844" t="str">
            <v>GLNS.</v>
          </cell>
          <cell r="N4844" t="str">
            <v>TRACTO</v>
          </cell>
          <cell r="O4844">
            <v>0</v>
          </cell>
          <cell r="P4844" t="str">
            <v>M2</v>
          </cell>
          <cell r="Q4844" t="str">
            <v>J1</v>
          </cell>
          <cell r="R4844" t="str">
            <v>J8</v>
          </cell>
          <cell r="S4844" t="str">
            <v>ENTREGADO</v>
          </cell>
          <cell r="T4844">
            <v>42766</v>
          </cell>
          <cell r="U4844" t="str">
            <v>CHUMPITAZ GAGO JULIO ENRIQUE</v>
          </cell>
          <cell r="V4844" t="str">
            <v>FLOREZ CONDORI  JOSE WILLIANS</v>
          </cell>
        </row>
        <row r="4845">
          <cell r="A4845">
            <v>4844</v>
          </cell>
          <cell r="B4845">
            <v>42766</v>
          </cell>
          <cell r="C4845" t="str">
            <v>ENERO</v>
          </cell>
          <cell r="D4845" t="str">
            <v>2017</v>
          </cell>
          <cell r="E4845">
            <v>948</v>
          </cell>
          <cell r="F4845" t="str">
            <v>ABQ-704</v>
          </cell>
          <cell r="G4845" t="str">
            <v>TBB-995</v>
          </cell>
          <cell r="H4845" t="str">
            <v>LAS BAMBAS</v>
          </cell>
          <cell r="I4845">
            <v>118013</v>
          </cell>
          <cell r="J4845" t="str">
            <v>REPUESTO</v>
          </cell>
          <cell r="K4845" t="str">
            <v>FILTRO DE CORONA</v>
          </cell>
          <cell r="L4845">
            <v>1</v>
          </cell>
          <cell r="M4845" t="str">
            <v>UNID.</v>
          </cell>
          <cell r="N4845" t="str">
            <v>TRACTO</v>
          </cell>
          <cell r="O4845">
            <v>0</v>
          </cell>
          <cell r="P4845" t="str">
            <v>M2</v>
          </cell>
          <cell r="Q4845" t="str">
            <v>J1</v>
          </cell>
          <cell r="R4845" t="str">
            <v>J8</v>
          </cell>
          <cell r="S4845" t="str">
            <v>ENTREGADO</v>
          </cell>
          <cell r="T4845">
            <v>42766</v>
          </cell>
          <cell r="U4845" t="str">
            <v>CHUMPITAZ GAGO JULIO ENRIQUE</v>
          </cell>
          <cell r="V4845" t="str">
            <v>FLOREZ CONDORI  JOSE WILLIANS</v>
          </cell>
        </row>
        <row r="4846">
          <cell r="A4846">
            <v>4845</v>
          </cell>
          <cell r="B4846">
            <v>42766</v>
          </cell>
          <cell r="C4846" t="str">
            <v>ENERO</v>
          </cell>
          <cell r="D4846" t="str">
            <v>2017</v>
          </cell>
          <cell r="E4846">
            <v>200</v>
          </cell>
          <cell r="F4846" t="str">
            <v>TALLER</v>
          </cell>
          <cell r="G4846" t="str">
            <v>TALLER</v>
          </cell>
          <cell r="H4846" t="str">
            <v>TALLER</v>
          </cell>
          <cell r="I4846" t="str">
            <v>TALLER</v>
          </cell>
          <cell r="J4846" t="str">
            <v>REPUESTO</v>
          </cell>
          <cell r="K4846" t="str">
            <v>TEROCAL</v>
          </cell>
          <cell r="L4846">
            <v>1</v>
          </cell>
          <cell r="M4846" t="str">
            <v>UNID.</v>
          </cell>
          <cell r="N4846" t="str">
            <v>TALLER</v>
          </cell>
          <cell r="O4846">
            <v>0</v>
          </cell>
          <cell r="P4846" t="str">
            <v>M1</v>
          </cell>
          <cell r="Q4846" t="str">
            <v>J1</v>
          </cell>
          <cell r="R4846" t="str">
            <v>J8</v>
          </cell>
          <cell r="S4846" t="str">
            <v>ENTREGADO</v>
          </cell>
          <cell r="T4846">
            <v>42766</v>
          </cell>
          <cell r="U4846" t="str">
            <v>CABEZAS SANCHEZ JEAN JHONATAN</v>
          </cell>
          <cell r="V4846" t="str">
            <v>FLOREZ CONDORI  JOSE WILLIANS</v>
          </cell>
        </row>
        <row r="4847">
          <cell r="A4847">
            <v>4846</v>
          </cell>
          <cell r="B4847">
            <v>42766</v>
          </cell>
          <cell r="C4847" t="str">
            <v>ENERO</v>
          </cell>
          <cell r="D4847" t="str">
            <v>2017</v>
          </cell>
          <cell r="E4847">
            <v>948</v>
          </cell>
          <cell r="F4847" t="str">
            <v>ABQ-704</v>
          </cell>
          <cell r="G4847" t="str">
            <v>TBB-995</v>
          </cell>
          <cell r="H4847" t="str">
            <v>LAS BAMBAS</v>
          </cell>
          <cell r="I4847">
            <v>118013</v>
          </cell>
          <cell r="J4847" t="str">
            <v>REPUESTO</v>
          </cell>
          <cell r="K4847" t="str">
            <v>LLANTA  REENCAUCHADA IDY</v>
          </cell>
          <cell r="L4847">
            <v>4</v>
          </cell>
          <cell r="M4847" t="str">
            <v>UNID.</v>
          </cell>
          <cell r="N4847" t="str">
            <v>TRACTO</v>
          </cell>
          <cell r="O4847">
            <v>0</v>
          </cell>
          <cell r="P4847" t="str">
            <v>N2</v>
          </cell>
          <cell r="Q4847" t="str">
            <v>J1</v>
          </cell>
          <cell r="R4847" t="str">
            <v>J8</v>
          </cell>
          <cell r="S4847" t="str">
            <v>ENTREGADO</v>
          </cell>
          <cell r="T4847">
            <v>42766</v>
          </cell>
          <cell r="U4847" t="str">
            <v>MAMANI LARICO  EDUARDO ALVARO</v>
          </cell>
          <cell r="V4847" t="str">
            <v>FLOREZ CONDORI  JOSE WILLIANS</v>
          </cell>
        </row>
        <row r="4848">
          <cell r="A4848">
            <v>4847</v>
          </cell>
          <cell r="B4848">
            <v>42766</v>
          </cell>
          <cell r="C4848" t="str">
            <v>ENERO</v>
          </cell>
          <cell r="D4848" t="str">
            <v>2017</v>
          </cell>
          <cell r="E4848">
            <v>957</v>
          </cell>
          <cell r="F4848" t="str">
            <v>AEH-888</v>
          </cell>
          <cell r="G4848" t="str">
            <v>CAMIONETA</v>
          </cell>
          <cell r="H4848" t="str">
            <v>LAS BAMBAS</v>
          </cell>
          <cell r="I4848">
            <v>101688</v>
          </cell>
          <cell r="J4848" t="str">
            <v>REPUESTO</v>
          </cell>
          <cell r="K4848" t="str">
            <v>TAPON DE FAJA</v>
          </cell>
          <cell r="L4848">
            <v>6</v>
          </cell>
          <cell r="M4848" t="str">
            <v>UNID.</v>
          </cell>
          <cell r="N4848" t="str">
            <v>CAMIONETA</v>
          </cell>
          <cell r="O4848">
            <v>24</v>
          </cell>
          <cell r="P4848" t="str">
            <v>M6</v>
          </cell>
          <cell r="Q4848" t="str">
            <v>J1</v>
          </cell>
          <cell r="R4848" t="str">
            <v>J8</v>
          </cell>
          <cell r="S4848" t="str">
            <v>PENDIENTE</v>
          </cell>
          <cell r="T4848">
            <v>0</v>
          </cell>
          <cell r="U4848" t="str">
            <v>PARI VENTURA  EDSON ORLANDO</v>
          </cell>
          <cell r="V4848" t="str">
            <v>FLOREZ CONDORI  JOSE WILLIANS</v>
          </cell>
        </row>
        <row r="4849">
          <cell r="A4849">
            <v>4848</v>
          </cell>
          <cell r="B4849">
            <v>42766</v>
          </cell>
          <cell r="C4849" t="str">
            <v>ENERO</v>
          </cell>
          <cell r="D4849" t="str">
            <v>2017</v>
          </cell>
          <cell r="E4849">
            <v>948</v>
          </cell>
          <cell r="F4849" t="str">
            <v>ABQ-704</v>
          </cell>
          <cell r="G4849" t="str">
            <v>TBB-995</v>
          </cell>
          <cell r="H4849" t="str">
            <v>LAS BAMBAS</v>
          </cell>
          <cell r="I4849">
            <v>118013</v>
          </cell>
          <cell r="J4849" t="str">
            <v>REPUESTO</v>
          </cell>
          <cell r="K4849" t="str">
            <v>VALVULA DE PITON</v>
          </cell>
          <cell r="L4849">
            <v>4</v>
          </cell>
          <cell r="M4849" t="str">
            <v>UNID.</v>
          </cell>
          <cell r="N4849" t="str">
            <v>TRACTO</v>
          </cell>
          <cell r="O4849">
            <v>0</v>
          </cell>
          <cell r="P4849" t="str">
            <v>N2</v>
          </cell>
          <cell r="Q4849" t="str">
            <v>J1</v>
          </cell>
          <cell r="R4849" t="str">
            <v>J8</v>
          </cell>
          <cell r="S4849" t="str">
            <v>ENTREGADO</v>
          </cell>
          <cell r="T4849">
            <v>42766</v>
          </cell>
          <cell r="U4849" t="str">
            <v>MAMANI LARICO  EDUARDO ALVARO</v>
          </cell>
          <cell r="V4849" t="str">
            <v>FLOREZ CONDORI  JOSE WILLIANS</v>
          </cell>
        </row>
        <row r="4850">
          <cell r="A4850">
            <v>4849</v>
          </cell>
          <cell r="B4850">
            <v>42766</v>
          </cell>
          <cell r="C4850" t="str">
            <v>ENERO</v>
          </cell>
          <cell r="D4850" t="str">
            <v>2017</v>
          </cell>
          <cell r="E4850">
            <v>961</v>
          </cell>
          <cell r="F4850" t="str">
            <v>D6G-805</v>
          </cell>
          <cell r="G4850" t="str">
            <v>T4Z-996</v>
          </cell>
          <cell r="H4850" t="str">
            <v>LAS BAMBAS</v>
          </cell>
          <cell r="I4850">
            <v>229800</v>
          </cell>
          <cell r="J4850" t="str">
            <v>REPUESTO</v>
          </cell>
          <cell r="K4850" t="str">
            <v>MINIFUSIBLES DE 15V</v>
          </cell>
          <cell r="L4850">
            <v>1</v>
          </cell>
          <cell r="M4850" t="str">
            <v>UNID.</v>
          </cell>
          <cell r="N4850" t="str">
            <v>TRACTO</v>
          </cell>
          <cell r="O4850">
            <v>0</v>
          </cell>
          <cell r="P4850" t="str">
            <v>E3</v>
          </cell>
          <cell r="Q4850" t="str">
            <v>J1</v>
          </cell>
          <cell r="R4850" t="str">
            <v>J8</v>
          </cell>
          <cell r="S4850" t="str">
            <v>ENTREGADO</v>
          </cell>
          <cell r="T4850">
            <v>42766</v>
          </cell>
          <cell r="U4850" t="str">
            <v>CONDORI CHURATA ALEX</v>
          </cell>
          <cell r="V4850" t="str">
            <v>FLOREZ CONDORI  JOSE WILLIANS</v>
          </cell>
        </row>
        <row r="4851">
          <cell r="A4851">
            <v>4850</v>
          </cell>
          <cell r="B4851">
            <v>42766</v>
          </cell>
          <cell r="C4851" t="str">
            <v>ENERO</v>
          </cell>
          <cell r="D4851" t="str">
            <v>2017</v>
          </cell>
          <cell r="E4851">
            <v>958</v>
          </cell>
          <cell r="F4851" t="str">
            <v>D3P-754</v>
          </cell>
          <cell r="G4851" t="str">
            <v>C0V-971</v>
          </cell>
          <cell r="H4851" t="str">
            <v>LAS BAMBAS</v>
          </cell>
          <cell r="I4851">
            <v>170295</v>
          </cell>
          <cell r="J4851" t="str">
            <v>REPUESTO</v>
          </cell>
          <cell r="K4851" t="str">
            <v>FOCO H3 12V</v>
          </cell>
          <cell r="L4851">
            <v>1</v>
          </cell>
          <cell r="M4851" t="str">
            <v>UNID.</v>
          </cell>
          <cell r="N4851" t="str">
            <v>CISTERNA</v>
          </cell>
          <cell r="O4851">
            <v>0</v>
          </cell>
          <cell r="P4851" t="str">
            <v>E3</v>
          </cell>
          <cell r="Q4851" t="str">
            <v>J1</v>
          </cell>
          <cell r="R4851" t="str">
            <v>J8</v>
          </cell>
          <cell r="S4851" t="str">
            <v>ENTREGADO</v>
          </cell>
          <cell r="T4851">
            <v>42766</v>
          </cell>
          <cell r="U4851" t="str">
            <v>CONDORI CHURATA ALEX</v>
          </cell>
          <cell r="V4851" t="str">
            <v>FLOREZ CONDORI  JOSE WILLIANS</v>
          </cell>
        </row>
        <row r="4852">
          <cell r="A4852">
            <v>4851</v>
          </cell>
          <cell r="B4852">
            <v>42766</v>
          </cell>
          <cell r="C4852" t="str">
            <v>ENERO</v>
          </cell>
          <cell r="D4852" t="str">
            <v>2017</v>
          </cell>
          <cell r="E4852">
            <v>958</v>
          </cell>
          <cell r="F4852" t="str">
            <v>D3P-754</v>
          </cell>
          <cell r="G4852" t="str">
            <v>C0V-971</v>
          </cell>
          <cell r="H4852" t="str">
            <v>LAS BAMBAS</v>
          </cell>
          <cell r="I4852">
            <v>170295</v>
          </cell>
          <cell r="J4852" t="str">
            <v>REPUESTO</v>
          </cell>
          <cell r="K4852" t="str">
            <v>CINTILLOS</v>
          </cell>
          <cell r="L4852">
            <v>5</v>
          </cell>
          <cell r="M4852" t="str">
            <v>UNID.</v>
          </cell>
          <cell r="N4852" t="str">
            <v>CISTERNA</v>
          </cell>
          <cell r="O4852">
            <v>0</v>
          </cell>
          <cell r="P4852" t="str">
            <v>E3</v>
          </cell>
          <cell r="Q4852" t="str">
            <v>J1</v>
          </cell>
          <cell r="R4852" t="str">
            <v>J8</v>
          </cell>
          <cell r="S4852" t="str">
            <v>ENTREGADO</v>
          </cell>
          <cell r="T4852">
            <v>42766</v>
          </cell>
          <cell r="U4852" t="str">
            <v>CONDORI CHURATA ALEX</v>
          </cell>
          <cell r="V4852" t="str">
            <v>FLOREZ CONDORI  JOSE WILLIANS</v>
          </cell>
        </row>
        <row r="4853">
          <cell r="A4853">
            <v>4852</v>
          </cell>
          <cell r="B4853">
            <v>42766</v>
          </cell>
          <cell r="C4853" t="str">
            <v>ENERO</v>
          </cell>
          <cell r="D4853" t="str">
            <v>2017</v>
          </cell>
          <cell r="E4853">
            <v>963</v>
          </cell>
          <cell r="F4853" t="str">
            <v>C5R-892</v>
          </cell>
          <cell r="G4853" t="str">
            <v>A0T-983</v>
          </cell>
          <cell r="H4853" t="str">
            <v>LAS BAMBAS</v>
          </cell>
          <cell r="I4853">
            <v>232001</v>
          </cell>
          <cell r="J4853" t="str">
            <v>REPUESTO</v>
          </cell>
          <cell r="K4853" t="str">
            <v xml:space="preserve">TECLA ELEVALUNA LH </v>
          </cell>
          <cell r="L4853">
            <v>1</v>
          </cell>
          <cell r="M4853" t="str">
            <v>UNID.</v>
          </cell>
          <cell r="N4853" t="str">
            <v>TRACTO</v>
          </cell>
          <cell r="O4853">
            <v>0</v>
          </cell>
          <cell r="P4853" t="str">
            <v>E2</v>
          </cell>
          <cell r="Q4853" t="str">
            <v>J1</v>
          </cell>
          <cell r="R4853" t="str">
            <v>J8</v>
          </cell>
          <cell r="S4853" t="str">
            <v>ENTREGADO</v>
          </cell>
          <cell r="T4853">
            <v>42766</v>
          </cell>
          <cell r="U4853" t="str">
            <v>YUCA BELLIDO BORIS YERSY</v>
          </cell>
          <cell r="V4853" t="str">
            <v>FLOREZ CONDORI  JOSE WILLIANS</v>
          </cell>
        </row>
        <row r="4854">
          <cell r="A4854">
            <v>4853</v>
          </cell>
          <cell r="B4854">
            <v>42766</v>
          </cell>
          <cell r="C4854" t="str">
            <v>ENERO</v>
          </cell>
          <cell r="D4854" t="str">
            <v>2017</v>
          </cell>
          <cell r="E4854">
            <v>958</v>
          </cell>
          <cell r="F4854" t="str">
            <v>D3P-754</v>
          </cell>
          <cell r="G4854" t="str">
            <v>C0V-971</v>
          </cell>
          <cell r="H4854" t="str">
            <v>LAS BAMBAS</v>
          </cell>
          <cell r="I4854">
            <v>170295</v>
          </cell>
          <cell r="J4854" t="str">
            <v>REPUESTO</v>
          </cell>
          <cell r="K4854" t="str">
            <v>GOBERNADOR  DE AIRE</v>
          </cell>
          <cell r="L4854">
            <v>1</v>
          </cell>
          <cell r="M4854" t="str">
            <v>UNID.</v>
          </cell>
          <cell r="N4854" t="str">
            <v>TRACTO</v>
          </cell>
          <cell r="O4854">
            <v>0</v>
          </cell>
          <cell r="P4854" t="str">
            <v>M2</v>
          </cell>
          <cell r="Q4854" t="str">
            <v>J1</v>
          </cell>
          <cell r="R4854" t="str">
            <v>J8</v>
          </cell>
          <cell r="S4854" t="str">
            <v>ENTREGADO</v>
          </cell>
          <cell r="T4854">
            <v>42766</v>
          </cell>
          <cell r="U4854" t="str">
            <v>CHUMPITAZ GAGO JULIO ENRIQUE</v>
          </cell>
          <cell r="V4854" t="str">
            <v>FLOREZ CONDORI  JOSE WILLIANS</v>
          </cell>
        </row>
        <row r="4855">
          <cell r="A4855">
            <v>4854</v>
          </cell>
          <cell r="B4855">
            <v>42766</v>
          </cell>
          <cell r="C4855" t="str">
            <v>ENERO</v>
          </cell>
          <cell r="D4855" t="str">
            <v>2017</v>
          </cell>
          <cell r="E4855">
            <v>958</v>
          </cell>
          <cell r="F4855" t="str">
            <v>D3P-754</v>
          </cell>
          <cell r="G4855" t="str">
            <v>C0V-971</v>
          </cell>
          <cell r="H4855" t="str">
            <v>LAS BAMBAS</v>
          </cell>
          <cell r="I4855">
            <v>170295</v>
          </cell>
          <cell r="J4855" t="str">
            <v>REPUESTO</v>
          </cell>
          <cell r="K4855" t="str">
            <v>TUBO DE ESCAPE ACORDEON</v>
          </cell>
          <cell r="L4855">
            <v>1</v>
          </cell>
          <cell r="M4855" t="str">
            <v>UNID.</v>
          </cell>
          <cell r="N4855" t="str">
            <v>TRACTO</v>
          </cell>
          <cell r="O4855">
            <v>24</v>
          </cell>
          <cell r="P4855" t="str">
            <v>M2</v>
          </cell>
          <cell r="Q4855" t="str">
            <v>J1</v>
          </cell>
          <cell r="R4855" t="str">
            <v>J8</v>
          </cell>
          <cell r="S4855" t="str">
            <v>PENDIENTE</v>
          </cell>
          <cell r="T4855">
            <v>0</v>
          </cell>
          <cell r="U4855" t="str">
            <v>CHUMPITAZ GAGO JULIO ENRIQUE</v>
          </cell>
          <cell r="V4855" t="str">
            <v>FLOREZ CONDORI  JOSE WILLIANS</v>
          </cell>
        </row>
        <row r="4856">
          <cell r="A4856">
            <v>4855</v>
          </cell>
          <cell r="B4856">
            <v>42766</v>
          </cell>
          <cell r="C4856" t="str">
            <v>ENERO</v>
          </cell>
          <cell r="D4856" t="str">
            <v>2017</v>
          </cell>
          <cell r="E4856">
            <v>958</v>
          </cell>
          <cell r="F4856" t="str">
            <v>D3P-754</v>
          </cell>
          <cell r="G4856" t="str">
            <v>C0V-971</v>
          </cell>
          <cell r="H4856" t="str">
            <v>LAS BAMBAS</v>
          </cell>
          <cell r="I4856">
            <v>170295</v>
          </cell>
          <cell r="J4856" t="str">
            <v>REPUESTO</v>
          </cell>
          <cell r="K4856" t="str">
            <v>ABRAZADERA PARA SOPORTE DE MANGUERA DE RADIADOR</v>
          </cell>
          <cell r="L4856">
            <v>2</v>
          </cell>
          <cell r="M4856" t="str">
            <v>UNID.</v>
          </cell>
          <cell r="N4856" t="str">
            <v>TRACTO</v>
          </cell>
          <cell r="O4856">
            <v>0</v>
          </cell>
          <cell r="P4856" t="str">
            <v>M2</v>
          </cell>
          <cell r="Q4856" t="str">
            <v>J1</v>
          </cell>
          <cell r="R4856" t="str">
            <v>J8</v>
          </cell>
          <cell r="S4856" t="str">
            <v>ENTREGADO</v>
          </cell>
          <cell r="T4856">
            <v>42766</v>
          </cell>
          <cell r="U4856" t="str">
            <v>CHUMPITAZ GAGO JULIO ENRIQUE</v>
          </cell>
          <cell r="V4856" t="str">
            <v>FLOREZ CONDORI  JOSE WILLIANS</v>
          </cell>
        </row>
        <row r="4857">
          <cell r="A4857">
            <v>4856</v>
          </cell>
          <cell r="B4857">
            <v>42766</v>
          </cell>
          <cell r="C4857" t="str">
            <v>ENERO</v>
          </cell>
          <cell r="D4857" t="str">
            <v>2017</v>
          </cell>
          <cell r="E4857">
            <v>200</v>
          </cell>
          <cell r="F4857" t="str">
            <v>TALLER</v>
          </cell>
          <cell r="G4857" t="str">
            <v>TALLER</v>
          </cell>
          <cell r="H4857" t="str">
            <v>TALLER</v>
          </cell>
          <cell r="I4857" t="str">
            <v>TALLER</v>
          </cell>
          <cell r="J4857" t="str">
            <v>INSUMO TALLER</v>
          </cell>
          <cell r="K4857" t="str">
            <v>CINTA VULCANIZADA 3M</v>
          </cell>
          <cell r="L4857">
            <v>1</v>
          </cell>
          <cell r="M4857" t="str">
            <v>UNID.</v>
          </cell>
          <cell r="N4857" t="str">
            <v>TALLER</v>
          </cell>
          <cell r="O4857">
            <v>24</v>
          </cell>
          <cell r="P4857" t="str">
            <v>S1</v>
          </cell>
          <cell r="Q4857" t="str">
            <v>J7</v>
          </cell>
          <cell r="R4857" t="str">
            <v>J5</v>
          </cell>
          <cell r="S4857" t="str">
            <v>PENDIENTE</v>
          </cell>
          <cell r="T4857">
            <v>0</v>
          </cell>
          <cell r="U4857" t="str">
            <v>BAYONA CRUZ CRISTIAN ARMANDO</v>
          </cell>
          <cell r="V4857" t="str">
            <v>DONAYRE INGA PEDRO</v>
          </cell>
        </row>
        <row r="4858">
          <cell r="A4858">
            <v>4857</v>
          </cell>
          <cell r="B4858">
            <v>42767</v>
          </cell>
          <cell r="C4858" t="str">
            <v>FEBRERO</v>
          </cell>
          <cell r="D4858" t="str">
            <v>2017</v>
          </cell>
          <cell r="E4858">
            <v>200</v>
          </cell>
          <cell r="F4858" t="str">
            <v>TALLER</v>
          </cell>
          <cell r="G4858" t="str">
            <v>TALLER</v>
          </cell>
          <cell r="H4858" t="str">
            <v>TALLER</v>
          </cell>
          <cell r="I4858" t="str">
            <v>TALLER</v>
          </cell>
          <cell r="J4858" t="str">
            <v>INSUMO TALLER</v>
          </cell>
          <cell r="K4858" t="str">
            <v>MANGUERA CORRUGADA 3/8</v>
          </cell>
          <cell r="L4858">
            <v>1</v>
          </cell>
          <cell r="M4858" t="str">
            <v>M</v>
          </cell>
          <cell r="N4858" t="str">
            <v>TALLER</v>
          </cell>
          <cell r="O4858">
            <v>0</v>
          </cell>
          <cell r="P4858" t="str">
            <v>E2</v>
          </cell>
          <cell r="Q4858" t="str">
            <v>J1</v>
          </cell>
          <cell r="R4858" t="str">
            <v>J8</v>
          </cell>
          <cell r="S4858" t="str">
            <v>ENTREGADO</v>
          </cell>
          <cell r="T4858">
            <v>42767</v>
          </cell>
          <cell r="U4858" t="str">
            <v>YUCA BELLIDO BORIS YERSY</v>
          </cell>
          <cell r="V4858" t="str">
            <v>FLOREZ CONDORI  JOSE WILLIANS</v>
          </cell>
        </row>
        <row r="4859">
          <cell r="A4859">
            <v>4858</v>
          </cell>
          <cell r="B4859">
            <v>42767</v>
          </cell>
          <cell r="C4859" t="str">
            <v>FEBRERO</v>
          </cell>
          <cell r="D4859" t="str">
            <v>2017</v>
          </cell>
          <cell r="E4859">
            <v>919</v>
          </cell>
          <cell r="F4859" t="str">
            <v>D3R-791</v>
          </cell>
          <cell r="G4859" t="str">
            <v>B1M-993</v>
          </cell>
          <cell r="H4859" t="str">
            <v>LAS BAMBAS</v>
          </cell>
          <cell r="I4859">
            <v>146627</v>
          </cell>
          <cell r="J4859" t="str">
            <v>REPUESTO</v>
          </cell>
          <cell r="K4859" t="str">
            <v>DISCO DE CORTE 7"</v>
          </cell>
          <cell r="L4859">
            <v>2</v>
          </cell>
          <cell r="M4859" t="str">
            <v>UNID.</v>
          </cell>
          <cell r="N4859" t="str">
            <v>CISTERNA</v>
          </cell>
          <cell r="O4859">
            <v>0</v>
          </cell>
          <cell r="P4859" t="str">
            <v>S1</v>
          </cell>
          <cell r="Q4859" t="str">
            <v>J1</v>
          </cell>
          <cell r="R4859" t="str">
            <v>J8</v>
          </cell>
          <cell r="S4859" t="str">
            <v>ENTREGADO</v>
          </cell>
          <cell r="T4859">
            <v>42767</v>
          </cell>
          <cell r="U4859" t="str">
            <v>BAYONA CRUZ CRISTIAN ARMANDO</v>
          </cell>
          <cell r="V4859" t="str">
            <v>FLOREZ CONDORI  JOSE WILLIANS</v>
          </cell>
        </row>
        <row r="4860">
          <cell r="A4860">
            <v>4859</v>
          </cell>
          <cell r="B4860">
            <v>42767</v>
          </cell>
          <cell r="C4860" t="str">
            <v>FEBRERO</v>
          </cell>
          <cell r="D4860" t="str">
            <v>2017</v>
          </cell>
          <cell r="E4860">
            <v>919</v>
          </cell>
          <cell r="F4860" t="str">
            <v>D3R-791</v>
          </cell>
          <cell r="G4860" t="str">
            <v>B1M-993</v>
          </cell>
          <cell r="H4860" t="str">
            <v>LAS BAMBAS</v>
          </cell>
          <cell r="I4860">
            <v>146627</v>
          </cell>
          <cell r="J4860" t="str">
            <v>REPUESTO</v>
          </cell>
          <cell r="K4860" t="str">
            <v>PERNO DE 5/8 X 2" CON TUERCA Y SEGURO</v>
          </cell>
          <cell r="L4860">
            <v>8</v>
          </cell>
          <cell r="M4860" t="str">
            <v>UNID.</v>
          </cell>
          <cell r="N4860" t="str">
            <v>CISTERNA</v>
          </cell>
          <cell r="O4860">
            <v>0</v>
          </cell>
          <cell r="P4860" t="str">
            <v>S1</v>
          </cell>
          <cell r="Q4860" t="str">
            <v>J1</v>
          </cell>
          <cell r="R4860" t="str">
            <v>J8</v>
          </cell>
          <cell r="S4860" t="str">
            <v>ENTREGADO</v>
          </cell>
          <cell r="T4860">
            <v>42767</v>
          </cell>
          <cell r="U4860" t="str">
            <v>BAYONA CRUZ CRISTIAN ARMANDO</v>
          </cell>
          <cell r="V4860" t="str">
            <v>FLOREZ CONDORI  JOSE WILLIANS</v>
          </cell>
        </row>
        <row r="4861">
          <cell r="A4861">
            <v>4860</v>
          </cell>
          <cell r="B4861">
            <v>42767</v>
          </cell>
          <cell r="C4861" t="str">
            <v>FEBRERO</v>
          </cell>
          <cell r="D4861" t="str">
            <v>2017</v>
          </cell>
          <cell r="E4861">
            <v>958</v>
          </cell>
          <cell r="F4861" t="str">
            <v>D3P-754</v>
          </cell>
          <cell r="G4861" t="str">
            <v>C0V-971</v>
          </cell>
          <cell r="H4861" t="str">
            <v>LAS BAMBAS</v>
          </cell>
          <cell r="I4861">
            <v>170295</v>
          </cell>
          <cell r="J4861" t="str">
            <v>REPUESTO</v>
          </cell>
          <cell r="K4861" t="str">
            <v>PARCHE RACK 14</v>
          </cell>
          <cell r="L4861">
            <v>1</v>
          </cell>
          <cell r="M4861" t="str">
            <v>UNID.</v>
          </cell>
          <cell r="N4861" t="str">
            <v>CISTERNA</v>
          </cell>
          <cell r="O4861">
            <v>0</v>
          </cell>
          <cell r="P4861" t="str">
            <v>N2</v>
          </cell>
          <cell r="Q4861" t="str">
            <v>J1</v>
          </cell>
          <cell r="R4861" t="str">
            <v>J8</v>
          </cell>
          <cell r="S4861" t="str">
            <v>ENTREGADO</v>
          </cell>
          <cell r="T4861">
            <v>42767</v>
          </cell>
          <cell r="U4861" t="str">
            <v>MAMANI LARICO  EDUARDO ALVARO</v>
          </cell>
          <cell r="V4861" t="str">
            <v>FLOREZ CONDORI  JOSE WILLIANS</v>
          </cell>
        </row>
        <row r="4862">
          <cell r="A4862">
            <v>4861</v>
          </cell>
          <cell r="B4862">
            <v>42767</v>
          </cell>
          <cell r="C4862" t="str">
            <v>FEBRERO</v>
          </cell>
          <cell r="D4862" t="str">
            <v>2017</v>
          </cell>
          <cell r="E4862">
            <v>200</v>
          </cell>
          <cell r="F4862" t="str">
            <v>TALLER</v>
          </cell>
          <cell r="G4862" t="str">
            <v>TALLER</v>
          </cell>
          <cell r="H4862" t="str">
            <v>TALLER</v>
          </cell>
          <cell r="I4862" t="str">
            <v>TALLER</v>
          </cell>
          <cell r="J4862" t="str">
            <v>REPUESTO</v>
          </cell>
          <cell r="K4862" t="str">
            <v>SPRAY ALUMINIO</v>
          </cell>
          <cell r="L4862">
            <v>1</v>
          </cell>
          <cell r="M4862" t="str">
            <v>UNID.</v>
          </cell>
          <cell r="N4862" t="str">
            <v>TALLER</v>
          </cell>
          <cell r="O4862">
            <v>0</v>
          </cell>
          <cell r="P4862" t="str">
            <v>N2</v>
          </cell>
          <cell r="Q4862" t="str">
            <v>J1</v>
          </cell>
          <cell r="R4862" t="str">
            <v>J8</v>
          </cell>
          <cell r="S4862" t="str">
            <v>ENTREGADO</v>
          </cell>
          <cell r="T4862">
            <v>42767</v>
          </cell>
          <cell r="U4862" t="str">
            <v>MAMANI LARICO  EDUARDO ALVARO</v>
          </cell>
          <cell r="V4862" t="str">
            <v>FLOREZ CONDORI  JOSE WILLIANS</v>
          </cell>
        </row>
        <row r="4863">
          <cell r="A4863">
            <v>4862</v>
          </cell>
          <cell r="B4863">
            <v>42767</v>
          </cell>
          <cell r="C4863" t="str">
            <v>FEBRERO</v>
          </cell>
          <cell r="D4863" t="str">
            <v>2017</v>
          </cell>
          <cell r="E4863">
            <v>200</v>
          </cell>
          <cell r="F4863" t="str">
            <v>TALLER</v>
          </cell>
          <cell r="G4863" t="str">
            <v>TALLER</v>
          </cell>
          <cell r="H4863" t="str">
            <v>TALLER</v>
          </cell>
          <cell r="I4863" t="str">
            <v>TALLER</v>
          </cell>
          <cell r="J4863" t="str">
            <v>REPUESTO</v>
          </cell>
          <cell r="K4863" t="str">
            <v>SPRAY BLANCO</v>
          </cell>
          <cell r="L4863">
            <v>1</v>
          </cell>
          <cell r="M4863" t="str">
            <v>UNID.</v>
          </cell>
          <cell r="N4863" t="str">
            <v>TALLER</v>
          </cell>
          <cell r="O4863">
            <v>0</v>
          </cell>
          <cell r="P4863" t="str">
            <v>N2</v>
          </cell>
          <cell r="Q4863" t="str">
            <v>J1</v>
          </cell>
          <cell r="R4863" t="str">
            <v>J8</v>
          </cell>
          <cell r="S4863" t="str">
            <v>ENTREGADO</v>
          </cell>
          <cell r="T4863">
            <v>42767</v>
          </cell>
          <cell r="U4863" t="str">
            <v>MAMANI LARICO  EDUARDO ALVARO</v>
          </cell>
          <cell r="V4863" t="str">
            <v>FLOREZ CONDORI  JOSE WILLIANS</v>
          </cell>
        </row>
        <row r="4864">
          <cell r="A4864">
            <v>4863</v>
          </cell>
          <cell r="B4864">
            <v>42767</v>
          </cell>
          <cell r="C4864" t="str">
            <v>FEBRERO</v>
          </cell>
          <cell r="D4864" t="str">
            <v>2017</v>
          </cell>
          <cell r="E4864">
            <v>962</v>
          </cell>
          <cell r="F4864" t="str">
            <v>C6X-739</v>
          </cell>
          <cell r="G4864" t="str">
            <v>TCS-988</v>
          </cell>
          <cell r="H4864" t="str">
            <v>LAS BAMBAS CONC.</v>
          </cell>
          <cell r="I4864">
            <v>236739</v>
          </cell>
          <cell r="J4864" t="str">
            <v>REPUESTO</v>
          </cell>
          <cell r="K4864" t="str">
            <v>LIMPIAPARABRISA</v>
          </cell>
          <cell r="L4864">
            <v>1</v>
          </cell>
          <cell r="M4864" t="str">
            <v>GLNS.</v>
          </cell>
          <cell r="N4864" t="str">
            <v>TRACTO</v>
          </cell>
          <cell r="O4864">
            <v>0</v>
          </cell>
          <cell r="P4864" t="str">
            <v>M1</v>
          </cell>
          <cell r="Q4864" t="str">
            <v>J1</v>
          </cell>
          <cell r="R4864" t="str">
            <v>J6</v>
          </cell>
          <cell r="S4864" t="str">
            <v>ENTREGADO</v>
          </cell>
          <cell r="T4864">
            <v>42767</v>
          </cell>
          <cell r="U4864" t="str">
            <v>CABEZAS SANCHEZ JEAN JHONATAN</v>
          </cell>
          <cell r="V4864" t="str">
            <v>FLOREZ CONDORI  JOSE WILLIANS</v>
          </cell>
        </row>
        <row r="4865">
          <cell r="A4865">
            <v>4864</v>
          </cell>
          <cell r="B4865">
            <v>42767</v>
          </cell>
          <cell r="C4865" t="str">
            <v>FEBRERO</v>
          </cell>
          <cell r="D4865" t="str">
            <v>2017</v>
          </cell>
          <cell r="E4865">
            <v>962</v>
          </cell>
          <cell r="F4865" t="str">
            <v>C6X-739</v>
          </cell>
          <cell r="G4865" t="str">
            <v>TCS-988</v>
          </cell>
          <cell r="H4865" t="str">
            <v>LAS BAMBAS CONC.</v>
          </cell>
          <cell r="I4865">
            <v>236739</v>
          </cell>
          <cell r="J4865" t="str">
            <v>REPUESTO</v>
          </cell>
          <cell r="K4865" t="str">
            <v>REFRIGERANTE</v>
          </cell>
          <cell r="L4865">
            <v>0.5</v>
          </cell>
          <cell r="M4865" t="str">
            <v>GLNS.</v>
          </cell>
          <cell r="N4865" t="str">
            <v>TRACTO</v>
          </cell>
          <cell r="O4865">
            <v>0</v>
          </cell>
          <cell r="P4865" t="str">
            <v>M1</v>
          </cell>
          <cell r="Q4865" t="str">
            <v>J1</v>
          </cell>
          <cell r="R4865" t="str">
            <v>J6</v>
          </cell>
          <cell r="S4865" t="str">
            <v>ENTREGADO</v>
          </cell>
          <cell r="T4865">
            <v>42767</v>
          </cell>
          <cell r="U4865" t="str">
            <v>CABEZAS SANCHEZ JEAN JHONATAN</v>
          </cell>
          <cell r="V4865" t="str">
            <v>FLOREZ CONDORI  JOSE WILLIANS</v>
          </cell>
        </row>
        <row r="4866">
          <cell r="A4866">
            <v>4865</v>
          </cell>
          <cell r="B4866">
            <v>42767</v>
          </cell>
          <cell r="C4866" t="str">
            <v>FEBRERO</v>
          </cell>
          <cell r="D4866" t="str">
            <v>2017</v>
          </cell>
          <cell r="E4866">
            <v>961</v>
          </cell>
          <cell r="F4866" t="str">
            <v>D6G-805</v>
          </cell>
          <cell r="G4866" t="str">
            <v>T4Z-996</v>
          </cell>
          <cell r="H4866" t="str">
            <v>LAS BAMBAS</v>
          </cell>
          <cell r="I4866">
            <v>229800</v>
          </cell>
          <cell r="J4866" t="str">
            <v>REPUESTO</v>
          </cell>
          <cell r="K4866" t="str">
            <v>KIT  REPARACION DE SECADOR DE AIRE</v>
          </cell>
          <cell r="L4866">
            <v>1</v>
          </cell>
          <cell r="M4866" t="str">
            <v>UNID.</v>
          </cell>
          <cell r="N4866" t="str">
            <v>TRACTO</v>
          </cell>
          <cell r="O4866">
            <v>0</v>
          </cell>
          <cell r="P4866" t="str">
            <v>M2</v>
          </cell>
          <cell r="Q4866" t="str">
            <v>J1</v>
          </cell>
          <cell r="R4866" t="str">
            <v>J8</v>
          </cell>
          <cell r="S4866" t="str">
            <v>ENTREGADO</v>
          </cell>
          <cell r="T4866">
            <v>42767</v>
          </cell>
          <cell r="U4866" t="str">
            <v>CHUMPITAZ GAGO JULIO ENRIQUE</v>
          </cell>
          <cell r="V4866" t="str">
            <v>FLOREZ CONDORI  JOSE WILLIANS</v>
          </cell>
        </row>
        <row r="4867">
          <cell r="A4867">
            <v>4866</v>
          </cell>
          <cell r="B4867">
            <v>42767</v>
          </cell>
          <cell r="C4867" t="str">
            <v>FEBRERO</v>
          </cell>
          <cell r="D4867" t="str">
            <v>2017</v>
          </cell>
          <cell r="E4867">
            <v>961</v>
          </cell>
          <cell r="F4867" t="str">
            <v>D6G-805</v>
          </cell>
          <cell r="G4867" t="str">
            <v>T4Z-996</v>
          </cell>
          <cell r="H4867" t="str">
            <v>LAS BAMBAS</v>
          </cell>
          <cell r="I4867">
            <v>229800</v>
          </cell>
          <cell r="J4867" t="str">
            <v>REPUESTO</v>
          </cell>
          <cell r="K4867" t="str">
            <v>FILTRO DE SECADOR DE AIRE</v>
          </cell>
          <cell r="L4867">
            <v>1</v>
          </cell>
          <cell r="M4867" t="str">
            <v>UNID.</v>
          </cell>
          <cell r="N4867" t="str">
            <v>TRACTO</v>
          </cell>
          <cell r="O4867">
            <v>0</v>
          </cell>
          <cell r="P4867" t="str">
            <v>M2</v>
          </cell>
          <cell r="Q4867" t="str">
            <v>J1</v>
          </cell>
          <cell r="R4867" t="str">
            <v>J8</v>
          </cell>
          <cell r="S4867" t="str">
            <v>ENTREGADO</v>
          </cell>
          <cell r="T4867">
            <v>42767</v>
          </cell>
          <cell r="U4867" t="str">
            <v>CHUMPITAZ GAGO JULIO ENRIQUE</v>
          </cell>
          <cell r="V4867" t="str">
            <v>FLOREZ CONDORI  JOSE WILLIANS</v>
          </cell>
        </row>
        <row r="4868">
          <cell r="A4868">
            <v>4867</v>
          </cell>
          <cell r="B4868">
            <v>42767</v>
          </cell>
          <cell r="C4868" t="str">
            <v>FEBRERO</v>
          </cell>
          <cell r="D4868" t="str">
            <v>2017</v>
          </cell>
          <cell r="E4868">
            <v>964</v>
          </cell>
          <cell r="F4868" t="str">
            <v>X2W-788</v>
          </cell>
          <cell r="G4868" t="str">
            <v>C5V-994</v>
          </cell>
          <cell r="H4868" t="str">
            <v>LAS BAMBAS</v>
          </cell>
          <cell r="I4868">
            <v>146919</v>
          </cell>
          <cell r="J4868" t="str">
            <v>REPUESTO</v>
          </cell>
          <cell r="K4868" t="str">
            <v>CONJUNTO DE EMBRAGUE</v>
          </cell>
          <cell r="L4868">
            <v>1</v>
          </cell>
          <cell r="M4868" t="str">
            <v>UNID.</v>
          </cell>
          <cell r="N4868" t="str">
            <v>TRACTO</v>
          </cell>
          <cell r="O4868">
            <v>0</v>
          </cell>
          <cell r="P4868" t="str">
            <v>M5</v>
          </cell>
          <cell r="Q4868" t="str">
            <v>J1</v>
          </cell>
          <cell r="R4868" t="str">
            <v>J8</v>
          </cell>
          <cell r="S4868" t="str">
            <v>ENTREGADO</v>
          </cell>
          <cell r="T4868">
            <v>42767</v>
          </cell>
          <cell r="U4868" t="str">
            <v>LOPEZ RUIZ WILBERTO</v>
          </cell>
          <cell r="V4868" t="str">
            <v>FLOREZ CONDORI  JOSE WILLIANS</v>
          </cell>
        </row>
        <row r="4869">
          <cell r="A4869">
            <v>4868</v>
          </cell>
          <cell r="B4869">
            <v>42767</v>
          </cell>
          <cell r="C4869" t="str">
            <v>FEBRERO</v>
          </cell>
          <cell r="D4869" t="str">
            <v>2017</v>
          </cell>
          <cell r="E4869">
            <v>964</v>
          </cell>
          <cell r="F4869" t="str">
            <v>X2W-788</v>
          </cell>
          <cell r="G4869" t="str">
            <v>C5V-994</v>
          </cell>
          <cell r="H4869" t="str">
            <v>LAS BAMBAS</v>
          </cell>
          <cell r="I4869">
            <v>146919</v>
          </cell>
          <cell r="J4869" t="str">
            <v>REPUESTO</v>
          </cell>
          <cell r="K4869" t="str">
            <v>DISCO PEQUEÑO DE PROPULSOR DE  EMBRAGUE</v>
          </cell>
          <cell r="L4869">
            <v>1</v>
          </cell>
          <cell r="M4869" t="str">
            <v>UNID.</v>
          </cell>
          <cell r="N4869" t="str">
            <v>TRACTO</v>
          </cell>
          <cell r="O4869">
            <v>0</v>
          </cell>
          <cell r="P4869" t="str">
            <v>M5</v>
          </cell>
          <cell r="Q4869" t="str">
            <v>J1</v>
          </cell>
          <cell r="R4869" t="str">
            <v>J8</v>
          </cell>
          <cell r="S4869" t="str">
            <v>ENTREGADO</v>
          </cell>
          <cell r="T4869">
            <v>42767</v>
          </cell>
          <cell r="U4869" t="str">
            <v>LOPEZ RUIZ WILBERTO</v>
          </cell>
          <cell r="V4869" t="str">
            <v>FLOREZ CONDORI  JOSE WILLIANS</v>
          </cell>
        </row>
        <row r="4870">
          <cell r="A4870">
            <v>4869</v>
          </cell>
          <cell r="B4870">
            <v>42767</v>
          </cell>
          <cell r="C4870" t="str">
            <v>FEBRERO</v>
          </cell>
          <cell r="D4870" t="str">
            <v>2017</v>
          </cell>
          <cell r="E4870">
            <v>964</v>
          </cell>
          <cell r="F4870" t="str">
            <v>X2W-788</v>
          </cell>
          <cell r="G4870" t="str">
            <v>C5V-994</v>
          </cell>
          <cell r="H4870" t="str">
            <v>LAS BAMBAS</v>
          </cell>
          <cell r="I4870">
            <v>146919</v>
          </cell>
          <cell r="J4870" t="str">
            <v>REPUESTO</v>
          </cell>
          <cell r="K4870" t="str">
            <v>ACEITE DE MOTOR 15W40</v>
          </cell>
          <cell r="L4870">
            <v>1</v>
          </cell>
          <cell r="M4870" t="str">
            <v>GLNS.</v>
          </cell>
          <cell r="N4870" t="str">
            <v>TRACTO</v>
          </cell>
          <cell r="O4870">
            <v>0</v>
          </cell>
          <cell r="P4870" t="str">
            <v>M5</v>
          </cell>
          <cell r="Q4870" t="str">
            <v>J1</v>
          </cell>
          <cell r="R4870" t="str">
            <v>J8</v>
          </cell>
          <cell r="S4870" t="str">
            <v>ENTREGADO</v>
          </cell>
          <cell r="T4870">
            <v>42767</v>
          </cell>
          <cell r="U4870" t="str">
            <v>LOPEZ RUIZ WILBERTO</v>
          </cell>
          <cell r="V4870" t="str">
            <v>FLOREZ CONDORI  JOSE WILLIANS</v>
          </cell>
        </row>
        <row r="4871">
          <cell r="A4871">
            <v>4870</v>
          </cell>
          <cell r="B4871">
            <v>42767</v>
          </cell>
          <cell r="C4871" t="str">
            <v>FEBRERO</v>
          </cell>
          <cell r="D4871" t="str">
            <v>2017</v>
          </cell>
          <cell r="E4871">
            <v>955</v>
          </cell>
          <cell r="F4871" t="str">
            <v>X2W-759</v>
          </cell>
          <cell r="G4871" t="str">
            <v>C5V-999</v>
          </cell>
          <cell r="H4871" t="str">
            <v>LAS BAMBAS</v>
          </cell>
          <cell r="I4871">
            <v>160081</v>
          </cell>
          <cell r="J4871" t="str">
            <v>REPUESTO</v>
          </cell>
          <cell r="K4871" t="str">
            <v>ARANDELA DE ALUMINIO</v>
          </cell>
          <cell r="L4871">
            <v>2</v>
          </cell>
          <cell r="M4871" t="str">
            <v>UNID.</v>
          </cell>
          <cell r="N4871" t="str">
            <v>TRACTO</v>
          </cell>
          <cell r="O4871">
            <v>0</v>
          </cell>
          <cell r="P4871" t="str">
            <v>M9</v>
          </cell>
          <cell r="Q4871" t="str">
            <v>J1</v>
          </cell>
          <cell r="R4871" t="str">
            <v>J6</v>
          </cell>
          <cell r="S4871" t="str">
            <v>ENTREGADO</v>
          </cell>
          <cell r="T4871">
            <v>42767</v>
          </cell>
          <cell r="U4871" t="str">
            <v>POMA SALAZAR CIRO</v>
          </cell>
          <cell r="V4871" t="str">
            <v>FLOREZ CONDORI  JOSE WILLIANS</v>
          </cell>
        </row>
        <row r="4872">
          <cell r="A4872">
            <v>4871</v>
          </cell>
          <cell r="B4872">
            <v>42767</v>
          </cell>
          <cell r="C4872" t="str">
            <v>FEBRERO</v>
          </cell>
          <cell r="D4872" t="str">
            <v>2017</v>
          </cell>
          <cell r="E4872">
            <v>966</v>
          </cell>
          <cell r="F4872" t="str">
            <v>X2W-765</v>
          </cell>
          <cell r="G4872" t="str">
            <v>C5V-993</v>
          </cell>
          <cell r="H4872" t="str">
            <v>LAS BAMBAS</v>
          </cell>
          <cell r="I4872">
            <v>164235</v>
          </cell>
          <cell r="J4872" t="str">
            <v>REPUESTO</v>
          </cell>
          <cell r="K4872" t="str">
            <v xml:space="preserve">FILTRO DE ACEITE </v>
          </cell>
          <cell r="L4872">
            <v>1</v>
          </cell>
          <cell r="M4872" t="str">
            <v>UNID.</v>
          </cell>
          <cell r="N4872" t="str">
            <v>TRACTO</v>
          </cell>
          <cell r="O4872">
            <v>0</v>
          </cell>
          <cell r="P4872" t="str">
            <v>M2</v>
          </cell>
          <cell r="Q4872" t="str">
            <v>J1</v>
          </cell>
          <cell r="R4872" t="str">
            <v>J1</v>
          </cell>
          <cell r="S4872" t="str">
            <v>ENTREGADO</v>
          </cell>
          <cell r="T4872">
            <v>42767</v>
          </cell>
          <cell r="U4872" t="str">
            <v>CHUMPITAZ GAGO JULIO ENRIQUE</v>
          </cell>
          <cell r="V4872" t="str">
            <v>FLOREZ CONDORI  JOSE WILLIANS</v>
          </cell>
        </row>
        <row r="4873">
          <cell r="A4873">
            <v>4872</v>
          </cell>
          <cell r="B4873">
            <v>42767</v>
          </cell>
          <cell r="C4873" t="str">
            <v>FEBRERO</v>
          </cell>
          <cell r="D4873" t="str">
            <v>2017</v>
          </cell>
          <cell r="E4873">
            <v>966</v>
          </cell>
          <cell r="F4873" t="str">
            <v>X2W-765</v>
          </cell>
          <cell r="G4873" t="str">
            <v>C5V-993</v>
          </cell>
          <cell r="H4873" t="str">
            <v>LAS BAMBAS</v>
          </cell>
          <cell r="I4873">
            <v>164235</v>
          </cell>
          <cell r="J4873" t="str">
            <v>REPUESTO</v>
          </cell>
          <cell r="K4873" t="str">
            <v>FILTRO DE PETROLEO</v>
          </cell>
          <cell r="L4873">
            <v>1</v>
          </cell>
          <cell r="M4873" t="str">
            <v>UNID.</v>
          </cell>
          <cell r="N4873" t="str">
            <v>TRACTO</v>
          </cell>
          <cell r="O4873">
            <v>0</v>
          </cell>
          <cell r="P4873" t="str">
            <v>M2</v>
          </cell>
          <cell r="Q4873" t="str">
            <v>J1</v>
          </cell>
          <cell r="R4873" t="str">
            <v>J1</v>
          </cell>
          <cell r="S4873" t="str">
            <v>ENTREGADO</v>
          </cell>
          <cell r="T4873">
            <v>42767</v>
          </cell>
          <cell r="U4873" t="str">
            <v>CHUMPITAZ GAGO JULIO ENRIQUE</v>
          </cell>
          <cell r="V4873" t="str">
            <v>FLOREZ CONDORI  JOSE WILLIANS</v>
          </cell>
        </row>
        <row r="4874">
          <cell r="A4874">
            <v>4873</v>
          </cell>
          <cell r="B4874">
            <v>42767</v>
          </cell>
          <cell r="C4874" t="str">
            <v>FEBRERO</v>
          </cell>
          <cell r="D4874" t="str">
            <v>2017</v>
          </cell>
          <cell r="E4874">
            <v>966</v>
          </cell>
          <cell r="F4874" t="str">
            <v>X2W-765</v>
          </cell>
          <cell r="G4874" t="str">
            <v>C5V-993</v>
          </cell>
          <cell r="H4874" t="str">
            <v>LAS BAMBAS</v>
          </cell>
          <cell r="I4874">
            <v>164235</v>
          </cell>
          <cell r="J4874" t="str">
            <v>REPUESTO</v>
          </cell>
          <cell r="K4874" t="str">
            <v>FILTRO RACORD</v>
          </cell>
          <cell r="L4874">
            <v>1</v>
          </cell>
          <cell r="M4874" t="str">
            <v>UNID.</v>
          </cell>
          <cell r="N4874" t="str">
            <v>TRACTO</v>
          </cell>
          <cell r="O4874">
            <v>0</v>
          </cell>
          <cell r="P4874" t="str">
            <v>M2</v>
          </cell>
          <cell r="Q4874" t="str">
            <v>J1</v>
          </cell>
          <cell r="R4874" t="str">
            <v>J1</v>
          </cell>
          <cell r="S4874" t="str">
            <v>ENTREGADO</v>
          </cell>
          <cell r="T4874">
            <v>42767</v>
          </cell>
          <cell r="U4874" t="str">
            <v>CHUMPITAZ GAGO JULIO ENRIQUE</v>
          </cell>
          <cell r="V4874" t="str">
            <v>FLOREZ CONDORI  JOSE WILLIANS</v>
          </cell>
        </row>
        <row r="4875">
          <cell r="A4875">
            <v>4874</v>
          </cell>
          <cell r="B4875">
            <v>42767</v>
          </cell>
          <cell r="C4875" t="str">
            <v>FEBRERO</v>
          </cell>
          <cell r="D4875" t="str">
            <v>2017</v>
          </cell>
          <cell r="E4875">
            <v>966</v>
          </cell>
          <cell r="F4875" t="str">
            <v>X2W-765</v>
          </cell>
          <cell r="G4875" t="str">
            <v>C5V-993</v>
          </cell>
          <cell r="H4875" t="str">
            <v>LAS BAMBAS</v>
          </cell>
          <cell r="I4875">
            <v>164235</v>
          </cell>
          <cell r="J4875" t="str">
            <v>REPUESTO</v>
          </cell>
          <cell r="K4875" t="str">
            <v>ACEITE MOTOR 15W-40</v>
          </cell>
          <cell r="L4875">
            <v>10</v>
          </cell>
          <cell r="M4875" t="str">
            <v>GLNS.</v>
          </cell>
          <cell r="N4875" t="str">
            <v>TRACTO</v>
          </cell>
          <cell r="O4875">
            <v>0</v>
          </cell>
          <cell r="P4875" t="str">
            <v>M2</v>
          </cell>
          <cell r="Q4875" t="str">
            <v>J1</v>
          </cell>
          <cell r="R4875" t="str">
            <v>J1</v>
          </cell>
          <cell r="S4875" t="str">
            <v>ENTREGADO</v>
          </cell>
          <cell r="T4875">
            <v>42767</v>
          </cell>
          <cell r="U4875" t="str">
            <v>CHUMPITAZ GAGO JULIO ENRIQUE</v>
          </cell>
          <cell r="V4875" t="str">
            <v>FLOREZ CONDORI  JOSE WILLIANS</v>
          </cell>
        </row>
        <row r="4876">
          <cell r="A4876">
            <v>4875</v>
          </cell>
          <cell r="B4876">
            <v>42767</v>
          </cell>
          <cell r="C4876" t="str">
            <v>FEBRERO</v>
          </cell>
          <cell r="D4876" t="str">
            <v>2017</v>
          </cell>
          <cell r="E4876">
            <v>966</v>
          </cell>
          <cell r="F4876" t="str">
            <v>X2W-765</v>
          </cell>
          <cell r="G4876" t="str">
            <v>C5V-993</v>
          </cell>
          <cell r="H4876" t="str">
            <v>LAS BAMBAS</v>
          </cell>
          <cell r="I4876">
            <v>164235</v>
          </cell>
          <cell r="J4876" t="str">
            <v>REPUESTO</v>
          </cell>
          <cell r="K4876" t="str">
            <v>FILTRO DE AIRE</v>
          </cell>
          <cell r="L4876">
            <v>1</v>
          </cell>
          <cell r="M4876" t="str">
            <v>UNID.</v>
          </cell>
          <cell r="N4876" t="str">
            <v>TRACTO</v>
          </cell>
          <cell r="O4876">
            <v>0</v>
          </cell>
          <cell r="P4876" t="str">
            <v>M2</v>
          </cell>
          <cell r="Q4876" t="str">
            <v>J1</v>
          </cell>
          <cell r="R4876" t="str">
            <v>J1</v>
          </cell>
          <cell r="S4876" t="str">
            <v>ENTREGADO</v>
          </cell>
          <cell r="T4876">
            <v>42767</v>
          </cell>
          <cell r="U4876" t="str">
            <v>CHUMPITAZ GAGO JULIO ENRIQUE</v>
          </cell>
          <cell r="V4876" t="str">
            <v>FLOREZ CONDORI  JOSE WILLIANS</v>
          </cell>
        </row>
        <row r="4877">
          <cell r="A4877">
            <v>4876</v>
          </cell>
          <cell r="B4877">
            <v>42767</v>
          </cell>
          <cell r="C4877" t="str">
            <v>FEBRERO</v>
          </cell>
          <cell r="D4877" t="str">
            <v>2017</v>
          </cell>
          <cell r="E4877">
            <v>939</v>
          </cell>
          <cell r="F4877" t="str">
            <v>AKX-767</v>
          </cell>
          <cell r="G4877" t="str">
            <v>TCR-993</v>
          </cell>
          <cell r="H4877" t="str">
            <v>LAS BAMBAS CONC.</v>
          </cell>
          <cell r="I4877">
            <v>32874</v>
          </cell>
          <cell r="J4877" t="str">
            <v>REPUESTO</v>
          </cell>
          <cell r="K4877" t="str">
            <v>PERNO DE 5/16 X 1 1/2"</v>
          </cell>
          <cell r="L4877">
            <v>2</v>
          </cell>
          <cell r="M4877" t="str">
            <v>UNID.</v>
          </cell>
          <cell r="N4877" t="str">
            <v>TRACTO</v>
          </cell>
          <cell r="O4877">
            <v>0</v>
          </cell>
          <cell r="P4877" t="str">
            <v>E2</v>
          </cell>
          <cell r="Q4877" t="str">
            <v>J1</v>
          </cell>
          <cell r="R4877" t="str">
            <v>J8</v>
          </cell>
          <cell r="S4877" t="str">
            <v>ENTREGADO</v>
          </cell>
          <cell r="T4877">
            <v>42767</v>
          </cell>
          <cell r="U4877" t="str">
            <v>YUCA BELLIDO BORIS YERSY</v>
          </cell>
          <cell r="V4877" t="str">
            <v>FLOREZ CONDORI  JOSE WILLIANS</v>
          </cell>
        </row>
        <row r="4878">
          <cell r="A4878">
            <v>4877</v>
          </cell>
          <cell r="B4878">
            <v>42767</v>
          </cell>
          <cell r="C4878" t="str">
            <v>FEBRERO</v>
          </cell>
          <cell r="D4878" t="str">
            <v>2017</v>
          </cell>
          <cell r="E4878">
            <v>939</v>
          </cell>
          <cell r="F4878" t="str">
            <v>AKX-767</v>
          </cell>
          <cell r="G4878" t="str">
            <v>TCR-993</v>
          </cell>
          <cell r="H4878" t="str">
            <v>LAS BAMBAS CONC.</v>
          </cell>
          <cell r="I4878">
            <v>32874</v>
          </cell>
          <cell r="J4878" t="str">
            <v>REPUESTO</v>
          </cell>
          <cell r="K4878" t="str">
            <v>TUERCA</v>
          </cell>
          <cell r="L4878">
            <v>2</v>
          </cell>
          <cell r="M4878" t="str">
            <v>UNID.</v>
          </cell>
          <cell r="N4878" t="str">
            <v>TRACTO</v>
          </cell>
          <cell r="O4878">
            <v>0</v>
          </cell>
          <cell r="P4878" t="str">
            <v>E2</v>
          </cell>
          <cell r="Q4878" t="str">
            <v>J1</v>
          </cell>
          <cell r="R4878" t="str">
            <v>J8</v>
          </cell>
          <cell r="S4878" t="str">
            <v>ENTREGADO</v>
          </cell>
          <cell r="T4878">
            <v>42767</v>
          </cell>
          <cell r="U4878" t="str">
            <v>YUCA BELLIDO BORIS YERSY</v>
          </cell>
          <cell r="V4878" t="str">
            <v>FLOREZ CONDORI  JOSE WILLIANS</v>
          </cell>
        </row>
        <row r="4879">
          <cell r="A4879">
            <v>4878</v>
          </cell>
          <cell r="B4879">
            <v>42767</v>
          </cell>
          <cell r="C4879" t="str">
            <v>FEBRERO</v>
          </cell>
          <cell r="D4879" t="str">
            <v>2017</v>
          </cell>
          <cell r="E4879">
            <v>939</v>
          </cell>
          <cell r="F4879" t="str">
            <v>AKX-767</v>
          </cell>
          <cell r="G4879" t="str">
            <v>TCR-993</v>
          </cell>
          <cell r="H4879" t="str">
            <v>LAS BAMBAS CONC.</v>
          </cell>
          <cell r="I4879">
            <v>32874</v>
          </cell>
          <cell r="J4879" t="str">
            <v>REPUESTO</v>
          </cell>
          <cell r="K4879" t="str">
            <v>ARANDELA PLANA</v>
          </cell>
          <cell r="L4879">
            <v>4</v>
          </cell>
          <cell r="M4879" t="str">
            <v>UNID.</v>
          </cell>
          <cell r="N4879" t="str">
            <v>TRACTO</v>
          </cell>
          <cell r="O4879">
            <v>0</v>
          </cell>
          <cell r="P4879" t="str">
            <v>E2</v>
          </cell>
          <cell r="Q4879" t="str">
            <v>J1</v>
          </cell>
          <cell r="R4879" t="str">
            <v>J8</v>
          </cell>
          <cell r="S4879" t="str">
            <v>ENTREGADO</v>
          </cell>
          <cell r="T4879">
            <v>42767</v>
          </cell>
          <cell r="U4879" t="str">
            <v>YUCA BELLIDO BORIS YERSY</v>
          </cell>
          <cell r="V4879" t="str">
            <v>FLOREZ CONDORI  JOSE WILLIANS</v>
          </cell>
        </row>
        <row r="4880">
          <cell r="A4880">
            <v>4879</v>
          </cell>
          <cell r="B4880">
            <v>42767</v>
          </cell>
          <cell r="C4880" t="str">
            <v>FEBRERO</v>
          </cell>
          <cell r="D4880" t="str">
            <v>2017</v>
          </cell>
          <cell r="E4880">
            <v>968</v>
          </cell>
          <cell r="F4880" t="str">
            <v>X2W-762</v>
          </cell>
          <cell r="G4880" t="str">
            <v>C5V-998</v>
          </cell>
          <cell r="H4880" t="str">
            <v>LAS BAMBAS</v>
          </cell>
          <cell r="I4880">
            <v>164617</v>
          </cell>
          <cell r="J4880" t="str">
            <v>REPUESTO</v>
          </cell>
          <cell r="K4880" t="str">
            <v>DIODOS</v>
          </cell>
          <cell r="L4880">
            <v>2</v>
          </cell>
          <cell r="M4880" t="str">
            <v>UNID.</v>
          </cell>
          <cell r="N4880" t="str">
            <v>CISTERNA</v>
          </cell>
          <cell r="O4880">
            <v>0</v>
          </cell>
          <cell r="P4880" t="str">
            <v>E2</v>
          </cell>
          <cell r="Q4880" t="str">
            <v>J1</v>
          </cell>
          <cell r="R4880" t="str">
            <v>J8</v>
          </cell>
          <cell r="S4880" t="str">
            <v>ENTREGADO</v>
          </cell>
          <cell r="T4880">
            <v>42767</v>
          </cell>
          <cell r="U4880" t="str">
            <v>YUCA BELLIDO BORIS YERSY</v>
          </cell>
          <cell r="V4880" t="str">
            <v>FLOREZ CONDORI  JOSE WILLIANS</v>
          </cell>
        </row>
        <row r="4881">
          <cell r="A4881">
            <v>4880</v>
          </cell>
          <cell r="B4881">
            <v>42767</v>
          </cell>
          <cell r="C4881" t="str">
            <v>FEBRERO</v>
          </cell>
          <cell r="D4881" t="str">
            <v>2017</v>
          </cell>
          <cell r="E4881">
            <v>968</v>
          </cell>
          <cell r="F4881" t="str">
            <v>X2W-762</v>
          </cell>
          <cell r="G4881" t="str">
            <v>C5V-998</v>
          </cell>
          <cell r="H4881" t="str">
            <v>LAS BAMBAS</v>
          </cell>
          <cell r="I4881">
            <v>164617</v>
          </cell>
          <cell r="J4881" t="str">
            <v>REPUESTO</v>
          </cell>
          <cell r="K4881" t="str">
            <v>TERMINAL OJO 3/16</v>
          </cell>
          <cell r="L4881">
            <v>4</v>
          </cell>
          <cell r="M4881" t="str">
            <v>UNID.</v>
          </cell>
          <cell r="N4881" t="str">
            <v>CISTERNA</v>
          </cell>
          <cell r="O4881">
            <v>0</v>
          </cell>
          <cell r="P4881" t="str">
            <v>E2</v>
          </cell>
          <cell r="Q4881" t="str">
            <v>J1</v>
          </cell>
          <cell r="R4881" t="str">
            <v>J8</v>
          </cell>
          <cell r="S4881" t="str">
            <v>ENTREGADO</v>
          </cell>
          <cell r="T4881">
            <v>42767</v>
          </cell>
          <cell r="U4881" t="str">
            <v>YUCA BELLIDO BORIS YERSY</v>
          </cell>
          <cell r="V4881" t="str">
            <v>FLOREZ CONDORI  JOSE WILLIANS</v>
          </cell>
        </row>
        <row r="4882">
          <cell r="A4882">
            <v>4881</v>
          </cell>
          <cell r="B4882">
            <v>42767</v>
          </cell>
          <cell r="C4882" t="str">
            <v>FEBRERO</v>
          </cell>
          <cell r="D4882" t="str">
            <v>2017</v>
          </cell>
          <cell r="E4882">
            <v>200</v>
          </cell>
          <cell r="F4882" t="str">
            <v>TALLER</v>
          </cell>
          <cell r="G4882" t="str">
            <v>TALLER</v>
          </cell>
          <cell r="H4882" t="str">
            <v>TALLER</v>
          </cell>
          <cell r="I4882" t="str">
            <v>TALLER</v>
          </cell>
          <cell r="J4882" t="str">
            <v>INSUMO TALLER</v>
          </cell>
          <cell r="K4882" t="str">
            <v>SOLDIMIX</v>
          </cell>
          <cell r="L4882">
            <v>1</v>
          </cell>
          <cell r="M4882" t="str">
            <v>UNID.</v>
          </cell>
          <cell r="N4882" t="str">
            <v>TALLER</v>
          </cell>
          <cell r="O4882">
            <v>0</v>
          </cell>
          <cell r="P4882" t="str">
            <v>E2</v>
          </cell>
          <cell r="Q4882" t="str">
            <v>J1</v>
          </cell>
          <cell r="R4882" t="str">
            <v>J8</v>
          </cell>
          <cell r="S4882" t="str">
            <v>ENTREGADO</v>
          </cell>
          <cell r="T4882">
            <v>42767</v>
          </cell>
          <cell r="U4882" t="str">
            <v>YUCA BELLIDO BORIS YERSY</v>
          </cell>
          <cell r="V4882" t="str">
            <v>FLOREZ CONDORI  JOSE WILLIANS</v>
          </cell>
        </row>
        <row r="4883">
          <cell r="A4883">
            <v>4882</v>
          </cell>
          <cell r="B4883">
            <v>42767</v>
          </cell>
          <cell r="C4883" t="str">
            <v>FEBRERO</v>
          </cell>
          <cell r="D4883" t="str">
            <v>2017</v>
          </cell>
          <cell r="E4883">
            <v>971</v>
          </cell>
          <cell r="F4883" t="str">
            <v>ABR-796</v>
          </cell>
          <cell r="G4883" t="str">
            <v>C9S-994</v>
          </cell>
          <cell r="H4883" t="str">
            <v>LAS BAMBAS</v>
          </cell>
          <cell r="I4883">
            <v>117993</v>
          </cell>
          <cell r="J4883" t="str">
            <v>REPUESTO</v>
          </cell>
          <cell r="K4883" t="str">
            <v>SERVICIO DE REPARACION DE RADIADOR</v>
          </cell>
          <cell r="L4883">
            <v>1</v>
          </cell>
          <cell r="M4883" t="str">
            <v>UNID.</v>
          </cell>
          <cell r="N4883" t="str">
            <v>TRACTO</v>
          </cell>
          <cell r="O4883">
            <v>0</v>
          </cell>
          <cell r="P4883" t="str">
            <v>M5</v>
          </cell>
          <cell r="Q4883" t="str">
            <v>J1</v>
          </cell>
          <cell r="R4883" t="str">
            <v>J8</v>
          </cell>
          <cell r="S4883" t="str">
            <v>ENTREGADO</v>
          </cell>
          <cell r="T4883">
            <v>42767</v>
          </cell>
          <cell r="U4883" t="str">
            <v>LOPEZ RUIZ WILBERTO</v>
          </cell>
          <cell r="V4883" t="str">
            <v>FLOREZ CONDORI  JOSE WILLIANS</v>
          </cell>
        </row>
        <row r="4884">
          <cell r="A4884">
            <v>4883</v>
          </cell>
          <cell r="B4884">
            <v>42767</v>
          </cell>
          <cell r="C4884" t="str">
            <v>FEBRERO</v>
          </cell>
          <cell r="D4884" t="str">
            <v>2017</v>
          </cell>
          <cell r="E4884">
            <v>946</v>
          </cell>
          <cell r="F4884" t="str">
            <v>ABR-727</v>
          </cell>
          <cell r="G4884" t="str">
            <v>C9S-989</v>
          </cell>
          <cell r="H4884" t="str">
            <v>LAS BAMBAS</v>
          </cell>
          <cell r="I4884">
            <v>106615</v>
          </cell>
          <cell r="J4884" t="str">
            <v>REPUESTO</v>
          </cell>
          <cell r="K4884" t="str">
            <v>CIRCULINA</v>
          </cell>
          <cell r="L4884">
            <v>1</v>
          </cell>
          <cell r="M4884" t="str">
            <v>UNID.</v>
          </cell>
          <cell r="N4884" t="str">
            <v>TRACTO</v>
          </cell>
          <cell r="O4884">
            <v>1</v>
          </cell>
          <cell r="P4884" t="str">
            <v>E3</v>
          </cell>
          <cell r="Q4884" t="str">
            <v>J1</v>
          </cell>
          <cell r="R4884" t="str">
            <v>J8</v>
          </cell>
          <cell r="S4884" t="str">
            <v>ENTREGADO</v>
          </cell>
          <cell r="T4884">
            <v>42768</v>
          </cell>
          <cell r="U4884" t="str">
            <v>CONDORI CHURATA ALEX</v>
          </cell>
          <cell r="V4884" t="str">
            <v>FLOREZ CONDORI  JOSE WILLIANS</v>
          </cell>
        </row>
        <row r="4885">
          <cell r="A4885">
            <v>4884</v>
          </cell>
          <cell r="B4885">
            <v>42767</v>
          </cell>
          <cell r="C4885" t="str">
            <v>FEBRERO</v>
          </cell>
          <cell r="D4885" t="str">
            <v>2017</v>
          </cell>
          <cell r="E4885">
            <v>946</v>
          </cell>
          <cell r="F4885" t="str">
            <v>ABR-727</v>
          </cell>
          <cell r="G4885" t="str">
            <v>C9S-989</v>
          </cell>
          <cell r="H4885" t="str">
            <v>LAS BAMBAS</v>
          </cell>
          <cell r="I4885">
            <v>106615</v>
          </cell>
          <cell r="J4885" t="str">
            <v>REPUESTO</v>
          </cell>
          <cell r="K4885" t="str">
            <v>SILICONA GREY</v>
          </cell>
          <cell r="L4885">
            <v>1</v>
          </cell>
          <cell r="M4885" t="str">
            <v>UNID.</v>
          </cell>
          <cell r="N4885" t="str">
            <v>TRACTO</v>
          </cell>
          <cell r="O4885">
            <v>1</v>
          </cell>
          <cell r="P4885" t="str">
            <v>E3</v>
          </cell>
          <cell r="Q4885" t="str">
            <v>J1</v>
          </cell>
          <cell r="R4885" t="str">
            <v>J8</v>
          </cell>
          <cell r="S4885" t="str">
            <v>ENTREGADO</v>
          </cell>
          <cell r="T4885">
            <v>42768</v>
          </cell>
          <cell r="U4885" t="str">
            <v>CONDORI CHURATA ALEX</v>
          </cell>
          <cell r="V4885" t="str">
            <v>FLOREZ CONDORI  JOSE WILLIANS</v>
          </cell>
        </row>
        <row r="4886">
          <cell r="A4886">
            <v>4885</v>
          </cell>
          <cell r="B4886">
            <v>42768</v>
          </cell>
          <cell r="C4886" t="str">
            <v>FEBRERO</v>
          </cell>
          <cell r="D4886" t="str">
            <v>2017</v>
          </cell>
          <cell r="E4886">
            <v>967</v>
          </cell>
          <cell r="F4886" t="str">
            <v>X2W-761</v>
          </cell>
          <cell r="G4886" t="str">
            <v>C5V-996</v>
          </cell>
          <cell r="H4886" t="str">
            <v>LAS BAMBAS</v>
          </cell>
          <cell r="I4886">
            <v>151620</v>
          </cell>
          <cell r="J4886" t="str">
            <v>REPUESTO</v>
          </cell>
          <cell r="K4886" t="str">
            <v>TAPA DE REFRIGERANTE</v>
          </cell>
          <cell r="L4886">
            <v>1</v>
          </cell>
          <cell r="M4886" t="str">
            <v>UNID.</v>
          </cell>
          <cell r="N4886" t="str">
            <v>TRACTO</v>
          </cell>
          <cell r="O4886">
            <v>0</v>
          </cell>
          <cell r="P4886" t="str">
            <v>M9</v>
          </cell>
          <cell r="Q4886" t="str">
            <v>J1</v>
          </cell>
          <cell r="R4886" t="str">
            <v>J8</v>
          </cell>
          <cell r="S4886" t="str">
            <v>ENTREGADO</v>
          </cell>
          <cell r="T4886">
            <v>42768</v>
          </cell>
          <cell r="U4886" t="str">
            <v>POMA SALAZAR CIRO</v>
          </cell>
          <cell r="V4886" t="str">
            <v>FLOREZ CONDORI  JOSE WILLIANS</v>
          </cell>
        </row>
        <row r="4887">
          <cell r="A4887">
            <v>4886</v>
          </cell>
          <cell r="B4887">
            <v>42768</v>
          </cell>
          <cell r="C4887" t="str">
            <v>FEBRERO</v>
          </cell>
          <cell r="D4887" t="str">
            <v>2017</v>
          </cell>
          <cell r="E4887">
            <v>885</v>
          </cell>
          <cell r="F4887" t="str">
            <v>D6F-825</v>
          </cell>
          <cell r="G4887" t="str">
            <v>T2Y-992</v>
          </cell>
          <cell r="H4887" t="str">
            <v>LAS BAMBAS</v>
          </cell>
          <cell r="I4887">
            <v>191467</v>
          </cell>
          <cell r="J4887" t="str">
            <v>REPUESTO</v>
          </cell>
          <cell r="K4887" t="str">
            <v>PERNO 5/16 X 3"</v>
          </cell>
          <cell r="L4887">
            <v>3</v>
          </cell>
          <cell r="M4887" t="str">
            <v>UNID.</v>
          </cell>
          <cell r="N4887" t="str">
            <v>TRACTO</v>
          </cell>
          <cell r="O4887">
            <v>0</v>
          </cell>
          <cell r="P4887" t="str">
            <v>S1</v>
          </cell>
          <cell r="Q4887" t="str">
            <v>J1</v>
          </cell>
          <cell r="R4887" t="str">
            <v>J8</v>
          </cell>
          <cell r="S4887" t="str">
            <v>ENTREGADO</v>
          </cell>
          <cell r="T4887">
            <v>42768</v>
          </cell>
          <cell r="U4887" t="str">
            <v>BAYONA CRUZ CRISTIAN ARMANDO</v>
          </cell>
          <cell r="V4887" t="str">
            <v>FLOREZ CONDORI  JOSE WILLIANS</v>
          </cell>
        </row>
        <row r="4888">
          <cell r="A4888">
            <v>4887</v>
          </cell>
          <cell r="B4888">
            <v>42768</v>
          </cell>
          <cell r="C4888" t="str">
            <v>FEBRERO</v>
          </cell>
          <cell r="D4888" t="str">
            <v>2017</v>
          </cell>
          <cell r="E4888">
            <v>885</v>
          </cell>
          <cell r="F4888" t="str">
            <v>D6F-825</v>
          </cell>
          <cell r="G4888" t="str">
            <v>T2Y-992</v>
          </cell>
          <cell r="H4888" t="str">
            <v>LAS BAMBAS</v>
          </cell>
          <cell r="I4888">
            <v>191467</v>
          </cell>
          <cell r="J4888" t="str">
            <v>REPUESTO</v>
          </cell>
          <cell r="K4888" t="str">
            <v>DOBLE VOLANDA PLANA Y TUERCA</v>
          </cell>
          <cell r="L4888">
            <v>2</v>
          </cell>
          <cell r="M4888" t="str">
            <v>UNID.</v>
          </cell>
          <cell r="N4888" t="str">
            <v>TRACTO</v>
          </cell>
          <cell r="O4888">
            <v>0</v>
          </cell>
          <cell r="P4888" t="str">
            <v>S1</v>
          </cell>
          <cell r="Q4888" t="str">
            <v>J1</v>
          </cell>
          <cell r="R4888" t="str">
            <v>J8</v>
          </cell>
          <cell r="S4888" t="str">
            <v>ENTREGADO</v>
          </cell>
          <cell r="T4888">
            <v>42768</v>
          </cell>
          <cell r="U4888" t="str">
            <v>BAYONA CRUZ CRISTIAN ARMANDO</v>
          </cell>
          <cell r="V4888" t="str">
            <v>FLOREZ CONDORI  JOSE WILLIANS</v>
          </cell>
        </row>
        <row r="4889">
          <cell r="A4889">
            <v>4888</v>
          </cell>
          <cell r="B4889">
            <v>42768</v>
          </cell>
          <cell r="C4889" t="str">
            <v>FEBRERO</v>
          </cell>
          <cell r="D4889" t="str">
            <v>2017</v>
          </cell>
          <cell r="E4889">
            <v>885</v>
          </cell>
          <cell r="F4889" t="str">
            <v>D6F-825</v>
          </cell>
          <cell r="G4889" t="str">
            <v>T2Y-992</v>
          </cell>
          <cell r="H4889" t="str">
            <v>LAS BAMBAS</v>
          </cell>
          <cell r="I4889">
            <v>191467</v>
          </cell>
          <cell r="J4889" t="str">
            <v>REPUESTO</v>
          </cell>
          <cell r="K4889" t="str">
            <v>PERNO 1/4 X 1"</v>
          </cell>
          <cell r="L4889">
            <v>4</v>
          </cell>
          <cell r="M4889" t="str">
            <v>UNID.</v>
          </cell>
          <cell r="N4889" t="str">
            <v>TRACTO</v>
          </cell>
          <cell r="O4889">
            <v>0</v>
          </cell>
          <cell r="P4889" t="str">
            <v>S1</v>
          </cell>
          <cell r="Q4889" t="str">
            <v>J1</v>
          </cell>
          <cell r="R4889" t="str">
            <v>J8</v>
          </cell>
          <cell r="S4889" t="str">
            <v>ENTREGADO</v>
          </cell>
          <cell r="T4889">
            <v>42768</v>
          </cell>
          <cell r="U4889" t="str">
            <v>BAYONA CRUZ CRISTIAN ARMANDO</v>
          </cell>
          <cell r="V4889" t="str">
            <v>FLOREZ CONDORI  JOSE WILLIANS</v>
          </cell>
        </row>
        <row r="4890">
          <cell r="A4890">
            <v>4889</v>
          </cell>
          <cell r="B4890">
            <v>42768</v>
          </cell>
          <cell r="C4890" t="str">
            <v>FEBRERO</v>
          </cell>
          <cell r="D4890" t="str">
            <v>2017</v>
          </cell>
          <cell r="E4890">
            <v>885</v>
          </cell>
          <cell r="F4890" t="str">
            <v>D6F-825</v>
          </cell>
          <cell r="G4890" t="str">
            <v>T2Y-992</v>
          </cell>
          <cell r="H4890" t="str">
            <v>LAS BAMBAS</v>
          </cell>
          <cell r="I4890">
            <v>191467</v>
          </cell>
          <cell r="J4890" t="str">
            <v>REPUESTO</v>
          </cell>
          <cell r="K4890" t="str">
            <v>BOLANDA DE PRESION</v>
          </cell>
          <cell r="L4890">
            <v>1</v>
          </cell>
          <cell r="M4890" t="str">
            <v>UNID.</v>
          </cell>
          <cell r="N4890" t="str">
            <v>TRACTO</v>
          </cell>
          <cell r="O4890">
            <v>0</v>
          </cell>
          <cell r="P4890" t="str">
            <v>S1</v>
          </cell>
          <cell r="Q4890" t="str">
            <v>J1</v>
          </cell>
          <cell r="R4890" t="str">
            <v>J8</v>
          </cell>
          <cell r="S4890" t="str">
            <v>ENTREGADO</v>
          </cell>
          <cell r="T4890">
            <v>42768</v>
          </cell>
          <cell r="U4890" t="str">
            <v>BAYONA CRUZ CRISTIAN ARMANDO</v>
          </cell>
          <cell r="V4890" t="str">
            <v>FLOREZ CONDORI  JOSE WILLIANS</v>
          </cell>
        </row>
        <row r="4891">
          <cell r="A4891">
            <v>4890</v>
          </cell>
          <cell r="B4891">
            <v>42768</v>
          </cell>
          <cell r="C4891" t="str">
            <v>FEBRERO</v>
          </cell>
          <cell r="D4891" t="str">
            <v>2017</v>
          </cell>
          <cell r="E4891">
            <v>885</v>
          </cell>
          <cell r="F4891" t="str">
            <v>D6F-825</v>
          </cell>
          <cell r="G4891" t="str">
            <v>T2Y-992</v>
          </cell>
          <cell r="H4891" t="str">
            <v>LAS BAMBAS</v>
          </cell>
          <cell r="I4891">
            <v>191467</v>
          </cell>
          <cell r="J4891" t="str">
            <v>REPUESTO</v>
          </cell>
          <cell r="K4891" t="str">
            <v>BOLANDA PLANA</v>
          </cell>
          <cell r="L4891">
            <v>1</v>
          </cell>
          <cell r="M4891" t="str">
            <v>UNID.</v>
          </cell>
          <cell r="N4891" t="str">
            <v>TRACTO</v>
          </cell>
          <cell r="O4891">
            <v>0</v>
          </cell>
          <cell r="P4891" t="str">
            <v>S1</v>
          </cell>
          <cell r="Q4891" t="str">
            <v>J1</v>
          </cell>
          <cell r="R4891" t="str">
            <v>J8</v>
          </cell>
          <cell r="S4891" t="str">
            <v>ENTREGADO</v>
          </cell>
          <cell r="T4891">
            <v>42768</v>
          </cell>
          <cell r="U4891" t="str">
            <v>BAYONA CRUZ CRISTIAN ARMANDO</v>
          </cell>
          <cell r="V4891" t="str">
            <v>FLOREZ CONDORI  JOSE WILLIANS</v>
          </cell>
        </row>
        <row r="4892">
          <cell r="A4892">
            <v>4891</v>
          </cell>
          <cell r="B4892">
            <v>42768</v>
          </cell>
          <cell r="C4892" t="str">
            <v>FEBRERO</v>
          </cell>
          <cell r="D4892" t="str">
            <v>2017</v>
          </cell>
          <cell r="E4892">
            <v>885</v>
          </cell>
          <cell r="F4892" t="str">
            <v>D6F-825</v>
          </cell>
          <cell r="G4892" t="str">
            <v>T2Y-992</v>
          </cell>
          <cell r="H4892" t="str">
            <v>LAS BAMBAS</v>
          </cell>
          <cell r="I4892">
            <v>191467</v>
          </cell>
          <cell r="J4892" t="str">
            <v>REPUESTO</v>
          </cell>
          <cell r="K4892" t="str">
            <v>SPRAY NEGRO</v>
          </cell>
          <cell r="L4892">
            <v>1</v>
          </cell>
          <cell r="M4892" t="str">
            <v>UNID.</v>
          </cell>
          <cell r="N4892" t="str">
            <v>TRACTO</v>
          </cell>
          <cell r="O4892">
            <v>0</v>
          </cell>
          <cell r="P4892" t="str">
            <v>S1</v>
          </cell>
          <cell r="Q4892" t="str">
            <v>J1</v>
          </cell>
          <cell r="R4892" t="str">
            <v>J8</v>
          </cell>
          <cell r="S4892" t="str">
            <v>ENTREGADO</v>
          </cell>
          <cell r="T4892">
            <v>42768</v>
          </cell>
          <cell r="U4892" t="str">
            <v>BAYONA CRUZ CRISTIAN ARMANDO</v>
          </cell>
          <cell r="V4892" t="str">
            <v>FLOREZ CONDORI  JOSE WILLIANS</v>
          </cell>
        </row>
        <row r="4893">
          <cell r="A4893">
            <v>4892</v>
          </cell>
          <cell r="B4893">
            <v>42768</v>
          </cell>
          <cell r="C4893" t="str">
            <v>FEBRERO</v>
          </cell>
          <cell r="D4893" t="str">
            <v>2017</v>
          </cell>
          <cell r="E4893">
            <v>955</v>
          </cell>
          <cell r="F4893" t="str">
            <v>X2W-759</v>
          </cell>
          <cell r="G4893" t="str">
            <v>C5V-999</v>
          </cell>
          <cell r="H4893" t="str">
            <v>LAS BAMBAS</v>
          </cell>
          <cell r="I4893">
            <v>160081</v>
          </cell>
          <cell r="J4893" t="str">
            <v>REPUESTO</v>
          </cell>
          <cell r="K4893" t="str">
            <v>FARO LATERAL CIRCULAR DE 2" AMBAR</v>
          </cell>
          <cell r="L4893">
            <v>1</v>
          </cell>
          <cell r="M4893" t="str">
            <v>UNID.</v>
          </cell>
          <cell r="N4893" t="str">
            <v>CISTERNA</v>
          </cell>
          <cell r="O4893">
            <v>0</v>
          </cell>
          <cell r="P4893" t="str">
            <v>E3</v>
          </cell>
          <cell r="Q4893" t="str">
            <v>J1</v>
          </cell>
          <cell r="R4893" t="str">
            <v>J8</v>
          </cell>
          <cell r="S4893" t="str">
            <v>ENTREGADO</v>
          </cell>
          <cell r="T4893">
            <v>42768</v>
          </cell>
          <cell r="U4893" t="str">
            <v>CONDORI CHURATA ALEX</v>
          </cell>
          <cell r="V4893" t="str">
            <v>FLOREZ CONDORI  JOSE WILLIANS</v>
          </cell>
        </row>
        <row r="4894">
          <cell r="A4894">
            <v>4893</v>
          </cell>
          <cell r="B4894">
            <v>42768</v>
          </cell>
          <cell r="C4894" t="str">
            <v>FEBRERO</v>
          </cell>
          <cell r="D4894" t="str">
            <v>2017</v>
          </cell>
          <cell r="E4894">
            <v>955</v>
          </cell>
          <cell r="F4894" t="str">
            <v>X2W-759</v>
          </cell>
          <cell r="G4894" t="str">
            <v>C5V-999</v>
          </cell>
          <cell r="H4894" t="str">
            <v>LAS BAMBAS</v>
          </cell>
          <cell r="I4894">
            <v>160081</v>
          </cell>
          <cell r="J4894" t="str">
            <v>REPUESTO</v>
          </cell>
          <cell r="K4894" t="str">
            <v>PORTA RELAY</v>
          </cell>
          <cell r="L4894">
            <v>1</v>
          </cell>
          <cell r="M4894" t="str">
            <v>UNID.</v>
          </cell>
          <cell r="N4894" t="str">
            <v>TRACTO</v>
          </cell>
          <cell r="O4894">
            <v>0</v>
          </cell>
          <cell r="P4894" t="str">
            <v>E3</v>
          </cell>
          <cell r="Q4894" t="str">
            <v>J1</v>
          </cell>
          <cell r="R4894" t="str">
            <v>J8</v>
          </cell>
          <cell r="S4894" t="str">
            <v>ENTREGADO</v>
          </cell>
          <cell r="T4894">
            <v>42768</v>
          </cell>
          <cell r="U4894" t="str">
            <v>CONDORI CHURATA ALEX</v>
          </cell>
          <cell r="V4894" t="str">
            <v>FLOREZ CONDORI  JOSE WILLIANS</v>
          </cell>
        </row>
        <row r="4895">
          <cell r="A4895">
            <v>4894</v>
          </cell>
          <cell r="B4895">
            <v>42768</v>
          </cell>
          <cell r="C4895" t="str">
            <v>FEBRERO</v>
          </cell>
          <cell r="D4895" t="str">
            <v>2017</v>
          </cell>
          <cell r="E4895">
            <v>955</v>
          </cell>
          <cell r="F4895" t="str">
            <v>X2W-759</v>
          </cell>
          <cell r="G4895" t="str">
            <v>C5V-999</v>
          </cell>
          <cell r="H4895" t="str">
            <v>LAS BAMBAS</v>
          </cell>
          <cell r="I4895">
            <v>160081</v>
          </cell>
          <cell r="J4895" t="str">
            <v>REPUESTO</v>
          </cell>
          <cell r="K4895" t="str">
            <v>TERMINAL HEMBRA</v>
          </cell>
          <cell r="L4895">
            <v>4</v>
          </cell>
          <cell r="M4895" t="str">
            <v>UNID.</v>
          </cell>
          <cell r="N4895" t="str">
            <v>TRACTO</v>
          </cell>
          <cell r="O4895">
            <v>0</v>
          </cell>
          <cell r="P4895" t="str">
            <v>E3</v>
          </cell>
          <cell r="Q4895" t="str">
            <v>J1</v>
          </cell>
          <cell r="R4895" t="str">
            <v>J8</v>
          </cell>
          <cell r="S4895" t="str">
            <v>ENTREGADO</v>
          </cell>
          <cell r="T4895">
            <v>42768</v>
          </cell>
          <cell r="U4895" t="str">
            <v>CONDORI CHURATA ALEX</v>
          </cell>
          <cell r="V4895" t="str">
            <v>FLOREZ CONDORI  JOSE WILLIANS</v>
          </cell>
        </row>
        <row r="4896">
          <cell r="A4896">
            <v>4895</v>
          </cell>
          <cell r="B4896">
            <v>42768</v>
          </cell>
          <cell r="C4896" t="str">
            <v>FEBRERO</v>
          </cell>
          <cell r="D4896" t="str">
            <v>2017</v>
          </cell>
          <cell r="E4896">
            <v>955</v>
          </cell>
          <cell r="F4896" t="str">
            <v>X2W-759</v>
          </cell>
          <cell r="G4896" t="str">
            <v>C5V-999</v>
          </cell>
          <cell r="H4896" t="str">
            <v>LAS BAMBAS</v>
          </cell>
          <cell r="I4896">
            <v>160081</v>
          </cell>
          <cell r="J4896" t="str">
            <v>REPUESTO</v>
          </cell>
          <cell r="K4896" t="str">
            <v>CABLE CORRIENTE # 14</v>
          </cell>
          <cell r="L4896">
            <v>2</v>
          </cell>
          <cell r="M4896" t="str">
            <v>M</v>
          </cell>
          <cell r="N4896" t="str">
            <v>TRACTO</v>
          </cell>
          <cell r="O4896">
            <v>0</v>
          </cell>
          <cell r="P4896" t="str">
            <v>E3</v>
          </cell>
          <cell r="Q4896" t="str">
            <v>J1</v>
          </cell>
          <cell r="R4896" t="str">
            <v>J8</v>
          </cell>
          <cell r="S4896" t="str">
            <v>ENTREGADO</v>
          </cell>
          <cell r="T4896">
            <v>42768</v>
          </cell>
          <cell r="U4896" t="str">
            <v>CONDORI CHURATA ALEX</v>
          </cell>
          <cell r="V4896" t="str">
            <v>FLOREZ CONDORI  JOSE WILLIANS</v>
          </cell>
        </row>
        <row r="4897">
          <cell r="A4897">
            <v>4896</v>
          </cell>
          <cell r="B4897">
            <v>42768</v>
          </cell>
          <cell r="C4897" t="str">
            <v>FEBRERO</v>
          </cell>
          <cell r="D4897" t="str">
            <v>2017</v>
          </cell>
          <cell r="E4897">
            <v>955</v>
          </cell>
          <cell r="F4897" t="str">
            <v>X2W-759</v>
          </cell>
          <cell r="G4897" t="str">
            <v>C5V-999</v>
          </cell>
          <cell r="H4897" t="str">
            <v>LAS BAMBAS</v>
          </cell>
          <cell r="I4897">
            <v>160081</v>
          </cell>
          <cell r="J4897" t="str">
            <v>REPUESTO</v>
          </cell>
          <cell r="K4897" t="str">
            <v>MINIFUSIBLE 15A</v>
          </cell>
          <cell r="L4897">
            <v>1</v>
          </cell>
          <cell r="M4897" t="str">
            <v>UNID.</v>
          </cell>
          <cell r="N4897" t="str">
            <v>TRACTO</v>
          </cell>
          <cell r="O4897">
            <v>0</v>
          </cell>
          <cell r="P4897" t="str">
            <v>E3</v>
          </cell>
          <cell r="Q4897" t="str">
            <v>J1</v>
          </cell>
          <cell r="R4897" t="str">
            <v>J8</v>
          </cell>
          <cell r="S4897" t="str">
            <v>ENTREGADO</v>
          </cell>
          <cell r="T4897">
            <v>42768</v>
          </cell>
          <cell r="U4897" t="str">
            <v>CONDORI CHURATA ALEX</v>
          </cell>
          <cell r="V4897" t="str">
            <v>FLOREZ CONDORI  JOSE WILLIANS</v>
          </cell>
        </row>
        <row r="4898">
          <cell r="A4898">
            <v>4897</v>
          </cell>
          <cell r="B4898">
            <v>42768</v>
          </cell>
          <cell r="C4898" t="str">
            <v>FEBRERO</v>
          </cell>
          <cell r="D4898" t="str">
            <v>2017</v>
          </cell>
          <cell r="E4898">
            <v>955</v>
          </cell>
          <cell r="F4898" t="str">
            <v>X2W-759</v>
          </cell>
          <cell r="G4898" t="str">
            <v>C5V-999</v>
          </cell>
          <cell r="H4898" t="str">
            <v>LAS BAMBAS</v>
          </cell>
          <cell r="I4898">
            <v>160081</v>
          </cell>
          <cell r="J4898" t="str">
            <v>REPUESTO</v>
          </cell>
          <cell r="K4898" t="str">
            <v>GUARDAFANGO NEGRO</v>
          </cell>
          <cell r="L4898">
            <v>2</v>
          </cell>
          <cell r="M4898" t="str">
            <v>UNID.</v>
          </cell>
          <cell r="N4898" t="str">
            <v>CISTERNA</v>
          </cell>
          <cell r="O4898">
            <v>0</v>
          </cell>
          <cell r="P4898" t="str">
            <v>J1</v>
          </cell>
          <cell r="Q4898" t="str">
            <v>J1</v>
          </cell>
          <cell r="R4898" t="str">
            <v>J8</v>
          </cell>
          <cell r="S4898" t="str">
            <v>ENTREGADO</v>
          </cell>
          <cell r="T4898">
            <v>42768</v>
          </cell>
          <cell r="U4898" t="str">
            <v>FLOREZ CONDORI  JOSE WILLIANS</v>
          </cell>
          <cell r="V4898" t="str">
            <v>FLOREZ CONDORI  JOSE WILLIANS</v>
          </cell>
        </row>
        <row r="4899">
          <cell r="A4899">
            <v>4898</v>
          </cell>
          <cell r="B4899">
            <v>42768</v>
          </cell>
          <cell r="C4899" t="str">
            <v>FEBRERO</v>
          </cell>
          <cell r="D4899" t="str">
            <v>2017</v>
          </cell>
          <cell r="E4899">
            <v>967</v>
          </cell>
          <cell r="F4899" t="str">
            <v>X2W-761</v>
          </cell>
          <cell r="G4899" t="str">
            <v>C5V-996</v>
          </cell>
          <cell r="H4899" t="str">
            <v>LAS BAMBAS</v>
          </cell>
          <cell r="I4899">
            <v>151620</v>
          </cell>
          <cell r="J4899" t="str">
            <v>REPUESTO</v>
          </cell>
          <cell r="K4899" t="str">
            <v>GUARDAFANGO NEGRO</v>
          </cell>
          <cell r="L4899">
            <v>1</v>
          </cell>
          <cell r="M4899" t="str">
            <v>UNID.</v>
          </cell>
          <cell r="N4899" t="str">
            <v>CISTERNA</v>
          </cell>
          <cell r="O4899">
            <v>0</v>
          </cell>
          <cell r="P4899" t="str">
            <v>J1</v>
          </cell>
          <cell r="Q4899" t="str">
            <v>J1</v>
          </cell>
          <cell r="R4899" t="str">
            <v>J8</v>
          </cell>
          <cell r="S4899" t="str">
            <v>ENTREGADO</v>
          </cell>
          <cell r="T4899">
            <v>42768</v>
          </cell>
          <cell r="U4899" t="str">
            <v>FLOREZ CONDORI  JOSE WILLIANS</v>
          </cell>
          <cell r="V4899" t="str">
            <v>FLOREZ CONDORI  JOSE WILLIANS</v>
          </cell>
        </row>
        <row r="4900">
          <cell r="A4900">
            <v>4899</v>
          </cell>
          <cell r="B4900">
            <v>42768</v>
          </cell>
          <cell r="C4900" t="str">
            <v>FEBRERO</v>
          </cell>
          <cell r="D4900" t="str">
            <v>2017</v>
          </cell>
          <cell r="E4900">
            <v>969</v>
          </cell>
          <cell r="F4900" t="str">
            <v>B2M-948</v>
          </cell>
          <cell r="G4900" t="str">
            <v>CAMION</v>
          </cell>
          <cell r="H4900" t="str">
            <v>TAMBOMAYO</v>
          </cell>
          <cell r="I4900">
            <v>118149</v>
          </cell>
          <cell r="J4900" t="str">
            <v>REPUESTO</v>
          </cell>
          <cell r="K4900" t="str">
            <v xml:space="preserve">LLANTAS NUEVAS </v>
          </cell>
          <cell r="L4900">
            <v>2</v>
          </cell>
          <cell r="M4900" t="str">
            <v>UNID.</v>
          </cell>
          <cell r="N4900" t="str">
            <v>TRACTO</v>
          </cell>
          <cell r="O4900">
            <v>22</v>
          </cell>
          <cell r="P4900" t="str">
            <v>N2</v>
          </cell>
          <cell r="Q4900" t="str">
            <v>J1</v>
          </cell>
          <cell r="R4900" t="str">
            <v>J8</v>
          </cell>
          <cell r="S4900" t="str">
            <v>PENDIENTE</v>
          </cell>
          <cell r="T4900">
            <v>0</v>
          </cell>
          <cell r="U4900" t="str">
            <v>MAMANI LARICO  EDUARDO ALVARO</v>
          </cell>
          <cell r="V4900" t="str">
            <v>FLOREZ CONDORI  JOSE WILLIANS</v>
          </cell>
        </row>
        <row r="4901">
          <cell r="A4901">
            <v>4900</v>
          </cell>
          <cell r="B4901">
            <v>42768</v>
          </cell>
          <cell r="C4901" t="str">
            <v>FEBRERO</v>
          </cell>
          <cell r="D4901" t="str">
            <v>2017</v>
          </cell>
          <cell r="E4901">
            <v>966</v>
          </cell>
          <cell r="F4901" t="str">
            <v>X2W-765</v>
          </cell>
          <cell r="G4901" t="str">
            <v>C5V-993</v>
          </cell>
          <cell r="H4901" t="str">
            <v>LAS BAMBAS</v>
          </cell>
          <cell r="I4901">
            <v>164235</v>
          </cell>
          <cell r="J4901" t="str">
            <v>REPUESTO</v>
          </cell>
          <cell r="K4901" t="str">
            <v>SOPORTE DE CAJA DE BATERIA (JUEGO)</v>
          </cell>
          <cell r="L4901">
            <v>1</v>
          </cell>
          <cell r="M4901" t="str">
            <v>UNID.</v>
          </cell>
          <cell r="N4901" t="str">
            <v>TRACTO</v>
          </cell>
          <cell r="O4901">
            <v>22</v>
          </cell>
          <cell r="P4901" t="str">
            <v>J1</v>
          </cell>
          <cell r="Q4901" t="str">
            <v>J1</v>
          </cell>
          <cell r="R4901" t="str">
            <v>J8</v>
          </cell>
          <cell r="S4901" t="str">
            <v>PENDIENTE</v>
          </cell>
          <cell r="T4901">
            <v>0</v>
          </cell>
          <cell r="U4901" t="str">
            <v>FLOREZ CONDORI  JOSE WILLIANS</v>
          </cell>
          <cell r="V4901" t="str">
            <v>FLOREZ CONDORI  JOSE WILLIANS</v>
          </cell>
        </row>
        <row r="4902">
          <cell r="A4902">
            <v>4901</v>
          </cell>
          <cell r="B4902">
            <v>42768</v>
          </cell>
          <cell r="C4902" t="str">
            <v>FEBRERO</v>
          </cell>
          <cell r="D4902" t="str">
            <v>2017</v>
          </cell>
          <cell r="E4902">
            <v>885</v>
          </cell>
          <cell r="F4902" t="str">
            <v>D6F-825</v>
          </cell>
          <cell r="G4902" t="str">
            <v>T2Y-992</v>
          </cell>
          <cell r="H4902" t="str">
            <v>LAS BAMBAS</v>
          </cell>
          <cell r="I4902">
            <v>191467</v>
          </cell>
          <cell r="J4902" t="str">
            <v>REPUESTO</v>
          </cell>
          <cell r="K4902" t="str">
            <v>FARO PIRATA</v>
          </cell>
          <cell r="L4902">
            <v>1</v>
          </cell>
          <cell r="M4902" t="str">
            <v>UNID.</v>
          </cell>
          <cell r="N4902" t="str">
            <v>CISTERNA</v>
          </cell>
          <cell r="O4902">
            <v>0</v>
          </cell>
          <cell r="P4902" t="str">
            <v>E3</v>
          </cell>
          <cell r="Q4902" t="str">
            <v>J1</v>
          </cell>
          <cell r="R4902" t="str">
            <v>J8</v>
          </cell>
          <cell r="S4902" t="str">
            <v>ENTREGADO</v>
          </cell>
          <cell r="T4902">
            <v>42768</v>
          </cell>
          <cell r="U4902" t="str">
            <v>CONDORI CHURATA ALEX</v>
          </cell>
          <cell r="V4902" t="str">
            <v>FLOREZ CONDORI  JOSE WILLIANS</v>
          </cell>
        </row>
        <row r="4903">
          <cell r="A4903">
            <v>4902</v>
          </cell>
          <cell r="B4903">
            <v>42768</v>
          </cell>
          <cell r="C4903" t="str">
            <v>FEBRERO</v>
          </cell>
          <cell r="D4903" t="str">
            <v>2017</v>
          </cell>
          <cell r="E4903">
            <v>865</v>
          </cell>
          <cell r="F4903" t="str">
            <v>C9P-948</v>
          </cell>
          <cell r="G4903" t="str">
            <v>B4O-995</v>
          </cell>
          <cell r="H4903" t="str">
            <v>LAS BAMBAS</v>
          </cell>
          <cell r="I4903">
            <v>161210</v>
          </cell>
          <cell r="J4903" t="str">
            <v>REPUESTO</v>
          </cell>
          <cell r="K4903" t="str">
            <v>MANGUERA CORRUGADA 1/4</v>
          </cell>
          <cell r="L4903">
            <v>0.5</v>
          </cell>
          <cell r="M4903" t="str">
            <v>M</v>
          </cell>
          <cell r="N4903" t="str">
            <v>CISTERNA</v>
          </cell>
          <cell r="O4903">
            <v>0</v>
          </cell>
          <cell r="P4903" t="str">
            <v>E3</v>
          </cell>
          <cell r="Q4903" t="str">
            <v>J1</v>
          </cell>
          <cell r="R4903" t="str">
            <v>J8</v>
          </cell>
          <cell r="S4903" t="str">
            <v>ENTREGADO</v>
          </cell>
          <cell r="T4903">
            <v>42768</v>
          </cell>
          <cell r="U4903" t="str">
            <v>CONDORI CHURATA ALEX</v>
          </cell>
          <cell r="V4903" t="str">
            <v>FLOREZ CONDORI  JOSE WILLIANS</v>
          </cell>
        </row>
        <row r="4904">
          <cell r="A4904">
            <v>4903</v>
          </cell>
          <cell r="B4904">
            <v>42768</v>
          </cell>
          <cell r="C4904" t="str">
            <v>FEBRERO</v>
          </cell>
          <cell r="D4904" t="str">
            <v>2017</v>
          </cell>
          <cell r="E4904">
            <v>944</v>
          </cell>
          <cell r="F4904" t="str">
            <v>D3S-764</v>
          </cell>
          <cell r="G4904" t="str">
            <v>TBL-998</v>
          </cell>
          <cell r="H4904" t="str">
            <v>LAS BAMBAS</v>
          </cell>
          <cell r="I4904">
            <v>131014</v>
          </cell>
          <cell r="J4904" t="str">
            <v>REPUESTO</v>
          </cell>
          <cell r="K4904" t="str">
            <v>FILTRO DE COMBUSTIBLE</v>
          </cell>
          <cell r="L4904">
            <v>2</v>
          </cell>
          <cell r="M4904" t="str">
            <v>UNID.</v>
          </cell>
          <cell r="N4904" t="str">
            <v>TRACTO</v>
          </cell>
          <cell r="O4904">
            <v>0</v>
          </cell>
          <cell r="P4904" t="str">
            <v>M2</v>
          </cell>
          <cell r="Q4904" t="str">
            <v>J1</v>
          </cell>
          <cell r="R4904" t="str">
            <v>J8</v>
          </cell>
          <cell r="S4904" t="str">
            <v>ENTREGADO</v>
          </cell>
          <cell r="T4904">
            <v>42768</v>
          </cell>
          <cell r="U4904" t="str">
            <v>CHUMPITAZ GAGO JULIO ENRIQUE</v>
          </cell>
          <cell r="V4904" t="str">
            <v>FLOREZ CONDORI  JOSE WILLIANS</v>
          </cell>
        </row>
        <row r="4905">
          <cell r="A4905">
            <v>4904</v>
          </cell>
          <cell r="B4905">
            <v>42768</v>
          </cell>
          <cell r="C4905" t="str">
            <v>FEBRERO</v>
          </cell>
          <cell r="D4905" t="str">
            <v>2017</v>
          </cell>
          <cell r="E4905">
            <v>955</v>
          </cell>
          <cell r="F4905" t="str">
            <v>X2W-759</v>
          </cell>
          <cell r="G4905" t="str">
            <v>C5V-999</v>
          </cell>
          <cell r="H4905" t="str">
            <v>LAS BAMBAS</v>
          </cell>
          <cell r="I4905">
            <v>160081</v>
          </cell>
          <cell r="J4905" t="str">
            <v>REPUESTO</v>
          </cell>
          <cell r="K4905" t="str">
            <v>SOLDADURA DE ALUMINIO 1/8</v>
          </cell>
          <cell r="L4905">
            <v>1</v>
          </cell>
          <cell r="M4905" t="str">
            <v>KG.</v>
          </cell>
          <cell r="N4905" t="str">
            <v>TALLER</v>
          </cell>
          <cell r="O4905">
            <v>0</v>
          </cell>
          <cell r="P4905" t="str">
            <v>S1</v>
          </cell>
          <cell r="Q4905" t="str">
            <v>J1</v>
          </cell>
          <cell r="R4905" t="str">
            <v>J8</v>
          </cell>
          <cell r="S4905" t="str">
            <v>ENTREGADO</v>
          </cell>
          <cell r="T4905">
            <v>42768</v>
          </cell>
          <cell r="U4905" t="str">
            <v>BAYONA CRUZ CRISTIAN ARMANDO</v>
          </cell>
          <cell r="V4905" t="str">
            <v>FLOREZ CONDORI  JOSE WILLIANS</v>
          </cell>
        </row>
        <row r="4906">
          <cell r="A4906">
            <v>4905</v>
          </cell>
          <cell r="B4906">
            <v>42768</v>
          </cell>
          <cell r="C4906" t="str">
            <v>FEBRERO</v>
          </cell>
          <cell r="D4906" t="str">
            <v>2017</v>
          </cell>
          <cell r="E4906">
            <v>955</v>
          </cell>
          <cell r="F4906" t="str">
            <v>X2W-759</v>
          </cell>
          <cell r="G4906" t="str">
            <v>C5V-999</v>
          </cell>
          <cell r="H4906" t="str">
            <v>LAS BAMBAS</v>
          </cell>
          <cell r="I4906">
            <v>160081</v>
          </cell>
          <cell r="J4906" t="str">
            <v>SERVICIO</v>
          </cell>
          <cell r="K4906" t="str">
            <v>SERVICIO DE REPARACION DE ESPEJO PANORAMICO</v>
          </cell>
          <cell r="L4906">
            <v>1</v>
          </cell>
          <cell r="M4906" t="str">
            <v>UNID.</v>
          </cell>
          <cell r="N4906" t="str">
            <v>TRACTO</v>
          </cell>
          <cell r="O4906">
            <v>0</v>
          </cell>
          <cell r="P4906" t="str">
            <v>J1</v>
          </cell>
          <cell r="Q4906" t="str">
            <v>J1</v>
          </cell>
          <cell r="R4906" t="str">
            <v>J8</v>
          </cell>
          <cell r="S4906" t="str">
            <v>ENTREGADO</v>
          </cell>
          <cell r="T4906">
            <v>42768</v>
          </cell>
          <cell r="U4906" t="str">
            <v>FLOREZ CONDORI  JOSE WILLIANS</v>
          </cell>
          <cell r="V4906" t="str">
            <v>FLOREZ CONDORI  JOSE WILLIANS</v>
          </cell>
        </row>
        <row r="4907">
          <cell r="A4907">
            <v>4906</v>
          </cell>
          <cell r="B4907">
            <v>42768</v>
          </cell>
          <cell r="C4907" t="str">
            <v>FEBRERO</v>
          </cell>
          <cell r="D4907" t="str">
            <v>2017</v>
          </cell>
          <cell r="E4907">
            <v>974</v>
          </cell>
          <cell r="F4907" t="str">
            <v>D3S-764</v>
          </cell>
          <cell r="G4907" t="str">
            <v>TBL-998</v>
          </cell>
          <cell r="H4907" t="str">
            <v>LAS BAMBAS</v>
          </cell>
          <cell r="I4907">
            <v>131247</v>
          </cell>
          <cell r="J4907" t="str">
            <v>REPUESTO</v>
          </cell>
          <cell r="K4907" t="str">
            <v>PERNO DE 1/4 X 1"</v>
          </cell>
          <cell r="L4907">
            <v>4</v>
          </cell>
          <cell r="M4907" t="str">
            <v>UNID.</v>
          </cell>
          <cell r="N4907" t="str">
            <v>TRACTO</v>
          </cell>
          <cell r="O4907">
            <v>0</v>
          </cell>
          <cell r="P4907" t="str">
            <v>E3</v>
          </cell>
          <cell r="Q4907" t="str">
            <v>J1</v>
          </cell>
          <cell r="R4907" t="str">
            <v>J8</v>
          </cell>
          <cell r="S4907" t="str">
            <v>ENTREGADO</v>
          </cell>
          <cell r="T4907">
            <v>42768</v>
          </cell>
          <cell r="U4907" t="str">
            <v>CONDORI CHURATA ALEX</v>
          </cell>
          <cell r="V4907" t="str">
            <v>FLOREZ CONDORI  JOSE WILLIANS</v>
          </cell>
        </row>
        <row r="4908">
          <cell r="A4908">
            <v>4907</v>
          </cell>
          <cell r="B4908">
            <v>42768</v>
          </cell>
          <cell r="C4908" t="str">
            <v>FEBRERO</v>
          </cell>
          <cell r="D4908" t="str">
            <v>2017</v>
          </cell>
          <cell r="E4908">
            <v>974</v>
          </cell>
          <cell r="F4908" t="str">
            <v>D3S-764</v>
          </cell>
          <cell r="G4908" t="str">
            <v>TBL-998</v>
          </cell>
          <cell r="H4908" t="str">
            <v>LAS BAMBAS</v>
          </cell>
          <cell r="I4908">
            <v>131247</v>
          </cell>
          <cell r="J4908" t="str">
            <v>REPUESTO</v>
          </cell>
          <cell r="K4908" t="str">
            <v>TUERCA</v>
          </cell>
          <cell r="L4908">
            <v>4</v>
          </cell>
          <cell r="M4908" t="str">
            <v>UNID.</v>
          </cell>
          <cell r="N4908" t="str">
            <v>TRACTO</v>
          </cell>
          <cell r="O4908">
            <v>0</v>
          </cell>
          <cell r="P4908" t="str">
            <v>E3</v>
          </cell>
          <cell r="Q4908" t="str">
            <v>J1</v>
          </cell>
          <cell r="R4908" t="str">
            <v>J8</v>
          </cell>
          <cell r="S4908" t="str">
            <v>ENTREGADO</v>
          </cell>
          <cell r="T4908">
            <v>42768</v>
          </cell>
          <cell r="U4908" t="str">
            <v>CONDORI CHURATA ALEX</v>
          </cell>
          <cell r="V4908" t="str">
            <v>FLOREZ CONDORI  JOSE WILLIANS</v>
          </cell>
        </row>
        <row r="4909">
          <cell r="A4909">
            <v>4908</v>
          </cell>
          <cell r="B4909">
            <v>42768</v>
          </cell>
          <cell r="C4909" t="str">
            <v>FEBRERO</v>
          </cell>
          <cell r="D4909" t="str">
            <v>2017</v>
          </cell>
          <cell r="E4909">
            <v>974</v>
          </cell>
          <cell r="F4909" t="str">
            <v>D3S-764</v>
          </cell>
          <cell r="G4909" t="str">
            <v>TBL-998</v>
          </cell>
          <cell r="H4909" t="str">
            <v>LAS BAMBAS</v>
          </cell>
          <cell r="I4909">
            <v>131247</v>
          </cell>
          <cell r="J4909" t="str">
            <v>REPUESTO</v>
          </cell>
          <cell r="K4909" t="str">
            <v>ARANDELA PLANA</v>
          </cell>
          <cell r="L4909">
            <v>8</v>
          </cell>
          <cell r="M4909" t="str">
            <v>UNID.</v>
          </cell>
          <cell r="N4909" t="str">
            <v>TRACTO</v>
          </cell>
          <cell r="O4909">
            <v>0</v>
          </cell>
          <cell r="P4909" t="str">
            <v>E3</v>
          </cell>
          <cell r="Q4909" t="str">
            <v>J1</v>
          </cell>
          <cell r="R4909" t="str">
            <v>J8</v>
          </cell>
          <cell r="S4909" t="str">
            <v>ENTREGADO</v>
          </cell>
          <cell r="T4909">
            <v>42768</v>
          </cell>
          <cell r="U4909" t="str">
            <v>CONDORI CHURATA ALEX</v>
          </cell>
          <cell r="V4909" t="str">
            <v>FLOREZ CONDORI  JOSE WILLIANS</v>
          </cell>
        </row>
        <row r="4910">
          <cell r="A4910">
            <v>4909</v>
          </cell>
          <cell r="B4910">
            <v>42768</v>
          </cell>
          <cell r="C4910" t="str">
            <v>FEBRERO</v>
          </cell>
          <cell r="D4910" t="str">
            <v>2017</v>
          </cell>
          <cell r="E4910">
            <v>976</v>
          </cell>
          <cell r="F4910" t="str">
            <v>C5R-892</v>
          </cell>
          <cell r="G4910" t="str">
            <v>A0T-983</v>
          </cell>
          <cell r="H4910" t="str">
            <v>LAS BAMBAS</v>
          </cell>
          <cell r="I4910">
            <v>232263</v>
          </cell>
          <cell r="J4910" t="str">
            <v>REPUESTO</v>
          </cell>
          <cell r="K4910" t="str">
            <v>BOMBA DE COMBUSTIBLE</v>
          </cell>
          <cell r="L4910">
            <v>1</v>
          </cell>
          <cell r="M4910" t="str">
            <v>UNID.</v>
          </cell>
          <cell r="N4910" t="str">
            <v>TRACTO</v>
          </cell>
          <cell r="O4910">
            <v>0</v>
          </cell>
          <cell r="P4910" t="str">
            <v>M2</v>
          </cell>
          <cell r="Q4910" t="str">
            <v>J1</v>
          </cell>
          <cell r="R4910" t="str">
            <v>J8</v>
          </cell>
          <cell r="S4910" t="str">
            <v>ENTREGADO</v>
          </cell>
          <cell r="T4910">
            <v>42768</v>
          </cell>
          <cell r="U4910" t="str">
            <v>CHUMPITAZ GAGO JULIO ENRIQUE</v>
          </cell>
          <cell r="V4910" t="str">
            <v>FLOREZ CONDORI  JOSE WILLIANS</v>
          </cell>
        </row>
        <row r="4911">
          <cell r="A4911">
            <v>4910</v>
          </cell>
          <cell r="B4911">
            <v>42768</v>
          </cell>
          <cell r="C4911" t="str">
            <v>FEBRERO</v>
          </cell>
          <cell r="D4911" t="str">
            <v>2017</v>
          </cell>
          <cell r="E4911">
            <v>976</v>
          </cell>
          <cell r="F4911" t="str">
            <v>C5R-892</v>
          </cell>
          <cell r="G4911" t="str">
            <v>A0T-983</v>
          </cell>
          <cell r="H4911" t="str">
            <v>LAS BAMBAS</v>
          </cell>
          <cell r="I4911">
            <v>232263</v>
          </cell>
          <cell r="J4911" t="str">
            <v>REPUESTO</v>
          </cell>
          <cell r="K4911" t="str">
            <v>FILTRO DE AIRE</v>
          </cell>
          <cell r="L4911">
            <v>1</v>
          </cell>
          <cell r="M4911" t="str">
            <v>UNID.</v>
          </cell>
          <cell r="N4911" t="str">
            <v>TRACTO</v>
          </cell>
          <cell r="O4911">
            <v>0</v>
          </cell>
          <cell r="P4911" t="str">
            <v>M2</v>
          </cell>
          <cell r="Q4911" t="str">
            <v>J1</v>
          </cell>
          <cell r="R4911" t="str">
            <v>J8</v>
          </cell>
          <cell r="S4911" t="str">
            <v>ENTREGADO</v>
          </cell>
          <cell r="T4911">
            <v>42768</v>
          </cell>
          <cell r="U4911" t="str">
            <v>CHUMPITAZ GAGO JULIO ENRIQUE</v>
          </cell>
          <cell r="V4911" t="str">
            <v>FLOREZ CONDORI  JOSE WILLIANS</v>
          </cell>
        </row>
        <row r="4912">
          <cell r="A4912">
            <v>4911</v>
          </cell>
          <cell r="B4912">
            <v>42768</v>
          </cell>
          <cell r="C4912" t="str">
            <v>FEBRERO</v>
          </cell>
          <cell r="D4912" t="str">
            <v>2017</v>
          </cell>
          <cell r="E4912">
            <v>978</v>
          </cell>
          <cell r="F4912" t="str">
            <v>D3S-767</v>
          </cell>
          <cell r="G4912" t="str">
            <v>B8L-973</v>
          </cell>
          <cell r="H4912" t="str">
            <v>LAS BAMBAS</v>
          </cell>
          <cell r="I4912">
            <v>192399</v>
          </cell>
          <cell r="J4912" t="str">
            <v>SERVICIO</v>
          </cell>
          <cell r="K4912" t="str">
            <v>REPARACION DE RADIADOR</v>
          </cell>
          <cell r="L4912">
            <v>1</v>
          </cell>
          <cell r="M4912" t="str">
            <v>UNID.</v>
          </cell>
          <cell r="N4912" t="str">
            <v>TRACTO</v>
          </cell>
          <cell r="O4912">
            <v>0</v>
          </cell>
          <cell r="P4912" t="str">
            <v>M1</v>
          </cell>
          <cell r="Q4912" t="str">
            <v>J1</v>
          </cell>
          <cell r="R4912" t="str">
            <v>J8</v>
          </cell>
          <cell r="S4912" t="str">
            <v>ENTREGADO</v>
          </cell>
          <cell r="T4912">
            <v>42768</v>
          </cell>
          <cell r="U4912" t="str">
            <v>CABEZAS SANCHEZ JEAN JHONATAN</v>
          </cell>
          <cell r="V4912" t="str">
            <v>FLOREZ CONDORI  JOSE WILLIANS</v>
          </cell>
        </row>
        <row r="4913">
          <cell r="A4913">
            <v>4912</v>
          </cell>
          <cell r="B4913">
            <v>42768</v>
          </cell>
          <cell r="C4913" t="str">
            <v>FEBRERO</v>
          </cell>
          <cell r="D4913" t="str">
            <v>2017</v>
          </cell>
          <cell r="E4913">
            <v>976</v>
          </cell>
          <cell r="F4913" t="str">
            <v>C5R-892</v>
          </cell>
          <cell r="G4913" t="str">
            <v>A0T-983</v>
          </cell>
          <cell r="H4913" t="str">
            <v>LAS BAMBAS</v>
          </cell>
          <cell r="I4913">
            <v>232263</v>
          </cell>
          <cell r="J4913" t="str">
            <v>REPUESTO</v>
          </cell>
          <cell r="K4913" t="str">
            <v>FILTRO DE COMBUSTIBLE</v>
          </cell>
          <cell r="L4913">
            <v>1</v>
          </cell>
          <cell r="M4913" t="str">
            <v>UNID.</v>
          </cell>
          <cell r="N4913" t="str">
            <v>TRACTO</v>
          </cell>
          <cell r="O4913">
            <v>0</v>
          </cell>
          <cell r="P4913" t="str">
            <v>M2</v>
          </cell>
          <cell r="Q4913" t="str">
            <v>J1</v>
          </cell>
          <cell r="R4913" t="str">
            <v>J8</v>
          </cell>
          <cell r="S4913" t="str">
            <v>ENTREGADO</v>
          </cell>
          <cell r="T4913">
            <v>42768</v>
          </cell>
          <cell r="U4913" t="str">
            <v>CHUMPITAZ GAGO JULIO ENRIQUE</v>
          </cell>
          <cell r="V4913" t="str">
            <v>FLOREZ CONDORI  JOSE WILLIANS</v>
          </cell>
        </row>
        <row r="4914">
          <cell r="A4914">
            <v>4913</v>
          </cell>
          <cell r="B4914">
            <v>42768</v>
          </cell>
          <cell r="C4914" t="str">
            <v>FEBRERO</v>
          </cell>
          <cell r="D4914" t="str">
            <v>2017</v>
          </cell>
          <cell r="E4914">
            <v>976</v>
          </cell>
          <cell r="F4914" t="str">
            <v>C5R-892</v>
          </cell>
          <cell r="G4914" t="str">
            <v>A0T-983</v>
          </cell>
          <cell r="H4914" t="str">
            <v>LAS BAMBAS</v>
          </cell>
          <cell r="I4914">
            <v>232263</v>
          </cell>
          <cell r="J4914" t="str">
            <v>REPUESTO</v>
          </cell>
          <cell r="K4914" t="str">
            <v>FILTRO RACOR DE COMBUISTIBLE</v>
          </cell>
          <cell r="L4914">
            <v>1</v>
          </cell>
          <cell r="M4914" t="str">
            <v>UNID.</v>
          </cell>
          <cell r="N4914" t="str">
            <v>TRACTO</v>
          </cell>
          <cell r="O4914">
            <v>0</v>
          </cell>
          <cell r="P4914" t="str">
            <v>M2</v>
          </cell>
          <cell r="Q4914" t="str">
            <v>J1</v>
          </cell>
          <cell r="R4914" t="str">
            <v>J8</v>
          </cell>
          <cell r="S4914" t="str">
            <v>ENTREGADO</v>
          </cell>
          <cell r="T4914">
            <v>42768</v>
          </cell>
          <cell r="U4914" t="str">
            <v>CHUMPITAZ GAGO JULIO ENRIQUE</v>
          </cell>
          <cell r="V4914" t="str">
            <v>FLOREZ CONDORI  JOSE WILLIANS</v>
          </cell>
        </row>
        <row r="4915">
          <cell r="A4915">
            <v>4914</v>
          </cell>
          <cell r="B4915">
            <v>42769</v>
          </cell>
          <cell r="C4915" t="str">
            <v>FEBRERO</v>
          </cell>
          <cell r="D4915" t="str">
            <v>2017</v>
          </cell>
          <cell r="E4915">
            <v>979</v>
          </cell>
          <cell r="F4915" t="str">
            <v>D3P-730</v>
          </cell>
          <cell r="G4915" t="str">
            <v>TBM-980</v>
          </cell>
          <cell r="H4915" t="str">
            <v>LAS BAMBAS</v>
          </cell>
          <cell r="I4915">
            <v>112229</v>
          </cell>
          <cell r="J4915" t="str">
            <v>REPUESTO</v>
          </cell>
          <cell r="K4915" t="str">
            <v>FOCO LAGRIMON DE 2 CONTACTO AMBAR</v>
          </cell>
          <cell r="L4915">
            <v>1</v>
          </cell>
          <cell r="M4915" t="str">
            <v>UNID.</v>
          </cell>
          <cell r="N4915" t="str">
            <v>TRACTO</v>
          </cell>
          <cell r="O4915">
            <v>0</v>
          </cell>
          <cell r="P4915" t="str">
            <v>E3</v>
          </cell>
          <cell r="Q4915" t="str">
            <v>J1</v>
          </cell>
          <cell r="R4915" t="str">
            <v>J8</v>
          </cell>
          <cell r="S4915" t="str">
            <v>ENTREGADO</v>
          </cell>
          <cell r="T4915">
            <v>42769</v>
          </cell>
          <cell r="U4915" t="str">
            <v>CONDORI CHURATA ALEX</v>
          </cell>
          <cell r="V4915" t="str">
            <v>FLOREZ CONDORI  JOSE WILLIANS</v>
          </cell>
        </row>
        <row r="4916">
          <cell r="A4916">
            <v>4915</v>
          </cell>
          <cell r="B4916">
            <v>42769</v>
          </cell>
          <cell r="C4916" t="str">
            <v>FEBRERO</v>
          </cell>
          <cell r="D4916" t="str">
            <v>2017</v>
          </cell>
          <cell r="E4916">
            <v>979</v>
          </cell>
          <cell r="F4916" t="str">
            <v>D3P-730</v>
          </cell>
          <cell r="G4916" t="str">
            <v>TBM-980</v>
          </cell>
          <cell r="H4916" t="str">
            <v>LAS BAMBAS</v>
          </cell>
          <cell r="I4916">
            <v>112229</v>
          </cell>
          <cell r="J4916" t="str">
            <v>REPUESTO</v>
          </cell>
          <cell r="K4916" t="str">
            <v>FOCO PILOTO DE 2 CONTACTO  12 V</v>
          </cell>
          <cell r="L4916">
            <v>1</v>
          </cell>
          <cell r="M4916" t="str">
            <v>UNID.</v>
          </cell>
          <cell r="N4916" t="str">
            <v>TRACTO</v>
          </cell>
          <cell r="O4916">
            <v>0</v>
          </cell>
          <cell r="P4916" t="str">
            <v>E3</v>
          </cell>
          <cell r="Q4916" t="str">
            <v>J1</v>
          </cell>
          <cell r="R4916" t="str">
            <v>J8</v>
          </cell>
          <cell r="S4916" t="str">
            <v>ENTREGADO</v>
          </cell>
          <cell r="T4916">
            <v>42769</v>
          </cell>
          <cell r="U4916" t="str">
            <v>CONDORI CHURATA ALEX</v>
          </cell>
          <cell r="V4916" t="str">
            <v>FLOREZ CONDORI  JOSE WILLIANS</v>
          </cell>
        </row>
        <row r="4917">
          <cell r="A4917">
            <v>4916</v>
          </cell>
          <cell r="B4917">
            <v>42769</v>
          </cell>
          <cell r="C4917" t="str">
            <v>FEBRERO</v>
          </cell>
          <cell r="D4917" t="str">
            <v>2017</v>
          </cell>
          <cell r="E4917">
            <v>979</v>
          </cell>
          <cell r="F4917" t="str">
            <v>D3P-730</v>
          </cell>
          <cell r="G4917" t="str">
            <v>TBM-980</v>
          </cell>
          <cell r="H4917" t="str">
            <v>LAS BAMBAS</v>
          </cell>
          <cell r="I4917">
            <v>112229</v>
          </cell>
          <cell r="J4917" t="str">
            <v>REPUESTO</v>
          </cell>
          <cell r="K4917" t="str">
            <v xml:space="preserve">PRECINTOS PEQUEÑOS </v>
          </cell>
          <cell r="L4917">
            <v>1</v>
          </cell>
          <cell r="M4917" t="str">
            <v>UNID.</v>
          </cell>
          <cell r="N4917" t="str">
            <v>TRACTO</v>
          </cell>
          <cell r="O4917">
            <v>0</v>
          </cell>
          <cell r="P4917" t="str">
            <v>E3</v>
          </cell>
          <cell r="Q4917" t="str">
            <v>J1</v>
          </cell>
          <cell r="R4917" t="str">
            <v>J8</v>
          </cell>
          <cell r="S4917" t="str">
            <v>ENTREGADO</v>
          </cell>
          <cell r="T4917">
            <v>42769</v>
          </cell>
          <cell r="U4917" t="str">
            <v>CONDORI CHURATA ALEX</v>
          </cell>
          <cell r="V4917" t="str">
            <v>FLOREZ CONDORI  JOSE WILLIANS</v>
          </cell>
        </row>
        <row r="4918">
          <cell r="A4918">
            <v>4917</v>
          </cell>
          <cell r="B4918">
            <v>42769</v>
          </cell>
          <cell r="C4918" t="str">
            <v>FEBRERO</v>
          </cell>
          <cell r="D4918" t="str">
            <v>2017</v>
          </cell>
          <cell r="E4918">
            <v>984</v>
          </cell>
          <cell r="F4918" t="str">
            <v>C5R-895</v>
          </cell>
          <cell r="G4918" t="str">
            <v>TBL-976</v>
          </cell>
          <cell r="H4918" t="str">
            <v>LAS BAMBAS</v>
          </cell>
          <cell r="I4918">
            <v>176811</v>
          </cell>
          <cell r="J4918" t="str">
            <v>REPUESTO</v>
          </cell>
          <cell r="K4918" t="str">
            <v xml:space="preserve">PITON </v>
          </cell>
          <cell r="L4918">
            <v>2</v>
          </cell>
          <cell r="M4918" t="str">
            <v>UNID.</v>
          </cell>
          <cell r="N4918" t="str">
            <v>TRACTO</v>
          </cell>
          <cell r="O4918">
            <v>0</v>
          </cell>
          <cell r="P4918" t="str">
            <v>N2</v>
          </cell>
          <cell r="Q4918" t="str">
            <v>J1</v>
          </cell>
          <cell r="R4918" t="str">
            <v>J8</v>
          </cell>
          <cell r="S4918" t="str">
            <v>ENTREGADO</v>
          </cell>
          <cell r="T4918">
            <v>42769</v>
          </cell>
          <cell r="U4918" t="str">
            <v>MAMANI LARICO  EDUARDO ALVARO</v>
          </cell>
          <cell r="V4918" t="str">
            <v>FLOREZ CONDORI  JOSE WILLIANS</v>
          </cell>
        </row>
        <row r="4919">
          <cell r="A4919">
            <v>4918</v>
          </cell>
          <cell r="B4919">
            <v>42769</v>
          </cell>
          <cell r="C4919" t="str">
            <v>FEBRERO</v>
          </cell>
          <cell r="D4919" t="str">
            <v>2017</v>
          </cell>
          <cell r="E4919">
            <v>983</v>
          </cell>
          <cell r="F4919" t="str">
            <v>ABQ-703</v>
          </cell>
          <cell r="G4919" t="str">
            <v>D0Z-994</v>
          </cell>
          <cell r="H4919" t="str">
            <v>LAS BAMBAS</v>
          </cell>
          <cell r="I4919">
            <v>110477</v>
          </cell>
          <cell r="J4919" t="str">
            <v>REPUESTO</v>
          </cell>
          <cell r="K4919" t="str">
            <v>PARCHE RACK 14</v>
          </cell>
          <cell r="L4919">
            <v>2</v>
          </cell>
          <cell r="M4919" t="str">
            <v>UNID.</v>
          </cell>
          <cell r="N4919" t="str">
            <v>TRACTO</v>
          </cell>
          <cell r="O4919">
            <v>0</v>
          </cell>
          <cell r="P4919" t="str">
            <v>N1</v>
          </cell>
          <cell r="Q4919" t="str">
            <v>J1</v>
          </cell>
          <cell r="R4919" t="str">
            <v>J8</v>
          </cell>
          <cell r="S4919" t="str">
            <v>ENTREGADO</v>
          </cell>
          <cell r="T4919">
            <v>42769</v>
          </cell>
          <cell r="U4919" t="str">
            <v>AGUILAR CCANTUTA WILLY</v>
          </cell>
          <cell r="V4919" t="str">
            <v>FLOREZ CONDORI  JOSE WILLIANS</v>
          </cell>
        </row>
        <row r="4920">
          <cell r="A4920">
            <v>4919</v>
          </cell>
          <cell r="B4920">
            <v>42769</v>
          </cell>
          <cell r="C4920" t="str">
            <v>FEBRERO</v>
          </cell>
          <cell r="D4920" t="str">
            <v>2017</v>
          </cell>
          <cell r="E4920">
            <v>979</v>
          </cell>
          <cell r="F4920" t="str">
            <v>D3P-730</v>
          </cell>
          <cell r="G4920" t="str">
            <v>TBM-980</v>
          </cell>
          <cell r="H4920" t="str">
            <v>LAS BAMBAS</v>
          </cell>
          <cell r="I4920">
            <v>112229</v>
          </cell>
          <cell r="J4920" t="str">
            <v>REPUESTO</v>
          </cell>
          <cell r="K4920" t="str">
            <v>MINIFUSIBLE DE 10A</v>
          </cell>
          <cell r="L4920">
            <v>1</v>
          </cell>
          <cell r="M4920" t="str">
            <v>UNID.</v>
          </cell>
          <cell r="N4920" t="str">
            <v>TRACTO</v>
          </cell>
          <cell r="O4920">
            <v>0</v>
          </cell>
          <cell r="P4920" t="str">
            <v>E3</v>
          </cell>
          <cell r="Q4920" t="str">
            <v>J1</v>
          </cell>
          <cell r="R4920" t="str">
            <v>J8</v>
          </cell>
          <cell r="S4920" t="str">
            <v>ENTREGADO</v>
          </cell>
          <cell r="T4920">
            <v>42769</v>
          </cell>
          <cell r="U4920" t="str">
            <v>CONDORI CHURATA ALEX</v>
          </cell>
          <cell r="V4920" t="str">
            <v>FLOREZ CONDORI  JOSE WILLIANS</v>
          </cell>
        </row>
        <row r="4921">
          <cell r="A4921">
            <v>4920</v>
          </cell>
          <cell r="B4921">
            <v>42769</v>
          </cell>
          <cell r="C4921" t="str">
            <v>FEBRERO</v>
          </cell>
          <cell r="D4921" t="str">
            <v>2017</v>
          </cell>
          <cell r="E4921">
            <v>973</v>
          </cell>
          <cell r="F4921" t="str">
            <v>D6F-907</v>
          </cell>
          <cell r="G4921" t="str">
            <v>T2Y-979</v>
          </cell>
          <cell r="H4921" t="str">
            <v>LAS BAMBAS</v>
          </cell>
          <cell r="I4921">
            <v>206065</v>
          </cell>
          <cell r="J4921" t="str">
            <v>REPUESTO</v>
          </cell>
          <cell r="K4921" t="str">
            <v>DISCO DE EMBRAGUE COMPLETO</v>
          </cell>
          <cell r="L4921">
            <v>1</v>
          </cell>
          <cell r="M4921" t="str">
            <v>UNID.</v>
          </cell>
          <cell r="N4921" t="str">
            <v>TRACTO</v>
          </cell>
          <cell r="O4921">
            <v>0</v>
          </cell>
          <cell r="P4921" t="str">
            <v>M1</v>
          </cell>
          <cell r="Q4921" t="str">
            <v>J1</v>
          </cell>
          <cell r="R4921" t="str">
            <v>J8</v>
          </cell>
          <cell r="S4921" t="str">
            <v>ENTREGADO</v>
          </cell>
          <cell r="T4921">
            <v>42769</v>
          </cell>
          <cell r="U4921" t="str">
            <v>CABEZAS SANCHEZ JEAN JHONATAN</v>
          </cell>
          <cell r="V4921" t="str">
            <v>FLOREZ CONDORI  JOSE WILLIANS</v>
          </cell>
        </row>
        <row r="4922">
          <cell r="A4922">
            <v>4921</v>
          </cell>
          <cell r="B4922">
            <v>42769</v>
          </cell>
          <cell r="C4922" t="str">
            <v>FEBRERO</v>
          </cell>
          <cell r="D4922" t="str">
            <v>2017</v>
          </cell>
          <cell r="E4922">
            <v>973</v>
          </cell>
          <cell r="F4922" t="str">
            <v>D6F-907</v>
          </cell>
          <cell r="G4922" t="str">
            <v>T2Y-979</v>
          </cell>
          <cell r="H4922" t="str">
            <v>LAS BAMBAS</v>
          </cell>
          <cell r="I4922">
            <v>206065</v>
          </cell>
          <cell r="J4922" t="str">
            <v>REPUESTO</v>
          </cell>
          <cell r="K4922" t="str">
            <v>TURBO COMPLETO</v>
          </cell>
          <cell r="L4922">
            <v>1</v>
          </cell>
          <cell r="M4922" t="str">
            <v>UNID.</v>
          </cell>
          <cell r="N4922" t="str">
            <v>TRACTO</v>
          </cell>
          <cell r="O4922">
            <v>0</v>
          </cell>
          <cell r="P4922" t="str">
            <v>M1</v>
          </cell>
          <cell r="Q4922" t="str">
            <v>J1</v>
          </cell>
          <cell r="R4922" t="str">
            <v>J8</v>
          </cell>
          <cell r="S4922" t="str">
            <v>ENTREGADO</v>
          </cell>
          <cell r="T4922">
            <v>42769</v>
          </cell>
          <cell r="U4922" t="str">
            <v>CABEZAS SANCHEZ JEAN JHONATAN</v>
          </cell>
          <cell r="V4922" t="str">
            <v>FLOREZ CONDORI  JOSE WILLIANS</v>
          </cell>
        </row>
        <row r="4923">
          <cell r="A4923">
            <v>4922</v>
          </cell>
          <cell r="B4923">
            <v>42769</v>
          </cell>
          <cell r="C4923" t="str">
            <v>FEBRERO</v>
          </cell>
          <cell r="D4923" t="str">
            <v>2017</v>
          </cell>
          <cell r="E4923">
            <v>973</v>
          </cell>
          <cell r="F4923" t="str">
            <v>D6F-907</v>
          </cell>
          <cell r="G4923" t="str">
            <v>T2Y-979</v>
          </cell>
          <cell r="H4923" t="str">
            <v>LAS BAMBAS</v>
          </cell>
          <cell r="I4923">
            <v>206065</v>
          </cell>
          <cell r="J4923" t="str">
            <v>REPUESTO</v>
          </cell>
          <cell r="K4923" t="str">
            <v>EMPAQUE DE MULTIPLE DE ESCAPE (JUEGO)</v>
          </cell>
          <cell r="L4923">
            <v>1</v>
          </cell>
          <cell r="M4923" t="str">
            <v>UNID.</v>
          </cell>
          <cell r="N4923" t="str">
            <v>TRACTO</v>
          </cell>
          <cell r="O4923">
            <v>0</v>
          </cell>
          <cell r="P4923" t="str">
            <v>M1</v>
          </cell>
          <cell r="Q4923" t="str">
            <v>J1</v>
          </cell>
          <cell r="R4923" t="str">
            <v>J8</v>
          </cell>
          <cell r="S4923" t="str">
            <v>ENTREGADO</v>
          </cell>
          <cell r="T4923">
            <v>42769</v>
          </cell>
          <cell r="U4923" t="str">
            <v>CABEZAS SANCHEZ JEAN JHONATAN</v>
          </cell>
          <cell r="V4923" t="str">
            <v>FLOREZ CONDORI  JOSE WILLIANS</v>
          </cell>
        </row>
        <row r="4924">
          <cell r="A4924">
            <v>4923</v>
          </cell>
          <cell r="B4924">
            <v>42769</v>
          </cell>
          <cell r="C4924" t="str">
            <v>FEBRERO</v>
          </cell>
          <cell r="D4924" t="str">
            <v>2017</v>
          </cell>
          <cell r="E4924">
            <v>973</v>
          </cell>
          <cell r="F4924" t="str">
            <v>D6F-907</v>
          </cell>
          <cell r="G4924" t="str">
            <v>T2Y-979</v>
          </cell>
          <cell r="H4924" t="str">
            <v>LAS BAMBAS</v>
          </cell>
          <cell r="I4924">
            <v>206065</v>
          </cell>
          <cell r="J4924" t="str">
            <v>REPUESTO</v>
          </cell>
          <cell r="K4924" t="str">
            <v>EMPAQUE DE BASE DE TURBO</v>
          </cell>
          <cell r="L4924">
            <v>1</v>
          </cell>
          <cell r="M4924" t="str">
            <v>UNID.</v>
          </cell>
          <cell r="N4924" t="str">
            <v>TRACTO</v>
          </cell>
          <cell r="O4924">
            <v>0</v>
          </cell>
          <cell r="P4924" t="str">
            <v>M1</v>
          </cell>
          <cell r="Q4924" t="str">
            <v>J1</v>
          </cell>
          <cell r="R4924" t="str">
            <v>J8</v>
          </cell>
          <cell r="S4924" t="str">
            <v>ENTREGADO</v>
          </cell>
          <cell r="T4924">
            <v>42769</v>
          </cell>
          <cell r="U4924" t="str">
            <v>CABEZAS SANCHEZ JEAN JHONATAN</v>
          </cell>
          <cell r="V4924" t="str">
            <v>FLOREZ CONDORI  JOSE WILLIANS</v>
          </cell>
        </row>
        <row r="4925">
          <cell r="A4925">
            <v>4924</v>
          </cell>
          <cell r="B4925">
            <v>42769</v>
          </cell>
          <cell r="C4925" t="str">
            <v>FEBRERO</v>
          </cell>
          <cell r="D4925" t="str">
            <v>2017</v>
          </cell>
          <cell r="E4925">
            <v>973</v>
          </cell>
          <cell r="F4925" t="str">
            <v>D6F-907</v>
          </cell>
          <cell r="G4925" t="str">
            <v>T2Y-979</v>
          </cell>
          <cell r="H4925" t="str">
            <v>LAS BAMBAS</v>
          </cell>
          <cell r="I4925">
            <v>206065</v>
          </cell>
          <cell r="J4925" t="str">
            <v>REPUESTO</v>
          </cell>
          <cell r="K4925" t="str">
            <v>PERNO DE MULTIPLE DE ESCAPE M12</v>
          </cell>
          <cell r="L4925">
            <v>12</v>
          </cell>
          <cell r="M4925" t="str">
            <v>UNID.</v>
          </cell>
          <cell r="N4925" t="str">
            <v>TRACTO</v>
          </cell>
          <cell r="O4925">
            <v>0</v>
          </cell>
          <cell r="P4925" t="str">
            <v>M1</v>
          </cell>
          <cell r="Q4925" t="str">
            <v>J1</v>
          </cell>
          <cell r="R4925" t="str">
            <v>J8</v>
          </cell>
          <cell r="S4925" t="str">
            <v>ENTREGADO</v>
          </cell>
          <cell r="T4925">
            <v>42769</v>
          </cell>
          <cell r="U4925" t="str">
            <v>CABEZAS SANCHEZ JEAN JHONATAN</v>
          </cell>
          <cell r="V4925" t="str">
            <v>FLOREZ CONDORI  JOSE WILLIANS</v>
          </cell>
        </row>
        <row r="4926">
          <cell r="A4926">
            <v>4925</v>
          </cell>
          <cell r="B4926">
            <v>42769</v>
          </cell>
          <cell r="C4926" t="str">
            <v>FEBRERO</v>
          </cell>
          <cell r="D4926" t="str">
            <v>2017</v>
          </cell>
          <cell r="E4926">
            <v>973</v>
          </cell>
          <cell r="F4926" t="str">
            <v>D6F-907</v>
          </cell>
          <cell r="G4926" t="str">
            <v>T2Y-979</v>
          </cell>
          <cell r="H4926" t="str">
            <v>LAS BAMBAS</v>
          </cell>
          <cell r="I4926">
            <v>206065</v>
          </cell>
          <cell r="J4926" t="str">
            <v>REPUESTO</v>
          </cell>
          <cell r="K4926" t="str">
            <v>ESPARRAGO PARA TURBO</v>
          </cell>
          <cell r="L4926">
            <v>4</v>
          </cell>
          <cell r="M4926" t="str">
            <v>UNID.</v>
          </cell>
          <cell r="N4926" t="str">
            <v>TRACTO</v>
          </cell>
          <cell r="O4926">
            <v>0</v>
          </cell>
          <cell r="P4926" t="str">
            <v>M1</v>
          </cell>
          <cell r="Q4926" t="str">
            <v>J1</v>
          </cell>
          <cell r="R4926" t="str">
            <v>J8</v>
          </cell>
          <cell r="S4926" t="str">
            <v>ENTREGADO</v>
          </cell>
          <cell r="T4926">
            <v>42769</v>
          </cell>
          <cell r="U4926" t="str">
            <v>CABEZAS SANCHEZ JEAN JHONATAN</v>
          </cell>
          <cell r="V4926" t="str">
            <v>FLOREZ CONDORI  JOSE WILLIANS</v>
          </cell>
        </row>
        <row r="4927">
          <cell r="A4927">
            <v>4926</v>
          </cell>
          <cell r="B4927">
            <v>42769</v>
          </cell>
          <cell r="C4927" t="str">
            <v>FEBRERO</v>
          </cell>
          <cell r="D4927" t="str">
            <v>2017</v>
          </cell>
          <cell r="E4927">
            <v>973</v>
          </cell>
          <cell r="F4927" t="str">
            <v>D6F-907</v>
          </cell>
          <cell r="G4927" t="str">
            <v>T2Y-979</v>
          </cell>
          <cell r="H4927" t="str">
            <v>LAS BAMBAS</v>
          </cell>
          <cell r="I4927">
            <v>206065</v>
          </cell>
          <cell r="J4927" t="str">
            <v>REPUESTO</v>
          </cell>
          <cell r="K4927" t="str">
            <v>TUBO DE ESCAPE  (Y)</v>
          </cell>
          <cell r="L4927">
            <v>1</v>
          </cell>
          <cell r="M4927" t="str">
            <v>UNID.</v>
          </cell>
          <cell r="N4927" t="str">
            <v>TRACTO</v>
          </cell>
          <cell r="O4927">
            <v>0</v>
          </cell>
          <cell r="P4927" t="str">
            <v>M1</v>
          </cell>
          <cell r="Q4927" t="str">
            <v>J1</v>
          </cell>
          <cell r="R4927" t="str">
            <v>J8</v>
          </cell>
          <cell r="S4927" t="str">
            <v>ENTREGADO</v>
          </cell>
          <cell r="T4927">
            <v>42769</v>
          </cell>
          <cell r="U4927" t="str">
            <v>CABEZAS SANCHEZ JEAN JHONATAN</v>
          </cell>
          <cell r="V4927" t="str">
            <v>FLOREZ CONDORI  JOSE WILLIANS</v>
          </cell>
        </row>
        <row r="4928">
          <cell r="A4928">
            <v>4927</v>
          </cell>
          <cell r="B4928">
            <v>42769</v>
          </cell>
          <cell r="C4928" t="str">
            <v>FEBRERO</v>
          </cell>
          <cell r="D4928" t="str">
            <v>2017</v>
          </cell>
          <cell r="E4928">
            <v>987</v>
          </cell>
          <cell r="F4928" t="str">
            <v>D3O-745</v>
          </cell>
          <cell r="G4928" t="str">
            <v>F3L-979</v>
          </cell>
          <cell r="H4928" t="str">
            <v>LAS BAMBAS</v>
          </cell>
          <cell r="I4928">
            <v>167094</v>
          </cell>
          <cell r="J4928" t="str">
            <v>REPUESTO</v>
          </cell>
          <cell r="K4928" t="str">
            <v>CABLE NRO. 14</v>
          </cell>
          <cell r="L4928">
            <v>4</v>
          </cell>
          <cell r="M4928" t="str">
            <v>M</v>
          </cell>
          <cell r="N4928" t="str">
            <v>TRACTO</v>
          </cell>
          <cell r="O4928">
            <v>0</v>
          </cell>
          <cell r="P4928" t="str">
            <v>E2</v>
          </cell>
          <cell r="Q4928" t="str">
            <v>J1</v>
          </cell>
          <cell r="R4928" t="str">
            <v>J6</v>
          </cell>
          <cell r="S4928" t="str">
            <v>ENTREGADO</v>
          </cell>
          <cell r="T4928">
            <v>42769</v>
          </cell>
          <cell r="U4928" t="str">
            <v>YUCA BELLIDO BORIS YERSY</v>
          </cell>
          <cell r="V4928" t="str">
            <v>FLOREZ CONDORI  JOSE WILLIANS</v>
          </cell>
        </row>
        <row r="4929">
          <cell r="A4929">
            <v>4928</v>
          </cell>
          <cell r="B4929">
            <v>42769</v>
          </cell>
          <cell r="C4929" t="str">
            <v>FEBRERO</v>
          </cell>
          <cell r="D4929" t="str">
            <v>2017</v>
          </cell>
          <cell r="E4929">
            <v>987</v>
          </cell>
          <cell r="F4929" t="str">
            <v>D3O-745</v>
          </cell>
          <cell r="G4929" t="str">
            <v>F3L-979</v>
          </cell>
          <cell r="H4929" t="str">
            <v>LAS BAMBAS</v>
          </cell>
          <cell r="I4929">
            <v>167094</v>
          </cell>
          <cell r="J4929" t="str">
            <v>REPUESTO</v>
          </cell>
          <cell r="K4929" t="str">
            <v>TUBO CORRUGADO 1/4</v>
          </cell>
          <cell r="L4929">
            <v>3</v>
          </cell>
          <cell r="M4929" t="str">
            <v>M</v>
          </cell>
          <cell r="N4929" t="str">
            <v>TRACTO</v>
          </cell>
          <cell r="O4929">
            <v>0</v>
          </cell>
          <cell r="P4929" t="str">
            <v>E2</v>
          </cell>
          <cell r="Q4929" t="str">
            <v>J1</v>
          </cell>
          <cell r="R4929" t="str">
            <v>J6</v>
          </cell>
          <cell r="S4929" t="str">
            <v>ENTREGADO</v>
          </cell>
          <cell r="T4929">
            <v>42769</v>
          </cell>
          <cell r="U4929" t="str">
            <v>YUCA BELLIDO BORIS YERSY</v>
          </cell>
          <cell r="V4929" t="str">
            <v>FLOREZ CONDORI  JOSE WILLIANS</v>
          </cell>
        </row>
        <row r="4930">
          <cell r="A4930">
            <v>4929</v>
          </cell>
          <cell r="B4930">
            <v>42769</v>
          </cell>
          <cell r="C4930" t="str">
            <v>FEBRERO</v>
          </cell>
          <cell r="D4930" t="str">
            <v>2017</v>
          </cell>
          <cell r="E4930">
            <v>979</v>
          </cell>
          <cell r="F4930" t="str">
            <v>D3P-730</v>
          </cell>
          <cell r="G4930" t="str">
            <v>TBM-980</v>
          </cell>
          <cell r="H4930" t="str">
            <v>LAS BAMBAS</v>
          </cell>
          <cell r="I4930">
            <v>112229</v>
          </cell>
          <cell r="J4930" t="str">
            <v>REPUESTO</v>
          </cell>
          <cell r="K4930" t="str">
            <v>MANDO DE LUCES DE DIRECCION</v>
          </cell>
          <cell r="L4930">
            <v>1</v>
          </cell>
          <cell r="M4930" t="str">
            <v>UNID.</v>
          </cell>
          <cell r="N4930" t="str">
            <v>TRACTO</v>
          </cell>
          <cell r="O4930">
            <v>0</v>
          </cell>
          <cell r="P4930" t="str">
            <v>E3</v>
          </cell>
          <cell r="Q4930" t="str">
            <v>J1</v>
          </cell>
          <cell r="R4930" t="str">
            <v>J6</v>
          </cell>
          <cell r="S4930" t="str">
            <v>ENTREGADO</v>
          </cell>
          <cell r="T4930">
            <v>42769</v>
          </cell>
          <cell r="U4930" t="str">
            <v>CONDORI CHURATA ALEX</v>
          </cell>
          <cell r="V4930" t="str">
            <v>FLOREZ CONDORI  JOSE WILLIANS</v>
          </cell>
        </row>
        <row r="4931">
          <cell r="A4931">
            <v>4930</v>
          </cell>
          <cell r="B4931">
            <v>42769</v>
          </cell>
          <cell r="C4931" t="str">
            <v>FEBRERO</v>
          </cell>
          <cell r="D4931" t="str">
            <v>2017</v>
          </cell>
          <cell r="E4931">
            <v>964</v>
          </cell>
          <cell r="F4931" t="str">
            <v>X2W-788</v>
          </cell>
          <cell r="G4931" t="str">
            <v>C5V-994</v>
          </cell>
          <cell r="H4931" t="str">
            <v>LAS BAMBAS</v>
          </cell>
          <cell r="I4931">
            <v>146919</v>
          </cell>
          <cell r="J4931" t="str">
            <v>REPUESTO</v>
          </cell>
          <cell r="K4931" t="str">
            <v>FOCO LAGRIMON DOBLE CONTACTO 12 V COLOR AMBAR</v>
          </cell>
          <cell r="L4931">
            <v>1</v>
          </cell>
          <cell r="M4931" t="str">
            <v>UNID.</v>
          </cell>
          <cell r="N4931" t="str">
            <v>TRACTO</v>
          </cell>
          <cell r="O4931">
            <v>0</v>
          </cell>
          <cell r="P4931" t="str">
            <v>E3</v>
          </cell>
          <cell r="Q4931" t="str">
            <v>J1</v>
          </cell>
          <cell r="R4931" t="str">
            <v>J6</v>
          </cell>
          <cell r="S4931" t="str">
            <v>ENTREGADO</v>
          </cell>
          <cell r="T4931">
            <v>42769</v>
          </cell>
          <cell r="U4931" t="str">
            <v>CONDORI CHURATA ALEX</v>
          </cell>
          <cell r="V4931" t="str">
            <v>FLOREZ CONDORI  JOSE WILLIANS</v>
          </cell>
        </row>
        <row r="4932">
          <cell r="A4932">
            <v>4931</v>
          </cell>
          <cell r="B4932">
            <v>42769</v>
          </cell>
          <cell r="C4932" t="str">
            <v>FEBRERO</v>
          </cell>
          <cell r="D4932" t="str">
            <v>2017</v>
          </cell>
          <cell r="E4932">
            <v>964</v>
          </cell>
          <cell r="F4932" t="str">
            <v>X2W-788</v>
          </cell>
          <cell r="G4932" t="str">
            <v>C5V-994</v>
          </cell>
          <cell r="H4932" t="str">
            <v>LAS BAMBAS</v>
          </cell>
          <cell r="I4932">
            <v>146919</v>
          </cell>
          <cell r="J4932" t="str">
            <v>REPUESTO</v>
          </cell>
          <cell r="K4932" t="str">
            <v>PRESINTOS 200</v>
          </cell>
          <cell r="L4932">
            <v>5</v>
          </cell>
          <cell r="M4932" t="str">
            <v>UNID.</v>
          </cell>
          <cell r="N4932" t="str">
            <v>TRACTO</v>
          </cell>
          <cell r="O4932">
            <v>0</v>
          </cell>
          <cell r="P4932" t="str">
            <v>E3</v>
          </cell>
          <cell r="Q4932" t="str">
            <v>J1</v>
          </cell>
          <cell r="R4932" t="str">
            <v>J6</v>
          </cell>
          <cell r="S4932" t="str">
            <v>ENTREGADO</v>
          </cell>
          <cell r="T4932">
            <v>42769</v>
          </cell>
          <cell r="U4932" t="str">
            <v>CONDORI CHURATA ALEX</v>
          </cell>
          <cell r="V4932" t="str">
            <v>FLOREZ CONDORI  JOSE WILLIANS</v>
          </cell>
        </row>
        <row r="4933">
          <cell r="A4933">
            <v>4932</v>
          </cell>
          <cell r="B4933">
            <v>42769</v>
          </cell>
          <cell r="C4933" t="str">
            <v>FEBRERO</v>
          </cell>
          <cell r="D4933" t="str">
            <v>2017</v>
          </cell>
          <cell r="E4933">
            <v>964</v>
          </cell>
          <cell r="F4933" t="str">
            <v>X2W-788</v>
          </cell>
          <cell r="G4933" t="str">
            <v>C5V-994</v>
          </cell>
          <cell r="H4933" t="str">
            <v>LAS BAMBAS</v>
          </cell>
          <cell r="I4933">
            <v>146919</v>
          </cell>
          <cell r="J4933" t="str">
            <v>REPUESTO</v>
          </cell>
          <cell r="K4933" t="str">
            <v>SOCKET DE DOBLE CONTACTO DE FOCO PIRATA</v>
          </cell>
          <cell r="L4933">
            <v>1</v>
          </cell>
          <cell r="M4933" t="str">
            <v>UNID.</v>
          </cell>
          <cell r="N4933" t="str">
            <v>TRACTO</v>
          </cell>
          <cell r="O4933">
            <v>0</v>
          </cell>
          <cell r="P4933" t="str">
            <v>E3</v>
          </cell>
          <cell r="Q4933" t="str">
            <v>J1</v>
          </cell>
          <cell r="R4933" t="str">
            <v>J6</v>
          </cell>
          <cell r="S4933" t="str">
            <v>ENTREGADO</v>
          </cell>
          <cell r="T4933">
            <v>42769</v>
          </cell>
          <cell r="U4933" t="str">
            <v>CONDORI CHURATA ALEX</v>
          </cell>
          <cell r="V4933" t="str">
            <v>FLOREZ CONDORI  JOSE WILLIANS</v>
          </cell>
        </row>
        <row r="4934">
          <cell r="A4934">
            <v>4933</v>
          </cell>
          <cell r="B4934">
            <v>42769</v>
          </cell>
          <cell r="C4934" t="str">
            <v>FEBRERO</v>
          </cell>
          <cell r="D4934" t="str">
            <v>2017</v>
          </cell>
          <cell r="E4934">
            <v>989</v>
          </cell>
          <cell r="F4934" t="str">
            <v>AAN-801</v>
          </cell>
          <cell r="G4934" t="str">
            <v>CAMIONETA</v>
          </cell>
          <cell r="H4934" t="str">
            <v>LAS BAMBAS</v>
          </cell>
          <cell r="I4934">
            <v>125106</v>
          </cell>
          <cell r="J4934" t="str">
            <v>REPUESTO</v>
          </cell>
          <cell r="K4934" t="str">
            <v>FOCO MEDIANO DE UN CONTACTO DE 12 V</v>
          </cell>
          <cell r="L4934">
            <v>1</v>
          </cell>
          <cell r="M4934" t="str">
            <v>UNID.</v>
          </cell>
          <cell r="N4934" t="str">
            <v>CAMIONETA</v>
          </cell>
          <cell r="O4934">
            <v>0</v>
          </cell>
          <cell r="P4934" t="str">
            <v>E2</v>
          </cell>
          <cell r="Q4934" t="str">
            <v>J1</v>
          </cell>
          <cell r="R4934" t="str">
            <v>J6</v>
          </cell>
          <cell r="S4934" t="str">
            <v>ENTREGADO</v>
          </cell>
          <cell r="T4934">
            <v>42769</v>
          </cell>
          <cell r="U4934" t="str">
            <v>YUCA BELLIDO BORIS YERSY</v>
          </cell>
          <cell r="V4934" t="str">
            <v>FLOREZ CONDORI  JOSE WILLIANS</v>
          </cell>
        </row>
        <row r="4935">
          <cell r="A4935">
            <v>4934</v>
          </cell>
          <cell r="B4935">
            <v>42769</v>
          </cell>
          <cell r="C4935" t="str">
            <v>FEBRERO</v>
          </cell>
          <cell r="D4935" t="str">
            <v>2017</v>
          </cell>
          <cell r="E4935">
            <v>989</v>
          </cell>
          <cell r="F4935" t="str">
            <v>AAN-801</v>
          </cell>
          <cell r="G4935" t="str">
            <v>CAMIONETA</v>
          </cell>
          <cell r="H4935" t="str">
            <v>LAS BAMBAS</v>
          </cell>
          <cell r="I4935">
            <v>125106</v>
          </cell>
          <cell r="J4935" t="str">
            <v>REPUESTO</v>
          </cell>
          <cell r="K4935" t="str">
            <v>PRESINTOS 200</v>
          </cell>
          <cell r="L4935">
            <v>20</v>
          </cell>
          <cell r="M4935" t="str">
            <v>UNID.</v>
          </cell>
          <cell r="N4935" t="str">
            <v>CAMIONETA</v>
          </cell>
          <cell r="O4935">
            <v>0</v>
          </cell>
          <cell r="P4935" t="str">
            <v>E2</v>
          </cell>
          <cell r="Q4935" t="str">
            <v>J1</v>
          </cell>
          <cell r="R4935" t="str">
            <v>J6</v>
          </cell>
          <cell r="S4935" t="str">
            <v>ENTREGADO</v>
          </cell>
          <cell r="T4935">
            <v>42769</v>
          </cell>
          <cell r="U4935" t="str">
            <v>YUCA BELLIDO BORIS YERSY</v>
          </cell>
          <cell r="V4935" t="str">
            <v>FLOREZ CONDORI  JOSE WILLIANS</v>
          </cell>
        </row>
        <row r="4936">
          <cell r="A4936">
            <v>4935</v>
          </cell>
          <cell r="B4936">
            <v>42769</v>
          </cell>
          <cell r="C4936" t="str">
            <v>FEBRERO</v>
          </cell>
          <cell r="D4936" t="str">
            <v>2017</v>
          </cell>
          <cell r="E4936">
            <v>202</v>
          </cell>
          <cell r="F4936" t="str">
            <v>D3P-752</v>
          </cell>
          <cell r="G4936" t="str">
            <v>C5Y-985</v>
          </cell>
          <cell r="H4936" t="str">
            <v>LAS BAMBAS</v>
          </cell>
          <cell r="I4936">
            <v>150504</v>
          </cell>
          <cell r="J4936" t="str">
            <v>REPUESTO</v>
          </cell>
          <cell r="K4936" t="str">
            <v>ELECTROVALVULA FAN CLUTCH (VENTILADOR)</v>
          </cell>
          <cell r="L4936">
            <v>1</v>
          </cell>
          <cell r="M4936" t="str">
            <v>UNID.</v>
          </cell>
          <cell r="N4936" t="str">
            <v>TRACTO</v>
          </cell>
          <cell r="O4936">
            <v>2</v>
          </cell>
          <cell r="P4936" t="str">
            <v>E2</v>
          </cell>
          <cell r="Q4936" t="str">
            <v>J1</v>
          </cell>
          <cell r="R4936" t="str">
            <v>J6</v>
          </cell>
          <cell r="S4936" t="str">
            <v>ENTREGADO</v>
          </cell>
          <cell r="T4936">
            <v>42771</v>
          </cell>
          <cell r="U4936" t="str">
            <v>YUCA BELLIDO BORIS YERSY</v>
          </cell>
          <cell r="V4936" t="str">
            <v>FLOREZ CONDORI  JOSE WILLIANS</v>
          </cell>
        </row>
        <row r="4937">
          <cell r="A4937">
            <v>4936</v>
          </cell>
          <cell r="B4937">
            <v>42769</v>
          </cell>
          <cell r="C4937" t="str">
            <v>FEBRERO</v>
          </cell>
          <cell r="D4937" t="str">
            <v>2017</v>
          </cell>
          <cell r="E4937">
            <v>985</v>
          </cell>
          <cell r="F4937" t="str">
            <v>AKW-894</v>
          </cell>
          <cell r="G4937" t="str">
            <v>TBN-978</v>
          </cell>
          <cell r="H4937" t="str">
            <v>LAS BAMBAS</v>
          </cell>
          <cell r="I4937">
            <v>48288</v>
          </cell>
          <cell r="J4937" t="str">
            <v>REPUESTO</v>
          </cell>
          <cell r="K4937" t="str">
            <v>PERNO 1/4 X 1</v>
          </cell>
          <cell r="L4937">
            <v>2</v>
          </cell>
          <cell r="M4937" t="str">
            <v>UNID.</v>
          </cell>
          <cell r="N4937" t="str">
            <v>TRACTO</v>
          </cell>
          <cell r="O4937">
            <v>0</v>
          </cell>
          <cell r="P4937" t="str">
            <v>M6</v>
          </cell>
          <cell r="Q4937" t="str">
            <v>J1</v>
          </cell>
          <cell r="R4937" t="str">
            <v>J6</v>
          </cell>
          <cell r="S4937" t="str">
            <v>ENTREGADO</v>
          </cell>
          <cell r="T4937">
            <v>42769</v>
          </cell>
          <cell r="U4937" t="str">
            <v>PARI VENTURA  EDSON ORLANDO</v>
          </cell>
          <cell r="V4937" t="str">
            <v>FLOREZ CONDORI  JOSE WILLIANS</v>
          </cell>
        </row>
        <row r="4938">
          <cell r="A4938">
            <v>4937</v>
          </cell>
          <cell r="B4938">
            <v>42769</v>
          </cell>
          <cell r="C4938" t="str">
            <v>FEBRERO</v>
          </cell>
          <cell r="D4938" t="str">
            <v>2017</v>
          </cell>
          <cell r="E4938">
            <v>985</v>
          </cell>
          <cell r="F4938" t="str">
            <v>AKW-894</v>
          </cell>
          <cell r="G4938" t="str">
            <v>TBN-978</v>
          </cell>
          <cell r="H4938" t="str">
            <v>LAS BAMBAS</v>
          </cell>
          <cell r="I4938">
            <v>48288</v>
          </cell>
          <cell r="J4938" t="str">
            <v>REPUESTO</v>
          </cell>
          <cell r="K4938" t="str">
            <v>ARANDELA PLANA 5/16</v>
          </cell>
          <cell r="L4938">
            <v>4</v>
          </cell>
          <cell r="M4938" t="str">
            <v>UNID.</v>
          </cell>
          <cell r="N4938" t="str">
            <v>TRACTO</v>
          </cell>
          <cell r="O4938">
            <v>0</v>
          </cell>
          <cell r="P4938" t="str">
            <v>M6</v>
          </cell>
          <cell r="Q4938" t="str">
            <v>J1</v>
          </cell>
          <cell r="R4938" t="str">
            <v>J6</v>
          </cell>
          <cell r="S4938" t="str">
            <v>ENTREGADO</v>
          </cell>
          <cell r="T4938">
            <v>42769</v>
          </cell>
          <cell r="U4938" t="str">
            <v>PARI VENTURA  EDSON ORLANDO</v>
          </cell>
          <cell r="V4938" t="str">
            <v>FLOREZ CONDORI  JOSE WILLIANS</v>
          </cell>
        </row>
        <row r="4939">
          <cell r="A4939">
            <v>4938</v>
          </cell>
          <cell r="B4939">
            <v>42769</v>
          </cell>
          <cell r="C4939" t="str">
            <v>FEBRERO</v>
          </cell>
          <cell r="D4939" t="str">
            <v>2017</v>
          </cell>
          <cell r="E4939">
            <v>985</v>
          </cell>
          <cell r="F4939" t="str">
            <v>AKW-894</v>
          </cell>
          <cell r="G4939" t="str">
            <v>TBN-978</v>
          </cell>
          <cell r="H4939" t="str">
            <v>LAS BAMBAS</v>
          </cell>
          <cell r="I4939">
            <v>48288</v>
          </cell>
          <cell r="J4939" t="str">
            <v>REPUESTO</v>
          </cell>
          <cell r="K4939" t="str">
            <v>TUERCA SEGURO 1/4</v>
          </cell>
          <cell r="L4939">
            <v>2</v>
          </cell>
          <cell r="M4939" t="str">
            <v>UNID.</v>
          </cell>
          <cell r="N4939" t="str">
            <v>TRACTO</v>
          </cell>
          <cell r="O4939">
            <v>0</v>
          </cell>
          <cell r="P4939" t="str">
            <v>M6</v>
          </cell>
          <cell r="Q4939" t="str">
            <v>J1</v>
          </cell>
          <cell r="R4939" t="str">
            <v>J6</v>
          </cell>
          <cell r="S4939" t="str">
            <v>ENTREGADO</v>
          </cell>
          <cell r="T4939">
            <v>42769</v>
          </cell>
          <cell r="U4939" t="str">
            <v>PARI VENTURA  EDSON ORLANDO</v>
          </cell>
          <cell r="V4939" t="str">
            <v>FLOREZ CONDORI  JOSE WILLIANS</v>
          </cell>
        </row>
        <row r="4940">
          <cell r="A4940">
            <v>4939</v>
          </cell>
          <cell r="B4940">
            <v>42769</v>
          </cell>
          <cell r="C4940" t="str">
            <v>FEBRERO</v>
          </cell>
          <cell r="D4940" t="str">
            <v>2017</v>
          </cell>
          <cell r="E4940">
            <v>985</v>
          </cell>
          <cell r="F4940" t="str">
            <v>AKW-894</v>
          </cell>
          <cell r="G4940" t="str">
            <v>TBN-978</v>
          </cell>
          <cell r="H4940" t="str">
            <v>LAS BAMBAS</v>
          </cell>
          <cell r="I4940">
            <v>48288</v>
          </cell>
          <cell r="J4940" t="str">
            <v>REPUESTO</v>
          </cell>
          <cell r="K4940" t="str">
            <v>PERNO 3/8 X 1</v>
          </cell>
          <cell r="L4940">
            <v>3</v>
          </cell>
          <cell r="M4940" t="str">
            <v>UNID.</v>
          </cell>
          <cell r="N4940" t="str">
            <v>TRACTO</v>
          </cell>
          <cell r="O4940">
            <v>0</v>
          </cell>
          <cell r="P4940" t="str">
            <v>M6</v>
          </cell>
          <cell r="Q4940" t="str">
            <v>J1</v>
          </cell>
          <cell r="R4940" t="str">
            <v>J6</v>
          </cell>
          <cell r="S4940" t="str">
            <v>ENTREGADO</v>
          </cell>
          <cell r="T4940">
            <v>42769</v>
          </cell>
          <cell r="U4940" t="str">
            <v>PARI VENTURA  EDSON ORLANDO</v>
          </cell>
          <cell r="V4940" t="str">
            <v>FLOREZ CONDORI  JOSE WILLIANS</v>
          </cell>
        </row>
        <row r="4941">
          <cell r="A4941">
            <v>4940</v>
          </cell>
          <cell r="B4941">
            <v>42769</v>
          </cell>
          <cell r="C4941" t="str">
            <v>FEBRERO</v>
          </cell>
          <cell r="D4941" t="str">
            <v>2017</v>
          </cell>
          <cell r="E4941">
            <v>985</v>
          </cell>
          <cell r="F4941" t="str">
            <v>AKW-894</v>
          </cell>
          <cell r="G4941" t="str">
            <v>TBN-978</v>
          </cell>
          <cell r="H4941" t="str">
            <v>LAS BAMBAS</v>
          </cell>
          <cell r="I4941">
            <v>48288</v>
          </cell>
          <cell r="J4941" t="str">
            <v>REPUESTO</v>
          </cell>
          <cell r="K4941" t="str">
            <v>TUERCA SEGURO 3/8</v>
          </cell>
          <cell r="L4941">
            <v>3</v>
          </cell>
          <cell r="M4941" t="str">
            <v>UNID.</v>
          </cell>
          <cell r="N4941" t="str">
            <v>TRACTO</v>
          </cell>
          <cell r="O4941">
            <v>0</v>
          </cell>
          <cell r="P4941" t="str">
            <v>M6</v>
          </cell>
          <cell r="Q4941" t="str">
            <v>J1</v>
          </cell>
          <cell r="R4941" t="str">
            <v>J6</v>
          </cell>
          <cell r="S4941" t="str">
            <v>ENTREGADO</v>
          </cell>
          <cell r="T4941">
            <v>42769</v>
          </cell>
          <cell r="U4941" t="str">
            <v>PARI VENTURA  EDSON ORLANDO</v>
          </cell>
          <cell r="V4941" t="str">
            <v>FLOREZ CONDORI  JOSE WILLIANS</v>
          </cell>
        </row>
        <row r="4942">
          <cell r="A4942">
            <v>4941</v>
          </cell>
          <cell r="B4942">
            <v>42769</v>
          </cell>
          <cell r="C4942" t="str">
            <v>FEBRERO</v>
          </cell>
          <cell r="D4942" t="str">
            <v>2017</v>
          </cell>
          <cell r="E4942">
            <v>985</v>
          </cell>
          <cell r="F4942" t="str">
            <v>AKW-894</v>
          </cell>
          <cell r="G4942" t="str">
            <v>TBN-978</v>
          </cell>
          <cell r="H4942" t="str">
            <v>LAS BAMBAS</v>
          </cell>
          <cell r="I4942">
            <v>48288</v>
          </cell>
          <cell r="J4942" t="str">
            <v>REPUESTO</v>
          </cell>
          <cell r="K4942" t="str">
            <v>ARANDELA PLANA 3/8</v>
          </cell>
          <cell r="L4942">
            <v>3</v>
          </cell>
          <cell r="M4942" t="str">
            <v>UNID.</v>
          </cell>
          <cell r="N4942" t="str">
            <v>TRACTO</v>
          </cell>
          <cell r="O4942">
            <v>0</v>
          </cell>
          <cell r="P4942" t="str">
            <v>M6</v>
          </cell>
          <cell r="Q4942" t="str">
            <v>J1</v>
          </cell>
          <cell r="R4942" t="str">
            <v>J6</v>
          </cell>
          <cell r="S4942" t="str">
            <v>ENTREGADO</v>
          </cell>
          <cell r="T4942">
            <v>42769</v>
          </cell>
          <cell r="U4942" t="str">
            <v>PARI VENTURA  EDSON ORLANDO</v>
          </cell>
          <cell r="V4942" t="str">
            <v>FLOREZ CONDORI  JOSE WILLIANS</v>
          </cell>
        </row>
        <row r="4943">
          <cell r="A4943">
            <v>4942</v>
          </cell>
          <cell r="B4943">
            <v>42769</v>
          </cell>
          <cell r="C4943" t="str">
            <v>FEBRERO</v>
          </cell>
          <cell r="D4943" t="str">
            <v>2017</v>
          </cell>
          <cell r="E4943">
            <v>990</v>
          </cell>
          <cell r="F4943" t="str">
            <v>D6F-903</v>
          </cell>
          <cell r="G4943" t="str">
            <v>B8K-997</v>
          </cell>
          <cell r="H4943" t="str">
            <v>LAS BAMBAS</v>
          </cell>
          <cell r="I4943">
            <v>606674</v>
          </cell>
          <cell r="J4943" t="str">
            <v>REPUESTO</v>
          </cell>
          <cell r="K4943" t="str">
            <v>PERNO 1/4 X 1</v>
          </cell>
          <cell r="L4943">
            <v>2</v>
          </cell>
          <cell r="M4943" t="str">
            <v>UNID.</v>
          </cell>
          <cell r="N4943" t="str">
            <v>TRACTO</v>
          </cell>
          <cell r="O4943">
            <v>0</v>
          </cell>
          <cell r="P4943" t="str">
            <v>E3</v>
          </cell>
          <cell r="Q4943" t="str">
            <v>J1</v>
          </cell>
          <cell r="R4943" t="str">
            <v>J6</v>
          </cell>
          <cell r="S4943" t="str">
            <v>ENTREGADO</v>
          </cell>
          <cell r="T4943">
            <v>42769</v>
          </cell>
          <cell r="U4943" t="str">
            <v>CONDORI CHURATA ALEX</v>
          </cell>
          <cell r="V4943" t="str">
            <v>FLOREZ CONDORI  JOSE WILLIANS</v>
          </cell>
        </row>
        <row r="4944">
          <cell r="A4944">
            <v>4943</v>
          </cell>
          <cell r="B4944">
            <v>42769</v>
          </cell>
          <cell r="C4944" t="str">
            <v>FEBRERO</v>
          </cell>
          <cell r="D4944" t="str">
            <v>2017</v>
          </cell>
          <cell r="E4944">
            <v>990</v>
          </cell>
          <cell r="F4944" t="str">
            <v>D6F-903</v>
          </cell>
          <cell r="G4944" t="str">
            <v>B8K-997</v>
          </cell>
          <cell r="H4944" t="str">
            <v>LAS BAMBAS</v>
          </cell>
          <cell r="I4944">
            <v>606674</v>
          </cell>
          <cell r="J4944" t="str">
            <v>REPUESTO</v>
          </cell>
          <cell r="K4944" t="str">
            <v>ARANDELA PLANA 1/4</v>
          </cell>
          <cell r="L4944">
            <v>2</v>
          </cell>
          <cell r="M4944" t="str">
            <v>UNID.</v>
          </cell>
          <cell r="N4944" t="str">
            <v>TRACTO</v>
          </cell>
          <cell r="O4944">
            <v>0</v>
          </cell>
          <cell r="P4944" t="str">
            <v>E3</v>
          </cell>
          <cell r="Q4944" t="str">
            <v>J1</v>
          </cell>
          <cell r="R4944" t="str">
            <v>J6</v>
          </cell>
          <cell r="S4944" t="str">
            <v>ENTREGADO</v>
          </cell>
          <cell r="T4944">
            <v>42769</v>
          </cell>
          <cell r="U4944" t="str">
            <v>CONDORI CHURATA ALEX</v>
          </cell>
          <cell r="V4944" t="str">
            <v>FLOREZ CONDORI  JOSE WILLIANS</v>
          </cell>
        </row>
        <row r="4945">
          <cell r="A4945">
            <v>4944</v>
          </cell>
          <cell r="B4945">
            <v>42769</v>
          </cell>
          <cell r="C4945" t="str">
            <v>FEBRERO</v>
          </cell>
          <cell r="D4945" t="str">
            <v>2017</v>
          </cell>
          <cell r="E4945">
            <v>990</v>
          </cell>
          <cell r="F4945" t="str">
            <v>D6F-903</v>
          </cell>
          <cell r="G4945" t="str">
            <v>B8K-997</v>
          </cell>
          <cell r="H4945" t="str">
            <v>LAS BAMBAS</v>
          </cell>
          <cell r="I4945">
            <v>606674</v>
          </cell>
          <cell r="J4945" t="str">
            <v>REPUESTO</v>
          </cell>
          <cell r="K4945" t="str">
            <v>TUERCA SEGURO 1/4</v>
          </cell>
          <cell r="L4945">
            <v>2</v>
          </cell>
          <cell r="M4945" t="str">
            <v>UNID.</v>
          </cell>
          <cell r="N4945" t="str">
            <v>TRACTO</v>
          </cell>
          <cell r="O4945">
            <v>0</v>
          </cell>
          <cell r="P4945" t="str">
            <v>E3</v>
          </cell>
          <cell r="Q4945" t="str">
            <v>J1</v>
          </cell>
          <cell r="R4945" t="str">
            <v>J6</v>
          </cell>
          <cell r="S4945" t="str">
            <v>ENTREGADO</v>
          </cell>
          <cell r="T4945">
            <v>42769</v>
          </cell>
          <cell r="U4945" t="str">
            <v>CONDORI CHURATA ALEX</v>
          </cell>
          <cell r="V4945" t="str">
            <v>FLOREZ CONDORI  JOSE WILLIANS</v>
          </cell>
        </row>
        <row r="4946">
          <cell r="A4946">
            <v>4945</v>
          </cell>
          <cell r="B4946">
            <v>42769</v>
          </cell>
          <cell r="C4946" t="str">
            <v>FEBRERO</v>
          </cell>
          <cell r="D4946" t="str">
            <v>2017</v>
          </cell>
          <cell r="E4946">
            <v>984</v>
          </cell>
          <cell r="F4946" t="str">
            <v>C5R-895</v>
          </cell>
          <cell r="G4946" t="str">
            <v>TBL-976</v>
          </cell>
          <cell r="H4946" t="str">
            <v>LAS BAMBAS</v>
          </cell>
          <cell r="I4946">
            <v>176811</v>
          </cell>
          <cell r="J4946" t="str">
            <v>REPUESTO</v>
          </cell>
          <cell r="K4946" t="str">
            <v>REFRIGERANTE</v>
          </cell>
          <cell r="L4946">
            <v>10</v>
          </cell>
          <cell r="M4946" t="str">
            <v>GLNS.</v>
          </cell>
          <cell r="N4946" t="str">
            <v>TRACTO</v>
          </cell>
          <cell r="O4946">
            <v>0</v>
          </cell>
          <cell r="P4946" t="str">
            <v>M1</v>
          </cell>
          <cell r="Q4946" t="str">
            <v>J1</v>
          </cell>
          <cell r="R4946" t="str">
            <v>J6</v>
          </cell>
          <cell r="S4946" t="str">
            <v>ENTREGADO</v>
          </cell>
          <cell r="T4946">
            <v>42769</v>
          </cell>
          <cell r="U4946" t="str">
            <v>CABEZAS SANCHEZ JEAN JHONATAN</v>
          </cell>
          <cell r="V4946" t="str">
            <v>FLOREZ CONDORI  JOSE WILLIANS</v>
          </cell>
        </row>
        <row r="4947">
          <cell r="A4947">
            <v>4946</v>
          </cell>
          <cell r="B4947">
            <v>42769</v>
          </cell>
          <cell r="C4947" t="str">
            <v>FEBRERO</v>
          </cell>
          <cell r="D4947" t="str">
            <v>2017</v>
          </cell>
          <cell r="E4947">
            <v>990</v>
          </cell>
          <cell r="F4947" t="str">
            <v>D6F-903</v>
          </cell>
          <cell r="G4947" t="str">
            <v>B8K-997</v>
          </cell>
          <cell r="H4947" t="str">
            <v>LAS BAMBAS</v>
          </cell>
          <cell r="I4947">
            <v>606674</v>
          </cell>
          <cell r="J4947" t="str">
            <v>SERVICIO</v>
          </cell>
          <cell r="K4947" t="str">
            <v>SERVICIO DE REPARACION DE PETETE</v>
          </cell>
          <cell r="L4947">
            <v>1</v>
          </cell>
          <cell r="M4947" t="str">
            <v>UNID.</v>
          </cell>
          <cell r="N4947" t="str">
            <v>TRACTO</v>
          </cell>
          <cell r="O4947">
            <v>1</v>
          </cell>
          <cell r="P4947" t="str">
            <v>E2</v>
          </cell>
          <cell r="Q4947" t="str">
            <v>J1</v>
          </cell>
          <cell r="R4947" t="str">
            <v>J6</v>
          </cell>
          <cell r="S4947" t="str">
            <v>ENTREGADO</v>
          </cell>
          <cell r="T4947">
            <v>42770</v>
          </cell>
          <cell r="U4947" t="str">
            <v>YUCA BELLIDO BORIS YERSY</v>
          </cell>
          <cell r="V4947" t="str">
            <v>FLOREZ CONDORI  JOSE WILLIANS</v>
          </cell>
        </row>
        <row r="4948">
          <cell r="A4948">
            <v>4947</v>
          </cell>
          <cell r="B4948">
            <v>42769</v>
          </cell>
          <cell r="C4948" t="str">
            <v>FEBRERO</v>
          </cell>
          <cell r="D4948" t="str">
            <v>2017</v>
          </cell>
          <cell r="E4948">
            <v>966</v>
          </cell>
          <cell r="F4948" t="str">
            <v>X2W-765</v>
          </cell>
          <cell r="G4948" t="str">
            <v>C5V-993</v>
          </cell>
          <cell r="H4948" t="str">
            <v>LAS BAMBAS</v>
          </cell>
          <cell r="I4948">
            <v>164235</v>
          </cell>
          <cell r="J4948" t="str">
            <v>REPUESTO</v>
          </cell>
          <cell r="K4948" t="str">
            <v>PERNO 3/8 X 1</v>
          </cell>
          <cell r="L4948">
            <v>4</v>
          </cell>
          <cell r="M4948" t="str">
            <v>UNID.</v>
          </cell>
          <cell r="N4948" t="str">
            <v>CISTERNA</v>
          </cell>
          <cell r="O4948">
            <v>0</v>
          </cell>
          <cell r="P4948" t="str">
            <v>E3</v>
          </cell>
          <cell r="Q4948" t="str">
            <v>J1</v>
          </cell>
          <cell r="R4948" t="str">
            <v>J6</v>
          </cell>
          <cell r="S4948" t="str">
            <v>ENTREGADO</v>
          </cell>
          <cell r="T4948">
            <v>42769</v>
          </cell>
          <cell r="U4948" t="str">
            <v>CONDORI CHURATA ALEX</v>
          </cell>
          <cell r="V4948" t="str">
            <v>FLOREZ CONDORI  JOSE WILLIANS</v>
          </cell>
        </row>
        <row r="4949">
          <cell r="A4949">
            <v>4948</v>
          </cell>
          <cell r="B4949">
            <v>42769</v>
          </cell>
          <cell r="C4949" t="str">
            <v>FEBRERO</v>
          </cell>
          <cell r="D4949" t="str">
            <v>2017</v>
          </cell>
          <cell r="E4949">
            <v>966</v>
          </cell>
          <cell r="F4949" t="str">
            <v>X2W-765</v>
          </cell>
          <cell r="G4949" t="str">
            <v>C5V-993</v>
          </cell>
          <cell r="H4949" t="str">
            <v>LAS BAMBAS</v>
          </cell>
          <cell r="I4949">
            <v>164235</v>
          </cell>
          <cell r="J4949" t="str">
            <v>REPUESTO</v>
          </cell>
          <cell r="K4949" t="str">
            <v>TUERCA SEGURA 3/8</v>
          </cell>
          <cell r="L4949">
            <v>4</v>
          </cell>
          <cell r="M4949" t="str">
            <v>UNID.</v>
          </cell>
          <cell r="N4949" t="str">
            <v>CISTERNA</v>
          </cell>
          <cell r="O4949">
            <v>0</v>
          </cell>
          <cell r="P4949" t="str">
            <v>E3</v>
          </cell>
          <cell r="Q4949" t="str">
            <v>J1</v>
          </cell>
          <cell r="R4949" t="str">
            <v>J6</v>
          </cell>
          <cell r="S4949" t="str">
            <v>ENTREGADO</v>
          </cell>
          <cell r="T4949">
            <v>42769</v>
          </cell>
          <cell r="U4949" t="str">
            <v>CONDORI CHURATA ALEX</v>
          </cell>
          <cell r="V4949" t="str">
            <v>FLOREZ CONDORI  JOSE WILLIANS</v>
          </cell>
        </row>
        <row r="4950">
          <cell r="A4950">
            <v>4949</v>
          </cell>
          <cell r="B4950">
            <v>42769</v>
          </cell>
          <cell r="C4950" t="str">
            <v>FEBRERO</v>
          </cell>
          <cell r="D4950" t="str">
            <v>2017</v>
          </cell>
          <cell r="E4950">
            <v>966</v>
          </cell>
          <cell r="F4950" t="str">
            <v>X2W-765</v>
          </cell>
          <cell r="G4950" t="str">
            <v>C5V-993</v>
          </cell>
          <cell r="H4950" t="str">
            <v>LAS BAMBAS</v>
          </cell>
          <cell r="I4950">
            <v>164235</v>
          </cell>
          <cell r="J4950" t="str">
            <v>REPUESTO</v>
          </cell>
          <cell r="K4950" t="str">
            <v>ARANDELA PLANA 3/8</v>
          </cell>
          <cell r="L4950">
            <v>8</v>
          </cell>
          <cell r="M4950" t="str">
            <v>UNID.</v>
          </cell>
          <cell r="N4950" t="str">
            <v>CISTERNA</v>
          </cell>
          <cell r="O4950">
            <v>0</v>
          </cell>
          <cell r="P4950" t="str">
            <v>E3</v>
          </cell>
          <cell r="Q4950" t="str">
            <v>J1</v>
          </cell>
          <cell r="R4950" t="str">
            <v>J6</v>
          </cell>
          <cell r="S4950" t="str">
            <v>ENTREGADO</v>
          </cell>
          <cell r="T4950">
            <v>42769</v>
          </cell>
          <cell r="U4950" t="str">
            <v>CONDORI CHURATA ALEX</v>
          </cell>
          <cell r="V4950" t="str">
            <v>FLOREZ CONDORI  JOSE WILLIANS</v>
          </cell>
        </row>
        <row r="4951">
          <cell r="A4951">
            <v>4950</v>
          </cell>
          <cell r="B4951">
            <v>42769</v>
          </cell>
          <cell r="C4951" t="str">
            <v>FEBRERO</v>
          </cell>
          <cell r="D4951" t="str">
            <v>2017</v>
          </cell>
          <cell r="E4951">
            <v>987</v>
          </cell>
          <cell r="F4951" t="str">
            <v>D3O-745</v>
          </cell>
          <cell r="G4951" t="str">
            <v>F3L-979</v>
          </cell>
          <cell r="H4951" t="str">
            <v>LAS BAMBAS</v>
          </cell>
          <cell r="I4951">
            <v>167094</v>
          </cell>
          <cell r="J4951" t="str">
            <v>REPUESTO</v>
          </cell>
          <cell r="K4951" t="str">
            <v>DISCO DE TORNAMESA</v>
          </cell>
          <cell r="L4951">
            <v>1</v>
          </cell>
          <cell r="M4951" t="str">
            <v>UNID.</v>
          </cell>
          <cell r="N4951" t="str">
            <v>CISTERNA</v>
          </cell>
          <cell r="O4951">
            <v>0</v>
          </cell>
          <cell r="P4951" t="str">
            <v>M2</v>
          </cell>
          <cell r="Q4951" t="str">
            <v>J1</v>
          </cell>
          <cell r="R4951" t="str">
            <v>J6</v>
          </cell>
          <cell r="S4951" t="str">
            <v>ENTREGADO</v>
          </cell>
          <cell r="T4951">
            <v>42769</v>
          </cell>
          <cell r="U4951" t="str">
            <v>CHUMPITAZ GAGO JULIO ENRIQUE</v>
          </cell>
          <cell r="V4951" t="str">
            <v>FLOREZ CONDORI  JOSE WILLIANS</v>
          </cell>
        </row>
        <row r="4952">
          <cell r="A4952">
            <v>4951</v>
          </cell>
          <cell r="B4952">
            <v>42769</v>
          </cell>
          <cell r="C4952" t="str">
            <v>FEBRERO</v>
          </cell>
          <cell r="D4952" t="str">
            <v>2017</v>
          </cell>
          <cell r="E4952">
            <v>987</v>
          </cell>
          <cell r="F4952" t="str">
            <v>D3O-745</v>
          </cell>
          <cell r="G4952" t="str">
            <v>F3L-979</v>
          </cell>
          <cell r="H4952" t="str">
            <v>LAS BAMBAS</v>
          </cell>
          <cell r="I4952">
            <v>167094</v>
          </cell>
          <cell r="J4952" t="str">
            <v>REPUESTO</v>
          </cell>
          <cell r="K4952" t="str">
            <v>SEGURO DE TORNAMESA</v>
          </cell>
          <cell r="L4952">
            <v>1</v>
          </cell>
          <cell r="M4952" t="str">
            <v>UNID.</v>
          </cell>
          <cell r="N4952" t="str">
            <v>CISTERNA</v>
          </cell>
          <cell r="O4952">
            <v>0</v>
          </cell>
          <cell r="P4952" t="str">
            <v>M2</v>
          </cell>
          <cell r="Q4952" t="str">
            <v>J1</v>
          </cell>
          <cell r="R4952" t="str">
            <v>J6</v>
          </cell>
          <cell r="S4952" t="str">
            <v>ENTREGADO</v>
          </cell>
          <cell r="T4952">
            <v>42769</v>
          </cell>
          <cell r="U4952" t="str">
            <v>CHUMPITAZ GAGO JULIO ENRIQUE</v>
          </cell>
          <cell r="V4952" t="str">
            <v>FLOREZ CONDORI  JOSE WILLIANS</v>
          </cell>
        </row>
        <row r="4953">
          <cell r="A4953">
            <v>4952</v>
          </cell>
          <cell r="B4953">
            <v>42769</v>
          </cell>
          <cell r="C4953" t="str">
            <v>FEBRERO</v>
          </cell>
          <cell r="D4953" t="str">
            <v>2017</v>
          </cell>
          <cell r="E4953">
            <v>987</v>
          </cell>
          <cell r="F4953" t="str">
            <v>D3O-745</v>
          </cell>
          <cell r="G4953" t="str">
            <v>F3L-979</v>
          </cell>
          <cell r="H4953" t="str">
            <v>LAS BAMBAS</v>
          </cell>
          <cell r="I4953">
            <v>167094</v>
          </cell>
          <cell r="J4953" t="str">
            <v>REPUESTO</v>
          </cell>
          <cell r="K4953" t="str">
            <v>LLANTAS REENCAUCHADAS</v>
          </cell>
          <cell r="L4953">
            <v>3</v>
          </cell>
          <cell r="M4953" t="str">
            <v>UNID.</v>
          </cell>
          <cell r="N4953" t="str">
            <v>CISTERNA</v>
          </cell>
          <cell r="O4953">
            <v>0</v>
          </cell>
          <cell r="P4953" t="str">
            <v>N1</v>
          </cell>
          <cell r="Q4953" t="str">
            <v>J1</v>
          </cell>
          <cell r="R4953" t="str">
            <v>J6</v>
          </cell>
          <cell r="S4953" t="str">
            <v>ENTREGADO</v>
          </cell>
          <cell r="T4953">
            <v>42769</v>
          </cell>
          <cell r="U4953" t="str">
            <v>AGUILAR CCANTUTA WILLY</v>
          </cell>
          <cell r="V4953" t="str">
            <v>FLOREZ CONDORI  JOSE WILLIANS</v>
          </cell>
        </row>
        <row r="4954">
          <cell r="A4954">
            <v>4953</v>
          </cell>
          <cell r="B4954">
            <v>42769</v>
          </cell>
          <cell r="C4954" t="str">
            <v>FEBRERO</v>
          </cell>
          <cell r="D4954" t="str">
            <v>2017</v>
          </cell>
          <cell r="E4954">
            <v>200</v>
          </cell>
          <cell r="F4954" t="str">
            <v>TALLER</v>
          </cell>
          <cell r="G4954" t="str">
            <v>TALLER</v>
          </cell>
          <cell r="H4954" t="str">
            <v>TALLER</v>
          </cell>
          <cell r="I4954" t="str">
            <v>TALLER</v>
          </cell>
          <cell r="J4954" t="str">
            <v>INSUMO TALLER</v>
          </cell>
          <cell r="K4954" t="str">
            <v>TRAPOS SUELTOS</v>
          </cell>
          <cell r="L4954">
            <v>1</v>
          </cell>
          <cell r="M4954" t="str">
            <v>KG.</v>
          </cell>
          <cell r="N4954" t="str">
            <v>TALLER</v>
          </cell>
          <cell r="O4954">
            <v>0</v>
          </cell>
          <cell r="P4954" t="str">
            <v>J6</v>
          </cell>
          <cell r="Q4954" t="str">
            <v>J6</v>
          </cell>
          <cell r="R4954" t="str">
            <v>J6</v>
          </cell>
          <cell r="S4954" t="str">
            <v>ENTREGADO</v>
          </cell>
          <cell r="T4954">
            <v>42769</v>
          </cell>
          <cell r="U4954" t="str">
            <v>VILLANUEVA BEJAR  YHORDAN MICHEL</v>
          </cell>
          <cell r="V4954" t="str">
            <v>VILLANUEVA BEJAR  YHORDAN MICHEL</v>
          </cell>
        </row>
        <row r="4955">
          <cell r="A4955">
            <v>4954</v>
          </cell>
          <cell r="B4955">
            <v>42770</v>
          </cell>
          <cell r="C4955" t="str">
            <v>FEBRERO</v>
          </cell>
          <cell r="D4955" t="str">
            <v>2017</v>
          </cell>
          <cell r="E4955">
            <v>984</v>
          </cell>
          <cell r="F4955" t="str">
            <v>C5R-895</v>
          </cell>
          <cell r="G4955" t="str">
            <v>TBL-976</v>
          </cell>
          <cell r="H4955" t="str">
            <v>LAS BAMBAS</v>
          </cell>
          <cell r="I4955">
            <v>176811</v>
          </cell>
          <cell r="J4955" t="str">
            <v>REPUESTO</v>
          </cell>
          <cell r="K4955" t="str">
            <v>LIQUIDO REFRIGERANTE</v>
          </cell>
          <cell r="L4955">
            <v>1</v>
          </cell>
          <cell r="M4955" t="str">
            <v>GLNS.</v>
          </cell>
          <cell r="N4955" t="str">
            <v>TRACTO</v>
          </cell>
          <cell r="O4955">
            <v>-1</v>
          </cell>
          <cell r="P4955" t="str">
            <v>J5</v>
          </cell>
          <cell r="Q4955" t="str">
            <v>J7</v>
          </cell>
          <cell r="R4955" t="str">
            <v>J5</v>
          </cell>
          <cell r="S4955" t="str">
            <v>ENTREGADO</v>
          </cell>
          <cell r="T4955">
            <v>42769</v>
          </cell>
          <cell r="U4955" t="str">
            <v>CONZA HUALLA NOELIA</v>
          </cell>
          <cell r="V4955" t="str">
            <v>DONAYRE INGA PEDRO</v>
          </cell>
        </row>
        <row r="4956">
          <cell r="A4956">
            <v>4955</v>
          </cell>
          <cell r="B4956">
            <v>42771</v>
          </cell>
          <cell r="C4956" t="str">
            <v>FEBRERO</v>
          </cell>
          <cell r="D4956" t="str">
            <v>2017</v>
          </cell>
          <cell r="E4956">
            <v>975</v>
          </cell>
          <cell r="F4956" t="str">
            <v>C9M-902</v>
          </cell>
          <cell r="G4956" t="str">
            <v>B8L-970</v>
          </cell>
          <cell r="H4956" t="str">
            <v>LAS BAMBAS</v>
          </cell>
          <cell r="I4956">
            <v>216482</v>
          </cell>
          <cell r="J4956" t="str">
            <v>REPUESTO</v>
          </cell>
          <cell r="K4956" t="str">
            <v>FARO NEBLINERO</v>
          </cell>
          <cell r="L4956">
            <v>1</v>
          </cell>
          <cell r="M4956" t="str">
            <v>UNID.</v>
          </cell>
          <cell r="N4956" t="str">
            <v>TRACTO</v>
          </cell>
          <cell r="O4956">
            <v>0</v>
          </cell>
          <cell r="P4956" t="str">
            <v>E3</v>
          </cell>
          <cell r="Q4956" t="str">
            <v>J1</v>
          </cell>
          <cell r="R4956" t="str">
            <v>J8</v>
          </cell>
          <cell r="S4956" t="str">
            <v>ENTREGADO</v>
          </cell>
          <cell r="T4956">
            <v>42771</v>
          </cell>
          <cell r="U4956" t="str">
            <v>CONDORI CHURATA ALEX</v>
          </cell>
          <cell r="V4956" t="str">
            <v>FLOREZ CONDORI  JOSE WILLIANS</v>
          </cell>
        </row>
        <row r="4957">
          <cell r="A4957">
            <v>4956</v>
          </cell>
          <cell r="B4957">
            <v>42771</v>
          </cell>
          <cell r="C4957" t="str">
            <v>FEBRERO</v>
          </cell>
          <cell r="D4957" t="str">
            <v>2017</v>
          </cell>
          <cell r="E4957">
            <v>982</v>
          </cell>
          <cell r="F4957" t="str">
            <v>B2L-889</v>
          </cell>
          <cell r="G4957" t="str">
            <v>CAMION</v>
          </cell>
          <cell r="H4957" t="str">
            <v>TAMBOMAYO</v>
          </cell>
          <cell r="I4957">
            <v>125988</v>
          </cell>
          <cell r="J4957" t="str">
            <v>REPUESTO</v>
          </cell>
          <cell r="K4957" t="str">
            <v>DADO 17 ESTRELLADO</v>
          </cell>
          <cell r="L4957">
            <v>1</v>
          </cell>
          <cell r="M4957" t="str">
            <v>UNID.</v>
          </cell>
          <cell r="N4957" t="str">
            <v>TRACTO</v>
          </cell>
          <cell r="O4957">
            <v>0</v>
          </cell>
          <cell r="P4957" t="str">
            <v>M2</v>
          </cell>
          <cell r="Q4957" t="str">
            <v>J1</v>
          </cell>
          <cell r="R4957" t="str">
            <v>J8</v>
          </cell>
          <cell r="S4957" t="str">
            <v>ENTREGADO</v>
          </cell>
          <cell r="T4957">
            <v>42771</v>
          </cell>
          <cell r="U4957" t="str">
            <v>CHUMPITAZ GAGO JULIO ENRIQUE</v>
          </cell>
          <cell r="V4957" t="str">
            <v>FLOREZ CONDORI  JOSE WILLIANS</v>
          </cell>
        </row>
        <row r="4958">
          <cell r="A4958">
            <v>4957</v>
          </cell>
          <cell r="B4958">
            <v>42771</v>
          </cell>
          <cell r="C4958" t="str">
            <v>FEBRERO</v>
          </cell>
          <cell r="D4958" t="str">
            <v>2017</v>
          </cell>
          <cell r="E4958">
            <v>200</v>
          </cell>
          <cell r="F4958" t="str">
            <v>TALLER</v>
          </cell>
          <cell r="G4958" t="str">
            <v>TALLER</v>
          </cell>
          <cell r="H4958" t="str">
            <v>TALLER</v>
          </cell>
          <cell r="I4958" t="str">
            <v>TALLER</v>
          </cell>
          <cell r="J4958" t="str">
            <v>REPUESTO</v>
          </cell>
          <cell r="K4958" t="str">
            <v>DADO TORX NRO 55</v>
          </cell>
          <cell r="L4958">
            <v>1</v>
          </cell>
          <cell r="M4958" t="str">
            <v>UNID.</v>
          </cell>
          <cell r="N4958" t="str">
            <v>TALLER</v>
          </cell>
          <cell r="O4958">
            <v>0</v>
          </cell>
          <cell r="P4958" t="str">
            <v>M2</v>
          </cell>
          <cell r="Q4958" t="str">
            <v>J1</v>
          </cell>
          <cell r="R4958" t="str">
            <v>J8</v>
          </cell>
          <cell r="S4958" t="str">
            <v>ENTREGADO</v>
          </cell>
          <cell r="T4958">
            <v>42771</v>
          </cell>
          <cell r="U4958" t="str">
            <v>CHUMPITAZ GAGO JULIO ENRIQUE</v>
          </cell>
          <cell r="V4958" t="str">
            <v>FLOREZ CONDORI  JOSE WILLIANS</v>
          </cell>
        </row>
        <row r="4959">
          <cell r="A4959">
            <v>4958</v>
          </cell>
          <cell r="B4959">
            <v>42771</v>
          </cell>
          <cell r="C4959" t="str">
            <v>FEBRERO</v>
          </cell>
          <cell r="D4959" t="str">
            <v>2017</v>
          </cell>
          <cell r="E4959">
            <v>200</v>
          </cell>
          <cell r="F4959" t="str">
            <v>TALLER</v>
          </cell>
          <cell r="G4959" t="str">
            <v>TALLER</v>
          </cell>
          <cell r="H4959" t="str">
            <v>TALLER</v>
          </cell>
          <cell r="I4959" t="str">
            <v>TALLER</v>
          </cell>
          <cell r="J4959" t="str">
            <v>MATERIALES</v>
          </cell>
          <cell r="K4959" t="str">
            <v>CAJA DE HERRAMIENTA DESPLEGABLE</v>
          </cell>
          <cell r="L4959">
            <v>1</v>
          </cell>
          <cell r="M4959" t="str">
            <v>UNID.</v>
          </cell>
          <cell r="N4959" t="str">
            <v>TALLER</v>
          </cell>
          <cell r="O4959">
            <v>19</v>
          </cell>
          <cell r="P4959" t="str">
            <v>E3</v>
          </cell>
          <cell r="Q4959" t="str">
            <v>J1</v>
          </cell>
          <cell r="R4959" t="str">
            <v>J8</v>
          </cell>
          <cell r="S4959" t="str">
            <v>PENDIENTE</v>
          </cell>
          <cell r="T4959">
            <v>0</v>
          </cell>
          <cell r="U4959" t="str">
            <v>CONDORI CHURATA ALEX</v>
          </cell>
          <cell r="V4959" t="str">
            <v>FLOREZ CONDORI  JOSE WILLIANS</v>
          </cell>
        </row>
        <row r="4960">
          <cell r="A4960">
            <v>4959</v>
          </cell>
          <cell r="B4960">
            <v>42771</v>
          </cell>
          <cell r="C4960" t="str">
            <v>FEBRERO</v>
          </cell>
          <cell r="D4960" t="str">
            <v>2017</v>
          </cell>
          <cell r="E4960">
            <v>992</v>
          </cell>
          <cell r="F4960" t="str">
            <v>D3Q-741</v>
          </cell>
          <cell r="G4960" t="str">
            <v>D2E-976</v>
          </cell>
          <cell r="H4960" t="str">
            <v>LAS BAMBAS</v>
          </cell>
          <cell r="I4960">
            <v>170168</v>
          </cell>
          <cell r="J4960" t="str">
            <v>REPUESTO</v>
          </cell>
          <cell r="K4960" t="str">
            <v>FARO NEBLINERO</v>
          </cell>
          <cell r="L4960">
            <v>2</v>
          </cell>
          <cell r="M4960" t="str">
            <v>UNID.</v>
          </cell>
          <cell r="N4960" t="str">
            <v>TRACTO</v>
          </cell>
          <cell r="O4960">
            <v>0</v>
          </cell>
          <cell r="P4960" t="str">
            <v>E3</v>
          </cell>
          <cell r="Q4960" t="str">
            <v>J1</v>
          </cell>
          <cell r="R4960" t="str">
            <v>J8</v>
          </cell>
          <cell r="S4960" t="str">
            <v>PENDIENTE</v>
          </cell>
          <cell r="T4960">
            <v>42771</v>
          </cell>
          <cell r="U4960" t="str">
            <v>CONDORI CHURATA ALEX</v>
          </cell>
          <cell r="V4960" t="str">
            <v>FLOREZ CONDORI  JOSE WILLIANS</v>
          </cell>
        </row>
        <row r="4961">
          <cell r="A4961">
            <v>4960</v>
          </cell>
          <cell r="B4961">
            <v>42771</v>
          </cell>
          <cell r="C4961" t="str">
            <v>FEBRERO</v>
          </cell>
          <cell r="D4961" t="str">
            <v>2017</v>
          </cell>
          <cell r="E4961">
            <v>975</v>
          </cell>
          <cell r="F4961" t="str">
            <v>C9M-902</v>
          </cell>
          <cell r="G4961" t="str">
            <v>B8L-970</v>
          </cell>
          <cell r="H4961" t="str">
            <v>LAS BAMBAS</v>
          </cell>
          <cell r="I4961">
            <v>216482</v>
          </cell>
          <cell r="J4961" t="str">
            <v>SERVICIO</v>
          </cell>
          <cell r="K4961" t="str">
            <v>SERVICIO DE REPARACION DE RADIO DE COMUNICACIÓN</v>
          </cell>
          <cell r="L4961">
            <v>1</v>
          </cell>
          <cell r="M4961" t="str">
            <v>UNID.</v>
          </cell>
          <cell r="N4961" t="str">
            <v>TRACTO</v>
          </cell>
          <cell r="O4961">
            <v>2</v>
          </cell>
          <cell r="P4961" t="str">
            <v>E3</v>
          </cell>
          <cell r="Q4961" t="str">
            <v>J1</v>
          </cell>
          <cell r="R4961" t="str">
            <v>J8</v>
          </cell>
          <cell r="S4961" t="str">
            <v>ENTREGADO</v>
          </cell>
          <cell r="T4961">
            <v>42773</v>
          </cell>
          <cell r="U4961" t="str">
            <v>CONDORI CHURATA ALEX</v>
          </cell>
          <cell r="V4961" t="str">
            <v>FLOREZ CONDORI  JOSE WILLIANS</v>
          </cell>
        </row>
        <row r="4962">
          <cell r="A4962">
            <v>4961</v>
          </cell>
          <cell r="B4962">
            <v>42771</v>
          </cell>
          <cell r="C4962" t="str">
            <v>FEBRERO</v>
          </cell>
          <cell r="D4962" t="str">
            <v>2017</v>
          </cell>
          <cell r="E4962">
            <v>983</v>
          </cell>
          <cell r="F4962" t="str">
            <v>ABQ-703</v>
          </cell>
          <cell r="G4962" t="str">
            <v>D0Z-994</v>
          </cell>
          <cell r="H4962" t="str">
            <v>LAS BAMBAS</v>
          </cell>
          <cell r="I4962">
            <v>110477</v>
          </cell>
          <cell r="J4962" t="str">
            <v>REPUESTO</v>
          </cell>
          <cell r="K4962" t="str">
            <v>ABRAZADERA</v>
          </cell>
          <cell r="L4962">
            <v>1</v>
          </cell>
          <cell r="M4962" t="str">
            <v>UNID.</v>
          </cell>
          <cell r="N4962" t="str">
            <v>TRACTO</v>
          </cell>
          <cell r="O4962">
            <v>0</v>
          </cell>
          <cell r="P4962" t="str">
            <v>M2</v>
          </cell>
          <cell r="Q4962" t="str">
            <v>J1</v>
          </cell>
          <cell r="R4962" t="str">
            <v>J8</v>
          </cell>
          <cell r="S4962" t="str">
            <v>ENTREGADO</v>
          </cell>
          <cell r="T4962">
            <v>42771</v>
          </cell>
          <cell r="U4962" t="str">
            <v>CHUMPITAZ GAGO JULIO ENRIQUE</v>
          </cell>
          <cell r="V4962" t="str">
            <v>FLOREZ CONDORI  JOSE WILLIANS</v>
          </cell>
        </row>
        <row r="4963">
          <cell r="A4963">
            <v>4962</v>
          </cell>
          <cell r="B4963">
            <v>42771</v>
          </cell>
          <cell r="C4963" t="str">
            <v>FEBRERO</v>
          </cell>
          <cell r="D4963" t="str">
            <v>2017</v>
          </cell>
          <cell r="E4963">
            <v>992</v>
          </cell>
          <cell r="F4963" t="str">
            <v>D3Q-741</v>
          </cell>
          <cell r="G4963" t="str">
            <v>D2E-976</v>
          </cell>
          <cell r="H4963" t="str">
            <v>LAS BAMBAS</v>
          </cell>
          <cell r="I4963">
            <v>170168</v>
          </cell>
          <cell r="J4963" t="str">
            <v>REPUESTO</v>
          </cell>
          <cell r="K4963" t="str">
            <v>PERNO DE 5/16 X 2"</v>
          </cell>
          <cell r="L4963">
            <v>2</v>
          </cell>
          <cell r="M4963" t="str">
            <v>UNID.</v>
          </cell>
          <cell r="N4963" t="str">
            <v>TRACTO</v>
          </cell>
          <cell r="O4963">
            <v>0</v>
          </cell>
          <cell r="P4963" t="str">
            <v>E3</v>
          </cell>
          <cell r="Q4963" t="str">
            <v>J1</v>
          </cell>
          <cell r="R4963" t="str">
            <v>J8</v>
          </cell>
          <cell r="S4963" t="str">
            <v>ENTREGADO</v>
          </cell>
          <cell r="T4963">
            <v>42771</v>
          </cell>
          <cell r="U4963" t="str">
            <v>CONDORI CHURATA ALEX</v>
          </cell>
          <cell r="V4963" t="str">
            <v>FLOREZ CONDORI  JOSE WILLIANS</v>
          </cell>
        </row>
        <row r="4964">
          <cell r="A4964">
            <v>4963</v>
          </cell>
          <cell r="B4964">
            <v>42771</v>
          </cell>
          <cell r="C4964" t="str">
            <v>FEBRERO</v>
          </cell>
          <cell r="D4964" t="str">
            <v>2017</v>
          </cell>
          <cell r="E4964">
            <v>992</v>
          </cell>
          <cell r="F4964" t="str">
            <v>D3Q-741</v>
          </cell>
          <cell r="G4964" t="str">
            <v>D2E-976</v>
          </cell>
          <cell r="H4964" t="str">
            <v>LAS BAMBAS</v>
          </cell>
          <cell r="I4964">
            <v>170168</v>
          </cell>
          <cell r="J4964" t="str">
            <v>REPUESTO</v>
          </cell>
          <cell r="K4964" t="str">
            <v>TUERCA 5/16</v>
          </cell>
          <cell r="L4964">
            <v>2</v>
          </cell>
          <cell r="M4964" t="str">
            <v>UNID.</v>
          </cell>
          <cell r="N4964" t="str">
            <v>TRACTO</v>
          </cell>
          <cell r="O4964">
            <v>0</v>
          </cell>
          <cell r="P4964" t="str">
            <v>E3</v>
          </cell>
          <cell r="Q4964" t="str">
            <v>J1</v>
          </cell>
          <cell r="R4964" t="str">
            <v>J8</v>
          </cell>
          <cell r="S4964" t="str">
            <v>ENTREGADO</v>
          </cell>
          <cell r="T4964">
            <v>42771</v>
          </cell>
          <cell r="U4964" t="str">
            <v>CONDORI CHURATA ALEX</v>
          </cell>
          <cell r="V4964" t="str">
            <v>FLOREZ CONDORI  JOSE WILLIANS</v>
          </cell>
        </row>
        <row r="4965">
          <cell r="A4965">
            <v>4964</v>
          </cell>
          <cell r="B4965">
            <v>42771</v>
          </cell>
          <cell r="C4965" t="str">
            <v>FEBRERO</v>
          </cell>
          <cell r="D4965" t="str">
            <v>2017</v>
          </cell>
          <cell r="E4965">
            <v>926</v>
          </cell>
          <cell r="F4965" t="str">
            <v>ABQ-705</v>
          </cell>
          <cell r="G4965" t="str">
            <v>D0Z-996</v>
          </cell>
          <cell r="H4965" t="str">
            <v>LAS BAMBAS</v>
          </cell>
          <cell r="I4965">
            <v>116133</v>
          </cell>
          <cell r="J4965" t="str">
            <v>REPUESTO</v>
          </cell>
          <cell r="K4965" t="str">
            <v>LLAVE DE PASO (JUEGO RH - LH)</v>
          </cell>
          <cell r="L4965">
            <v>1</v>
          </cell>
          <cell r="M4965" t="str">
            <v>UNID.</v>
          </cell>
          <cell r="N4965" t="str">
            <v>TRACTO</v>
          </cell>
          <cell r="O4965">
            <v>19</v>
          </cell>
          <cell r="P4965" t="str">
            <v>M2</v>
          </cell>
          <cell r="Q4965" t="str">
            <v>J1</v>
          </cell>
          <cell r="R4965" t="str">
            <v>J8</v>
          </cell>
          <cell r="S4965" t="str">
            <v>PENDIENTE</v>
          </cell>
          <cell r="T4965">
            <v>0</v>
          </cell>
          <cell r="U4965" t="str">
            <v>CHUMPITAZ GAGO JULIO ENRIQUE</v>
          </cell>
          <cell r="V4965" t="str">
            <v>FLOREZ CONDORI  JOSE WILLIANS</v>
          </cell>
        </row>
        <row r="4966">
          <cell r="A4966">
            <v>4965</v>
          </cell>
          <cell r="B4966">
            <v>42771</v>
          </cell>
          <cell r="C4966" t="str">
            <v>FEBRERO</v>
          </cell>
          <cell r="D4966" t="str">
            <v>2017</v>
          </cell>
          <cell r="E4966">
            <v>961</v>
          </cell>
          <cell r="F4966" t="str">
            <v>D6G-805</v>
          </cell>
          <cell r="G4966" t="str">
            <v>T4Z-996</v>
          </cell>
          <cell r="H4966" t="str">
            <v>LAS BAMBAS</v>
          </cell>
          <cell r="I4966">
            <v>229800</v>
          </cell>
          <cell r="J4966" t="str">
            <v>REPUESTO</v>
          </cell>
          <cell r="K4966" t="str">
            <v>GOBERNADOR  DE AIRE</v>
          </cell>
          <cell r="L4966">
            <v>1</v>
          </cell>
          <cell r="M4966" t="str">
            <v>UNID.</v>
          </cell>
          <cell r="N4966" t="str">
            <v>TRACTO</v>
          </cell>
          <cell r="O4966">
            <v>0</v>
          </cell>
          <cell r="P4966" t="str">
            <v>M2</v>
          </cell>
          <cell r="Q4966" t="str">
            <v>J1</v>
          </cell>
          <cell r="R4966" t="str">
            <v>J8</v>
          </cell>
          <cell r="S4966" t="str">
            <v>ENTREGADO</v>
          </cell>
          <cell r="T4966">
            <v>42771</v>
          </cell>
          <cell r="U4966" t="str">
            <v>CHUMPITAZ GAGO JULIO ENRIQUE</v>
          </cell>
          <cell r="V4966" t="str">
            <v>FLOREZ CONDORI  JOSE WILLIANS</v>
          </cell>
        </row>
        <row r="4967">
          <cell r="A4967">
            <v>4966</v>
          </cell>
          <cell r="B4967">
            <v>42771</v>
          </cell>
          <cell r="C4967" t="str">
            <v>FEBRERO</v>
          </cell>
          <cell r="D4967" t="str">
            <v>2017</v>
          </cell>
          <cell r="E4967">
            <v>991</v>
          </cell>
          <cell r="F4967" t="str">
            <v>A5O-859</v>
          </cell>
          <cell r="G4967" t="str">
            <v>B6Y-971</v>
          </cell>
          <cell r="H4967" t="str">
            <v>LAS BAMBAS</v>
          </cell>
          <cell r="I4967">
            <v>120535</v>
          </cell>
          <cell r="J4967" t="str">
            <v>REPUESTO</v>
          </cell>
          <cell r="K4967" t="str">
            <v>FOCO  PILOTO 2 CONTACTO 12V</v>
          </cell>
          <cell r="L4967">
            <v>1</v>
          </cell>
          <cell r="M4967" t="str">
            <v>UNID.</v>
          </cell>
          <cell r="N4967" t="str">
            <v>TRACTO</v>
          </cell>
          <cell r="O4967">
            <v>0</v>
          </cell>
          <cell r="P4967" t="str">
            <v>E3</v>
          </cell>
          <cell r="Q4967" t="str">
            <v>J1</v>
          </cell>
          <cell r="R4967" t="str">
            <v>J8</v>
          </cell>
          <cell r="S4967" t="str">
            <v>ENTREGADO</v>
          </cell>
          <cell r="T4967">
            <v>42771</v>
          </cell>
          <cell r="U4967" t="str">
            <v>CONDORI CHURATA ALEX</v>
          </cell>
          <cell r="V4967" t="str">
            <v>FLOREZ CONDORI  JOSE WILLIANS</v>
          </cell>
        </row>
        <row r="4968">
          <cell r="A4968">
            <v>4967</v>
          </cell>
          <cell r="B4968">
            <v>42771</v>
          </cell>
          <cell r="C4968" t="str">
            <v>FEBRERO</v>
          </cell>
          <cell r="D4968" t="str">
            <v>2017</v>
          </cell>
          <cell r="E4968">
            <v>991</v>
          </cell>
          <cell r="F4968" t="str">
            <v>A5O-859</v>
          </cell>
          <cell r="G4968" t="str">
            <v>B6Y-971</v>
          </cell>
          <cell r="H4968" t="str">
            <v>LAS BAMBAS</v>
          </cell>
          <cell r="I4968">
            <v>120535</v>
          </cell>
          <cell r="J4968" t="str">
            <v>REPUESTO</v>
          </cell>
          <cell r="K4968" t="str">
            <v>FARO DELANTERO  LH</v>
          </cell>
          <cell r="L4968">
            <v>1</v>
          </cell>
          <cell r="M4968" t="str">
            <v>UNID.</v>
          </cell>
          <cell r="N4968" t="str">
            <v>TRACTO</v>
          </cell>
          <cell r="O4968">
            <v>0</v>
          </cell>
          <cell r="P4968" t="str">
            <v>E3</v>
          </cell>
          <cell r="Q4968" t="str">
            <v>J1</v>
          </cell>
          <cell r="R4968" t="str">
            <v>J8</v>
          </cell>
          <cell r="S4968" t="str">
            <v>ENTREGADO</v>
          </cell>
          <cell r="T4968">
            <v>42771</v>
          </cell>
          <cell r="U4968" t="str">
            <v>CONDORI CHURATA ALEX</v>
          </cell>
          <cell r="V4968" t="str">
            <v>FLOREZ CONDORI  JOSE WILLIANS</v>
          </cell>
        </row>
        <row r="4969">
          <cell r="A4969">
            <v>4968</v>
          </cell>
          <cell r="B4969">
            <v>42771</v>
          </cell>
          <cell r="C4969" t="str">
            <v>FEBRERO</v>
          </cell>
          <cell r="D4969" t="str">
            <v>2017</v>
          </cell>
          <cell r="E4969">
            <v>991</v>
          </cell>
          <cell r="F4969" t="str">
            <v>A5O-859</v>
          </cell>
          <cell r="G4969" t="str">
            <v>B6Y-971</v>
          </cell>
          <cell r="H4969" t="str">
            <v>LAS BAMBAS</v>
          </cell>
          <cell r="I4969">
            <v>120535</v>
          </cell>
          <cell r="J4969" t="str">
            <v>REPUESTO</v>
          </cell>
          <cell r="K4969" t="str">
            <v>ACEITE DE MOTOR 15W40</v>
          </cell>
          <cell r="L4969">
            <v>1</v>
          </cell>
          <cell r="M4969" t="str">
            <v>GLNS.</v>
          </cell>
          <cell r="N4969" t="str">
            <v>TRACTO</v>
          </cell>
          <cell r="O4969">
            <v>0</v>
          </cell>
          <cell r="P4969" t="str">
            <v>J1</v>
          </cell>
          <cell r="Q4969" t="str">
            <v>J1</v>
          </cell>
          <cell r="R4969" t="str">
            <v>J8</v>
          </cell>
          <cell r="S4969" t="str">
            <v>ENTREGADO</v>
          </cell>
          <cell r="T4969">
            <v>42771</v>
          </cell>
          <cell r="U4969" t="str">
            <v>FLOREZ CONDORI  JOSE WILLIANS</v>
          </cell>
          <cell r="V4969" t="str">
            <v>FLOREZ CONDORI  JOSE WILLIANS</v>
          </cell>
        </row>
        <row r="4970">
          <cell r="A4970">
            <v>4969</v>
          </cell>
          <cell r="B4970">
            <v>42771</v>
          </cell>
          <cell r="C4970" t="str">
            <v>FEBRERO</v>
          </cell>
          <cell r="D4970" t="str">
            <v>2017</v>
          </cell>
          <cell r="E4970">
            <v>992</v>
          </cell>
          <cell r="F4970" t="str">
            <v>D3Q-741</v>
          </cell>
          <cell r="G4970" t="str">
            <v>D2E-976</v>
          </cell>
          <cell r="H4970" t="str">
            <v>LAS BAMBAS</v>
          </cell>
          <cell r="I4970">
            <v>170168</v>
          </cell>
          <cell r="J4970" t="str">
            <v>REPUESTO</v>
          </cell>
          <cell r="K4970" t="str">
            <v>REFRIGERANTE</v>
          </cell>
          <cell r="L4970">
            <v>1</v>
          </cell>
          <cell r="M4970" t="str">
            <v>GLNS.</v>
          </cell>
          <cell r="N4970" t="str">
            <v>TRACTO</v>
          </cell>
          <cell r="O4970">
            <v>0</v>
          </cell>
          <cell r="P4970" t="str">
            <v>J1</v>
          </cell>
          <cell r="Q4970" t="str">
            <v>J1</v>
          </cell>
          <cell r="R4970" t="str">
            <v>J8</v>
          </cell>
          <cell r="S4970" t="str">
            <v>ENTREGADO</v>
          </cell>
          <cell r="T4970">
            <v>42771</v>
          </cell>
          <cell r="U4970" t="str">
            <v>FLOREZ CONDORI  JOSE WILLIANS</v>
          </cell>
          <cell r="V4970" t="str">
            <v>FLOREZ CONDORI  JOSE WILLIANS</v>
          </cell>
        </row>
        <row r="4971">
          <cell r="A4971">
            <v>4970</v>
          </cell>
          <cell r="B4971">
            <v>42771</v>
          </cell>
          <cell r="C4971" t="str">
            <v>FEBRERO</v>
          </cell>
          <cell r="D4971" t="str">
            <v>2017</v>
          </cell>
          <cell r="E4971">
            <v>992</v>
          </cell>
          <cell r="F4971" t="str">
            <v>D3Q-741</v>
          </cell>
          <cell r="G4971" t="str">
            <v>D2E-976</v>
          </cell>
          <cell r="H4971" t="str">
            <v>LAS BAMBAS</v>
          </cell>
          <cell r="I4971">
            <v>170168</v>
          </cell>
          <cell r="J4971" t="str">
            <v>REPUESTO</v>
          </cell>
          <cell r="K4971" t="str">
            <v>AGUA LIMPIA PARABRISA</v>
          </cell>
          <cell r="L4971">
            <v>1</v>
          </cell>
          <cell r="M4971" t="str">
            <v>GLNS.</v>
          </cell>
          <cell r="N4971" t="str">
            <v>TRACTO</v>
          </cell>
          <cell r="O4971">
            <v>0</v>
          </cell>
          <cell r="P4971" t="str">
            <v>J1</v>
          </cell>
          <cell r="Q4971" t="str">
            <v>J1</v>
          </cell>
          <cell r="R4971" t="str">
            <v>J8</v>
          </cell>
          <cell r="S4971" t="str">
            <v>ENTREGADO</v>
          </cell>
          <cell r="T4971">
            <v>42771</v>
          </cell>
          <cell r="U4971" t="str">
            <v>FLOREZ CONDORI  JOSE WILLIANS</v>
          </cell>
          <cell r="V4971" t="str">
            <v>FLOREZ CONDORI  JOSE WILLIANS</v>
          </cell>
        </row>
        <row r="4972">
          <cell r="A4972">
            <v>4971</v>
          </cell>
          <cell r="B4972">
            <v>42771</v>
          </cell>
          <cell r="C4972" t="str">
            <v>FEBRERO</v>
          </cell>
          <cell r="D4972" t="str">
            <v>2017</v>
          </cell>
          <cell r="E4972">
            <v>993</v>
          </cell>
          <cell r="F4972" t="str">
            <v>ABP-729</v>
          </cell>
          <cell r="G4972" t="str">
            <v>D8K-985</v>
          </cell>
          <cell r="H4972" t="str">
            <v>LAS BAMBAS</v>
          </cell>
          <cell r="I4972">
            <v>119361</v>
          </cell>
          <cell r="J4972" t="str">
            <v>REPUESTO</v>
          </cell>
          <cell r="K4972" t="str">
            <v>FARO NEBLINERO AAA</v>
          </cell>
          <cell r="L4972">
            <v>1</v>
          </cell>
          <cell r="M4972" t="str">
            <v>UNID.</v>
          </cell>
          <cell r="N4972" t="str">
            <v>TRACTO</v>
          </cell>
          <cell r="O4972">
            <v>0</v>
          </cell>
          <cell r="P4972" t="str">
            <v>E3</v>
          </cell>
          <cell r="Q4972" t="str">
            <v>J1</v>
          </cell>
          <cell r="R4972" t="str">
            <v>J8</v>
          </cell>
          <cell r="S4972" t="str">
            <v>ENTREGADO</v>
          </cell>
          <cell r="T4972">
            <v>42771</v>
          </cell>
          <cell r="U4972" t="str">
            <v>CONDORI CHURATA ALEX</v>
          </cell>
          <cell r="V4972" t="str">
            <v>FLOREZ CONDORI  JOSE WILLIANS</v>
          </cell>
        </row>
        <row r="4973">
          <cell r="A4973">
            <v>4972</v>
          </cell>
          <cell r="B4973">
            <v>42772</v>
          </cell>
          <cell r="C4973" t="str">
            <v>FEBRERO</v>
          </cell>
          <cell r="D4973" t="str">
            <v>2017</v>
          </cell>
          <cell r="E4973">
            <v>991</v>
          </cell>
          <cell r="F4973" t="str">
            <v>A5O-859</v>
          </cell>
          <cell r="G4973" t="str">
            <v>B6Y-971</v>
          </cell>
          <cell r="H4973" t="str">
            <v>LAS BAMBAS</v>
          </cell>
          <cell r="I4973">
            <v>120535</v>
          </cell>
          <cell r="J4973" t="str">
            <v>REPUESTO</v>
          </cell>
          <cell r="K4973" t="str">
            <v>TAPA DE TANQUE LIMPIAPARABRISA</v>
          </cell>
          <cell r="L4973">
            <v>1</v>
          </cell>
          <cell r="M4973" t="str">
            <v>UNID.</v>
          </cell>
          <cell r="N4973" t="str">
            <v>TRACTO</v>
          </cell>
          <cell r="O4973">
            <v>18</v>
          </cell>
          <cell r="P4973" t="str">
            <v>M9</v>
          </cell>
          <cell r="Q4973" t="str">
            <v>J1</v>
          </cell>
          <cell r="R4973" t="str">
            <v>J8</v>
          </cell>
          <cell r="S4973" t="str">
            <v>PENDIENTE</v>
          </cell>
          <cell r="T4973">
            <v>0</v>
          </cell>
          <cell r="U4973" t="str">
            <v>POMA SALAZAR CIRO</v>
          </cell>
          <cell r="V4973" t="str">
            <v>FLOREZ CONDORI  JOSE WILLIANS</v>
          </cell>
        </row>
        <row r="4974">
          <cell r="A4974">
            <v>4973</v>
          </cell>
          <cell r="B4974">
            <v>42772</v>
          </cell>
          <cell r="C4974" t="str">
            <v>FEBRERO</v>
          </cell>
          <cell r="D4974" t="str">
            <v>2017</v>
          </cell>
          <cell r="E4974">
            <v>991</v>
          </cell>
          <cell r="F4974" t="str">
            <v>A5O-859</v>
          </cell>
          <cell r="G4974" t="str">
            <v>B6Y-971</v>
          </cell>
          <cell r="H4974" t="str">
            <v>LAS BAMBAS</v>
          </cell>
          <cell r="I4974">
            <v>120535</v>
          </cell>
          <cell r="J4974" t="str">
            <v>SERVICIO</v>
          </cell>
          <cell r="K4974" t="str">
            <v>SERVICIO DE REPARACION DE QUINTA RUEDA</v>
          </cell>
          <cell r="L4974">
            <v>1</v>
          </cell>
          <cell r="M4974" t="str">
            <v>UNID.</v>
          </cell>
          <cell r="N4974" t="str">
            <v>TRACTO</v>
          </cell>
          <cell r="O4974">
            <v>1</v>
          </cell>
          <cell r="P4974" t="str">
            <v>J1</v>
          </cell>
          <cell r="Q4974" t="str">
            <v>J1</v>
          </cell>
          <cell r="R4974" t="str">
            <v>J8</v>
          </cell>
          <cell r="S4974" t="str">
            <v>ENTREGADO</v>
          </cell>
          <cell r="T4974">
            <v>42773</v>
          </cell>
          <cell r="U4974" t="str">
            <v>FLOREZ CONDORI  JOSE WILLIANS</v>
          </cell>
          <cell r="V4974" t="str">
            <v>FLOREZ CONDORI  JOSE WILLIANS</v>
          </cell>
        </row>
        <row r="4975">
          <cell r="A4975">
            <v>4974</v>
          </cell>
          <cell r="B4975">
            <v>42772</v>
          </cell>
          <cell r="C4975" t="str">
            <v>FEBRERO</v>
          </cell>
          <cell r="D4975" t="str">
            <v>2017</v>
          </cell>
          <cell r="E4975">
            <v>992</v>
          </cell>
          <cell r="F4975" t="str">
            <v>D3Q-741</v>
          </cell>
          <cell r="G4975" t="str">
            <v>D2E-976</v>
          </cell>
          <cell r="H4975" t="str">
            <v>LAS BAMBAS</v>
          </cell>
          <cell r="I4975">
            <v>170168</v>
          </cell>
          <cell r="J4975" t="str">
            <v>REPUESTO</v>
          </cell>
          <cell r="K4975" t="str">
            <v>SOLDADURA CHANFER</v>
          </cell>
          <cell r="L4975">
            <v>1</v>
          </cell>
          <cell r="M4975" t="str">
            <v>KG.</v>
          </cell>
          <cell r="N4975" t="str">
            <v>CISTERNA</v>
          </cell>
          <cell r="O4975">
            <v>18</v>
          </cell>
          <cell r="P4975" t="str">
            <v>J1</v>
          </cell>
          <cell r="Q4975" t="str">
            <v>J1</v>
          </cell>
          <cell r="R4975" t="str">
            <v>J8</v>
          </cell>
          <cell r="S4975" t="str">
            <v>ENTREGADO</v>
          </cell>
          <cell r="T4975">
            <v>0</v>
          </cell>
          <cell r="U4975" t="str">
            <v>FLOREZ CONDORI  JOSE WILLIANS</v>
          </cell>
          <cell r="V4975" t="str">
            <v>FLOREZ CONDORI  JOSE WILLIANS</v>
          </cell>
        </row>
        <row r="4976">
          <cell r="A4976">
            <v>4975</v>
          </cell>
          <cell r="B4976">
            <v>42772</v>
          </cell>
          <cell r="C4976" t="str">
            <v>FEBRERO</v>
          </cell>
          <cell r="D4976" t="str">
            <v>2017</v>
          </cell>
          <cell r="E4976">
            <v>995</v>
          </cell>
          <cell r="F4976" t="str">
            <v>D6G-806</v>
          </cell>
          <cell r="G4976" t="str">
            <v>B8K-998</v>
          </cell>
          <cell r="H4976" t="str">
            <v>LAS BAMBAS</v>
          </cell>
          <cell r="I4976">
            <v>226298</v>
          </cell>
          <cell r="J4976" t="str">
            <v>REPUESTO</v>
          </cell>
          <cell r="K4976" t="str">
            <v>TURBO COMPLETO</v>
          </cell>
          <cell r="L4976">
            <v>1</v>
          </cell>
          <cell r="M4976" t="str">
            <v>UNID.</v>
          </cell>
          <cell r="N4976" t="str">
            <v>TRACTO</v>
          </cell>
          <cell r="O4976">
            <v>18</v>
          </cell>
          <cell r="P4976" t="str">
            <v>M1</v>
          </cell>
          <cell r="Q4976" t="str">
            <v>J1</v>
          </cell>
          <cell r="R4976" t="str">
            <v>J8</v>
          </cell>
          <cell r="S4976" t="str">
            <v>PENDIENTE</v>
          </cell>
          <cell r="T4976">
            <v>0</v>
          </cell>
          <cell r="U4976" t="str">
            <v>CABEZAS SANCHEZ JEAN JHONATAN</v>
          </cell>
          <cell r="V4976" t="str">
            <v>FLOREZ CONDORI  JOSE WILLIANS</v>
          </cell>
        </row>
        <row r="4977">
          <cell r="A4977">
            <v>4976</v>
          </cell>
          <cell r="B4977">
            <v>42772</v>
          </cell>
          <cell r="C4977" t="str">
            <v>FEBRERO</v>
          </cell>
          <cell r="D4977" t="str">
            <v>2017</v>
          </cell>
          <cell r="E4977">
            <v>996</v>
          </cell>
          <cell r="F4977" t="str">
            <v>ABS-700</v>
          </cell>
          <cell r="G4977" t="str">
            <v>TBC-971</v>
          </cell>
          <cell r="H4977" t="str">
            <v>LAS BAMBAS</v>
          </cell>
          <cell r="I4977">
            <v>106521</v>
          </cell>
          <cell r="J4977" t="str">
            <v>REPUESTO</v>
          </cell>
          <cell r="K4977" t="str">
            <v>RELAY</v>
          </cell>
          <cell r="L4977">
            <v>1</v>
          </cell>
          <cell r="M4977" t="str">
            <v>UNID.</v>
          </cell>
          <cell r="N4977" t="str">
            <v>TRACTO</v>
          </cell>
          <cell r="O4977">
            <v>0</v>
          </cell>
          <cell r="P4977" t="str">
            <v>E2</v>
          </cell>
          <cell r="Q4977" t="str">
            <v>J1</v>
          </cell>
          <cell r="R4977" t="str">
            <v>J8</v>
          </cell>
          <cell r="S4977" t="str">
            <v>ENTREGADO</v>
          </cell>
          <cell r="T4977">
            <v>42772</v>
          </cell>
          <cell r="U4977" t="str">
            <v>YUCA BELLIDO BORIS YERSY</v>
          </cell>
          <cell r="V4977" t="str">
            <v>FLOREZ CONDORI  JOSE WILLIANS</v>
          </cell>
        </row>
        <row r="4978">
          <cell r="A4978">
            <v>4977</v>
          </cell>
          <cell r="B4978">
            <v>42772</v>
          </cell>
          <cell r="C4978" t="str">
            <v>FEBRERO</v>
          </cell>
          <cell r="D4978" t="str">
            <v>2017</v>
          </cell>
          <cell r="E4978">
            <v>996</v>
          </cell>
          <cell r="F4978" t="str">
            <v>ABS-700</v>
          </cell>
          <cell r="G4978" t="str">
            <v>TBC-971</v>
          </cell>
          <cell r="H4978" t="str">
            <v>LAS BAMBAS</v>
          </cell>
          <cell r="I4978">
            <v>106521</v>
          </cell>
          <cell r="J4978" t="str">
            <v>REPUESTO</v>
          </cell>
          <cell r="K4978" t="str">
            <v>PRECINTOS GRANDES</v>
          </cell>
          <cell r="L4978">
            <v>10</v>
          </cell>
          <cell r="M4978" t="str">
            <v>UNID.</v>
          </cell>
          <cell r="N4978" t="str">
            <v>TRACTO</v>
          </cell>
          <cell r="O4978">
            <v>0</v>
          </cell>
          <cell r="P4978" t="str">
            <v>E2</v>
          </cell>
          <cell r="Q4978" t="str">
            <v>J1</v>
          </cell>
          <cell r="R4978" t="str">
            <v>J8</v>
          </cell>
          <cell r="S4978" t="str">
            <v>ENTREGADO</v>
          </cell>
          <cell r="T4978">
            <v>42772</v>
          </cell>
          <cell r="U4978" t="str">
            <v>YUCA BELLIDO BORIS YERSY</v>
          </cell>
          <cell r="V4978" t="str">
            <v>FLOREZ CONDORI  JOSE WILLIANS</v>
          </cell>
        </row>
        <row r="4979">
          <cell r="A4979">
            <v>4978</v>
          </cell>
          <cell r="B4979">
            <v>42772</v>
          </cell>
          <cell r="C4979" t="str">
            <v>FEBRERO</v>
          </cell>
          <cell r="D4979" t="str">
            <v>2017</v>
          </cell>
          <cell r="E4979">
            <v>995</v>
          </cell>
          <cell r="F4979" t="str">
            <v>D6G-806</v>
          </cell>
          <cell r="G4979" t="str">
            <v>B8K-998</v>
          </cell>
          <cell r="H4979" t="str">
            <v>LAS BAMBAS</v>
          </cell>
          <cell r="I4979">
            <v>226298</v>
          </cell>
          <cell r="J4979" t="str">
            <v>REPUESTO</v>
          </cell>
          <cell r="K4979" t="str">
            <v>PARCHE RACK 12</v>
          </cell>
          <cell r="L4979">
            <v>1</v>
          </cell>
          <cell r="M4979" t="str">
            <v>UNID.</v>
          </cell>
          <cell r="N4979" t="str">
            <v>TRACTO</v>
          </cell>
          <cell r="O4979">
            <v>0</v>
          </cell>
          <cell r="P4979" t="str">
            <v>N1</v>
          </cell>
          <cell r="Q4979" t="str">
            <v>J1</v>
          </cell>
          <cell r="R4979" t="str">
            <v>J8</v>
          </cell>
          <cell r="S4979" t="str">
            <v>ENTREGADO</v>
          </cell>
          <cell r="T4979">
            <v>42772</v>
          </cell>
          <cell r="U4979" t="str">
            <v>AGUILAR CCANTUTA WILLY</v>
          </cell>
          <cell r="V4979" t="str">
            <v>FLOREZ CONDORI  JOSE WILLIANS</v>
          </cell>
        </row>
        <row r="4980">
          <cell r="A4980">
            <v>4979</v>
          </cell>
          <cell r="B4980">
            <v>42772</v>
          </cell>
          <cell r="C4980" t="str">
            <v>FEBRERO</v>
          </cell>
          <cell r="D4980" t="str">
            <v>2017</v>
          </cell>
          <cell r="E4980">
            <v>997</v>
          </cell>
          <cell r="F4980" t="str">
            <v>ABP-783</v>
          </cell>
          <cell r="G4980" t="str">
            <v>C9S-988</v>
          </cell>
          <cell r="H4980" t="str">
            <v>LAS BAMBAS</v>
          </cell>
          <cell r="I4980">
            <v>136201</v>
          </cell>
          <cell r="J4980" t="str">
            <v>REPUESTO</v>
          </cell>
          <cell r="K4980" t="str">
            <v>MANGUERA DE AGUA DE TERMOSTATO TIPO CODO</v>
          </cell>
          <cell r="L4980">
            <v>1</v>
          </cell>
          <cell r="M4980" t="str">
            <v>UNID.</v>
          </cell>
          <cell r="N4980" t="str">
            <v>TRACTO</v>
          </cell>
          <cell r="O4980">
            <v>0</v>
          </cell>
          <cell r="P4980" t="str">
            <v>M2</v>
          </cell>
          <cell r="Q4980" t="str">
            <v>J1</v>
          </cell>
          <cell r="R4980" t="str">
            <v>J8</v>
          </cell>
          <cell r="S4980" t="str">
            <v>ENTREGADO</v>
          </cell>
          <cell r="T4980">
            <v>42772</v>
          </cell>
          <cell r="U4980" t="str">
            <v>CHUMPITAZ GAGO JULIO ENRIQUE</v>
          </cell>
          <cell r="V4980" t="str">
            <v>FLOREZ CONDORI  JOSE WILLIANS</v>
          </cell>
        </row>
        <row r="4981">
          <cell r="A4981">
            <v>4980</v>
          </cell>
          <cell r="B4981">
            <v>42772</v>
          </cell>
          <cell r="C4981" t="str">
            <v>FEBRERO</v>
          </cell>
          <cell r="D4981" t="str">
            <v>2017</v>
          </cell>
          <cell r="E4981">
            <v>997</v>
          </cell>
          <cell r="F4981" t="str">
            <v>ABP-783</v>
          </cell>
          <cell r="G4981" t="str">
            <v>C9S-988</v>
          </cell>
          <cell r="H4981" t="str">
            <v>LAS BAMBAS</v>
          </cell>
          <cell r="I4981">
            <v>136201</v>
          </cell>
          <cell r="J4981" t="str">
            <v>REPUESTO</v>
          </cell>
          <cell r="K4981" t="str">
            <v>FOCO 9006</v>
          </cell>
          <cell r="L4981">
            <v>1</v>
          </cell>
          <cell r="M4981" t="str">
            <v>UNID.</v>
          </cell>
          <cell r="N4981" t="str">
            <v>TRACTO</v>
          </cell>
          <cell r="O4981">
            <v>0</v>
          </cell>
          <cell r="P4981" t="str">
            <v>E2</v>
          </cell>
          <cell r="Q4981" t="str">
            <v>J1</v>
          </cell>
          <cell r="R4981" t="str">
            <v>J8</v>
          </cell>
          <cell r="S4981" t="str">
            <v>ENTREGADO</v>
          </cell>
          <cell r="T4981">
            <v>42772</v>
          </cell>
          <cell r="U4981" t="str">
            <v>YUCA BELLIDO BORIS YERSY</v>
          </cell>
          <cell r="V4981" t="str">
            <v>FLOREZ CONDORI  JOSE WILLIANS</v>
          </cell>
        </row>
        <row r="4982">
          <cell r="A4982">
            <v>4981</v>
          </cell>
          <cell r="B4982">
            <v>42772</v>
          </cell>
          <cell r="C4982" t="str">
            <v>FEBRERO</v>
          </cell>
          <cell r="D4982" t="str">
            <v>2017</v>
          </cell>
          <cell r="E4982">
            <v>997</v>
          </cell>
          <cell r="F4982" t="str">
            <v>ABP-783</v>
          </cell>
          <cell r="G4982" t="str">
            <v>C9S-988</v>
          </cell>
          <cell r="H4982" t="str">
            <v>LAS BAMBAS</v>
          </cell>
          <cell r="I4982">
            <v>136201</v>
          </cell>
          <cell r="J4982" t="str">
            <v>REPUESTO</v>
          </cell>
          <cell r="K4982" t="str">
            <v>FOCO 1 CONTACTO 12V</v>
          </cell>
          <cell r="L4982">
            <v>1</v>
          </cell>
          <cell r="M4982" t="str">
            <v>UNID.</v>
          </cell>
          <cell r="N4982" t="str">
            <v>TRACTO</v>
          </cell>
          <cell r="O4982">
            <v>0</v>
          </cell>
          <cell r="P4982" t="str">
            <v>E2</v>
          </cell>
          <cell r="Q4982" t="str">
            <v>J1</v>
          </cell>
          <cell r="R4982" t="str">
            <v>J8</v>
          </cell>
          <cell r="S4982" t="str">
            <v>ENTREGADO</v>
          </cell>
          <cell r="T4982">
            <v>42772</v>
          </cell>
          <cell r="U4982" t="str">
            <v>YUCA BELLIDO BORIS YERSY</v>
          </cell>
          <cell r="V4982" t="str">
            <v>FLOREZ CONDORI  JOSE WILLIANS</v>
          </cell>
        </row>
        <row r="4983">
          <cell r="A4983">
            <v>4982</v>
          </cell>
          <cell r="B4983">
            <v>42772</v>
          </cell>
          <cell r="C4983" t="str">
            <v>FEBRERO</v>
          </cell>
          <cell r="D4983" t="str">
            <v>2017</v>
          </cell>
          <cell r="E4983">
            <v>994</v>
          </cell>
          <cell r="F4983" t="str">
            <v>AEG-922</v>
          </cell>
          <cell r="G4983" t="str">
            <v>CAMIONETA</v>
          </cell>
          <cell r="H4983" t="str">
            <v>LAS BAMBAS</v>
          </cell>
          <cell r="I4983">
            <v>107825</v>
          </cell>
          <cell r="J4983" t="str">
            <v>REPUESTO</v>
          </cell>
          <cell r="K4983" t="str">
            <v xml:space="preserve">CRUCETA DE EJE CARDAN </v>
          </cell>
          <cell r="L4983">
            <v>1</v>
          </cell>
          <cell r="M4983" t="str">
            <v>UNID.</v>
          </cell>
          <cell r="N4983" t="str">
            <v>CAMIONETA</v>
          </cell>
          <cell r="O4983">
            <v>0</v>
          </cell>
          <cell r="P4983" t="str">
            <v>M6</v>
          </cell>
          <cell r="Q4983" t="str">
            <v>J1</v>
          </cell>
          <cell r="R4983" t="str">
            <v>J8</v>
          </cell>
          <cell r="S4983" t="str">
            <v>ENTREGADO</v>
          </cell>
          <cell r="T4983">
            <v>42772</v>
          </cell>
          <cell r="U4983" t="str">
            <v>PARI VENTURA  EDSON ORLANDO</v>
          </cell>
          <cell r="V4983" t="str">
            <v>FLOREZ CONDORI  JOSE WILLIANS</v>
          </cell>
        </row>
        <row r="4984">
          <cell r="A4984">
            <v>4983</v>
          </cell>
          <cell r="B4984">
            <v>42772</v>
          </cell>
          <cell r="C4984" t="str">
            <v>FEBRERO</v>
          </cell>
          <cell r="D4984" t="str">
            <v>2017</v>
          </cell>
          <cell r="E4984">
            <v>998</v>
          </cell>
          <cell r="F4984" t="str">
            <v>D6F-898</v>
          </cell>
          <cell r="G4984" t="str">
            <v>T4L-996</v>
          </cell>
          <cell r="H4984" t="str">
            <v>LAS BAMBAS</v>
          </cell>
          <cell r="I4984">
            <v>170929</v>
          </cell>
          <cell r="J4984" t="str">
            <v>REPUESTO</v>
          </cell>
          <cell r="K4984" t="str">
            <v>PARCHE RACK 14</v>
          </cell>
          <cell r="L4984">
            <v>1</v>
          </cell>
          <cell r="M4984" t="str">
            <v>UNID.</v>
          </cell>
          <cell r="N4984" t="str">
            <v>TRACTO</v>
          </cell>
          <cell r="O4984">
            <v>0</v>
          </cell>
          <cell r="P4984" t="str">
            <v>N2</v>
          </cell>
          <cell r="Q4984" t="str">
            <v>J1</v>
          </cell>
          <cell r="R4984" t="str">
            <v>J8</v>
          </cell>
          <cell r="S4984" t="str">
            <v>ENTREGADO</v>
          </cell>
          <cell r="T4984">
            <v>42772</v>
          </cell>
          <cell r="U4984" t="str">
            <v>MAMANI LARICO  EDUARDO ALVARO</v>
          </cell>
          <cell r="V4984" t="str">
            <v>FLOREZ CONDORI  JOSE WILLIANS</v>
          </cell>
        </row>
        <row r="4985">
          <cell r="A4985">
            <v>4984</v>
          </cell>
          <cell r="B4985">
            <v>42772</v>
          </cell>
          <cell r="C4985" t="str">
            <v>FEBRERO</v>
          </cell>
          <cell r="D4985" t="str">
            <v>2017</v>
          </cell>
          <cell r="E4985">
            <v>998</v>
          </cell>
          <cell r="F4985" t="str">
            <v>D6F-898</v>
          </cell>
          <cell r="G4985" t="str">
            <v>T4L-996</v>
          </cell>
          <cell r="H4985" t="str">
            <v>LAS BAMBAS</v>
          </cell>
          <cell r="I4985">
            <v>170929</v>
          </cell>
          <cell r="J4985" t="str">
            <v>REPUESTO</v>
          </cell>
          <cell r="K4985" t="str">
            <v>PARCHE RACK 10</v>
          </cell>
          <cell r="L4985">
            <v>1</v>
          </cell>
          <cell r="M4985" t="str">
            <v>UNID.</v>
          </cell>
          <cell r="N4985" t="str">
            <v>TRACTO</v>
          </cell>
          <cell r="O4985">
            <v>0</v>
          </cell>
          <cell r="P4985" t="str">
            <v>N2</v>
          </cell>
          <cell r="Q4985" t="str">
            <v>J1</v>
          </cell>
          <cell r="R4985" t="str">
            <v>J8</v>
          </cell>
          <cell r="S4985" t="str">
            <v>ENTREGADO</v>
          </cell>
          <cell r="T4985">
            <v>42772</v>
          </cell>
          <cell r="U4985" t="str">
            <v>MAMANI LARICO  EDUARDO ALVARO</v>
          </cell>
          <cell r="V4985" t="str">
            <v>FLOREZ CONDORI  JOSE WILLIANS</v>
          </cell>
        </row>
        <row r="4986">
          <cell r="A4986">
            <v>4985</v>
          </cell>
          <cell r="B4986">
            <v>42772</v>
          </cell>
          <cell r="C4986" t="str">
            <v>FEBRERO</v>
          </cell>
          <cell r="D4986" t="str">
            <v>2017</v>
          </cell>
          <cell r="E4986">
            <v>997</v>
          </cell>
          <cell r="F4986" t="str">
            <v>ABP-783</v>
          </cell>
          <cell r="G4986" t="str">
            <v>C9S-988</v>
          </cell>
          <cell r="H4986" t="str">
            <v>LAS BAMBAS</v>
          </cell>
          <cell r="I4986">
            <v>136201</v>
          </cell>
          <cell r="J4986" t="str">
            <v>REPUESTO</v>
          </cell>
          <cell r="K4986" t="str">
            <v>VALVULA BOLSA DE AIRE</v>
          </cell>
          <cell r="L4986">
            <v>1</v>
          </cell>
          <cell r="M4986" t="str">
            <v>UNID.</v>
          </cell>
          <cell r="N4986" t="str">
            <v>CISTERNA</v>
          </cell>
          <cell r="O4986">
            <v>18</v>
          </cell>
          <cell r="P4986" t="str">
            <v>M2</v>
          </cell>
          <cell r="Q4986" t="str">
            <v>J1</v>
          </cell>
          <cell r="R4986" t="str">
            <v>J8</v>
          </cell>
          <cell r="S4986" t="str">
            <v>PENDIENTE</v>
          </cell>
          <cell r="T4986">
            <v>0</v>
          </cell>
          <cell r="U4986" t="str">
            <v>CHUMPITAZ GAGO JULIO ENRIQUE</v>
          </cell>
          <cell r="V4986" t="str">
            <v>FLOREZ CONDORI  JOSE WILLIANS</v>
          </cell>
        </row>
        <row r="4987">
          <cell r="A4987">
            <v>4986</v>
          </cell>
          <cell r="B4987">
            <v>42772</v>
          </cell>
          <cell r="C4987" t="str">
            <v>FEBRERO</v>
          </cell>
          <cell r="D4987" t="str">
            <v>2017</v>
          </cell>
          <cell r="E4987">
            <v>995</v>
          </cell>
          <cell r="F4987" t="str">
            <v>D6G-806</v>
          </cell>
          <cell r="G4987" t="str">
            <v>B8K-998</v>
          </cell>
          <cell r="H4987" t="str">
            <v>LAS BAMBAS</v>
          </cell>
          <cell r="I4987">
            <v>226298</v>
          </cell>
          <cell r="J4987" t="str">
            <v>REPUESTO</v>
          </cell>
          <cell r="K4987" t="str">
            <v>FOCO 2 CONTACTO 12V</v>
          </cell>
          <cell r="L4987">
            <v>1</v>
          </cell>
          <cell r="M4987" t="str">
            <v>UNID.</v>
          </cell>
          <cell r="N4987" t="str">
            <v>TRACTO</v>
          </cell>
          <cell r="O4987">
            <v>0</v>
          </cell>
          <cell r="P4987" t="str">
            <v>E2</v>
          </cell>
          <cell r="Q4987" t="str">
            <v>J1</v>
          </cell>
          <cell r="R4987" t="str">
            <v>J8</v>
          </cell>
          <cell r="S4987" t="str">
            <v>ENTREGADO</v>
          </cell>
          <cell r="T4987">
            <v>42772</v>
          </cell>
          <cell r="U4987" t="str">
            <v>YUCA BELLIDO BORIS YERSY</v>
          </cell>
          <cell r="V4987" t="str">
            <v>FLOREZ CONDORI  JOSE WILLIANS</v>
          </cell>
        </row>
        <row r="4988">
          <cell r="A4988">
            <v>4987</v>
          </cell>
          <cell r="B4988">
            <v>42772</v>
          </cell>
          <cell r="C4988" t="str">
            <v>FEBRERO</v>
          </cell>
          <cell r="D4988" t="str">
            <v>2017</v>
          </cell>
          <cell r="E4988">
            <v>995</v>
          </cell>
          <cell r="F4988" t="str">
            <v>D6G-806</v>
          </cell>
          <cell r="G4988" t="str">
            <v>B8K-998</v>
          </cell>
          <cell r="H4988" t="str">
            <v>LAS BAMBAS</v>
          </cell>
          <cell r="I4988">
            <v>226298</v>
          </cell>
          <cell r="J4988" t="str">
            <v>REPUESTO</v>
          </cell>
          <cell r="K4988" t="str">
            <v>FARO LATERAL RECTANGULAR AMBAR</v>
          </cell>
          <cell r="L4988">
            <v>1</v>
          </cell>
          <cell r="M4988" t="str">
            <v>UNID.</v>
          </cell>
          <cell r="N4988" t="str">
            <v>TRACTO</v>
          </cell>
          <cell r="O4988">
            <v>0</v>
          </cell>
          <cell r="P4988" t="str">
            <v>E2</v>
          </cell>
          <cell r="Q4988" t="str">
            <v>J1</v>
          </cell>
          <cell r="R4988" t="str">
            <v>J8</v>
          </cell>
          <cell r="S4988" t="str">
            <v>ENTREGADO</v>
          </cell>
          <cell r="T4988">
            <v>42772</v>
          </cell>
          <cell r="U4988" t="str">
            <v>YUCA BELLIDO BORIS YERSY</v>
          </cell>
          <cell r="V4988" t="str">
            <v>FLOREZ CONDORI  JOSE WILLIANS</v>
          </cell>
        </row>
        <row r="4989">
          <cell r="A4989">
            <v>4988</v>
          </cell>
          <cell r="B4989">
            <v>42772</v>
          </cell>
          <cell r="C4989" t="str">
            <v>FEBRERO</v>
          </cell>
          <cell r="D4989" t="str">
            <v>2017</v>
          </cell>
          <cell r="E4989">
            <v>876</v>
          </cell>
          <cell r="F4989" t="str">
            <v>D3R-742</v>
          </cell>
          <cell r="G4989" t="str">
            <v>D2E-975</v>
          </cell>
          <cell r="H4989" t="str">
            <v>LAS BAMBAS</v>
          </cell>
          <cell r="I4989">
            <v>159455</v>
          </cell>
          <cell r="J4989" t="str">
            <v>REPUESTO</v>
          </cell>
          <cell r="K4989" t="str">
            <v>MANGUERA NRO2</v>
          </cell>
          <cell r="L4989">
            <v>2</v>
          </cell>
          <cell r="M4989" t="str">
            <v>UNID.</v>
          </cell>
          <cell r="N4989" t="str">
            <v>TRACTO</v>
          </cell>
          <cell r="O4989">
            <v>0</v>
          </cell>
          <cell r="P4989" t="str">
            <v>M8</v>
          </cell>
          <cell r="Q4989" t="str">
            <v>J1</v>
          </cell>
          <cell r="R4989" t="str">
            <v>J8</v>
          </cell>
          <cell r="S4989" t="str">
            <v>ENTREGADO</v>
          </cell>
          <cell r="T4989">
            <v>42772</v>
          </cell>
          <cell r="U4989" t="str">
            <v>VARILLAS GAGO  OSCAR ALBERTO</v>
          </cell>
          <cell r="V4989" t="str">
            <v>FLOREZ CONDORI  JOSE WILLIANS</v>
          </cell>
        </row>
        <row r="4990">
          <cell r="A4990">
            <v>4989</v>
          </cell>
          <cell r="B4990">
            <v>42772</v>
          </cell>
          <cell r="C4990" t="str">
            <v>FEBRERO</v>
          </cell>
          <cell r="D4990" t="str">
            <v>2017</v>
          </cell>
          <cell r="E4990">
            <v>876</v>
          </cell>
          <cell r="F4990" t="str">
            <v>D3R-742</v>
          </cell>
          <cell r="G4990" t="str">
            <v>D2E-975</v>
          </cell>
          <cell r="H4990" t="str">
            <v>LAS BAMBAS</v>
          </cell>
          <cell r="I4990">
            <v>159455</v>
          </cell>
          <cell r="J4990" t="str">
            <v>REPUESTO</v>
          </cell>
          <cell r="K4990" t="str">
            <v>NIPLE NRO 04</v>
          </cell>
          <cell r="L4990">
            <v>2</v>
          </cell>
          <cell r="M4990" t="str">
            <v>UNID.</v>
          </cell>
          <cell r="N4990" t="str">
            <v>TRACTO</v>
          </cell>
          <cell r="O4990">
            <v>0</v>
          </cell>
          <cell r="P4990" t="str">
            <v>M8</v>
          </cell>
          <cell r="Q4990" t="str">
            <v>J1</v>
          </cell>
          <cell r="R4990" t="str">
            <v>J8</v>
          </cell>
          <cell r="S4990" t="str">
            <v>ENTREGADO</v>
          </cell>
          <cell r="T4990">
            <v>42772</v>
          </cell>
          <cell r="U4990" t="str">
            <v>VARILLAS GAGO  OSCAR ALBERTO</v>
          </cell>
          <cell r="V4990" t="str">
            <v>FLOREZ CONDORI  JOSE WILLIANS</v>
          </cell>
        </row>
        <row r="4991">
          <cell r="A4991">
            <v>4990</v>
          </cell>
          <cell r="B4991">
            <v>42772</v>
          </cell>
          <cell r="C4991" t="str">
            <v>FEBRERO</v>
          </cell>
          <cell r="D4991" t="str">
            <v>2017</v>
          </cell>
          <cell r="E4991">
            <v>876</v>
          </cell>
          <cell r="F4991" t="str">
            <v>D3R-742</v>
          </cell>
          <cell r="G4991" t="str">
            <v>D2E-975</v>
          </cell>
          <cell r="H4991" t="str">
            <v>LAS BAMBAS</v>
          </cell>
          <cell r="I4991">
            <v>159455</v>
          </cell>
          <cell r="J4991" t="str">
            <v>REPUESTO</v>
          </cell>
          <cell r="K4991" t="str">
            <v>NIPLE NRO 3.37</v>
          </cell>
          <cell r="L4991">
            <v>1</v>
          </cell>
          <cell r="M4991" t="str">
            <v>UNID.</v>
          </cell>
          <cell r="N4991" t="str">
            <v>TRACTO</v>
          </cell>
          <cell r="O4991">
            <v>0</v>
          </cell>
          <cell r="P4991" t="str">
            <v>M8</v>
          </cell>
          <cell r="Q4991" t="str">
            <v>J1</v>
          </cell>
          <cell r="R4991" t="str">
            <v>J8</v>
          </cell>
          <cell r="S4991" t="str">
            <v>ENTREGADO</v>
          </cell>
          <cell r="T4991">
            <v>42772</v>
          </cell>
          <cell r="U4991" t="str">
            <v>VARILLAS GAGO  OSCAR ALBERTO</v>
          </cell>
          <cell r="V4991" t="str">
            <v>FLOREZ CONDORI  JOSE WILLIANS</v>
          </cell>
        </row>
        <row r="4992">
          <cell r="A4992">
            <v>4991</v>
          </cell>
          <cell r="B4992">
            <v>42772</v>
          </cell>
          <cell r="C4992" t="str">
            <v>FEBRERO</v>
          </cell>
          <cell r="D4992" t="str">
            <v>2017</v>
          </cell>
          <cell r="E4992">
            <v>876</v>
          </cell>
          <cell r="F4992" t="str">
            <v>D3R-742</v>
          </cell>
          <cell r="G4992" t="str">
            <v>D2E-975</v>
          </cell>
          <cell r="H4992" t="str">
            <v>LAS BAMBAS</v>
          </cell>
          <cell r="I4992">
            <v>159455</v>
          </cell>
          <cell r="J4992" t="str">
            <v>REPUESTO</v>
          </cell>
          <cell r="K4992" t="str">
            <v>NIPLE 3.29</v>
          </cell>
          <cell r="L4992">
            <v>1</v>
          </cell>
          <cell r="M4992" t="str">
            <v>UNID.</v>
          </cell>
          <cell r="N4992" t="str">
            <v>TRACTO</v>
          </cell>
          <cell r="O4992">
            <v>0</v>
          </cell>
          <cell r="P4992" t="str">
            <v>M8</v>
          </cell>
          <cell r="Q4992" t="str">
            <v>J1</v>
          </cell>
          <cell r="R4992" t="str">
            <v>J8</v>
          </cell>
          <cell r="S4992" t="str">
            <v>ENTREGADO</v>
          </cell>
          <cell r="T4992">
            <v>42772</v>
          </cell>
          <cell r="U4992" t="str">
            <v>VARILLAS GAGO  OSCAR ALBERTO</v>
          </cell>
          <cell r="V4992" t="str">
            <v>FLOREZ CONDORI  JOSE WILLIANS</v>
          </cell>
        </row>
        <row r="4993">
          <cell r="A4993">
            <v>4992</v>
          </cell>
          <cell r="B4993">
            <v>42772</v>
          </cell>
          <cell r="C4993" t="str">
            <v>FEBRERO</v>
          </cell>
          <cell r="D4993" t="str">
            <v>2017</v>
          </cell>
          <cell r="E4993">
            <v>991</v>
          </cell>
          <cell r="F4993" t="str">
            <v>A5O-859</v>
          </cell>
          <cell r="G4993" t="str">
            <v>B6Y-971</v>
          </cell>
          <cell r="H4993" t="str">
            <v>LAS BAMBAS</v>
          </cell>
          <cell r="I4993">
            <v>120535</v>
          </cell>
          <cell r="J4993" t="str">
            <v>REPUESTO</v>
          </cell>
          <cell r="K4993" t="str">
            <v>KING PIN</v>
          </cell>
          <cell r="L4993">
            <v>1</v>
          </cell>
          <cell r="M4993" t="str">
            <v>UNID.</v>
          </cell>
          <cell r="N4993" t="str">
            <v>TRACTO</v>
          </cell>
          <cell r="O4993">
            <v>18</v>
          </cell>
          <cell r="P4993" t="str">
            <v>M2</v>
          </cell>
          <cell r="Q4993" t="str">
            <v>J1</v>
          </cell>
          <cell r="R4993" t="str">
            <v>J8</v>
          </cell>
          <cell r="S4993" t="str">
            <v>PENDIENTE</v>
          </cell>
          <cell r="T4993">
            <v>0</v>
          </cell>
          <cell r="U4993" t="str">
            <v>CHUMPITAZ GAGO JULIO ENRIQUE</v>
          </cell>
          <cell r="V4993" t="str">
            <v>FLOREZ CONDORI  JOSE WILLIANS</v>
          </cell>
        </row>
        <row r="4994">
          <cell r="A4994">
            <v>4993</v>
          </cell>
          <cell r="B4994">
            <v>42772</v>
          </cell>
          <cell r="C4994" t="str">
            <v>FEBRERO</v>
          </cell>
          <cell r="D4994" t="str">
            <v>2017</v>
          </cell>
          <cell r="E4994">
            <v>200</v>
          </cell>
          <cell r="F4994" t="str">
            <v>TALLER</v>
          </cell>
          <cell r="G4994" t="str">
            <v>TALLER</v>
          </cell>
          <cell r="H4994" t="str">
            <v>TALLER</v>
          </cell>
          <cell r="I4994" t="str">
            <v>TALLER</v>
          </cell>
          <cell r="J4994" t="str">
            <v>REPUESTO</v>
          </cell>
          <cell r="K4994" t="str">
            <v>ESPATULA</v>
          </cell>
          <cell r="L4994">
            <v>1</v>
          </cell>
          <cell r="M4994" t="str">
            <v>UNID.</v>
          </cell>
          <cell r="N4994" t="str">
            <v>TALLER</v>
          </cell>
          <cell r="O4994">
            <v>0</v>
          </cell>
          <cell r="P4994" t="str">
            <v>J1</v>
          </cell>
          <cell r="Q4994" t="str">
            <v>J1</v>
          </cell>
          <cell r="R4994" t="str">
            <v>J8</v>
          </cell>
          <cell r="S4994" t="str">
            <v>ENTREGADO</v>
          </cell>
          <cell r="T4994">
            <v>42772</v>
          </cell>
          <cell r="U4994" t="str">
            <v>FLOREZ CONDORI  JOSE WILLIANS</v>
          </cell>
          <cell r="V4994" t="str">
            <v>FLOREZ CONDORI  JOSE WILLIANS</v>
          </cell>
        </row>
        <row r="4995">
          <cell r="A4995">
            <v>4994</v>
          </cell>
          <cell r="B4995">
            <v>42772</v>
          </cell>
          <cell r="C4995" t="str">
            <v>FEBRERO</v>
          </cell>
          <cell r="D4995" t="str">
            <v>2017</v>
          </cell>
          <cell r="E4995">
            <v>1001</v>
          </cell>
          <cell r="F4995" t="str">
            <v>AAM-837</v>
          </cell>
          <cell r="G4995" t="str">
            <v>CAMIONETA</v>
          </cell>
          <cell r="H4995" t="str">
            <v>LAS BAMBAS</v>
          </cell>
          <cell r="I4995">
            <v>126915</v>
          </cell>
          <cell r="J4995" t="str">
            <v>REPUESTO</v>
          </cell>
          <cell r="K4995" t="str">
            <v>FILTRO DE COMBUSTIBLE</v>
          </cell>
          <cell r="L4995">
            <v>1</v>
          </cell>
          <cell r="M4995" t="str">
            <v>UNID.</v>
          </cell>
          <cell r="N4995" t="str">
            <v>CAMIONETA</v>
          </cell>
          <cell r="O4995">
            <v>0</v>
          </cell>
          <cell r="P4995" t="str">
            <v>J8</v>
          </cell>
          <cell r="Q4995" t="str">
            <v>J1</v>
          </cell>
          <cell r="R4995" t="str">
            <v>J8</v>
          </cell>
          <cell r="S4995" t="str">
            <v>ENTREGADO</v>
          </cell>
          <cell r="T4995">
            <v>42772</v>
          </cell>
          <cell r="U4995" t="str">
            <v>ARANGO PAREJA ANGELA ROSARIO</v>
          </cell>
          <cell r="V4995" t="str">
            <v>FLOREZ CONDORI  JOSE WILLIANS</v>
          </cell>
        </row>
        <row r="4996">
          <cell r="A4996">
            <v>4995</v>
          </cell>
          <cell r="B4996">
            <v>42772</v>
          </cell>
          <cell r="C4996" t="str">
            <v>FEBRERO</v>
          </cell>
          <cell r="D4996" t="str">
            <v>2017</v>
          </cell>
          <cell r="E4996">
            <v>1001</v>
          </cell>
          <cell r="F4996" t="str">
            <v>AAM-837</v>
          </cell>
          <cell r="G4996" t="str">
            <v>CAMIONETA</v>
          </cell>
          <cell r="H4996" t="str">
            <v>LAS BAMBAS</v>
          </cell>
          <cell r="I4996">
            <v>126915</v>
          </cell>
          <cell r="J4996" t="str">
            <v>REPUESTO</v>
          </cell>
          <cell r="K4996" t="str">
            <v>FILTRO DE ACEITE</v>
          </cell>
          <cell r="L4996">
            <v>1</v>
          </cell>
          <cell r="M4996" t="str">
            <v>UNID.</v>
          </cell>
          <cell r="N4996" t="str">
            <v>CAMIONETA</v>
          </cell>
          <cell r="O4996">
            <v>0</v>
          </cell>
          <cell r="P4996" t="str">
            <v>J8</v>
          </cell>
          <cell r="Q4996" t="str">
            <v>J1</v>
          </cell>
          <cell r="R4996" t="str">
            <v>J8</v>
          </cell>
          <cell r="S4996" t="str">
            <v>ENTREGADO</v>
          </cell>
          <cell r="T4996">
            <v>42772</v>
          </cell>
          <cell r="U4996" t="str">
            <v>ARANGO PAREJA ANGELA ROSARIO</v>
          </cell>
          <cell r="V4996" t="str">
            <v>FLOREZ CONDORI  JOSE WILLIANS</v>
          </cell>
        </row>
        <row r="4997">
          <cell r="A4997">
            <v>4996</v>
          </cell>
          <cell r="B4997">
            <v>42772</v>
          </cell>
          <cell r="C4997" t="str">
            <v>FEBRERO</v>
          </cell>
          <cell r="D4997" t="str">
            <v>2017</v>
          </cell>
          <cell r="E4997">
            <v>1001</v>
          </cell>
          <cell r="F4997" t="str">
            <v>AAM-837</v>
          </cell>
          <cell r="G4997" t="str">
            <v>CAMIONETA</v>
          </cell>
          <cell r="H4997" t="str">
            <v>LAS BAMBAS</v>
          </cell>
          <cell r="I4997">
            <v>126915</v>
          </cell>
          <cell r="J4997" t="str">
            <v>REPUESTO</v>
          </cell>
          <cell r="K4997" t="str">
            <v>FILTRO DE AIRE</v>
          </cell>
          <cell r="L4997">
            <v>1</v>
          </cell>
          <cell r="M4997" t="str">
            <v>UNID.</v>
          </cell>
          <cell r="N4997" t="str">
            <v>CAMIONETA</v>
          </cell>
          <cell r="O4997">
            <v>0</v>
          </cell>
          <cell r="P4997" t="str">
            <v>J8</v>
          </cell>
          <cell r="Q4997" t="str">
            <v>J1</v>
          </cell>
          <cell r="R4997" t="str">
            <v>J8</v>
          </cell>
          <cell r="S4997" t="str">
            <v>ENTREGADO</v>
          </cell>
          <cell r="T4997">
            <v>42772</v>
          </cell>
          <cell r="U4997" t="str">
            <v>ARANGO PAREJA ANGELA ROSARIO</v>
          </cell>
          <cell r="V4997" t="str">
            <v>FLOREZ CONDORI  JOSE WILLIANS</v>
          </cell>
        </row>
        <row r="4998">
          <cell r="A4998">
            <v>4997</v>
          </cell>
          <cell r="B4998">
            <v>42772</v>
          </cell>
          <cell r="C4998" t="str">
            <v>FEBRERO</v>
          </cell>
          <cell r="D4998" t="str">
            <v>2017</v>
          </cell>
          <cell r="E4998">
            <v>1001</v>
          </cell>
          <cell r="F4998" t="str">
            <v>AAM-837</v>
          </cell>
          <cell r="G4998" t="str">
            <v>CAMIONETA</v>
          </cell>
          <cell r="H4998" t="str">
            <v>LAS BAMBAS</v>
          </cell>
          <cell r="I4998">
            <v>126915</v>
          </cell>
          <cell r="J4998" t="str">
            <v>REPUESTO</v>
          </cell>
          <cell r="K4998" t="str">
            <v>ACEITE DE MOTOR 15W40</v>
          </cell>
          <cell r="L4998">
            <v>2</v>
          </cell>
          <cell r="M4998" t="str">
            <v>GLNS.</v>
          </cell>
          <cell r="N4998" t="str">
            <v>CAMIONETA</v>
          </cell>
          <cell r="O4998">
            <v>0</v>
          </cell>
          <cell r="P4998" t="str">
            <v>J8</v>
          </cell>
          <cell r="Q4998" t="str">
            <v>J1</v>
          </cell>
          <cell r="R4998" t="str">
            <v>J8</v>
          </cell>
          <cell r="S4998" t="str">
            <v>ENTREGADO</v>
          </cell>
          <cell r="T4998">
            <v>42772</v>
          </cell>
          <cell r="U4998" t="str">
            <v>ARANGO PAREJA ANGELA ROSARIO</v>
          </cell>
          <cell r="V4998" t="str">
            <v>FLOREZ CONDORI  JOSE WILLIANS</v>
          </cell>
        </row>
        <row r="4999">
          <cell r="A4999">
            <v>4998</v>
          </cell>
          <cell r="B4999">
            <v>42772</v>
          </cell>
          <cell r="C4999" t="str">
            <v>FEBRERO</v>
          </cell>
          <cell r="D4999" t="str">
            <v>2017</v>
          </cell>
          <cell r="E4999">
            <v>1003</v>
          </cell>
          <cell r="F4999" t="str">
            <v>C5R-899</v>
          </cell>
          <cell r="G4999" t="str">
            <v>A0U-978</v>
          </cell>
          <cell r="H4999" t="str">
            <v>LAS BAMBAS</v>
          </cell>
          <cell r="I4999">
            <v>263967</v>
          </cell>
          <cell r="J4999" t="str">
            <v>REPUESTO</v>
          </cell>
          <cell r="K4999" t="str">
            <v>GOBERNADOR  DE AIRE</v>
          </cell>
          <cell r="L4999">
            <v>1</v>
          </cell>
          <cell r="M4999" t="str">
            <v>UNID.</v>
          </cell>
          <cell r="N4999" t="str">
            <v>TRACTO</v>
          </cell>
          <cell r="O4999">
            <v>0</v>
          </cell>
          <cell r="P4999" t="str">
            <v>M2</v>
          </cell>
          <cell r="Q4999" t="str">
            <v>J1</v>
          </cell>
          <cell r="R4999" t="str">
            <v>J8</v>
          </cell>
          <cell r="S4999" t="str">
            <v>ENTREGADO</v>
          </cell>
          <cell r="T4999">
            <v>42772</v>
          </cell>
          <cell r="U4999" t="str">
            <v>CHUMPITAZ GAGO JULIO ENRIQUE</v>
          </cell>
          <cell r="V4999" t="str">
            <v>FLOREZ CONDORI  JOSE WILLIANS</v>
          </cell>
        </row>
        <row r="5000">
          <cell r="A5000">
            <v>4999</v>
          </cell>
          <cell r="B5000">
            <v>42772</v>
          </cell>
          <cell r="C5000" t="str">
            <v>FEBRERO</v>
          </cell>
          <cell r="D5000" t="str">
            <v>2017</v>
          </cell>
          <cell r="E5000">
            <v>999</v>
          </cell>
          <cell r="F5000" t="str">
            <v>D3P-743</v>
          </cell>
          <cell r="G5000" t="str">
            <v>B8L-972</v>
          </cell>
          <cell r="H5000" t="str">
            <v>LAS BAMBAS</v>
          </cell>
          <cell r="I5000">
            <v>191072</v>
          </cell>
          <cell r="J5000" t="str">
            <v>REPUESTO</v>
          </cell>
          <cell r="K5000" t="str">
            <v>FILTRO DE AIRE</v>
          </cell>
          <cell r="L5000">
            <v>1</v>
          </cell>
          <cell r="M5000" t="str">
            <v>UNID.</v>
          </cell>
          <cell r="N5000" t="str">
            <v>TRACTO</v>
          </cell>
          <cell r="O5000">
            <v>0</v>
          </cell>
          <cell r="P5000" t="str">
            <v>M2</v>
          </cell>
          <cell r="Q5000" t="str">
            <v>J1</v>
          </cell>
          <cell r="R5000" t="str">
            <v>J8</v>
          </cell>
          <cell r="S5000" t="str">
            <v>ENTREGADO</v>
          </cell>
          <cell r="T5000">
            <v>42772</v>
          </cell>
          <cell r="U5000" t="str">
            <v>CHUMPITAZ GAGO JULIO ENRIQUE</v>
          </cell>
          <cell r="V5000" t="str">
            <v>FLOREZ CONDORI  JOSE WILLIANS</v>
          </cell>
        </row>
        <row r="5001">
          <cell r="A5001">
            <v>5000</v>
          </cell>
          <cell r="B5001">
            <v>42772</v>
          </cell>
          <cell r="C5001" t="str">
            <v>FEBRERO</v>
          </cell>
          <cell r="D5001" t="str">
            <v>2017</v>
          </cell>
          <cell r="E5001">
            <v>1004</v>
          </cell>
          <cell r="F5001" t="str">
            <v>D3N-721</v>
          </cell>
          <cell r="G5001" t="str">
            <v>C4S-979</v>
          </cell>
          <cell r="H5001" t="str">
            <v>LAS BAMBAS</v>
          </cell>
          <cell r="I5001">
            <v>144759</v>
          </cell>
          <cell r="J5001" t="str">
            <v>REPUESTO</v>
          </cell>
          <cell r="K5001" t="str">
            <v>BATERIA</v>
          </cell>
          <cell r="L5001">
            <v>4</v>
          </cell>
          <cell r="M5001" t="str">
            <v>UNID.</v>
          </cell>
          <cell r="N5001" t="str">
            <v>TRACTO</v>
          </cell>
          <cell r="O5001">
            <v>0</v>
          </cell>
          <cell r="P5001" t="str">
            <v>E2</v>
          </cell>
          <cell r="Q5001" t="str">
            <v>J1</v>
          </cell>
          <cell r="R5001" t="str">
            <v>J8</v>
          </cell>
          <cell r="S5001" t="str">
            <v>ENTREGADO</v>
          </cell>
          <cell r="T5001">
            <v>42772</v>
          </cell>
          <cell r="U5001" t="str">
            <v>YUCA BELLIDO BORIS YERSY</v>
          </cell>
          <cell r="V5001" t="str">
            <v>FLOREZ CONDORI  JOSE WILLIANS</v>
          </cell>
        </row>
        <row r="5002">
          <cell r="A5002">
            <v>5001</v>
          </cell>
          <cell r="B5002">
            <v>42772</v>
          </cell>
          <cell r="C5002" t="str">
            <v>FEBRERO</v>
          </cell>
          <cell r="D5002" t="str">
            <v>2017</v>
          </cell>
          <cell r="E5002">
            <v>1003</v>
          </cell>
          <cell r="F5002" t="str">
            <v>C5R-899</v>
          </cell>
          <cell r="G5002" t="str">
            <v>A0U-978</v>
          </cell>
          <cell r="H5002" t="str">
            <v>LAS BAMBAS</v>
          </cell>
          <cell r="I5002">
            <v>263967</v>
          </cell>
          <cell r="J5002" t="str">
            <v>REPUESTO</v>
          </cell>
          <cell r="K5002" t="str">
            <v>FARO NEBLINERO AAA</v>
          </cell>
          <cell r="L5002">
            <v>2</v>
          </cell>
          <cell r="M5002" t="str">
            <v>UNID.</v>
          </cell>
          <cell r="N5002" t="str">
            <v>TRACTO</v>
          </cell>
          <cell r="O5002">
            <v>0</v>
          </cell>
          <cell r="P5002" t="str">
            <v>E2</v>
          </cell>
          <cell r="Q5002" t="str">
            <v>J1</v>
          </cell>
          <cell r="R5002" t="str">
            <v>J8</v>
          </cell>
          <cell r="S5002" t="str">
            <v>ENTREGADO</v>
          </cell>
          <cell r="T5002">
            <v>42772</v>
          </cell>
          <cell r="U5002" t="str">
            <v>YUCA BELLIDO BORIS YERSY</v>
          </cell>
          <cell r="V5002" t="str">
            <v>FLOREZ CONDORI  JOSE WILLIANS</v>
          </cell>
        </row>
        <row r="5003">
          <cell r="A5003">
            <v>5002</v>
          </cell>
          <cell r="B5003">
            <v>42772</v>
          </cell>
          <cell r="C5003" t="str">
            <v>FEBRERO</v>
          </cell>
          <cell r="D5003" t="str">
            <v>2017</v>
          </cell>
          <cell r="E5003">
            <v>1005</v>
          </cell>
          <cell r="F5003" t="str">
            <v>APF-776</v>
          </cell>
          <cell r="G5003" t="str">
            <v>CAMIONETA</v>
          </cell>
          <cell r="H5003" t="str">
            <v>LAS BAMBAS</v>
          </cell>
          <cell r="I5003">
            <v>15155</v>
          </cell>
          <cell r="J5003" t="str">
            <v>REPUESTO</v>
          </cell>
          <cell r="K5003" t="str">
            <v>FILTRO DE COMBUSTIBLE</v>
          </cell>
          <cell r="L5003">
            <v>1</v>
          </cell>
          <cell r="M5003" t="str">
            <v>UNID.</v>
          </cell>
          <cell r="N5003" t="str">
            <v>TRACTO</v>
          </cell>
          <cell r="O5003">
            <v>0</v>
          </cell>
          <cell r="P5003" t="str">
            <v>M6</v>
          </cell>
          <cell r="Q5003" t="str">
            <v>J1</v>
          </cell>
          <cell r="R5003" t="str">
            <v>J8</v>
          </cell>
          <cell r="S5003" t="str">
            <v>ENTREGADO</v>
          </cell>
          <cell r="T5003">
            <v>42772</v>
          </cell>
          <cell r="U5003" t="str">
            <v>PARI VENTURA  EDSON ORLANDO</v>
          </cell>
          <cell r="V5003" t="str">
            <v>FLOREZ CONDORI  JOSE WILLIANS</v>
          </cell>
        </row>
        <row r="5004">
          <cell r="A5004">
            <v>5003</v>
          </cell>
          <cell r="B5004">
            <v>42772</v>
          </cell>
          <cell r="C5004" t="str">
            <v>FEBRERO</v>
          </cell>
          <cell r="D5004" t="str">
            <v>2017</v>
          </cell>
          <cell r="E5004">
            <v>1005</v>
          </cell>
          <cell r="F5004" t="str">
            <v>APF-776</v>
          </cell>
          <cell r="G5004" t="str">
            <v>CAMIONETA</v>
          </cell>
          <cell r="H5004" t="str">
            <v>LAS BAMBAS</v>
          </cell>
          <cell r="I5004">
            <v>15155</v>
          </cell>
          <cell r="J5004" t="str">
            <v>REPUESTO</v>
          </cell>
          <cell r="K5004" t="str">
            <v>FILTRO DE ACEITE</v>
          </cell>
          <cell r="L5004">
            <v>1</v>
          </cell>
          <cell r="M5004" t="str">
            <v>UNID.</v>
          </cell>
          <cell r="N5004" t="str">
            <v>TRACTO</v>
          </cell>
          <cell r="O5004">
            <v>0</v>
          </cell>
          <cell r="P5004" t="str">
            <v>M6</v>
          </cell>
          <cell r="Q5004" t="str">
            <v>J1</v>
          </cell>
          <cell r="R5004" t="str">
            <v>J8</v>
          </cell>
          <cell r="S5004" t="str">
            <v>ENTREGADO</v>
          </cell>
          <cell r="T5004">
            <v>42772</v>
          </cell>
          <cell r="U5004" t="str">
            <v>PARI VENTURA  EDSON ORLANDO</v>
          </cell>
          <cell r="V5004" t="str">
            <v>FLOREZ CONDORI  JOSE WILLIANS</v>
          </cell>
        </row>
        <row r="5005">
          <cell r="A5005">
            <v>5004</v>
          </cell>
          <cell r="B5005">
            <v>42772</v>
          </cell>
          <cell r="C5005" t="str">
            <v>FEBRERO</v>
          </cell>
          <cell r="D5005" t="str">
            <v>2017</v>
          </cell>
          <cell r="E5005">
            <v>1005</v>
          </cell>
          <cell r="F5005" t="str">
            <v>APF-776</v>
          </cell>
          <cell r="G5005" t="str">
            <v>CAMIONETA</v>
          </cell>
          <cell r="H5005" t="str">
            <v>LAS BAMBAS</v>
          </cell>
          <cell r="I5005">
            <v>15155</v>
          </cell>
          <cell r="J5005" t="str">
            <v>REPUESTO</v>
          </cell>
          <cell r="K5005" t="str">
            <v>FILTRO DE AIRE</v>
          </cell>
          <cell r="L5005">
            <v>1</v>
          </cell>
          <cell r="M5005" t="str">
            <v>UNID.</v>
          </cell>
          <cell r="N5005" t="str">
            <v>TRACTO</v>
          </cell>
          <cell r="O5005">
            <v>0</v>
          </cell>
          <cell r="P5005" t="str">
            <v>M6</v>
          </cell>
          <cell r="Q5005" t="str">
            <v>J1</v>
          </cell>
          <cell r="R5005" t="str">
            <v>J8</v>
          </cell>
          <cell r="S5005" t="str">
            <v>ENTREGADO</v>
          </cell>
          <cell r="T5005">
            <v>42772</v>
          </cell>
          <cell r="U5005" t="str">
            <v>PARI VENTURA  EDSON ORLANDO</v>
          </cell>
          <cell r="V5005" t="str">
            <v>FLOREZ CONDORI  JOSE WILLIANS</v>
          </cell>
        </row>
        <row r="5006">
          <cell r="A5006">
            <v>5005</v>
          </cell>
          <cell r="B5006">
            <v>42772</v>
          </cell>
          <cell r="C5006" t="str">
            <v>FEBRERO</v>
          </cell>
          <cell r="D5006" t="str">
            <v>2017</v>
          </cell>
          <cell r="E5006">
            <v>1005</v>
          </cell>
          <cell r="F5006" t="str">
            <v>APF-776</v>
          </cell>
          <cell r="G5006" t="str">
            <v>CAMIONETA</v>
          </cell>
          <cell r="H5006" t="str">
            <v>LAS BAMBAS</v>
          </cell>
          <cell r="I5006">
            <v>15155</v>
          </cell>
          <cell r="J5006" t="str">
            <v>REPUESTO</v>
          </cell>
          <cell r="K5006" t="str">
            <v>ACEITE DE MOTOR 15W40</v>
          </cell>
          <cell r="L5006">
            <v>2</v>
          </cell>
          <cell r="M5006" t="str">
            <v>GLNS.</v>
          </cell>
          <cell r="N5006" t="str">
            <v>TRACTO</v>
          </cell>
          <cell r="O5006">
            <v>0</v>
          </cell>
          <cell r="P5006" t="str">
            <v>M6</v>
          </cell>
          <cell r="Q5006" t="str">
            <v>J1</v>
          </cell>
          <cell r="R5006" t="str">
            <v>J8</v>
          </cell>
          <cell r="S5006" t="str">
            <v>ENTREGADO</v>
          </cell>
          <cell r="T5006">
            <v>42772</v>
          </cell>
          <cell r="U5006" t="str">
            <v>PARI VENTURA  EDSON ORLANDO</v>
          </cell>
          <cell r="V5006" t="str">
            <v>FLOREZ CONDORI  JOSE WILLIANS</v>
          </cell>
        </row>
        <row r="5007">
          <cell r="A5007">
            <v>5006</v>
          </cell>
          <cell r="B5007">
            <v>42772</v>
          </cell>
          <cell r="C5007" t="str">
            <v>FEBRERO</v>
          </cell>
          <cell r="D5007" t="str">
            <v>2017</v>
          </cell>
          <cell r="E5007">
            <v>200</v>
          </cell>
          <cell r="F5007" t="str">
            <v>TALLER</v>
          </cell>
          <cell r="G5007" t="str">
            <v>TALLER</v>
          </cell>
          <cell r="H5007" t="str">
            <v>TALLER</v>
          </cell>
          <cell r="I5007" t="str">
            <v>TALLER</v>
          </cell>
          <cell r="J5007" t="str">
            <v>REPUESTO</v>
          </cell>
          <cell r="K5007" t="str">
            <v>CINTA AISLANTE NEGRA</v>
          </cell>
          <cell r="L5007">
            <v>1</v>
          </cell>
          <cell r="M5007" t="str">
            <v>UNID.</v>
          </cell>
          <cell r="N5007" t="str">
            <v>TRACTO</v>
          </cell>
          <cell r="O5007">
            <v>0</v>
          </cell>
          <cell r="P5007" t="str">
            <v>E3</v>
          </cell>
          <cell r="Q5007" t="str">
            <v>J1</v>
          </cell>
          <cell r="R5007" t="str">
            <v>J8</v>
          </cell>
          <cell r="S5007" t="str">
            <v>ENTREGADO</v>
          </cell>
          <cell r="T5007">
            <v>42772</v>
          </cell>
          <cell r="U5007" t="str">
            <v>CONDORI CHURATA ALEX</v>
          </cell>
          <cell r="V5007" t="str">
            <v>FLOREZ CONDORI  JOSE WILLIANS</v>
          </cell>
        </row>
        <row r="5008">
          <cell r="A5008">
            <v>5007</v>
          </cell>
          <cell r="B5008">
            <v>42773</v>
          </cell>
          <cell r="C5008" t="str">
            <v>FEBRERO</v>
          </cell>
          <cell r="D5008" t="str">
            <v>2017</v>
          </cell>
          <cell r="E5008">
            <v>982</v>
          </cell>
          <cell r="F5008" t="str">
            <v>B2L-889</v>
          </cell>
          <cell r="G5008" t="str">
            <v>CAMION</v>
          </cell>
          <cell r="H5008" t="str">
            <v>TAMBOMAYO</v>
          </cell>
          <cell r="I5008">
            <v>125988</v>
          </cell>
          <cell r="J5008" t="str">
            <v>REPUESTO</v>
          </cell>
          <cell r="K5008" t="str">
            <v>JUEGO DE METALES DE VIELA ESTANDAR</v>
          </cell>
          <cell r="L5008">
            <v>1</v>
          </cell>
          <cell r="M5008" t="str">
            <v>UNID.</v>
          </cell>
          <cell r="N5008" t="str">
            <v>TRACTO</v>
          </cell>
          <cell r="O5008">
            <v>17</v>
          </cell>
          <cell r="P5008" t="str">
            <v>M2</v>
          </cell>
          <cell r="Q5008" t="str">
            <v>J1</v>
          </cell>
          <cell r="R5008" t="str">
            <v>J8</v>
          </cell>
          <cell r="S5008" t="str">
            <v>PENDIENTE</v>
          </cell>
          <cell r="T5008">
            <v>0</v>
          </cell>
          <cell r="U5008" t="str">
            <v>CHUMPITAZ GAGO JULIO ENRIQUE</v>
          </cell>
          <cell r="V5008" t="str">
            <v>FLOREZ CONDORI  JOSE WILLIANS</v>
          </cell>
        </row>
        <row r="5009">
          <cell r="A5009">
            <v>5008</v>
          </cell>
          <cell r="B5009">
            <v>42773</v>
          </cell>
          <cell r="C5009" t="str">
            <v>FEBRERO</v>
          </cell>
          <cell r="D5009" t="str">
            <v>2017</v>
          </cell>
          <cell r="E5009">
            <v>982</v>
          </cell>
          <cell r="F5009" t="str">
            <v>B2L-889</v>
          </cell>
          <cell r="G5009" t="str">
            <v>CAMION</v>
          </cell>
          <cell r="H5009" t="str">
            <v>TAMBOMAYO</v>
          </cell>
          <cell r="I5009">
            <v>125988</v>
          </cell>
          <cell r="J5009" t="str">
            <v>REPUESTO</v>
          </cell>
          <cell r="K5009" t="str">
            <v>JUEGO DE METALES BANCADA  ESTANDAR</v>
          </cell>
          <cell r="L5009">
            <v>1</v>
          </cell>
          <cell r="M5009" t="str">
            <v>UNID.</v>
          </cell>
          <cell r="N5009" t="str">
            <v>TRACTO</v>
          </cell>
          <cell r="O5009">
            <v>17</v>
          </cell>
          <cell r="P5009" t="str">
            <v>M2</v>
          </cell>
          <cell r="Q5009" t="str">
            <v>J1</v>
          </cell>
          <cell r="R5009" t="str">
            <v>J8</v>
          </cell>
          <cell r="S5009" t="str">
            <v>PENDIENTE</v>
          </cell>
          <cell r="T5009">
            <v>0</v>
          </cell>
          <cell r="U5009" t="str">
            <v>CHUMPITAZ GAGO JULIO ENRIQUE</v>
          </cell>
          <cell r="V5009" t="str">
            <v>FLOREZ CONDORI  JOSE WILLIANS</v>
          </cell>
        </row>
        <row r="5010">
          <cell r="A5010">
            <v>5009</v>
          </cell>
          <cell r="B5010">
            <v>42773</v>
          </cell>
          <cell r="C5010" t="str">
            <v>FEBRERO</v>
          </cell>
          <cell r="D5010" t="str">
            <v>2017</v>
          </cell>
          <cell r="E5010">
            <v>982</v>
          </cell>
          <cell r="F5010" t="str">
            <v>B2L-889</v>
          </cell>
          <cell r="G5010" t="str">
            <v>CAMION</v>
          </cell>
          <cell r="H5010" t="str">
            <v>TAMBOMAYO</v>
          </cell>
          <cell r="I5010">
            <v>125988</v>
          </cell>
          <cell r="J5010" t="str">
            <v>REPUESTO</v>
          </cell>
          <cell r="K5010" t="str">
            <v>JUEGO SEPARADOR ESTANDAR</v>
          </cell>
          <cell r="L5010">
            <v>1</v>
          </cell>
          <cell r="M5010" t="str">
            <v>UNID.</v>
          </cell>
          <cell r="N5010" t="str">
            <v>TRACTO</v>
          </cell>
          <cell r="O5010">
            <v>17</v>
          </cell>
          <cell r="P5010" t="str">
            <v>M2</v>
          </cell>
          <cell r="Q5010" t="str">
            <v>J1</v>
          </cell>
          <cell r="R5010" t="str">
            <v>J8</v>
          </cell>
          <cell r="S5010" t="str">
            <v>PENDIENTE</v>
          </cell>
          <cell r="T5010">
            <v>0</v>
          </cell>
          <cell r="U5010" t="str">
            <v>CHUMPITAZ GAGO JULIO ENRIQUE</v>
          </cell>
          <cell r="V5010" t="str">
            <v>FLOREZ CONDORI  JOSE WILLIANS</v>
          </cell>
        </row>
        <row r="5011">
          <cell r="A5011">
            <v>5010</v>
          </cell>
          <cell r="B5011">
            <v>42773</v>
          </cell>
          <cell r="C5011" t="str">
            <v>FEBRERO</v>
          </cell>
          <cell r="D5011" t="str">
            <v>2017</v>
          </cell>
          <cell r="E5011">
            <v>982</v>
          </cell>
          <cell r="F5011" t="str">
            <v>B2L-889</v>
          </cell>
          <cell r="G5011" t="str">
            <v>CAMION</v>
          </cell>
          <cell r="H5011" t="str">
            <v>TAMBOMAYO</v>
          </cell>
          <cell r="I5011">
            <v>125988</v>
          </cell>
          <cell r="J5011" t="str">
            <v>REPUESTO</v>
          </cell>
          <cell r="K5011" t="str">
            <v>CAMISAS</v>
          </cell>
          <cell r="L5011">
            <v>6</v>
          </cell>
          <cell r="M5011" t="str">
            <v>UNID.</v>
          </cell>
          <cell r="N5011" t="str">
            <v>TRACTO</v>
          </cell>
          <cell r="O5011">
            <v>17</v>
          </cell>
          <cell r="P5011" t="str">
            <v>M2</v>
          </cell>
          <cell r="Q5011" t="str">
            <v>J1</v>
          </cell>
          <cell r="R5011" t="str">
            <v>J8</v>
          </cell>
          <cell r="S5011" t="str">
            <v>PENDIENTE</v>
          </cell>
          <cell r="T5011">
            <v>0</v>
          </cell>
          <cell r="U5011" t="str">
            <v>CHUMPITAZ GAGO JULIO ENRIQUE</v>
          </cell>
          <cell r="V5011" t="str">
            <v>FLOREZ CONDORI  JOSE WILLIANS</v>
          </cell>
        </row>
        <row r="5012">
          <cell r="A5012">
            <v>5011</v>
          </cell>
          <cell r="B5012">
            <v>42773</v>
          </cell>
          <cell r="C5012" t="str">
            <v>FEBRERO</v>
          </cell>
          <cell r="D5012" t="str">
            <v>2017</v>
          </cell>
          <cell r="E5012">
            <v>982</v>
          </cell>
          <cell r="F5012" t="str">
            <v>B2L-889</v>
          </cell>
          <cell r="G5012" t="str">
            <v>CAMION</v>
          </cell>
          <cell r="H5012" t="str">
            <v>TAMBOMAYO</v>
          </cell>
          <cell r="I5012">
            <v>125988</v>
          </cell>
          <cell r="J5012" t="str">
            <v>REPUESTO</v>
          </cell>
          <cell r="K5012" t="str">
            <v>JUEGO ANILLO PARA PISTON</v>
          </cell>
          <cell r="L5012">
            <v>1</v>
          </cell>
          <cell r="M5012" t="str">
            <v>UNID.</v>
          </cell>
          <cell r="N5012" t="str">
            <v>TRACTO</v>
          </cell>
          <cell r="O5012">
            <v>17</v>
          </cell>
          <cell r="P5012" t="str">
            <v>M2</v>
          </cell>
          <cell r="Q5012" t="str">
            <v>J1</v>
          </cell>
          <cell r="R5012" t="str">
            <v>J8</v>
          </cell>
          <cell r="S5012" t="str">
            <v>PENDIENTE</v>
          </cell>
          <cell r="T5012">
            <v>0</v>
          </cell>
          <cell r="U5012" t="str">
            <v>CHUMPITAZ GAGO JULIO ENRIQUE</v>
          </cell>
          <cell r="V5012" t="str">
            <v>FLOREZ CONDORI  JOSE WILLIANS</v>
          </cell>
        </row>
        <row r="5013">
          <cell r="A5013">
            <v>5012</v>
          </cell>
          <cell r="B5013">
            <v>42773</v>
          </cell>
          <cell r="C5013" t="str">
            <v>FEBRERO</v>
          </cell>
          <cell r="D5013" t="str">
            <v>2017</v>
          </cell>
          <cell r="E5013">
            <v>982</v>
          </cell>
          <cell r="F5013" t="str">
            <v>B2L-889</v>
          </cell>
          <cell r="G5013" t="str">
            <v>CAMION</v>
          </cell>
          <cell r="H5013" t="str">
            <v>TAMBOMAYO</v>
          </cell>
          <cell r="I5013">
            <v>125988</v>
          </cell>
          <cell r="J5013" t="str">
            <v>REPUESTO</v>
          </cell>
          <cell r="K5013" t="str">
            <v>JUEGO DE EMPAQUES</v>
          </cell>
          <cell r="L5013">
            <v>1</v>
          </cell>
          <cell r="M5013" t="str">
            <v>UNID.</v>
          </cell>
          <cell r="N5013" t="str">
            <v>TRACTO</v>
          </cell>
          <cell r="O5013">
            <v>17</v>
          </cell>
          <cell r="P5013" t="str">
            <v>M2</v>
          </cell>
          <cell r="Q5013" t="str">
            <v>J1</v>
          </cell>
          <cell r="R5013" t="str">
            <v>J8</v>
          </cell>
          <cell r="S5013" t="str">
            <v>PENDIENTE</v>
          </cell>
          <cell r="T5013">
            <v>0</v>
          </cell>
          <cell r="U5013" t="str">
            <v>CHUMPITAZ GAGO JULIO ENRIQUE</v>
          </cell>
          <cell r="V5013" t="str">
            <v>FLOREZ CONDORI  JOSE WILLIANS</v>
          </cell>
        </row>
        <row r="5014">
          <cell r="A5014">
            <v>5013</v>
          </cell>
          <cell r="B5014">
            <v>42773</v>
          </cell>
          <cell r="C5014" t="str">
            <v>FEBRERO</v>
          </cell>
          <cell r="D5014" t="str">
            <v>2017</v>
          </cell>
          <cell r="E5014">
            <v>982</v>
          </cell>
          <cell r="F5014" t="str">
            <v>B2L-889</v>
          </cell>
          <cell r="G5014" t="str">
            <v>CAMION</v>
          </cell>
          <cell r="H5014" t="str">
            <v>TAMBOMAYO</v>
          </cell>
          <cell r="I5014">
            <v>125988</v>
          </cell>
          <cell r="J5014" t="str">
            <v>REPUESTO</v>
          </cell>
          <cell r="K5014" t="str">
            <v>JUEGO DE METALES DE EJE LEVA</v>
          </cell>
          <cell r="L5014">
            <v>1</v>
          </cell>
          <cell r="M5014" t="str">
            <v>UNID.</v>
          </cell>
          <cell r="N5014" t="str">
            <v>TRACTO</v>
          </cell>
          <cell r="O5014">
            <v>17</v>
          </cell>
          <cell r="P5014" t="str">
            <v>M2</v>
          </cell>
          <cell r="Q5014" t="str">
            <v>J1</v>
          </cell>
          <cell r="R5014" t="str">
            <v>J8</v>
          </cell>
          <cell r="S5014" t="str">
            <v>PENDIENTE</v>
          </cell>
          <cell r="T5014">
            <v>0</v>
          </cell>
          <cell r="U5014" t="str">
            <v>CHUMPITAZ GAGO JULIO ENRIQUE</v>
          </cell>
          <cell r="V5014" t="str">
            <v>FLOREZ CONDORI  JOSE WILLIANS</v>
          </cell>
        </row>
        <row r="5015">
          <cell r="A5015">
            <v>5014</v>
          </cell>
          <cell r="B5015">
            <v>42773</v>
          </cell>
          <cell r="C5015" t="str">
            <v>FEBRERO</v>
          </cell>
          <cell r="D5015" t="str">
            <v>2017</v>
          </cell>
          <cell r="E5015">
            <v>982</v>
          </cell>
          <cell r="F5015" t="str">
            <v>B2L-889</v>
          </cell>
          <cell r="G5015" t="str">
            <v>CAMION</v>
          </cell>
          <cell r="H5015" t="str">
            <v>TAMBOMAYO</v>
          </cell>
          <cell r="I5015">
            <v>125988</v>
          </cell>
          <cell r="J5015" t="str">
            <v>REPUESTO</v>
          </cell>
          <cell r="K5015" t="str">
            <v>SERVICIO DE RESTIFICACION DE CULATA</v>
          </cell>
          <cell r="L5015">
            <v>1</v>
          </cell>
          <cell r="M5015" t="str">
            <v>UNID.</v>
          </cell>
          <cell r="N5015" t="str">
            <v>TRACTO</v>
          </cell>
          <cell r="O5015">
            <v>17</v>
          </cell>
          <cell r="P5015" t="str">
            <v>M2</v>
          </cell>
          <cell r="Q5015" t="str">
            <v>J1</v>
          </cell>
          <cell r="R5015" t="str">
            <v>J8</v>
          </cell>
          <cell r="S5015" t="str">
            <v>PENDIENTE</v>
          </cell>
          <cell r="T5015">
            <v>0</v>
          </cell>
          <cell r="U5015" t="str">
            <v>CHUMPITAZ GAGO JULIO ENRIQUE</v>
          </cell>
          <cell r="V5015" t="str">
            <v>FLOREZ CONDORI  JOSE WILLIANS</v>
          </cell>
        </row>
        <row r="5016">
          <cell r="A5016">
            <v>5015</v>
          </cell>
          <cell r="B5016">
            <v>42773</v>
          </cell>
          <cell r="C5016" t="str">
            <v>FEBRERO</v>
          </cell>
          <cell r="D5016" t="str">
            <v>2017</v>
          </cell>
          <cell r="E5016">
            <v>973</v>
          </cell>
          <cell r="F5016" t="str">
            <v>D6F-907</v>
          </cell>
          <cell r="G5016" t="str">
            <v>T2Y-979</v>
          </cell>
          <cell r="H5016" t="str">
            <v>LAS BAMBAS</v>
          </cell>
          <cell r="I5016">
            <v>206065</v>
          </cell>
          <cell r="J5016" t="str">
            <v>REPUESTO</v>
          </cell>
          <cell r="K5016" t="str">
            <v>MANGUERA DE AGUA DE TERMOSTATO TIPO CODO</v>
          </cell>
          <cell r="L5016">
            <v>1</v>
          </cell>
          <cell r="M5016" t="str">
            <v>UNID.</v>
          </cell>
          <cell r="N5016" t="str">
            <v>TRACTO</v>
          </cell>
          <cell r="O5016">
            <v>0</v>
          </cell>
          <cell r="P5016" t="str">
            <v>M1</v>
          </cell>
          <cell r="Q5016" t="str">
            <v>J1</v>
          </cell>
          <cell r="R5016" t="str">
            <v>J8</v>
          </cell>
          <cell r="S5016" t="str">
            <v>ENTREGADO</v>
          </cell>
          <cell r="T5016">
            <v>42773</v>
          </cell>
          <cell r="U5016" t="str">
            <v>CABEZAS SANCHEZ JEAN JHONATAN</v>
          </cell>
          <cell r="V5016" t="str">
            <v>FLOREZ CONDORI  JOSE WILLIANS</v>
          </cell>
        </row>
        <row r="5017">
          <cell r="A5017">
            <v>5016</v>
          </cell>
          <cell r="B5017">
            <v>42773</v>
          </cell>
          <cell r="C5017" t="str">
            <v>FEBRERO</v>
          </cell>
          <cell r="D5017" t="str">
            <v>2017</v>
          </cell>
          <cell r="E5017">
            <v>973</v>
          </cell>
          <cell r="F5017" t="str">
            <v>D6F-907</v>
          </cell>
          <cell r="G5017" t="str">
            <v>T2Y-979</v>
          </cell>
          <cell r="H5017" t="str">
            <v>LAS BAMBAS</v>
          </cell>
          <cell r="I5017">
            <v>206065</v>
          </cell>
          <cell r="J5017" t="str">
            <v>REPUESTO</v>
          </cell>
          <cell r="K5017" t="str">
            <v>ABRAZADERADE TUBO DE ESCAPE</v>
          </cell>
          <cell r="L5017">
            <v>1</v>
          </cell>
          <cell r="M5017" t="str">
            <v>UNID.</v>
          </cell>
          <cell r="N5017" t="str">
            <v>TRACTO</v>
          </cell>
          <cell r="O5017">
            <v>0</v>
          </cell>
          <cell r="P5017" t="str">
            <v>M1</v>
          </cell>
          <cell r="Q5017" t="str">
            <v>J1</v>
          </cell>
          <cell r="R5017" t="str">
            <v>J8</v>
          </cell>
          <cell r="S5017" t="str">
            <v>ENTREGADO</v>
          </cell>
          <cell r="T5017">
            <v>42773</v>
          </cell>
          <cell r="U5017" t="str">
            <v>CABEZAS SANCHEZ JEAN JHONATAN</v>
          </cell>
          <cell r="V5017" t="str">
            <v>FLOREZ CONDORI  JOSE WILLIANS</v>
          </cell>
        </row>
        <row r="5018">
          <cell r="A5018">
            <v>5017</v>
          </cell>
          <cell r="B5018">
            <v>42773</v>
          </cell>
          <cell r="C5018" t="str">
            <v>FEBRERO</v>
          </cell>
          <cell r="D5018" t="str">
            <v>2017</v>
          </cell>
          <cell r="E5018">
            <v>982</v>
          </cell>
          <cell r="F5018" t="str">
            <v>B2L-889</v>
          </cell>
          <cell r="G5018" t="str">
            <v>CAMION</v>
          </cell>
          <cell r="H5018" t="str">
            <v>TAMBOMAYO</v>
          </cell>
          <cell r="I5018">
            <v>125988</v>
          </cell>
          <cell r="J5018" t="str">
            <v>REPUESTO</v>
          </cell>
          <cell r="K5018" t="str">
            <v>SERVICIO DE REPACION DE TURBO</v>
          </cell>
          <cell r="L5018">
            <v>1</v>
          </cell>
          <cell r="M5018" t="str">
            <v>UNID.</v>
          </cell>
          <cell r="N5018" t="str">
            <v>TRACTO</v>
          </cell>
          <cell r="O5018">
            <v>17</v>
          </cell>
          <cell r="P5018" t="str">
            <v>M2</v>
          </cell>
          <cell r="Q5018" t="str">
            <v>J1</v>
          </cell>
          <cell r="R5018" t="str">
            <v>J8</v>
          </cell>
          <cell r="S5018" t="str">
            <v>PENDIENTE</v>
          </cell>
          <cell r="T5018">
            <v>0</v>
          </cell>
          <cell r="U5018" t="str">
            <v>CHUMPITAZ GAGO JULIO ENRIQUE</v>
          </cell>
          <cell r="V5018" t="str">
            <v>FLOREZ CONDORI  JOSE WILLIANS</v>
          </cell>
        </row>
        <row r="5019">
          <cell r="A5019">
            <v>5018</v>
          </cell>
          <cell r="B5019">
            <v>42773</v>
          </cell>
          <cell r="C5019" t="str">
            <v>FEBRERO</v>
          </cell>
          <cell r="D5019" t="str">
            <v>2017</v>
          </cell>
          <cell r="E5019">
            <v>982</v>
          </cell>
          <cell r="F5019" t="str">
            <v>B2L-889</v>
          </cell>
          <cell r="G5019" t="str">
            <v>CAMION</v>
          </cell>
          <cell r="H5019" t="str">
            <v>TAMBOMAYO</v>
          </cell>
          <cell r="I5019">
            <v>125988</v>
          </cell>
          <cell r="J5019" t="str">
            <v>REPUESTO</v>
          </cell>
          <cell r="K5019" t="str">
            <v>SERVICIO DE REPARACION DE INYECTORES</v>
          </cell>
          <cell r="L5019">
            <v>1</v>
          </cell>
          <cell r="M5019" t="str">
            <v>UNID.</v>
          </cell>
          <cell r="N5019" t="str">
            <v>TRACTO</v>
          </cell>
          <cell r="O5019">
            <v>17</v>
          </cell>
          <cell r="P5019" t="str">
            <v>M2</v>
          </cell>
          <cell r="Q5019" t="str">
            <v>J1</v>
          </cell>
          <cell r="R5019" t="str">
            <v>J8</v>
          </cell>
          <cell r="S5019" t="str">
            <v>PENDIENTE</v>
          </cell>
          <cell r="T5019">
            <v>0</v>
          </cell>
          <cell r="U5019" t="str">
            <v>CHUMPITAZ GAGO JULIO ENRIQUE</v>
          </cell>
          <cell r="V5019" t="str">
            <v>FLOREZ CONDORI  JOSE WILLIANS</v>
          </cell>
        </row>
        <row r="5020">
          <cell r="A5020">
            <v>5019</v>
          </cell>
          <cell r="B5020">
            <v>42773</v>
          </cell>
          <cell r="C5020" t="str">
            <v>FEBRERO</v>
          </cell>
          <cell r="D5020" t="str">
            <v>2017</v>
          </cell>
          <cell r="E5020">
            <v>1000</v>
          </cell>
          <cell r="F5020" t="str">
            <v>ABQ-705</v>
          </cell>
          <cell r="G5020" t="str">
            <v>D0Z-996</v>
          </cell>
          <cell r="H5020" t="str">
            <v>LAS BAMBAS</v>
          </cell>
          <cell r="I5020">
            <v>117516</v>
          </cell>
          <cell r="J5020" t="str">
            <v>REPUESTO</v>
          </cell>
          <cell r="K5020" t="str">
            <v>SOPORTE DE MOTOR</v>
          </cell>
          <cell r="L5020">
            <v>1</v>
          </cell>
          <cell r="M5020" t="str">
            <v>UNID.</v>
          </cell>
          <cell r="N5020" t="str">
            <v>TRACTO</v>
          </cell>
          <cell r="O5020">
            <v>0</v>
          </cell>
          <cell r="P5020" t="str">
            <v>M2</v>
          </cell>
          <cell r="Q5020" t="str">
            <v>J1</v>
          </cell>
          <cell r="R5020" t="str">
            <v>J8</v>
          </cell>
          <cell r="S5020" t="str">
            <v>ENTREGADO</v>
          </cell>
          <cell r="T5020">
            <v>42773</v>
          </cell>
          <cell r="U5020" t="str">
            <v>CHUMPITAZ GAGO JULIO ENRIQUE</v>
          </cell>
          <cell r="V5020" t="str">
            <v>FLOREZ CONDORI  JOSE WILLIANS</v>
          </cell>
        </row>
        <row r="5021">
          <cell r="A5021">
            <v>5020</v>
          </cell>
          <cell r="B5021">
            <v>42773</v>
          </cell>
          <cell r="C5021" t="str">
            <v>FEBRERO</v>
          </cell>
          <cell r="D5021" t="str">
            <v>2017</v>
          </cell>
          <cell r="E5021">
            <v>1000</v>
          </cell>
          <cell r="F5021" t="str">
            <v>ABQ-705</v>
          </cell>
          <cell r="G5021" t="str">
            <v>D0Z-996</v>
          </cell>
          <cell r="H5021" t="str">
            <v>LAS BAMBAS</v>
          </cell>
          <cell r="I5021">
            <v>117516</v>
          </cell>
          <cell r="J5021" t="str">
            <v>REPUESTO</v>
          </cell>
          <cell r="K5021" t="str">
            <v>CRUCETA DE EJE CARDAN CHICA</v>
          </cell>
          <cell r="L5021">
            <v>1</v>
          </cell>
          <cell r="M5021" t="str">
            <v>UNID.</v>
          </cell>
          <cell r="N5021" t="str">
            <v>TRACTO</v>
          </cell>
          <cell r="O5021">
            <v>17</v>
          </cell>
          <cell r="P5021" t="str">
            <v>M2</v>
          </cell>
          <cell r="Q5021" t="str">
            <v>J1</v>
          </cell>
          <cell r="R5021" t="str">
            <v>J8</v>
          </cell>
          <cell r="S5021" t="str">
            <v>PENDIENTE</v>
          </cell>
          <cell r="T5021">
            <v>0</v>
          </cell>
          <cell r="U5021" t="str">
            <v>CHUMPITAZ GAGO JULIO ENRIQUE</v>
          </cell>
          <cell r="V5021" t="str">
            <v>FLOREZ CONDORI  JOSE WILLIANS</v>
          </cell>
        </row>
        <row r="5022">
          <cell r="A5022">
            <v>5021</v>
          </cell>
          <cell r="B5022">
            <v>42773</v>
          </cell>
          <cell r="C5022" t="str">
            <v>FEBRERO</v>
          </cell>
          <cell r="D5022" t="str">
            <v>2017</v>
          </cell>
          <cell r="E5022">
            <v>1003</v>
          </cell>
          <cell r="F5022" t="str">
            <v>C5R-899</v>
          </cell>
          <cell r="G5022" t="str">
            <v>A0U-978</v>
          </cell>
          <cell r="H5022" t="str">
            <v>LAS BAMBAS</v>
          </cell>
          <cell r="I5022">
            <v>263967</v>
          </cell>
          <cell r="J5022" t="str">
            <v>REPUESTO</v>
          </cell>
          <cell r="K5022" t="str">
            <v>SPRAY BLANCO</v>
          </cell>
          <cell r="L5022">
            <v>1</v>
          </cell>
          <cell r="M5022" t="str">
            <v>UNID.</v>
          </cell>
          <cell r="N5022" t="str">
            <v>TRACTO</v>
          </cell>
          <cell r="O5022">
            <v>1</v>
          </cell>
          <cell r="P5022" t="str">
            <v>E3</v>
          </cell>
          <cell r="Q5022" t="str">
            <v>J1</v>
          </cell>
          <cell r="R5022" t="str">
            <v>J8</v>
          </cell>
          <cell r="S5022" t="str">
            <v>ENTREGADO</v>
          </cell>
          <cell r="T5022">
            <v>42774</v>
          </cell>
          <cell r="U5022" t="str">
            <v>CONDORI CHURATA ALEX</v>
          </cell>
          <cell r="V5022" t="str">
            <v>FLOREZ CONDORI  JOSE WILLIANS</v>
          </cell>
        </row>
        <row r="5023">
          <cell r="A5023">
            <v>5022</v>
          </cell>
          <cell r="B5023">
            <v>42773</v>
          </cell>
          <cell r="C5023" t="str">
            <v>FEBRERO</v>
          </cell>
          <cell r="D5023" t="str">
            <v>2017</v>
          </cell>
          <cell r="E5023">
            <v>1000</v>
          </cell>
          <cell r="F5023" t="str">
            <v>ABQ-705</v>
          </cell>
          <cell r="G5023" t="str">
            <v>D0Z-996</v>
          </cell>
          <cell r="H5023" t="str">
            <v>LAS BAMBAS</v>
          </cell>
          <cell r="I5023">
            <v>117516</v>
          </cell>
          <cell r="J5023" t="str">
            <v>REPUESTO</v>
          </cell>
          <cell r="K5023" t="str">
            <v>SPRAY BLANCO</v>
          </cell>
          <cell r="L5023">
            <v>1</v>
          </cell>
          <cell r="M5023" t="str">
            <v>UNID.</v>
          </cell>
          <cell r="N5023" t="str">
            <v>TRACTO</v>
          </cell>
          <cell r="O5023">
            <v>1</v>
          </cell>
          <cell r="P5023" t="str">
            <v>E3</v>
          </cell>
          <cell r="Q5023" t="str">
            <v>J1</v>
          </cell>
          <cell r="R5023" t="str">
            <v>J8</v>
          </cell>
          <cell r="S5023" t="str">
            <v>ENTREGADO</v>
          </cell>
          <cell r="T5023">
            <v>42774</v>
          </cell>
          <cell r="U5023" t="str">
            <v>CONDORI CHURATA ALEX</v>
          </cell>
          <cell r="V5023" t="str">
            <v>FLOREZ CONDORI  JOSE WILLIANS</v>
          </cell>
        </row>
        <row r="5024">
          <cell r="A5024">
            <v>5023</v>
          </cell>
          <cell r="B5024">
            <v>42774</v>
          </cell>
          <cell r="C5024" t="str">
            <v>FEBRERO</v>
          </cell>
          <cell r="D5024" t="str">
            <v>2017</v>
          </cell>
          <cell r="E5024">
            <v>200</v>
          </cell>
          <cell r="F5024" t="str">
            <v>TALLER</v>
          </cell>
          <cell r="G5024" t="str">
            <v>TALLER</v>
          </cell>
          <cell r="H5024" t="str">
            <v>TALLER</v>
          </cell>
          <cell r="I5024" t="str">
            <v>TALLER</v>
          </cell>
          <cell r="J5024" t="str">
            <v>REPUESTO</v>
          </cell>
          <cell r="K5024" t="str">
            <v>PISTOLA DE ALTA PRESION PARA PINTAR</v>
          </cell>
          <cell r="L5024">
            <v>1</v>
          </cell>
          <cell r="M5024" t="str">
            <v>UNID.</v>
          </cell>
          <cell r="N5024" t="str">
            <v>TALLER</v>
          </cell>
          <cell r="O5024">
            <v>0</v>
          </cell>
          <cell r="P5024" t="str">
            <v>J1</v>
          </cell>
          <cell r="Q5024" t="str">
            <v>J1</v>
          </cell>
          <cell r="R5024" t="str">
            <v>J8</v>
          </cell>
          <cell r="S5024" t="str">
            <v>ENTREGADO</v>
          </cell>
          <cell r="T5024">
            <v>42774</v>
          </cell>
          <cell r="U5024" t="str">
            <v>FLOREZ CONDORI  JOSE WILLIANS</v>
          </cell>
          <cell r="V5024" t="str">
            <v>FLOREZ CONDORI  JOSE WILLIANS</v>
          </cell>
        </row>
        <row r="5025">
          <cell r="A5025">
            <v>5024</v>
          </cell>
          <cell r="B5025">
            <v>42774</v>
          </cell>
          <cell r="C5025" t="str">
            <v>FEBRERO</v>
          </cell>
          <cell r="D5025" t="str">
            <v>2017</v>
          </cell>
          <cell r="E5025">
            <v>653</v>
          </cell>
          <cell r="F5025" t="str">
            <v>D4W-805</v>
          </cell>
          <cell r="G5025" t="str">
            <v>CAMIONETA</v>
          </cell>
          <cell r="H5025" t="str">
            <v>MANTENIMIENTO</v>
          </cell>
          <cell r="I5025">
            <v>0</v>
          </cell>
          <cell r="J5025" t="str">
            <v>REPUESTO</v>
          </cell>
          <cell r="K5025" t="str">
            <v>CABLE CORRIENTE # 14</v>
          </cell>
          <cell r="L5025">
            <v>6</v>
          </cell>
          <cell r="M5025" t="str">
            <v>M</v>
          </cell>
          <cell r="N5025" t="str">
            <v>CAMIONETA</v>
          </cell>
          <cell r="O5025">
            <v>0</v>
          </cell>
          <cell r="P5025" t="str">
            <v>E3</v>
          </cell>
          <cell r="Q5025" t="str">
            <v>J1</v>
          </cell>
          <cell r="R5025" t="str">
            <v>J8</v>
          </cell>
          <cell r="S5025" t="str">
            <v>ENTREGADO</v>
          </cell>
          <cell r="T5025">
            <v>42774</v>
          </cell>
          <cell r="U5025" t="str">
            <v>CONDORI CHURATA ALEX</v>
          </cell>
          <cell r="V5025" t="str">
            <v>FLOREZ CONDORI  JOSE WILLIANS</v>
          </cell>
        </row>
        <row r="5026">
          <cell r="A5026">
            <v>5025</v>
          </cell>
          <cell r="B5026">
            <v>42774</v>
          </cell>
          <cell r="C5026" t="str">
            <v>FEBRERO</v>
          </cell>
          <cell r="D5026" t="str">
            <v>2017</v>
          </cell>
          <cell r="E5026">
            <v>653</v>
          </cell>
          <cell r="F5026" t="str">
            <v>D4W-805</v>
          </cell>
          <cell r="G5026" t="str">
            <v>CAMIONETA</v>
          </cell>
          <cell r="H5026" t="str">
            <v>MANTENIMIENTO</v>
          </cell>
          <cell r="I5026">
            <v>0</v>
          </cell>
          <cell r="J5026" t="str">
            <v>REPUESTO</v>
          </cell>
          <cell r="K5026" t="str">
            <v>AFLOJATODO</v>
          </cell>
          <cell r="L5026">
            <v>1</v>
          </cell>
          <cell r="M5026" t="str">
            <v>UNID.</v>
          </cell>
          <cell r="N5026" t="str">
            <v>CAMIONETA</v>
          </cell>
          <cell r="O5026">
            <v>0</v>
          </cell>
          <cell r="P5026" t="str">
            <v>E3</v>
          </cell>
          <cell r="Q5026" t="str">
            <v>J1</v>
          </cell>
          <cell r="R5026" t="str">
            <v>J8</v>
          </cell>
          <cell r="S5026" t="str">
            <v>ENTREGADO</v>
          </cell>
          <cell r="T5026">
            <v>42774</v>
          </cell>
          <cell r="U5026" t="str">
            <v>CONDORI CHURATA ALEX</v>
          </cell>
          <cell r="V5026" t="str">
            <v>FLOREZ CONDORI  JOSE WILLIANS</v>
          </cell>
        </row>
        <row r="5027">
          <cell r="A5027">
            <v>5026</v>
          </cell>
          <cell r="B5027">
            <v>42774</v>
          </cell>
          <cell r="C5027" t="str">
            <v>FEBRERO</v>
          </cell>
          <cell r="D5027" t="str">
            <v>2017</v>
          </cell>
          <cell r="E5027">
            <v>653</v>
          </cell>
          <cell r="F5027" t="str">
            <v>D4W-805</v>
          </cell>
          <cell r="G5027" t="str">
            <v>CAMIONETA</v>
          </cell>
          <cell r="H5027" t="str">
            <v>MANTENIMIENTO</v>
          </cell>
          <cell r="I5027">
            <v>0</v>
          </cell>
          <cell r="J5027" t="str">
            <v>REPUESTO</v>
          </cell>
          <cell r="K5027" t="str">
            <v>PORTAFUSIBLE</v>
          </cell>
          <cell r="L5027">
            <v>2</v>
          </cell>
          <cell r="M5027" t="str">
            <v>UNID.</v>
          </cell>
          <cell r="N5027" t="str">
            <v>CAMIONETA</v>
          </cell>
          <cell r="O5027">
            <v>0</v>
          </cell>
          <cell r="P5027" t="str">
            <v>E3</v>
          </cell>
          <cell r="Q5027" t="str">
            <v>J1</v>
          </cell>
          <cell r="R5027" t="str">
            <v>J8</v>
          </cell>
          <cell r="S5027" t="str">
            <v>ENTREGADO</v>
          </cell>
          <cell r="T5027">
            <v>42774</v>
          </cell>
          <cell r="U5027" t="str">
            <v>CONDORI CHURATA ALEX</v>
          </cell>
          <cell r="V5027" t="str">
            <v>FLOREZ CONDORI  JOSE WILLIANS</v>
          </cell>
        </row>
        <row r="5028">
          <cell r="A5028">
            <v>5027</v>
          </cell>
          <cell r="B5028">
            <v>42774</v>
          </cell>
          <cell r="C5028" t="str">
            <v>FEBRERO</v>
          </cell>
          <cell r="D5028" t="str">
            <v>2017</v>
          </cell>
          <cell r="E5028">
            <v>653</v>
          </cell>
          <cell r="F5028" t="str">
            <v>D4W-805</v>
          </cell>
          <cell r="G5028" t="str">
            <v>CAMIONETA</v>
          </cell>
          <cell r="H5028" t="str">
            <v>MANTENIMIENTO</v>
          </cell>
          <cell r="I5028">
            <v>0</v>
          </cell>
          <cell r="J5028" t="str">
            <v>REPUESTO</v>
          </cell>
          <cell r="K5028" t="str">
            <v>CIRCULINA</v>
          </cell>
          <cell r="L5028">
            <v>1</v>
          </cell>
          <cell r="M5028" t="str">
            <v>UNID.</v>
          </cell>
          <cell r="N5028" t="str">
            <v>CAMIONETA</v>
          </cell>
          <cell r="O5028">
            <v>0</v>
          </cell>
          <cell r="P5028" t="str">
            <v>E3</v>
          </cell>
          <cell r="Q5028" t="str">
            <v>J1</v>
          </cell>
          <cell r="R5028" t="str">
            <v>J8</v>
          </cell>
          <cell r="S5028" t="str">
            <v>ENTREGADO</v>
          </cell>
          <cell r="T5028">
            <v>42774</v>
          </cell>
          <cell r="U5028" t="str">
            <v>CONDORI CHURATA ALEX</v>
          </cell>
          <cell r="V5028" t="str">
            <v>FLOREZ CONDORI  JOSE WILLIANS</v>
          </cell>
        </row>
        <row r="5029">
          <cell r="A5029">
            <v>5028</v>
          </cell>
          <cell r="B5029">
            <v>42774</v>
          </cell>
          <cell r="C5029" t="str">
            <v>FEBRERO</v>
          </cell>
          <cell r="D5029" t="str">
            <v>2017</v>
          </cell>
          <cell r="E5029">
            <v>653</v>
          </cell>
          <cell r="F5029" t="str">
            <v>D4W-805</v>
          </cell>
          <cell r="G5029" t="str">
            <v>CAMIONETA</v>
          </cell>
          <cell r="H5029" t="str">
            <v>MANTENIMIENTO</v>
          </cell>
          <cell r="I5029">
            <v>0</v>
          </cell>
          <cell r="J5029" t="str">
            <v>REPUESTO</v>
          </cell>
          <cell r="K5029" t="str">
            <v>FUSIBLE DE 15A</v>
          </cell>
          <cell r="L5029">
            <v>2</v>
          </cell>
          <cell r="M5029" t="str">
            <v>UNID.</v>
          </cell>
          <cell r="N5029" t="str">
            <v>CAMIONETA</v>
          </cell>
          <cell r="O5029">
            <v>0</v>
          </cell>
          <cell r="P5029" t="str">
            <v>E3</v>
          </cell>
          <cell r="Q5029" t="str">
            <v>J1</v>
          </cell>
          <cell r="R5029" t="str">
            <v>J8</v>
          </cell>
          <cell r="S5029" t="str">
            <v>ENTREGADO</v>
          </cell>
          <cell r="T5029">
            <v>42774</v>
          </cell>
          <cell r="U5029" t="str">
            <v>CONDORI CHURATA ALEX</v>
          </cell>
          <cell r="V5029" t="str">
            <v>FLOREZ CONDORI  JOSE WILLIANS</v>
          </cell>
        </row>
        <row r="5030">
          <cell r="A5030">
            <v>5029</v>
          </cell>
          <cell r="B5030">
            <v>42774</v>
          </cell>
          <cell r="C5030" t="str">
            <v>FEBRERO</v>
          </cell>
          <cell r="D5030" t="str">
            <v>2017</v>
          </cell>
          <cell r="E5030">
            <v>653</v>
          </cell>
          <cell r="F5030" t="str">
            <v>D4W-805</v>
          </cell>
          <cell r="G5030" t="str">
            <v>CAMIONETA</v>
          </cell>
          <cell r="H5030" t="str">
            <v>MANTENIMIENTO</v>
          </cell>
          <cell r="I5030">
            <v>0</v>
          </cell>
          <cell r="J5030" t="str">
            <v>REPUESTO</v>
          </cell>
          <cell r="K5030" t="str">
            <v>TERMINAL OJO 3/8</v>
          </cell>
          <cell r="L5030">
            <v>2</v>
          </cell>
          <cell r="M5030" t="str">
            <v>UNID.</v>
          </cell>
          <cell r="N5030" t="str">
            <v>CAMIONETA</v>
          </cell>
          <cell r="O5030">
            <v>0</v>
          </cell>
          <cell r="P5030" t="str">
            <v>E3</v>
          </cell>
          <cell r="Q5030" t="str">
            <v>J1</v>
          </cell>
          <cell r="R5030" t="str">
            <v>J8</v>
          </cell>
          <cell r="S5030" t="str">
            <v>ENTREGADO</v>
          </cell>
          <cell r="T5030">
            <v>42774</v>
          </cell>
          <cell r="U5030" t="str">
            <v>CONDORI CHURATA ALEX</v>
          </cell>
          <cell r="V5030" t="str">
            <v>FLOREZ CONDORI  JOSE WILLIANS</v>
          </cell>
        </row>
        <row r="5031">
          <cell r="A5031">
            <v>5030</v>
          </cell>
          <cell r="B5031">
            <v>42774</v>
          </cell>
          <cell r="C5031" t="str">
            <v>FEBRERO</v>
          </cell>
          <cell r="D5031" t="str">
            <v>2017</v>
          </cell>
          <cell r="E5031">
            <v>653</v>
          </cell>
          <cell r="F5031" t="str">
            <v>D4W-805</v>
          </cell>
          <cell r="G5031" t="str">
            <v>CAMIONETA</v>
          </cell>
          <cell r="H5031" t="str">
            <v>MANTENIMIENTO</v>
          </cell>
          <cell r="I5031">
            <v>0</v>
          </cell>
          <cell r="J5031" t="str">
            <v>REPUESTO</v>
          </cell>
          <cell r="K5031" t="str">
            <v>MANGUERA CORRUGADA 1/4</v>
          </cell>
          <cell r="L5031">
            <v>6</v>
          </cell>
          <cell r="M5031" t="str">
            <v>M</v>
          </cell>
          <cell r="N5031" t="str">
            <v>CAMIONETA</v>
          </cell>
          <cell r="O5031">
            <v>16</v>
          </cell>
          <cell r="P5031" t="str">
            <v>E3</v>
          </cell>
          <cell r="Q5031" t="str">
            <v>J1</v>
          </cell>
          <cell r="R5031" t="str">
            <v>J8</v>
          </cell>
          <cell r="S5031" t="str">
            <v>PENDIENTE</v>
          </cell>
          <cell r="T5031">
            <v>0</v>
          </cell>
          <cell r="U5031" t="str">
            <v>CONDORI CHURATA ALEX</v>
          </cell>
          <cell r="V5031" t="str">
            <v>FLOREZ CONDORI  JOSE WILLIANS</v>
          </cell>
        </row>
        <row r="5032">
          <cell r="A5032">
            <v>5031</v>
          </cell>
          <cell r="B5032">
            <v>42774</v>
          </cell>
          <cell r="C5032" t="str">
            <v>FEBRERO</v>
          </cell>
          <cell r="D5032" t="str">
            <v>2017</v>
          </cell>
          <cell r="E5032">
            <v>605</v>
          </cell>
          <cell r="F5032" t="str">
            <v>D3P-746</v>
          </cell>
          <cell r="G5032" t="str">
            <v>C0T-974</v>
          </cell>
          <cell r="H5032" t="str">
            <v>LAS BAMBAS</v>
          </cell>
          <cell r="I5032">
            <v>131626</v>
          </cell>
          <cell r="J5032" t="str">
            <v>SERVICIO</v>
          </cell>
          <cell r="K5032" t="str">
            <v>SERVICIO DE REPARACION DE QUINTA RUEDA</v>
          </cell>
          <cell r="L5032">
            <v>1</v>
          </cell>
          <cell r="M5032" t="str">
            <v>UNID.</v>
          </cell>
          <cell r="N5032" t="str">
            <v>TRACTO</v>
          </cell>
          <cell r="O5032">
            <v>16</v>
          </cell>
          <cell r="P5032" t="str">
            <v>J1</v>
          </cell>
          <cell r="Q5032" t="str">
            <v>J1</v>
          </cell>
          <cell r="R5032" t="str">
            <v>J8</v>
          </cell>
          <cell r="S5032" t="str">
            <v>PENDIENTE</v>
          </cell>
          <cell r="T5032">
            <v>0</v>
          </cell>
          <cell r="U5032" t="str">
            <v>FLOREZ CONDORI  JOSE WILLIANS</v>
          </cell>
          <cell r="V5032" t="str">
            <v>FLOREZ CONDORI  JOSE WILLIANS</v>
          </cell>
        </row>
        <row r="5033">
          <cell r="A5033">
            <v>5032</v>
          </cell>
          <cell r="B5033">
            <v>42775</v>
          </cell>
          <cell r="C5033" t="str">
            <v>FEBRERO</v>
          </cell>
          <cell r="D5033" t="str">
            <v>2017</v>
          </cell>
          <cell r="E5033">
            <v>202</v>
          </cell>
          <cell r="F5033" t="str">
            <v>D3P-752</v>
          </cell>
          <cell r="G5033" t="str">
            <v>C5Y-985</v>
          </cell>
          <cell r="H5033" t="str">
            <v>LAS BAMBAS</v>
          </cell>
          <cell r="I5033">
            <v>150504</v>
          </cell>
          <cell r="J5033" t="str">
            <v>REPUESTO</v>
          </cell>
          <cell r="K5033" t="str">
            <v>SOPORTE DE BRAZO DE ESPEJO LADO DERECHO</v>
          </cell>
          <cell r="L5033">
            <v>1</v>
          </cell>
          <cell r="M5033" t="str">
            <v>UNID.</v>
          </cell>
          <cell r="N5033" t="str">
            <v>TRACTO</v>
          </cell>
          <cell r="O5033" t="e">
            <v>#VALUE!</v>
          </cell>
          <cell r="P5033" t="str">
            <v>M2</v>
          </cell>
          <cell r="Q5033" t="str">
            <v>J1</v>
          </cell>
          <cell r="R5033" t="str">
            <v>J6</v>
          </cell>
          <cell r="S5033" t="str">
            <v>ENTREGADO</v>
          </cell>
          <cell r="T5033" t="str">
            <v>TALLER</v>
          </cell>
          <cell r="U5033" t="str">
            <v>CHUMPITAZ GAGO JULIO ENRIQUE</v>
          </cell>
          <cell r="V5033" t="str">
            <v>FLOREZ CONDORI  JOSE WILLIANS</v>
          </cell>
        </row>
        <row r="5034">
          <cell r="A5034">
            <v>5033</v>
          </cell>
          <cell r="B5034">
            <v>42775</v>
          </cell>
          <cell r="C5034" t="str">
            <v>FEBRERO</v>
          </cell>
          <cell r="D5034" t="str">
            <v>2017</v>
          </cell>
          <cell r="E5034">
            <v>200</v>
          </cell>
          <cell r="F5034" t="str">
            <v>TALLER</v>
          </cell>
          <cell r="G5034" t="str">
            <v>TALLER</v>
          </cell>
          <cell r="H5034" t="str">
            <v>TALLER</v>
          </cell>
          <cell r="I5034" t="str">
            <v>TALLER</v>
          </cell>
          <cell r="J5034" t="str">
            <v>INSUMO TALLER</v>
          </cell>
          <cell r="K5034" t="str">
            <v>TRAPOS SUELTOS</v>
          </cell>
          <cell r="L5034">
            <v>1</v>
          </cell>
          <cell r="M5034" t="str">
            <v>KG.</v>
          </cell>
          <cell r="N5034" t="str">
            <v>TALLER</v>
          </cell>
          <cell r="O5034">
            <v>15</v>
          </cell>
          <cell r="P5034" t="str">
            <v>J6</v>
          </cell>
          <cell r="Q5034" t="str">
            <v>J6</v>
          </cell>
          <cell r="R5034" t="str">
            <v>J6</v>
          </cell>
          <cell r="S5034" t="str">
            <v>PENDIENTE</v>
          </cell>
          <cell r="T5034">
            <v>0</v>
          </cell>
          <cell r="U5034" t="str">
            <v>VILLANUEVA BEJAR  YHORDAN MICHEL</v>
          </cell>
          <cell r="V5034" t="str">
            <v>VILLANUEVA BEJAR  YHORDAN MICHEL</v>
          </cell>
        </row>
        <row r="5035">
          <cell r="A5035">
            <v>5034</v>
          </cell>
          <cell r="B5035">
            <v>42775</v>
          </cell>
          <cell r="C5035" t="str">
            <v>FEBRERO</v>
          </cell>
          <cell r="D5035" t="str">
            <v>2017</v>
          </cell>
          <cell r="E5035">
            <v>1012</v>
          </cell>
          <cell r="F5035" t="str">
            <v>D3P-746</v>
          </cell>
          <cell r="G5035" t="str">
            <v>C0T-974</v>
          </cell>
          <cell r="H5035" t="str">
            <v>LAS BAMBAS</v>
          </cell>
          <cell r="I5035">
            <v>131660</v>
          </cell>
          <cell r="J5035" t="str">
            <v>REPUESTO</v>
          </cell>
          <cell r="K5035" t="str">
            <v>TEMPLADOR DE CAPOT</v>
          </cell>
          <cell r="L5035">
            <v>1</v>
          </cell>
          <cell r="M5035" t="str">
            <v>UNID.</v>
          </cell>
          <cell r="N5035" t="str">
            <v>TRACTO</v>
          </cell>
          <cell r="O5035" t="e">
            <v>#VALUE!</v>
          </cell>
          <cell r="P5035" t="str">
            <v>M6</v>
          </cell>
          <cell r="Q5035" t="str">
            <v>J1</v>
          </cell>
          <cell r="R5035" t="str">
            <v>J8</v>
          </cell>
          <cell r="S5035" t="str">
            <v>ENTREGADO</v>
          </cell>
          <cell r="T5035" t="str">
            <v>TALLER</v>
          </cell>
          <cell r="U5035" t="str">
            <v>PARI VENTURA  EDSON ORLANDO</v>
          </cell>
          <cell r="V5035" t="str">
            <v>FLOREZ CONDORI  JOSE WILLIANS</v>
          </cell>
        </row>
        <row r="5036">
          <cell r="A5036">
            <v>5035</v>
          </cell>
          <cell r="B5036">
            <v>42775</v>
          </cell>
          <cell r="C5036" t="str">
            <v>FEBRERO</v>
          </cell>
          <cell r="D5036" t="str">
            <v>2017</v>
          </cell>
          <cell r="E5036">
            <v>200</v>
          </cell>
          <cell r="F5036" t="str">
            <v>TALLER</v>
          </cell>
          <cell r="G5036" t="str">
            <v>TALLER</v>
          </cell>
          <cell r="H5036" t="str">
            <v>TALLER</v>
          </cell>
          <cell r="I5036" t="str">
            <v>TALLER</v>
          </cell>
          <cell r="J5036" t="str">
            <v>INSUMO TALLER</v>
          </cell>
          <cell r="K5036" t="str">
            <v>VARILLA  INOX</v>
          </cell>
          <cell r="L5036">
            <v>1</v>
          </cell>
          <cell r="M5036" t="str">
            <v>KG.</v>
          </cell>
          <cell r="N5036" t="str">
            <v>TALLER</v>
          </cell>
          <cell r="O5036">
            <v>15</v>
          </cell>
          <cell r="P5036" t="str">
            <v>J1</v>
          </cell>
          <cell r="Q5036" t="str">
            <v>J1</v>
          </cell>
          <cell r="R5036" t="str">
            <v>J8</v>
          </cell>
          <cell r="S5036" t="str">
            <v>ENTREGADO</v>
          </cell>
          <cell r="T5036">
            <v>0</v>
          </cell>
          <cell r="U5036" t="str">
            <v>FLOREZ CONDORI  JOSE WILLIANS</v>
          </cell>
          <cell r="V5036" t="str">
            <v>FLOREZ CONDORI  JOSE WILLIANS</v>
          </cell>
        </row>
        <row r="5037">
          <cell r="A5037">
            <v>5036</v>
          </cell>
          <cell r="B5037">
            <v>42775</v>
          </cell>
          <cell r="C5037" t="str">
            <v>FEBRERO</v>
          </cell>
          <cell r="D5037" t="str">
            <v>2017</v>
          </cell>
          <cell r="E5037">
            <v>200</v>
          </cell>
          <cell r="F5037" t="str">
            <v>TALLER</v>
          </cell>
          <cell r="G5037" t="str">
            <v>TALLER</v>
          </cell>
          <cell r="H5037" t="str">
            <v>TALLER</v>
          </cell>
          <cell r="I5037" t="str">
            <v>TALLER</v>
          </cell>
          <cell r="J5037" t="str">
            <v>INSUMO TALLER</v>
          </cell>
          <cell r="K5037" t="str">
            <v>SUPERCITO 1/32</v>
          </cell>
          <cell r="L5037">
            <v>1</v>
          </cell>
          <cell r="M5037" t="str">
            <v>KG.</v>
          </cell>
          <cell r="N5037" t="str">
            <v>TALLER</v>
          </cell>
          <cell r="O5037">
            <v>15</v>
          </cell>
          <cell r="P5037" t="str">
            <v>J1</v>
          </cell>
          <cell r="Q5037" t="str">
            <v>J1</v>
          </cell>
          <cell r="R5037" t="str">
            <v>J8</v>
          </cell>
          <cell r="S5037" t="str">
            <v>PENDIENTE</v>
          </cell>
          <cell r="T5037">
            <v>0</v>
          </cell>
          <cell r="U5037" t="str">
            <v>FLOREZ CONDORI  JOSE WILLIANS</v>
          </cell>
          <cell r="V5037" t="str">
            <v>FLOREZ CONDORI  JOSE WILLIANS</v>
          </cell>
        </row>
        <row r="5038">
          <cell r="A5038">
            <v>5037</v>
          </cell>
          <cell r="B5038">
            <v>42775</v>
          </cell>
          <cell r="C5038" t="str">
            <v>FEBRERO</v>
          </cell>
          <cell r="D5038" t="str">
            <v>2017</v>
          </cell>
          <cell r="E5038">
            <v>653</v>
          </cell>
          <cell r="F5038" t="str">
            <v>D4W-805</v>
          </cell>
          <cell r="G5038" t="str">
            <v>CAMIONETA</v>
          </cell>
          <cell r="H5038" t="str">
            <v>MANTENIMIENTO</v>
          </cell>
          <cell r="I5038">
            <v>0</v>
          </cell>
          <cell r="J5038" t="str">
            <v>REPUESTO</v>
          </cell>
          <cell r="K5038" t="str">
            <v>ESPARRAGOS DE RUEDA</v>
          </cell>
          <cell r="L5038">
            <v>10</v>
          </cell>
          <cell r="M5038" t="str">
            <v>UNID.</v>
          </cell>
          <cell r="N5038" t="str">
            <v>CAMIONETA</v>
          </cell>
          <cell r="O5038">
            <v>15</v>
          </cell>
          <cell r="P5038" t="str">
            <v>N2</v>
          </cell>
          <cell r="Q5038" t="str">
            <v>J1</v>
          </cell>
          <cell r="R5038" t="str">
            <v>J6</v>
          </cell>
          <cell r="S5038" t="str">
            <v>ENTREGADO</v>
          </cell>
          <cell r="T5038">
            <v>0</v>
          </cell>
          <cell r="U5038" t="str">
            <v>MAMANI LARICO  EDUARDO ALVARO</v>
          </cell>
          <cell r="V5038" t="str">
            <v>FLOREZ CONDORI  JOSE WILLIANS</v>
          </cell>
        </row>
        <row r="5039">
          <cell r="A5039">
            <v>5038</v>
          </cell>
          <cell r="B5039">
            <v>42775</v>
          </cell>
          <cell r="C5039" t="str">
            <v>FEBRERO</v>
          </cell>
          <cell r="D5039" t="str">
            <v>2017</v>
          </cell>
          <cell r="E5039">
            <v>200</v>
          </cell>
          <cell r="F5039" t="str">
            <v>TALLER</v>
          </cell>
          <cell r="G5039" t="str">
            <v>TALLER</v>
          </cell>
          <cell r="H5039" t="str">
            <v>TALLER</v>
          </cell>
          <cell r="I5039" t="str">
            <v>TALLER</v>
          </cell>
          <cell r="J5039" t="str">
            <v>INSUMO TALLER</v>
          </cell>
          <cell r="K5039" t="str">
            <v>BOTELLA DE OXIGENO DE 10 M3</v>
          </cell>
          <cell r="L5039">
            <v>2</v>
          </cell>
          <cell r="M5039" t="str">
            <v>UNID.</v>
          </cell>
          <cell r="N5039" t="str">
            <v>TALLER</v>
          </cell>
          <cell r="O5039">
            <v>15</v>
          </cell>
          <cell r="P5039" t="str">
            <v>S4</v>
          </cell>
          <cell r="Q5039" t="str">
            <v>J1</v>
          </cell>
          <cell r="R5039" t="str">
            <v>J6</v>
          </cell>
          <cell r="S5039" t="str">
            <v>ENTREGADO</v>
          </cell>
          <cell r="T5039">
            <v>0</v>
          </cell>
          <cell r="U5039" t="str">
            <v>SURCO QUISPE JOHNNY</v>
          </cell>
          <cell r="V5039" t="str">
            <v>FLOREZ CONDORI  JOSE WILLIANS</v>
          </cell>
        </row>
        <row r="5040">
          <cell r="A5040">
            <v>5039</v>
          </cell>
          <cell r="B5040">
            <v>42775</v>
          </cell>
          <cell r="C5040" t="str">
            <v>FEBRERO</v>
          </cell>
          <cell r="D5040" t="str">
            <v>2017</v>
          </cell>
          <cell r="E5040">
            <v>200</v>
          </cell>
          <cell r="F5040" t="str">
            <v>TALLER</v>
          </cell>
          <cell r="G5040" t="str">
            <v>TALLER</v>
          </cell>
          <cell r="H5040" t="str">
            <v>TALLER</v>
          </cell>
          <cell r="I5040" t="str">
            <v>TALLER</v>
          </cell>
          <cell r="J5040" t="str">
            <v>MATERIALES</v>
          </cell>
          <cell r="K5040" t="str">
            <v xml:space="preserve">PRECINTOS </v>
          </cell>
          <cell r="L5040">
            <v>10</v>
          </cell>
          <cell r="M5040" t="str">
            <v>UNID.</v>
          </cell>
          <cell r="N5040" t="str">
            <v>TALLER</v>
          </cell>
          <cell r="O5040">
            <v>15</v>
          </cell>
          <cell r="P5040" t="str">
            <v>E3</v>
          </cell>
          <cell r="Q5040" t="str">
            <v>J1</v>
          </cell>
          <cell r="R5040" t="str">
            <v>J8</v>
          </cell>
          <cell r="S5040" t="str">
            <v>ENTREGADO</v>
          </cell>
          <cell r="T5040">
            <v>0</v>
          </cell>
          <cell r="U5040" t="str">
            <v>CONDORI CHURATA ALEX</v>
          </cell>
          <cell r="V5040" t="str">
            <v>FLOREZ CONDORI  JOSE WILLIANS</v>
          </cell>
        </row>
        <row r="5041">
          <cell r="A5041">
            <v>5040</v>
          </cell>
          <cell r="B5041">
            <v>42776</v>
          </cell>
          <cell r="C5041" t="str">
            <v>FEBRERO</v>
          </cell>
          <cell r="D5041" t="str">
            <v>2017</v>
          </cell>
          <cell r="E5041">
            <v>202</v>
          </cell>
          <cell r="F5041" t="str">
            <v>D3P-752</v>
          </cell>
          <cell r="G5041" t="str">
            <v>C5Y-985</v>
          </cell>
          <cell r="H5041" t="str">
            <v>LAS BAMBAS</v>
          </cell>
          <cell r="I5041">
            <v>150504</v>
          </cell>
          <cell r="J5041" t="str">
            <v>REPUESTO</v>
          </cell>
          <cell r="K5041" t="str">
            <v>ESPEJO IZQUIERDO COMPLETO</v>
          </cell>
          <cell r="L5041">
            <v>1</v>
          </cell>
          <cell r="M5041" t="str">
            <v>UNID.</v>
          </cell>
          <cell r="N5041" t="str">
            <v>TRACTO</v>
          </cell>
          <cell r="O5041">
            <v>14</v>
          </cell>
          <cell r="P5041" t="str">
            <v>J1</v>
          </cell>
          <cell r="Q5041" t="str">
            <v>J1</v>
          </cell>
          <cell r="R5041" t="str">
            <v>J8</v>
          </cell>
          <cell r="S5041" t="str">
            <v>PENDIENTE</v>
          </cell>
          <cell r="T5041">
            <v>0</v>
          </cell>
          <cell r="U5041" t="str">
            <v>FLOREZ CONDORI  JOSE WILLIANS</v>
          </cell>
          <cell r="V5041" t="str">
            <v>FLOREZ CONDORI  JOSE WILLIANS</v>
          </cell>
        </row>
        <row r="5042">
          <cell r="A5042">
            <v>5041</v>
          </cell>
          <cell r="B5042">
            <v>42776</v>
          </cell>
          <cell r="C5042" t="str">
            <v>FEBRERO</v>
          </cell>
          <cell r="D5042" t="str">
            <v>2017</v>
          </cell>
          <cell r="E5042">
            <v>202</v>
          </cell>
          <cell r="F5042" t="str">
            <v>D3P-752</v>
          </cell>
          <cell r="G5042" t="str">
            <v>C5Y-985</v>
          </cell>
          <cell r="H5042" t="str">
            <v>LAS BAMBAS</v>
          </cell>
          <cell r="I5042">
            <v>150504</v>
          </cell>
          <cell r="J5042" t="str">
            <v>REPUESTO</v>
          </cell>
          <cell r="K5042" t="str">
            <v>ESPEJO DERECHO COMPLETO</v>
          </cell>
          <cell r="L5042">
            <v>1</v>
          </cell>
          <cell r="M5042" t="str">
            <v>UNID.</v>
          </cell>
          <cell r="N5042" t="str">
            <v>TRACTO</v>
          </cell>
          <cell r="O5042">
            <v>14</v>
          </cell>
          <cell r="P5042" t="str">
            <v>J1</v>
          </cell>
          <cell r="Q5042" t="str">
            <v>J1</v>
          </cell>
          <cell r="R5042" t="str">
            <v>J8</v>
          </cell>
          <cell r="S5042" t="str">
            <v>PENDIENTE</v>
          </cell>
          <cell r="T5042">
            <v>0</v>
          </cell>
          <cell r="U5042" t="str">
            <v>FLOREZ CONDORI  JOSE WILLIANS</v>
          </cell>
          <cell r="V5042" t="str">
            <v>FLOREZ CONDORI  JOSE WILLIANS</v>
          </cell>
        </row>
        <row r="5043">
          <cell r="A5043">
            <v>5042</v>
          </cell>
          <cell r="B5043">
            <v>42776</v>
          </cell>
          <cell r="C5043" t="str">
            <v>FEBRERO</v>
          </cell>
          <cell r="D5043" t="str">
            <v>2017</v>
          </cell>
          <cell r="E5043">
            <v>202</v>
          </cell>
          <cell r="F5043" t="str">
            <v>D3P-752</v>
          </cell>
          <cell r="G5043" t="str">
            <v>C5Y-985</v>
          </cell>
          <cell r="H5043" t="str">
            <v>LAS BAMBAS</v>
          </cell>
          <cell r="I5043">
            <v>150504</v>
          </cell>
          <cell r="J5043" t="str">
            <v>REPUESTO</v>
          </cell>
          <cell r="K5043" t="str">
            <v>RADIADOR DE AIRE ACONDICIONADO</v>
          </cell>
          <cell r="L5043">
            <v>1</v>
          </cell>
          <cell r="M5043" t="str">
            <v>UNID.</v>
          </cell>
          <cell r="N5043" t="str">
            <v>TRACTO</v>
          </cell>
          <cell r="O5043">
            <v>14</v>
          </cell>
          <cell r="P5043" t="str">
            <v>J1</v>
          </cell>
          <cell r="Q5043" t="str">
            <v>J1</v>
          </cell>
          <cell r="R5043" t="str">
            <v>J8</v>
          </cell>
          <cell r="S5043" t="str">
            <v>PENDIENTE</v>
          </cell>
          <cell r="T5043">
            <v>0</v>
          </cell>
          <cell r="U5043" t="str">
            <v>FLOREZ CONDORI  JOSE WILLIANS</v>
          </cell>
          <cell r="V5043" t="str">
            <v>FLOREZ CONDORI  JOSE WILLIANS</v>
          </cell>
        </row>
        <row r="5044">
          <cell r="A5044">
            <v>5043</v>
          </cell>
          <cell r="B5044">
            <v>42776</v>
          </cell>
          <cell r="C5044" t="str">
            <v>FEBRERO</v>
          </cell>
          <cell r="D5044" t="str">
            <v>2017</v>
          </cell>
          <cell r="E5044">
            <v>991</v>
          </cell>
          <cell r="F5044" t="str">
            <v>A5O-859</v>
          </cell>
          <cell r="G5044" t="str">
            <v>B6Y-971</v>
          </cell>
          <cell r="H5044" t="str">
            <v>LAS BAMBAS</v>
          </cell>
          <cell r="I5044">
            <v>120535</v>
          </cell>
          <cell r="J5044" t="str">
            <v>REPUESTO</v>
          </cell>
          <cell r="K5044" t="str">
            <v>LLANTAS RENCAUCHADAS IDY</v>
          </cell>
          <cell r="L5044">
            <v>4</v>
          </cell>
          <cell r="M5044" t="str">
            <v>UNID.</v>
          </cell>
          <cell r="N5044" t="str">
            <v>CISTERNA</v>
          </cell>
          <cell r="O5044">
            <v>14</v>
          </cell>
          <cell r="P5044" t="str">
            <v>N2</v>
          </cell>
          <cell r="Q5044" t="str">
            <v>J1</v>
          </cell>
          <cell r="R5044" t="str">
            <v>J8</v>
          </cell>
          <cell r="S5044" t="str">
            <v>ENTREGADO</v>
          </cell>
          <cell r="T5044">
            <v>0</v>
          </cell>
          <cell r="U5044" t="str">
            <v>MAMANI LARICO  EDUARDO ALVARO</v>
          </cell>
          <cell r="V5044" t="str">
            <v>FLOREZ CONDORI  JOSE WILLIANS</v>
          </cell>
        </row>
        <row r="5045">
          <cell r="A5045">
            <v>5044</v>
          </cell>
          <cell r="B5045">
            <v>42776</v>
          </cell>
          <cell r="C5045" t="str">
            <v>FEBRERO</v>
          </cell>
          <cell r="D5045" t="str">
            <v>2017</v>
          </cell>
          <cell r="E5045">
            <v>200</v>
          </cell>
          <cell r="F5045" t="str">
            <v>TALLER</v>
          </cell>
          <cell r="G5045" t="str">
            <v>TALLER</v>
          </cell>
          <cell r="H5045" t="str">
            <v>TALLER</v>
          </cell>
          <cell r="I5045" t="str">
            <v>TALLER</v>
          </cell>
          <cell r="J5045" t="str">
            <v>INSUMO TALLER</v>
          </cell>
          <cell r="K5045" t="str">
            <v>MANOMETRO DE PRUEBA DE PRESION 0-15 L</v>
          </cell>
          <cell r="L5045">
            <v>1</v>
          </cell>
          <cell r="M5045" t="str">
            <v>UNID.</v>
          </cell>
          <cell r="N5045" t="str">
            <v>TALLER</v>
          </cell>
          <cell r="O5045">
            <v>14</v>
          </cell>
          <cell r="P5045" t="str">
            <v>J9</v>
          </cell>
          <cell r="Q5045" t="str">
            <v>J1</v>
          </cell>
          <cell r="R5045" t="str">
            <v>J8</v>
          </cell>
          <cell r="S5045" t="str">
            <v>PENDIENTE</v>
          </cell>
          <cell r="T5045">
            <v>0</v>
          </cell>
          <cell r="U5045" t="str">
            <v>CHANG CELIS FELIPE</v>
          </cell>
          <cell r="V5045" t="str">
            <v>FLOREZ CONDORI  JOSE WILLIANS</v>
          </cell>
        </row>
        <row r="5046">
          <cell r="A5046">
            <v>5045</v>
          </cell>
          <cell r="B5046">
            <v>42776</v>
          </cell>
          <cell r="C5046" t="str">
            <v>FEBRERO</v>
          </cell>
          <cell r="D5046" t="str">
            <v>2017</v>
          </cell>
          <cell r="E5046">
            <v>973</v>
          </cell>
          <cell r="F5046" t="str">
            <v>D6F-907</v>
          </cell>
          <cell r="G5046" t="str">
            <v>T2Y-979</v>
          </cell>
          <cell r="H5046" t="str">
            <v>LAS BAMBAS</v>
          </cell>
          <cell r="I5046">
            <v>206065</v>
          </cell>
          <cell r="J5046" t="str">
            <v>REPUESTO</v>
          </cell>
          <cell r="K5046" t="str">
            <v>LLAVE DE PASO (JUEGO RH - LH)</v>
          </cell>
          <cell r="L5046">
            <v>1</v>
          </cell>
          <cell r="M5046" t="str">
            <v>UNID.</v>
          </cell>
          <cell r="N5046" t="str">
            <v>CISTERNA</v>
          </cell>
          <cell r="O5046">
            <v>14</v>
          </cell>
          <cell r="P5046" t="str">
            <v>M1</v>
          </cell>
          <cell r="Q5046" t="str">
            <v>J1</v>
          </cell>
          <cell r="R5046" t="str">
            <v>J8</v>
          </cell>
          <cell r="S5046" t="str">
            <v>PENDIENTE</v>
          </cell>
          <cell r="T5046">
            <v>0</v>
          </cell>
          <cell r="U5046" t="str">
            <v>CABEZAS SANCHEZ JEAN JHONATAN</v>
          </cell>
          <cell r="V5046" t="str">
            <v>FLOREZ CONDORI  JOSE WILLIANS</v>
          </cell>
        </row>
        <row r="5047">
          <cell r="A5047">
            <v>5046</v>
          </cell>
          <cell r="B5047">
            <v>42776</v>
          </cell>
          <cell r="C5047" t="str">
            <v>FEBRERO</v>
          </cell>
          <cell r="D5047" t="str">
            <v>2017</v>
          </cell>
          <cell r="E5047">
            <v>200</v>
          </cell>
          <cell r="F5047" t="str">
            <v>TALLER</v>
          </cell>
          <cell r="G5047" t="str">
            <v>TALLER</v>
          </cell>
          <cell r="H5047" t="str">
            <v>TALLER</v>
          </cell>
          <cell r="I5047" t="str">
            <v>TALLER</v>
          </cell>
          <cell r="J5047" t="str">
            <v>INSUMO TALLER</v>
          </cell>
          <cell r="K5047" t="str">
            <v>LIJA DE FIERRO</v>
          </cell>
          <cell r="L5047">
            <v>1</v>
          </cell>
          <cell r="M5047" t="str">
            <v>UNID.</v>
          </cell>
          <cell r="N5047" t="str">
            <v>TALLER</v>
          </cell>
          <cell r="O5047">
            <v>14</v>
          </cell>
          <cell r="P5047" t="str">
            <v>J8</v>
          </cell>
          <cell r="Q5047" t="str">
            <v>J1</v>
          </cell>
          <cell r="R5047" t="str">
            <v>J8</v>
          </cell>
          <cell r="S5047" t="str">
            <v>ENTREGADO</v>
          </cell>
          <cell r="T5047">
            <v>0</v>
          </cell>
          <cell r="U5047" t="str">
            <v>ARANGO PAREJA ANGELA ROSARIO</v>
          </cell>
          <cell r="V5047" t="str">
            <v>FLOREZ CONDORI  JOSE WILLIANS</v>
          </cell>
        </row>
        <row r="5048">
          <cell r="A5048">
            <v>5047</v>
          </cell>
          <cell r="B5048">
            <v>42776</v>
          </cell>
          <cell r="C5048" t="str">
            <v>FEBRERO</v>
          </cell>
          <cell r="D5048" t="str">
            <v>2017</v>
          </cell>
          <cell r="E5048">
            <v>200</v>
          </cell>
          <cell r="F5048" t="str">
            <v>TALLER</v>
          </cell>
          <cell r="G5048" t="str">
            <v>TALLER</v>
          </cell>
          <cell r="H5048" t="str">
            <v>TALLER</v>
          </cell>
          <cell r="I5048" t="str">
            <v>TALLER</v>
          </cell>
          <cell r="J5048" t="str">
            <v>REPUESTO</v>
          </cell>
          <cell r="K5048" t="str">
            <v>PERNOS</v>
          </cell>
          <cell r="L5048">
            <v>1</v>
          </cell>
          <cell r="M5048" t="str">
            <v>UNID.</v>
          </cell>
          <cell r="N5048" t="str">
            <v>TALLER</v>
          </cell>
          <cell r="O5048">
            <v>14</v>
          </cell>
          <cell r="P5048" t="str">
            <v>E3</v>
          </cell>
          <cell r="Q5048" t="str">
            <v>J1</v>
          </cell>
          <cell r="R5048" t="str">
            <v>J8</v>
          </cell>
          <cell r="S5048" t="str">
            <v>ENTREGADO</v>
          </cell>
          <cell r="T5048">
            <v>0</v>
          </cell>
          <cell r="U5048" t="str">
            <v>CONDORI CHURATA ALEX</v>
          </cell>
          <cell r="V5048" t="str">
            <v>FLOREZ CONDORI  JOSE WILLIANS</v>
          </cell>
        </row>
        <row r="5049">
          <cell r="A5049">
            <v>5048</v>
          </cell>
          <cell r="B5049">
            <v>42776</v>
          </cell>
          <cell r="C5049" t="str">
            <v>FEBRERO</v>
          </cell>
          <cell r="D5049" t="str">
            <v>2017</v>
          </cell>
          <cell r="E5049">
            <v>991</v>
          </cell>
          <cell r="F5049" t="str">
            <v>A5O-859</v>
          </cell>
          <cell r="G5049" t="str">
            <v>B6Y-971</v>
          </cell>
          <cell r="H5049" t="str">
            <v>LAS BAMBAS</v>
          </cell>
          <cell r="I5049">
            <v>120535</v>
          </cell>
          <cell r="J5049" t="str">
            <v>REPUESTO</v>
          </cell>
          <cell r="K5049" t="str">
            <v>DISCO DE CORTE DE 7</v>
          </cell>
          <cell r="L5049">
            <v>1</v>
          </cell>
          <cell r="M5049" t="str">
            <v>UNID.</v>
          </cell>
          <cell r="N5049" t="str">
            <v>CISTERNA</v>
          </cell>
          <cell r="O5049">
            <v>14</v>
          </cell>
          <cell r="P5049" t="str">
            <v>S4</v>
          </cell>
          <cell r="Q5049" t="str">
            <v>J1</v>
          </cell>
          <cell r="R5049" t="str">
            <v>J8</v>
          </cell>
          <cell r="S5049" t="str">
            <v>ENTREGADO</v>
          </cell>
          <cell r="T5049">
            <v>0</v>
          </cell>
          <cell r="U5049" t="str">
            <v>SURCO QUISPE JOHNNY</v>
          </cell>
          <cell r="V5049" t="str">
            <v>FLOREZ CONDORI  JOSE WILLIANS</v>
          </cell>
        </row>
        <row r="5050">
          <cell r="A5050">
            <v>5049</v>
          </cell>
          <cell r="B5050">
            <v>42776</v>
          </cell>
          <cell r="C5050" t="str">
            <v>FEBRERO</v>
          </cell>
          <cell r="D5050" t="str">
            <v>2017</v>
          </cell>
          <cell r="E5050">
            <v>991</v>
          </cell>
          <cell r="F5050" t="str">
            <v>A5O-859</v>
          </cell>
          <cell r="G5050" t="str">
            <v>B6Y-971</v>
          </cell>
          <cell r="H5050" t="str">
            <v>LAS BAMBAS</v>
          </cell>
          <cell r="I5050">
            <v>120535</v>
          </cell>
          <cell r="J5050" t="str">
            <v>REPUESTO</v>
          </cell>
          <cell r="K5050" t="str">
            <v>DISCO DE DESBASTE DE 7</v>
          </cell>
          <cell r="L5050">
            <v>1</v>
          </cell>
          <cell r="M5050" t="str">
            <v>UNID.</v>
          </cell>
          <cell r="N5050" t="str">
            <v>CISTERNA</v>
          </cell>
          <cell r="O5050">
            <v>14</v>
          </cell>
          <cell r="P5050" t="str">
            <v>S4</v>
          </cell>
          <cell r="Q5050" t="str">
            <v>J1</v>
          </cell>
          <cell r="R5050" t="str">
            <v>J8</v>
          </cell>
          <cell r="S5050" t="str">
            <v>ENTREGADO</v>
          </cell>
          <cell r="T5050">
            <v>0</v>
          </cell>
          <cell r="U5050" t="str">
            <v>SURCO QUISPE JOHNNY</v>
          </cell>
          <cell r="V5050" t="str">
            <v>FLOREZ CONDORI  JOSE WILLIANS</v>
          </cell>
        </row>
        <row r="5051">
          <cell r="A5051">
            <v>5050</v>
          </cell>
          <cell r="B5051">
            <v>42776</v>
          </cell>
          <cell r="C5051" t="str">
            <v>FEBRERO</v>
          </cell>
          <cell r="D5051" t="str">
            <v>2017</v>
          </cell>
          <cell r="E5051">
            <v>991</v>
          </cell>
          <cell r="F5051" t="str">
            <v>A5O-859</v>
          </cell>
          <cell r="G5051" t="str">
            <v>B6Y-971</v>
          </cell>
          <cell r="H5051" t="str">
            <v>LAS BAMBAS</v>
          </cell>
          <cell r="I5051">
            <v>120535</v>
          </cell>
          <cell r="J5051" t="str">
            <v>REPUESTO</v>
          </cell>
          <cell r="K5051" t="str">
            <v>PERNO DE 5 * 1</v>
          </cell>
          <cell r="L5051">
            <v>1</v>
          </cell>
          <cell r="M5051" t="str">
            <v>UNID.</v>
          </cell>
          <cell r="N5051" t="str">
            <v>CISTERNA</v>
          </cell>
          <cell r="O5051">
            <v>14</v>
          </cell>
          <cell r="P5051" t="str">
            <v>S4</v>
          </cell>
          <cell r="Q5051" t="str">
            <v>J1</v>
          </cell>
          <cell r="R5051" t="str">
            <v>J8</v>
          </cell>
          <cell r="S5051" t="str">
            <v>ENTREGADO</v>
          </cell>
          <cell r="T5051">
            <v>0</v>
          </cell>
          <cell r="U5051" t="str">
            <v>SURCO QUISPE JOHNNY</v>
          </cell>
          <cell r="V5051" t="str">
            <v>FLOREZ CONDORI  JOSE WILLIANS</v>
          </cell>
        </row>
        <row r="5052">
          <cell r="A5052">
            <v>5051</v>
          </cell>
          <cell r="B5052">
            <v>42776</v>
          </cell>
          <cell r="C5052" t="str">
            <v>FEBRERO</v>
          </cell>
          <cell r="D5052" t="str">
            <v>2017</v>
          </cell>
          <cell r="E5052">
            <v>991</v>
          </cell>
          <cell r="F5052" t="str">
            <v>A5O-859</v>
          </cell>
          <cell r="G5052" t="str">
            <v>B6Y-971</v>
          </cell>
          <cell r="H5052" t="str">
            <v>LAS BAMBAS</v>
          </cell>
          <cell r="I5052">
            <v>120535</v>
          </cell>
          <cell r="J5052" t="str">
            <v>REPUESTO</v>
          </cell>
          <cell r="K5052" t="str">
            <v>TUERCA DE SEGURO DE 1"</v>
          </cell>
          <cell r="L5052">
            <v>1</v>
          </cell>
          <cell r="M5052" t="str">
            <v>UNID.</v>
          </cell>
          <cell r="N5052" t="str">
            <v>CISTERNA</v>
          </cell>
          <cell r="O5052">
            <v>14</v>
          </cell>
          <cell r="P5052" t="str">
            <v>S4</v>
          </cell>
          <cell r="Q5052" t="str">
            <v>J1</v>
          </cell>
          <cell r="R5052" t="str">
            <v>J8</v>
          </cell>
          <cell r="S5052" t="str">
            <v>ENTREGADO</v>
          </cell>
          <cell r="T5052">
            <v>0</v>
          </cell>
          <cell r="U5052" t="str">
            <v>SURCO QUISPE JOHNNY</v>
          </cell>
          <cell r="V5052" t="str">
            <v>FLOREZ CONDORI  JOSE WILLIANS</v>
          </cell>
        </row>
        <row r="5053">
          <cell r="A5053">
            <v>5052</v>
          </cell>
          <cell r="B5053">
            <v>42776</v>
          </cell>
          <cell r="C5053" t="str">
            <v>FEBRERO</v>
          </cell>
          <cell r="D5053" t="str">
            <v>2017</v>
          </cell>
          <cell r="E5053">
            <v>1012</v>
          </cell>
          <cell r="F5053" t="str">
            <v>D3P-746</v>
          </cell>
          <cell r="G5053" t="str">
            <v>C0T-974</v>
          </cell>
          <cell r="H5053" t="str">
            <v>LAS BAMBAS</v>
          </cell>
          <cell r="I5053">
            <v>131660</v>
          </cell>
          <cell r="J5053" t="str">
            <v>REPUESTO</v>
          </cell>
          <cell r="K5053" t="str">
            <v>DISCO DE TORNAMESA</v>
          </cell>
          <cell r="L5053">
            <v>1</v>
          </cell>
          <cell r="M5053" t="str">
            <v>UNID.</v>
          </cell>
          <cell r="N5053" t="str">
            <v>CISTERNA</v>
          </cell>
          <cell r="O5053">
            <v>14</v>
          </cell>
          <cell r="P5053" t="str">
            <v>M9</v>
          </cell>
          <cell r="Q5053" t="str">
            <v>J1</v>
          </cell>
          <cell r="R5053" t="str">
            <v>J8</v>
          </cell>
          <cell r="S5053" t="str">
            <v>ENTREGADO</v>
          </cell>
          <cell r="T5053">
            <v>0</v>
          </cell>
          <cell r="U5053" t="str">
            <v>POMA SALAZAR CIRO</v>
          </cell>
          <cell r="V5053" t="str">
            <v>FLOREZ CONDORI  JOSE WILLIANS</v>
          </cell>
        </row>
        <row r="5054">
          <cell r="A5054">
            <v>5053</v>
          </cell>
          <cell r="B5054">
            <v>42776</v>
          </cell>
          <cell r="C5054" t="str">
            <v>FEBRERO</v>
          </cell>
          <cell r="D5054" t="str">
            <v>2017</v>
          </cell>
          <cell r="E5054">
            <v>1012</v>
          </cell>
          <cell r="F5054" t="str">
            <v>D3P-746</v>
          </cell>
          <cell r="G5054" t="str">
            <v>C0T-974</v>
          </cell>
          <cell r="H5054" t="str">
            <v>LAS BAMBAS</v>
          </cell>
          <cell r="I5054">
            <v>131660</v>
          </cell>
          <cell r="J5054" t="str">
            <v>REPUESTO</v>
          </cell>
          <cell r="K5054" t="str">
            <v>SEGURO DE TORNAMESA</v>
          </cell>
          <cell r="L5054">
            <v>1</v>
          </cell>
          <cell r="M5054" t="str">
            <v>UNID.</v>
          </cell>
          <cell r="N5054" t="str">
            <v>CISTERNA</v>
          </cell>
          <cell r="O5054">
            <v>14</v>
          </cell>
          <cell r="P5054" t="str">
            <v>M9</v>
          </cell>
          <cell r="Q5054" t="str">
            <v>J1</v>
          </cell>
          <cell r="R5054" t="str">
            <v>J8</v>
          </cell>
          <cell r="S5054" t="str">
            <v>ENTREGADO</v>
          </cell>
          <cell r="T5054">
            <v>0</v>
          </cell>
          <cell r="U5054" t="str">
            <v>POMA SALAZAR CIRO</v>
          </cell>
          <cell r="V5054" t="str">
            <v>FLOREZ CONDORI  JOSE WILLIANS</v>
          </cell>
        </row>
        <row r="5055">
          <cell r="A5055">
            <v>5054</v>
          </cell>
          <cell r="B5055">
            <v>42776</v>
          </cell>
          <cell r="C5055" t="str">
            <v>FEBRERO</v>
          </cell>
          <cell r="D5055" t="str">
            <v>2017</v>
          </cell>
          <cell r="E5055">
            <v>1012</v>
          </cell>
          <cell r="F5055" t="str">
            <v>D3P-746</v>
          </cell>
          <cell r="G5055" t="str">
            <v>C0T-974</v>
          </cell>
          <cell r="H5055" t="str">
            <v>LAS BAMBAS</v>
          </cell>
          <cell r="I5055">
            <v>131660</v>
          </cell>
          <cell r="J5055" t="str">
            <v>REPUESTO</v>
          </cell>
          <cell r="K5055" t="str">
            <v>MARCADOR  RESTRICCION AIRE</v>
          </cell>
          <cell r="L5055">
            <v>1</v>
          </cell>
          <cell r="M5055" t="str">
            <v>UNID.</v>
          </cell>
          <cell r="N5055" t="str">
            <v>TRACTO</v>
          </cell>
          <cell r="O5055">
            <v>14</v>
          </cell>
          <cell r="P5055" t="str">
            <v>M6</v>
          </cell>
          <cell r="Q5055" t="str">
            <v>J1</v>
          </cell>
          <cell r="R5055" t="str">
            <v>J8</v>
          </cell>
          <cell r="S5055" t="str">
            <v>PENDIENTE</v>
          </cell>
          <cell r="T5055">
            <v>0</v>
          </cell>
          <cell r="U5055" t="str">
            <v>PARI VENTURA  EDSON ORLANDO</v>
          </cell>
          <cell r="V5055" t="str">
            <v>FLOREZ CONDORI  JOSE WILLIANS</v>
          </cell>
        </row>
        <row r="5056">
          <cell r="A5056">
            <v>5055</v>
          </cell>
          <cell r="B5056">
            <v>42776</v>
          </cell>
          <cell r="C5056" t="str">
            <v>FEBRERO</v>
          </cell>
          <cell r="D5056" t="str">
            <v>2017</v>
          </cell>
          <cell r="E5056">
            <v>202</v>
          </cell>
          <cell r="F5056" t="str">
            <v>D3P-752</v>
          </cell>
          <cell r="G5056" t="str">
            <v>C5Y-985</v>
          </cell>
          <cell r="H5056" t="str">
            <v>LAS BAMBAS</v>
          </cell>
          <cell r="I5056">
            <v>150504</v>
          </cell>
          <cell r="J5056" t="str">
            <v>REPUESTO</v>
          </cell>
          <cell r="K5056" t="str">
            <v>SERVICIO DE REPARACION DE ESPEJO LH</v>
          </cell>
          <cell r="L5056">
            <v>1</v>
          </cell>
          <cell r="M5056" t="str">
            <v>UNID.</v>
          </cell>
          <cell r="N5056" t="str">
            <v>TRACTO</v>
          </cell>
          <cell r="O5056">
            <v>14</v>
          </cell>
          <cell r="P5056" t="str">
            <v>J1</v>
          </cell>
          <cell r="Q5056" t="str">
            <v>J1</v>
          </cell>
          <cell r="R5056" t="str">
            <v>J8</v>
          </cell>
          <cell r="S5056" t="str">
            <v>PENDIENTE</v>
          </cell>
          <cell r="T5056">
            <v>0</v>
          </cell>
          <cell r="U5056" t="str">
            <v>FLOREZ CONDORI  JOSE WILLIANS</v>
          </cell>
          <cell r="V5056" t="str">
            <v>FLOREZ CONDORI  JOSE WILLIANS</v>
          </cell>
        </row>
        <row r="5057">
          <cell r="A5057">
            <v>5056</v>
          </cell>
          <cell r="B5057">
            <v>42777</v>
          </cell>
          <cell r="C5057" t="str">
            <v>FEBRERO</v>
          </cell>
          <cell r="D5057" t="str">
            <v>2017</v>
          </cell>
          <cell r="E5057">
            <v>991</v>
          </cell>
          <cell r="F5057" t="str">
            <v>A5O-859</v>
          </cell>
          <cell r="G5057" t="str">
            <v>B6Y-971</v>
          </cell>
          <cell r="H5057" t="str">
            <v>LAS BAMBAS</v>
          </cell>
          <cell r="I5057">
            <v>120535</v>
          </cell>
          <cell r="J5057" t="str">
            <v>REPUESTO</v>
          </cell>
          <cell r="K5057" t="str">
            <v>CABLE CORRIENTE # 14</v>
          </cell>
          <cell r="L5057">
            <v>8</v>
          </cell>
          <cell r="M5057" t="str">
            <v>M</v>
          </cell>
          <cell r="N5057" t="str">
            <v>CISTERNA</v>
          </cell>
          <cell r="O5057">
            <v>13</v>
          </cell>
          <cell r="P5057" t="str">
            <v>E2</v>
          </cell>
          <cell r="Q5057" t="str">
            <v>J1</v>
          </cell>
          <cell r="R5057" t="str">
            <v>J8</v>
          </cell>
          <cell r="S5057" t="str">
            <v>ENTREGADO</v>
          </cell>
          <cell r="T5057">
            <v>0</v>
          </cell>
          <cell r="U5057" t="str">
            <v>YUCA BELLIDO BORIS YERSY</v>
          </cell>
          <cell r="V5057" t="str">
            <v>FLOREZ CONDORI  JOSE WILLIANS</v>
          </cell>
        </row>
        <row r="5058">
          <cell r="A5058">
            <v>5057</v>
          </cell>
          <cell r="B5058">
            <v>42777</v>
          </cell>
          <cell r="C5058" t="str">
            <v>FEBRERO</v>
          </cell>
          <cell r="D5058" t="str">
            <v>2017</v>
          </cell>
          <cell r="E5058">
            <v>991</v>
          </cell>
          <cell r="F5058" t="str">
            <v>A5O-859</v>
          </cell>
          <cell r="G5058" t="str">
            <v>B6Y-971</v>
          </cell>
          <cell r="H5058" t="str">
            <v>LAS BAMBAS</v>
          </cell>
          <cell r="I5058">
            <v>120535</v>
          </cell>
          <cell r="J5058" t="str">
            <v>REPUESTO</v>
          </cell>
          <cell r="K5058" t="str">
            <v xml:space="preserve">PRECINTOS PEQUEÑOS </v>
          </cell>
          <cell r="L5058">
            <v>15</v>
          </cell>
          <cell r="M5058" t="str">
            <v>UNID.</v>
          </cell>
          <cell r="N5058" t="str">
            <v>CISTERNA</v>
          </cell>
          <cell r="O5058">
            <v>13</v>
          </cell>
          <cell r="P5058" t="str">
            <v>E2</v>
          </cell>
          <cell r="Q5058" t="str">
            <v>J1</v>
          </cell>
          <cell r="R5058" t="str">
            <v>J8</v>
          </cell>
          <cell r="S5058" t="str">
            <v>ENTREGADO</v>
          </cell>
          <cell r="T5058">
            <v>0</v>
          </cell>
          <cell r="U5058" t="str">
            <v>YUCA BELLIDO BORIS YERSY</v>
          </cell>
          <cell r="V5058" t="str">
            <v>FLOREZ CONDORI  JOSE WILLIANS</v>
          </cell>
        </row>
        <row r="5059">
          <cell r="A5059">
            <v>5058</v>
          </cell>
          <cell r="B5059">
            <v>42777</v>
          </cell>
          <cell r="C5059" t="str">
            <v>FEBRERO</v>
          </cell>
          <cell r="D5059" t="str">
            <v>2017</v>
          </cell>
          <cell r="E5059">
            <v>991</v>
          </cell>
          <cell r="F5059" t="str">
            <v>A5O-859</v>
          </cell>
          <cell r="G5059" t="str">
            <v>B6Y-971</v>
          </cell>
          <cell r="H5059" t="str">
            <v>LAS BAMBAS</v>
          </cell>
          <cell r="I5059">
            <v>120535</v>
          </cell>
          <cell r="J5059" t="str">
            <v>REPUESTO</v>
          </cell>
          <cell r="K5059" t="str">
            <v>MANGUERA CORRUGADA</v>
          </cell>
          <cell r="L5059">
            <v>5</v>
          </cell>
          <cell r="M5059" t="str">
            <v>M</v>
          </cell>
          <cell r="N5059" t="str">
            <v>CISTERNA</v>
          </cell>
          <cell r="O5059">
            <v>13</v>
          </cell>
          <cell r="P5059" t="str">
            <v>E2</v>
          </cell>
          <cell r="Q5059" t="str">
            <v>J1</v>
          </cell>
          <cell r="R5059" t="str">
            <v>J8</v>
          </cell>
          <cell r="S5059" t="str">
            <v>ENTREGADO</v>
          </cell>
          <cell r="T5059">
            <v>0</v>
          </cell>
          <cell r="U5059" t="str">
            <v>YUCA BELLIDO BORIS YERSY</v>
          </cell>
          <cell r="V5059" t="str">
            <v>FLOREZ CONDORI  JOSE WILLIANS</v>
          </cell>
        </row>
        <row r="5060">
          <cell r="A5060">
            <v>5059</v>
          </cell>
          <cell r="B5060">
            <v>42777</v>
          </cell>
          <cell r="C5060" t="str">
            <v>FEBRERO</v>
          </cell>
          <cell r="D5060" t="str">
            <v>2017</v>
          </cell>
          <cell r="E5060">
            <v>991</v>
          </cell>
          <cell r="F5060" t="str">
            <v>A5O-859</v>
          </cell>
          <cell r="G5060" t="str">
            <v>B6Y-971</v>
          </cell>
          <cell r="H5060" t="str">
            <v>LAS BAMBAS</v>
          </cell>
          <cell r="I5060">
            <v>120535</v>
          </cell>
          <cell r="J5060" t="str">
            <v>REPUESTO</v>
          </cell>
          <cell r="K5060" t="str">
            <v>CINTA AISLANTE NEGRA</v>
          </cell>
          <cell r="L5060">
            <v>1</v>
          </cell>
          <cell r="M5060" t="str">
            <v>UNID.</v>
          </cell>
          <cell r="N5060" t="str">
            <v>CISTERNA</v>
          </cell>
          <cell r="O5060">
            <v>13</v>
          </cell>
          <cell r="P5060" t="str">
            <v>E2</v>
          </cell>
          <cell r="Q5060" t="str">
            <v>J1</v>
          </cell>
          <cell r="R5060" t="str">
            <v>J8</v>
          </cell>
          <cell r="S5060" t="str">
            <v>ENTREGADO</v>
          </cell>
          <cell r="T5060">
            <v>0</v>
          </cell>
          <cell r="U5060" t="str">
            <v>YUCA BELLIDO BORIS YERSY</v>
          </cell>
          <cell r="V5060" t="str">
            <v>FLOREZ CONDORI  JOSE WILLIANS</v>
          </cell>
        </row>
        <row r="5061">
          <cell r="A5061">
            <v>5060</v>
          </cell>
          <cell r="B5061">
            <v>42777</v>
          </cell>
          <cell r="C5061" t="str">
            <v>FEBRERO</v>
          </cell>
          <cell r="D5061" t="str">
            <v>2017</v>
          </cell>
          <cell r="E5061">
            <v>991</v>
          </cell>
          <cell r="F5061" t="str">
            <v>A5O-859</v>
          </cell>
          <cell r="G5061" t="str">
            <v>B6Y-971</v>
          </cell>
          <cell r="H5061" t="str">
            <v>LAS BAMBAS</v>
          </cell>
          <cell r="I5061">
            <v>120535</v>
          </cell>
          <cell r="J5061" t="str">
            <v>REPUESTO</v>
          </cell>
          <cell r="K5061" t="str">
            <v>DISCO DE TORNAMESA</v>
          </cell>
          <cell r="L5061">
            <v>1</v>
          </cell>
          <cell r="M5061" t="str">
            <v>UNID.</v>
          </cell>
          <cell r="N5061" t="str">
            <v>CISTERNA</v>
          </cell>
          <cell r="O5061">
            <v>13</v>
          </cell>
          <cell r="P5061" t="str">
            <v>M1</v>
          </cell>
          <cell r="Q5061" t="str">
            <v>J1</v>
          </cell>
          <cell r="R5061" t="str">
            <v>J8</v>
          </cell>
          <cell r="S5061" t="str">
            <v>ENTREGADO</v>
          </cell>
          <cell r="T5061">
            <v>0</v>
          </cell>
          <cell r="U5061" t="str">
            <v>CABEZAS SANCHEZ JEAN JHONATAN</v>
          </cell>
          <cell r="V5061" t="str">
            <v>FLOREZ CONDORI  JOSE WILLIANS</v>
          </cell>
        </row>
        <row r="5062">
          <cell r="A5062">
            <v>5061</v>
          </cell>
          <cell r="B5062">
            <v>42777</v>
          </cell>
          <cell r="C5062" t="str">
            <v>FEBRERO</v>
          </cell>
          <cell r="D5062" t="str">
            <v>2017</v>
          </cell>
          <cell r="E5062">
            <v>991</v>
          </cell>
          <cell r="F5062" t="str">
            <v>A5O-859</v>
          </cell>
          <cell r="G5062" t="str">
            <v>B6Y-971</v>
          </cell>
          <cell r="H5062" t="str">
            <v>LAS BAMBAS</v>
          </cell>
          <cell r="I5062">
            <v>120535</v>
          </cell>
          <cell r="J5062" t="str">
            <v>REPUESTO</v>
          </cell>
          <cell r="K5062" t="str">
            <v>SEGURO DE TORNAMESA</v>
          </cell>
          <cell r="L5062">
            <v>1</v>
          </cell>
          <cell r="M5062" t="str">
            <v>UNID.</v>
          </cell>
          <cell r="N5062" t="str">
            <v>CISTERNA</v>
          </cell>
          <cell r="O5062">
            <v>13</v>
          </cell>
          <cell r="P5062" t="str">
            <v>M1</v>
          </cell>
          <cell r="Q5062" t="str">
            <v>J1</v>
          </cell>
          <cell r="R5062" t="str">
            <v>J8</v>
          </cell>
          <cell r="S5062" t="str">
            <v>ENTREGADO</v>
          </cell>
          <cell r="T5062">
            <v>0</v>
          </cell>
          <cell r="U5062" t="str">
            <v>CABEZAS SANCHEZ JEAN JHONATAN</v>
          </cell>
          <cell r="V5062" t="str">
            <v>FLOREZ CONDORI  JOSE WILLIANS</v>
          </cell>
        </row>
        <row r="5063">
          <cell r="A5063">
            <v>5062</v>
          </cell>
          <cell r="B5063">
            <v>42778</v>
          </cell>
          <cell r="C5063" t="str">
            <v>FEBRERO</v>
          </cell>
          <cell r="D5063" t="str">
            <v>2017</v>
          </cell>
          <cell r="E5063">
            <v>200</v>
          </cell>
          <cell r="F5063" t="str">
            <v>TALLER</v>
          </cell>
          <cell r="G5063" t="str">
            <v>TALLER</v>
          </cell>
          <cell r="H5063" t="str">
            <v>TALLER</v>
          </cell>
          <cell r="I5063" t="str">
            <v>TALLER</v>
          </cell>
          <cell r="J5063" t="str">
            <v>REPUESTO</v>
          </cell>
          <cell r="K5063" t="str">
            <v>SERVICIO DE REPARACION DE CARGADOR DE BATERIA</v>
          </cell>
          <cell r="L5063">
            <v>1</v>
          </cell>
          <cell r="M5063" t="str">
            <v>UNID.</v>
          </cell>
          <cell r="N5063" t="str">
            <v>TALLER</v>
          </cell>
          <cell r="O5063">
            <v>12</v>
          </cell>
          <cell r="P5063" t="str">
            <v>J1</v>
          </cell>
          <cell r="Q5063" t="str">
            <v>J1</v>
          </cell>
          <cell r="R5063" t="str">
            <v>J8</v>
          </cell>
          <cell r="S5063" t="str">
            <v>PENDIENTE</v>
          </cell>
          <cell r="T5063">
            <v>0</v>
          </cell>
          <cell r="U5063" t="str">
            <v>FLOREZ CONDORI  JOSE WILLIANS</v>
          </cell>
          <cell r="V5063" t="str">
            <v>FLOREZ CONDORI  JOSE WILLIANS</v>
          </cell>
        </row>
        <row r="5064">
          <cell r="A5064">
            <v>5063</v>
          </cell>
          <cell r="B5064">
            <v>42778</v>
          </cell>
          <cell r="C5064" t="str">
            <v>FEBRERO</v>
          </cell>
          <cell r="D5064" t="str">
            <v>2017</v>
          </cell>
          <cell r="E5064">
            <v>1019</v>
          </cell>
          <cell r="F5064" t="str">
            <v>AEH-862</v>
          </cell>
          <cell r="G5064" t="str">
            <v>CAMIONETA</v>
          </cell>
          <cell r="H5064" t="str">
            <v>LAS BAMBAS</v>
          </cell>
          <cell r="I5064">
            <v>110683</v>
          </cell>
          <cell r="J5064" t="str">
            <v>REPUESTO</v>
          </cell>
          <cell r="K5064" t="str">
            <v>FILTRO DE AIRE</v>
          </cell>
          <cell r="L5064">
            <v>1</v>
          </cell>
          <cell r="M5064" t="str">
            <v>UNID.</v>
          </cell>
          <cell r="N5064" t="str">
            <v>CAMIONETA</v>
          </cell>
          <cell r="O5064">
            <v>12</v>
          </cell>
          <cell r="P5064" t="str">
            <v>J8</v>
          </cell>
          <cell r="Q5064" t="str">
            <v>J1</v>
          </cell>
          <cell r="R5064" t="str">
            <v>J8</v>
          </cell>
          <cell r="S5064" t="str">
            <v>ENTREGADO</v>
          </cell>
          <cell r="T5064">
            <v>0</v>
          </cell>
          <cell r="U5064" t="str">
            <v>ARANGO PAREJA ANGELA ROSARIO</v>
          </cell>
          <cell r="V5064" t="str">
            <v>FLOREZ CONDORI  JOSE WILLIANS</v>
          </cell>
        </row>
        <row r="5065">
          <cell r="A5065">
            <v>5064</v>
          </cell>
          <cell r="B5065">
            <v>42778</v>
          </cell>
          <cell r="C5065" t="str">
            <v>FEBRERO</v>
          </cell>
          <cell r="D5065" t="str">
            <v>2017</v>
          </cell>
          <cell r="E5065">
            <v>1019</v>
          </cell>
          <cell r="F5065" t="str">
            <v>AEH-862</v>
          </cell>
          <cell r="G5065" t="str">
            <v>CAMIONETA</v>
          </cell>
          <cell r="H5065" t="str">
            <v>LAS BAMBAS</v>
          </cell>
          <cell r="I5065">
            <v>110683</v>
          </cell>
          <cell r="J5065" t="str">
            <v>REPUESTO</v>
          </cell>
          <cell r="K5065" t="str">
            <v>FILTRO DE ACEITE</v>
          </cell>
          <cell r="L5065">
            <v>1</v>
          </cell>
          <cell r="M5065" t="str">
            <v>UNID.</v>
          </cell>
          <cell r="N5065" t="str">
            <v>CAMIONETA</v>
          </cell>
          <cell r="O5065">
            <v>12</v>
          </cell>
          <cell r="P5065" t="str">
            <v>J8</v>
          </cell>
          <cell r="Q5065" t="str">
            <v>J1</v>
          </cell>
          <cell r="R5065" t="str">
            <v>J8</v>
          </cell>
          <cell r="S5065" t="str">
            <v>ENTREGADO</v>
          </cell>
          <cell r="T5065">
            <v>0</v>
          </cell>
          <cell r="U5065" t="str">
            <v>ARANGO PAREJA ANGELA ROSARIO</v>
          </cell>
          <cell r="V5065" t="str">
            <v>FLOREZ CONDORI  JOSE WILLIANS</v>
          </cell>
        </row>
        <row r="5066">
          <cell r="A5066">
            <v>5065</v>
          </cell>
          <cell r="B5066">
            <v>42778</v>
          </cell>
          <cell r="C5066" t="str">
            <v>FEBRERO</v>
          </cell>
          <cell r="D5066" t="str">
            <v>2017</v>
          </cell>
          <cell r="E5066">
            <v>1019</v>
          </cell>
          <cell r="F5066" t="str">
            <v>AEH-862</v>
          </cell>
          <cell r="G5066" t="str">
            <v>CAMIONETA</v>
          </cell>
          <cell r="H5066" t="str">
            <v>LAS BAMBAS</v>
          </cell>
          <cell r="I5066">
            <v>110683</v>
          </cell>
          <cell r="J5066" t="str">
            <v>REPUESTO</v>
          </cell>
          <cell r="K5066" t="str">
            <v>FILTRO DE COMBUSTIBLE</v>
          </cell>
          <cell r="L5066">
            <v>1</v>
          </cell>
          <cell r="M5066" t="str">
            <v>UNID.</v>
          </cell>
          <cell r="N5066" t="str">
            <v>CAMIONETA</v>
          </cell>
          <cell r="O5066">
            <v>12</v>
          </cell>
          <cell r="P5066" t="str">
            <v>J8</v>
          </cell>
          <cell r="Q5066" t="str">
            <v>J1</v>
          </cell>
          <cell r="R5066" t="str">
            <v>J8</v>
          </cell>
          <cell r="S5066" t="str">
            <v>ENTREGADO</v>
          </cell>
          <cell r="T5066">
            <v>0</v>
          </cell>
          <cell r="U5066" t="str">
            <v>ARANGO PAREJA ANGELA ROSARIO</v>
          </cell>
          <cell r="V5066" t="str">
            <v>FLOREZ CONDORI  JOSE WILLIANS</v>
          </cell>
        </row>
        <row r="5067">
          <cell r="A5067">
            <v>5066</v>
          </cell>
          <cell r="B5067">
            <v>42778</v>
          </cell>
          <cell r="C5067" t="str">
            <v>FEBRERO</v>
          </cell>
          <cell r="D5067" t="str">
            <v>2017</v>
          </cell>
          <cell r="E5067">
            <v>1019</v>
          </cell>
          <cell r="F5067" t="str">
            <v>AEH-862</v>
          </cell>
          <cell r="G5067" t="str">
            <v>CAMIONETA</v>
          </cell>
          <cell r="H5067" t="str">
            <v>LAS BAMBAS</v>
          </cell>
          <cell r="I5067">
            <v>110683</v>
          </cell>
          <cell r="J5067" t="str">
            <v>REPUESTO</v>
          </cell>
          <cell r="K5067" t="str">
            <v>ACEITE DE MOTOR 15W40</v>
          </cell>
          <cell r="L5067">
            <v>2</v>
          </cell>
          <cell r="M5067" t="str">
            <v>GLNS.</v>
          </cell>
          <cell r="N5067" t="str">
            <v>CAMIONETA</v>
          </cell>
          <cell r="O5067">
            <v>12</v>
          </cell>
          <cell r="P5067" t="str">
            <v>J8</v>
          </cell>
          <cell r="Q5067" t="str">
            <v>J1</v>
          </cell>
          <cell r="R5067" t="str">
            <v>J8</v>
          </cell>
          <cell r="S5067" t="str">
            <v>ENTREGADO</v>
          </cell>
          <cell r="T5067">
            <v>0</v>
          </cell>
          <cell r="U5067" t="str">
            <v>ARANGO PAREJA ANGELA ROSARIO</v>
          </cell>
          <cell r="V5067" t="str">
            <v>FLOREZ CONDORI  JOSE WILLIANS</v>
          </cell>
        </row>
        <row r="5068">
          <cell r="A5068">
            <v>5067</v>
          </cell>
          <cell r="B5068">
            <v>42778</v>
          </cell>
          <cell r="C5068" t="str">
            <v>FEBRERO</v>
          </cell>
          <cell r="D5068" t="str">
            <v>2017</v>
          </cell>
          <cell r="E5068">
            <v>1016</v>
          </cell>
          <cell r="F5068" t="str">
            <v>AEH-920</v>
          </cell>
          <cell r="G5068" t="str">
            <v>CAMIONETA</v>
          </cell>
          <cell r="H5068" t="str">
            <v>LAS BAMBAS</v>
          </cell>
          <cell r="I5068">
            <v>102580</v>
          </cell>
          <cell r="J5068" t="str">
            <v>REPUESTO</v>
          </cell>
          <cell r="K5068" t="str">
            <v>FILTRO DE AIRE</v>
          </cell>
          <cell r="L5068">
            <v>1</v>
          </cell>
          <cell r="M5068" t="str">
            <v>UNID.</v>
          </cell>
          <cell r="N5068" t="str">
            <v>CAMIONETA</v>
          </cell>
          <cell r="O5068">
            <v>12</v>
          </cell>
          <cell r="P5068" t="str">
            <v>J8</v>
          </cell>
          <cell r="Q5068" t="str">
            <v>J1</v>
          </cell>
          <cell r="R5068" t="str">
            <v>J8</v>
          </cell>
          <cell r="S5068" t="str">
            <v>ENTREGADO</v>
          </cell>
          <cell r="T5068">
            <v>0</v>
          </cell>
          <cell r="U5068" t="str">
            <v>ARANGO PAREJA ANGELA ROSARIO</v>
          </cell>
          <cell r="V5068" t="str">
            <v>FLOREZ CONDORI  JOSE WILLIANS</v>
          </cell>
        </row>
        <row r="5069">
          <cell r="A5069">
            <v>5068</v>
          </cell>
          <cell r="B5069">
            <v>42778</v>
          </cell>
          <cell r="C5069" t="str">
            <v>FEBRERO</v>
          </cell>
          <cell r="D5069" t="str">
            <v>2017</v>
          </cell>
          <cell r="E5069">
            <v>1016</v>
          </cell>
          <cell r="F5069" t="str">
            <v>AEH-920</v>
          </cell>
          <cell r="G5069" t="str">
            <v>CAMIONETA</v>
          </cell>
          <cell r="H5069" t="str">
            <v>LAS BAMBAS</v>
          </cell>
          <cell r="I5069">
            <v>102580</v>
          </cell>
          <cell r="J5069" t="str">
            <v>REPUESTO</v>
          </cell>
          <cell r="K5069" t="str">
            <v>FILTRO DE ACEITE</v>
          </cell>
          <cell r="L5069">
            <v>1</v>
          </cell>
          <cell r="M5069" t="str">
            <v>UNID.</v>
          </cell>
          <cell r="N5069" t="str">
            <v>CAMIONETA</v>
          </cell>
          <cell r="O5069">
            <v>12</v>
          </cell>
          <cell r="P5069" t="str">
            <v>J8</v>
          </cell>
          <cell r="Q5069" t="str">
            <v>J1</v>
          </cell>
          <cell r="R5069" t="str">
            <v>J8</v>
          </cell>
          <cell r="S5069" t="str">
            <v>ENTREGADO</v>
          </cell>
          <cell r="T5069">
            <v>0</v>
          </cell>
          <cell r="U5069" t="str">
            <v>ARANGO PAREJA ANGELA ROSARIO</v>
          </cell>
          <cell r="V5069" t="str">
            <v>FLOREZ CONDORI  JOSE WILLIANS</v>
          </cell>
        </row>
        <row r="5070">
          <cell r="A5070">
            <v>5069</v>
          </cell>
          <cell r="B5070">
            <v>42778</v>
          </cell>
          <cell r="C5070" t="str">
            <v>FEBRERO</v>
          </cell>
          <cell r="D5070" t="str">
            <v>2017</v>
          </cell>
          <cell r="E5070">
            <v>1016</v>
          </cell>
          <cell r="F5070" t="str">
            <v>AEH-920</v>
          </cell>
          <cell r="G5070" t="str">
            <v>CAMIONETA</v>
          </cell>
          <cell r="H5070" t="str">
            <v>LAS BAMBAS</v>
          </cell>
          <cell r="I5070">
            <v>102580</v>
          </cell>
          <cell r="J5070" t="str">
            <v>REPUESTO</v>
          </cell>
          <cell r="K5070" t="str">
            <v>FILTRO DE COMBUSTIBLE</v>
          </cell>
          <cell r="L5070">
            <v>1</v>
          </cell>
          <cell r="M5070" t="str">
            <v>UNID.</v>
          </cell>
          <cell r="N5070" t="str">
            <v>CAMIONETA</v>
          </cell>
          <cell r="O5070">
            <v>12</v>
          </cell>
          <cell r="P5070" t="str">
            <v>J8</v>
          </cell>
          <cell r="Q5070" t="str">
            <v>J1</v>
          </cell>
          <cell r="R5070" t="str">
            <v>J8</v>
          </cell>
          <cell r="S5070" t="str">
            <v>ENTREGADO</v>
          </cell>
          <cell r="T5070">
            <v>0</v>
          </cell>
          <cell r="U5070" t="str">
            <v>ARANGO PAREJA ANGELA ROSARIO</v>
          </cell>
          <cell r="V5070" t="str">
            <v>FLOREZ CONDORI  JOSE WILLIANS</v>
          </cell>
        </row>
        <row r="5071">
          <cell r="A5071">
            <v>5070</v>
          </cell>
          <cell r="B5071">
            <v>42778</v>
          </cell>
          <cell r="C5071" t="str">
            <v>FEBRERO</v>
          </cell>
          <cell r="D5071" t="str">
            <v>2017</v>
          </cell>
          <cell r="E5071">
            <v>1016</v>
          </cell>
          <cell r="F5071" t="str">
            <v>AEH-920</v>
          </cell>
          <cell r="G5071" t="str">
            <v>CAMIONETA</v>
          </cell>
          <cell r="H5071" t="str">
            <v>LAS BAMBAS</v>
          </cell>
          <cell r="I5071">
            <v>102580</v>
          </cell>
          <cell r="J5071" t="str">
            <v>REPUESTO</v>
          </cell>
          <cell r="K5071" t="str">
            <v>ACEITE DE MOTOR 15W40</v>
          </cell>
          <cell r="L5071">
            <v>2</v>
          </cell>
          <cell r="M5071" t="str">
            <v>GLNS.</v>
          </cell>
          <cell r="N5071" t="str">
            <v>CAMIONETA</v>
          </cell>
          <cell r="O5071">
            <v>12</v>
          </cell>
          <cell r="P5071" t="str">
            <v>J8</v>
          </cell>
          <cell r="Q5071" t="str">
            <v>J1</v>
          </cell>
          <cell r="R5071" t="str">
            <v>J8</v>
          </cell>
          <cell r="S5071" t="str">
            <v>ENTREGADO</v>
          </cell>
          <cell r="T5071">
            <v>0</v>
          </cell>
          <cell r="U5071" t="str">
            <v>ARANGO PAREJA ANGELA ROSARIO</v>
          </cell>
          <cell r="V5071" t="str">
            <v>FLOREZ CONDORI  JOSE WILLIANS</v>
          </cell>
        </row>
        <row r="5072">
          <cell r="A5072">
            <v>5071</v>
          </cell>
          <cell r="B5072">
            <v>42778</v>
          </cell>
          <cell r="C5072" t="str">
            <v>FEBRERO</v>
          </cell>
          <cell r="D5072" t="str">
            <v>2017</v>
          </cell>
          <cell r="E5072">
            <v>1014</v>
          </cell>
          <cell r="F5072" t="str">
            <v>D3P-744</v>
          </cell>
          <cell r="G5072" t="str">
            <v>A0F-996</v>
          </cell>
          <cell r="H5072" t="str">
            <v>LAS BAMBAS</v>
          </cell>
          <cell r="I5072">
            <v>162328</v>
          </cell>
          <cell r="J5072" t="str">
            <v>REPUESTO</v>
          </cell>
          <cell r="K5072" t="str">
            <v>TUBO ROSCADO PARA RECUPERADOR DE VAPOR</v>
          </cell>
          <cell r="L5072">
            <v>1</v>
          </cell>
          <cell r="M5072" t="str">
            <v>UNID.</v>
          </cell>
          <cell r="N5072" t="str">
            <v>CISTERNA</v>
          </cell>
          <cell r="O5072" t="e">
            <v>#VALUE!</v>
          </cell>
          <cell r="P5072" t="str">
            <v>M5</v>
          </cell>
          <cell r="Q5072" t="str">
            <v>J1</v>
          </cell>
          <cell r="R5072" t="str">
            <v>J8</v>
          </cell>
          <cell r="S5072" t="str">
            <v>ENTREGADO</v>
          </cell>
          <cell r="T5072" t="str">
            <v>ANULADO</v>
          </cell>
          <cell r="U5072" t="str">
            <v>LOPEZ RUIZ WILBERTO</v>
          </cell>
          <cell r="V5072" t="str">
            <v>FLOREZ CONDORI  JOSE WILLIANS</v>
          </cell>
        </row>
        <row r="5073">
          <cell r="A5073">
            <v>5072</v>
          </cell>
          <cell r="B5073">
            <v>42778</v>
          </cell>
          <cell r="C5073" t="str">
            <v>FEBRERO</v>
          </cell>
          <cell r="D5073" t="str">
            <v>2017</v>
          </cell>
          <cell r="E5073">
            <v>1014</v>
          </cell>
          <cell r="F5073" t="str">
            <v>D3P-744</v>
          </cell>
          <cell r="G5073" t="str">
            <v>A0F-996</v>
          </cell>
          <cell r="H5073" t="str">
            <v>LAS BAMBAS</v>
          </cell>
          <cell r="I5073">
            <v>162328</v>
          </cell>
          <cell r="J5073" t="str">
            <v>REPUESTO</v>
          </cell>
          <cell r="K5073" t="str">
            <v>RECUPERADOR DE VAPOR</v>
          </cell>
          <cell r="L5073">
            <v>1</v>
          </cell>
          <cell r="M5073" t="str">
            <v>UNID.</v>
          </cell>
          <cell r="N5073" t="str">
            <v>CISTERNA</v>
          </cell>
          <cell r="O5073">
            <v>1</v>
          </cell>
          <cell r="P5073" t="str">
            <v>M5</v>
          </cell>
          <cell r="Q5073" t="str">
            <v>J1</v>
          </cell>
          <cell r="R5073" t="str">
            <v>J8</v>
          </cell>
          <cell r="S5073" t="str">
            <v>ENTREGADO</v>
          </cell>
          <cell r="T5073">
            <v>42779</v>
          </cell>
          <cell r="U5073" t="str">
            <v>LOPEZ RUIZ WILBERTO</v>
          </cell>
          <cell r="V5073" t="str">
            <v>FLOREZ CONDORI  JOSE WILLIANS</v>
          </cell>
        </row>
        <row r="5074">
          <cell r="A5074">
            <v>5073</v>
          </cell>
          <cell r="B5074">
            <v>42778</v>
          </cell>
          <cell r="C5074" t="str">
            <v>FEBRERO</v>
          </cell>
          <cell r="D5074" t="str">
            <v>2017</v>
          </cell>
          <cell r="E5074">
            <v>1014</v>
          </cell>
          <cell r="F5074" t="str">
            <v>D3P-744</v>
          </cell>
          <cell r="G5074" t="str">
            <v>A0F-996</v>
          </cell>
          <cell r="H5074" t="str">
            <v>LAS BAMBAS</v>
          </cell>
          <cell r="I5074">
            <v>162328</v>
          </cell>
          <cell r="J5074" t="str">
            <v>REPUESTO</v>
          </cell>
          <cell r="K5074" t="str">
            <v>MATACHISPA</v>
          </cell>
          <cell r="L5074">
            <v>1</v>
          </cell>
          <cell r="M5074" t="str">
            <v>UNID.</v>
          </cell>
          <cell r="N5074" t="str">
            <v>CISTERNA</v>
          </cell>
          <cell r="O5074" t="e">
            <v>#VALUE!</v>
          </cell>
          <cell r="P5074" t="str">
            <v>M5</v>
          </cell>
          <cell r="Q5074" t="str">
            <v>J1</v>
          </cell>
          <cell r="R5074" t="str">
            <v>J8</v>
          </cell>
          <cell r="S5074" t="str">
            <v>ENTREGADO</v>
          </cell>
          <cell r="T5074" t="str">
            <v>TALLER</v>
          </cell>
          <cell r="U5074" t="str">
            <v>LOPEZ RUIZ WILBERTO</v>
          </cell>
          <cell r="V5074" t="str">
            <v>FLOREZ CONDORI  JOSE WILLIANS</v>
          </cell>
        </row>
        <row r="5075">
          <cell r="A5075">
            <v>5074</v>
          </cell>
          <cell r="B5075">
            <v>42778</v>
          </cell>
          <cell r="C5075" t="str">
            <v>FEBRERO</v>
          </cell>
          <cell r="D5075" t="str">
            <v>2017</v>
          </cell>
          <cell r="E5075">
            <v>1037</v>
          </cell>
          <cell r="F5075" t="str">
            <v>D6G-805</v>
          </cell>
          <cell r="G5075" t="str">
            <v>T4Z-996</v>
          </cell>
          <cell r="H5075" t="str">
            <v>LAS BAMBAS</v>
          </cell>
          <cell r="I5075">
            <v>230855</v>
          </cell>
          <cell r="J5075" t="str">
            <v>REPUESTO</v>
          </cell>
          <cell r="K5075" t="str">
            <v>SECADOR DE AIRE COMPLETO</v>
          </cell>
          <cell r="L5075">
            <v>1</v>
          </cell>
          <cell r="M5075" t="str">
            <v>UNID.</v>
          </cell>
          <cell r="N5075" t="str">
            <v>TRACTO</v>
          </cell>
          <cell r="O5075">
            <v>1</v>
          </cell>
          <cell r="P5075" t="str">
            <v>M1</v>
          </cell>
          <cell r="Q5075" t="str">
            <v>J1</v>
          </cell>
          <cell r="R5075" t="str">
            <v>J8</v>
          </cell>
          <cell r="S5075" t="str">
            <v>ENTREGADO</v>
          </cell>
          <cell r="T5075">
            <v>42779</v>
          </cell>
          <cell r="U5075" t="str">
            <v>CABEZAS SANCHEZ JEAN JHONATAN</v>
          </cell>
          <cell r="V5075" t="str">
            <v>FLOREZ CONDORI  JOSE WILLIANS</v>
          </cell>
        </row>
        <row r="5076">
          <cell r="A5076">
            <v>5075</v>
          </cell>
          <cell r="B5076">
            <v>42778</v>
          </cell>
          <cell r="C5076" t="str">
            <v>FEBRERO</v>
          </cell>
          <cell r="D5076" t="str">
            <v>2017</v>
          </cell>
          <cell r="E5076">
            <v>1024</v>
          </cell>
          <cell r="F5076" t="str">
            <v>C5R-892</v>
          </cell>
          <cell r="G5076" t="str">
            <v>A0T-983</v>
          </cell>
          <cell r="H5076" t="str">
            <v>LAS BAMBAS</v>
          </cell>
          <cell r="I5076">
            <v>233311</v>
          </cell>
          <cell r="J5076" t="str">
            <v>REPUESTO</v>
          </cell>
          <cell r="K5076" t="str">
            <v>BOMBA DE COMBUSTIBLE</v>
          </cell>
          <cell r="L5076">
            <v>1</v>
          </cell>
          <cell r="M5076" t="str">
            <v>UNID.</v>
          </cell>
          <cell r="N5076" t="str">
            <v>TRACTO</v>
          </cell>
          <cell r="O5076">
            <v>12</v>
          </cell>
          <cell r="P5076" t="str">
            <v>M5</v>
          </cell>
          <cell r="Q5076" t="str">
            <v>J1</v>
          </cell>
          <cell r="R5076" t="str">
            <v>J6</v>
          </cell>
          <cell r="S5076" t="str">
            <v>ENTREGADO</v>
          </cell>
          <cell r="T5076">
            <v>0</v>
          </cell>
          <cell r="U5076" t="str">
            <v>LOPEZ RUIZ WILBERTO</v>
          </cell>
          <cell r="V5076" t="str">
            <v>FLOREZ CONDORI  JOSE WILLIANS</v>
          </cell>
        </row>
        <row r="5077">
          <cell r="A5077">
            <v>5076</v>
          </cell>
          <cell r="B5077">
            <v>42778</v>
          </cell>
          <cell r="C5077" t="str">
            <v>FEBRERO</v>
          </cell>
          <cell r="D5077" t="str">
            <v>2017</v>
          </cell>
          <cell r="E5077">
            <v>200</v>
          </cell>
          <cell r="F5077" t="str">
            <v>TALLER</v>
          </cell>
          <cell r="G5077" t="str">
            <v>TALLER</v>
          </cell>
          <cell r="H5077" t="str">
            <v>TALLER</v>
          </cell>
          <cell r="I5077" t="str">
            <v>TALLER</v>
          </cell>
          <cell r="J5077" t="str">
            <v>INSUMO TALLER</v>
          </cell>
          <cell r="K5077" t="str">
            <v>SOLDADURA CELLOCORD 1160 1/8</v>
          </cell>
          <cell r="L5077">
            <v>2</v>
          </cell>
          <cell r="M5077" t="str">
            <v>KG.</v>
          </cell>
          <cell r="N5077" t="str">
            <v>TALLER</v>
          </cell>
          <cell r="O5077">
            <v>12</v>
          </cell>
          <cell r="P5077" t="str">
            <v>S1</v>
          </cell>
          <cell r="Q5077" t="str">
            <v>J1</v>
          </cell>
          <cell r="R5077" t="str">
            <v>J8</v>
          </cell>
          <cell r="S5077" t="str">
            <v>PENDIENTE</v>
          </cell>
          <cell r="T5077">
            <v>0</v>
          </cell>
          <cell r="U5077" t="str">
            <v>BAYONA CRUZ CRISTIAN ARMANDO</v>
          </cell>
          <cell r="V5077" t="str">
            <v>FLOREZ CONDORI  JOSE WILLIANS</v>
          </cell>
        </row>
        <row r="5078">
          <cell r="A5078">
            <v>5077</v>
          </cell>
          <cell r="B5078">
            <v>42779</v>
          </cell>
          <cell r="C5078" t="str">
            <v>FEBRERO</v>
          </cell>
          <cell r="D5078" t="str">
            <v>2017</v>
          </cell>
          <cell r="E5078">
            <v>1031</v>
          </cell>
          <cell r="F5078" t="str">
            <v>C5R-896</v>
          </cell>
          <cell r="G5078" t="str">
            <v>A0U-977</v>
          </cell>
          <cell r="H5078" t="str">
            <v>LAS BAMBAS</v>
          </cell>
          <cell r="I5078">
            <v>218990</v>
          </cell>
          <cell r="J5078" t="str">
            <v>REPUESTO</v>
          </cell>
          <cell r="K5078" t="str">
            <v>MANGUERA DE 3/8</v>
          </cell>
          <cell r="L5078">
            <v>3.5</v>
          </cell>
          <cell r="M5078" t="str">
            <v>M</v>
          </cell>
          <cell r="N5078" t="str">
            <v>CISTERNA</v>
          </cell>
          <cell r="O5078">
            <v>11</v>
          </cell>
          <cell r="P5078" t="str">
            <v>S1</v>
          </cell>
          <cell r="Q5078" t="str">
            <v>J1</v>
          </cell>
          <cell r="R5078" t="str">
            <v>J6</v>
          </cell>
          <cell r="S5078" t="str">
            <v>PENDIENTE</v>
          </cell>
          <cell r="T5078">
            <v>0</v>
          </cell>
          <cell r="U5078" t="str">
            <v>BAYONA CRUZ CRISTIAN ARMANDO</v>
          </cell>
          <cell r="V5078" t="str">
            <v>FLOREZ CONDORI  JOSE WILLIANS</v>
          </cell>
        </row>
        <row r="5079">
          <cell r="A5079">
            <v>5078</v>
          </cell>
          <cell r="B5079">
            <v>42779</v>
          </cell>
          <cell r="C5079" t="str">
            <v>FEBRERO</v>
          </cell>
          <cell r="D5079" t="str">
            <v>2017</v>
          </cell>
          <cell r="E5079">
            <v>1031</v>
          </cell>
          <cell r="F5079" t="str">
            <v>C5R-896</v>
          </cell>
          <cell r="G5079" t="str">
            <v>A0U-977</v>
          </cell>
          <cell r="H5079" t="str">
            <v>LAS BAMBAS</v>
          </cell>
          <cell r="I5079">
            <v>218990</v>
          </cell>
          <cell r="J5079" t="str">
            <v>REPUESTO</v>
          </cell>
          <cell r="K5079" t="str">
            <v>UNION DE MANGUERA DE 3/8 CON CONO Y GUIA</v>
          </cell>
          <cell r="L5079">
            <v>2</v>
          </cell>
          <cell r="M5079" t="str">
            <v>UNID.</v>
          </cell>
          <cell r="N5079" t="str">
            <v>CISTERNA</v>
          </cell>
          <cell r="O5079">
            <v>11</v>
          </cell>
          <cell r="P5079" t="str">
            <v>S1</v>
          </cell>
          <cell r="Q5079" t="str">
            <v>J1</v>
          </cell>
          <cell r="R5079" t="str">
            <v>J6</v>
          </cell>
          <cell r="S5079" t="str">
            <v>ENTREGADO</v>
          </cell>
          <cell r="T5079">
            <v>0</v>
          </cell>
          <cell r="U5079" t="str">
            <v>BAYONA CRUZ CRISTIAN ARMANDO</v>
          </cell>
          <cell r="V5079" t="str">
            <v>FLOREZ CONDORI  JOSE WILLIANS</v>
          </cell>
        </row>
        <row r="5080">
          <cell r="A5080">
            <v>5079</v>
          </cell>
          <cell r="B5080">
            <v>42779</v>
          </cell>
          <cell r="C5080" t="str">
            <v>FEBRERO</v>
          </cell>
          <cell r="D5080" t="str">
            <v>2017</v>
          </cell>
          <cell r="E5080">
            <v>1029</v>
          </cell>
          <cell r="F5080" t="str">
            <v>X2W-761</v>
          </cell>
          <cell r="G5080" t="str">
            <v>C5V-996</v>
          </cell>
          <cell r="H5080" t="str">
            <v>LAS BAMBAS</v>
          </cell>
          <cell r="I5080">
            <v>152928</v>
          </cell>
          <cell r="J5080" t="str">
            <v>REPUESTO</v>
          </cell>
          <cell r="K5080" t="str">
            <v>MINIFUSIBLE DE 20 AMP</v>
          </cell>
          <cell r="L5080">
            <v>3</v>
          </cell>
          <cell r="M5080" t="str">
            <v>UNID.</v>
          </cell>
          <cell r="N5080" t="str">
            <v>TRACTO</v>
          </cell>
          <cell r="O5080">
            <v>11</v>
          </cell>
          <cell r="P5080" t="str">
            <v>E3</v>
          </cell>
          <cell r="Q5080" t="str">
            <v>J1</v>
          </cell>
          <cell r="R5080" t="str">
            <v>J6</v>
          </cell>
          <cell r="S5080" t="str">
            <v>ENTREGADO</v>
          </cell>
          <cell r="T5080">
            <v>0</v>
          </cell>
          <cell r="U5080" t="str">
            <v>CONDORI CHURATA ALEX</v>
          </cell>
          <cell r="V5080" t="str">
            <v>FLOREZ CONDORI  JOSE WILLIANS</v>
          </cell>
        </row>
        <row r="5081">
          <cell r="A5081">
            <v>5080</v>
          </cell>
          <cell r="B5081">
            <v>42779</v>
          </cell>
          <cell r="C5081" t="str">
            <v>FEBRERO</v>
          </cell>
          <cell r="D5081" t="str">
            <v>2017</v>
          </cell>
          <cell r="E5081">
            <v>1031</v>
          </cell>
          <cell r="F5081" t="str">
            <v>C5R-896</v>
          </cell>
          <cell r="G5081" t="str">
            <v>A0U-977</v>
          </cell>
          <cell r="H5081" t="str">
            <v>LAS BAMBAS</v>
          </cell>
          <cell r="I5081">
            <v>218990</v>
          </cell>
          <cell r="J5081" t="str">
            <v>REPUESTO</v>
          </cell>
          <cell r="K5081" t="str">
            <v>PRESINTOS 200</v>
          </cell>
          <cell r="L5081">
            <v>8</v>
          </cell>
          <cell r="M5081" t="str">
            <v>UNID.</v>
          </cell>
          <cell r="N5081" t="str">
            <v>CISTERNA</v>
          </cell>
          <cell r="O5081">
            <v>11</v>
          </cell>
          <cell r="P5081" t="str">
            <v>S1</v>
          </cell>
          <cell r="Q5081" t="str">
            <v>J1</v>
          </cell>
          <cell r="R5081" t="str">
            <v>J6</v>
          </cell>
          <cell r="S5081" t="str">
            <v>ENTREGADO</v>
          </cell>
          <cell r="T5081">
            <v>0</v>
          </cell>
          <cell r="U5081" t="str">
            <v>BAYONA CRUZ CRISTIAN ARMANDO</v>
          </cell>
          <cell r="V5081" t="str">
            <v>FLOREZ CONDORI  JOSE WILLIANS</v>
          </cell>
        </row>
        <row r="5082">
          <cell r="A5082">
            <v>5081</v>
          </cell>
          <cell r="B5082">
            <v>42779</v>
          </cell>
          <cell r="C5082" t="str">
            <v>FEBRERO</v>
          </cell>
          <cell r="D5082" t="str">
            <v>2017</v>
          </cell>
          <cell r="E5082">
            <v>1033</v>
          </cell>
          <cell r="F5082" t="str">
            <v>X2W-760</v>
          </cell>
          <cell r="G5082" t="str">
            <v>C5V-992</v>
          </cell>
          <cell r="H5082" t="str">
            <v>LAS BAMBAS</v>
          </cell>
          <cell r="I5082">
            <v>157202</v>
          </cell>
          <cell r="J5082" t="str">
            <v>REPUESTO</v>
          </cell>
          <cell r="K5082" t="str">
            <v>EMPAQUE MANHOLE GRANDE</v>
          </cell>
          <cell r="L5082">
            <v>1</v>
          </cell>
          <cell r="M5082" t="str">
            <v>UNID.</v>
          </cell>
          <cell r="N5082" t="str">
            <v>CISTERNA</v>
          </cell>
          <cell r="O5082">
            <v>11</v>
          </cell>
          <cell r="P5082" t="str">
            <v>S1</v>
          </cell>
          <cell r="Q5082" t="str">
            <v>J1</v>
          </cell>
          <cell r="R5082" t="str">
            <v>J6</v>
          </cell>
          <cell r="S5082" t="str">
            <v>ENTREGADO</v>
          </cell>
          <cell r="T5082">
            <v>0</v>
          </cell>
          <cell r="U5082" t="str">
            <v>BAYONA CRUZ CRISTIAN ARMANDO</v>
          </cell>
          <cell r="V5082" t="str">
            <v>FLOREZ CONDORI  JOSE WILLIANS</v>
          </cell>
        </row>
        <row r="5083">
          <cell r="A5083">
            <v>5082</v>
          </cell>
          <cell r="B5083">
            <v>42779</v>
          </cell>
          <cell r="C5083" t="str">
            <v>FEBRERO</v>
          </cell>
          <cell r="D5083" t="str">
            <v>2017</v>
          </cell>
          <cell r="E5083">
            <v>1033</v>
          </cell>
          <cell r="F5083" t="str">
            <v>X2W-760</v>
          </cell>
          <cell r="G5083" t="str">
            <v>C5V-992</v>
          </cell>
          <cell r="H5083" t="str">
            <v>LAS BAMBAS</v>
          </cell>
          <cell r="I5083">
            <v>157202</v>
          </cell>
          <cell r="J5083" t="str">
            <v>REPUESTO</v>
          </cell>
          <cell r="K5083" t="str">
            <v>PERNO MANHOLE</v>
          </cell>
          <cell r="L5083">
            <v>1</v>
          </cell>
          <cell r="M5083" t="str">
            <v>UNID.</v>
          </cell>
          <cell r="N5083" t="str">
            <v>CISTERNA</v>
          </cell>
          <cell r="O5083">
            <v>11</v>
          </cell>
          <cell r="P5083" t="str">
            <v>S1</v>
          </cell>
          <cell r="Q5083" t="str">
            <v>J1</v>
          </cell>
          <cell r="R5083" t="str">
            <v>J6</v>
          </cell>
          <cell r="S5083" t="str">
            <v>ENTREGADO</v>
          </cell>
          <cell r="T5083">
            <v>0</v>
          </cell>
          <cell r="U5083" t="str">
            <v>BAYONA CRUZ CRISTIAN ARMANDO</v>
          </cell>
          <cell r="V5083" t="str">
            <v>FLOREZ CONDORI  JOSE WILLIANS</v>
          </cell>
        </row>
        <row r="5084">
          <cell r="A5084">
            <v>5083</v>
          </cell>
          <cell r="B5084">
            <v>42779</v>
          </cell>
          <cell r="C5084" t="str">
            <v>FEBRERO</v>
          </cell>
          <cell r="D5084" t="str">
            <v>2017</v>
          </cell>
          <cell r="E5084">
            <v>1031</v>
          </cell>
          <cell r="F5084" t="str">
            <v>C5R-896</v>
          </cell>
          <cell r="G5084" t="str">
            <v>A0U-977</v>
          </cell>
          <cell r="H5084" t="str">
            <v>LAS BAMBAS</v>
          </cell>
          <cell r="I5084">
            <v>218990</v>
          </cell>
          <cell r="J5084" t="str">
            <v>REPUESTO</v>
          </cell>
          <cell r="K5084" t="str">
            <v>PERNO MANHOLE</v>
          </cell>
          <cell r="L5084">
            <v>1</v>
          </cell>
          <cell r="M5084" t="str">
            <v>UNID.</v>
          </cell>
          <cell r="N5084" t="str">
            <v>CISTERNA</v>
          </cell>
          <cell r="O5084">
            <v>11</v>
          </cell>
          <cell r="P5084" t="str">
            <v>S1</v>
          </cell>
          <cell r="Q5084" t="str">
            <v>J1</v>
          </cell>
          <cell r="R5084" t="str">
            <v>J6</v>
          </cell>
          <cell r="S5084" t="str">
            <v>ENTREGADO</v>
          </cell>
          <cell r="T5084">
            <v>0</v>
          </cell>
          <cell r="U5084" t="str">
            <v>BAYONA CRUZ CRISTIAN ARMANDO</v>
          </cell>
          <cell r="V5084" t="str">
            <v>FLOREZ CONDORI  JOSE WILLIANS</v>
          </cell>
        </row>
        <row r="5085">
          <cell r="A5085">
            <v>5084</v>
          </cell>
          <cell r="B5085">
            <v>42779</v>
          </cell>
          <cell r="C5085" t="str">
            <v>FEBRERO</v>
          </cell>
          <cell r="D5085" t="str">
            <v>2017</v>
          </cell>
          <cell r="E5085">
            <v>1027</v>
          </cell>
          <cell r="F5085" t="str">
            <v>D6F-825</v>
          </cell>
          <cell r="G5085" t="str">
            <v>T2Y-992</v>
          </cell>
          <cell r="H5085" t="str">
            <v>LAS BAMBAS</v>
          </cell>
          <cell r="I5085">
            <v>192794</v>
          </cell>
          <cell r="J5085" t="str">
            <v>REPUESTO</v>
          </cell>
          <cell r="K5085" t="str">
            <v>REFRIGERANTE</v>
          </cell>
          <cell r="L5085">
            <v>1</v>
          </cell>
          <cell r="M5085" t="str">
            <v>GLNS.</v>
          </cell>
          <cell r="N5085" t="str">
            <v>TRACTO</v>
          </cell>
          <cell r="O5085">
            <v>11</v>
          </cell>
          <cell r="P5085" t="str">
            <v>M10</v>
          </cell>
          <cell r="Q5085" t="str">
            <v>J1</v>
          </cell>
          <cell r="R5085" t="str">
            <v>J6</v>
          </cell>
          <cell r="S5085" t="str">
            <v>ENTREGADO</v>
          </cell>
          <cell r="T5085">
            <v>0</v>
          </cell>
          <cell r="U5085" t="str">
            <v>MAMANI SANTOS BLADIMIR</v>
          </cell>
          <cell r="V5085" t="str">
            <v>FLOREZ CONDORI  JOSE WILLIANS</v>
          </cell>
        </row>
        <row r="5086">
          <cell r="A5086">
            <v>5085</v>
          </cell>
          <cell r="B5086">
            <v>42779</v>
          </cell>
          <cell r="C5086" t="str">
            <v>FEBRERO</v>
          </cell>
          <cell r="D5086" t="str">
            <v>2017</v>
          </cell>
          <cell r="E5086">
            <v>1028</v>
          </cell>
          <cell r="F5086" t="str">
            <v>ABQ-780</v>
          </cell>
          <cell r="G5086" t="str">
            <v>C9S-990</v>
          </cell>
          <cell r="H5086" t="str">
            <v>LAS BAMBAS</v>
          </cell>
          <cell r="I5086">
            <v>123286</v>
          </cell>
          <cell r="J5086" t="str">
            <v>REPUESTO</v>
          </cell>
          <cell r="K5086" t="str">
            <v>MANGUERA CODO DE AGUA</v>
          </cell>
          <cell r="L5086">
            <v>1</v>
          </cell>
          <cell r="M5086" t="str">
            <v>UNID.</v>
          </cell>
          <cell r="N5086" t="str">
            <v>TRACTO</v>
          </cell>
          <cell r="O5086">
            <v>11</v>
          </cell>
          <cell r="P5086" t="str">
            <v>M5</v>
          </cell>
          <cell r="Q5086" t="str">
            <v>J1</v>
          </cell>
          <cell r="R5086" t="str">
            <v>J8</v>
          </cell>
          <cell r="S5086" t="str">
            <v>ENTREGADO</v>
          </cell>
          <cell r="T5086">
            <v>0</v>
          </cell>
          <cell r="U5086" t="str">
            <v>LOPEZ RUIZ WILBERTO</v>
          </cell>
          <cell r="V5086" t="str">
            <v>FLOREZ CONDORI  JOSE WILLIANS</v>
          </cell>
        </row>
        <row r="5087">
          <cell r="A5087">
            <v>5086</v>
          </cell>
          <cell r="B5087">
            <v>42779</v>
          </cell>
          <cell r="C5087" t="str">
            <v>FEBRERO</v>
          </cell>
          <cell r="D5087" t="str">
            <v>2017</v>
          </cell>
          <cell r="E5087">
            <v>1028</v>
          </cell>
          <cell r="F5087" t="str">
            <v>ABQ-780</v>
          </cell>
          <cell r="G5087" t="str">
            <v>C9S-990</v>
          </cell>
          <cell r="H5087" t="str">
            <v>LAS BAMBAS</v>
          </cell>
          <cell r="I5087">
            <v>123286</v>
          </cell>
          <cell r="J5087" t="str">
            <v>REPUESTO</v>
          </cell>
          <cell r="K5087" t="str">
            <v>REFRIGERANTE</v>
          </cell>
          <cell r="L5087">
            <v>2</v>
          </cell>
          <cell r="M5087" t="str">
            <v>GLNS.</v>
          </cell>
          <cell r="N5087" t="str">
            <v>TRACTO</v>
          </cell>
          <cell r="O5087">
            <v>11</v>
          </cell>
          <cell r="P5087" t="str">
            <v>M5</v>
          </cell>
          <cell r="Q5087" t="str">
            <v>J1</v>
          </cell>
          <cell r="R5087" t="str">
            <v>J8</v>
          </cell>
          <cell r="S5087" t="str">
            <v>ENTREGADO</v>
          </cell>
          <cell r="T5087">
            <v>0</v>
          </cell>
          <cell r="U5087" t="str">
            <v>LOPEZ RUIZ WILBERTO</v>
          </cell>
          <cell r="V5087" t="str">
            <v>FLOREZ CONDORI  JOSE WILLIANS</v>
          </cell>
        </row>
        <row r="5088">
          <cell r="A5088">
            <v>5087</v>
          </cell>
          <cell r="B5088">
            <v>42779</v>
          </cell>
          <cell r="C5088" t="str">
            <v>FEBRERO</v>
          </cell>
          <cell r="D5088" t="str">
            <v>2017</v>
          </cell>
          <cell r="E5088">
            <v>1028</v>
          </cell>
          <cell r="F5088" t="str">
            <v>ABQ-780</v>
          </cell>
          <cell r="G5088" t="str">
            <v>C9S-990</v>
          </cell>
          <cell r="H5088" t="str">
            <v>LAS BAMBAS</v>
          </cell>
          <cell r="I5088">
            <v>123286</v>
          </cell>
          <cell r="J5088" t="str">
            <v>REPUESTO</v>
          </cell>
          <cell r="K5088" t="str">
            <v>AGUA LIMPIA PARABRISA</v>
          </cell>
          <cell r="L5088">
            <v>1</v>
          </cell>
          <cell r="M5088" t="str">
            <v>GLNS.</v>
          </cell>
          <cell r="N5088" t="str">
            <v>TRACTO</v>
          </cell>
          <cell r="O5088">
            <v>11</v>
          </cell>
          <cell r="P5088" t="str">
            <v>M5</v>
          </cell>
          <cell r="Q5088" t="str">
            <v>J1</v>
          </cell>
          <cell r="R5088" t="str">
            <v>J8</v>
          </cell>
          <cell r="S5088" t="str">
            <v>ENTREGADO</v>
          </cell>
          <cell r="T5088">
            <v>0</v>
          </cell>
          <cell r="U5088" t="str">
            <v>LOPEZ RUIZ WILBERTO</v>
          </cell>
          <cell r="V5088" t="str">
            <v>FLOREZ CONDORI  JOSE WILLIANS</v>
          </cell>
        </row>
        <row r="5089">
          <cell r="A5089">
            <v>5088</v>
          </cell>
          <cell r="B5089">
            <v>42779</v>
          </cell>
          <cell r="C5089" t="str">
            <v>FEBRERO</v>
          </cell>
          <cell r="D5089" t="str">
            <v>2017</v>
          </cell>
          <cell r="E5089">
            <v>1028</v>
          </cell>
          <cell r="F5089" t="str">
            <v>ABQ-780</v>
          </cell>
          <cell r="G5089" t="str">
            <v>C9S-990</v>
          </cell>
          <cell r="H5089" t="str">
            <v>LAS BAMBAS</v>
          </cell>
          <cell r="I5089">
            <v>123286</v>
          </cell>
          <cell r="J5089" t="str">
            <v>REPUESTO</v>
          </cell>
          <cell r="K5089" t="str">
            <v>ABRAZADERA PARA MANGUERA DE AGUA</v>
          </cell>
          <cell r="L5089">
            <v>2</v>
          </cell>
          <cell r="M5089" t="str">
            <v>UNID.</v>
          </cell>
          <cell r="N5089" t="str">
            <v>TRACTO</v>
          </cell>
          <cell r="O5089">
            <v>11</v>
          </cell>
          <cell r="P5089" t="str">
            <v>M5</v>
          </cell>
          <cell r="Q5089" t="str">
            <v>J1</v>
          </cell>
          <cell r="R5089" t="str">
            <v>J8</v>
          </cell>
          <cell r="S5089" t="str">
            <v>ENTREGADO</v>
          </cell>
          <cell r="T5089">
            <v>0</v>
          </cell>
          <cell r="U5089" t="str">
            <v>LOPEZ RUIZ WILBERTO</v>
          </cell>
          <cell r="V5089" t="str">
            <v>FLOREZ CONDORI  JOSE WILLIANS</v>
          </cell>
        </row>
        <row r="5090">
          <cell r="A5090">
            <v>5089</v>
          </cell>
          <cell r="B5090">
            <v>42779</v>
          </cell>
          <cell r="C5090" t="str">
            <v>FEBRERO</v>
          </cell>
          <cell r="D5090" t="str">
            <v>2017</v>
          </cell>
          <cell r="E5090">
            <v>1029</v>
          </cell>
          <cell r="F5090" t="str">
            <v>X2W-761</v>
          </cell>
          <cell r="G5090" t="str">
            <v>C5V-996</v>
          </cell>
          <cell r="H5090" t="str">
            <v>LAS BAMBAS</v>
          </cell>
          <cell r="I5090">
            <v>152928</v>
          </cell>
          <cell r="J5090" t="str">
            <v>REPUESTO</v>
          </cell>
          <cell r="K5090" t="str">
            <v>CABLE CORRIENTE # 14</v>
          </cell>
          <cell r="L5090">
            <v>4</v>
          </cell>
          <cell r="M5090" t="str">
            <v>M</v>
          </cell>
          <cell r="N5090" t="str">
            <v>CISTERNA</v>
          </cell>
          <cell r="O5090">
            <v>11</v>
          </cell>
          <cell r="P5090" t="str">
            <v>E3</v>
          </cell>
          <cell r="Q5090" t="str">
            <v>J1</v>
          </cell>
          <cell r="R5090" t="str">
            <v>J8</v>
          </cell>
          <cell r="S5090" t="str">
            <v>ENTREGADO</v>
          </cell>
          <cell r="T5090">
            <v>0</v>
          </cell>
          <cell r="U5090" t="str">
            <v>CONDORI CHURATA ALEX</v>
          </cell>
          <cell r="V5090" t="str">
            <v>FLOREZ CONDORI  JOSE WILLIANS</v>
          </cell>
        </row>
        <row r="5091">
          <cell r="A5091">
            <v>5090</v>
          </cell>
          <cell r="B5091">
            <v>42779</v>
          </cell>
          <cell r="C5091" t="str">
            <v>FEBRERO</v>
          </cell>
          <cell r="D5091" t="str">
            <v>2017</v>
          </cell>
          <cell r="E5091">
            <v>1029</v>
          </cell>
          <cell r="F5091" t="str">
            <v>X2W-761</v>
          </cell>
          <cell r="G5091" t="str">
            <v>C5V-996</v>
          </cell>
          <cell r="H5091" t="str">
            <v>LAS BAMBAS</v>
          </cell>
          <cell r="I5091">
            <v>152928</v>
          </cell>
          <cell r="J5091" t="str">
            <v>REPUESTO</v>
          </cell>
          <cell r="K5091" t="str">
            <v xml:space="preserve">PRECINTOS PEQUEÑOS </v>
          </cell>
          <cell r="L5091">
            <v>10</v>
          </cell>
          <cell r="M5091" t="str">
            <v>UNID.</v>
          </cell>
          <cell r="N5091" t="str">
            <v>CISTERNA</v>
          </cell>
          <cell r="O5091">
            <v>11</v>
          </cell>
          <cell r="P5091" t="str">
            <v>E3</v>
          </cell>
          <cell r="Q5091" t="str">
            <v>J1</v>
          </cell>
          <cell r="R5091" t="str">
            <v>J8</v>
          </cell>
          <cell r="S5091" t="str">
            <v>ENTREGADO</v>
          </cell>
          <cell r="T5091">
            <v>0</v>
          </cell>
          <cell r="U5091" t="str">
            <v>CONDORI CHURATA ALEX</v>
          </cell>
          <cell r="V5091" t="str">
            <v>FLOREZ CONDORI  JOSE WILLIANS</v>
          </cell>
        </row>
        <row r="5092">
          <cell r="A5092">
            <v>5091</v>
          </cell>
          <cell r="B5092">
            <v>42779</v>
          </cell>
          <cell r="C5092" t="str">
            <v>FEBRERO</v>
          </cell>
          <cell r="D5092" t="str">
            <v>2017</v>
          </cell>
          <cell r="E5092">
            <v>200</v>
          </cell>
          <cell r="F5092" t="str">
            <v>TALLER</v>
          </cell>
          <cell r="G5092" t="str">
            <v>TALLER</v>
          </cell>
          <cell r="H5092" t="str">
            <v>TALLER</v>
          </cell>
          <cell r="I5092" t="str">
            <v>TALLER</v>
          </cell>
          <cell r="J5092" t="str">
            <v>REPUESTO</v>
          </cell>
          <cell r="K5092" t="str">
            <v>ABRAZADERA 8-12</v>
          </cell>
          <cell r="L5092">
            <v>1</v>
          </cell>
          <cell r="M5092" t="str">
            <v>UNID.</v>
          </cell>
          <cell r="N5092" t="str">
            <v>TALLER</v>
          </cell>
          <cell r="O5092">
            <v>11</v>
          </cell>
          <cell r="P5092" t="str">
            <v>J9</v>
          </cell>
          <cell r="Q5092" t="str">
            <v>J9</v>
          </cell>
          <cell r="R5092" t="str">
            <v>J9</v>
          </cell>
          <cell r="S5092" t="str">
            <v>ENTREGADO</v>
          </cell>
          <cell r="T5092">
            <v>0</v>
          </cell>
          <cell r="U5092" t="str">
            <v>CHANG CELIS FELIPE</v>
          </cell>
          <cell r="V5092" t="str">
            <v>CHANG CELIS FELIPE</v>
          </cell>
        </row>
        <row r="5093">
          <cell r="A5093">
            <v>5092</v>
          </cell>
          <cell r="B5093">
            <v>42779</v>
          </cell>
          <cell r="C5093" t="str">
            <v>FEBRERO</v>
          </cell>
          <cell r="D5093" t="str">
            <v>2017</v>
          </cell>
          <cell r="E5093">
            <v>1024</v>
          </cell>
          <cell r="F5093" t="str">
            <v>C5R-892</v>
          </cell>
          <cell r="G5093" t="str">
            <v>A0T-983</v>
          </cell>
          <cell r="H5093" t="str">
            <v>LAS BAMBAS</v>
          </cell>
          <cell r="I5093">
            <v>233311</v>
          </cell>
          <cell r="J5093" t="str">
            <v>REPUESTO</v>
          </cell>
          <cell r="K5093" t="str">
            <v>PONCHO DE PALANCA DE CAMBIOS</v>
          </cell>
          <cell r="L5093">
            <v>1</v>
          </cell>
          <cell r="M5093" t="str">
            <v>UNID.</v>
          </cell>
          <cell r="N5093" t="str">
            <v>TRACTO</v>
          </cell>
          <cell r="O5093">
            <v>11</v>
          </cell>
          <cell r="P5093" t="str">
            <v>J1</v>
          </cell>
          <cell r="Q5093" t="str">
            <v>J1</v>
          </cell>
          <cell r="R5093" t="str">
            <v>J8</v>
          </cell>
          <cell r="S5093" t="str">
            <v>ENTREGADO</v>
          </cell>
          <cell r="T5093">
            <v>0</v>
          </cell>
          <cell r="U5093" t="str">
            <v>FLOREZ CONDORI  JOSE WILLIANS</v>
          </cell>
          <cell r="V5093" t="str">
            <v>FLOREZ CONDORI  JOSE WILLIANS</v>
          </cell>
        </row>
        <row r="5094">
          <cell r="A5094">
            <v>5093</v>
          </cell>
          <cell r="B5094">
            <v>42779</v>
          </cell>
          <cell r="C5094" t="str">
            <v>FEBRERO</v>
          </cell>
          <cell r="D5094" t="str">
            <v>2017</v>
          </cell>
          <cell r="E5094">
            <v>1033</v>
          </cell>
          <cell r="F5094" t="str">
            <v>X2W-760</v>
          </cell>
          <cell r="G5094" t="str">
            <v>C5V-992</v>
          </cell>
          <cell r="H5094" t="str">
            <v>LAS BAMBAS</v>
          </cell>
          <cell r="I5094">
            <v>157202</v>
          </cell>
          <cell r="J5094" t="str">
            <v>REPUESTO</v>
          </cell>
          <cell r="K5094" t="str">
            <v>REFRIGERANTE</v>
          </cell>
          <cell r="L5094">
            <v>1</v>
          </cell>
          <cell r="M5094" t="str">
            <v>GLNS.</v>
          </cell>
          <cell r="N5094" t="str">
            <v>TRACTO</v>
          </cell>
          <cell r="O5094">
            <v>11</v>
          </cell>
          <cell r="P5094" t="str">
            <v>M10</v>
          </cell>
          <cell r="Q5094" t="str">
            <v>J1</v>
          </cell>
          <cell r="R5094" t="str">
            <v>J8</v>
          </cell>
          <cell r="S5094" t="str">
            <v>PENDIENTE</v>
          </cell>
          <cell r="T5094">
            <v>0</v>
          </cell>
          <cell r="U5094" t="str">
            <v>MAMANI SANTOS BLADIMIR</v>
          </cell>
          <cell r="V5094" t="str">
            <v>FLOREZ CONDORI  JOSE WILLIANS</v>
          </cell>
        </row>
        <row r="5095">
          <cell r="A5095">
            <v>5094</v>
          </cell>
          <cell r="B5095">
            <v>42779</v>
          </cell>
          <cell r="C5095" t="str">
            <v>FEBRERO</v>
          </cell>
          <cell r="D5095" t="str">
            <v>2017</v>
          </cell>
          <cell r="E5095">
            <v>1022</v>
          </cell>
          <cell r="F5095" t="str">
            <v>X2W-791</v>
          </cell>
          <cell r="G5095" t="str">
            <v>C5V-989</v>
          </cell>
          <cell r="H5095" t="str">
            <v>LAS BAMBAS</v>
          </cell>
          <cell r="I5095">
            <v>155212</v>
          </cell>
          <cell r="J5095" t="str">
            <v>REPUESTO</v>
          </cell>
          <cell r="K5095" t="str">
            <v>SPRAY BLANCO</v>
          </cell>
          <cell r="L5095">
            <v>1</v>
          </cell>
          <cell r="M5095" t="str">
            <v>UNID.</v>
          </cell>
          <cell r="N5095" t="str">
            <v>CISTERNA</v>
          </cell>
          <cell r="O5095">
            <v>11</v>
          </cell>
          <cell r="P5095" t="str">
            <v>S1</v>
          </cell>
          <cell r="Q5095" t="str">
            <v>J1</v>
          </cell>
          <cell r="R5095" t="str">
            <v>J8</v>
          </cell>
          <cell r="S5095" t="str">
            <v>ENTREGADO</v>
          </cell>
          <cell r="T5095">
            <v>0</v>
          </cell>
          <cell r="U5095" t="str">
            <v>BAYONA CRUZ CRISTIAN ARMANDO</v>
          </cell>
          <cell r="V5095" t="str">
            <v>FLOREZ CONDORI  JOSE WILLIANS</v>
          </cell>
        </row>
        <row r="5096">
          <cell r="A5096">
            <v>5095</v>
          </cell>
          <cell r="B5096">
            <v>42779</v>
          </cell>
          <cell r="C5096" t="str">
            <v>FEBRERO</v>
          </cell>
          <cell r="D5096" t="str">
            <v>2017</v>
          </cell>
          <cell r="E5096">
            <v>1022</v>
          </cell>
          <cell r="F5096" t="str">
            <v>X2W-791</v>
          </cell>
          <cell r="G5096" t="str">
            <v>C5V-989</v>
          </cell>
          <cell r="H5096" t="str">
            <v>LAS BAMBAS</v>
          </cell>
          <cell r="I5096">
            <v>155212</v>
          </cell>
          <cell r="J5096" t="str">
            <v>REPUESTO</v>
          </cell>
          <cell r="K5096" t="str">
            <v>PERNO 3/8 X 2"</v>
          </cell>
          <cell r="L5096">
            <v>5</v>
          </cell>
          <cell r="M5096" t="str">
            <v>UNID.</v>
          </cell>
          <cell r="N5096" t="str">
            <v>CISTERNA</v>
          </cell>
          <cell r="O5096">
            <v>11</v>
          </cell>
          <cell r="P5096" t="str">
            <v>S1</v>
          </cell>
          <cell r="Q5096" t="str">
            <v>J1</v>
          </cell>
          <cell r="R5096" t="str">
            <v>J8</v>
          </cell>
          <cell r="S5096" t="str">
            <v>ENTREGADO</v>
          </cell>
          <cell r="T5096">
            <v>0</v>
          </cell>
          <cell r="U5096" t="str">
            <v>BAYONA CRUZ CRISTIAN ARMANDO</v>
          </cell>
          <cell r="V5096" t="str">
            <v>FLOREZ CONDORI  JOSE WILLIANS</v>
          </cell>
        </row>
        <row r="5097">
          <cell r="A5097">
            <v>5096</v>
          </cell>
          <cell r="B5097">
            <v>42779</v>
          </cell>
          <cell r="C5097" t="str">
            <v>FEBRERO</v>
          </cell>
          <cell r="D5097" t="str">
            <v>2017</v>
          </cell>
          <cell r="E5097">
            <v>1029</v>
          </cell>
          <cell r="F5097" t="str">
            <v>X2W-761</v>
          </cell>
          <cell r="G5097" t="str">
            <v>C5V-996</v>
          </cell>
          <cell r="H5097" t="str">
            <v>LAS BAMBAS</v>
          </cell>
          <cell r="I5097">
            <v>152928</v>
          </cell>
          <cell r="J5097" t="str">
            <v>REPUESTO</v>
          </cell>
          <cell r="K5097" t="str">
            <v>PERNO DE 1/4 X 1"</v>
          </cell>
          <cell r="L5097">
            <v>1</v>
          </cell>
          <cell r="M5097" t="str">
            <v>UNID.</v>
          </cell>
          <cell r="N5097" t="str">
            <v>CISTERNA</v>
          </cell>
          <cell r="O5097">
            <v>11</v>
          </cell>
          <cell r="P5097" t="str">
            <v>E3</v>
          </cell>
          <cell r="Q5097" t="str">
            <v>J1</v>
          </cell>
          <cell r="R5097" t="str">
            <v>J8</v>
          </cell>
          <cell r="S5097" t="str">
            <v>ENTREGADO</v>
          </cell>
          <cell r="T5097">
            <v>0</v>
          </cell>
          <cell r="U5097" t="str">
            <v>CONDORI CHURATA ALEX</v>
          </cell>
          <cell r="V5097" t="str">
            <v>FLOREZ CONDORI  JOSE WILLIANS</v>
          </cell>
        </row>
        <row r="5098">
          <cell r="A5098">
            <v>5097</v>
          </cell>
          <cell r="B5098">
            <v>42779</v>
          </cell>
          <cell r="C5098" t="str">
            <v>FEBRERO</v>
          </cell>
          <cell r="D5098" t="str">
            <v>2017</v>
          </cell>
          <cell r="E5098">
            <v>1029</v>
          </cell>
          <cell r="F5098" t="str">
            <v>X2W-761</v>
          </cell>
          <cell r="G5098" t="str">
            <v>C5V-996</v>
          </cell>
          <cell r="H5098" t="str">
            <v>LAS BAMBAS</v>
          </cell>
          <cell r="I5098">
            <v>152928</v>
          </cell>
          <cell r="J5098" t="str">
            <v>REPUESTO</v>
          </cell>
          <cell r="K5098" t="str">
            <v>TUERCA DE SEGURO DE 1"</v>
          </cell>
          <cell r="L5098">
            <v>1</v>
          </cell>
          <cell r="M5098" t="str">
            <v>UNID.</v>
          </cell>
          <cell r="N5098" t="str">
            <v>CISTERNA</v>
          </cell>
          <cell r="O5098">
            <v>11</v>
          </cell>
          <cell r="P5098" t="str">
            <v>E3</v>
          </cell>
          <cell r="Q5098" t="str">
            <v>J1</v>
          </cell>
          <cell r="R5098" t="str">
            <v>J8</v>
          </cell>
          <cell r="S5098" t="str">
            <v>ENTREGADO</v>
          </cell>
          <cell r="T5098">
            <v>0</v>
          </cell>
          <cell r="U5098" t="str">
            <v>CONDORI CHURATA ALEX</v>
          </cell>
          <cell r="V5098" t="str">
            <v>FLOREZ CONDORI  JOSE WILLIANS</v>
          </cell>
        </row>
        <row r="5099">
          <cell r="A5099">
            <v>5098</v>
          </cell>
          <cell r="B5099">
            <v>42779</v>
          </cell>
          <cell r="C5099" t="str">
            <v>FEBRERO</v>
          </cell>
          <cell r="D5099" t="str">
            <v>2017</v>
          </cell>
          <cell r="E5099">
            <v>1033</v>
          </cell>
          <cell r="F5099" t="str">
            <v>X2W-760</v>
          </cell>
          <cell r="G5099" t="str">
            <v>C5V-992</v>
          </cell>
          <cell r="H5099" t="str">
            <v>LAS BAMBAS</v>
          </cell>
          <cell r="I5099">
            <v>157202</v>
          </cell>
          <cell r="J5099" t="str">
            <v>REPUESTO</v>
          </cell>
          <cell r="K5099" t="str">
            <v>PLACA METALICA 1202</v>
          </cell>
          <cell r="L5099">
            <v>1</v>
          </cell>
          <cell r="M5099" t="str">
            <v>UNID.</v>
          </cell>
          <cell r="N5099" t="str">
            <v>CISTERNA</v>
          </cell>
          <cell r="O5099">
            <v>11</v>
          </cell>
          <cell r="P5099" t="str">
            <v>J1</v>
          </cell>
          <cell r="Q5099" t="str">
            <v>J1</v>
          </cell>
          <cell r="R5099" t="str">
            <v>J8</v>
          </cell>
          <cell r="S5099" t="str">
            <v>PENDIENTE</v>
          </cell>
          <cell r="T5099">
            <v>0</v>
          </cell>
          <cell r="U5099" t="str">
            <v>FLOREZ CONDORI  JOSE WILLIANS</v>
          </cell>
          <cell r="V5099" t="str">
            <v>FLOREZ CONDORI  JOSE WILLIANS</v>
          </cell>
        </row>
        <row r="5100">
          <cell r="A5100">
            <v>5099</v>
          </cell>
          <cell r="B5100">
            <v>42779</v>
          </cell>
          <cell r="C5100" t="str">
            <v>FEBRERO</v>
          </cell>
          <cell r="D5100" t="str">
            <v>2017</v>
          </cell>
          <cell r="E5100">
            <v>1033</v>
          </cell>
          <cell r="F5100" t="str">
            <v>X2W-760</v>
          </cell>
          <cell r="G5100" t="str">
            <v>C5V-992</v>
          </cell>
          <cell r="H5100" t="str">
            <v>LAS BAMBAS</v>
          </cell>
          <cell r="I5100">
            <v>157202</v>
          </cell>
          <cell r="J5100" t="str">
            <v>REPUESTO</v>
          </cell>
          <cell r="K5100" t="str">
            <v>STICKER 1202</v>
          </cell>
          <cell r="L5100">
            <v>1</v>
          </cell>
          <cell r="M5100" t="str">
            <v>UNID.</v>
          </cell>
          <cell r="N5100" t="str">
            <v>CISTERNA</v>
          </cell>
          <cell r="O5100">
            <v>11</v>
          </cell>
          <cell r="P5100" t="str">
            <v>J1</v>
          </cell>
          <cell r="Q5100" t="str">
            <v>J1</v>
          </cell>
          <cell r="R5100" t="str">
            <v>J8</v>
          </cell>
          <cell r="S5100" t="str">
            <v>ENTREGADO</v>
          </cell>
          <cell r="T5100">
            <v>0</v>
          </cell>
          <cell r="U5100" t="str">
            <v>FLOREZ CONDORI  JOSE WILLIANS</v>
          </cell>
          <cell r="V5100" t="str">
            <v>FLOREZ CONDORI  JOSE WILLIANS</v>
          </cell>
        </row>
        <row r="5101">
          <cell r="A5101">
            <v>5100</v>
          </cell>
          <cell r="B5101">
            <v>42779</v>
          </cell>
          <cell r="C5101" t="str">
            <v>FEBRERO</v>
          </cell>
          <cell r="D5101" t="str">
            <v>2017</v>
          </cell>
          <cell r="E5101">
            <v>1029</v>
          </cell>
          <cell r="F5101" t="str">
            <v>X2W-761</v>
          </cell>
          <cell r="G5101" t="str">
            <v>C5V-996</v>
          </cell>
          <cell r="H5101" t="str">
            <v>LAS BAMBAS</v>
          </cell>
          <cell r="I5101">
            <v>152928</v>
          </cell>
          <cell r="J5101" t="str">
            <v>REPUESTO</v>
          </cell>
          <cell r="K5101" t="str">
            <v>SENSOR OPTICO</v>
          </cell>
          <cell r="L5101">
            <v>1</v>
          </cell>
          <cell r="M5101" t="str">
            <v>UNID.</v>
          </cell>
          <cell r="N5101" t="str">
            <v>CISTERNA</v>
          </cell>
          <cell r="O5101">
            <v>11</v>
          </cell>
          <cell r="P5101" t="str">
            <v>E3</v>
          </cell>
          <cell r="Q5101" t="str">
            <v>J1</v>
          </cell>
          <cell r="R5101" t="str">
            <v>J6</v>
          </cell>
          <cell r="S5101" t="str">
            <v>ENTREGADO</v>
          </cell>
          <cell r="T5101">
            <v>0</v>
          </cell>
          <cell r="U5101" t="str">
            <v>CONDORI CHURATA ALEX</v>
          </cell>
          <cell r="V5101" t="str">
            <v>FLOREZ CONDORI  JOSE WILLIANS</v>
          </cell>
        </row>
        <row r="5102">
          <cell r="A5102">
            <v>5101</v>
          </cell>
          <cell r="B5102">
            <v>42779</v>
          </cell>
          <cell r="C5102" t="str">
            <v>FEBRERO</v>
          </cell>
          <cell r="D5102" t="str">
            <v>2017</v>
          </cell>
          <cell r="E5102">
            <v>1025</v>
          </cell>
          <cell r="F5102" t="str">
            <v>ABR-727</v>
          </cell>
          <cell r="G5102" t="str">
            <v>C9S-989</v>
          </cell>
          <cell r="H5102" t="str">
            <v>LAS BAMBAS</v>
          </cell>
          <cell r="I5102">
            <v>107938</v>
          </cell>
          <cell r="J5102" t="str">
            <v>REPUESTO</v>
          </cell>
          <cell r="K5102" t="str">
            <v>CIRCULINA</v>
          </cell>
          <cell r="L5102">
            <v>1</v>
          </cell>
          <cell r="M5102" t="str">
            <v>UNID.</v>
          </cell>
          <cell r="N5102" t="str">
            <v>TRACTO</v>
          </cell>
          <cell r="O5102">
            <v>11</v>
          </cell>
          <cell r="P5102" t="str">
            <v>E2</v>
          </cell>
          <cell r="Q5102" t="str">
            <v>J1</v>
          </cell>
          <cell r="R5102" t="str">
            <v>J8</v>
          </cell>
          <cell r="S5102" t="str">
            <v>PENDIENTE</v>
          </cell>
          <cell r="T5102">
            <v>0</v>
          </cell>
          <cell r="U5102" t="str">
            <v>YUCA BELLIDO BORIS YERSY</v>
          </cell>
          <cell r="V5102" t="str">
            <v>FLOREZ CONDORI  JOSE WILLIANS</v>
          </cell>
        </row>
        <row r="5103">
          <cell r="A5103">
            <v>5102</v>
          </cell>
          <cell r="B5103">
            <v>42779</v>
          </cell>
          <cell r="C5103" t="str">
            <v>FEBRERO</v>
          </cell>
          <cell r="D5103" t="str">
            <v>2017</v>
          </cell>
          <cell r="E5103">
            <v>1017</v>
          </cell>
          <cell r="F5103" t="str">
            <v>AMT-866</v>
          </cell>
          <cell r="G5103" t="str">
            <v>CAMIONETA</v>
          </cell>
          <cell r="H5103" t="str">
            <v>LAS BAMBAS</v>
          </cell>
          <cell r="I5103">
            <v>45931</v>
          </cell>
          <cell r="J5103" t="str">
            <v>REPUESTO</v>
          </cell>
          <cell r="K5103" t="str">
            <v>FILTRO DE AIRE</v>
          </cell>
          <cell r="L5103">
            <v>1</v>
          </cell>
          <cell r="M5103" t="str">
            <v>UNID.</v>
          </cell>
          <cell r="N5103" t="str">
            <v>CAMIONETA</v>
          </cell>
          <cell r="O5103">
            <v>11</v>
          </cell>
          <cell r="P5103" t="str">
            <v>M6</v>
          </cell>
          <cell r="Q5103" t="str">
            <v>J1</v>
          </cell>
          <cell r="R5103" t="str">
            <v>J8</v>
          </cell>
          <cell r="S5103" t="str">
            <v>ENTREGADO</v>
          </cell>
          <cell r="T5103">
            <v>0</v>
          </cell>
          <cell r="U5103" t="str">
            <v>PARI VENTURA  EDSON ORLANDO</v>
          </cell>
          <cell r="V5103" t="str">
            <v>FLOREZ CONDORI  JOSE WILLIANS</v>
          </cell>
        </row>
        <row r="5104">
          <cell r="A5104">
            <v>5103</v>
          </cell>
          <cell r="B5104">
            <v>42779</v>
          </cell>
          <cell r="C5104" t="str">
            <v>FEBRERO</v>
          </cell>
          <cell r="D5104" t="str">
            <v>2017</v>
          </cell>
          <cell r="E5104">
            <v>1017</v>
          </cell>
          <cell r="F5104" t="str">
            <v>AMT-866</v>
          </cell>
          <cell r="G5104" t="str">
            <v>CAMIONETA</v>
          </cell>
          <cell r="H5104" t="str">
            <v>LAS BAMBAS</v>
          </cell>
          <cell r="I5104">
            <v>45931</v>
          </cell>
          <cell r="J5104" t="str">
            <v>REPUESTO</v>
          </cell>
          <cell r="K5104" t="str">
            <v>FILTRO DE ACEITE</v>
          </cell>
          <cell r="L5104">
            <v>1</v>
          </cell>
          <cell r="M5104" t="str">
            <v>UNID.</v>
          </cell>
          <cell r="N5104" t="str">
            <v>CAMIONETA</v>
          </cell>
          <cell r="O5104">
            <v>11</v>
          </cell>
          <cell r="P5104" t="str">
            <v>M6</v>
          </cell>
          <cell r="Q5104" t="str">
            <v>J1</v>
          </cell>
          <cell r="R5104" t="str">
            <v>J8</v>
          </cell>
          <cell r="S5104" t="str">
            <v>ENTREGADO</v>
          </cell>
          <cell r="T5104">
            <v>0</v>
          </cell>
          <cell r="U5104" t="str">
            <v>PARI VENTURA  EDSON ORLANDO</v>
          </cell>
          <cell r="V5104" t="str">
            <v>FLOREZ CONDORI  JOSE WILLIANS</v>
          </cell>
        </row>
        <row r="5105">
          <cell r="A5105">
            <v>5104</v>
          </cell>
          <cell r="B5105">
            <v>42779</v>
          </cell>
          <cell r="C5105" t="str">
            <v>FEBRERO</v>
          </cell>
          <cell r="D5105" t="str">
            <v>2017</v>
          </cell>
          <cell r="E5105">
            <v>1017</v>
          </cell>
          <cell r="F5105" t="str">
            <v>AMT-866</v>
          </cell>
          <cell r="G5105" t="str">
            <v>CAMIONETA</v>
          </cell>
          <cell r="H5105" t="str">
            <v>LAS BAMBAS</v>
          </cell>
          <cell r="I5105">
            <v>45931</v>
          </cell>
          <cell r="J5105" t="str">
            <v>REPUESTO</v>
          </cell>
          <cell r="K5105" t="str">
            <v>FILTRO DE COMBUSTIBLE</v>
          </cell>
          <cell r="L5105">
            <v>1</v>
          </cell>
          <cell r="M5105" t="str">
            <v>UNID.</v>
          </cell>
          <cell r="N5105" t="str">
            <v>CAMIONETA</v>
          </cell>
          <cell r="O5105">
            <v>11</v>
          </cell>
          <cell r="P5105" t="str">
            <v>M6</v>
          </cell>
          <cell r="Q5105" t="str">
            <v>J1</v>
          </cell>
          <cell r="R5105" t="str">
            <v>J8</v>
          </cell>
          <cell r="S5105" t="str">
            <v>ENTREGADO</v>
          </cell>
          <cell r="T5105">
            <v>0</v>
          </cell>
          <cell r="U5105" t="str">
            <v>PARI VENTURA  EDSON ORLANDO</v>
          </cell>
          <cell r="V5105" t="str">
            <v>FLOREZ CONDORI  JOSE WILLIANS</v>
          </cell>
        </row>
        <row r="5106">
          <cell r="A5106">
            <v>5105</v>
          </cell>
          <cell r="B5106">
            <v>42779</v>
          </cell>
          <cell r="C5106" t="str">
            <v>FEBRERO</v>
          </cell>
          <cell r="D5106" t="str">
            <v>2017</v>
          </cell>
          <cell r="E5106">
            <v>1017</v>
          </cell>
          <cell r="F5106" t="str">
            <v>AMT-866</v>
          </cell>
          <cell r="G5106" t="str">
            <v>CAMIONETA</v>
          </cell>
          <cell r="H5106" t="str">
            <v>LAS BAMBAS</v>
          </cell>
          <cell r="I5106">
            <v>45931</v>
          </cell>
          <cell r="J5106" t="str">
            <v>REPUESTO</v>
          </cell>
          <cell r="K5106" t="str">
            <v>ACEITE DE MOTOR 15W40</v>
          </cell>
          <cell r="L5106">
            <v>2</v>
          </cell>
          <cell r="M5106" t="str">
            <v>GLNS.</v>
          </cell>
          <cell r="N5106" t="str">
            <v>CAMIONETA</v>
          </cell>
          <cell r="O5106">
            <v>11</v>
          </cell>
          <cell r="P5106" t="str">
            <v>M6</v>
          </cell>
          <cell r="Q5106" t="str">
            <v>J1</v>
          </cell>
          <cell r="R5106" t="str">
            <v>J8</v>
          </cell>
          <cell r="S5106" t="str">
            <v>ENTREGADO</v>
          </cell>
          <cell r="T5106">
            <v>0</v>
          </cell>
          <cell r="U5106" t="str">
            <v>PARI VENTURA  EDSON ORLANDO</v>
          </cell>
          <cell r="V5106" t="str">
            <v>FLOREZ CONDORI  JOSE WILLIANS</v>
          </cell>
        </row>
        <row r="5107">
          <cell r="A5107">
            <v>5106</v>
          </cell>
          <cell r="B5107">
            <v>42779</v>
          </cell>
          <cell r="C5107" t="str">
            <v>FEBRERO</v>
          </cell>
          <cell r="D5107" t="str">
            <v>2017</v>
          </cell>
          <cell r="E5107">
            <v>1023</v>
          </cell>
          <cell r="F5107" t="str">
            <v>D6F-903</v>
          </cell>
          <cell r="G5107" t="str">
            <v>B8K-997</v>
          </cell>
          <cell r="H5107" t="str">
            <v>LAS BAMBAS</v>
          </cell>
          <cell r="I5107">
            <v>227147</v>
          </cell>
          <cell r="J5107" t="str">
            <v>REPUESTO</v>
          </cell>
          <cell r="K5107" t="str">
            <v>FARO RECTANGULAR</v>
          </cell>
          <cell r="L5107">
            <v>2</v>
          </cell>
          <cell r="M5107" t="str">
            <v>UNID.</v>
          </cell>
          <cell r="N5107" t="str">
            <v>CISTERNA</v>
          </cell>
          <cell r="O5107">
            <v>11</v>
          </cell>
          <cell r="P5107" t="str">
            <v>E3</v>
          </cell>
          <cell r="Q5107" t="str">
            <v>J1</v>
          </cell>
          <cell r="R5107" t="str">
            <v>J6</v>
          </cell>
          <cell r="S5107" t="str">
            <v>ENTREGADO</v>
          </cell>
          <cell r="T5107">
            <v>0</v>
          </cell>
          <cell r="U5107" t="str">
            <v>CONDORI CHURATA ALEX</v>
          </cell>
          <cell r="V5107" t="str">
            <v>FLOREZ CONDORI  JOSE WILLIANS</v>
          </cell>
        </row>
        <row r="5108">
          <cell r="A5108">
            <v>5107</v>
          </cell>
          <cell r="B5108">
            <v>42779</v>
          </cell>
          <cell r="C5108" t="str">
            <v>FEBRERO</v>
          </cell>
          <cell r="D5108" t="str">
            <v>2017</v>
          </cell>
          <cell r="E5108">
            <v>1023</v>
          </cell>
          <cell r="F5108" t="str">
            <v>D6F-903</v>
          </cell>
          <cell r="G5108" t="str">
            <v>B8K-997</v>
          </cell>
          <cell r="H5108" t="str">
            <v>LAS BAMBAS</v>
          </cell>
          <cell r="I5108">
            <v>227147</v>
          </cell>
          <cell r="J5108" t="str">
            <v>REPUESTO</v>
          </cell>
          <cell r="K5108" t="str">
            <v>FOCO PILOTO DOBLE CONTACTO 12 V</v>
          </cell>
          <cell r="L5108">
            <v>1</v>
          </cell>
          <cell r="M5108" t="str">
            <v>UNID.</v>
          </cell>
          <cell r="N5108" t="str">
            <v>TRACTO</v>
          </cell>
          <cell r="O5108">
            <v>11</v>
          </cell>
          <cell r="P5108" t="str">
            <v>E3</v>
          </cell>
          <cell r="Q5108" t="str">
            <v>J1</v>
          </cell>
          <cell r="R5108" t="str">
            <v>J6</v>
          </cell>
          <cell r="S5108" t="str">
            <v>ENTREGADO</v>
          </cell>
          <cell r="T5108">
            <v>0</v>
          </cell>
          <cell r="U5108" t="str">
            <v>CONDORI CHURATA ALEX</v>
          </cell>
          <cell r="V5108" t="str">
            <v>FLOREZ CONDORI  JOSE WILLIANS</v>
          </cell>
        </row>
        <row r="5109">
          <cell r="A5109">
            <v>5108</v>
          </cell>
          <cell r="B5109">
            <v>42779</v>
          </cell>
          <cell r="C5109" t="str">
            <v>FEBRERO</v>
          </cell>
          <cell r="D5109" t="str">
            <v>2017</v>
          </cell>
          <cell r="E5109">
            <v>1023</v>
          </cell>
          <cell r="F5109" t="str">
            <v>D6F-903</v>
          </cell>
          <cell r="G5109" t="str">
            <v>B8K-997</v>
          </cell>
          <cell r="H5109" t="str">
            <v>LAS BAMBAS</v>
          </cell>
          <cell r="I5109">
            <v>227147</v>
          </cell>
          <cell r="J5109" t="str">
            <v>REPUESTO</v>
          </cell>
          <cell r="K5109" t="str">
            <v>CIRCULINA DE 12 V</v>
          </cell>
          <cell r="L5109">
            <v>1</v>
          </cell>
          <cell r="M5109" t="str">
            <v>UNID.</v>
          </cell>
          <cell r="N5109" t="str">
            <v>TRACTO</v>
          </cell>
          <cell r="O5109">
            <v>11</v>
          </cell>
          <cell r="P5109" t="str">
            <v>E3</v>
          </cell>
          <cell r="Q5109" t="str">
            <v>J1</v>
          </cell>
          <cell r="R5109" t="str">
            <v>J6</v>
          </cell>
          <cell r="S5109" t="str">
            <v>PENDIENTE</v>
          </cell>
          <cell r="T5109">
            <v>0</v>
          </cell>
          <cell r="U5109" t="str">
            <v>CONDORI CHURATA ALEX</v>
          </cell>
          <cell r="V5109" t="str">
            <v>FLOREZ CONDORI  JOSE WILLIANS</v>
          </cell>
        </row>
        <row r="5110">
          <cell r="A5110">
            <v>5109</v>
          </cell>
          <cell r="B5110">
            <v>42779</v>
          </cell>
          <cell r="C5110" t="str">
            <v>FEBRERO</v>
          </cell>
          <cell r="D5110" t="str">
            <v>2017</v>
          </cell>
          <cell r="E5110">
            <v>1029</v>
          </cell>
          <cell r="F5110" t="str">
            <v>X2W-761</v>
          </cell>
          <cell r="G5110" t="str">
            <v>C5V-996</v>
          </cell>
          <cell r="H5110" t="str">
            <v>LAS BAMBAS</v>
          </cell>
          <cell r="I5110">
            <v>152928</v>
          </cell>
          <cell r="J5110" t="str">
            <v>REPUESTO</v>
          </cell>
          <cell r="K5110" t="str">
            <v>FILTRO DE COMBUSTIBLE PRIMARIO</v>
          </cell>
          <cell r="L5110">
            <v>1</v>
          </cell>
          <cell r="M5110" t="str">
            <v>UNID.</v>
          </cell>
          <cell r="N5110" t="str">
            <v>TRACTO</v>
          </cell>
          <cell r="O5110">
            <v>11</v>
          </cell>
          <cell r="P5110" t="str">
            <v>M9</v>
          </cell>
          <cell r="Q5110" t="str">
            <v>J1</v>
          </cell>
          <cell r="R5110" t="str">
            <v>J8</v>
          </cell>
          <cell r="S5110" t="str">
            <v>ENTREGADO</v>
          </cell>
          <cell r="T5110">
            <v>0</v>
          </cell>
          <cell r="U5110" t="str">
            <v>POMA SALAZAR CIRO</v>
          </cell>
          <cell r="V5110" t="str">
            <v>FLOREZ CONDORI  JOSE WILLIANS</v>
          </cell>
        </row>
        <row r="5111">
          <cell r="A5111">
            <v>5110</v>
          </cell>
          <cell r="B5111">
            <v>42779</v>
          </cell>
          <cell r="C5111" t="str">
            <v>FEBRERO</v>
          </cell>
          <cell r="D5111" t="str">
            <v>2017</v>
          </cell>
          <cell r="E5111">
            <v>200</v>
          </cell>
          <cell r="F5111" t="str">
            <v>TALLER</v>
          </cell>
          <cell r="G5111" t="str">
            <v>TALLER</v>
          </cell>
          <cell r="H5111" t="str">
            <v>TALLER</v>
          </cell>
          <cell r="I5111" t="str">
            <v>TALLER</v>
          </cell>
          <cell r="J5111" t="str">
            <v>REPUESTO</v>
          </cell>
          <cell r="K5111" t="str">
            <v>MEDIDOR DE PRESION DE AIRE PSL CURVO</v>
          </cell>
          <cell r="L5111">
            <v>1</v>
          </cell>
          <cell r="M5111" t="str">
            <v>UNID.</v>
          </cell>
          <cell r="N5111" t="str">
            <v>TALLER</v>
          </cell>
          <cell r="O5111">
            <v>11</v>
          </cell>
          <cell r="P5111" t="str">
            <v>N2</v>
          </cell>
          <cell r="Q5111" t="str">
            <v>J1</v>
          </cell>
          <cell r="R5111" t="str">
            <v>J8</v>
          </cell>
          <cell r="S5111" t="str">
            <v>PENDIENTE</v>
          </cell>
          <cell r="T5111">
            <v>0</v>
          </cell>
          <cell r="U5111" t="str">
            <v>MAMANI LARICO  EDUARDO ALVARO</v>
          </cell>
          <cell r="V5111" t="str">
            <v>FLOREZ CONDORI  JOSE WILLIANS</v>
          </cell>
        </row>
        <row r="5112">
          <cell r="A5112">
            <v>5111</v>
          </cell>
          <cell r="B5112">
            <v>42779</v>
          </cell>
          <cell r="C5112" t="str">
            <v>FEBRERO</v>
          </cell>
          <cell r="D5112" t="str">
            <v>2017</v>
          </cell>
          <cell r="E5112">
            <v>200</v>
          </cell>
          <cell r="F5112" t="str">
            <v>TALLER</v>
          </cell>
          <cell r="G5112" t="str">
            <v>TALLER</v>
          </cell>
          <cell r="H5112" t="str">
            <v>TALLER</v>
          </cell>
          <cell r="I5112" t="str">
            <v>TALLER</v>
          </cell>
          <cell r="J5112" t="str">
            <v>REPUESTO</v>
          </cell>
          <cell r="K5112" t="str">
            <v>MEDIDOR DE PRESION DE AIRE PSL RECTO</v>
          </cell>
          <cell r="L5112">
            <v>1</v>
          </cell>
          <cell r="M5112" t="str">
            <v>UNID.</v>
          </cell>
          <cell r="N5112" t="str">
            <v>TALLER</v>
          </cell>
          <cell r="O5112">
            <v>11</v>
          </cell>
          <cell r="P5112" t="str">
            <v>N2</v>
          </cell>
          <cell r="Q5112" t="str">
            <v>J1</v>
          </cell>
          <cell r="R5112" t="str">
            <v>J8</v>
          </cell>
          <cell r="S5112" t="str">
            <v>PENDIENTE</v>
          </cell>
          <cell r="T5112">
            <v>0</v>
          </cell>
          <cell r="U5112" t="str">
            <v>MAMANI LARICO  EDUARDO ALVARO</v>
          </cell>
          <cell r="V5112" t="str">
            <v>FLOREZ CONDORI  JOSE WILLIANS</v>
          </cell>
        </row>
        <row r="5113">
          <cell r="A5113">
            <v>5112</v>
          </cell>
          <cell r="B5113">
            <v>42779</v>
          </cell>
          <cell r="C5113" t="str">
            <v>FEBRERO</v>
          </cell>
          <cell r="D5113" t="str">
            <v>2017</v>
          </cell>
          <cell r="E5113">
            <v>200</v>
          </cell>
          <cell r="F5113" t="str">
            <v>TALLER</v>
          </cell>
          <cell r="G5113" t="str">
            <v>TALLER</v>
          </cell>
          <cell r="H5113" t="str">
            <v>TALLER</v>
          </cell>
          <cell r="I5113" t="str">
            <v>TALLER</v>
          </cell>
          <cell r="J5113" t="str">
            <v>MATERIALES</v>
          </cell>
          <cell r="K5113" t="str">
            <v>CAJA DE HERRAMIENTA 1558</v>
          </cell>
          <cell r="L5113">
            <v>1</v>
          </cell>
          <cell r="M5113" t="str">
            <v>UNID.</v>
          </cell>
          <cell r="N5113" t="str">
            <v>TALLER</v>
          </cell>
          <cell r="O5113">
            <v>11</v>
          </cell>
          <cell r="P5113" t="str">
            <v>M10</v>
          </cell>
          <cell r="Q5113" t="str">
            <v>J1</v>
          </cell>
          <cell r="R5113" t="str">
            <v>J8</v>
          </cell>
          <cell r="S5113" t="str">
            <v>ENTREGADO</v>
          </cell>
          <cell r="T5113">
            <v>0</v>
          </cell>
          <cell r="U5113" t="str">
            <v>MAMANI SANTOS BLADIMIR</v>
          </cell>
          <cell r="V5113" t="str">
            <v>FLOREZ CONDORI  JOSE WILLIANS</v>
          </cell>
        </row>
        <row r="5114">
          <cell r="A5114">
            <v>5113</v>
          </cell>
          <cell r="B5114">
            <v>42779</v>
          </cell>
          <cell r="C5114" t="str">
            <v>FEBRERO</v>
          </cell>
          <cell r="D5114" t="str">
            <v>2017</v>
          </cell>
          <cell r="E5114">
            <v>1029</v>
          </cell>
          <cell r="F5114" t="str">
            <v>X2W-761</v>
          </cell>
          <cell r="G5114" t="str">
            <v>C5V-996</v>
          </cell>
          <cell r="H5114" t="str">
            <v>LAS BAMBAS</v>
          </cell>
          <cell r="I5114">
            <v>152928</v>
          </cell>
          <cell r="J5114" t="str">
            <v>REPUESTO</v>
          </cell>
          <cell r="K5114" t="str">
            <v>FILTRO DE COMBUSTIBLE  SEPARADOR DE AGUA</v>
          </cell>
          <cell r="L5114">
            <v>1</v>
          </cell>
          <cell r="M5114" t="str">
            <v>UNID.</v>
          </cell>
          <cell r="N5114" t="str">
            <v>TRACTO</v>
          </cell>
          <cell r="O5114">
            <v>11</v>
          </cell>
          <cell r="P5114" t="str">
            <v>M9</v>
          </cell>
          <cell r="Q5114" t="str">
            <v>J1</v>
          </cell>
          <cell r="R5114" t="str">
            <v>J8</v>
          </cell>
          <cell r="S5114" t="str">
            <v>ENTREGADO</v>
          </cell>
          <cell r="T5114">
            <v>0</v>
          </cell>
          <cell r="U5114" t="str">
            <v>POMA SALAZAR CIRO</v>
          </cell>
          <cell r="V5114" t="str">
            <v>FLOREZ CONDORI  JOSE WILLIANS</v>
          </cell>
        </row>
        <row r="5115">
          <cell r="A5115">
            <v>5114</v>
          </cell>
          <cell r="B5115">
            <v>42779</v>
          </cell>
          <cell r="C5115" t="str">
            <v>FEBRERO</v>
          </cell>
          <cell r="D5115" t="str">
            <v>2017</v>
          </cell>
          <cell r="E5115">
            <v>1029</v>
          </cell>
          <cell r="F5115" t="str">
            <v>X2W-761</v>
          </cell>
          <cell r="G5115" t="str">
            <v>C5V-996</v>
          </cell>
          <cell r="H5115" t="str">
            <v>LAS BAMBAS</v>
          </cell>
          <cell r="I5115">
            <v>152928</v>
          </cell>
          <cell r="J5115" t="str">
            <v>REPUESTO</v>
          </cell>
          <cell r="K5115" t="str">
            <v>PULMON DE AIRE</v>
          </cell>
          <cell r="L5115">
            <v>1</v>
          </cell>
          <cell r="M5115" t="str">
            <v>UNID.</v>
          </cell>
          <cell r="N5115" t="str">
            <v>TRACTO</v>
          </cell>
          <cell r="O5115">
            <v>11</v>
          </cell>
          <cell r="P5115" t="str">
            <v>M9</v>
          </cell>
          <cell r="Q5115" t="str">
            <v>J1</v>
          </cell>
          <cell r="R5115" t="str">
            <v>J8</v>
          </cell>
          <cell r="S5115" t="str">
            <v>ENTREGADO</v>
          </cell>
          <cell r="T5115">
            <v>0</v>
          </cell>
          <cell r="U5115" t="str">
            <v>POMA SALAZAR CIRO</v>
          </cell>
          <cell r="V5115" t="str">
            <v>FLOREZ CONDORI  JOSE WILLIANS</v>
          </cell>
        </row>
        <row r="5116">
          <cell r="A5116">
            <v>5115</v>
          </cell>
          <cell r="B5116">
            <v>42779</v>
          </cell>
          <cell r="C5116" t="str">
            <v>FEBRERO</v>
          </cell>
          <cell r="D5116" t="str">
            <v>2017</v>
          </cell>
          <cell r="E5116">
            <v>1029</v>
          </cell>
          <cell r="F5116" t="str">
            <v>X2W-761</v>
          </cell>
          <cell r="G5116" t="str">
            <v>C5V-996</v>
          </cell>
          <cell r="H5116" t="str">
            <v>LAS BAMBAS</v>
          </cell>
          <cell r="I5116">
            <v>152928</v>
          </cell>
          <cell r="J5116" t="str">
            <v>REPUESTO</v>
          </cell>
          <cell r="K5116" t="str">
            <v>ABRAZADERA DEE TUBO DE ESCAPE</v>
          </cell>
          <cell r="L5116">
            <v>1</v>
          </cell>
          <cell r="M5116" t="str">
            <v>UNID.</v>
          </cell>
          <cell r="N5116" t="str">
            <v>TRACTO</v>
          </cell>
          <cell r="O5116">
            <v>11</v>
          </cell>
          <cell r="P5116" t="str">
            <v>M9</v>
          </cell>
          <cell r="Q5116" t="str">
            <v>J1</v>
          </cell>
          <cell r="R5116" t="str">
            <v>J8</v>
          </cell>
          <cell r="S5116" t="str">
            <v>ENTREGADO</v>
          </cell>
          <cell r="T5116">
            <v>0</v>
          </cell>
          <cell r="U5116" t="str">
            <v>POMA SALAZAR CIRO</v>
          </cell>
          <cell r="V5116" t="str">
            <v>FLOREZ CONDORI  JOSE WILLIANS</v>
          </cell>
        </row>
        <row r="5117">
          <cell r="A5117">
            <v>5116</v>
          </cell>
          <cell r="B5117">
            <v>42779</v>
          </cell>
          <cell r="C5117" t="str">
            <v>FEBRERO</v>
          </cell>
          <cell r="D5117" t="str">
            <v>2017</v>
          </cell>
          <cell r="E5117">
            <v>1019</v>
          </cell>
          <cell r="F5117" t="str">
            <v>AEH-862</v>
          </cell>
          <cell r="G5117" t="str">
            <v>CAMIONETA</v>
          </cell>
          <cell r="H5117" t="str">
            <v>LAS BAMBAS</v>
          </cell>
          <cell r="I5117">
            <v>110683</v>
          </cell>
          <cell r="J5117" t="str">
            <v>REPUESTO</v>
          </cell>
          <cell r="K5117" t="str">
            <v>FOCO 1 CONTACTO 12V</v>
          </cell>
          <cell r="L5117">
            <v>1</v>
          </cell>
          <cell r="M5117" t="str">
            <v>UNID.</v>
          </cell>
          <cell r="N5117" t="str">
            <v>CAMIONETA</v>
          </cell>
          <cell r="O5117">
            <v>11</v>
          </cell>
          <cell r="P5117" t="str">
            <v>E3</v>
          </cell>
          <cell r="Q5117" t="str">
            <v>J1</v>
          </cell>
          <cell r="R5117" t="str">
            <v>J8</v>
          </cell>
          <cell r="S5117" t="str">
            <v>ENTREGADO</v>
          </cell>
          <cell r="T5117">
            <v>0</v>
          </cell>
          <cell r="U5117" t="str">
            <v>CONDORI CHURATA ALEX</v>
          </cell>
          <cell r="V5117" t="str">
            <v>FLOREZ CONDORI  JOSE WILLIANS</v>
          </cell>
        </row>
        <row r="5118">
          <cell r="A5118">
            <v>5117</v>
          </cell>
          <cell r="B5118">
            <v>42779</v>
          </cell>
          <cell r="C5118" t="str">
            <v>FEBRERO</v>
          </cell>
          <cell r="D5118" t="str">
            <v>2017</v>
          </cell>
          <cell r="E5118">
            <v>1031</v>
          </cell>
          <cell r="F5118" t="str">
            <v>C5R-896</v>
          </cell>
          <cell r="G5118" t="str">
            <v>A0U-977</v>
          </cell>
          <cell r="H5118" t="str">
            <v>LAS BAMBAS</v>
          </cell>
          <cell r="I5118">
            <v>218990</v>
          </cell>
          <cell r="J5118" t="str">
            <v>REPUESTO</v>
          </cell>
          <cell r="K5118" t="str">
            <v>PARCHE RACK12</v>
          </cell>
          <cell r="L5118">
            <v>1</v>
          </cell>
          <cell r="M5118" t="str">
            <v>UNID.</v>
          </cell>
          <cell r="N5118" t="str">
            <v>CISTERNA</v>
          </cell>
          <cell r="O5118">
            <v>11</v>
          </cell>
          <cell r="P5118" t="str">
            <v>N2</v>
          </cell>
          <cell r="Q5118" t="str">
            <v>J1</v>
          </cell>
          <cell r="R5118" t="str">
            <v>J8</v>
          </cell>
          <cell r="S5118" t="str">
            <v>ENTREGADO</v>
          </cell>
          <cell r="T5118">
            <v>0</v>
          </cell>
          <cell r="U5118" t="str">
            <v>MAMANI LARICO  EDUARDO ALVARO</v>
          </cell>
          <cell r="V5118" t="str">
            <v>FLOREZ CONDORI  JOSE WILLIANS</v>
          </cell>
        </row>
        <row r="5119">
          <cell r="A5119">
            <v>5118</v>
          </cell>
          <cell r="B5119">
            <v>42779</v>
          </cell>
          <cell r="C5119" t="str">
            <v>FEBRERO</v>
          </cell>
          <cell r="D5119" t="str">
            <v>2017</v>
          </cell>
          <cell r="E5119">
            <v>1031</v>
          </cell>
          <cell r="F5119" t="str">
            <v>C5R-896</v>
          </cell>
          <cell r="G5119" t="str">
            <v>A0U-977</v>
          </cell>
          <cell r="H5119" t="str">
            <v>LAS BAMBAS</v>
          </cell>
          <cell r="I5119">
            <v>218990</v>
          </cell>
          <cell r="J5119" t="str">
            <v>REPUESTO</v>
          </cell>
          <cell r="K5119" t="str">
            <v>PARCHE RACK10</v>
          </cell>
          <cell r="L5119">
            <v>1</v>
          </cell>
          <cell r="M5119" t="str">
            <v>UNID.</v>
          </cell>
          <cell r="N5119" t="str">
            <v>CISTERNA</v>
          </cell>
          <cell r="O5119">
            <v>11</v>
          </cell>
          <cell r="P5119" t="str">
            <v>N2</v>
          </cell>
          <cell r="Q5119" t="str">
            <v>J1</v>
          </cell>
          <cell r="R5119" t="str">
            <v>J8</v>
          </cell>
          <cell r="S5119" t="str">
            <v>ENTREGADO</v>
          </cell>
          <cell r="T5119">
            <v>0</v>
          </cell>
          <cell r="U5119" t="str">
            <v>MAMANI LARICO  EDUARDO ALVARO</v>
          </cell>
          <cell r="V5119" t="str">
            <v>FLOREZ CONDORI  JOSE WILLIANS</v>
          </cell>
        </row>
        <row r="5120">
          <cell r="A5120">
            <v>5119</v>
          </cell>
          <cell r="B5120">
            <v>42779</v>
          </cell>
          <cell r="C5120" t="str">
            <v>FEBRERO</v>
          </cell>
          <cell r="D5120" t="str">
            <v>2017</v>
          </cell>
          <cell r="E5120">
            <v>200</v>
          </cell>
          <cell r="F5120" t="str">
            <v>TALLER</v>
          </cell>
          <cell r="G5120" t="str">
            <v>TALLER</v>
          </cell>
          <cell r="H5120" t="str">
            <v>TALLER</v>
          </cell>
          <cell r="I5120" t="str">
            <v>TALLER</v>
          </cell>
          <cell r="J5120" t="str">
            <v>REPUESTO</v>
          </cell>
          <cell r="K5120" t="str">
            <v>PIEDRA ABRASIVA CILÍNDRICA PLANA EJE 1/4"</v>
          </cell>
          <cell r="L5120">
            <v>1</v>
          </cell>
          <cell r="M5120" t="str">
            <v>UNID.</v>
          </cell>
          <cell r="N5120" t="str">
            <v>TALLER</v>
          </cell>
          <cell r="O5120">
            <v>11</v>
          </cell>
          <cell r="P5120" t="str">
            <v>N2</v>
          </cell>
          <cell r="Q5120" t="str">
            <v>J1</v>
          </cell>
          <cell r="R5120" t="str">
            <v>J8</v>
          </cell>
          <cell r="S5120" t="str">
            <v>PENDIENTE</v>
          </cell>
          <cell r="T5120">
            <v>0</v>
          </cell>
          <cell r="U5120" t="str">
            <v>MAMANI LARICO  EDUARDO ALVARO</v>
          </cell>
          <cell r="V5120" t="str">
            <v>FLOREZ CONDORI  JOSE WILLIANS</v>
          </cell>
        </row>
        <row r="5121">
          <cell r="A5121">
            <v>5120</v>
          </cell>
          <cell r="B5121">
            <v>42779</v>
          </cell>
          <cell r="C5121" t="str">
            <v>FEBRERO</v>
          </cell>
          <cell r="D5121" t="str">
            <v>2017</v>
          </cell>
          <cell r="E5121">
            <v>1024</v>
          </cell>
          <cell r="F5121" t="str">
            <v>C5R-892</v>
          </cell>
          <cell r="G5121" t="str">
            <v>A0T-983</v>
          </cell>
          <cell r="H5121" t="str">
            <v>LAS BAMBAS</v>
          </cell>
          <cell r="I5121">
            <v>233311</v>
          </cell>
          <cell r="J5121" t="str">
            <v>REPUESTO</v>
          </cell>
          <cell r="K5121" t="str">
            <v>FOCO DE 2 CONTANTO DE 12V</v>
          </cell>
          <cell r="L5121">
            <v>2</v>
          </cell>
          <cell r="M5121" t="str">
            <v>UNID.</v>
          </cell>
          <cell r="N5121" t="str">
            <v>TRACTO</v>
          </cell>
          <cell r="O5121">
            <v>11</v>
          </cell>
          <cell r="P5121" t="str">
            <v>E3</v>
          </cell>
          <cell r="Q5121" t="str">
            <v>J1</v>
          </cell>
          <cell r="R5121" t="str">
            <v>J8</v>
          </cell>
          <cell r="S5121" t="str">
            <v>ENTREGADO</v>
          </cell>
          <cell r="T5121">
            <v>0</v>
          </cell>
          <cell r="U5121" t="str">
            <v>CONDORI CHURATA ALEX</v>
          </cell>
          <cell r="V5121" t="str">
            <v>FLOREZ CONDORI  JOSE WILLIANS</v>
          </cell>
        </row>
        <row r="5122">
          <cell r="A5122">
            <v>5121</v>
          </cell>
          <cell r="B5122">
            <v>42779</v>
          </cell>
          <cell r="C5122" t="str">
            <v>FEBRERO</v>
          </cell>
          <cell r="D5122" t="str">
            <v>2017</v>
          </cell>
          <cell r="E5122">
            <v>1030</v>
          </cell>
          <cell r="F5122" t="str">
            <v>C9P-948</v>
          </cell>
          <cell r="G5122" t="str">
            <v>B4O-995</v>
          </cell>
          <cell r="H5122" t="str">
            <v>LAS BAMBAS</v>
          </cell>
          <cell r="I5122">
            <v>163853</v>
          </cell>
          <cell r="J5122" t="str">
            <v>REPUESTO</v>
          </cell>
          <cell r="K5122" t="str">
            <v>CIRCULINA</v>
          </cell>
          <cell r="L5122">
            <v>1</v>
          </cell>
          <cell r="M5122" t="str">
            <v>UNID.</v>
          </cell>
          <cell r="N5122" t="str">
            <v>TRACTO</v>
          </cell>
          <cell r="O5122">
            <v>11</v>
          </cell>
          <cell r="P5122" t="str">
            <v>E3</v>
          </cell>
          <cell r="Q5122" t="str">
            <v>J1</v>
          </cell>
          <cell r="R5122" t="str">
            <v>J8</v>
          </cell>
          <cell r="S5122" t="str">
            <v>PENDIENTE</v>
          </cell>
          <cell r="T5122">
            <v>0</v>
          </cell>
          <cell r="U5122" t="str">
            <v>CONDORI CHURATA ALEX</v>
          </cell>
          <cell r="V5122" t="str">
            <v>FLOREZ CONDORI  JOSE WILLIANS</v>
          </cell>
        </row>
        <row r="5123">
          <cell r="A5123">
            <v>5122</v>
          </cell>
          <cell r="B5123">
            <v>42779</v>
          </cell>
          <cell r="C5123" t="str">
            <v>FEBRERO</v>
          </cell>
          <cell r="D5123" t="str">
            <v>2017</v>
          </cell>
          <cell r="E5123">
            <v>1028</v>
          </cell>
          <cell r="F5123" t="str">
            <v>ABQ-780</v>
          </cell>
          <cell r="G5123" t="str">
            <v>C9S-990</v>
          </cell>
          <cell r="H5123" t="str">
            <v>LAS BAMBAS</v>
          </cell>
          <cell r="I5123">
            <v>123286</v>
          </cell>
          <cell r="J5123" t="str">
            <v>REPUESTO</v>
          </cell>
          <cell r="K5123" t="str">
            <v>INTERCOOLER</v>
          </cell>
          <cell r="L5123">
            <v>2</v>
          </cell>
          <cell r="M5123" t="str">
            <v>UNID.</v>
          </cell>
          <cell r="N5123" t="str">
            <v>TRACTO</v>
          </cell>
          <cell r="O5123">
            <v>11</v>
          </cell>
          <cell r="P5123" t="str">
            <v>M5</v>
          </cell>
          <cell r="Q5123" t="str">
            <v>J1</v>
          </cell>
          <cell r="R5123" t="str">
            <v>J8</v>
          </cell>
          <cell r="S5123" t="str">
            <v>ENTREGADO</v>
          </cell>
          <cell r="T5123">
            <v>0</v>
          </cell>
          <cell r="U5123" t="str">
            <v>LOPEZ RUIZ WILBERTO</v>
          </cell>
          <cell r="V5123" t="str">
            <v>FLOREZ CONDORI  JOSE WILLIANS</v>
          </cell>
        </row>
        <row r="5124">
          <cell r="A5124">
            <v>5123</v>
          </cell>
          <cell r="B5124">
            <v>42779</v>
          </cell>
          <cell r="C5124" t="str">
            <v>FEBRERO</v>
          </cell>
          <cell r="D5124" t="str">
            <v>2017</v>
          </cell>
          <cell r="E5124">
            <v>1002</v>
          </cell>
          <cell r="F5124" t="str">
            <v>D3R-742</v>
          </cell>
          <cell r="G5124" t="str">
            <v>D2E-975</v>
          </cell>
          <cell r="H5124" t="str">
            <v>LAS BAMBAS</v>
          </cell>
          <cell r="I5124">
            <v>162071</v>
          </cell>
          <cell r="J5124" t="str">
            <v>REPUESTO</v>
          </cell>
          <cell r="K5124" t="str">
            <v>VISAGRAS 1/2 X 4"</v>
          </cell>
          <cell r="L5124">
            <v>2</v>
          </cell>
          <cell r="M5124" t="str">
            <v>UNID.</v>
          </cell>
          <cell r="N5124" t="str">
            <v>CISTERNA</v>
          </cell>
          <cell r="O5124">
            <v>11</v>
          </cell>
          <cell r="P5124" t="str">
            <v>S1</v>
          </cell>
          <cell r="Q5124" t="str">
            <v>J1</v>
          </cell>
          <cell r="R5124" t="str">
            <v>J8</v>
          </cell>
          <cell r="S5124" t="str">
            <v>ENTREGADO</v>
          </cell>
          <cell r="T5124">
            <v>0</v>
          </cell>
          <cell r="U5124" t="str">
            <v>BAYONA CRUZ CRISTIAN ARMANDO</v>
          </cell>
          <cell r="V5124" t="str">
            <v>FLOREZ CONDORI  JOSE WILLIANS</v>
          </cell>
        </row>
        <row r="5125">
          <cell r="A5125">
            <v>5124</v>
          </cell>
          <cell r="B5125">
            <v>42779</v>
          </cell>
          <cell r="C5125" t="str">
            <v>FEBRERO</v>
          </cell>
          <cell r="D5125" t="str">
            <v>2017</v>
          </cell>
          <cell r="E5125">
            <v>1022</v>
          </cell>
          <cell r="F5125" t="str">
            <v>X2W-791</v>
          </cell>
          <cell r="G5125" t="str">
            <v>C5V-989</v>
          </cell>
          <cell r="H5125" t="str">
            <v>LAS BAMBAS</v>
          </cell>
          <cell r="I5125">
            <v>155212</v>
          </cell>
          <cell r="J5125" t="str">
            <v>REPUESTO</v>
          </cell>
          <cell r="K5125" t="str">
            <v>JUEGO DE ZAPATAS</v>
          </cell>
          <cell r="L5125">
            <v>3</v>
          </cell>
          <cell r="M5125" t="str">
            <v>UNID.</v>
          </cell>
          <cell r="N5125" t="str">
            <v>CISTERNA</v>
          </cell>
          <cell r="O5125">
            <v>11</v>
          </cell>
          <cell r="P5125" t="str">
            <v>M6</v>
          </cell>
          <cell r="Q5125" t="str">
            <v>J1</v>
          </cell>
          <cell r="R5125" t="str">
            <v>J8</v>
          </cell>
          <cell r="S5125" t="str">
            <v>ENTREGADO</v>
          </cell>
          <cell r="T5125">
            <v>0</v>
          </cell>
          <cell r="U5125" t="str">
            <v>PARI VENTURA  EDSON ORLANDO</v>
          </cell>
          <cell r="V5125" t="str">
            <v>FLOREZ CONDORI  JOSE WILLIANS</v>
          </cell>
        </row>
        <row r="5126">
          <cell r="A5126">
            <v>5125</v>
          </cell>
          <cell r="B5126">
            <v>42779</v>
          </cell>
          <cell r="C5126" t="str">
            <v>FEBRERO</v>
          </cell>
          <cell r="D5126" t="str">
            <v>2017</v>
          </cell>
          <cell r="E5126">
            <v>1022</v>
          </cell>
          <cell r="F5126" t="str">
            <v>X2W-791</v>
          </cell>
          <cell r="G5126" t="str">
            <v>C5V-989</v>
          </cell>
          <cell r="H5126" t="str">
            <v>LAS BAMBAS</v>
          </cell>
          <cell r="I5126">
            <v>155212</v>
          </cell>
          <cell r="J5126" t="str">
            <v>REPUESTO</v>
          </cell>
          <cell r="K5126" t="str">
            <v>RESORTES GRANDES</v>
          </cell>
          <cell r="L5126">
            <v>6</v>
          </cell>
          <cell r="M5126" t="str">
            <v>UNID.</v>
          </cell>
          <cell r="N5126" t="str">
            <v>CISTERNA</v>
          </cell>
          <cell r="O5126">
            <v>11</v>
          </cell>
          <cell r="P5126" t="str">
            <v>M6</v>
          </cell>
          <cell r="Q5126" t="str">
            <v>J1</v>
          </cell>
          <cell r="R5126" t="str">
            <v>J8</v>
          </cell>
          <cell r="S5126" t="str">
            <v>ENTREGADO</v>
          </cell>
          <cell r="T5126">
            <v>0</v>
          </cell>
          <cell r="U5126" t="str">
            <v>PARI VENTURA  EDSON ORLANDO</v>
          </cell>
          <cell r="V5126" t="str">
            <v>FLOREZ CONDORI  JOSE WILLIANS</v>
          </cell>
        </row>
        <row r="5127">
          <cell r="A5127">
            <v>5126</v>
          </cell>
          <cell r="B5127">
            <v>42779</v>
          </cell>
          <cell r="C5127" t="str">
            <v>FEBRERO</v>
          </cell>
          <cell r="D5127" t="str">
            <v>2017</v>
          </cell>
          <cell r="E5127">
            <v>1022</v>
          </cell>
          <cell r="F5127" t="str">
            <v>X2W-791</v>
          </cell>
          <cell r="G5127" t="str">
            <v>C5V-989</v>
          </cell>
          <cell r="H5127" t="str">
            <v>LAS BAMBAS</v>
          </cell>
          <cell r="I5127">
            <v>155212</v>
          </cell>
          <cell r="J5127" t="str">
            <v>REPUESTO</v>
          </cell>
          <cell r="K5127" t="str">
            <v>SEGURO DE RODILLO</v>
          </cell>
          <cell r="L5127">
            <v>10</v>
          </cell>
          <cell r="M5127" t="str">
            <v>UNID.</v>
          </cell>
          <cell r="N5127" t="str">
            <v>CISTERNA</v>
          </cell>
          <cell r="O5127">
            <v>11</v>
          </cell>
          <cell r="P5127" t="str">
            <v>M6</v>
          </cell>
          <cell r="Q5127" t="str">
            <v>J1</v>
          </cell>
          <cell r="R5127" t="str">
            <v>J8</v>
          </cell>
          <cell r="S5127" t="str">
            <v>PENDIENTE</v>
          </cell>
          <cell r="T5127">
            <v>0</v>
          </cell>
          <cell r="U5127" t="str">
            <v>PARI VENTURA  EDSON ORLANDO</v>
          </cell>
          <cell r="V5127" t="str">
            <v>FLOREZ CONDORI  JOSE WILLIANS</v>
          </cell>
        </row>
        <row r="5128">
          <cell r="A5128">
            <v>5127</v>
          </cell>
          <cell r="B5128">
            <v>42779</v>
          </cell>
          <cell r="C5128" t="str">
            <v>FEBRERO</v>
          </cell>
          <cell r="D5128" t="str">
            <v>2017</v>
          </cell>
          <cell r="E5128">
            <v>200</v>
          </cell>
          <cell r="F5128" t="str">
            <v>TALLER</v>
          </cell>
          <cell r="G5128" t="str">
            <v>TALLER</v>
          </cell>
          <cell r="H5128" t="str">
            <v>TALLER</v>
          </cell>
          <cell r="I5128" t="str">
            <v>TALLER</v>
          </cell>
          <cell r="J5128" t="str">
            <v>INSUMO TALLER</v>
          </cell>
          <cell r="K5128" t="str">
            <v>TIZA CALDERO</v>
          </cell>
          <cell r="L5128">
            <v>1</v>
          </cell>
          <cell r="M5128" t="str">
            <v>UNID.</v>
          </cell>
          <cell r="N5128" t="str">
            <v>TALLER</v>
          </cell>
          <cell r="O5128">
            <v>11</v>
          </cell>
          <cell r="P5128" t="str">
            <v>S1</v>
          </cell>
          <cell r="Q5128" t="str">
            <v>J1</v>
          </cell>
          <cell r="R5128" t="str">
            <v>J8</v>
          </cell>
          <cell r="S5128" t="str">
            <v>ENTREGADO</v>
          </cell>
          <cell r="T5128">
            <v>0</v>
          </cell>
          <cell r="U5128" t="str">
            <v>BAYONA CRUZ CRISTIAN ARMANDO</v>
          </cell>
          <cell r="V5128" t="str">
            <v>FLOREZ CONDORI  JOSE WILLIANS</v>
          </cell>
        </row>
        <row r="5129">
          <cell r="A5129">
            <v>5128</v>
          </cell>
          <cell r="B5129">
            <v>42779</v>
          </cell>
          <cell r="C5129" t="str">
            <v>FEBRERO</v>
          </cell>
          <cell r="D5129" t="str">
            <v>2017</v>
          </cell>
          <cell r="E5129">
            <v>1027</v>
          </cell>
          <cell r="F5129" t="str">
            <v>D6F-825</v>
          </cell>
          <cell r="G5129" t="str">
            <v>T2Y-992</v>
          </cell>
          <cell r="H5129" t="str">
            <v>LAS BAMBAS</v>
          </cell>
          <cell r="I5129">
            <v>192794</v>
          </cell>
          <cell r="J5129" t="str">
            <v>REPUESTO</v>
          </cell>
          <cell r="K5129" t="str">
            <v>EMPAQUE 10 MANHOL</v>
          </cell>
          <cell r="L5129">
            <v>2</v>
          </cell>
          <cell r="M5129" t="str">
            <v>UNID.</v>
          </cell>
          <cell r="N5129" t="str">
            <v>CISTERNA</v>
          </cell>
          <cell r="O5129">
            <v>11</v>
          </cell>
          <cell r="P5129" t="str">
            <v>S1</v>
          </cell>
          <cell r="Q5129" t="str">
            <v>J1</v>
          </cell>
          <cell r="R5129" t="str">
            <v>J8</v>
          </cell>
          <cell r="S5129" t="str">
            <v>PENDIENTE</v>
          </cell>
          <cell r="T5129">
            <v>0</v>
          </cell>
          <cell r="U5129" t="str">
            <v>BAYONA CRUZ CRISTIAN ARMANDO</v>
          </cell>
          <cell r="V5129" t="str">
            <v>FLOREZ CONDORI  JOSE WILLIANS</v>
          </cell>
        </row>
        <row r="5130">
          <cell r="A5130">
            <v>5129</v>
          </cell>
          <cell r="B5130">
            <v>42780</v>
          </cell>
          <cell r="C5130" t="str">
            <v>FEBRERO</v>
          </cell>
          <cell r="D5130" t="str">
            <v>2017</v>
          </cell>
          <cell r="E5130">
            <v>1035</v>
          </cell>
          <cell r="F5130" t="str">
            <v>AKX-805</v>
          </cell>
          <cell r="G5130" t="str">
            <v>F5Z-985</v>
          </cell>
          <cell r="H5130" t="str">
            <v>LAS BAMBAS</v>
          </cell>
          <cell r="I5130">
            <v>45101</v>
          </cell>
          <cell r="J5130" t="str">
            <v>REPUESTO</v>
          </cell>
          <cell r="K5130" t="str">
            <v>FOCO DE 1 CONTACTO 12V</v>
          </cell>
          <cell r="L5130">
            <v>1</v>
          </cell>
          <cell r="M5130" t="str">
            <v>UNID.</v>
          </cell>
          <cell r="N5130" t="str">
            <v>TRACTO</v>
          </cell>
          <cell r="O5130">
            <v>0</v>
          </cell>
          <cell r="P5130" t="str">
            <v>E3</v>
          </cell>
          <cell r="Q5130" t="str">
            <v>J1</v>
          </cell>
          <cell r="R5130" t="str">
            <v>J8</v>
          </cell>
          <cell r="S5130" t="str">
            <v>ENTREGADO</v>
          </cell>
          <cell r="T5130">
            <v>42780</v>
          </cell>
          <cell r="U5130" t="str">
            <v>CONDORI CHURATA ALEX</v>
          </cell>
          <cell r="V5130" t="str">
            <v>FLOREZ CONDORI  JOSE WILLIANS</v>
          </cell>
        </row>
        <row r="5131">
          <cell r="A5131">
            <v>5130</v>
          </cell>
          <cell r="B5131">
            <v>42780</v>
          </cell>
          <cell r="C5131" t="str">
            <v>FEBRERO</v>
          </cell>
          <cell r="D5131" t="str">
            <v>2017</v>
          </cell>
          <cell r="E5131">
            <v>1025</v>
          </cell>
          <cell r="F5131" t="str">
            <v>ABR-727</v>
          </cell>
          <cell r="G5131" t="str">
            <v>C9S-989</v>
          </cell>
          <cell r="H5131" t="str">
            <v>LAS BAMBAS</v>
          </cell>
          <cell r="I5131">
            <v>107938</v>
          </cell>
          <cell r="J5131" t="str">
            <v>REPUESTO</v>
          </cell>
          <cell r="K5131" t="str">
            <v>TEFLON</v>
          </cell>
          <cell r="L5131">
            <v>1</v>
          </cell>
          <cell r="M5131" t="str">
            <v>UNID.</v>
          </cell>
          <cell r="N5131" t="str">
            <v>CISTERNA</v>
          </cell>
          <cell r="O5131">
            <v>0</v>
          </cell>
          <cell r="P5131" t="str">
            <v>S1</v>
          </cell>
          <cell r="Q5131" t="str">
            <v>J1</v>
          </cell>
          <cell r="R5131" t="str">
            <v>J8</v>
          </cell>
          <cell r="S5131" t="str">
            <v>ENTREGADO</v>
          </cell>
          <cell r="T5131">
            <v>42780</v>
          </cell>
          <cell r="U5131" t="str">
            <v>BAYONA CRUZ CRISTIAN ARMANDO</v>
          </cell>
          <cell r="V5131" t="str">
            <v>FLOREZ CONDORI  JOSE WILLIANS</v>
          </cell>
        </row>
        <row r="5132">
          <cell r="A5132">
            <v>5131</v>
          </cell>
          <cell r="B5132">
            <v>42780</v>
          </cell>
          <cell r="C5132" t="str">
            <v>FEBRERO</v>
          </cell>
          <cell r="D5132" t="str">
            <v>2017</v>
          </cell>
          <cell r="E5132">
            <v>1025</v>
          </cell>
          <cell r="F5132" t="str">
            <v>ABR-727</v>
          </cell>
          <cell r="G5132" t="str">
            <v>C9S-989</v>
          </cell>
          <cell r="H5132" t="str">
            <v>LAS BAMBAS</v>
          </cell>
          <cell r="I5132">
            <v>107938</v>
          </cell>
          <cell r="J5132" t="str">
            <v>REPUESTO</v>
          </cell>
          <cell r="K5132" t="str">
            <v>MANGUERA DE AIRE 3/8</v>
          </cell>
          <cell r="L5132">
            <v>0.5</v>
          </cell>
          <cell r="M5132" t="str">
            <v>M</v>
          </cell>
          <cell r="N5132" t="str">
            <v>CISTERNA</v>
          </cell>
          <cell r="O5132">
            <v>0</v>
          </cell>
          <cell r="P5132" t="str">
            <v>S1</v>
          </cell>
          <cell r="Q5132" t="str">
            <v>J1</v>
          </cell>
          <cell r="R5132" t="str">
            <v>J8</v>
          </cell>
          <cell r="S5132" t="str">
            <v>ENTREGADO</v>
          </cell>
          <cell r="T5132">
            <v>42780</v>
          </cell>
          <cell r="U5132" t="str">
            <v>BAYONA CRUZ CRISTIAN ARMANDO</v>
          </cell>
          <cell r="V5132" t="str">
            <v>FLOREZ CONDORI  JOSE WILLIANS</v>
          </cell>
        </row>
        <row r="5133">
          <cell r="A5133">
            <v>5132</v>
          </cell>
          <cell r="B5133">
            <v>42780</v>
          </cell>
          <cell r="C5133" t="str">
            <v>FEBRERO</v>
          </cell>
          <cell r="D5133" t="str">
            <v>2017</v>
          </cell>
          <cell r="E5133">
            <v>200</v>
          </cell>
          <cell r="F5133" t="str">
            <v>TALLER</v>
          </cell>
          <cell r="G5133" t="str">
            <v>TALLER</v>
          </cell>
          <cell r="H5133" t="str">
            <v>TALLER</v>
          </cell>
          <cell r="I5133" t="str">
            <v>TALLER</v>
          </cell>
          <cell r="J5133" t="str">
            <v>REPUESTO</v>
          </cell>
          <cell r="K5133" t="str">
            <v>GRASA PARA ORING BLANCA</v>
          </cell>
          <cell r="L5133">
            <v>1</v>
          </cell>
          <cell r="M5133" t="str">
            <v>UNID.</v>
          </cell>
          <cell r="N5133" t="str">
            <v>TALLER</v>
          </cell>
          <cell r="O5133">
            <v>10</v>
          </cell>
          <cell r="P5133" t="str">
            <v>S1</v>
          </cell>
          <cell r="Q5133" t="str">
            <v>J1</v>
          </cell>
          <cell r="R5133" t="str">
            <v>J8</v>
          </cell>
          <cell r="S5133" t="str">
            <v>PENDIENTE</v>
          </cell>
          <cell r="T5133">
            <v>0</v>
          </cell>
          <cell r="U5133" t="str">
            <v>BAYONA CRUZ CRISTIAN ARMANDO</v>
          </cell>
          <cell r="V5133" t="str">
            <v>FLOREZ CONDORI  JOSE WILLIANS</v>
          </cell>
        </row>
        <row r="5134">
          <cell r="A5134">
            <v>5133</v>
          </cell>
          <cell r="B5134">
            <v>42780</v>
          </cell>
          <cell r="C5134" t="str">
            <v>FEBRERO</v>
          </cell>
          <cell r="D5134" t="str">
            <v>2017</v>
          </cell>
          <cell r="E5134">
            <v>200</v>
          </cell>
          <cell r="F5134" t="str">
            <v>TALLER</v>
          </cell>
          <cell r="G5134" t="str">
            <v>TALLER</v>
          </cell>
          <cell r="H5134" t="str">
            <v>TALLER</v>
          </cell>
          <cell r="I5134" t="str">
            <v>TALLER</v>
          </cell>
          <cell r="J5134" t="str">
            <v>REPUESTO</v>
          </cell>
          <cell r="K5134" t="str">
            <v xml:space="preserve"> ACEITE 3 EN 1</v>
          </cell>
          <cell r="L5134">
            <v>1</v>
          </cell>
          <cell r="M5134" t="str">
            <v>UNID.</v>
          </cell>
          <cell r="N5134" t="str">
            <v>TALLER</v>
          </cell>
          <cell r="O5134">
            <v>10</v>
          </cell>
          <cell r="P5134" t="str">
            <v>S1</v>
          </cell>
          <cell r="Q5134" t="str">
            <v>J1</v>
          </cell>
          <cell r="R5134" t="str">
            <v>J8</v>
          </cell>
          <cell r="S5134" t="str">
            <v>PENDIENTE</v>
          </cell>
          <cell r="T5134">
            <v>0</v>
          </cell>
          <cell r="U5134" t="str">
            <v>BAYONA CRUZ CRISTIAN ARMANDO</v>
          </cell>
          <cell r="V5134" t="str">
            <v>FLOREZ CONDORI  JOSE WILLIANS</v>
          </cell>
        </row>
        <row r="5135">
          <cell r="A5135">
            <v>5134</v>
          </cell>
          <cell r="B5135">
            <v>42780</v>
          </cell>
          <cell r="C5135" t="str">
            <v>FEBRERO</v>
          </cell>
          <cell r="D5135" t="str">
            <v>2017</v>
          </cell>
          <cell r="E5135">
            <v>1021</v>
          </cell>
          <cell r="F5135" t="str">
            <v>AEH-888</v>
          </cell>
          <cell r="G5135" t="str">
            <v>CAMIONETA</v>
          </cell>
          <cell r="H5135" t="str">
            <v>LAS BAMBAS</v>
          </cell>
          <cell r="I5135">
            <v>103277</v>
          </cell>
          <cell r="J5135" t="str">
            <v>REPUESTO</v>
          </cell>
          <cell r="K5135" t="str">
            <v>FARO NEBLINERO AAA</v>
          </cell>
          <cell r="L5135">
            <v>2</v>
          </cell>
          <cell r="M5135" t="str">
            <v>UNID.</v>
          </cell>
          <cell r="N5135" t="str">
            <v>CAMIONETA</v>
          </cell>
          <cell r="O5135">
            <v>0</v>
          </cell>
          <cell r="P5135" t="str">
            <v>E2</v>
          </cell>
          <cell r="Q5135" t="str">
            <v>J1</v>
          </cell>
          <cell r="R5135" t="str">
            <v>J8</v>
          </cell>
          <cell r="S5135" t="str">
            <v>ENTREGADO</v>
          </cell>
          <cell r="T5135">
            <v>42780</v>
          </cell>
          <cell r="U5135" t="str">
            <v>YUCA BELLIDO BORIS YERSY</v>
          </cell>
          <cell r="V5135" t="str">
            <v>FLOREZ CONDORI  JOSE WILLIANS</v>
          </cell>
        </row>
        <row r="5136">
          <cell r="A5136">
            <v>5135</v>
          </cell>
          <cell r="B5136">
            <v>42780</v>
          </cell>
          <cell r="C5136" t="str">
            <v>FEBRERO</v>
          </cell>
          <cell r="D5136" t="str">
            <v>2017</v>
          </cell>
          <cell r="E5136">
            <v>1034</v>
          </cell>
          <cell r="F5136" t="str">
            <v>C9N-807</v>
          </cell>
          <cell r="G5136" t="str">
            <v>B4O-994</v>
          </cell>
          <cell r="H5136" t="str">
            <v>LAS BAMBAS</v>
          </cell>
          <cell r="I5136">
            <v>219415</v>
          </cell>
          <cell r="J5136" t="str">
            <v>REPUESTO</v>
          </cell>
          <cell r="K5136" t="str">
            <v>TURBO COMPLETO</v>
          </cell>
          <cell r="L5136">
            <v>1</v>
          </cell>
          <cell r="M5136" t="str">
            <v>UNID.</v>
          </cell>
          <cell r="N5136" t="str">
            <v>TRACTO</v>
          </cell>
          <cell r="O5136">
            <v>0</v>
          </cell>
          <cell r="P5136" t="str">
            <v>M5</v>
          </cell>
          <cell r="Q5136" t="str">
            <v>J1</v>
          </cell>
          <cell r="R5136" t="str">
            <v>J8</v>
          </cell>
          <cell r="S5136" t="str">
            <v>ENTREGADO</v>
          </cell>
          <cell r="T5136">
            <v>42780</v>
          </cell>
          <cell r="U5136" t="str">
            <v>LOPEZ RUIZ WILBERTO</v>
          </cell>
          <cell r="V5136" t="str">
            <v>FLOREZ CONDORI  JOSE WILLIANS</v>
          </cell>
        </row>
        <row r="5137">
          <cell r="A5137">
            <v>5136</v>
          </cell>
          <cell r="B5137">
            <v>42780</v>
          </cell>
          <cell r="C5137" t="str">
            <v>FEBRERO</v>
          </cell>
          <cell r="D5137" t="str">
            <v>2017</v>
          </cell>
          <cell r="E5137">
            <v>1034</v>
          </cell>
          <cell r="F5137" t="str">
            <v>C9N-807</v>
          </cell>
          <cell r="G5137" t="str">
            <v>B4O-994</v>
          </cell>
          <cell r="H5137" t="str">
            <v>LAS BAMBAS</v>
          </cell>
          <cell r="I5137">
            <v>219415</v>
          </cell>
          <cell r="J5137" t="str">
            <v>REPUESTO</v>
          </cell>
          <cell r="K5137" t="str">
            <v>EMPAQUE CUADRADO</v>
          </cell>
          <cell r="L5137">
            <v>1</v>
          </cell>
          <cell r="M5137" t="str">
            <v>UNID.</v>
          </cell>
          <cell r="N5137" t="str">
            <v>TRACTO</v>
          </cell>
          <cell r="O5137">
            <v>0</v>
          </cell>
          <cell r="P5137" t="str">
            <v>M5</v>
          </cell>
          <cell r="Q5137" t="str">
            <v>J1</v>
          </cell>
          <cell r="R5137" t="str">
            <v>J8</v>
          </cell>
          <cell r="S5137" t="str">
            <v>ENTREGADO</v>
          </cell>
          <cell r="T5137">
            <v>42780</v>
          </cell>
          <cell r="U5137" t="str">
            <v>LOPEZ RUIZ WILBERTO</v>
          </cell>
          <cell r="V5137" t="str">
            <v>FLOREZ CONDORI  JOSE WILLIANS</v>
          </cell>
        </row>
        <row r="5138">
          <cell r="A5138">
            <v>5137</v>
          </cell>
          <cell r="B5138">
            <v>42780</v>
          </cell>
          <cell r="C5138" t="str">
            <v>FEBRERO</v>
          </cell>
          <cell r="D5138" t="str">
            <v>2017</v>
          </cell>
          <cell r="E5138">
            <v>1034</v>
          </cell>
          <cell r="F5138" t="str">
            <v>C9N-807</v>
          </cell>
          <cell r="G5138" t="str">
            <v>B4O-994</v>
          </cell>
          <cell r="H5138" t="str">
            <v>LAS BAMBAS</v>
          </cell>
          <cell r="I5138">
            <v>219415</v>
          </cell>
          <cell r="J5138" t="str">
            <v>REPUESTO</v>
          </cell>
          <cell r="K5138" t="str">
            <v>EMPAQUE PEQUIEÑO</v>
          </cell>
          <cell r="L5138">
            <v>1</v>
          </cell>
          <cell r="M5138" t="str">
            <v>UNID.</v>
          </cell>
          <cell r="N5138" t="str">
            <v>TRACTO</v>
          </cell>
          <cell r="O5138">
            <v>0</v>
          </cell>
          <cell r="P5138" t="str">
            <v>M5</v>
          </cell>
          <cell r="Q5138" t="str">
            <v>J1</v>
          </cell>
          <cell r="R5138" t="str">
            <v>J8</v>
          </cell>
          <cell r="S5138" t="str">
            <v>ENTREGADO</v>
          </cell>
          <cell r="T5138">
            <v>42780</v>
          </cell>
          <cell r="U5138" t="str">
            <v>LOPEZ RUIZ WILBERTO</v>
          </cell>
          <cell r="V5138" t="str">
            <v>FLOREZ CONDORI  JOSE WILLIANS</v>
          </cell>
        </row>
        <row r="5139">
          <cell r="A5139">
            <v>5138</v>
          </cell>
          <cell r="B5139">
            <v>42780</v>
          </cell>
          <cell r="C5139" t="str">
            <v>FEBRERO</v>
          </cell>
          <cell r="D5139" t="str">
            <v>2017</v>
          </cell>
          <cell r="E5139">
            <v>1034</v>
          </cell>
          <cell r="F5139" t="str">
            <v>C9N-807</v>
          </cell>
          <cell r="G5139" t="str">
            <v>B4O-994</v>
          </cell>
          <cell r="H5139" t="str">
            <v>LAS BAMBAS</v>
          </cell>
          <cell r="I5139">
            <v>219415</v>
          </cell>
          <cell r="J5139" t="str">
            <v>REPUESTO</v>
          </cell>
          <cell r="K5139" t="str">
            <v>AGUA LIMPIA PARABRISA</v>
          </cell>
          <cell r="L5139">
            <v>1</v>
          </cell>
          <cell r="M5139" t="str">
            <v>GLNS.</v>
          </cell>
          <cell r="N5139" t="str">
            <v>TRACTO</v>
          </cell>
          <cell r="O5139">
            <v>0</v>
          </cell>
          <cell r="P5139" t="str">
            <v>M5</v>
          </cell>
          <cell r="Q5139" t="str">
            <v>J1</v>
          </cell>
          <cell r="R5139" t="str">
            <v>J8</v>
          </cell>
          <cell r="S5139" t="str">
            <v>ENTREGADO</v>
          </cell>
          <cell r="T5139">
            <v>42780</v>
          </cell>
          <cell r="U5139" t="str">
            <v>LOPEZ RUIZ WILBERTO</v>
          </cell>
          <cell r="V5139" t="str">
            <v>FLOREZ CONDORI  JOSE WILLIANS</v>
          </cell>
        </row>
        <row r="5140">
          <cell r="A5140">
            <v>5139</v>
          </cell>
          <cell r="B5140">
            <v>42780</v>
          </cell>
          <cell r="C5140" t="str">
            <v>FEBRERO</v>
          </cell>
          <cell r="D5140" t="str">
            <v>2017</v>
          </cell>
          <cell r="E5140">
            <v>1027</v>
          </cell>
          <cell r="F5140" t="str">
            <v>D6F-825</v>
          </cell>
          <cell r="G5140" t="str">
            <v>T2Y-992</v>
          </cell>
          <cell r="H5140" t="str">
            <v>LAS BAMBAS</v>
          </cell>
          <cell r="I5140">
            <v>192794</v>
          </cell>
          <cell r="J5140" t="str">
            <v>REPUESTO</v>
          </cell>
          <cell r="K5140" t="str">
            <v>FOCO DE 2 CONTACTO 12V</v>
          </cell>
          <cell r="L5140">
            <v>1</v>
          </cell>
          <cell r="M5140" t="str">
            <v>UNID.</v>
          </cell>
          <cell r="N5140" t="str">
            <v>TRACTO</v>
          </cell>
          <cell r="O5140">
            <v>0</v>
          </cell>
          <cell r="P5140" t="str">
            <v>E3</v>
          </cell>
          <cell r="Q5140" t="str">
            <v>J1</v>
          </cell>
          <cell r="R5140" t="str">
            <v>J8</v>
          </cell>
          <cell r="S5140" t="str">
            <v>ENTREGADO</v>
          </cell>
          <cell r="T5140">
            <v>42780</v>
          </cell>
          <cell r="U5140" t="str">
            <v>CONDORI CHURATA ALEX</v>
          </cell>
          <cell r="V5140" t="str">
            <v>FLOREZ CONDORI  JOSE WILLIANS</v>
          </cell>
        </row>
        <row r="5141">
          <cell r="A5141">
            <v>5140</v>
          </cell>
          <cell r="B5141">
            <v>42780</v>
          </cell>
          <cell r="C5141" t="str">
            <v>FEBRERO</v>
          </cell>
          <cell r="D5141" t="str">
            <v>2017</v>
          </cell>
          <cell r="E5141">
            <v>1026</v>
          </cell>
          <cell r="F5141" t="str">
            <v>D7V-714</v>
          </cell>
          <cell r="G5141" t="str">
            <v>F7M-971</v>
          </cell>
          <cell r="H5141" t="str">
            <v>LAS BAMBAS</v>
          </cell>
          <cell r="I5141">
            <v>57787</v>
          </cell>
          <cell r="J5141" t="str">
            <v>REPUESTO</v>
          </cell>
          <cell r="K5141" t="str">
            <v>KIT DE ACCESORIOS DE SERVO DE EMBRAGUE ( VOLVO)</v>
          </cell>
          <cell r="L5141">
            <v>1</v>
          </cell>
          <cell r="M5141" t="str">
            <v>UNID.</v>
          </cell>
          <cell r="N5141" t="str">
            <v>TRACTO</v>
          </cell>
          <cell r="O5141" t="e">
            <v>#VALUE!</v>
          </cell>
          <cell r="P5141" t="str">
            <v>M5</v>
          </cell>
          <cell r="Q5141" t="str">
            <v>J1</v>
          </cell>
          <cell r="R5141" t="str">
            <v>J8</v>
          </cell>
          <cell r="S5141" t="str">
            <v>ENTREGADO</v>
          </cell>
          <cell r="T5141" t="str">
            <v>ANULADO</v>
          </cell>
          <cell r="U5141" t="str">
            <v>LOPEZ RUIZ WILBERTO</v>
          </cell>
          <cell r="V5141" t="str">
            <v>FLOREZ CONDORI  JOSE WILLIANS</v>
          </cell>
        </row>
        <row r="5142">
          <cell r="A5142">
            <v>5141</v>
          </cell>
          <cell r="B5142">
            <v>42780</v>
          </cell>
          <cell r="C5142" t="str">
            <v>FEBRERO</v>
          </cell>
          <cell r="D5142" t="str">
            <v>2017</v>
          </cell>
          <cell r="E5142">
            <v>1026</v>
          </cell>
          <cell r="F5142" t="str">
            <v>D7V-714</v>
          </cell>
          <cell r="G5142" t="str">
            <v>F7M-971</v>
          </cell>
          <cell r="H5142" t="str">
            <v>LAS BAMBAS</v>
          </cell>
          <cell r="I5142">
            <v>57787</v>
          </cell>
          <cell r="J5142" t="str">
            <v>REPUESTO</v>
          </cell>
          <cell r="K5142" t="str">
            <v>BOMBIN DE ALTA DE PEDAL</v>
          </cell>
          <cell r="L5142">
            <v>1</v>
          </cell>
          <cell r="M5142" t="str">
            <v>UNID.</v>
          </cell>
          <cell r="N5142" t="str">
            <v>TRACTO</v>
          </cell>
          <cell r="O5142" t="e">
            <v>#VALUE!</v>
          </cell>
          <cell r="P5142" t="str">
            <v>M5</v>
          </cell>
          <cell r="Q5142" t="str">
            <v>J1</v>
          </cell>
          <cell r="R5142" t="str">
            <v>J8</v>
          </cell>
          <cell r="S5142" t="str">
            <v>ENTREGADO</v>
          </cell>
          <cell r="T5142" t="str">
            <v>ANULADO</v>
          </cell>
          <cell r="U5142" t="str">
            <v>LOPEZ RUIZ WILBERTO</v>
          </cell>
          <cell r="V5142" t="str">
            <v>FLOREZ CONDORI  JOSE WILLIANS</v>
          </cell>
        </row>
        <row r="5143">
          <cell r="A5143">
            <v>5142</v>
          </cell>
          <cell r="B5143">
            <v>42780</v>
          </cell>
          <cell r="C5143" t="str">
            <v>FEBRERO</v>
          </cell>
          <cell r="D5143" t="str">
            <v>2017</v>
          </cell>
          <cell r="E5143">
            <v>1026</v>
          </cell>
          <cell r="F5143" t="str">
            <v>D7V-714</v>
          </cell>
          <cell r="G5143" t="str">
            <v>F7M-971</v>
          </cell>
          <cell r="H5143" t="str">
            <v>LAS BAMBAS</v>
          </cell>
          <cell r="I5143">
            <v>57787</v>
          </cell>
          <cell r="J5143" t="str">
            <v>REPUESTO</v>
          </cell>
          <cell r="K5143" t="str">
            <v>MEDIDOR DE NIVEL DE ACEITE</v>
          </cell>
          <cell r="L5143">
            <v>1</v>
          </cell>
          <cell r="M5143" t="str">
            <v>UNID.</v>
          </cell>
          <cell r="N5143" t="str">
            <v>TRACTO</v>
          </cell>
          <cell r="O5143">
            <v>10</v>
          </cell>
          <cell r="P5143" t="str">
            <v>M5</v>
          </cell>
          <cell r="Q5143" t="str">
            <v>J1</v>
          </cell>
          <cell r="R5143" t="str">
            <v>J8</v>
          </cell>
          <cell r="S5143" t="str">
            <v>PENDIENTE</v>
          </cell>
          <cell r="T5143">
            <v>0</v>
          </cell>
          <cell r="U5143" t="str">
            <v>LOPEZ RUIZ WILBERTO</v>
          </cell>
          <cell r="V5143" t="str">
            <v>FLOREZ CONDORI  JOSE WILLIANS</v>
          </cell>
        </row>
        <row r="5144">
          <cell r="A5144">
            <v>5143</v>
          </cell>
          <cell r="B5144">
            <v>42780</v>
          </cell>
          <cell r="C5144" t="str">
            <v>FEBRERO</v>
          </cell>
          <cell r="D5144" t="str">
            <v>2017</v>
          </cell>
          <cell r="E5144">
            <v>1026</v>
          </cell>
          <cell r="F5144" t="str">
            <v>D7V-714</v>
          </cell>
          <cell r="G5144" t="str">
            <v>F7M-971</v>
          </cell>
          <cell r="H5144" t="str">
            <v>LAS BAMBAS</v>
          </cell>
          <cell r="I5144">
            <v>57787</v>
          </cell>
          <cell r="J5144" t="str">
            <v>REPUESTO</v>
          </cell>
          <cell r="K5144" t="str">
            <v>LIQUIDO PARA EMBRAGUE</v>
          </cell>
          <cell r="L5144">
            <v>1</v>
          </cell>
          <cell r="M5144" t="str">
            <v>UNID.</v>
          </cell>
          <cell r="N5144" t="str">
            <v>TRACTO</v>
          </cell>
          <cell r="O5144">
            <v>10</v>
          </cell>
          <cell r="P5144" t="str">
            <v>M5</v>
          </cell>
          <cell r="Q5144" t="str">
            <v>J1</v>
          </cell>
          <cell r="R5144" t="str">
            <v>J8</v>
          </cell>
          <cell r="S5144" t="str">
            <v>PENDIENTE</v>
          </cell>
          <cell r="T5144">
            <v>0</v>
          </cell>
          <cell r="U5144" t="str">
            <v>LOPEZ RUIZ WILBERTO</v>
          </cell>
          <cell r="V5144" t="str">
            <v>FLOREZ CONDORI  JOSE WILLIANS</v>
          </cell>
        </row>
        <row r="5145">
          <cell r="A5145">
            <v>5144</v>
          </cell>
          <cell r="B5145">
            <v>42780</v>
          </cell>
          <cell r="C5145" t="str">
            <v>FEBRERO</v>
          </cell>
          <cell r="D5145" t="str">
            <v>2017</v>
          </cell>
          <cell r="E5145">
            <v>1002</v>
          </cell>
          <cell r="F5145" t="str">
            <v>D3R-742</v>
          </cell>
          <cell r="G5145" t="str">
            <v>D2E-975</v>
          </cell>
          <cell r="H5145" t="str">
            <v>LAS BAMBAS</v>
          </cell>
          <cell r="I5145">
            <v>162071</v>
          </cell>
          <cell r="J5145" t="str">
            <v>REPUESTO</v>
          </cell>
          <cell r="K5145" t="str">
            <v>ESPARRAGO CON TUERCA  32</v>
          </cell>
          <cell r="L5145">
            <v>10</v>
          </cell>
          <cell r="M5145" t="str">
            <v>UNID.</v>
          </cell>
          <cell r="N5145" t="str">
            <v>CISTERNA</v>
          </cell>
          <cell r="O5145">
            <v>10</v>
          </cell>
          <cell r="P5145" t="str">
            <v>N1</v>
          </cell>
          <cell r="Q5145" t="str">
            <v>J1</v>
          </cell>
          <cell r="R5145" t="str">
            <v>J8</v>
          </cell>
          <cell r="S5145" t="str">
            <v>ENTREGADO</v>
          </cell>
          <cell r="T5145">
            <v>0</v>
          </cell>
          <cell r="U5145" t="str">
            <v>AGUILAR CCANTUTA WILLY</v>
          </cell>
          <cell r="V5145" t="str">
            <v>FLOREZ CONDORI  JOSE WILLIANS</v>
          </cell>
        </row>
        <row r="5146">
          <cell r="A5146">
            <v>5145</v>
          </cell>
          <cell r="B5146">
            <v>42780</v>
          </cell>
          <cell r="C5146" t="str">
            <v>FEBRERO</v>
          </cell>
          <cell r="D5146" t="str">
            <v>2017</v>
          </cell>
          <cell r="E5146">
            <v>1029</v>
          </cell>
          <cell r="F5146" t="str">
            <v>X2W-761</v>
          </cell>
          <cell r="G5146" t="str">
            <v>C5V-996</v>
          </cell>
          <cell r="H5146" t="str">
            <v>LAS BAMBAS</v>
          </cell>
          <cell r="I5146">
            <v>152928</v>
          </cell>
          <cell r="J5146" t="str">
            <v>REPUESTO</v>
          </cell>
          <cell r="K5146" t="str">
            <v>LLANTAS  REENCAUCHADAS   IDY</v>
          </cell>
          <cell r="L5146">
            <v>2</v>
          </cell>
          <cell r="M5146" t="str">
            <v>UNID.</v>
          </cell>
          <cell r="N5146" t="str">
            <v>TRACTO</v>
          </cell>
          <cell r="O5146">
            <v>10</v>
          </cell>
          <cell r="P5146" t="str">
            <v>N1</v>
          </cell>
          <cell r="Q5146" t="str">
            <v>J1</v>
          </cell>
          <cell r="R5146" t="str">
            <v>J8</v>
          </cell>
          <cell r="S5146" t="str">
            <v>ENTREGADO</v>
          </cell>
          <cell r="T5146">
            <v>0</v>
          </cell>
          <cell r="U5146" t="str">
            <v>AGUILAR CCANTUTA WILLY</v>
          </cell>
          <cell r="V5146" t="str">
            <v>FLOREZ CONDORI  JOSE WILLIANS</v>
          </cell>
        </row>
        <row r="5147">
          <cell r="A5147">
            <v>5146</v>
          </cell>
          <cell r="B5147">
            <v>42780</v>
          </cell>
          <cell r="C5147" t="str">
            <v>FEBRERO</v>
          </cell>
          <cell r="D5147" t="str">
            <v>2017</v>
          </cell>
          <cell r="E5147">
            <v>1029</v>
          </cell>
          <cell r="F5147" t="str">
            <v>X2W-761</v>
          </cell>
          <cell r="G5147" t="str">
            <v>C5V-996</v>
          </cell>
          <cell r="H5147" t="str">
            <v>LAS BAMBAS</v>
          </cell>
          <cell r="I5147">
            <v>152928</v>
          </cell>
          <cell r="J5147" t="str">
            <v>REPUESTO</v>
          </cell>
          <cell r="K5147" t="str">
            <v xml:space="preserve">ESPARRAGOS DE RUEDA CON TUERCA 33 </v>
          </cell>
          <cell r="L5147">
            <v>10</v>
          </cell>
          <cell r="M5147" t="str">
            <v>UNID.</v>
          </cell>
          <cell r="N5147" t="str">
            <v>TRACTO</v>
          </cell>
          <cell r="O5147" t="e">
            <v>#VALUE!</v>
          </cell>
          <cell r="P5147" t="str">
            <v>N1</v>
          </cell>
          <cell r="Q5147" t="str">
            <v>J1</v>
          </cell>
          <cell r="R5147" t="str">
            <v>J8</v>
          </cell>
          <cell r="S5147" t="str">
            <v>PENDIENTE</v>
          </cell>
          <cell r="T5147" t="str">
            <v>STOCK</v>
          </cell>
          <cell r="U5147" t="str">
            <v>AGUILAR CCANTUTA WILLY</v>
          </cell>
          <cell r="V5147" t="str">
            <v>FLOREZ CONDORI  JOSE WILLIANS</v>
          </cell>
        </row>
        <row r="5148">
          <cell r="A5148">
            <v>5147</v>
          </cell>
          <cell r="B5148">
            <v>42780</v>
          </cell>
          <cell r="C5148" t="str">
            <v>FEBRERO</v>
          </cell>
          <cell r="D5148" t="str">
            <v>2017</v>
          </cell>
          <cell r="E5148">
            <v>1029</v>
          </cell>
          <cell r="F5148" t="str">
            <v>X2W-761</v>
          </cell>
          <cell r="G5148" t="str">
            <v>C5V-996</v>
          </cell>
          <cell r="H5148" t="str">
            <v>LAS BAMBAS</v>
          </cell>
          <cell r="I5148">
            <v>152928</v>
          </cell>
          <cell r="J5148" t="str">
            <v>REPUESTO</v>
          </cell>
          <cell r="K5148" t="str">
            <v>RETEN DE BOCAMAZA</v>
          </cell>
          <cell r="L5148">
            <v>1</v>
          </cell>
          <cell r="M5148" t="str">
            <v>UNID.</v>
          </cell>
          <cell r="N5148" t="str">
            <v>TRACTO</v>
          </cell>
          <cell r="O5148" t="e">
            <v>#VALUE!</v>
          </cell>
          <cell r="P5148" t="str">
            <v>M9</v>
          </cell>
          <cell r="Q5148" t="str">
            <v>J1</v>
          </cell>
          <cell r="R5148" t="str">
            <v>J8</v>
          </cell>
          <cell r="S5148" t="str">
            <v>PENDIENTE</v>
          </cell>
          <cell r="T5148" t="str">
            <v>STOCK</v>
          </cell>
          <cell r="U5148" t="str">
            <v>POMA SALAZAR CIRO</v>
          </cell>
          <cell r="V5148" t="str">
            <v>FLOREZ CONDORI  JOSE WILLIANS</v>
          </cell>
        </row>
        <row r="5149">
          <cell r="A5149">
            <v>5148</v>
          </cell>
          <cell r="B5149">
            <v>42780</v>
          </cell>
          <cell r="C5149" t="str">
            <v>FEBRERO</v>
          </cell>
          <cell r="D5149" t="str">
            <v>2017</v>
          </cell>
          <cell r="E5149">
            <v>1029</v>
          </cell>
          <cell r="F5149" t="str">
            <v>X2W-761</v>
          </cell>
          <cell r="G5149" t="str">
            <v>C5V-996</v>
          </cell>
          <cell r="H5149" t="str">
            <v>LAS BAMBAS</v>
          </cell>
          <cell r="I5149">
            <v>152928</v>
          </cell>
          <cell r="J5149" t="str">
            <v>SERVICIO</v>
          </cell>
          <cell r="K5149" t="str">
            <v>SERVICIO DE RELLENADO DE BOCAMAZA DE RUEDA</v>
          </cell>
          <cell r="L5149">
            <v>1</v>
          </cell>
          <cell r="M5149" t="str">
            <v>UNID.</v>
          </cell>
          <cell r="N5149" t="str">
            <v>TRACTO</v>
          </cell>
          <cell r="O5149">
            <v>10</v>
          </cell>
          <cell r="P5149" t="str">
            <v>M9</v>
          </cell>
          <cell r="Q5149" t="str">
            <v>J1</v>
          </cell>
          <cell r="R5149" t="str">
            <v>J8</v>
          </cell>
          <cell r="S5149" t="str">
            <v>PENDIENTE</v>
          </cell>
          <cell r="T5149">
            <v>0</v>
          </cell>
          <cell r="U5149" t="str">
            <v>POMA SALAZAR CIRO</v>
          </cell>
          <cell r="V5149" t="str">
            <v>FLOREZ CONDORI  JOSE WILLIANS</v>
          </cell>
        </row>
        <row r="5150">
          <cell r="A5150">
            <v>5149</v>
          </cell>
          <cell r="B5150">
            <v>42780</v>
          </cell>
          <cell r="C5150" t="str">
            <v>FEBRERO</v>
          </cell>
          <cell r="D5150" t="str">
            <v>2017</v>
          </cell>
          <cell r="E5150">
            <v>1029</v>
          </cell>
          <cell r="F5150" t="str">
            <v>X2W-761</v>
          </cell>
          <cell r="G5150" t="str">
            <v>C5V-996</v>
          </cell>
          <cell r="H5150" t="str">
            <v>LAS BAMBAS</v>
          </cell>
          <cell r="I5150">
            <v>152928</v>
          </cell>
          <cell r="J5150" t="str">
            <v>REPUESTO</v>
          </cell>
          <cell r="K5150" t="str">
            <v>ARO DE NEUMATICOS DE TRACCION</v>
          </cell>
          <cell r="L5150">
            <v>2</v>
          </cell>
          <cell r="M5150" t="str">
            <v>UNID.</v>
          </cell>
          <cell r="N5150" t="str">
            <v>TRACTO</v>
          </cell>
          <cell r="O5150">
            <v>10</v>
          </cell>
          <cell r="P5150" t="str">
            <v>M9</v>
          </cell>
          <cell r="Q5150" t="str">
            <v>J1</v>
          </cell>
          <cell r="R5150" t="str">
            <v>J8</v>
          </cell>
          <cell r="S5150" t="str">
            <v>PENDIENTE</v>
          </cell>
          <cell r="T5150">
            <v>0</v>
          </cell>
          <cell r="U5150" t="str">
            <v>POMA SALAZAR CIRO</v>
          </cell>
          <cell r="V5150" t="str">
            <v>FLOREZ CONDORI  JOSE WILLIANS</v>
          </cell>
        </row>
        <row r="5151">
          <cell r="A5151">
            <v>5150</v>
          </cell>
          <cell r="B5151">
            <v>42780</v>
          </cell>
          <cell r="C5151" t="str">
            <v>FEBRERO</v>
          </cell>
          <cell r="D5151" t="str">
            <v>2017</v>
          </cell>
          <cell r="E5151">
            <v>1029</v>
          </cell>
          <cell r="F5151" t="str">
            <v>X2W-761</v>
          </cell>
          <cell r="G5151" t="str">
            <v>C5V-996</v>
          </cell>
          <cell r="H5151" t="str">
            <v>LAS BAMBAS</v>
          </cell>
          <cell r="I5151">
            <v>152928</v>
          </cell>
          <cell r="J5151" t="str">
            <v>REPUESTO</v>
          </cell>
          <cell r="K5151" t="str">
            <v>TAMBOR  DE FRENO DE TRACION</v>
          </cell>
          <cell r="L5151">
            <v>1</v>
          </cell>
          <cell r="M5151" t="str">
            <v>UNID.</v>
          </cell>
          <cell r="N5151" t="str">
            <v>TRACTO</v>
          </cell>
          <cell r="O5151">
            <v>10</v>
          </cell>
          <cell r="P5151" t="str">
            <v>M9</v>
          </cell>
          <cell r="Q5151" t="str">
            <v>J1</v>
          </cell>
          <cell r="R5151" t="str">
            <v>J8</v>
          </cell>
          <cell r="S5151" t="str">
            <v>PENDIENTE</v>
          </cell>
          <cell r="T5151">
            <v>0</v>
          </cell>
          <cell r="U5151" t="str">
            <v>POMA SALAZAR CIRO</v>
          </cell>
          <cell r="V5151" t="str">
            <v>FLOREZ CONDORI  JOSE WILLIANS</v>
          </cell>
        </row>
        <row r="5152">
          <cell r="A5152">
            <v>5151</v>
          </cell>
          <cell r="B5152">
            <v>42780</v>
          </cell>
          <cell r="C5152" t="str">
            <v>FEBRERO</v>
          </cell>
          <cell r="D5152" t="str">
            <v>2017</v>
          </cell>
          <cell r="E5152">
            <v>1029</v>
          </cell>
          <cell r="F5152" t="str">
            <v>X2W-761</v>
          </cell>
          <cell r="G5152" t="str">
            <v>C5V-996</v>
          </cell>
          <cell r="H5152" t="str">
            <v>LAS BAMBAS</v>
          </cell>
          <cell r="I5152">
            <v>152928</v>
          </cell>
          <cell r="J5152" t="str">
            <v>REPUESTO</v>
          </cell>
          <cell r="K5152" t="str">
            <v>CABLE CORRIENTE # 14</v>
          </cell>
          <cell r="L5152">
            <v>4</v>
          </cell>
          <cell r="M5152" t="str">
            <v>M</v>
          </cell>
          <cell r="N5152" t="str">
            <v>CISTERNA</v>
          </cell>
          <cell r="O5152">
            <v>0</v>
          </cell>
          <cell r="P5152" t="str">
            <v>E3</v>
          </cell>
          <cell r="Q5152" t="str">
            <v>J1</v>
          </cell>
          <cell r="R5152" t="str">
            <v>J8</v>
          </cell>
          <cell r="S5152" t="str">
            <v>ENTREGADO</v>
          </cell>
          <cell r="T5152">
            <v>42780</v>
          </cell>
          <cell r="U5152" t="str">
            <v>CONDORI CHURATA ALEX</v>
          </cell>
          <cell r="V5152" t="str">
            <v>FLOREZ CONDORI  JOSE WILLIANS</v>
          </cell>
        </row>
        <row r="5153">
          <cell r="A5153">
            <v>5152</v>
          </cell>
          <cell r="B5153">
            <v>42780</v>
          </cell>
          <cell r="C5153" t="str">
            <v>FEBRERO</v>
          </cell>
          <cell r="D5153" t="str">
            <v>2017</v>
          </cell>
          <cell r="E5153">
            <v>1040</v>
          </cell>
          <cell r="F5153" t="str">
            <v>X2W-762</v>
          </cell>
          <cell r="G5153" t="str">
            <v>C5V-998</v>
          </cell>
          <cell r="H5153" t="str">
            <v>LAS BAMBAS</v>
          </cell>
          <cell r="I5153">
            <v>165665</v>
          </cell>
          <cell r="J5153" t="str">
            <v>REPUESTO</v>
          </cell>
          <cell r="K5153" t="str">
            <v>FUSIBLE 125A</v>
          </cell>
          <cell r="L5153">
            <v>1</v>
          </cell>
          <cell r="M5153" t="str">
            <v>UNID.</v>
          </cell>
          <cell r="N5153" t="str">
            <v>TRACTO</v>
          </cell>
          <cell r="O5153">
            <v>0</v>
          </cell>
          <cell r="P5153" t="str">
            <v>E3</v>
          </cell>
          <cell r="Q5153" t="str">
            <v>J1</v>
          </cell>
          <cell r="R5153" t="str">
            <v>J8</v>
          </cell>
          <cell r="S5153" t="str">
            <v>ENTREGADO</v>
          </cell>
          <cell r="T5153">
            <v>42780</v>
          </cell>
          <cell r="U5153" t="str">
            <v>CONDORI CHURATA ALEX</v>
          </cell>
          <cell r="V5153" t="str">
            <v>FLOREZ CONDORI  JOSE WILLIANS</v>
          </cell>
        </row>
        <row r="5154">
          <cell r="A5154">
            <v>5153</v>
          </cell>
          <cell r="B5154">
            <v>42780</v>
          </cell>
          <cell r="C5154" t="str">
            <v>FEBRERO</v>
          </cell>
          <cell r="D5154" t="str">
            <v>2017</v>
          </cell>
          <cell r="E5154">
            <v>1034</v>
          </cell>
          <cell r="F5154" t="str">
            <v>C9N-807</v>
          </cell>
          <cell r="G5154" t="str">
            <v>B4O-994</v>
          </cell>
          <cell r="H5154" t="str">
            <v>LAS BAMBAS</v>
          </cell>
          <cell r="I5154">
            <v>219415</v>
          </cell>
          <cell r="J5154" t="str">
            <v>REPUESTO</v>
          </cell>
          <cell r="K5154" t="str">
            <v>FILTRO DE AIRE PRIMARIO</v>
          </cell>
          <cell r="L5154">
            <v>1</v>
          </cell>
          <cell r="M5154" t="str">
            <v>UNID.</v>
          </cell>
          <cell r="N5154" t="str">
            <v>TRACTO</v>
          </cell>
          <cell r="O5154">
            <v>0</v>
          </cell>
          <cell r="P5154" t="str">
            <v>M5</v>
          </cell>
          <cell r="Q5154" t="str">
            <v>J1</v>
          </cell>
          <cell r="R5154" t="str">
            <v>J8</v>
          </cell>
          <cell r="S5154" t="str">
            <v>ENTREGADO</v>
          </cell>
          <cell r="T5154">
            <v>42780</v>
          </cell>
          <cell r="U5154" t="str">
            <v>LOPEZ RUIZ WILBERTO</v>
          </cell>
          <cell r="V5154" t="str">
            <v>FLOREZ CONDORI  JOSE WILLIANS</v>
          </cell>
        </row>
        <row r="5155">
          <cell r="A5155">
            <v>5154</v>
          </cell>
          <cell r="B5155">
            <v>42780</v>
          </cell>
          <cell r="C5155" t="str">
            <v>FEBRERO</v>
          </cell>
          <cell r="D5155" t="str">
            <v>2017</v>
          </cell>
          <cell r="E5155">
            <v>1034</v>
          </cell>
          <cell r="F5155" t="str">
            <v>C9N-807</v>
          </cell>
          <cell r="G5155" t="str">
            <v>B4O-994</v>
          </cell>
          <cell r="H5155" t="str">
            <v>LAS BAMBAS</v>
          </cell>
          <cell r="I5155">
            <v>219415</v>
          </cell>
          <cell r="J5155" t="str">
            <v>REPUESTO</v>
          </cell>
          <cell r="K5155" t="str">
            <v>FILTRO DE AIRE SECUANDARIO</v>
          </cell>
          <cell r="L5155">
            <v>1</v>
          </cell>
          <cell r="M5155" t="str">
            <v>UNID.</v>
          </cell>
          <cell r="N5155" t="str">
            <v>TRACTO</v>
          </cell>
          <cell r="O5155">
            <v>10</v>
          </cell>
          <cell r="P5155" t="str">
            <v>M5</v>
          </cell>
          <cell r="Q5155" t="str">
            <v>J1</v>
          </cell>
          <cell r="R5155" t="str">
            <v>J8</v>
          </cell>
          <cell r="S5155" t="str">
            <v>PENDIENTE</v>
          </cell>
          <cell r="T5155">
            <v>0</v>
          </cell>
          <cell r="U5155" t="str">
            <v>LOPEZ RUIZ WILBERTO</v>
          </cell>
          <cell r="V5155" t="str">
            <v>FLOREZ CONDORI  JOSE WILLIANS</v>
          </cell>
        </row>
        <row r="5156">
          <cell r="A5156">
            <v>5155</v>
          </cell>
          <cell r="B5156">
            <v>42780</v>
          </cell>
          <cell r="C5156" t="str">
            <v>FEBRERO</v>
          </cell>
          <cell r="D5156" t="str">
            <v>2017</v>
          </cell>
          <cell r="E5156">
            <v>1029</v>
          </cell>
          <cell r="F5156" t="str">
            <v>X2W-761</v>
          </cell>
          <cell r="G5156" t="str">
            <v>C5V-996</v>
          </cell>
          <cell r="H5156" t="str">
            <v>LAS BAMBAS</v>
          </cell>
          <cell r="I5156">
            <v>152928</v>
          </cell>
          <cell r="J5156" t="str">
            <v>REPUESTO</v>
          </cell>
          <cell r="K5156" t="str">
            <v>LLANTA REENCAUCHADA IZB</v>
          </cell>
          <cell r="L5156">
            <v>1</v>
          </cell>
          <cell r="M5156" t="str">
            <v>UNID.</v>
          </cell>
          <cell r="N5156" t="str">
            <v>CISTERNA</v>
          </cell>
          <cell r="O5156">
            <v>0</v>
          </cell>
          <cell r="P5156" t="str">
            <v>N1</v>
          </cell>
          <cell r="Q5156" t="str">
            <v>J1</v>
          </cell>
          <cell r="R5156" t="str">
            <v>J8</v>
          </cell>
          <cell r="S5156" t="str">
            <v>ENTREGADO</v>
          </cell>
          <cell r="T5156">
            <v>42780</v>
          </cell>
          <cell r="U5156" t="str">
            <v>AGUILAR CCANTUTA WILLY</v>
          </cell>
          <cell r="V5156" t="str">
            <v>FLOREZ CONDORI  JOSE WILLIANS</v>
          </cell>
        </row>
        <row r="5157">
          <cell r="A5157">
            <v>5156</v>
          </cell>
          <cell r="B5157">
            <v>42780</v>
          </cell>
          <cell r="C5157" t="str">
            <v>FEBRERO</v>
          </cell>
          <cell r="D5157" t="str">
            <v>2017</v>
          </cell>
          <cell r="E5157">
            <v>1020</v>
          </cell>
          <cell r="F5157" t="str">
            <v>D3S-725</v>
          </cell>
          <cell r="G5157" t="str">
            <v>TBL-977</v>
          </cell>
          <cell r="H5157" t="str">
            <v>LAS BAMBAS</v>
          </cell>
          <cell r="I5157">
            <v>154037</v>
          </cell>
          <cell r="J5157" t="str">
            <v>REPUESTO</v>
          </cell>
          <cell r="K5157" t="str">
            <v>LLANTA REENCAUCHADA IZB</v>
          </cell>
          <cell r="L5157">
            <v>1</v>
          </cell>
          <cell r="M5157" t="str">
            <v>UNID.</v>
          </cell>
          <cell r="N5157" t="str">
            <v>CISTERNA</v>
          </cell>
          <cell r="O5157">
            <v>0</v>
          </cell>
          <cell r="P5157" t="str">
            <v>N1</v>
          </cell>
          <cell r="Q5157" t="str">
            <v>J1</v>
          </cell>
          <cell r="R5157" t="str">
            <v>J8</v>
          </cell>
          <cell r="S5157" t="str">
            <v>ENTREGADO</v>
          </cell>
          <cell r="T5157">
            <v>42780</v>
          </cell>
          <cell r="U5157" t="str">
            <v>AGUILAR CCANTUTA WILLY</v>
          </cell>
          <cell r="V5157" t="str">
            <v>FLOREZ CONDORI  JOSE WILLIANS</v>
          </cell>
        </row>
        <row r="5158">
          <cell r="A5158">
            <v>5157</v>
          </cell>
          <cell r="B5158">
            <v>42780</v>
          </cell>
          <cell r="C5158" t="str">
            <v>FEBRERO</v>
          </cell>
          <cell r="D5158" t="str">
            <v>2017</v>
          </cell>
          <cell r="E5158">
            <v>1036</v>
          </cell>
          <cell r="F5158" t="str">
            <v>D3S-767</v>
          </cell>
          <cell r="G5158" t="str">
            <v>B8L-973</v>
          </cell>
          <cell r="H5158" t="str">
            <v>LAS BAMBAS</v>
          </cell>
          <cell r="I5158">
            <v>193467</v>
          </cell>
          <cell r="J5158" t="str">
            <v>REPUESTO</v>
          </cell>
          <cell r="K5158" t="str">
            <v>GOBERNADOR  DE AIRE</v>
          </cell>
          <cell r="L5158">
            <v>1</v>
          </cell>
          <cell r="M5158" t="str">
            <v>UNID.</v>
          </cell>
          <cell r="N5158" t="str">
            <v>CISTERNA</v>
          </cell>
          <cell r="O5158">
            <v>0</v>
          </cell>
          <cell r="P5158" t="str">
            <v>M5</v>
          </cell>
          <cell r="Q5158" t="str">
            <v>J1</v>
          </cell>
          <cell r="R5158" t="str">
            <v>J8</v>
          </cell>
          <cell r="S5158" t="str">
            <v>ENTREGADO</v>
          </cell>
          <cell r="T5158">
            <v>42780</v>
          </cell>
          <cell r="U5158" t="str">
            <v>LOPEZ RUIZ WILBERTO</v>
          </cell>
          <cell r="V5158" t="str">
            <v>FLOREZ CONDORI  JOSE WILLIANS</v>
          </cell>
        </row>
        <row r="5159">
          <cell r="A5159">
            <v>5158</v>
          </cell>
          <cell r="B5159">
            <v>42780</v>
          </cell>
          <cell r="C5159" t="str">
            <v>FEBRERO</v>
          </cell>
          <cell r="D5159" t="str">
            <v>2017</v>
          </cell>
          <cell r="E5159">
            <v>1026</v>
          </cell>
          <cell r="F5159" t="str">
            <v>D7V-714</v>
          </cell>
          <cell r="G5159" t="str">
            <v>F7M-971</v>
          </cell>
          <cell r="H5159" t="str">
            <v>LAS BAMBAS</v>
          </cell>
          <cell r="I5159">
            <v>57787</v>
          </cell>
          <cell r="J5159" t="str">
            <v>REPUESTO</v>
          </cell>
          <cell r="K5159" t="str">
            <v>REPAIR KIT SERVO EMBRAGUE</v>
          </cell>
          <cell r="L5159">
            <v>1</v>
          </cell>
          <cell r="M5159" t="str">
            <v>UNID.</v>
          </cell>
          <cell r="N5159" t="str">
            <v>TRACTO</v>
          </cell>
          <cell r="O5159">
            <v>10</v>
          </cell>
          <cell r="P5159" t="str">
            <v>M5</v>
          </cell>
          <cell r="Q5159" t="str">
            <v>J1</v>
          </cell>
          <cell r="R5159" t="str">
            <v>J8</v>
          </cell>
          <cell r="S5159" t="str">
            <v>PENDIENTE</v>
          </cell>
          <cell r="T5159">
            <v>0</v>
          </cell>
          <cell r="U5159" t="str">
            <v>LOPEZ RUIZ WILBERTO</v>
          </cell>
          <cell r="V5159" t="str">
            <v>FLOREZ CONDORI  JOSE WILLIANS</v>
          </cell>
        </row>
        <row r="5160">
          <cell r="A5160">
            <v>5159</v>
          </cell>
          <cell r="B5160">
            <v>42780</v>
          </cell>
          <cell r="C5160" t="str">
            <v>FEBRERO</v>
          </cell>
          <cell r="D5160" t="str">
            <v>2017</v>
          </cell>
          <cell r="E5160">
            <v>1026</v>
          </cell>
          <cell r="F5160" t="str">
            <v>D7V-714</v>
          </cell>
          <cell r="G5160" t="str">
            <v>F7M-971</v>
          </cell>
          <cell r="H5160" t="str">
            <v>LAS BAMBAS</v>
          </cell>
          <cell r="I5160">
            <v>57787</v>
          </cell>
          <cell r="J5160" t="str">
            <v>REPUESTO</v>
          </cell>
          <cell r="K5160" t="str">
            <v>CILINDRO MAESTRO</v>
          </cell>
          <cell r="L5160">
            <v>1</v>
          </cell>
          <cell r="M5160" t="str">
            <v>UNID.</v>
          </cell>
          <cell r="N5160" t="str">
            <v>TRACTO</v>
          </cell>
          <cell r="O5160">
            <v>10</v>
          </cell>
          <cell r="P5160" t="str">
            <v>M5</v>
          </cell>
          <cell r="Q5160" t="str">
            <v>J1</v>
          </cell>
          <cell r="R5160" t="str">
            <v>J8</v>
          </cell>
          <cell r="S5160" t="str">
            <v>PENDIENTE</v>
          </cell>
          <cell r="T5160">
            <v>0</v>
          </cell>
          <cell r="U5160" t="str">
            <v>LOPEZ RUIZ WILBERTO</v>
          </cell>
          <cell r="V5160" t="str">
            <v>FLOREZ CONDORI  JOSE WILLIANS</v>
          </cell>
        </row>
        <row r="5161">
          <cell r="A5161">
            <v>5160</v>
          </cell>
          <cell r="B5161">
            <v>42780</v>
          </cell>
          <cell r="C5161" t="str">
            <v>FEBRERO</v>
          </cell>
          <cell r="D5161" t="str">
            <v>2017</v>
          </cell>
          <cell r="E5161">
            <v>1026</v>
          </cell>
          <cell r="F5161" t="str">
            <v>D7V-714</v>
          </cell>
          <cell r="G5161" t="str">
            <v>F7M-971</v>
          </cell>
          <cell r="H5161" t="str">
            <v>LAS BAMBAS</v>
          </cell>
          <cell r="I5161">
            <v>57787</v>
          </cell>
          <cell r="J5161" t="str">
            <v>REPUESTO</v>
          </cell>
          <cell r="K5161" t="str">
            <v>CASQUILLO</v>
          </cell>
          <cell r="L5161">
            <v>1</v>
          </cell>
          <cell r="M5161" t="str">
            <v>UNID.</v>
          </cell>
          <cell r="N5161" t="str">
            <v>TRACTO</v>
          </cell>
          <cell r="O5161">
            <v>10</v>
          </cell>
          <cell r="P5161" t="str">
            <v>M5</v>
          </cell>
          <cell r="Q5161" t="str">
            <v>J1</v>
          </cell>
          <cell r="R5161" t="str">
            <v>J8</v>
          </cell>
          <cell r="S5161" t="str">
            <v>PENDIENTE</v>
          </cell>
          <cell r="T5161">
            <v>0</v>
          </cell>
          <cell r="U5161" t="str">
            <v>LOPEZ RUIZ WILBERTO</v>
          </cell>
          <cell r="V5161" t="str">
            <v>FLOREZ CONDORI  JOSE WILLIANS</v>
          </cell>
        </row>
        <row r="5162">
          <cell r="A5162">
            <v>5161</v>
          </cell>
          <cell r="B5162">
            <v>42780</v>
          </cell>
          <cell r="C5162" t="str">
            <v>FEBRERO</v>
          </cell>
          <cell r="D5162" t="str">
            <v>2017</v>
          </cell>
          <cell r="E5162">
            <v>1042</v>
          </cell>
          <cell r="F5162" t="str">
            <v>D4T-927</v>
          </cell>
          <cell r="G5162" t="str">
            <v>B4Q-976</v>
          </cell>
          <cell r="H5162" t="str">
            <v>LAS BAMBAS</v>
          </cell>
          <cell r="I5162">
            <v>198374</v>
          </cell>
          <cell r="J5162" t="str">
            <v>REPUESTO</v>
          </cell>
          <cell r="K5162" t="str">
            <v>AGUA LIMPIA PARABRISA</v>
          </cell>
          <cell r="L5162">
            <v>1</v>
          </cell>
          <cell r="M5162" t="str">
            <v>UNID.</v>
          </cell>
          <cell r="N5162" t="str">
            <v>TRACTO</v>
          </cell>
          <cell r="O5162">
            <v>10</v>
          </cell>
          <cell r="P5162" t="str">
            <v>M5</v>
          </cell>
          <cell r="Q5162" t="str">
            <v>J1</v>
          </cell>
          <cell r="R5162" t="str">
            <v>J8</v>
          </cell>
          <cell r="S5162" t="str">
            <v>PENDIENTE</v>
          </cell>
          <cell r="T5162">
            <v>0</v>
          </cell>
          <cell r="U5162" t="str">
            <v>LOPEZ RUIZ WILBERTO</v>
          </cell>
          <cell r="V5162" t="str">
            <v>FLOREZ CONDORI  JOSE WILLIANS</v>
          </cell>
        </row>
        <row r="5163">
          <cell r="A5163">
            <v>5162</v>
          </cell>
          <cell r="B5163">
            <v>42780</v>
          </cell>
          <cell r="C5163" t="str">
            <v>FEBRERO</v>
          </cell>
          <cell r="D5163" t="str">
            <v>2017</v>
          </cell>
          <cell r="E5163">
            <v>1042</v>
          </cell>
          <cell r="F5163" t="str">
            <v>D4T-927</v>
          </cell>
          <cell r="G5163" t="str">
            <v>B4Q-976</v>
          </cell>
          <cell r="H5163" t="str">
            <v>LAS BAMBAS</v>
          </cell>
          <cell r="I5163">
            <v>198374</v>
          </cell>
          <cell r="J5163" t="str">
            <v>REPUESTO</v>
          </cell>
          <cell r="K5163" t="str">
            <v>REFRIGERANTE</v>
          </cell>
          <cell r="L5163">
            <v>1</v>
          </cell>
          <cell r="M5163" t="str">
            <v>UNID.</v>
          </cell>
          <cell r="N5163" t="str">
            <v>TRACTO</v>
          </cell>
          <cell r="O5163">
            <v>10</v>
          </cell>
          <cell r="P5163" t="str">
            <v>M5</v>
          </cell>
          <cell r="Q5163" t="str">
            <v>J1</v>
          </cell>
          <cell r="R5163" t="str">
            <v>J8</v>
          </cell>
          <cell r="S5163" t="str">
            <v>PENDIENTE</v>
          </cell>
          <cell r="T5163">
            <v>0</v>
          </cell>
          <cell r="U5163" t="str">
            <v>LOPEZ RUIZ WILBERTO</v>
          </cell>
          <cell r="V5163" t="str">
            <v>FLOREZ CONDORI  JOSE WILLIANS</v>
          </cell>
        </row>
        <row r="5164">
          <cell r="A5164">
            <v>5163</v>
          </cell>
          <cell r="B5164">
            <v>42780</v>
          </cell>
          <cell r="C5164" t="str">
            <v>FEBRERO</v>
          </cell>
          <cell r="D5164" t="str">
            <v>2017</v>
          </cell>
          <cell r="E5164">
            <v>200</v>
          </cell>
          <cell r="F5164" t="str">
            <v>TALLER</v>
          </cell>
          <cell r="G5164" t="str">
            <v>TALLER</v>
          </cell>
          <cell r="H5164" t="str">
            <v>TALLER</v>
          </cell>
          <cell r="I5164" t="str">
            <v>TALLER</v>
          </cell>
          <cell r="J5164" t="str">
            <v>REPUESTO</v>
          </cell>
          <cell r="K5164" t="str">
            <v>MANOMETRO DE OXIGENO</v>
          </cell>
          <cell r="L5164">
            <v>1</v>
          </cell>
          <cell r="M5164" t="str">
            <v>UNID.</v>
          </cell>
          <cell r="N5164" t="str">
            <v>TALLER</v>
          </cell>
          <cell r="O5164">
            <v>10</v>
          </cell>
          <cell r="P5164" t="str">
            <v>J6</v>
          </cell>
          <cell r="Q5164" t="str">
            <v>J1</v>
          </cell>
          <cell r="R5164" t="str">
            <v>J8</v>
          </cell>
          <cell r="S5164" t="str">
            <v>PENDIENTE</v>
          </cell>
          <cell r="T5164">
            <v>0</v>
          </cell>
          <cell r="U5164" t="str">
            <v>VILLANUEVA BEJAR  YHORDAN MICHEL</v>
          </cell>
          <cell r="V5164" t="str">
            <v>FLOREZ CONDORI  JOSE WILLIANS</v>
          </cell>
        </row>
        <row r="5165">
          <cell r="A5165">
            <v>5164</v>
          </cell>
          <cell r="B5165">
            <v>42780</v>
          </cell>
          <cell r="C5165" t="str">
            <v>FEBRERO</v>
          </cell>
          <cell r="D5165" t="str">
            <v>2017</v>
          </cell>
          <cell r="E5165">
            <v>200</v>
          </cell>
          <cell r="F5165" t="str">
            <v>TALLER</v>
          </cell>
          <cell r="G5165" t="str">
            <v>TALLER</v>
          </cell>
          <cell r="H5165" t="str">
            <v>TALLER</v>
          </cell>
          <cell r="I5165" t="str">
            <v>TALLER</v>
          </cell>
          <cell r="J5165" t="str">
            <v>REPUESTO</v>
          </cell>
          <cell r="K5165" t="str">
            <v>BOQUILLA DE OXICORTE NRO 01</v>
          </cell>
          <cell r="L5165">
            <v>1</v>
          </cell>
          <cell r="M5165" t="str">
            <v>UNID.</v>
          </cell>
          <cell r="N5165" t="str">
            <v>TALLER</v>
          </cell>
          <cell r="O5165">
            <v>10</v>
          </cell>
          <cell r="P5165" t="str">
            <v>J6</v>
          </cell>
          <cell r="Q5165" t="str">
            <v>J1</v>
          </cell>
          <cell r="R5165" t="str">
            <v>J8</v>
          </cell>
          <cell r="S5165" t="str">
            <v>PENDIENTE</v>
          </cell>
          <cell r="T5165">
            <v>0</v>
          </cell>
          <cell r="U5165" t="str">
            <v>VILLANUEVA BEJAR  YHORDAN MICHEL</v>
          </cell>
          <cell r="V5165" t="str">
            <v>FLOREZ CONDORI  JOSE WILLIANS</v>
          </cell>
        </row>
        <row r="5166">
          <cell r="A5166">
            <v>5165</v>
          </cell>
          <cell r="B5166">
            <v>42780</v>
          </cell>
          <cell r="C5166" t="str">
            <v>FEBRERO</v>
          </cell>
          <cell r="D5166" t="str">
            <v>2017</v>
          </cell>
          <cell r="E5166">
            <v>1042</v>
          </cell>
          <cell r="F5166" t="str">
            <v>D4T-927</v>
          </cell>
          <cell r="G5166" t="str">
            <v>B4Q-976</v>
          </cell>
          <cell r="H5166" t="str">
            <v>LAS BAMBAS</v>
          </cell>
          <cell r="I5166">
            <v>198374</v>
          </cell>
          <cell r="J5166" t="str">
            <v>REPUESTO</v>
          </cell>
          <cell r="K5166" t="str">
            <v>CLAXON</v>
          </cell>
          <cell r="L5166">
            <v>1</v>
          </cell>
          <cell r="M5166" t="str">
            <v>UNID.</v>
          </cell>
          <cell r="N5166" t="str">
            <v>TRACTO</v>
          </cell>
          <cell r="O5166">
            <v>10</v>
          </cell>
          <cell r="P5166" t="str">
            <v>E2</v>
          </cell>
          <cell r="Q5166" t="str">
            <v>J1</v>
          </cell>
          <cell r="R5166" t="str">
            <v>J8</v>
          </cell>
          <cell r="S5166" t="str">
            <v>PENDIENTE</v>
          </cell>
          <cell r="T5166">
            <v>0</v>
          </cell>
          <cell r="U5166" t="str">
            <v>YUCA BELLIDO BORIS YERSY</v>
          </cell>
          <cell r="V5166" t="str">
            <v>FLOREZ CONDORI  JOSE WILLIANS</v>
          </cell>
        </row>
        <row r="5167">
          <cell r="A5167">
            <v>5166</v>
          </cell>
          <cell r="B5167">
            <v>42781</v>
          </cell>
          <cell r="C5167" t="str">
            <v>FEBRERO</v>
          </cell>
          <cell r="D5167" t="str">
            <v>2017</v>
          </cell>
          <cell r="E5167">
            <v>200</v>
          </cell>
          <cell r="F5167" t="str">
            <v>TALLER</v>
          </cell>
          <cell r="G5167" t="str">
            <v>TALLER</v>
          </cell>
          <cell r="H5167" t="str">
            <v>TALLER</v>
          </cell>
          <cell r="I5167" t="str">
            <v>TALLER</v>
          </cell>
          <cell r="J5167" t="str">
            <v>MATERIALES</v>
          </cell>
          <cell r="K5167" t="str">
            <v>SOLDIMIX</v>
          </cell>
          <cell r="L5167">
            <v>1</v>
          </cell>
          <cell r="M5167" t="str">
            <v>UNID.</v>
          </cell>
          <cell r="N5167" t="str">
            <v>TALLER</v>
          </cell>
          <cell r="O5167">
            <v>9</v>
          </cell>
          <cell r="P5167" t="str">
            <v>E2</v>
          </cell>
          <cell r="Q5167" t="str">
            <v>J1</v>
          </cell>
          <cell r="R5167" t="str">
            <v>J8</v>
          </cell>
          <cell r="S5167" t="str">
            <v>PENDIENTE</v>
          </cell>
          <cell r="T5167">
            <v>0</v>
          </cell>
          <cell r="U5167" t="str">
            <v>YUCA BELLIDO BORIS YERSY</v>
          </cell>
          <cell r="V5167" t="str">
            <v>FLOREZ CONDORI  JOSE WILLIANS</v>
          </cell>
        </row>
        <row r="5168">
          <cell r="A5168">
            <v>5167</v>
          </cell>
          <cell r="B5168">
            <v>42781</v>
          </cell>
          <cell r="C5168" t="str">
            <v>FEBRERO</v>
          </cell>
          <cell r="D5168" t="str">
            <v>2017</v>
          </cell>
          <cell r="E5168">
            <v>200</v>
          </cell>
          <cell r="F5168" t="str">
            <v>TALLER</v>
          </cell>
          <cell r="G5168" t="str">
            <v>TALLER</v>
          </cell>
          <cell r="H5168" t="str">
            <v>TALLER</v>
          </cell>
          <cell r="I5168" t="str">
            <v>TALLER</v>
          </cell>
          <cell r="J5168" t="str">
            <v>MATERIALES</v>
          </cell>
          <cell r="K5168" t="str">
            <v>TRIZ</v>
          </cell>
          <cell r="L5168">
            <v>1</v>
          </cell>
          <cell r="M5168" t="str">
            <v>UNID.</v>
          </cell>
          <cell r="N5168" t="str">
            <v>TALLER</v>
          </cell>
          <cell r="O5168">
            <v>9</v>
          </cell>
          <cell r="P5168" t="str">
            <v>E2</v>
          </cell>
          <cell r="Q5168" t="str">
            <v>J1</v>
          </cell>
          <cell r="R5168" t="str">
            <v>J8</v>
          </cell>
          <cell r="S5168" t="str">
            <v>PENDIENTE</v>
          </cell>
          <cell r="T5168">
            <v>0</v>
          </cell>
          <cell r="U5168" t="str">
            <v>YUCA BELLIDO BORIS YERSY</v>
          </cell>
          <cell r="V5168" t="str">
            <v>FLOREZ CONDORI  JOSE WILLIANS</v>
          </cell>
        </row>
        <row r="5169">
          <cell r="A5169">
            <v>5168</v>
          </cell>
          <cell r="B5169">
            <v>42781</v>
          </cell>
          <cell r="C5169" t="str">
            <v>FEBRERO</v>
          </cell>
          <cell r="D5169" t="str">
            <v>2017</v>
          </cell>
          <cell r="E5169">
            <v>1026</v>
          </cell>
          <cell r="F5169" t="str">
            <v>D7V-714</v>
          </cell>
          <cell r="G5169" t="str">
            <v>F7M-971</v>
          </cell>
          <cell r="H5169" t="str">
            <v>LAS BAMBAS</v>
          </cell>
          <cell r="I5169">
            <v>57787</v>
          </cell>
          <cell r="J5169" t="str">
            <v>REPUESTO</v>
          </cell>
          <cell r="K5169" t="str">
            <v>AGUA LIMPIA PARABRISA</v>
          </cell>
          <cell r="L5169">
            <v>1</v>
          </cell>
          <cell r="M5169" t="str">
            <v>GLNS.</v>
          </cell>
          <cell r="N5169" t="str">
            <v>TRACTO</v>
          </cell>
          <cell r="O5169">
            <v>9</v>
          </cell>
          <cell r="P5169" t="str">
            <v>M5</v>
          </cell>
          <cell r="Q5169" t="str">
            <v>J1</v>
          </cell>
          <cell r="R5169" t="str">
            <v>J8</v>
          </cell>
          <cell r="S5169" t="str">
            <v>PENDIENTE</v>
          </cell>
          <cell r="T5169">
            <v>0</v>
          </cell>
          <cell r="U5169" t="str">
            <v>LOPEZ RUIZ WILBERTO</v>
          </cell>
          <cell r="V5169" t="str">
            <v>FLOREZ CONDORI  JOSE WILLIANS</v>
          </cell>
        </row>
        <row r="5170">
          <cell r="A5170">
            <v>5169</v>
          </cell>
          <cell r="B5170">
            <v>42781</v>
          </cell>
          <cell r="C5170" t="str">
            <v>FEBRERO</v>
          </cell>
          <cell r="D5170" t="str">
            <v>2017</v>
          </cell>
          <cell r="E5170">
            <v>1043</v>
          </cell>
          <cell r="F5170" t="str">
            <v>ABQ-703</v>
          </cell>
          <cell r="G5170" t="str">
            <v>D0Z-994</v>
          </cell>
          <cell r="H5170" t="str">
            <v>LAS BAMBAS</v>
          </cell>
          <cell r="I5170">
            <v>111799</v>
          </cell>
          <cell r="J5170" t="str">
            <v>REPUESTO</v>
          </cell>
          <cell r="K5170" t="str">
            <v>FOCO 9066</v>
          </cell>
          <cell r="L5170">
            <v>1</v>
          </cell>
          <cell r="M5170" t="str">
            <v>UNID.</v>
          </cell>
          <cell r="N5170" t="str">
            <v>TRACTO</v>
          </cell>
          <cell r="O5170">
            <v>9</v>
          </cell>
          <cell r="P5170" t="str">
            <v>E2</v>
          </cell>
          <cell r="Q5170" t="str">
            <v>J1</v>
          </cell>
          <cell r="R5170" t="str">
            <v>J8</v>
          </cell>
          <cell r="S5170" t="str">
            <v>PENDIENTE</v>
          </cell>
          <cell r="T5170">
            <v>0</v>
          </cell>
          <cell r="U5170" t="str">
            <v>YUCA BELLIDO BORIS YERSY</v>
          </cell>
          <cell r="V5170" t="str">
            <v>FLOREZ CONDORI  JOSE WILLIANS</v>
          </cell>
        </row>
        <row r="5171">
          <cell r="A5171">
            <v>5170</v>
          </cell>
          <cell r="B5171">
            <v>42781</v>
          </cell>
          <cell r="C5171" t="str">
            <v>FEBRERO</v>
          </cell>
          <cell r="D5171" t="str">
            <v>2017</v>
          </cell>
          <cell r="E5171">
            <v>1041</v>
          </cell>
          <cell r="F5171" t="str">
            <v>D3O-742</v>
          </cell>
          <cell r="G5171" t="str">
            <v>B8L-971</v>
          </cell>
          <cell r="H5171" t="str">
            <v>LAS BAMBAS</v>
          </cell>
          <cell r="I5171">
            <v>193449</v>
          </cell>
          <cell r="J5171" t="str">
            <v>REPUESTO</v>
          </cell>
          <cell r="K5171" t="str">
            <v>SOLDADURA SUPERCITO 5/32</v>
          </cell>
          <cell r="L5171">
            <v>1</v>
          </cell>
          <cell r="M5171" t="str">
            <v>KG.</v>
          </cell>
          <cell r="N5171" t="str">
            <v>CISTERNA</v>
          </cell>
          <cell r="O5171">
            <v>9</v>
          </cell>
          <cell r="P5171" t="str">
            <v>S5</v>
          </cell>
          <cell r="Q5171" t="str">
            <v>J1</v>
          </cell>
          <cell r="R5171" t="str">
            <v>J8</v>
          </cell>
          <cell r="S5171" t="str">
            <v>PENDIENTE</v>
          </cell>
          <cell r="T5171">
            <v>0</v>
          </cell>
          <cell r="U5171" t="str">
            <v>HUAMAN MOZO LEONARDO</v>
          </cell>
          <cell r="V5171" t="str">
            <v>FLOREZ CONDORI  JOSE WILLIANS</v>
          </cell>
        </row>
        <row r="5172">
          <cell r="A5172">
            <v>5171</v>
          </cell>
          <cell r="B5172">
            <v>42781</v>
          </cell>
          <cell r="C5172" t="str">
            <v>FEBRERO</v>
          </cell>
          <cell r="D5172" t="str">
            <v>2017</v>
          </cell>
          <cell r="E5172">
            <v>1041</v>
          </cell>
          <cell r="F5172" t="str">
            <v>D3O-742</v>
          </cell>
          <cell r="G5172" t="str">
            <v>B8L-971</v>
          </cell>
          <cell r="H5172" t="str">
            <v>LAS BAMBAS</v>
          </cell>
          <cell r="I5172">
            <v>193449</v>
          </cell>
          <cell r="J5172" t="str">
            <v>REPUESTO</v>
          </cell>
          <cell r="K5172" t="str">
            <v>SOLDAURA CELLOCOR 1/8</v>
          </cell>
          <cell r="L5172">
            <v>1</v>
          </cell>
          <cell r="M5172" t="str">
            <v>KG.</v>
          </cell>
          <cell r="N5172" t="str">
            <v>CISTERNA</v>
          </cell>
          <cell r="O5172">
            <v>9</v>
          </cell>
          <cell r="P5172" t="str">
            <v>S5</v>
          </cell>
          <cell r="Q5172" t="str">
            <v>J1</v>
          </cell>
          <cell r="R5172" t="str">
            <v>J8</v>
          </cell>
          <cell r="S5172" t="str">
            <v>PENDIENTE</v>
          </cell>
          <cell r="T5172">
            <v>0</v>
          </cell>
          <cell r="U5172" t="str">
            <v>HUAMAN MOZO LEONARDO</v>
          </cell>
          <cell r="V5172" t="str">
            <v>FLOREZ CONDORI  JOSE WILLIANS</v>
          </cell>
        </row>
        <row r="5173">
          <cell r="A5173">
            <v>5172</v>
          </cell>
          <cell r="B5173">
            <v>42781</v>
          </cell>
          <cell r="C5173" t="str">
            <v>FEBRERO</v>
          </cell>
          <cell r="D5173" t="str">
            <v>2017</v>
          </cell>
          <cell r="E5173">
            <v>1031</v>
          </cell>
          <cell r="F5173" t="str">
            <v>C5R-896</v>
          </cell>
          <cell r="G5173" t="str">
            <v>A0U-977</v>
          </cell>
          <cell r="H5173" t="str">
            <v>LAS BAMBAS</v>
          </cell>
          <cell r="I5173">
            <v>218990</v>
          </cell>
          <cell r="J5173" t="str">
            <v>REPUESTO</v>
          </cell>
          <cell r="K5173" t="str">
            <v>FILTRO COMBUSTIBLE DE VALVULA</v>
          </cell>
          <cell r="L5173">
            <v>1</v>
          </cell>
          <cell r="M5173" t="str">
            <v>UNID.</v>
          </cell>
          <cell r="N5173" t="str">
            <v>TRACTO</v>
          </cell>
          <cell r="O5173">
            <v>9</v>
          </cell>
          <cell r="P5173" t="str">
            <v>M5</v>
          </cell>
          <cell r="Q5173" t="str">
            <v>J1</v>
          </cell>
          <cell r="R5173" t="str">
            <v>J8</v>
          </cell>
          <cell r="S5173" t="str">
            <v>PENDIENTE</v>
          </cell>
          <cell r="T5173">
            <v>0</v>
          </cell>
          <cell r="U5173" t="str">
            <v>LOPEZ RUIZ WILBERTO</v>
          </cell>
          <cell r="V5173" t="str">
            <v>FLOREZ CONDORI  JOSE WILLIANS</v>
          </cell>
        </row>
        <row r="5174">
          <cell r="A5174">
            <v>5173</v>
          </cell>
          <cell r="B5174">
            <v>42781</v>
          </cell>
          <cell r="C5174" t="str">
            <v>FEBRERO</v>
          </cell>
          <cell r="D5174" t="str">
            <v>2017</v>
          </cell>
          <cell r="E5174">
            <v>1031</v>
          </cell>
          <cell r="F5174" t="str">
            <v>C5R-896</v>
          </cell>
          <cell r="G5174" t="str">
            <v>A0U-977</v>
          </cell>
          <cell r="H5174" t="str">
            <v>LAS BAMBAS</v>
          </cell>
          <cell r="I5174">
            <v>218990</v>
          </cell>
          <cell r="J5174" t="str">
            <v>REPUESTO</v>
          </cell>
          <cell r="K5174" t="str">
            <v>FILTRO DE COMBUSTIBLE PEQUEÑO</v>
          </cell>
          <cell r="L5174">
            <v>1</v>
          </cell>
          <cell r="M5174" t="str">
            <v>UNID.</v>
          </cell>
          <cell r="N5174" t="str">
            <v>TRACTO</v>
          </cell>
          <cell r="O5174">
            <v>9</v>
          </cell>
          <cell r="P5174" t="str">
            <v>M5</v>
          </cell>
          <cell r="Q5174" t="str">
            <v>J1</v>
          </cell>
          <cell r="R5174" t="str">
            <v>J8</v>
          </cell>
          <cell r="S5174" t="str">
            <v>PENDIENTE</v>
          </cell>
          <cell r="T5174">
            <v>0</v>
          </cell>
          <cell r="U5174" t="str">
            <v>LOPEZ RUIZ WILBERTO</v>
          </cell>
          <cell r="V5174" t="str">
            <v>FLOREZ CONDORI  JOSE WILLIANS</v>
          </cell>
        </row>
        <row r="5175">
          <cell r="A5175">
            <v>5174</v>
          </cell>
          <cell r="B5175">
            <v>42781</v>
          </cell>
          <cell r="C5175" t="str">
            <v>FEBRERO</v>
          </cell>
          <cell r="D5175" t="str">
            <v>2017</v>
          </cell>
          <cell r="E5175">
            <v>1045</v>
          </cell>
          <cell r="F5175" t="str">
            <v>X2W-765</v>
          </cell>
          <cell r="G5175" t="str">
            <v>C5V-993</v>
          </cell>
          <cell r="H5175" t="str">
            <v>LAS BAMBAS</v>
          </cell>
          <cell r="I5175">
            <v>165541</v>
          </cell>
          <cell r="J5175" t="str">
            <v>REPUESTO</v>
          </cell>
          <cell r="K5175" t="str">
            <v>FOCO 2 CONTACTO 12V</v>
          </cell>
          <cell r="L5175">
            <v>1</v>
          </cell>
          <cell r="M5175" t="str">
            <v>UNID.</v>
          </cell>
          <cell r="N5175" t="str">
            <v>TRACTO</v>
          </cell>
          <cell r="O5175">
            <v>9</v>
          </cell>
          <cell r="P5175" t="str">
            <v>E3</v>
          </cell>
          <cell r="Q5175" t="str">
            <v>J1</v>
          </cell>
          <cell r="R5175" t="str">
            <v>J8</v>
          </cell>
          <cell r="S5175" t="str">
            <v>PENDIENTE</v>
          </cell>
          <cell r="T5175">
            <v>0</v>
          </cell>
          <cell r="U5175" t="str">
            <v>CONDORI CHURATA ALEX</v>
          </cell>
          <cell r="V5175" t="str">
            <v>FLOREZ CONDORI  JOSE WILLIANS</v>
          </cell>
        </row>
        <row r="5176">
          <cell r="A5176">
            <v>5175</v>
          </cell>
          <cell r="B5176">
            <v>42781</v>
          </cell>
          <cell r="C5176" t="str">
            <v>FEBRERO</v>
          </cell>
          <cell r="D5176" t="str">
            <v>2017</v>
          </cell>
          <cell r="E5176">
            <v>1040</v>
          </cell>
          <cell r="F5176" t="str">
            <v>X2W-762</v>
          </cell>
          <cell r="G5176" t="str">
            <v>C5V-998</v>
          </cell>
          <cell r="H5176" t="str">
            <v>LAS BAMBAS</v>
          </cell>
          <cell r="I5176">
            <v>165665</v>
          </cell>
          <cell r="J5176" t="str">
            <v>REPUESTO</v>
          </cell>
          <cell r="K5176" t="str">
            <v>FOCO 2 CONTACTO 12V</v>
          </cell>
          <cell r="L5176">
            <v>1</v>
          </cell>
          <cell r="M5176" t="str">
            <v>UNID.</v>
          </cell>
          <cell r="N5176" t="str">
            <v>TRACTO</v>
          </cell>
          <cell r="O5176">
            <v>9</v>
          </cell>
          <cell r="P5176" t="str">
            <v>E2</v>
          </cell>
          <cell r="Q5176" t="str">
            <v>J1</v>
          </cell>
          <cell r="R5176" t="str">
            <v>J8</v>
          </cell>
          <cell r="S5176" t="str">
            <v>PENDIENTE</v>
          </cell>
          <cell r="T5176">
            <v>0</v>
          </cell>
          <cell r="U5176" t="str">
            <v>YUCA BELLIDO BORIS YERSY</v>
          </cell>
          <cell r="V5176" t="str">
            <v>FLOREZ CONDORI  JOSE WILLIANS</v>
          </cell>
        </row>
        <row r="5177">
          <cell r="A5177">
            <v>5176</v>
          </cell>
          <cell r="B5177">
            <v>42781</v>
          </cell>
          <cell r="C5177" t="str">
            <v>FEBRERO</v>
          </cell>
          <cell r="D5177" t="str">
            <v>2017</v>
          </cell>
          <cell r="E5177">
            <v>1040</v>
          </cell>
          <cell r="F5177" t="str">
            <v>X2W-762</v>
          </cell>
          <cell r="G5177" t="str">
            <v>C5V-998</v>
          </cell>
          <cell r="H5177" t="str">
            <v>LAS BAMBAS</v>
          </cell>
          <cell r="I5177">
            <v>165665</v>
          </cell>
          <cell r="J5177" t="str">
            <v>REPUESTO</v>
          </cell>
          <cell r="K5177" t="str">
            <v>FARO REDONDO PEQUEÑO LATERAL</v>
          </cell>
          <cell r="L5177">
            <v>1</v>
          </cell>
          <cell r="M5177" t="str">
            <v>UNID.</v>
          </cell>
          <cell r="N5177" t="str">
            <v>CISTERNA</v>
          </cell>
          <cell r="O5177">
            <v>9</v>
          </cell>
          <cell r="P5177" t="str">
            <v>E2</v>
          </cell>
          <cell r="Q5177" t="str">
            <v>J1</v>
          </cell>
          <cell r="R5177" t="str">
            <v>J8</v>
          </cell>
          <cell r="S5177" t="str">
            <v>PENDIENTE</v>
          </cell>
          <cell r="T5177">
            <v>0</v>
          </cell>
          <cell r="U5177" t="str">
            <v>YUCA BELLIDO BORIS YERSY</v>
          </cell>
          <cell r="V5177" t="str">
            <v>FLOREZ CONDORI  JOSE WILLIANS</v>
          </cell>
        </row>
        <row r="5178">
          <cell r="A5178">
            <v>5177</v>
          </cell>
          <cell r="B5178">
            <v>42781</v>
          </cell>
          <cell r="C5178" t="str">
            <v>FEBRERO</v>
          </cell>
          <cell r="D5178" t="str">
            <v>2017</v>
          </cell>
          <cell r="E5178">
            <v>1046</v>
          </cell>
          <cell r="F5178" t="str">
            <v>X2W-759</v>
          </cell>
          <cell r="G5178" t="str">
            <v>C5V-999</v>
          </cell>
          <cell r="H5178" t="str">
            <v>LAS BAMBAS</v>
          </cell>
          <cell r="I5178">
            <v>161401</v>
          </cell>
          <cell r="J5178" t="str">
            <v>REPUESTO</v>
          </cell>
          <cell r="K5178" t="str">
            <v>FOCOS LAGRIMAS</v>
          </cell>
          <cell r="L5178">
            <v>2</v>
          </cell>
          <cell r="M5178" t="str">
            <v>UNID.</v>
          </cell>
          <cell r="N5178" t="str">
            <v>TRACTO</v>
          </cell>
          <cell r="O5178">
            <v>9</v>
          </cell>
          <cell r="P5178" t="str">
            <v>E2</v>
          </cell>
          <cell r="Q5178" t="str">
            <v>J1</v>
          </cell>
          <cell r="R5178" t="str">
            <v>J6</v>
          </cell>
          <cell r="S5178" t="str">
            <v>PENDIENTE</v>
          </cell>
          <cell r="T5178">
            <v>0</v>
          </cell>
          <cell r="U5178" t="str">
            <v>YUCA BELLIDO BORIS YERSY</v>
          </cell>
          <cell r="V5178" t="str">
            <v>FLOREZ CONDORI  JOSE WILLIANS</v>
          </cell>
        </row>
        <row r="5179">
          <cell r="A5179">
            <v>5178</v>
          </cell>
          <cell r="B5179">
            <v>42781</v>
          </cell>
          <cell r="C5179" t="str">
            <v>FEBRERO</v>
          </cell>
          <cell r="D5179" t="str">
            <v>2017</v>
          </cell>
          <cell r="E5179">
            <v>200</v>
          </cell>
          <cell r="F5179" t="str">
            <v>TALLER</v>
          </cell>
          <cell r="G5179" t="str">
            <v>TALLER</v>
          </cell>
          <cell r="H5179" t="str">
            <v>TALLER</v>
          </cell>
          <cell r="I5179" t="str">
            <v>TALLER</v>
          </cell>
          <cell r="J5179" t="str">
            <v>REPUESTO</v>
          </cell>
          <cell r="K5179" t="str">
            <v>CALAMINAS</v>
          </cell>
          <cell r="L5179">
            <v>5</v>
          </cell>
          <cell r="M5179" t="str">
            <v>UNID.</v>
          </cell>
          <cell r="N5179" t="str">
            <v>TALLER</v>
          </cell>
          <cell r="O5179">
            <v>9</v>
          </cell>
          <cell r="P5179" t="str">
            <v>J1</v>
          </cell>
          <cell r="Q5179" t="str">
            <v>J1</v>
          </cell>
          <cell r="R5179" t="str">
            <v>J4</v>
          </cell>
          <cell r="S5179" t="str">
            <v>PENDIENTE</v>
          </cell>
          <cell r="T5179">
            <v>0</v>
          </cell>
          <cell r="U5179" t="str">
            <v>FLOREZ CONDORI  JOSE WILLIANS</v>
          </cell>
          <cell r="V5179" t="str">
            <v>FLOREZ CONDORI  JOSE WILLIANS</v>
          </cell>
        </row>
        <row r="5180">
          <cell r="A5180">
            <v>5179</v>
          </cell>
          <cell r="B5180">
            <v>42781</v>
          </cell>
          <cell r="C5180" t="str">
            <v>FEBRERO</v>
          </cell>
          <cell r="D5180" t="str">
            <v>2017</v>
          </cell>
          <cell r="E5180">
            <v>200</v>
          </cell>
          <cell r="F5180" t="str">
            <v>TALLER</v>
          </cell>
          <cell r="G5180" t="str">
            <v>TALLER</v>
          </cell>
          <cell r="H5180" t="str">
            <v>TALLER</v>
          </cell>
          <cell r="I5180" t="str">
            <v>TALLER</v>
          </cell>
          <cell r="J5180" t="str">
            <v>REPUESTO</v>
          </cell>
          <cell r="K5180" t="str">
            <v>PERNOS AUTORROSCANTES 3/4</v>
          </cell>
          <cell r="L5180">
            <v>100</v>
          </cell>
          <cell r="M5180" t="str">
            <v>UNID.</v>
          </cell>
          <cell r="N5180" t="str">
            <v>TALLER</v>
          </cell>
          <cell r="O5180">
            <v>9</v>
          </cell>
          <cell r="P5180" t="str">
            <v>J1</v>
          </cell>
          <cell r="Q5180" t="str">
            <v>J1</v>
          </cell>
          <cell r="R5180" t="str">
            <v>J2</v>
          </cell>
          <cell r="S5180" t="str">
            <v>PENDIENTE</v>
          </cell>
          <cell r="T5180">
            <v>0</v>
          </cell>
          <cell r="U5180" t="str">
            <v>FLOREZ CONDORI  JOSE WILLIANS</v>
          </cell>
          <cell r="V5180" t="str">
            <v>FLOREZ CONDORI  JOSE WILLIANS</v>
          </cell>
        </row>
        <row r="5181">
          <cell r="A5181">
            <v>5180</v>
          </cell>
          <cell r="B5181">
            <v>42781</v>
          </cell>
          <cell r="C5181" t="str">
            <v>FEBRERO</v>
          </cell>
          <cell r="D5181" t="str">
            <v>2017</v>
          </cell>
          <cell r="E5181">
            <v>1045</v>
          </cell>
          <cell r="F5181" t="str">
            <v>X2W-765</v>
          </cell>
          <cell r="G5181" t="str">
            <v>C5V-993</v>
          </cell>
          <cell r="H5181" t="str">
            <v>LAS BAMBAS</v>
          </cell>
          <cell r="I5181">
            <v>165541</v>
          </cell>
          <cell r="J5181" t="str">
            <v>REPUESTO</v>
          </cell>
          <cell r="K5181" t="str">
            <v>ACEITE DE CAJA DE DIRECCION</v>
          </cell>
          <cell r="L5181">
            <v>1</v>
          </cell>
          <cell r="M5181" t="str">
            <v>GLNS.</v>
          </cell>
          <cell r="N5181" t="str">
            <v>TRACTO</v>
          </cell>
          <cell r="O5181">
            <v>9</v>
          </cell>
          <cell r="P5181" t="str">
            <v>M10</v>
          </cell>
          <cell r="Q5181" t="str">
            <v>J1</v>
          </cell>
          <cell r="R5181" t="str">
            <v>J8</v>
          </cell>
          <cell r="S5181" t="str">
            <v>PENDIENTE</v>
          </cell>
          <cell r="T5181">
            <v>0</v>
          </cell>
          <cell r="U5181" t="str">
            <v>MAMANI SANTOS BLADIMIR</v>
          </cell>
          <cell r="V5181" t="str">
            <v>FLOREZ CONDORI  JOSE WILLIANS</v>
          </cell>
        </row>
        <row r="5182">
          <cell r="A5182">
            <v>5181</v>
          </cell>
          <cell r="B5182">
            <v>42781</v>
          </cell>
          <cell r="C5182" t="str">
            <v>FEBRERO</v>
          </cell>
          <cell r="D5182" t="str">
            <v>2017</v>
          </cell>
          <cell r="E5182">
            <v>1047</v>
          </cell>
          <cell r="F5182" t="str">
            <v>D3R-791</v>
          </cell>
          <cell r="G5182" t="str">
            <v>B1M-993</v>
          </cell>
          <cell r="H5182" t="str">
            <v>LAS BAMBAS</v>
          </cell>
          <cell r="I5182">
            <v>147927</v>
          </cell>
          <cell r="J5182" t="str">
            <v>REPUESTO</v>
          </cell>
          <cell r="K5182" t="str">
            <v>TECLA DE ELEVALUNA LH</v>
          </cell>
          <cell r="L5182">
            <v>1</v>
          </cell>
          <cell r="M5182" t="str">
            <v>UNID.</v>
          </cell>
          <cell r="N5182" t="str">
            <v>TRACTO</v>
          </cell>
          <cell r="O5182">
            <v>9</v>
          </cell>
          <cell r="P5182" t="str">
            <v>E2</v>
          </cell>
          <cell r="Q5182" t="str">
            <v>J1</v>
          </cell>
          <cell r="R5182" t="str">
            <v>J8</v>
          </cell>
          <cell r="S5182" t="str">
            <v>PENDIENTE</v>
          </cell>
          <cell r="T5182">
            <v>0</v>
          </cell>
          <cell r="U5182" t="str">
            <v>YUCA BELLIDO BORIS YERSY</v>
          </cell>
          <cell r="V5182" t="str">
            <v>FLOREZ CONDORI  JOSE WILLIANS</v>
          </cell>
        </row>
        <row r="5183">
          <cell r="A5183">
            <v>5182</v>
          </cell>
          <cell r="B5183">
            <v>42781</v>
          </cell>
          <cell r="C5183" t="str">
            <v>FEBRERO</v>
          </cell>
          <cell r="D5183" t="str">
            <v>2017</v>
          </cell>
          <cell r="E5183">
            <v>1047</v>
          </cell>
          <cell r="F5183" t="str">
            <v>D3R-791</v>
          </cell>
          <cell r="G5183" t="str">
            <v>B1M-993</v>
          </cell>
          <cell r="H5183" t="str">
            <v>LAS BAMBAS</v>
          </cell>
          <cell r="I5183">
            <v>147927</v>
          </cell>
          <cell r="J5183" t="str">
            <v>REPUESTO</v>
          </cell>
          <cell r="K5183" t="str">
            <v>MINIFUSIBLE DE 20A</v>
          </cell>
          <cell r="L5183">
            <v>1</v>
          </cell>
          <cell r="M5183" t="str">
            <v>UNID.</v>
          </cell>
          <cell r="N5183" t="str">
            <v>TRACTO</v>
          </cell>
          <cell r="O5183">
            <v>9</v>
          </cell>
          <cell r="P5183" t="str">
            <v>E2</v>
          </cell>
          <cell r="Q5183" t="str">
            <v>J1</v>
          </cell>
          <cell r="R5183" t="str">
            <v>J8</v>
          </cell>
          <cell r="S5183" t="str">
            <v>PENDIENTE</v>
          </cell>
          <cell r="T5183">
            <v>0</v>
          </cell>
          <cell r="U5183" t="str">
            <v>YUCA BELLIDO BORIS YERSY</v>
          </cell>
          <cell r="V5183" t="str">
            <v>FLOREZ CONDORI  JOSE WILLIANS</v>
          </cell>
        </row>
        <row r="5184">
          <cell r="A5184">
            <v>5183</v>
          </cell>
          <cell r="B5184">
            <v>42781</v>
          </cell>
          <cell r="C5184" t="str">
            <v>FEBRERO</v>
          </cell>
          <cell r="D5184" t="str">
            <v>2017</v>
          </cell>
          <cell r="E5184">
            <v>1051</v>
          </cell>
          <cell r="F5184" t="str">
            <v>AAN-801</v>
          </cell>
          <cell r="G5184" t="str">
            <v>CAMIONETA</v>
          </cell>
          <cell r="H5184" t="str">
            <v>LAS BAMBAS</v>
          </cell>
          <cell r="I5184">
            <v>126838</v>
          </cell>
          <cell r="J5184" t="str">
            <v>REPUESTO</v>
          </cell>
          <cell r="K5184" t="str">
            <v>CABLE NRO. 14</v>
          </cell>
          <cell r="L5184">
            <v>8</v>
          </cell>
          <cell r="M5184" t="str">
            <v>M</v>
          </cell>
          <cell r="N5184" t="str">
            <v>CAMIONETA</v>
          </cell>
          <cell r="O5184">
            <v>9</v>
          </cell>
          <cell r="P5184" t="str">
            <v>E3</v>
          </cell>
          <cell r="Q5184" t="str">
            <v>J1</v>
          </cell>
          <cell r="R5184" t="str">
            <v>J6</v>
          </cell>
          <cell r="S5184" t="str">
            <v>PENDIENTE</v>
          </cell>
          <cell r="T5184">
            <v>0</v>
          </cell>
          <cell r="U5184" t="str">
            <v>CONDORI CHURATA ALEX</v>
          </cell>
          <cell r="V5184" t="str">
            <v>FLOREZ CONDORI  JOSE WILLIANS</v>
          </cell>
        </row>
        <row r="5185">
          <cell r="A5185">
            <v>5184</v>
          </cell>
          <cell r="B5185">
            <v>42781</v>
          </cell>
          <cell r="C5185" t="str">
            <v>FEBRERO</v>
          </cell>
          <cell r="D5185" t="str">
            <v>2017</v>
          </cell>
          <cell r="E5185">
            <v>1049</v>
          </cell>
          <cell r="F5185" t="str">
            <v>D3P-747</v>
          </cell>
          <cell r="G5185" t="str">
            <v>A0T-985</v>
          </cell>
          <cell r="H5185" t="str">
            <v>LAS BAMBAS</v>
          </cell>
          <cell r="I5185">
            <v>194280</v>
          </cell>
          <cell r="J5185" t="str">
            <v>REPUESTO</v>
          </cell>
          <cell r="K5185" t="str">
            <v>MANGUERA DE AIRE ACORDEON AZUL</v>
          </cell>
          <cell r="L5185">
            <v>1</v>
          </cell>
          <cell r="M5185" t="str">
            <v>UNID.</v>
          </cell>
          <cell r="N5185" t="str">
            <v>TRACTO</v>
          </cell>
          <cell r="O5185">
            <v>9</v>
          </cell>
          <cell r="P5185" t="str">
            <v>M5</v>
          </cell>
          <cell r="Q5185" t="str">
            <v>J1</v>
          </cell>
          <cell r="R5185" t="str">
            <v>J8</v>
          </cell>
          <cell r="S5185" t="str">
            <v>PENDIENTE</v>
          </cell>
          <cell r="T5185">
            <v>0</v>
          </cell>
          <cell r="U5185" t="str">
            <v>LOPEZ RUIZ WILBERTO</v>
          </cell>
          <cell r="V5185" t="str">
            <v>FLOREZ CONDORI  JOSE WILLIANS</v>
          </cell>
        </row>
        <row r="5186">
          <cell r="A5186">
            <v>5185</v>
          </cell>
          <cell r="B5186">
            <v>42781</v>
          </cell>
          <cell r="C5186" t="str">
            <v>FEBRERO</v>
          </cell>
          <cell r="D5186" t="str">
            <v>2017</v>
          </cell>
          <cell r="E5186">
            <v>1049</v>
          </cell>
          <cell r="F5186" t="str">
            <v>D3P-747</v>
          </cell>
          <cell r="G5186" t="str">
            <v>A0T-985</v>
          </cell>
          <cell r="H5186" t="str">
            <v>LAS BAMBAS</v>
          </cell>
          <cell r="I5186">
            <v>194280</v>
          </cell>
          <cell r="J5186" t="str">
            <v>REPUESTO</v>
          </cell>
          <cell r="K5186" t="str">
            <v>MANGUERA DE AIRE ACORDEON ROJA</v>
          </cell>
          <cell r="L5186">
            <v>1</v>
          </cell>
          <cell r="M5186" t="str">
            <v>UNID.</v>
          </cell>
          <cell r="N5186" t="str">
            <v>CISTERNA</v>
          </cell>
          <cell r="O5186">
            <v>9</v>
          </cell>
          <cell r="P5186" t="str">
            <v>M5</v>
          </cell>
          <cell r="Q5186" t="str">
            <v>J1</v>
          </cell>
          <cell r="R5186" t="str">
            <v>J8</v>
          </cell>
          <cell r="S5186" t="str">
            <v>PENDIENTE</v>
          </cell>
          <cell r="T5186">
            <v>0</v>
          </cell>
          <cell r="U5186" t="str">
            <v>LOPEZ RUIZ WILBERTO</v>
          </cell>
          <cell r="V5186" t="str">
            <v>FLOREZ CONDORI  JOSE WILLIANS</v>
          </cell>
        </row>
        <row r="5187">
          <cell r="A5187">
            <v>5186</v>
          </cell>
          <cell r="B5187">
            <v>42781</v>
          </cell>
          <cell r="C5187" t="str">
            <v>FEBRERO</v>
          </cell>
          <cell r="D5187" t="str">
            <v>2017</v>
          </cell>
          <cell r="E5187">
            <v>1049</v>
          </cell>
          <cell r="F5187" t="str">
            <v>D3P-747</v>
          </cell>
          <cell r="G5187" t="str">
            <v>A0T-985</v>
          </cell>
          <cell r="H5187" t="str">
            <v>LAS BAMBAS</v>
          </cell>
          <cell r="I5187">
            <v>194280</v>
          </cell>
          <cell r="J5187" t="str">
            <v>REPUESTO</v>
          </cell>
          <cell r="K5187" t="str">
            <v>AGUA LIMPIA PARABRISA</v>
          </cell>
          <cell r="L5187">
            <v>1</v>
          </cell>
          <cell r="M5187" t="str">
            <v>GLNS.</v>
          </cell>
          <cell r="N5187" t="str">
            <v>TRACTO</v>
          </cell>
          <cell r="O5187">
            <v>9</v>
          </cell>
          <cell r="P5187" t="str">
            <v>M5</v>
          </cell>
          <cell r="Q5187" t="str">
            <v>J1</v>
          </cell>
          <cell r="R5187" t="str">
            <v>J8</v>
          </cell>
          <cell r="S5187" t="str">
            <v>PENDIENTE</v>
          </cell>
          <cell r="T5187">
            <v>0</v>
          </cell>
          <cell r="U5187" t="str">
            <v>LOPEZ RUIZ WILBERTO</v>
          </cell>
          <cell r="V5187" t="str">
            <v>FLOREZ CONDORI  JOSE WILLIANS</v>
          </cell>
        </row>
        <row r="5188">
          <cell r="A5188">
            <v>5187</v>
          </cell>
          <cell r="B5188">
            <v>42781</v>
          </cell>
          <cell r="C5188" t="str">
            <v>FEBRERO</v>
          </cell>
          <cell r="D5188" t="str">
            <v>2017</v>
          </cell>
          <cell r="E5188">
            <v>1045</v>
          </cell>
          <cell r="F5188" t="str">
            <v>X2W-765</v>
          </cell>
          <cell r="G5188" t="str">
            <v>C5V-993</v>
          </cell>
          <cell r="H5188" t="str">
            <v>LAS BAMBAS</v>
          </cell>
          <cell r="I5188">
            <v>165541</v>
          </cell>
          <cell r="J5188" t="str">
            <v>REPUESTO</v>
          </cell>
          <cell r="K5188" t="str">
            <v>RETEN PARA CARRETA</v>
          </cell>
          <cell r="L5188">
            <v>1</v>
          </cell>
          <cell r="M5188" t="str">
            <v>UNID.</v>
          </cell>
          <cell r="N5188" t="str">
            <v>CISTERNA</v>
          </cell>
          <cell r="O5188">
            <v>9</v>
          </cell>
          <cell r="P5188" t="str">
            <v>M10</v>
          </cell>
          <cell r="Q5188" t="str">
            <v>J1</v>
          </cell>
          <cell r="R5188" t="str">
            <v>J8</v>
          </cell>
          <cell r="S5188" t="str">
            <v>PENDIENTE</v>
          </cell>
          <cell r="T5188">
            <v>0</v>
          </cell>
          <cell r="U5188" t="str">
            <v>MAMANI SANTOS BLADIMIR</v>
          </cell>
          <cell r="V5188" t="str">
            <v>FLOREZ CONDORI  JOSE WILLIANS</v>
          </cell>
        </row>
        <row r="5189">
          <cell r="A5189">
            <v>5188</v>
          </cell>
          <cell r="B5189">
            <v>42781</v>
          </cell>
          <cell r="C5189" t="str">
            <v>FEBRERO</v>
          </cell>
          <cell r="D5189" t="str">
            <v>2017</v>
          </cell>
          <cell r="E5189">
            <v>1045</v>
          </cell>
          <cell r="F5189" t="str">
            <v>X2W-765</v>
          </cell>
          <cell r="G5189" t="str">
            <v>C5V-993</v>
          </cell>
          <cell r="H5189" t="str">
            <v>LAS BAMBAS</v>
          </cell>
          <cell r="I5189">
            <v>165541</v>
          </cell>
          <cell r="J5189" t="str">
            <v>REPUESTO</v>
          </cell>
          <cell r="K5189" t="str">
            <v>SILICONA GRAY</v>
          </cell>
          <cell r="L5189">
            <v>1</v>
          </cell>
          <cell r="M5189" t="str">
            <v>UNID.</v>
          </cell>
          <cell r="N5189" t="str">
            <v>CISTERNA</v>
          </cell>
          <cell r="O5189">
            <v>9</v>
          </cell>
          <cell r="P5189" t="str">
            <v>M10</v>
          </cell>
          <cell r="Q5189" t="str">
            <v>J1</v>
          </cell>
          <cell r="R5189" t="str">
            <v>J8</v>
          </cell>
          <cell r="S5189" t="str">
            <v>PENDIENTE</v>
          </cell>
          <cell r="T5189">
            <v>0</v>
          </cell>
          <cell r="U5189" t="str">
            <v>MAMANI SANTOS BLADIMIR</v>
          </cell>
          <cell r="V5189" t="str">
            <v>FLOREZ CONDORI  JOSE WILLIANS</v>
          </cell>
        </row>
        <row r="5190">
          <cell r="A5190">
            <v>5189</v>
          </cell>
          <cell r="B5190">
            <v>42781</v>
          </cell>
          <cell r="C5190" t="str">
            <v>FEBRERO</v>
          </cell>
          <cell r="D5190" t="str">
            <v>2017</v>
          </cell>
          <cell r="E5190">
            <v>1045</v>
          </cell>
          <cell r="F5190" t="str">
            <v>X2W-765</v>
          </cell>
          <cell r="G5190" t="str">
            <v>C5V-993</v>
          </cell>
          <cell r="H5190" t="str">
            <v>LAS BAMBAS</v>
          </cell>
          <cell r="I5190">
            <v>165541</v>
          </cell>
          <cell r="J5190" t="str">
            <v>REPUESTO</v>
          </cell>
          <cell r="K5190" t="str">
            <v>ZAPATA</v>
          </cell>
          <cell r="L5190">
            <v>1</v>
          </cell>
          <cell r="M5190" t="str">
            <v>UNID.</v>
          </cell>
          <cell r="N5190" t="str">
            <v>CISTERNA</v>
          </cell>
          <cell r="O5190">
            <v>9</v>
          </cell>
          <cell r="P5190" t="str">
            <v>M10</v>
          </cell>
          <cell r="Q5190" t="str">
            <v>J1</v>
          </cell>
          <cell r="R5190" t="str">
            <v>J8</v>
          </cell>
          <cell r="S5190" t="str">
            <v>PENDIENTE</v>
          </cell>
          <cell r="T5190">
            <v>0</v>
          </cell>
          <cell r="U5190" t="str">
            <v>MAMANI SANTOS BLADIMIR</v>
          </cell>
          <cell r="V5190" t="str">
            <v>FLOREZ CONDORI  JOSE WILLIANS</v>
          </cell>
        </row>
        <row r="5191">
          <cell r="A5191">
            <v>5190</v>
          </cell>
          <cell r="B5191">
            <v>42781</v>
          </cell>
          <cell r="C5191" t="str">
            <v>FEBRERO</v>
          </cell>
          <cell r="D5191" t="str">
            <v>2017</v>
          </cell>
          <cell r="E5191">
            <v>1044</v>
          </cell>
          <cell r="F5191" t="str">
            <v>D3P-730</v>
          </cell>
          <cell r="G5191" t="str">
            <v>TBM-980</v>
          </cell>
          <cell r="H5191" t="str">
            <v>LAS BAMBAS</v>
          </cell>
          <cell r="I5191">
            <v>113704</v>
          </cell>
          <cell r="J5191" t="str">
            <v>SERVICIO</v>
          </cell>
          <cell r="K5191" t="str">
            <v>SERVICIO DE REPARACION DE RADIADOR</v>
          </cell>
          <cell r="L5191">
            <v>1</v>
          </cell>
          <cell r="M5191" t="str">
            <v>UNID.</v>
          </cell>
          <cell r="N5191" t="str">
            <v>TRACTO</v>
          </cell>
          <cell r="O5191">
            <v>9</v>
          </cell>
          <cell r="P5191" t="str">
            <v>M8</v>
          </cell>
          <cell r="Q5191" t="str">
            <v>J1</v>
          </cell>
          <cell r="R5191" t="str">
            <v>J8</v>
          </cell>
          <cell r="S5191" t="str">
            <v>PENDIENTE</v>
          </cell>
          <cell r="T5191">
            <v>0</v>
          </cell>
          <cell r="U5191" t="str">
            <v>VARILLAS GAGO  OSCAR ALBERTO</v>
          </cell>
          <cell r="V5191" t="str">
            <v>FLOREZ CONDORI  JOSE WILLIANS</v>
          </cell>
        </row>
        <row r="5192">
          <cell r="A5192">
            <v>5191</v>
          </cell>
          <cell r="B5192">
            <v>42781</v>
          </cell>
          <cell r="C5192" t="str">
            <v>FEBRERO</v>
          </cell>
          <cell r="D5192" t="str">
            <v>2017</v>
          </cell>
          <cell r="E5192">
            <v>1044</v>
          </cell>
          <cell r="F5192" t="str">
            <v>D3P-730</v>
          </cell>
          <cell r="G5192" t="str">
            <v>TBM-980</v>
          </cell>
          <cell r="H5192" t="str">
            <v>LAS BAMBAS</v>
          </cell>
          <cell r="I5192">
            <v>113704</v>
          </cell>
          <cell r="J5192" t="str">
            <v>REPUESTO</v>
          </cell>
          <cell r="K5192" t="str">
            <v>REFRIGERANTE</v>
          </cell>
          <cell r="L5192">
            <v>10</v>
          </cell>
          <cell r="M5192" t="str">
            <v>GLNS.</v>
          </cell>
          <cell r="N5192" t="str">
            <v>TRACTO</v>
          </cell>
          <cell r="O5192">
            <v>9</v>
          </cell>
          <cell r="P5192" t="str">
            <v>M8</v>
          </cell>
          <cell r="Q5192" t="str">
            <v>J1</v>
          </cell>
          <cell r="R5192" t="str">
            <v>J8</v>
          </cell>
          <cell r="S5192" t="str">
            <v>PENDIENTE</v>
          </cell>
          <cell r="T5192">
            <v>0</v>
          </cell>
          <cell r="U5192" t="str">
            <v>VARILLAS GAGO  OSCAR ALBERTO</v>
          </cell>
          <cell r="V5192" t="str">
            <v>FLOREZ CONDORI  JOSE WILLIANS</v>
          </cell>
        </row>
        <row r="5193">
          <cell r="A5193">
            <v>5192</v>
          </cell>
          <cell r="B5193">
            <v>42781</v>
          </cell>
          <cell r="C5193" t="str">
            <v>FEBRERO</v>
          </cell>
          <cell r="D5193" t="str">
            <v>2017</v>
          </cell>
          <cell r="E5193">
            <v>1044</v>
          </cell>
          <cell r="F5193" t="str">
            <v>D3P-730</v>
          </cell>
          <cell r="G5193" t="str">
            <v>TBM-980</v>
          </cell>
          <cell r="H5193" t="str">
            <v>LAS BAMBAS</v>
          </cell>
          <cell r="I5193">
            <v>113704</v>
          </cell>
          <cell r="J5193" t="str">
            <v>REPUESTO</v>
          </cell>
          <cell r="K5193" t="str">
            <v>PERNO DE 5/16 X 1 1/2"</v>
          </cell>
          <cell r="L5193">
            <v>4</v>
          </cell>
          <cell r="M5193" t="str">
            <v>UNID.</v>
          </cell>
          <cell r="N5193" t="str">
            <v>TRACTO</v>
          </cell>
          <cell r="O5193">
            <v>9</v>
          </cell>
          <cell r="P5193" t="str">
            <v>M8</v>
          </cell>
          <cell r="Q5193" t="str">
            <v>J1</v>
          </cell>
          <cell r="R5193" t="str">
            <v>J8</v>
          </cell>
          <cell r="S5193" t="str">
            <v>PENDIENTE</v>
          </cell>
          <cell r="T5193">
            <v>0</v>
          </cell>
          <cell r="U5193" t="str">
            <v>VARILLAS GAGO  OSCAR ALBERTO</v>
          </cell>
          <cell r="V5193" t="str">
            <v>FLOREZ CONDORI  JOSE WILLIANS</v>
          </cell>
        </row>
        <row r="5194">
          <cell r="A5194">
            <v>5193</v>
          </cell>
          <cell r="B5194">
            <v>42781</v>
          </cell>
          <cell r="C5194" t="str">
            <v>FEBRERO</v>
          </cell>
          <cell r="D5194" t="str">
            <v>2017</v>
          </cell>
          <cell r="E5194">
            <v>1044</v>
          </cell>
          <cell r="F5194" t="str">
            <v>D3P-730</v>
          </cell>
          <cell r="G5194" t="str">
            <v>TBM-980</v>
          </cell>
          <cell r="H5194" t="str">
            <v>LAS BAMBAS</v>
          </cell>
          <cell r="I5194">
            <v>113704</v>
          </cell>
          <cell r="J5194" t="str">
            <v>REPUESTO</v>
          </cell>
          <cell r="K5194" t="str">
            <v>TUERCA SEGURA DE 5/16</v>
          </cell>
          <cell r="L5194">
            <v>4</v>
          </cell>
          <cell r="M5194" t="str">
            <v>UNID.</v>
          </cell>
          <cell r="N5194" t="str">
            <v>TRACTO</v>
          </cell>
          <cell r="O5194">
            <v>9</v>
          </cell>
          <cell r="P5194" t="str">
            <v>M8</v>
          </cell>
          <cell r="Q5194" t="str">
            <v>J1</v>
          </cell>
          <cell r="R5194" t="str">
            <v>J8</v>
          </cell>
          <cell r="S5194" t="str">
            <v>PENDIENTE</v>
          </cell>
          <cell r="T5194">
            <v>0</v>
          </cell>
          <cell r="U5194" t="str">
            <v>VARILLAS GAGO  OSCAR ALBERTO</v>
          </cell>
          <cell r="V5194" t="str">
            <v>FLOREZ CONDORI  JOSE WILLIANS</v>
          </cell>
        </row>
        <row r="5195">
          <cell r="A5195">
            <v>5194</v>
          </cell>
          <cell r="B5195">
            <v>42781</v>
          </cell>
          <cell r="C5195" t="str">
            <v>FEBRERO</v>
          </cell>
          <cell r="D5195" t="str">
            <v>2017</v>
          </cell>
          <cell r="E5195">
            <v>1044</v>
          </cell>
          <cell r="F5195" t="str">
            <v>D3P-730</v>
          </cell>
          <cell r="G5195" t="str">
            <v>TBM-980</v>
          </cell>
          <cell r="H5195" t="str">
            <v>LAS BAMBAS</v>
          </cell>
          <cell r="I5195">
            <v>113704</v>
          </cell>
          <cell r="J5195" t="str">
            <v>REPUESTO</v>
          </cell>
          <cell r="K5195" t="str">
            <v>ARANDELA PLANA</v>
          </cell>
          <cell r="L5195">
            <v>4</v>
          </cell>
          <cell r="M5195" t="str">
            <v>UNID.</v>
          </cell>
          <cell r="N5195" t="str">
            <v>TRACTO</v>
          </cell>
          <cell r="O5195">
            <v>9</v>
          </cell>
          <cell r="P5195" t="str">
            <v>M8</v>
          </cell>
          <cell r="Q5195" t="str">
            <v>J1</v>
          </cell>
          <cell r="R5195" t="str">
            <v>J8</v>
          </cell>
          <cell r="S5195" t="str">
            <v>PENDIENTE</v>
          </cell>
          <cell r="T5195">
            <v>0</v>
          </cell>
          <cell r="U5195" t="str">
            <v>VARILLAS GAGO  OSCAR ALBERTO</v>
          </cell>
          <cell r="V5195" t="str">
            <v>FLOREZ CONDORI  JOSE WILLIANS</v>
          </cell>
        </row>
        <row r="5196">
          <cell r="A5196">
            <v>5195</v>
          </cell>
          <cell r="B5196">
            <v>42781</v>
          </cell>
          <cell r="C5196" t="str">
            <v>FEBRERO</v>
          </cell>
          <cell r="D5196" t="str">
            <v>2017</v>
          </cell>
          <cell r="E5196">
            <v>200</v>
          </cell>
          <cell r="F5196" t="str">
            <v>TALLER</v>
          </cell>
          <cell r="G5196" t="str">
            <v>TALLER</v>
          </cell>
          <cell r="H5196" t="str">
            <v>TALLER</v>
          </cell>
          <cell r="I5196" t="str">
            <v>TALLER</v>
          </cell>
          <cell r="J5196" t="str">
            <v>REPUESTO</v>
          </cell>
          <cell r="K5196" t="str">
            <v>SILICONA SICA</v>
          </cell>
          <cell r="L5196">
            <v>1</v>
          </cell>
          <cell r="M5196" t="str">
            <v>UNID.</v>
          </cell>
          <cell r="N5196" t="str">
            <v>TRACTO</v>
          </cell>
          <cell r="O5196">
            <v>9</v>
          </cell>
          <cell r="P5196" t="str">
            <v>E2</v>
          </cell>
          <cell r="Q5196" t="str">
            <v>J1</v>
          </cell>
          <cell r="R5196" t="str">
            <v>J8</v>
          </cell>
          <cell r="S5196" t="str">
            <v>PENDIENTE</v>
          </cell>
          <cell r="T5196">
            <v>0</v>
          </cell>
          <cell r="U5196" t="str">
            <v>YUCA BELLIDO BORIS YERSY</v>
          </cell>
          <cell r="V5196" t="str">
            <v>FLOREZ CONDORI  JOSE WILLIANS</v>
          </cell>
        </row>
        <row r="5197">
          <cell r="A5197">
            <v>5196</v>
          </cell>
          <cell r="B5197">
            <v>42781</v>
          </cell>
          <cell r="C5197" t="str">
            <v>FEBRERO</v>
          </cell>
          <cell r="D5197" t="str">
            <v>2017</v>
          </cell>
          <cell r="E5197">
            <v>1044</v>
          </cell>
          <cell r="F5197" t="str">
            <v>D3P-730</v>
          </cell>
          <cell r="G5197" t="str">
            <v>TBM-980</v>
          </cell>
          <cell r="H5197" t="str">
            <v>LAS BAMBAS</v>
          </cell>
          <cell r="I5197">
            <v>113704</v>
          </cell>
          <cell r="J5197" t="str">
            <v>REPUESTO</v>
          </cell>
          <cell r="K5197" t="str">
            <v>GOMAS DAMPER (SOPORTE DEL RADIADOR)</v>
          </cell>
          <cell r="L5197">
            <v>2</v>
          </cell>
          <cell r="M5197" t="str">
            <v>UNID.</v>
          </cell>
          <cell r="N5197" t="str">
            <v>TRACTO</v>
          </cell>
          <cell r="O5197">
            <v>9</v>
          </cell>
          <cell r="P5197" t="str">
            <v>M8</v>
          </cell>
          <cell r="Q5197" t="str">
            <v>J1</v>
          </cell>
          <cell r="R5197" t="str">
            <v>J6</v>
          </cell>
          <cell r="S5197" t="str">
            <v>PENDIENTE</v>
          </cell>
          <cell r="T5197">
            <v>0</v>
          </cell>
          <cell r="U5197" t="str">
            <v>VARILLAS GAGO  OSCAR ALBERTO</v>
          </cell>
          <cell r="V5197" t="str">
            <v>FLOREZ CONDORI  JOSE WILLIANS</v>
          </cell>
        </row>
        <row r="5198">
          <cell r="A5198">
            <v>5197</v>
          </cell>
          <cell r="B5198">
            <v>42781</v>
          </cell>
          <cell r="C5198" t="str">
            <v>FEBRERO</v>
          </cell>
          <cell r="D5198" t="str">
            <v>2017</v>
          </cell>
          <cell r="E5198">
            <v>1044</v>
          </cell>
          <cell r="F5198" t="str">
            <v>D3P-730</v>
          </cell>
          <cell r="G5198" t="str">
            <v>TBM-980</v>
          </cell>
          <cell r="H5198" t="str">
            <v>LAS BAMBAS</v>
          </cell>
          <cell r="I5198">
            <v>113704</v>
          </cell>
          <cell r="J5198" t="str">
            <v>REPUESTO</v>
          </cell>
          <cell r="K5198" t="str">
            <v>BARRA DE UNION</v>
          </cell>
          <cell r="L5198">
            <v>2</v>
          </cell>
          <cell r="M5198" t="str">
            <v>UNID.</v>
          </cell>
          <cell r="N5198" t="str">
            <v>TRACTO</v>
          </cell>
          <cell r="O5198">
            <v>9</v>
          </cell>
          <cell r="P5198" t="str">
            <v>M8</v>
          </cell>
          <cell r="Q5198" t="str">
            <v>J1</v>
          </cell>
          <cell r="R5198" t="str">
            <v>J6</v>
          </cell>
          <cell r="S5198" t="str">
            <v>PENDIENTE</v>
          </cell>
          <cell r="T5198">
            <v>0</v>
          </cell>
          <cell r="U5198" t="str">
            <v>VARILLAS GAGO  OSCAR ALBERTO</v>
          </cell>
          <cell r="V5198" t="str">
            <v>FLOREZ CONDORI  JOSE WILLIANS</v>
          </cell>
        </row>
        <row r="5199">
          <cell r="A5199">
            <v>5198</v>
          </cell>
          <cell r="B5199">
            <v>42781</v>
          </cell>
          <cell r="C5199" t="str">
            <v>FEBRERO</v>
          </cell>
          <cell r="D5199" t="str">
            <v>2017</v>
          </cell>
          <cell r="E5199">
            <v>1045</v>
          </cell>
          <cell r="F5199" t="str">
            <v>X2W-765</v>
          </cell>
          <cell r="G5199" t="str">
            <v>C5V-993</v>
          </cell>
          <cell r="H5199" t="str">
            <v>LAS BAMBAS</v>
          </cell>
          <cell r="I5199">
            <v>165541</v>
          </cell>
          <cell r="J5199" t="str">
            <v>REPUESTO</v>
          </cell>
          <cell r="K5199" t="str">
            <v>SOPORTE DE MOTOR POSTERIOR DERECHO</v>
          </cell>
          <cell r="L5199">
            <v>1</v>
          </cell>
          <cell r="M5199" t="str">
            <v>UNID.</v>
          </cell>
          <cell r="N5199" t="str">
            <v>TRACTO</v>
          </cell>
          <cell r="O5199">
            <v>9</v>
          </cell>
          <cell r="P5199" t="str">
            <v>M9</v>
          </cell>
          <cell r="Q5199" t="str">
            <v>J1</v>
          </cell>
          <cell r="R5199" t="str">
            <v>J6</v>
          </cell>
          <cell r="S5199" t="str">
            <v>PENDIENTE</v>
          </cell>
          <cell r="T5199">
            <v>0</v>
          </cell>
          <cell r="U5199" t="str">
            <v>POMA SALAZAR CIRO</v>
          </cell>
          <cell r="V5199" t="str">
            <v>FLOREZ CONDORI  JOSE WILLIANS</v>
          </cell>
        </row>
        <row r="5200">
          <cell r="A5200">
            <v>5199</v>
          </cell>
          <cell r="B5200">
            <v>42781</v>
          </cell>
          <cell r="C5200" t="str">
            <v>FEBRERO</v>
          </cell>
          <cell r="D5200" t="str">
            <v>2017</v>
          </cell>
          <cell r="E5200">
            <v>1045</v>
          </cell>
          <cell r="F5200" t="str">
            <v>X2W-765</v>
          </cell>
          <cell r="G5200" t="str">
            <v>C5V-993</v>
          </cell>
          <cell r="H5200" t="str">
            <v>LAS BAMBAS</v>
          </cell>
          <cell r="I5200">
            <v>165541</v>
          </cell>
          <cell r="J5200" t="str">
            <v>REPUESTO</v>
          </cell>
          <cell r="K5200" t="str">
            <v>SOPORTE DE MOTOR POSTERIOR IZQUIERDO</v>
          </cell>
          <cell r="L5200">
            <v>1</v>
          </cell>
          <cell r="M5200" t="str">
            <v>UNID.</v>
          </cell>
          <cell r="N5200" t="str">
            <v>TRACTO</v>
          </cell>
          <cell r="O5200">
            <v>9</v>
          </cell>
          <cell r="P5200" t="str">
            <v>M9</v>
          </cell>
          <cell r="Q5200" t="str">
            <v>J1</v>
          </cell>
          <cell r="R5200" t="str">
            <v>J6</v>
          </cell>
          <cell r="S5200" t="str">
            <v>PENDIENTE</v>
          </cell>
          <cell r="T5200">
            <v>0</v>
          </cell>
          <cell r="U5200" t="str">
            <v>POMA SALAZAR CIRO</v>
          </cell>
          <cell r="V5200" t="str">
            <v>FLOREZ CONDORI  JOSE WILLIANS</v>
          </cell>
        </row>
        <row r="5201">
          <cell r="A5201">
            <v>5200</v>
          </cell>
          <cell r="B5201">
            <v>42782</v>
          </cell>
          <cell r="C5201" t="str">
            <v>FEBRERO</v>
          </cell>
          <cell r="D5201" t="str">
            <v>2017</v>
          </cell>
          <cell r="E5201">
            <v>1050</v>
          </cell>
          <cell r="F5201" t="str">
            <v>X2W-763</v>
          </cell>
          <cell r="G5201" t="str">
            <v>C5V-997</v>
          </cell>
          <cell r="H5201" t="str">
            <v>LAS BAMBAS</v>
          </cell>
          <cell r="I5201">
            <v>163895</v>
          </cell>
          <cell r="J5201" t="str">
            <v>REPUESTO</v>
          </cell>
          <cell r="K5201" t="str">
            <v>RATCHET DE FRENO</v>
          </cell>
          <cell r="L5201">
            <v>2</v>
          </cell>
          <cell r="M5201" t="str">
            <v>UNID.</v>
          </cell>
          <cell r="N5201" t="str">
            <v>CISTERNA</v>
          </cell>
          <cell r="O5201">
            <v>8</v>
          </cell>
          <cell r="P5201" t="str">
            <v>M9</v>
          </cell>
          <cell r="Q5201" t="str">
            <v>J1</v>
          </cell>
          <cell r="R5201" t="str">
            <v>J6</v>
          </cell>
          <cell r="S5201" t="str">
            <v>PENDIENTE</v>
          </cell>
          <cell r="T5201">
            <v>0</v>
          </cell>
          <cell r="U5201" t="str">
            <v>POMA SALAZAR CIRO</v>
          </cell>
          <cell r="V5201" t="str">
            <v>FLOREZ CONDORI  JOSE WILLIANS</v>
          </cell>
        </row>
        <row r="5202">
          <cell r="A5202">
            <v>5201</v>
          </cell>
          <cell r="B5202">
            <v>42782</v>
          </cell>
          <cell r="C5202" t="str">
            <v>FEBRERO</v>
          </cell>
          <cell r="D5202" t="str">
            <v>2017</v>
          </cell>
          <cell r="E5202">
            <v>1051</v>
          </cell>
          <cell r="F5202" t="str">
            <v>AAN-801</v>
          </cell>
          <cell r="G5202" t="str">
            <v>CAMIONETA</v>
          </cell>
          <cell r="H5202" t="str">
            <v>LAS BAMBAS</v>
          </cell>
          <cell r="I5202">
            <v>126838</v>
          </cell>
          <cell r="J5202" t="str">
            <v>REPUESTO</v>
          </cell>
          <cell r="K5202" t="str">
            <v>INTERRUPTOR SIMPLE</v>
          </cell>
          <cell r="L5202">
            <v>1</v>
          </cell>
          <cell r="M5202" t="str">
            <v>UNID.</v>
          </cell>
          <cell r="N5202" t="str">
            <v>CAMIONETA</v>
          </cell>
          <cell r="O5202">
            <v>8</v>
          </cell>
          <cell r="P5202" t="str">
            <v>E3</v>
          </cell>
          <cell r="Q5202" t="str">
            <v>J1</v>
          </cell>
          <cell r="R5202" t="str">
            <v>J8</v>
          </cell>
          <cell r="S5202" t="str">
            <v>PENDIENTE</v>
          </cell>
          <cell r="T5202">
            <v>0</v>
          </cell>
          <cell r="U5202" t="str">
            <v>CONDORI CHURATA ALEX</v>
          </cell>
          <cell r="V5202" t="str">
            <v>FLOREZ CONDORI  JOSE WILLIANS</v>
          </cell>
        </row>
        <row r="5203">
          <cell r="A5203">
            <v>5202</v>
          </cell>
          <cell r="B5203">
            <v>42782</v>
          </cell>
          <cell r="C5203" t="str">
            <v>FEBRERO</v>
          </cell>
          <cell r="D5203" t="str">
            <v>2017</v>
          </cell>
          <cell r="E5203">
            <v>1051</v>
          </cell>
          <cell r="F5203" t="str">
            <v>AAN-801</v>
          </cell>
          <cell r="G5203" t="str">
            <v>CAMIONETA</v>
          </cell>
          <cell r="H5203" t="str">
            <v>LAS BAMBAS</v>
          </cell>
          <cell r="I5203">
            <v>126838</v>
          </cell>
          <cell r="J5203" t="str">
            <v>REPUESTO</v>
          </cell>
          <cell r="K5203" t="str">
            <v xml:space="preserve">MANGUERA CORRUGADA </v>
          </cell>
          <cell r="L5203">
            <v>8</v>
          </cell>
          <cell r="M5203" t="str">
            <v>M</v>
          </cell>
          <cell r="N5203" t="str">
            <v>CAMIONETA</v>
          </cell>
          <cell r="O5203">
            <v>8</v>
          </cell>
          <cell r="P5203" t="str">
            <v>E3</v>
          </cell>
          <cell r="Q5203" t="str">
            <v>J1</v>
          </cell>
          <cell r="R5203" t="str">
            <v>J8</v>
          </cell>
          <cell r="S5203" t="str">
            <v>PENDIENTE</v>
          </cell>
          <cell r="T5203">
            <v>0</v>
          </cell>
          <cell r="U5203" t="str">
            <v>CONDORI CHURATA ALEX</v>
          </cell>
          <cell r="V5203" t="str">
            <v>FLOREZ CONDORI  JOSE WILLIANS</v>
          </cell>
        </row>
        <row r="5204">
          <cell r="A5204">
            <v>5203</v>
          </cell>
          <cell r="B5204">
            <v>42782</v>
          </cell>
          <cell r="C5204" t="str">
            <v>FEBRERO</v>
          </cell>
          <cell r="D5204" t="str">
            <v>2017</v>
          </cell>
          <cell r="E5204">
            <v>1046</v>
          </cell>
          <cell r="F5204" t="str">
            <v>X2W-759</v>
          </cell>
          <cell r="G5204" t="str">
            <v>C5V-999</v>
          </cell>
          <cell r="H5204" t="str">
            <v>LAS BAMBAS</v>
          </cell>
          <cell r="I5204">
            <v>161401</v>
          </cell>
          <cell r="J5204" t="str">
            <v>REPUESTO</v>
          </cell>
          <cell r="K5204" t="str">
            <v>GUARDAFANGOS PLASTICO (NEGRO)</v>
          </cell>
          <cell r="L5204">
            <v>2</v>
          </cell>
          <cell r="M5204" t="str">
            <v>UNID.</v>
          </cell>
          <cell r="N5204" t="str">
            <v>CISTERNA</v>
          </cell>
          <cell r="O5204">
            <v>8</v>
          </cell>
          <cell r="P5204" t="str">
            <v>J1</v>
          </cell>
          <cell r="Q5204" t="str">
            <v>J1</v>
          </cell>
          <cell r="R5204" t="str">
            <v>J8</v>
          </cell>
          <cell r="S5204" t="str">
            <v>PENDIENTE</v>
          </cell>
          <cell r="T5204">
            <v>0</v>
          </cell>
          <cell r="U5204" t="str">
            <v>FLOREZ CONDORI  JOSE WILLIANS</v>
          </cell>
          <cell r="V5204" t="str">
            <v>FLOREZ CONDORI  JOSE WILLIANS</v>
          </cell>
        </row>
        <row r="5205">
          <cell r="A5205">
            <v>5204</v>
          </cell>
          <cell r="B5205">
            <v>42782</v>
          </cell>
          <cell r="C5205" t="str">
            <v>FEBRERO</v>
          </cell>
          <cell r="D5205" t="str">
            <v>2017</v>
          </cell>
          <cell r="E5205">
            <v>1020</v>
          </cell>
          <cell r="F5205" t="str">
            <v>D3S-725</v>
          </cell>
          <cell r="G5205" t="str">
            <v>TBL-977</v>
          </cell>
          <cell r="H5205" t="str">
            <v>LAS BAMBAS</v>
          </cell>
          <cell r="I5205">
            <v>154037</v>
          </cell>
          <cell r="J5205" t="str">
            <v>REPUESTO</v>
          </cell>
          <cell r="K5205" t="str">
            <v>SILENCIADOR</v>
          </cell>
          <cell r="L5205">
            <v>1</v>
          </cell>
          <cell r="M5205" t="str">
            <v>UNID.</v>
          </cell>
          <cell r="N5205" t="str">
            <v>TRACTO</v>
          </cell>
          <cell r="O5205">
            <v>8</v>
          </cell>
          <cell r="P5205" t="str">
            <v>M5</v>
          </cell>
          <cell r="Q5205" t="str">
            <v>J1</v>
          </cell>
          <cell r="R5205" t="str">
            <v>J8</v>
          </cell>
          <cell r="S5205" t="str">
            <v>PENDIENTE</v>
          </cell>
          <cell r="T5205">
            <v>0</v>
          </cell>
          <cell r="U5205" t="str">
            <v>LOPEZ RUIZ WILBERTO</v>
          </cell>
          <cell r="V5205" t="str">
            <v>FLOREZ CONDORI  JOSE WILLIANS</v>
          </cell>
        </row>
        <row r="5206">
          <cell r="A5206">
            <v>5205</v>
          </cell>
          <cell r="B5206">
            <v>42782</v>
          </cell>
          <cell r="C5206" t="str">
            <v>FEBRERO</v>
          </cell>
          <cell r="D5206" t="str">
            <v>2017</v>
          </cell>
          <cell r="E5206">
            <v>1045</v>
          </cell>
          <cell r="F5206" t="str">
            <v>X2W-765</v>
          </cell>
          <cell r="G5206" t="str">
            <v>C5V-993</v>
          </cell>
          <cell r="H5206" t="str">
            <v>LAS BAMBAS</v>
          </cell>
          <cell r="I5206">
            <v>165541</v>
          </cell>
          <cell r="J5206" t="str">
            <v>REPUESTO</v>
          </cell>
          <cell r="K5206" t="str">
            <v>GRASA PARA RODAJES</v>
          </cell>
          <cell r="L5206">
            <v>2</v>
          </cell>
          <cell r="M5206" t="str">
            <v>KG.</v>
          </cell>
          <cell r="N5206" t="str">
            <v>CISTERNA</v>
          </cell>
          <cell r="O5206">
            <v>8</v>
          </cell>
          <cell r="P5206" t="str">
            <v>S5</v>
          </cell>
          <cell r="Q5206" t="str">
            <v>J1</v>
          </cell>
          <cell r="R5206" t="str">
            <v>J8</v>
          </cell>
          <cell r="S5206" t="str">
            <v>PENDIENTE</v>
          </cell>
          <cell r="T5206">
            <v>0</v>
          </cell>
          <cell r="U5206" t="str">
            <v>HUAMAN MOZO LEONARDO</v>
          </cell>
          <cell r="V5206" t="str">
            <v>FLOREZ CONDORI  JOSE WILLIANS</v>
          </cell>
        </row>
        <row r="5207">
          <cell r="A5207">
            <v>5206</v>
          </cell>
          <cell r="B5207">
            <v>42782</v>
          </cell>
          <cell r="C5207" t="str">
            <v>FEBRERO</v>
          </cell>
          <cell r="D5207" t="str">
            <v>2017</v>
          </cell>
          <cell r="E5207">
            <v>1053</v>
          </cell>
          <cell r="F5207" t="str">
            <v>AKW-894</v>
          </cell>
          <cell r="G5207" t="str">
            <v>TBN-978</v>
          </cell>
          <cell r="H5207" t="str">
            <v>LAS BAMBAS</v>
          </cell>
          <cell r="I5207">
            <v>49596</v>
          </cell>
          <cell r="J5207" t="str">
            <v>REPUESTO</v>
          </cell>
          <cell r="K5207" t="str">
            <v>NIPLE, TUERCA,CONO Y GUIA 3/8</v>
          </cell>
          <cell r="L5207">
            <v>1</v>
          </cell>
          <cell r="M5207" t="str">
            <v>UNID.</v>
          </cell>
          <cell r="N5207" t="str">
            <v>CISTERNA</v>
          </cell>
          <cell r="O5207">
            <v>8</v>
          </cell>
          <cell r="P5207" t="str">
            <v>M5</v>
          </cell>
          <cell r="Q5207" t="str">
            <v>J1</v>
          </cell>
          <cell r="R5207" t="str">
            <v>J8</v>
          </cell>
          <cell r="S5207" t="str">
            <v>PENDIENTE</v>
          </cell>
          <cell r="T5207">
            <v>0</v>
          </cell>
          <cell r="U5207" t="str">
            <v>LOPEZ RUIZ WILBERTO</v>
          </cell>
          <cell r="V5207" t="str">
            <v>FLOREZ CONDORI  JOSE WILLIANS</v>
          </cell>
        </row>
        <row r="5208">
          <cell r="A5208">
            <v>5207</v>
          </cell>
          <cell r="B5208">
            <v>42782</v>
          </cell>
          <cell r="C5208" t="str">
            <v>FEBRERO</v>
          </cell>
          <cell r="D5208" t="str">
            <v>2017</v>
          </cell>
          <cell r="E5208">
            <v>200</v>
          </cell>
          <cell r="F5208" t="str">
            <v>TALLER</v>
          </cell>
          <cell r="G5208" t="str">
            <v>TALLER</v>
          </cell>
          <cell r="H5208" t="str">
            <v>TALLER</v>
          </cell>
          <cell r="I5208" t="str">
            <v>TALLER</v>
          </cell>
          <cell r="J5208" t="str">
            <v>MATERIALES</v>
          </cell>
          <cell r="K5208" t="str">
            <v>LUNA TRANSPARENTE</v>
          </cell>
          <cell r="L5208">
            <v>2</v>
          </cell>
          <cell r="M5208" t="str">
            <v>UNID.</v>
          </cell>
          <cell r="N5208" t="str">
            <v>CAMIONETA</v>
          </cell>
          <cell r="O5208">
            <v>8</v>
          </cell>
          <cell r="P5208" t="str">
            <v>S1</v>
          </cell>
          <cell r="Q5208" t="str">
            <v>J1</v>
          </cell>
          <cell r="R5208" t="str">
            <v>J8</v>
          </cell>
          <cell r="S5208" t="str">
            <v>PENDIENTE</v>
          </cell>
          <cell r="T5208">
            <v>0</v>
          </cell>
          <cell r="U5208" t="str">
            <v>BAYONA CRUZ CRISTIAN ARMANDO</v>
          </cell>
          <cell r="V5208" t="str">
            <v>FLOREZ CONDORI  JOSE WILLIANS</v>
          </cell>
        </row>
        <row r="5209">
          <cell r="A5209">
            <v>5208</v>
          </cell>
          <cell r="B5209">
            <v>42782</v>
          </cell>
          <cell r="C5209" t="str">
            <v>FEBRERO</v>
          </cell>
          <cell r="D5209" t="str">
            <v>2017</v>
          </cell>
          <cell r="E5209">
            <v>1058</v>
          </cell>
          <cell r="F5209" t="str">
            <v>AMV-781</v>
          </cell>
          <cell r="G5209" t="str">
            <v>CAMIONETA</v>
          </cell>
          <cell r="H5209" t="str">
            <v>LAS BAMBAS</v>
          </cell>
          <cell r="I5209">
            <v>37289</v>
          </cell>
          <cell r="J5209" t="str">
            <v>REPUESTO</v>
          </cell>
          <cell r="K5209" t="str">
            <v>FILTRO DE AIRE</v>
          </cell>
          <cell r="L5209">
            <v>1</v>
          </cell>
          <cell r="M5209" t="str">
            <v>UNID.</v>
          </cell>
          <cell r="N5209" t="str">
            <v>CAMIONETA</v>
          </cell>
          <cell r="O5209">
            <v>8</v>
          </cell>
          <cell r="P5209" t="str">
            <v>J8</v>
          </cell>
          <cell r="Q5209" t="str">
            <v>J1</v>
          </cell>
          <cell r="R5209" t="str">
            <v>J8</v>
          </cell>
          <cell r="S5209" t="str">
            <v>PENDIENTE</v>
          </cell>
          <cell r="T5209">
            <v>0</v>
          </cell>
          <cell r="U5209" t="str">
            <v>ARANGO PAREJA ANGELA ROSARIO</v>
          </cell>
          <cell r="V5209" t="str">
            <v>FLOREZ CONDORI  JOSE WILLIANS</v>
          </cell>
        </row>
        <row r="5210">
          <cell r="A5210">
            <v>5209</v>
          </cell>
          <cell r="B5210">
            <v>42782</v>
          </cell>
          <cell r="C5210" t="str">
            <v>FEBRERO</v>
          </cell>
          <cell r="D5210" t="str">
            <v>2017</v>
          </cell>
          <cell r="E5210">
            <v>1058</v>
          </cell>
          <cell r="F5210" t="str">
            <v>AMV-781</v>
          </cell>
          <cell r="G5210" t="str">
            <v>CAMIONETA</v>
          </cell>
          <cell r="H5210" t="str">
            <v>LAS BAMBAS</v>
          </cell>
          <cell r="I5210">
            <v>37289</v>
          </cell>
          <cell r="J5210" t="str">
            <v>REPUESTO</v>
          </cell>
          <cell r="K5210" t="str">
            <v>FILTRO DE ACEITE</v>
          </cell>
          <cell r="L5210">
            <v>1</v>
          </cell>
          <cell r="M5210" t="str">
            <v>UNID.</v>
          </cell>
          <cell r="N5210" t="str">
            <v>CAMIONETA</v>
          </cell>
          <cell r="O5210">
            <v>8</v>
          </cell>
          <cell r="P5210" t="str">
            <v>J8</v>
          </cell>
          <cell r="Q5210" t="str">
            <v>J1</v>
          </cell>
          <cell r="R5210" t="str">
            <v>J8</v>
          </cell>
          <cell r="S5210" t="str">
            <v>PENDIENTE</v>
          </cell>
          <cell r="T5210">
            <v>0</v>
          </cell>
          <cell r="U5210" t="str">
            <v>ARANGO PAREJA ANGELA ROSARIO</v>
          </cell>
          <cell r="V5210" t="str">
            <v>FLOREZ CONDORI  JOSE WILLIANS</v>
          </cell>
        </row>
        <row r="5211">
          <cell r="A5211">
            <v>5210</v>
          </cell>
          <cell r="B5211">
            <v>42782</v>
          </cell>
          <cell r="C5211" t="str">
            <v>FEBRERO</v>
          </cell>
          <cell r="D5211" t="str">
            <v>2017</v>
          </cell>
          <cell r="E5211">
            <v>1058</v>
          </cell>
          <cell r="F5211" t="str">
            <v>AMV-781</v>
          </cell>
          <cell r="G5211" t="str">
            <v>CAMIONETA</v>
          </cell>
          <cell r="H5211" t="str">
            <v>LAS BAMBAS</v>
          </cell>
          <cell r="I5211">
            <v>37289</v>
          </cell>
          <cell r="J5211" t="str">
            <v>REPUESTO</v>
          </cell>
          <cell r="K5211" t="str">
            <v>FILTRO DE COMBUSTIBLE</v>
          </cell>
          <cell r="L5211">
            <v>1</v>
          </cell>
          <cell r="M5211" t="str">
            <v>UNID.</v>
          </cell>
          <cell r="N5211" t="str">
            <v>CAMIONETA</v>
          </cell>
          <cell r="O5211">
            <v>8</v>
          </cell>
          <cell r="P5211" t="str">
            <v>J8</v>
          </cell>
          <cell r="Q5211" t="str">
            <v>J1</v>
          </cell>
          <cell r="R5211" t="str">
            <v>J8</v>
          </cell>
          <cell r="S5211" t="str">
            <v>PENDIENTE</v>
          </cell>
          <cell r="T5211">
            <v>0</v>
          </cell>
          <cell r="U5211" t="str">
            <v>ARANGO PAREJA ANGELA ROSARIO</v>
          </cell>
          <cell r="V5211" t="str">
            <v>FLOREZ CONDORI  JOSE WILLIANS</v>
          </cell>
        </row>
        <row r="5212">
          <cell r="A5212">
            <v>5211</v>
          </cell>
          <cell r="B5212">
            <v>42782</v>
          </cell>
          <cell r="C5212" t="str">
            <v>FEBRERO</v>
          </cell>
          <cell r="D5212" t="str">
            <v>2017</v>
          </cell>
          <cell r="E5212">
            <v>1058</v>
          </cell>
          <cell r="F5212" t="str">
            <v>AMV-781</v>
          </cell>
          <cell r="G5212" t="str">
            <v>CAMIONETA</v>
          </cell>
          <cell r="H5212" t="str">
            <v>LAS BAMBAS</v>
          </cell>
          <cell r="I5212">
            <v>37289</v>
          </cell>
          <cell r="J5212" t="str">
            <v>REPUESTO</v>
          </cell>
          <cell r="K5212" t="str">
            <v>ACEITE DE MOTOR 15W40</v>
          </cell>
          <cell r="L5212">
            <v>2</v>
          </cell>
          <cell r="M5212" t="str">
            <v>GLNS.</v>
          </cell>
          <cell r="N5212" t="str">
            <v>CAMIONETA</v>
          </cell>
          <cell r="O5212">
            <v>8</v>
          </cell>
          <cell r="P5212" t="str">
            <v>J8</v>
          </cell>
          <cell r="Q5212" t="str">
            <v>J1</v>
          </cell>
          <cell r="R5212" t="str">
            <v>J8</v>
          </cell>
          <cell r="S5212" t="str">
            <v>PENDIENTE</v>
          </cell>
          <cell r="T5212">
            <v>0</v>
          </cell>
          <cell r="U5212" t="str">
            <v>ARANGO PAREJA ANGELA ROSARIO</v>
          </cell>
          <cell r="V5212" t="str">
            <v>FLOREZ CONDORI  JOSE WILLIANS</v>
          </cell>
        </row>
        <row r="5213">
          <cell r="A5213">
            <v>5212</v>
          </cell>
          <cell r="B5213">
            <v>42782</v>
          </cell>
          <cell r="C5213" t="str">
            <v>FEBRERO</v>
          </cell>
          <cell r="D5213" t="str">
            <v>2017</v>
          </cell>
          <cell r="E5213">
            <v>200</v>
          </cell>
          <cell r="F5213" t="str">
            <v>TALLER</v>
          </cell>
          <cell r="G5213" t="str">
            <v>TALLER</v>
          </cell>
          <cell r="H5213" t="str">
            <v>TALLER</v>
          </cell>
          <cell r="I5213" t="str">
            <v>TALLER</v>
          </cell>
          <cell r="J5213" t="str">
            <v>SERVICIO</v>
          </cell>
          <cell r="K5213" t="str">
            <v>SERVICIO DE INSPECCION Y REPARACION DE COMPRESORA</v>
          </cell>
          <cell r="L5213">
            <v>1</v>
          </cell>
          <cell r="M5213" t="str">
            <v>UNID.</v>
          </cell>
          <cell r="N5213" t="str">
            <v>TALLER</v>
          </cell>
          <cell r="O5213">
            <v>8</v>
          </cell>
          <cell r="P5213" t="str">
            <v>J1</v>
          </cell>
          <cell r="Q5213" t="str">
            <v>J1</v>
          </cell>
          <cell r="R5213" t="str">
            <v>J8</v>
          </cell>
          <cell r="S5213" t="str">
            <v>PENDIENTE</v>
          </cell>
          <cell r="T5213">
            <v>0</v>
          </cell>
          <cell r="U5213" t="str">
            <v>FLOREZ CONDORI  JOSE WILLIANS</v>
          </cell>
          <cell r="V5213" t="str">
            <v>FLOREZ CONDORI  JOSE WILLIANS</v>
          </cell>
        </row>
        <row r="5214">
          <cell r="A5214">
            <v>5213</v>
          </cell>
          <cell r="B5214">
            <v>42782</v>
          </cell>
          <cell r="C5214" t="str">
            <v>FEBRERO</v>
          </cell>
          <cell r="D5214" t="str">
            <v>2017</v>
          </cell>
          <cell r="E5214">
            <v>200</v>
          </cell>
          <cell r="F5214" t="str">
            <v>TALLER</v>
          </cell>
          <cell r="G5214" t="str">
            <v>TALLER</v>
          </cell>
          <cell r="H5214" t="str">
            <v>TALLER</v>
          </cell>
          <cell r="I5214" t="str">
            <v>TALLER</v>
          </cell>
          <cell r="J5214" t="str">
            <v>HERRAMIENTAS</v>
          </cell>
          <cell r="K5214" t="str">
            <v>TURBINETA NEUMATICA</v>
          </cell>
          <cell r="L5214">
            <v>1</v>
          </cell>
          <cell r="M5214" t="str">
            <v>UNID.</v>
          </cell>
          <cell r="N5214" t="str">
            <v>TALLER</v>
          </cell>
          <cell r="O5214">
            <v>8</v>
          </cell>
          <cell r="P5214" t="str">
            <v>J1</v>
          </cell>
          <cell r="Q5214" t="str">
            <v>J1</v>
          </cell>
          <cell r="R5214" t="str">
            <v>J8</v>
          </cell>
          <cell r="S5214" t="str">
            <v>PENDIENTE</v>
          </cell>
          <cell r="T5214">
            <v>0</v>
          </cell>
          <cell r="U5214" t="str">
            <v>FLOREZ CONDORI  JOSE WILLIANS</v>
          </cell>
          <cell r="V5214" t="str">
            <v>FLOREZ CONDORI  JOSE WILLIANS</v>
          </cell>
        </row>
        <row r="5215">
          <cell r="A5215">
            <v>5214</v>
          </cell>
          <cell r="B5215">
            <v>42782</v>
          </cell>
          <cell r="C5215" t="str">
            <v>FEBRERO</v>
          </cell>
          <cell r="D5215" t="str">
            <v>2017</v>
          </cell>
          <cell r="E5215">
            <v>1020</v>
          </cell>
          <cell r="F5215" t="str">
            <v>D3S-725</v>
          </cell>
          <cell r="G5215" t="str">
            <v>TBL-977</v>
          </cell>
          <cell r="H5215" t="str">
            <v>LAS BAMBAS</v>
          </cell>
          <cell r="I5215">
            <v>154037</v>
          </cell>
          <cell r="J5215" t="str">
            <v>REPUESTO</v>
          </cell>
          <cell r="K5215" t="str">
            <v>PEDAL DE ACELERADOR COMPLETO</v>
          </cell>
          <cell r="L5215">
            <v>1</v>
          </cell>
          <cell r="M5215" t="str">
            <v>UNID.</v>
          </cell>
          <cell r="N5215" t="str">
            <v>TRACTO</v>
          </cell>
          <cell r="O5215">
            <v>8</v>
          </cell>
          <cell r="P5215" t="str">
            <v>M5</v>
          </cell>
          <cell r="Q5215" t="str">
            <v>J1</v>
          </cell>
          <cell r="R5215" t="str">
            <v>J8</v>
          </cell>
          <cell r="S5215" t="str">
            <v>PENDIENTE</v>
          </cell>
          <cell r="T5215">
            <v>0</v>
          </cell>
          <cell r="U5215" t="str">
            <v>LOPEZ RUIZ WILBERTO</v>
          </cell>
          <cell r="V5215" t="str">
            <v>FLOREZ CONDORI  JOSE WILLIANS</v>
          </cell>
        </row>
        <row r="5216">
          <cell r="A5216">
            <v>5215</v>
          </cell>
          <cell r="B5216">
            <v>42782</v>
          </cell>
          <cell r="C5216" t="str">
            <v>FEBRERO</v>
          </cell>
          <cell r="D5216" t="str">
            <v>2017</v>
          </cell>
          <cell r="E5216">
            <v>1052</v>
          </cell>
          <cell r="F5216" t="str">
            <v>C5R-895</v>
          </cell>
          <cell r="G5216" t="str">
            <v>TBL-976</v>
          </cell>
          <cell r="H5216" t="str">
            <v>LAS BAMBAS</v>
          </cell>
          <cell r="I5216">
            <v>178130</v>
          </cell>
          <cell r="J5216" t="str">
            <v>REPUESTO</v>
          </cell>
          <cell r="K5216" t="str">
            <v>FOCO 9006</v>
          </cell>
          <cell r="L5216">
            <v>1</v>
          </cell>
          <cell r="M5216" t="str">
            <v>UNID.</v>
          </cell>
          <cell r="N5216" t="str">
            <v>TRACTO</v>
          </cell>
          <cell r="O5216">
            <v>8</v>
          </cell>
          <cell r="P5216" t="str">
            <v>E2</v>
          </cell>
          <cell r="Q5216" t="str">
            <v>J1</v>
          </cell>
          <cell r="R5216" t="str">
            <v>J8</v>
          </cell>
          <cell r="S5216" t="str">
            <v>PENDIENTE</v>
          </cell>
          <cell r="T5216">
            <v>0</v>
          </cell>
          <cell r="U5216" t="str">
            <v>YUCA BELLIDO BORIS YERSY</v>
          </cell>
          <cell r="V5216" t="str">
            <v>FLOREZ CONDORI  JOSE WILLIANS</v>
          </cell>
        </row>
        <row r="5217">
          <cell r="A5217">
            <v>5216</v>
          </cell>
          <cell r="B5217">
            <v>42782</v>
          </cell>
          <cell r="C5217" t="str">
            <v>FEBRERO</v>
          </cell>
          <cell r="D5217" t="str">
            <v>2017</v>
          </cell>
          <cell r="E5217">
            <v>1052</v>
          </cell>
          <cell r="F5217" t="str">
            <v>C5R-895</v>
          </cell>
          <cell r="G5217" t="str">
            <v>TBL-976</v>
          </cell>
          <cell r="H5217" t="str">
            <v>LAS BAMBAS</v>
          </cell>
          <cell r="I5217">
            <v>178130</v>
          </cell>
          <cell r="J5217" t="str">
            <v>REPUESTO</v>
          </cell>
          <cell r="K5217" t="str">
            <v>CINTA AISLANTE</v>
          </cell>
          <cell r="L5217">
            <v>1</v>
          </cell>
          <cell r="M5217" t="str">
            <v>UNID.</v>
          </cell>
          <cell r="N5217" t="str">
            <v>TRACTO</v>
          </cell>
          <cell r="O5217">
            <v>8</v>
          </cell>
          <cell r="P5217" t="str">
            <v>E2</v>
          </cell>
          <cell r="Q5217" t="str">
            <v>J1</v>
          </cell>
          <cell r="R5217" t="str">
            <v>J8</v>
          </cell>
          <cell r="S5217" t="str">
            <v>PENDIENTE</v>
          </cell>
          <cell r="T5217">
            <v>0</v>
          </cell>
          <cell r="U5217" t="str">
            <v>YUCA BELLIDO BORIS YERSY</v>
          </cell>
          <cell r="V5217" t="str">
            <v>FLOREZ CONDORI  JOSE WILLIANS</v>
          </cell>
        </row>
        <row r="5218">
          <cell r="A5218">
            <v>5217</v>
          </cell>
          <cell r="B5218">
            <v>42782</v>
          </cell>
          <cell r="C5218" t="str">
            <v>FEBRERO</v>
          </cell>
          <cell r="D5218" t="str">
            <v>2017</v>
          </cell>
          <cell r="E5218">
            <v>200</v>
          </cell>
          <cell r="F5218" t="str">
            <v>TALLER</v>
          </cell>
          <cell r="G5218" t="str">
            <v>TALLER</v>
          </cell>
          <cell r="H5218" t="str">
            <v>TALLER</v>
          </cell>
          <cell r="I5218" t="str">
            <v>TALLER</v>
          </cell>
          <cell r="J5218" t="str">
            <v>REPUESTO</v>
          </cell>
          <cell r="K5218" t="str">
            <v>PERNO 1/4 X 1"</v>
          </cell>
          <cell r="L5218">
            <v>1</v>
          </cell>
          <cell r="M5218" t="str">
            <v>UNID.</v>
          </cell>
          <cell r="N5218" t="str">
            <v>TALLER</v>
          </cell>
          <cell r="O5218">
            <v>8</v>
          </cell>
          <cell r="P5218" t="str">
            <v>S1</v>
          </cell>
          <cell r="Q5218" t="str">
            <v>J1</v>
          </cell>
          <cell r="R5218" t="str">
            <v>J8</v>
          </cell>
          <cell r="S5218" t="str">
            <v>PENDIENTE</v>
          </cell>
          <cell r="T5218">
            <v>0</v>
          </cell>
          <cell r="U5218" t="str">
            <v>BAYONA CRUZ CRISTIAN ARMANDO</v>
          </cell>
          <cell r="V5218" t="str">
            <v>FLOREZ CONDORI  JOSE WILLIANS</v>
          </cell>
        </row>
        <row r="5219">
          <cell r="A5219">
            <v>5218</v>
          </cell>
          <cell r="B5219">
            <v>42782</v>
          </cell>
          <cell r="C5219" t="str">
            <v>FEBRERO</v>
          </cell>
          <cell r="D5219" t="str">
            <v>2017</v>
          </cell>
          <cell r="E5219">
            <v>200</v>
          </cell>
          <cell r="F5219" t="str">
            <v>TALLER</v>
          </cell>
          <cell r="G5219" t="str">
            <v>TALLER</v>
          </cell>
          <cell r="H5219" t="str">
            <v>TALLER</v>
          </cell>
          <cell r="I5219" t="str">
            <v>TALLER</v>
          </cell>
          <cell r="J5219" t="str">
            <v>REPUESTO</v>
          </cell>
          <cell r="K5219" t="str">
            <v>PERNO 1/4 X 2"</v>
          </cell>
          <cell r="L5219">
            <v>1</v>
          </cell>
          <cell r="M5219" t="str">
            <v>UNID.</v>
          </cell>
          <cell r="N5219" t="str">
            <v>TALLER</v>
          </cell>
          <cell r="O5219">
            <v>8</v>
          </cell>
          <cell r="P5219" t="str">
            <v>S1</v>
          </cell>
          <cell r="Q5219" t="str">
            <v>J1</v>
          </cell>
          <cell r="R5219" t="str">
            <v>J8</v>
          </cell>
          <cell r="S5219" t="str">
            <v>PENDIENTE</v>
          </cell>
          <cell r="T5219">
            <v>0</v>
          </cell>
          <cell r="U5219" t="str">
            <v>BAYONA CRUZ CRISTIAN ARMANDO</v>
          </cell>
          <cell r="V5219" t="str">
            <v>FLOREZ CONDORI  JOSE WILLIANS</v>
          </cell>
        </row>
        <row r="5220">
          <cell r="A5220">
            <v>5219</v>
          </cell>
          <cell r="B5220">
            <v>42782</v>
          </cell>
          <cell r="C5220" t="str">
            <v>FEBRERO</v>
          </cell>
          <cell r="D5220" t="str">
            <v>2017</v>
          </cell>
          <cell r="E5220">
            <v>200</v>
          </cell>
          <cell r="F5220" t="str">
            <v>TALLER</v>
          </cell>
          <cell r="G5220" t="str">
            <v>TALLER</v>
          </cell>
          <cell r="H5220" t="str">
            <v>TALLER</v>
          </cell>
          <cell r="I5220" t="str">
            <v>TALLER</v>
          </cell>
          <cell r="J5220" t="str">
            <v>REPUESTO</v>
          </cell>
          <cell r="K5220" t="str">
            <v>TUERCA 1/4</v>
          </cell>
          <cell r="L5220">
            <v>4</v>
          </cell>
          <cell r="M5220" t="str">
            <v>UNID.</v>
          </cell>
          <cell r="N5220" t="str">
            <v>TALLER</v>
          </cell>
          <cell r="O5220">
            <v>8</v>
          </cell>
          <cell r="P5220" t="str">
            <v>S1</v>
          </cell>
          <cell r="Q5220" t="str">
            <v>J1</v>
          </cell>
          <cell r="R5220" t="str">
            <v>J8</v>
          </cell>
          <cell r="S5220" t="str">
            <v>PENDIENTE</v>
          </cell>
          <cell r="T5220">
            <v>0</v>
          </cell>
          <cell r="U5220" t="str">
            <v>BAYONA CRUZ CRISTIAN ARMANDO</v>
          </cell>
          <cell r="V5220" t="str">
            <v>FLOREZ CONDORI  JOSE WILLIANS</v>
          </cell>
        </row>
        <row r="5221">
          <cell r="A5221">
            <v>5220</v>
          </cell>
          <cell r="B5221">
            <v>42782</v>
          </cell>
          <cell r="C5221" t="str">
            <v>FEBRERO</v>
          </cell>
          <cell r="D5221" t="str">
            <v>2017</v>
          </cell>
          <cell r="E5221">
            <v>200</v>
          </cell>
          <cell r="F5221" t="str">
            <v>TALLER</v>
          </cell>
          <cell r="G5221" t="str">
            <v>TALLER</v>
          </cell>
          <cell r="H5221" t="str">
            <v>TALLER</v>
          </cell>
          <cell r="I5221" t="str">
            <v>TALLER</v>
          </cell>
          <cell r="J5221" t="str">
            <v>REPUESTO</v>
          </cell>
          <cell r="K5221" t="str">
            <v>AFLOJATODO</v>
          </cell>
          <cell r="L5221">
            <v>1</v>
          </cell>
          <cell r="M5221" t="str">
            <v>UNID.</v>
          </cell>
          <cell r="N5221" t="str">
            <v>TALLER</v>
          </cell>
          <cell r="O5221">
            <v>8</v>
          </cell>
          <cell r="P5221" t="str">
            <v>S1</v>
          </cell>
          <cell r="Q5221" t="str">
            <v>J1</v>
          </cell>
          <cell r="R5221" t="str">
            <v>J8</v>
          </cell>
          <cell r="S5221" t="str">
            <v>PENDIENTE</v>
          </cell>
          <cell r="T5221">
            <v>0</v>
          </cell>
          <cell r="U5221" t="str">
            <v>BAYONA CRUZ CRISTIAN ARMANDO</v>
          </cell>
          <cell r="V5221" t="str">
            <v>FLOREZ CONDORI  JOSE WILLIANS</v>
          </cell>
        </row>
        <row r="5222">
          <cell r="A5222">
            <v>5221</v>
          </cell>
          <cell r="B5222">
            <v>42782</v>
          </cell>
          <cell r="C5222" t="str">
            <v>FEBRERO</v>
          </cell>
          <cell r="D5222" t="str">
            <v>2017</v>
          </cell>
          <cell r="E5222">
            <v>200</v>
          </cell>
          <cell r="F5222" t="str">
            <v>TALLER</v>
          </cell>
          <cell r="G5222" t="str">
            <v>TALLER</v>
          </cell>
          <cell r="H5222" t="str">
            <v>TALLER</v>
          </cell>
          <cell r="I5222" t="str">
            <v>TALLER</v>
          </cell>
          <cell r="J5222" t="str">
            <v>REPUESTO</v>
          </cell>
          <cell r="K5222" t="str">
            <v>SPRAY ALUMINIO</v>
          </cell>
          <cell r="L5222">
            <v>1</v>
          </cell>
          <cell r="M5222" t="str">
            <v>UNID.</v>
          </cell>
          <cell r="N5222" t="str">
            <v>TALLER</v>
          </cell>
          <cell r="O5222">
            <v>8</v>
          </cell>
          <cell r="P5222" t="str">
            <v>S1</v>
          </cell>
          <cell r="Q5222" t="str">
            <v>J1</v>
          </cell>
          <cell r="R5222" t="str">
            <v>J8</v>
          </cell>
          <cell r="S5222" t="str">
            <v>PENDIENTE</v>
          </cell>
          <cell r="T5222">
            <v>0</v>
          </cell>
          <cell r="U5222" t="str">
            <v>BAYONA CRUZ CRISTIAN ARMANDO</v>
          </cell>
          <cell r="V5222" t="str">
            <v>FLOREZ CONDORI  JOSE WILLIANS</v>
          </cell>
        </row>
        <row r="5223">
          <cell r="A5223">
            <v>5222</v>
          </cell>
          <cell r="B5223">
            <v>42782</v>
          </cell>
          <cell r="C5223" t="str">
            <v>FEBRERO</v>
          </cell>
          <cell r="D5223" t="str">
            <v>2017</v>
          </cell>
          <cell r="E5223">
            <v>200</v>
          </cell>
          <cell r="F5223" t="str">
            <v>TALLER</v>
          </cell>
          <cell r="G5223" t="str">
            <v>TALLER</v>
          </cell>
          <cell r="H5223" t="str">
            <v>TALLER</v>
          </cell>
          <cell r="I5223" t="str">
            <v>TALLER</v>
          </cell>
          <cell r="J5223" t="str">
            <v>MATERIALES</v>
          </cell>
          <cell r="K5223" t="str">
            <v>TRAPO INDUSTRIAL</v>
          </cell>
          <cell r="L5223">
            <v>1</v>
          </cell>
          <cell r="M5223" t="str">
            <v>KG.</v>
          </cell>
          <cell r="N5223" t="str">
            <v>TALLER</v>
          </cell>
          <cell r="O5223">
            <v>8</v>
          </cell>
          <cell r="P5223" t="str">
            <v>J1</v>
          </cell>
          <cell r="Q5223" t="str">
            <v>J1</v>
          </cell>
          <cell r="R5223" t="str">
            <v>J8</v>
          </cell>
          <cell r="S5223" t="str">
            <v>PENDIENTE</v>
          </cell>
          <cell r="T5223">
            <v>0</v>
          </cell>
          <cell r="U5223" t="str">
            <v>FLOREZ CONDORI  JOSE WILLIANS</v>
          </cell>
          <cell r="V5223" t="str">
            <v>FLOREZ CONDORI  JOSE WILLIANS</v>
          </cell>
        </row>
        <row r="5224">
          <cell r="A5224">
            <v>5223</v>
          </cell>
          <cell r="B5224">
            <v>42782</v>
          </cell>
          <cell r="C5224" t="str">
            <v>FEBRERO</v>
          </cell>
          <cell r="D5224" t="str">
            <v>2017</v>
          </cell>
          <cell r="E5224">
            <v>1046</v>
          </cell>
          <cell r="F5224" t="str">
            <v>X2W-759</v>
          </cell>
          <cell r="G5224" t="str">
            <v>C5V-999</v>
          </cell>
          <cell r="H5224" t="str">
            <v>LAS BAMBAS</v>
          </cell>
          <cell r="I5224">
            <v>161401</v>
          </cell>
          <cell r="J5224" t="str">
            <v>REPUESTO</v>
          </cell>
          <cell r="K5224" t="str">
            <v>TAPA DE FARO LH</v>
          </cell>
          <cell r="L5224">
            <v>1</v>
          </cell>
          <cell r="M5224" t="str">
            <v>UNID.</v>
          </cell>
          <cell r="N5224" t="str">
            <v>TRACTO</v>
          </cell>
          <cell r="O5224">
            <v>8</v>
          </cell>
          <cell r="P5224" t="str">
            <v>E2</v>
          </cell>
          <cell r="Q5224" t="str">
            <v>J1</v>
          </cell>
          <cell r="R5224" t="str">
            <v>J8</v>
          </cell>
          <cell r="S5224" t="str">
            <v>PENDIENTE</v>
          </cell>
          <cell r="T5224">
            <v>0</v>
          </cell>
          <cell r="U5224" t="str">
            <v>YUCA BELLIDO BORIS YERSY</v>
          </cell>
          <cell r="V5224" t="str">
            <v>FLOREZ CONDORI  JOSE WILLIANS</v>
          </cell>
        </row>
        <row r="5225">
          <cell r="A5225">
            <v>5224</v>
          </cell>
          <cell r="B5225">
            <v>42782</v>
          </cell>
          <cell r="C5225" t="str">
            <v>FEBRERO</v>
          </cell>
          <cell r="D5225" t="str">
            <v>2017</v>
          </cell>
          <cell r="E5225">
            <v>1046</v>
          </cell>
          <cell r="F5225" t="str">
            <v>X2W-759</v>
          </cell>
          <cell r="G5225" t="str">
            <v>C5V-999</v>
          </cell>
          <cell r="H5225" t="str">
            <v>LAS BAMBAS</v>
          </cell>
          <cell r="I5225">
            <v>161401</v>
          </cell>
          <cell r="J5225" t="str">
            <v>REPUESTO</v>
          </cell>
          <cell r="K5225" t="str">
            <v>PERNO 1/4 X 2"</v>
          </cell>
          <cell r="L5225">
            <v>2</v>
          </cell>
          <cell r="M5225" t="str">
            <v>UNID.</v>
          </cell>
          <cell r="N5225" t="str">
            <v>TRACTO</v>
          </cell>
          <cell r="O5225">
            <v>8</v>
          </cell>
          <cell r="P5225" t="str">
            <v>E2</v>
          </cell>
          <cell r="Q5225" t="str">
            <v>J1</v>
          </cell>
          <cell r="R5225" t="str">
            <v>J8</v>
          </cell>
          <cell r="S5225" t="str">
            <v>PENDIENTE</v>
          </cell>
          <cell r="T5225">
            <v>0</v>
          </cell>
          <cell r="U5225" t="str">
            <v>YUCA BELLIDO BORIS YERSY</v>
          </cell>
          <cell r="V5225" t="str">
            <v>FLOREZ CONDORI  JOSE WILLIANS</v>
          </cell>
        </row>
        <row r="5226">
          <cell r="A5226">
            <v>5225</v>
          </cell>
          <cell r="B5226">
            <v>42782</v>
          </cell>
          <cell r="C5226" t="str">
            <v>FEBRERO</v>
          </cell>
          <cell r="D5226" t="str">
            <v>2017</v>
          </cell>
          <cell r="E5226">
            <v>1046</v>
          </cell>
          <cell r="F5226" t="str">
            <v>X2W-759</v>
          </cell>
          <cell r="G5226" t="str">
            <v>C5V-999</v>
          </cell>
          <cell r="H5226" t="str">
            <v>LAS BAMBAS</v>
          </cell>
          <cell r="I5226">
            <v>161401</v>
          </cell>
          <cell r="J5226" t="str">
            <v>REPUESTO</v>
          </cell>
          <cell r="K5226" t="str">
            <v>PERNO ESTOBOL 1/2</v>
          </cell>
          <cell r="L5226">
            <v>1</v>
          </cell>
          <cell r="M5226" t="str">
            <v>UNID.</v>
          </cell>
          <cell r="N5226" t="str">
            <v>TRACTO</v>
          </cell>
          <cell r="O5226">
            <v>8</v>
          </cell>
          <cell r="P5226" t="str">
            <v>E2</v>
          </cell>
          <cell r="Q5226" t="str">
            <v>J1</v>
          </cell>
          <cell r="R5226" t="str">
            <v>J8</v>
          </cell>
          <cell r="S5226" t="str">
            <v>PENDIENTE</v>
          </cell>
          <cell r="T5226">
            <v>0</v>
          </cell>
          <cell r="U5226" t="str">
            <v>YUCA BELLIDO BORIS YERSY</v>
          </cell>
          <cell r="V5226" t="str">
            <v>FLOREZ CONDORI  JOSE WILLIANS</v>
          </cell>
        </row>
        <row r="5227">
          <cell r="A5227">
            <v>5226</v>
          </cell>
          <cell r="B5227">
            <v>42782</v>
          </cell>
          <cell r="C5227" t="str">
            <v>FEBRERO</v>
          </cell>
          <cell r="D5227" t="str">
            <v>2017</v>
          </cell>
          <cell r="E5227">
            <v>200</v>
          </cell>
          <cell r="F5227" t="str">
            <v>TALLER</v>
          </cell>
          <cell r="G5227" t="str">
            <v>TALLER</v>
          </cell>
          <cell r="H5227" t="str">
            <v>TALLER</v>
          </cell>
          <cell r="I5227" t="str">
            <v>TALLER</v>
          </cell>
          <cell r="J5227" t="str">
            <v>REPUESTO</v>
          </cell>
          <cell r="K5227" t="str">
            <v>BOQUILLA DE CORTE NRO 01</v>
          </cell>
          <cell r="L5227">
            <v>1</v>
          </cell>
          <cell r="M5227" t="str">
            <v>UNID.</v>
          </cell>
          <cell r="N5227" t="str">
            <v>TALLER</v>
          </cell>
          <cell r="O5227">
            <v>8</v>
          </cell>
          <cell r="P5227" t="str">
            <v>S1</v>
          </cell>
          <cell r="Q5227" t="str">
            <v>J1</v>
          </cell>
          <cell r="R5227" t="str">
            <v>J8</v>
          </cell>
          <cell r="S5227" t="str">
            <v>PENDIENTE</v>
          </cell>
          <cell r="T5227">
            <v>0</v>
          </cell>
          <cell r="U5227" t="str">
            <v>BAYONA CRUZ CRISTIAN ARMANDO</v>
          </cell>
          <cell r="V5227" t="str">
            <v>FLOREZ CONDORI  JOSE WILLIANS</v>
          </cell>
        </row>
        <row r="5228">
          <cell r="A5228">
            <v>5227</v>
          </cell>
          <cell r="B5228">
            <v>42782</v>
          </cell>
          <cell r="C5228" t="str">
            <v>FEBRERO</v>
          </cell>
          <cell r="D5228" t="str">
            <v>2017</v>
          </cell>
          <cell r="E5228">
            <v>1053</v>
          </cell>
          <cell r="F5228" t="str">
            <v>AKW-894</v>
          </cell>
          <cell r="G5228" t="str">
            <v>TBN-978</v>
          </cell>
          <cell r="H5228" t="str">
            <v>LAS BAMBAS</v>
          </cell>
          <cell r="I5228">
            <v>49596</v>
          </cell>
          <cell r="J5228" t="str">
            <v>REPUESTO</v>
          </cell>
          <cell r="K5228" t="str">
            <v>FARO NEBLINERO</v>
          </cell>
          <cell r="L5228">
            <v>2</v>
          </cell>
          <cell r="M5228" t="str">
            <v>UNID.</v>
          </cell>
          <cell r="N5228" t="str">
            <v>TRACTO</v>
          </cell>
          <cell r="O5228">
            <v>8</v>
          </cell>
          <cell r="P5228" t="str">
            <v>E3</v>
          </cell>
          <cell r="Q5228" t="str">
            <v>J1</v>
          </cell>
          <cell r="R5228" t="str">
            <v>J8</v>
          </cell>
          <cell r="S5228" t="str">
            <v>PENDIENTE</v>
          </cell>
          <cell r="T5228">
            <v>0</v>
          </cell>
          <cell r="U5228" t="str">
            <v>CONDORI CHURATA ALEX</v>
          </cell>
          <cell r="V5228" t="str">
            <v>FLOREZ CONDORI  JOSE WILLIANS</v>
          </cell>
        </row>
        <row r="5229">
          <cell r="A5229">
            <v>5228</v>
          </cell>
          <cell r="B5229">
            <v>42782</v>
          </cell>
          <cell r="C5229" t="str">
            <v>FEBRERO</v>
          </cell>
          <cell r="D5229" t="str">
            <v>2017</v>
          </cell>
          <cell r="E5229">
            <v>1056</v>
          </cell>
          <cell r="F5229" t="str">
            <v>D4X-872</v>
          </cell>
          <cell r="G5229" t="str">
            <v>B4P-976</v>
          </cell>
          <cell r="H5229" t="str">
            <v>LAS BAMBAS</v>
          </cell>
          <cell r="I5229">
            <v>192495</v>
          </cell>
          <cell r="J5229" t="str">
            <v>REPUESTO</v>
          </cell>
          <cell r="K5229" t="str">
            <v>AGUA LIMPIA PARABRISA</v>
          </cell>
          <cell r="L5229">
            <v>1</v>
          </cell>
          <cell r="M5229" t="str">
            <v>GLNS.</v>
          </cell>
          <cell r="N5229" t="str">
            <v>TRACTO</v>
          </cell>
          <cell r="O5229">
            <v>8</v>
          </cell>
          <cell r="P5229" t="str">
            <v>M10</v>
          </cell>
          <cell r="Q5229" t="str">
            <v>J1</v>
          </cell>
          <cell r="R5229" t="str">
            <v>J8</v>
          </cell>
          <cell r="S5229" t="str">
            <v>PENDIENTE</v>
          </cell>
          <cell r="T5229">
            <v>0</v>
          </cell>
          <cell r="U5229" t="str">
            <v>MAMANI SANTOS BLADIMIR</v>
          </cell>
          <cell r="V5229" t="str">
            <v>FLOREZ CONDORI  JOSE WILLIANS</v>
          </cell>
        </row>
        <row r="5230">
          <cell r="A5230">
            <v>5229</v>
          </cell>
          <cell r="B5230">
            <v>42782</v>
          </cell>
          <cell r="C5230" t="str">
            <v>FEBRERO</v>
          </cell>
          <cell r="D5230" t="str">
            <v>2017</v>
          </cell>
          <cell r="E5230">
            <v>200</v>
          </cell>
          <cell r="F5230" t="str">
            <v>TALLER</v>
          </cell>
          <cell r="G5230" t="str">
            <v>TALLER</v>
          </cell>
          <cell r="H5230" t="str">
            <v>TALLER</v>
          </cell>
          <cell r="I5230" t="str">
            <v>TALLER</v>
          </cell>
          <cell r="J5230" t="str">
            <v>MATERIALES</v>
          </cell>
          <cell r="K5230" t="str">
            <v>DISCO DE CORTE DE 7</v>
          </cell>
          <cell r="L5230">
            <v>2</v>
          </cell>
          <cell r="M5230" t="str">
            <v>UNID.</v>
          </cell>
          <cell r="N5230" t="str">
            <v>TALLER</v>
          </cell>
          <cell r="O5230">
            <v>8</v>
          </cell>
          <cell r="P5230" t="str">
            <v>S1</v>
          </cell>
          <cell r="Q5230" t="str">
            <v>J1</v>
          </cell>
          <cell r="R5230" t="str">
            <v>J8</v>
          </cell>
          <cell r="S5230" t="str">
            <v>PENDIENTE</v>
          </cell>
          <cell r="T5230">
            <v>0</v>
          </cell>
          <cell r="U5230" t="str">
            <v>BAYONA CRUZ CRISTIAN ARMANDO</v>
          </cell>
          <cell r="V5230" t="str">
            <v>FLOREZ CONDORI  JOSE WILLIANS</v>
          </cell>
        </row>
        <row r="5231">
          <cell r="A5231">
            <v>5230</v>
          </cell>
          <cell r="B5231">
            <v>42782</v>
          </cell>
          <cell r="C5231" t="str">
            <v>FEBRERO</v>
          </cell>
          <cell r="D5231" t="str">
            <v>2017</v>
          </cell>
          <cell r="E5231">
            <v>200</v>
          </cell>
          <cell r="F5231" t="str">
            <v>TALLER</v>
          </cell>
          <cell r="G5231" t="str">
            <v>TALLER</v>
          </cell>
          <cell r="H5231" t="str">
            <v>TALLER</v>
          </cell>
          <cell r="I5231" t="str">
            <v>TALLER</v>
          </cell>
          <cell r="J5231" t="str">
            <v>MATERIALES</v>
          </cell>
          <cell r="K5231" t="str">
            <v>DISCO DE CORTE DE 4</v>
          </cell>
          <cell r="L5231">
            <v>2</v>
          </cell>
          <cell r="M5231" t="str">
            <v>UNID.</v>
          </cell>
          <cell r="N5231" t="str">
            <v>TALLER</v>
          </cell>
          <cell r="O5231">
            <v>8</v>
          </cell>
          <cell r="P5231" t="str">
            <v>S1</v>
          </cell>
          <cell r="Q5231" t="str">
            <v>J1</v>
          </cell>
          <cell r="R5231" t="str">
            <v>J8</v>
          </cell>
          <cell r="S5231" t="str">
            <v>PENDIENTE</v>
          </cell>
          <cell r="T5231">
            <v>0</v>
          </cell>
          <cell r="U5231" t="str">
            <v>BAYONA CRUZ CRISTIAN ARMANDO</v>
          </cell>
          <cell r="V5231" t="str">
            <v>FLOREZ CONDORI  JOSE WILLIANS</v>
          </cell>
        </row>
        <row r="5232">
          <cell r="A5232">
            <v>5231</v>
          </cell>
          <cell r="B5232">
            <v>42783</v>
          </cell>
          <cell r="C5232" t="str">
            <v>FEBRERO</v>
          </cell>
          <cell r="D5232" t="str">
            <v>2017</v>
          </cell>
          <cell r="E5232">
            <v>1039</v>
          </cell>
          <cell r="F5232" t="str">
            <v>ABR-796</v>
          </cell>
          <cell r="G5232" t="str">
            <v>C9S-994</v>
          </cell>
          <cell r="H5232" t="str">
            <v>LAS BAMBAS</v>
          </cell>
          <cell r="I5232">
            <v>119053</v>
          </cell>
          <cell r="J5232" t="str">
            <v>REPUESTO</v>
          </cell>
          <cell r="K5232" t="str">
            <v>TAPABARRO RH.</v>
          </cell>
          <cell r="L5232">
            <v>1</v>
          </cell>
          <cell r="M5232" t="str">
            <v>UNID.</v>
          </cell>
          <cell r="N5232" t="str">
            <v>TRACTO</v>
          </cell>
          <cell r="O5232">
            <v>7</v>
          </cell>
          <cell r="P5232" t="str">
            <v>M10</v>
          </cell>
          <cell r="Q5232" t="str">
            <v>J1</v>
          </cell>
          <cell r="R5232" t="str">
            <v>J8</v>
          </cell>
          <cell r="S5232" t="str">
            <v>PENDIENTE</v>
          </cell>
          <cell r="T5232">
            <v>0</v>
          </cell>
          <cell r="U5232" t="str">
            <v>MAMANI SANTOS BLADIMIR</v>
          </cell>
          <cell r="V5232" t="str">
            <v>FLOREZ CONDORI  JOSE WILLIANS</v>
          </cell>
        </row>
        <row r="5233">
          <cell r="A5233">
            <v>5232</v>
          </cell>
          <cell r="B5233">
            <v>42783</v>
          </cell>
          <cell r="C5233" t="str">
            <v>FEBRERO</v>
          </cell>
          <cell r="D5233" t="str">
            <v>2017</v>
          </cell>
          <cell r="E5233">
            <v>1039</v>
          </cell>
          <cell r="F5233" t="str">
            <v>ABR-796</v>
          </cell>
          <cell r="G5233" t="str">
            <v>C9S-994</v>
          </cell>
          <cell r="H5233" t="str">
            <v>LAS BAMBAS</v>
          </cell>
          <cell r="I5233">
            <v>119053</v>
          </cell>
          <cell r="J5233" t="str">
            <v>REPUESTO</v>
          </cell>
          <cell r="K5233" t="str">
            <v>PERNO 5/16</v>
          </cell>
          <cell r="L5233">
            <v>4</v>
          </cell>
          <cell r="M5233" t="str">
            <v>UNID.</v>
          </cell>
          <cell r="N5233" t="str">
            <v>TRACTO</v>
          </cell>
          <cell r="O5233">
            <v>7</v>
          </cell>
          <cell r="P5233" t="str">
            <v>M10</v>
          </cell>
          <cell r="Q5233" t="str">
            <v>J1</v>
          </cell>
          <cell r="R5233" t="str">
            <v>J8</v>
          </cell>
          <cell r="S5233" t="str">
            <v>PENDIENTE</v>
          </cell>
          <cell r="T5233">
            <v>0</v>
          </cell>
          <cell r="U5233" t="str">
            <v>MAMANI SANTOS BLADIMIR</v>
          </cell>
          <cell r="V5233" t="str">
            <v>FLOREZ CONDORI  JOSE WILLIANS</v>
          </cell>
        </row>
        <row r="5234">
          <cell r="A5234">
            <v>5233</v>
          </cell>
          <cell r="B5234">
            <v>42783</v>
          </cell>
          <cell r="C5234" t="str">
            <v>FEBRERO</v>
          </cell>
          <cell r="D5234" t="str">
            <v>2017</v>
          </cell>
          <cell r="E5234">
            <v>1039</v>
          </cell>
          <cell r="F5234" t="str">
            <v>ABR-796</v>
          </cell>
          <cell r="G5234" t="str">
            <v>C9S-994</v>
          </cell>
          <cell r="H5234" t="str">
            <v>LAS BAMBAS</v>
          </cell>
          <cell r="I5234">
            <v>119053</v>
          </cell>
          <cell r="J5234" t="str">
            <v>REPUESTO</v>
          </cell>
          <cell r="K5234" t="str">
            <v>TUERCA DE 5/16</v>
          </cell>
          <cell r="L5234">
            <v>4</v>
          </cell>
          <cell r="M5234" t="str">
            <v>UNID.</v>
          </cell>
          <cell r="N5234" t="str">
            <v>TRACTO</v>
          </cell>
          <cell r="O5234">
            <v>7</v>
          </cell>
          <cell r="P5234" t="str">
            <v>M10</v>
          </cell>
          <cell r="Q5234" t="str">
            <v>J1</v>
          </cell>
          <cell r="R5234" t="str">
            <v>J8</v>
          </cell>
          <cell r="S5234" t="str">
            <v>PENDIENTE</v>
          </cell>
          <cell r="T5234">
            <v>0</v>
          </cell>
          <cell r="U5234" t="str">
            <v>MAMANI SANTOS BLADIMIR</v>
          </cell>
          <cell r="V5234" t="str">
            <v>FLOREZ CONDORI  JOSE WILLIANS</v>
          </cell>
        </row>
        <row r="5235">
          <cell r="A5235">
            <v>5234</v>
          </cell>
          <cell r="B5235">
            <v>42783</v>
          </cell>
          <cell r="C5235" t="str">
            <v>FEBRERO</v>
          </cell>
          <cell r="D5235" t="str">
            <v>2017</v>
          </cell>
          <cell r="E5235">
            <v>200</v>
          </cell>
          <cell r="F5235" t="str">
            <v>TALLER</v>
          </cell>
          <cell r="G5235" t="str">
            <v>TALLER</v>
          </cell>
          <cell r="H5235" t="str">
            <v>TALLER</v>
          </cell>
          <cell r="I5235" t="str">
            <v>TALLER</v>
          </cell>
          <cell r="J5235" t="str">
            <v>SERVICIO</v>
          </cell>
          <cell r="K5235" t="str">
            <v>SERVICIO CORTE Y DOBLADO</v>
          </cell>
          <cell r="L5235">
            <v>1</v>
          </cell>
          <cell r="M5235" t="str">
            <v>UNID.</v>
          </cell>
          <cell r="N5235" t="str">
            <v>TALLER</v>
          </cell>
          <cell r="O5235">
            <v>7</v>
          </cell>
          <cell r="P5235" t="str">
            <v>S1</v>
          </cell>
          <cell r="Q5235" t="str">
            <v>J1</v>
          </cell>
          <cell r="R5235" t="str">
            <v>J8</v>
          </cell>
          <cell r="S5235" t="str">
            <v>PENDIENTE</v>
          </cell>
          <cell r="T5235">
            <v>0</v>
          </cell>
          <cell r="U5235" t="str">
            <v>BAYONA CRUZ CRISTIAN ARMANDO</v>
          </cell>
          <cell r="V5235" t="str">
            <v>FLOREZ CONDORI  JOSE WILLIANS</v>
          </cell>
        </row>
        <row r="5236">
          <cell r="A5236">
            <v>5235</v>
          </cell>
          <cell r="B5236">
            <v>42783</v>
          </cell>
          <cell r="C5236" t="str">
            <v>FEBRERO</v>
          </cell>
          <cell r="D5236" t="str">
            <v>2017</v>
          </cell>
          <cell r="E5236">
            <v>1060</v>
          </cell>
          <cell r="F5236" t="str">
            <v>AEH-801</v>
          </cell>
          <cell r="G5236" t="str">
            <v>CAMIONETA</v>
          </cell>
          <cell r="H5236" t="str">
            <v>LAS BAMBAS</v>
          </cell>
          <cell r="I5236">
            <v>100592</v>
          </cell>
          <cell r="J5236" t="str">
            <v>REPUESTO</v>
          </cell>
          <cell r="K5236" t="str">
            <v>ENCHUFE DE PTT</v>
          </cell>
          <cell r="L5236">
            <v>1</v>
          </cell>
          <cell r="M5236" t="str">
            <v>UNID.</v>
          </cell>
          <cell r="N5236" t="str">
            <v>TRACTO</v>
          </cell>
          <cell r="O5236">
            <v>7</v>
          </cell>
          <cell r="P5236" t="str">
            <v>E3</v>
          </cell>
          <cell r="Q5236" t="str">
            <v>J1</v>
          </cell>
          <cell r="R5236" t="str">
            <v>J8</v>
          </cell>
          <cell r="S5236" t="str">
            <v>PENDIENTE</v>
          </cell>
          <cell r="T5236">
            <v>0</v>
          </cell>
          <cell r="U5236" t="str">
            <v>CONDORI CHURATA ALEX</v>
          </cell>
          <cell r="V5236" t="str">
            <v>FLOREZ CONDORI  JOSE WILLIANS</v>
          </cell>
        </row>
        <row r="5237">
          <cell r="A5237">
            <v>5236</v>
          </cell>
          <cell r="B5237">
            <v>42783</v>
          </cell>
          <cell r="C5237" t="e">
            <v>#REF!</v>
          </cell>
          <cell r="D5237" t="e">
            <v>#REF!</v>
          </cell>
          <cell r="E5237">
            <v>1060</v>
          </cell>
          <cell r="F5237" t="str">
            <v>AEH-801</v>
          </cell>
          <cell r="G5237" t="str">
            <v>CAMIONETA</v>
          </cell>
          <cell r="H5237" t="str">
            <v>LAS BAMBAS</v>
          </cell>
          <cell r="I5237">
            <v>100592</v>
          </cell>
          <cell r="J5237" t="str">
            <v>REPUESTO</v>
          </cell>
          <cell r="K5237" t="str">
            <v>FOCO LAGRIMA</v>
          </cell>
          <cell r="L5237">
            <v>2</v>
          </cell>
          <cell r="M5237" t="str">
            <v>UNID.</v>
          </cell>
          <cell r="N5237" t="str">
            <v>TRACTO</v>
          </cell>
          <cell r="O5237">
            <v>7</v>
          </cell>
          <cell r="P5237" t="str">
            <v>E2</v>
          </cell>
          <cell r="Q5237" t="str">
            <v>J1</v>
          </cell>
          <cell r="R5237" t="str">
            <v>J8</v>
          </cell>
          <cell r="S5237" t="str">
            <v>PENDIENTE</v>
          </cell>
          <cell r="T5237">
            <v>0</v>
          </cell>
          <cell r="U5237" t="str">
            <v>YUCA BELLIDO BORIS YERSY</v>
          </cell>
          <cell r="V5237" t="str">
            <v>FLOREZ CONDORI  JOSE WILLIANS</v>
          </cell>
        </row>
        <row r="5238">
          <cell r="A5238">
            <v>5237</v>
          </cell>
          <cell r="B5238">
            <v>42783</v>
          </cell>
          <cell r="C5238" t="e">
            <v>#REF!</v>
          </cell>
          <cell r="D5238" t="e">
            <v>#REF!</v>
          </cell>
          <cell r="E5238">
            <v>1039</v>
          </cell>
          <cell r="F5238" t="str">
            <v>ABR-796</v>
          </cell>
          <cell r="G5238" t="str">
            <v>C9S-994</v>
          </cell>
          <cell r="H5238" t="str">
            <v>LAS BAMBAS</v>
          </cell>
          <cell r="I5238">
            <v>119053</v>
          </cell>
          <cell r="J5238" t="str">
            <v>REPUESTO</v>
          </cell>
          <cell r="K5238" t="str">
            <v>ACEITE DE MOTOR 15W40</v>
          </cell>
          <cell r="L5238">
            <v>1</v>
          </cell>
          <cell r="M5238" t="str">
            <v>GLNS.</v>
          </cell>
          <cell r="N5238" t="str">
            <v>TRACTO</v>
          </cell>
          <cell r="O5238">
            <v>7</v>
          </cell>
          <cell r="P5238" t="str">
            <v>M10</v>
          </cell>
          <cell r="Q5238" t="str">
            <v>J1</v>
          </cell>
          <cell r="R5238" t="str">
            <v>J8</v>
          </cell>
          <cell r="S5238" t="str">
            <v>PENDIENTE</v>
          </cell>
          <cell r="T5238">
            <v>0</v>
          </cell>
          <cell r="U5238" t="str">
            <v>MAMANI SANTOS BLADIMIR</v>
          </cell>
          <cell r="V5238" t="str">
            <v>FLOREZ CONDORI  JOSE WILLIANS</v>
          </cell>
        </row>
        <row r="5239">
          <cell r="A5239">
            <v>5238</v>
          </cell>
          <cell r="B5239">
            <v>42783</v>
          </cell>
          <cell r="C5239" t="str">
            <v>FEBRERO</v>
          </cell>
          <cell r="D5239" t="str">
            <v>2017</v>
          </cell>
          <cell r="E5239">
            <v>200</v>
          </cell>
          <cell r="F5239" t="str">
            <v>TALLER</v>
          </cell>
          <cell r="G5239" t="str">
            <v>TALLER</v>
          </cell>
          <cell r="H5239" t="str">
            <v>TALLER</v>
          </cell>
          <cell r="I5239" t="str">
            <v>TALLER</v>
          </cell>
          <cell r="J5239" t="str">
            <v>HERRAMIENTAS</v>
          </cell>
          <cell r="K5239" t="str">
            <v xml:space="preserve">BOQUILLA SOLDADURA AUTOGENA </v>
          </cell>
          <cell r="L5239">
            <v>1</v>
          </cell>
          <cell r="M5239" t="str">
            <v>UNID.</v>
          </cell>
          <cell r="N5239" t="str">
            <v>TALLER</v>
          </cell>
          <cell r="O5239">
            <v>7</v>
          </cell>
          <cell r="P5239" t="str">
            <v>S4</v>
          </cell>
          <cell r="Q5239" t="str">
            <v>J1</v>
          </cell>
          <cell r="R5239" t="str">
            <v>J8</v>
          </cell>
          <cell r="S5239" t="str">
            <v>PENDIENTE</v>
          </cell>
          <cell r="T5239">
            <v>0</v>
          </cell>
          <cell r="U5239" t="str">
            <v>SURCO QUISPE JOHNNY</v>
          </cell>
          <cell r="V5239" t="str">
            <v>FLOREZ CONDORI  JOSE WILLIANS</v>
          </cell>
        </row>
        <row r="5240">
          <cell r="A5240">
            <v>5239</v>
          </cell>
          <cell r="B5240">
            <v>42783</v>
          </cell>
          <cell r="C5240" t="str">
            <v>FEBRERO</v>
          </cell>
          <cell r="D5240" t="str">
            <v>2017</v>
          </cell>
          <cell r="E5240">
            <v>200</v>
          </cell>
          <cell r="F5240" t="str">
            <v>TALLER</v>
          </cell>
          <cell r="G5240" t="str">
            <v>TALLER</v>
          </cell>
          <cell r="H5240" t="str">
            <v>TALLER</v>
          </cell>
          <cell r="I5240" t="str">
            <v>TALLER</v>
          </cell>
          <cell r="J5240" t="str">
            <v>MATERIALES</v>
          </cell>
          <cell r="K5240" t="str">
            <v>BORAX (POLVO)</v>
          </cell>
          <cell r="L5240">
            <v>1</v>
          </cell>
          <cell r="M5240" t="str">
            <v>UNID.</v>
          </cell>
          <cell r="N5240" t="str">
            <v>TALLER</v>
          </cell>
          <cell r="O5240">
            <v>7</v>
          </cell>
          <cell r="P5240" t="str">
            <v>S4</v>
          </cell>
          <cell r="Q5240" t="str">
            <v>J1</v>
          </cell>
          <cell r="R5240" t="str">
            <v>J8</v>
          </cell>
          <cell r="S5240" t="str">
            <v>PENDIENTE</v>
          </cell>
          <cell r="T5240">
            <v>0</v>
          </cell>
          <cell r="U5240" t="str">
            <v>SURCO QUISPE JOHNNY</v>
          </cell>
          <cell r="V5240" t="str">
            <v>FLOREZ CONDORI  JOSE WILLIANS</v>
          </cell>
        </row>
        <row r="5241">
          <cell r="A5241">
            <v>5240</v>
          </cell>
          <cell r="B5241">
            <v>42783</v>
          </cell>
          <cell r="C5241" t="str">
            <v>FEBRERO</v>
          </cell>
          <cell r="D5241" t="str">
            <v>2017</v>
          </cell>
          <cell r="E5241">
            <v>1059</v>
          </cell>
          <cell r="F5241" t="str">
            <v>D3O-745</v>
          </cell>
          <cell r="G5241" t="str">
            <v>F3L-979</v>
          </cell>
          <cell r="H5241" t="str">
            <v>LAS BAMBAS</v>
          </cell>
          <cell r="I5241">
            <v>168397</v>
          </cell>
          <cell r="J5241" t="str">
            <v>REPUESTO</v>
          </cell>
          <cell r="K5241" t="str">
            <v>FARO REDONDO PEQUEÑO LATERAL</v>
          </cell>
          <cell r="L5241">
            <v>2</v>
          </cell>
          <cell r="M5241" t="str">
            <v>UNID.</v>
          </cell>
          <cell r="N5241" t="str">
            <v>CISTERNA</v>
          </cell>
          <cell r="O5241">
            <v>7</v>
          </cell>
          <cell r="P5241" t="str">
            <v>E2</v>
          </cell>
          <cell r="Q5241" t="str">
            <v>J1</v>
          </cell>
          <cell r="R5241" t="str">
            <v>J8</v>
          </cell>
          <cell r="S5241" t="str">
            <v>PENDIENTE</v>
          </cell>
          <cell r="T5241">
            <v>0</v>
          </cell>
          <cell r="U5241" t="str">
            <v>YUCA BELLIDO BORIS YERSY</v>
          </cell>
          <cell r="V5241" t="str">
            <v>FLOREZ CONDORI  JOSE WILLIANS</v>
          </cell>
        </row>
        <row r="5242">
          <cell r="A5242">
            <v>5241</v>
          </cell>
          <cell r="B5242">
            <v>42783</v>
          </cell>
          <cell r="C5242" t="str">
            <v>FEBRERO</v>
          </cell>
          <cell r="D5242" t="str">
            <v>2017</v>
          </cell>
          <cell r="E5242">
            <v>1055</v>
          </cell>
          <cell r="F5242" t="str">
            <v>X2W-788</v>
          </cell>
          <cell r="G5242" t="str">
            <v>C5V-994</v>
          </cell>
          <cell r="H5242" t="str">
            <v>LAS BAMBAS</v>
          </cell>
          <cell r="I5242">
            <v>148229</v>
          </cell>
          <cell r="J5242" t="str">
            <v>MATERIALES</v>
          </cell>
          <cell r="K5242" t="str">
            <v>SILICONA GRAY</v>
          </cell>
          <cell r="L5242">
            <v>1</v>
          </cell>
          <cell r="M5242" t="str">
            <v>UNID.</v>
          </cell>
          <cell r="N5242" t="str">
            <v>TRACTO</v>
          </cell>
          <cell r="O5242">
            <v>7</v>
          </cell>
          <cell r="P5242" t="str">
            <v>M8</v>
          </cell>
          <cell r="Q5242" t="str">
            <v>J1</v>
          </cell>
          <cell r="R5242" t="str">
            <v>J8</v>
          </cell>
          <cell r="S5242" t="str">
            <v>PENDIENTE</v>
          </cell>
          <cell r="T5242">
            <v>0</v>
          </cell>
          <cell r="U5242" t="str">
            <v>VARILLAS GAGO  OSCAR ALBERTO</v>
          </cell>
          <cell r="V5242" t="str">
            <v>FLOREZ CONDORI  JOSE WILLIANS</v>
          </cell>
        </row>
        <row r="5243">
          <cell r="A5243">
            <v>5242</v>
          </cell>
          <cell r="B5243">
            <v>42783</v>
          </cell>
          <cell r="C5243" t="str">
            <v>FEBRERO</v>
          </cell>
          <cell r="D5243" t="str">
            <v>2017</v>
          </cell>
          <cell r="E5243">
            <v>1062</v>
          </cell>
          <cell r="F5243" t="str">
            <v>ABP-729</v>
          </cell>
          <cell r="G5243" t="str">
            <v>D8K-985</v>
          </cell>
          <cell r="H5243" t="str">
            <v>LAS BAMBAS</v>
          </cell>
          <cell r="I5243">
            <v>120675</v>
          </cell>
          <cell r="J5243" t="str">
            <v>REPUESTO</v>
          </cell>
          <cell r="K5243" t="str">
            <v>KIT DE ACCESORIOS DE CARTUCHO - PULPO</v>
          </cell>
          <cell r="L5243">
            <v>1</v>
          </cell>
          <cell r="M5243" t="str">
            <v>UNID.</v>
          </cell>
          <cell r="N5243" t="str">
            <v>CISTERNA</v>
          </cell>
          <cell r="O5243">
            <v>7</v>
          </cell>
          <cell r="P5243" t="str">
            <v>M6</v>
          </cell>
          <cell r="Q5243" t="str">
            <v>J1</v>
          </cell>
          <cell r="R5243" t="str">
            <v>J8</v>
          </cell>
          <cell r="S5243" t="str">
            <v>PENDIENTE</v>
          </cell>
          <cell r="T5243">
            <v>0</v>
          </cell>
          <cell r="U5243" t="str">
            <v>PARI VENTURA  EDSON ORLANDO</v>
          </cell>
          <cell r="V5243" t="str">
            <v>FLOREZ CONDORI  JOSE WILLIANS</v>
          </cell>
        </row>
        <row r="5244">
          <cell r="A5244">
            <v>5243</v>
          </cell>
          <cell r="B5244">
            <v>42783</v>
          </cell>
          <cell r="C5244" t="str">
            <v>FEBRERO</v>
          </cell>
          <cell r="D5244" t="str">
            <v>2017</v>
          </cell>
          <cell r="E5244">
            <v>1063</v>
          </cell>
          <cell r="F5244" t="str">
            <v>ABQ-705</v>
          </cell>
          <cell r="G5244" t="str">
            <v>D0Z-996</v>
          </cell>
          <cell r="H5244" t="str">
            <v>LAS BAMBAS</v>
          </cell>
          <cell r="I5244">
            <v>118838</v>
          </cell>
          <cell r="J5244" t="str">
            <v>REPUESTO</v>
          </cell>
          <cell r="K5244" t="str">
            <v>SOCKET TOWN</v>
          </cell>
          <cell r="L5244">
            <v>1</v>
          </cell>
          <cell r="M5244" t="str">
            <v>UNID.</v>
          </cell>
          <cell r="N5244" t="str">
            <v>TRACTO</v>
          </cell>
          <cell r="O5244">
            <v>7</v>
          </cell>
          <cell r="P5244" t="str">
            <v>E2</v>
          </cell>
          <cell r="Q5244" t="str">
            <v>J1</v>
          </cell>
          <cell r="R5244" t="str">
            <v>J8</v>
          </cell>
          <cell r="S5244" t="str">
            <v>PENDIENTE</v>
          </cell>
          <cell r="T5244">
            <v>0</v>
          </cell>
          <cell r="U5244" t="str">
            <v>YUCA BELLIDO BORIS YERSY</v>
          </cell>
          <cell r="V5244" t="str">
            <v>FLOREZ CONDORI  JOSE WILLIANS</v>
          </cell>
        </row>
        <row r="5245">
          <cell r="A5245">
            <v>5244</v>
          </cell>
          <cell r="B5245">
            <v>42783</v>
          </cell>
          <cell r="C5245" t="str">
            <v>FEBRERO</v>
          </cell>
          <cell r="D5245" t="str">
            <v>2017</v>
          </cell>
          <cell r="E5245">
            <v>1063</v>
          </cell>
          <cell r="F5245" t="str">
            <v>ABQ-705</v>
          </cell>
          <cell r="G5245" t="str">
            <v>D0Z-996</v>
          </cell>
          <cell r="H5245" t="str">
            <v>LAS BAMBAS</v>
          </cell>
          <cell r="I5245">
            <v>118838</v>
          </cell>
          <cell r="J5245" t="str">
            <v>REPUESTO</v>
          </cell>
          <cell r="K5245" t="str">
            <v>FOCO 9006</v>
          </cell>
          <cell r="L5245">
            <v>1</v>
          </cell>
          <cell r="M5245" t="str">
            <v>UNID.</v>
          </cell>
          <cell r="N5245" t="str">
            <v>TRACTO</v>
          </cell>
          <cell r="O5245">
            <v>7</v>
          </cell>
          <cell r="P5245" t="str">
            <v>E2</v>
          </cell>
          <cell r="Q5245" t="str">
            <v>J1</v>
          </cell>
          <cell r="R5245" t="str">
            <v>J8</v>
          </cell>
          <cell r="S5245" t="str">
            <v>PENDIENTE</v>
          </cell>
          <cell r="T5245">
            <v>0</v>
          </cell>
          <cell r="U5245" t="str">
            <v>YUCA BELLIDO BORIS YERSY</v>
          </cell>
          <cell r="V5245" t="str">
            <v>FLOREZ CONDORI  JOSE WILLIANS</v>
          </cell>
        </row>
        <row r="5246">
          <cell r="A5246">
            <v>5245</v>
          </cell>
          <cell r="B5246">
            <v>42783</v>
          </cell>
          <cell r="C5246" t="str">
            <v>FEBRERO</v>
          </cell>
          <cell r="D5246" t="str">
            <v>2017</v>
          </cell>
          <cell r="E5246">
            <v>1055</v>
          </cell>
          <cell r="F5246" t="str">
            <v>X2W-788</v>
          </cell>
          <cell r="G5246" t="str">
            <v>C5V-994</v>
          </cell>
          <cell r="H5246" t="str">
            <v>LAS BAMBAS</v>
          </cell>
          <cell r="I5246">
            <v>148229</v>
          </cell>
          <cell r="J5246" t="str">
            <v>REPUESTO</v>
          </cell>
          <cell r="K5246" t="str">
            <v>REFRIGERANTE</v>
          </cell>
          <cell r="L5246">
            <v>1</v>
          </cell>
          <cell r="M5246" t="str">
            <v>GLNS.</v>
          </cell>
          <cell r="N5246" t="str">
            <v>TRACTO</v>
          </cell>
          <cell r="O5246">
            <v>7</v>
          </cell>
          <cell r="P5246" t="str">
            <v>M5</v>
          </cell>
          <cell r="Q5246" t="str">
            <v>J1</v>
          </cell>
          <cell r="R5246" t="str">
            <v>J8</v>
          </cell>
          <cell r="S5246" t="str">
            <v>PENDIENTE</v>
          </cell>
          <cell r="T5246">
            <v>0</v>
          </cell>
          <cell r="U5246" t="str">
            <v>LOPEZ RUIZ WILBERTO</v>
          </cell>
          <cell r="V5246" t="str">
            <v>FLOREZ CONDORI  JOSE WILLIANS</v>
          </cell>
        </row>
        <row r="5247">
          <cell r="A5247">
            <v>5246</v>
          </cell>
          <cell r="B5247">
            <v>42783</v>
          </cell>
          <cell r="C5247" t="str">
            <v>FEBRERO</v>
          </cell>
          <cell r="D5247" t="str">
            <v>2017</v>
          </cell>
          <cell r="E5247">
            <v>1055</v>
          </cell>
          <cell r="F5247" t="str">
            <v>X2W-788</v>
          </cell>
          <cell r="G5247" t="str">
            <v>C5V-994</v>
          </cell>
          <cell r="H5247" t="str">
            <v>LAS BAMBAS</v>
          </cell>
          <cell r="I5247">
            <v>148229</v>
          </cell>
          <cell r="J5247" t="str">
            <v>REPUESTO</v>
          </cell>
          <cell r="K5247" t="str">
            <v>AGUA LIMPIA PARABRISA</v>
          </cell>
          <cell r="L5247">
            <v>1</v>
          </cell>
          <cell r="M5247" t="str">
            <v>GLNS.</v>
          </cell>
          <cell r="N5247" t="str">
            <v>TRACTO</v>
          </cell>
          <cell r="O5247">
            <v>7</v>
          </cell>
          <cell r="P5247" t="str">
            <v>M5</v>
          </cell>
          <cell r="Q5247" t="str">
            <v>J1</v>
          </cell>
          <cell r="R5247" t="str">
            <v>J8</v>
          </cell>
          <cell r="S5247" t="str">
            <v>PENDIENTE</v>
          </cell>
          <cell r="T5247">
            <v>0</v>
          </cell>
          <cell r="U5247" t="str">
            <v>LOPEZ RUIZ WILBERTO</v>
          </cell>
          <cell r="V5247" t="str">
            <v>FLOREZ CONDORI  JOSE WILLIANS</v>
          </cell>
        </row>
        <row r="5248">
          <cell r="A5248">
            <v>5247</v>
          </cell>
          <cell r="B5248">
            <v>42783</v>
          </cell>
          <cell r="C5248" t="str">
            <v>FEBRERO</v>
          </cell>
          <cell r="D5248" t="str">
            <v>2017</v>
          </cell>
          <cell r="E5248">
            <v>1061</v>
          </cell>
          <cell r="F5248" t="str">
            <v>C9M-902</v>
          </cell>
          <cell r="G5248" t="str">
            <v>B8L-970</v>
          </cell>
          <cell r="H5248" t="str">
            <v>LAS BAMBAS</v>
          </cell>
          <cell r="I5248">
            <v>217798</v>
          </cell>
          <cell r="J5248" t="str">
            <v>REPUESTO</v>
          </cell>
          <cell r="K5248" t="str">
            <v>TERMINAL DE BATERIA</v>
          </cell>
          <cell r="L5248">
            <v>4</v>
          </cell>
          <cell r="M5248" t="str">
            <v>UNID.</v>
          </cell>
          <cell r="N5248" t="str">
            <v>TRACTO</v>
          </cell>
          <cell r="O5248">
            <v>7</v>
          </cell>
          <cell r="P5248" t="str">
            <v>E3</v>
          </cell>
          <cell r="Q5248" t="str">
            <v>J1</v>
          </cell>
          <cell r="R5248" t="str">
            <v>J8</v>
          </cell>
          <cell r="S5248" t="str">
            <v>PENDIENTE</v>
          </cell>
          <cell r="T5248">
            <v>0</v>
          </cell>
          <cell r="U5248" t="str">
            <v>CONDORI CHURATA ALEX</v>
          </cell>
          <cell r="V5248" t="str">
            <v>FLOREZ CONDORI  JOSE WILLIANS</v>
          </cell>
        </row>
        <row r="5249">
          <cell r="A5249">
            <v>5248</v>
          </cell>
          <cell r="B5249">
            <v>42783</v>
          </cell>
          <cell r="C5249" t="str">
            <v>FEBRERO</v>
          </cell>
          <cell r="D5249" t="str">
            <v>2017</v>
          </cell>
          <cell r="E5249">
            <v>200</v>
          </cell>
          <cell r="F5249" t="str">
            <v>TALLER</v>
          </cell>
          <cell r="G5249" t="str">
            <v>TALLER</v>
          </cell>
          <cell r="H5249" t="str">
            <v>TALLER</v>
          </cell>
          <cell r="I5249" t="str">
            <v>TALLER</v>
          </cell>
          <cell r="J5249" t="str">
            <v>MATERIALES</v>
          </cell>
          <cell r="K5249" t="str">
            <v>PINTURA AZUL PARA PARED</v>
          </cell>
          <cell r="L5249">
            <v>2</v>
          </cell>
          <cell r="M5249" t="str">
            <v>GLNS.</v>
          </cell>
          <cell r="N5249" t="str">
            <v>TALLER</v>
          </cell>
          <cell r="O5249">
            <v>7</v>
          </cell>
          <cell r="P5249" t="str">
            <v>J1</v>
          </cell>
          <cell r="Q5249" t="str">
            <v>J1</v>
          </cell>
          <cell r="R5249" t="str">
            <v>J8</v>
          </cell>
          <cell r="S5249" t="str">
            <v>PENDIENTE</v>
          </cell>
          <cell r="T5249">
            <v>0</v>
          </cell>
          <cell r="U5249" t="str">
            <v>FLOREZ CONDORI  JOSE WILLIANS</v>
          </cell>
          <cell r="V5249" t="str">
            <v>FLOREZ CONDORI  JOSE WILLIANS</v>
          </cell>
        </row>
        <row r="5250">
          <cell r="A5250">
            <v>5249</v>
          </cell>
          <cell r="B5250">
            <v>42783</v>
          </cell>
          <cell r="C5250" t="str">
            <v>FEBRERO</v>
          </cell>
          <cell r="D5250" t="str">
            <v>2017</v>
          </cell>
          <cell r="E5250">
            <v>200</v>
          </cell>
          <cell r="F5250" t="str">
            <v>TALLER</v>
          </cell>
          <cell r="G5250" t="str">
            <v>TALLER</v>
          </cell>
          <cell r="H5250" t="str">
            <v>TALLER</v>
          </cell>
          <cell r="I5250" t="str">
            <v>TALLER</v>
          </cell>
          <cell r="J5250" t="str">
            <v>MATERIALES</v>
          </cell>
          <cell r="K5250" t="str">
            <v>PINTURA BLANCA PARA PARED</v>
          </cell>
          <cell r="L5250">
            <v>3</v>
          </cell>
          <cell r="M5250" t="str">
            <v>GLNS.</v>
          </cell>
          <cell r="N5250" t="str">
            <v>TALLER</v>
          </cell>
          <cell r="O5250">
            <v>7</v>
          </cell>
          <cell r="P5250" t="str">
            <v>J1</v>
          </cell>
          <cell r="Q5250" t="str">
            <v>J1</v>
          </cell>
          <cell r="R5250" t="str">
            <v>J8</v>
          </cell>
          <cell r="S5250" t="str">
            <v>PENDIENTE</v>
          </cell>
          <cell r="T5250">
            <v>0</v>
          </cell>
          <cell r="U5250" t="str">
            <v>FLOREZ CONDORI  JOSE WILLIANS</v>
          </cell>
          <cell r="V5250" t="str">
            <v>FLOREZ CONDORI  JOSE WILLIANS</v>
          </cell>
        </row>
        <row r="5251">
          <cell r="A5251">
            <v>5250</v>
          </cell>
          <cell r="B5251">
            <v>42783</v>
          </cell>
          <cell r="C5251" t="str">
            <v>FEBRERO</v>
          </cell>
          <cell r="D5251" t="str">
            <v>2017</v>
          </cell>
          <cell r="E5251">
            <v>1046</v>
          </cell>
          <cell r="F5251" t="str">
            <v>X2W-759</v>
          </cell>
          <cell r="G5251" t="str">
            <v>C5V-999</v>
          </cell>
          <cell r="H5251" t="str">
            <v>LAS BAMBAS</v>
          </cell>
          <cell r="I5251">
            <v>161401</v>
          </cell>
          <cell r="J5251" t="str">
            <v>REPUESTO</v>
          </cell>
          <cell r="K5251" t="str">
            <v>VALVULA DE LIBERACION DE AIRE</v>
          </cell>
          <cell r="L5251">
            <v>2</v>
          </cell>
          <cell r="M5251" t="str">
            <v>UNID.</v>
          </cell>
          <cell r="N5251" t="str">
            <v>CISTERNA</v>
          </cell>
          <cell r="O5251">
            <v>7</v>
          </cell>
          <cell r="P5251" t="str">
            <v>M5</v>
          </cell>
          <cell r="Q5251" t="str">
            <v>J1</v>
          </cell>
          <cell r="R5251" t="str">
            <v>J8</v>
          </cell>
          <cell r="S5251" t="str">
            <v>PENDIENTE</v>
          </cell>
          <cell r="T5251">
            <v>0</v>
          </cell>
          <cell r="U5251" t="str">
            <v>LOPEZ RUIZ WILBERTO</v>
          </cell>
          <cell r="V5251" t="str">
            <v>FLOREZ CONDORI  JOSE WILLIANS</v>
          </cell>
        </row>
        <row r="5252">
          <cell r="A5252">
            <v>5251</v>
          </cell>
          <cell r="B5252">
            <v>42783</v>
          </cell>
          <cell r="C5252" t="str">
            <v>FEBRERO</v>
          </cell>
          <cell r="D5252" t="str">
            <v>2017</v>
          </cell>
          <cell r="E5252">
            <v>200</v>
          </cell>
          <cell r="F5252" t="str">
            <v>TALLER</v>
          </cell>
          <cell r="G5252" t="str">
            <v>TALLER</v>
          </cell>
          <cell r="H5252" t="str">
            <v>TALLER</v>
          </cell>
          <cell r="I5252" t="str">
            <v>TALLER</v>
          </cell>
          <cell r="J5252" t="str">
            <v>SERVICIO</v>
          </cell>
          <cell r="K5252" t="str">
            <v>IMPRESION DE DOCUMENTOS</v>
          </cell>
          <cell r="L5252">
            <v>1</v>
          </cell>
          <cell r="M5252" t="str">
            <v>UNID.</v>
          </cell>
          <cell r="N5252" t="str">
            <v>TALLER</v>
          </cell>
          <cell r="O5252">
            <v>7</v>
          </cell>
          <cell r="P5252" t="str">
            <v>J8</v>
          </cell>
          <cell r="Q5252" t="str">
            <v>J1</v>
          </cell>
          <cell r="R5252" t="str">
            <v>J8</v>
          </cell>
          <cell r="S5252" t="str">
            <v>PENDIENTE</v>
          </cell>
          <cell r="T5252">
            <v>0</v>
          </cell>
          <cell r="U5252" t="str">
            <v>ARANGO PAREJA ANGELA ROSARIO</v>
          </cell>
          <cell r="V5252" t="str">
            <v>FLOREZ CONDORI  JOSE WILLIANS</v>
          </cell>
        </row>
        <row r="5253">
          <cell r="A5253">
            <v>5252</v>
          </cell>
          <cell r="B5253">
            <v>42783</v>
          </cell>
          <cell r="C5253" t="str">
            <v>FEBRERO</v>
          </cell>
          <cell r="D5253" t="str">
            <v>2017</v>
          </cell>
          <cell r="E5253">
            <v>1061</v>
          </cell>
          <cell r="F5253" t="str">
            <v>C9M-902</v>
          </cell>
          <cell r="G5253" t="str">
            <v>B8L-970</v>
          </cell>
          <cell r="H5253" t="str">
            <v>LAS BAMBAS</v>
          </cell>
          <cell r="I5253">
            <v>217798</v>
          </cell>
          <cell r="J5253" t="str">
            <v>REPUESTO</v>
          </cell>
          <cell r="K5253" t="str">
            <v>REPARACION CHAPA DE PUERTA</v>
          </cell>
          <cell r="L5253">
            <v>1</v>
          </cell>
          <cell r="M5253" t="str">
            <v>UNID.</v>
          </cell>
          <cell r="N5253" t="str">
            <v>TRACTO</v>
          </cell>
          <cell r="O5253">
            <v>7</v>
          </cell>
          <cell r="P5253" t="str">
            <v>E2</v>
          </cell>
          <cell r="Q5253" t="str">
            <v>J1</v>
          </cell>
          <cell r="R5253" t="str">
            <v>J8</v>
          </cell>
          <cell r="S5253" t="str">
            <v>PENDIENTE</v>
          </cell>
          <cell r="T5253">
            <v>0</v>
          </cell>
          <cell r="U5253" t="str">
            <v>YUCA BELLIDO BORIS YERSY</v>
          </cell>
          <cell r="V5253" t="str">
            <v>FLOREZ CONDORI  JOSE WILLIANS</v>
          </cell>
        </row>
        <row r="5254">
          <cell r="A5254">
            <v>5253</v>
          </cell>
          <cell r="B5254">
            <v>42784</v>
          </cell>
          <cell r="C5254" t="str">
            <v>FEBRERO</v>
          </cell>
          <cell r="D5254" t="str">
            <v>2017</v>
          </cell>
          <cell r="E5254">
            <v>1067</v>
          </cell>
          <cell r="F5254" t="str">
            <v>C5R-899</v>
          </cell>
          <cell r="G5254" t="str">
            <v>A0U-978</v>
          </cell>
          <cell r="H5254" t="str">
            <v>LAS BAMBAS</v>
          </cell>
          <cell r="I5254">
            <v>265449</v>
          </cell>
          <cell r="J5254" t="str">
            <v>REPUESTO</v>
          </cell>
          <cell r="K5254" t="str">
            <v>FILTRO DE AIRE PRIMARIO</v>
          </cell>
          <cell r="L5254">
            <v>1</v>
          </cell>
          <cell r="M5254" t="str">
            <v>UNID.</v>
          </cell>
          <cell r="N5254" t="str">
            <v>TRACTO</v>
          </cell>
          <cell r="O5254">
            <v>6</v>
          </cell>
          <cell r="P5254" t="str">
            <v>M8</v>
          </cell>
          <cell r="Q5254" t="str">
            <v>J1</v>
          </cell>
          <cell r="R5254" t="str">
            <v>J8</v>
          </cell>
          <cell r="S5254" t="str">
            <v>PENDIENTE</v>
          </cell>
          <cell r="T5254">
            <v>0</v>
          </cell>
          <cell r="U5254" t="str">
            <v>VARILLAS GAGO  OSCAR ALBERTO</v>
          </cell>
          <cell r="V5254" t="str">
            <v>FLOREZ CONDORI  JOSE WILLIANS</v>
          </cell>
        </row>
        <row r="5255">
          <cell r="A5255">
            <v>5254</v>
          </cell>
          <cell r="B5255">
            <v>42784</v>
          </cell>
          <cell r="C5255" t="str">
            <v>FEBRERO</v>
          </cell>
          <cell r="D5255" t="str">
            <v>2017</v>
          </cell>
          <cell r="E5255">
            <v>1067</v>
          </cell>
          <cell r="F5255" t="str">
            <v>C5R-899</v>
          </cell>
          <cell r="G5255" t="str">
            <v>A0U-978</v>
          </cell>
          <cell r="H5255" t="str">
            <v>LAS BAMBAS</v>
          </cell>
          <cell r="I5255">
            <v>265449</v>
          </cell>
          <cell r="J5255" t="str">
            <v>REPUESTO</v>
          </cell>
          <cell r="K5255" t="str">
            <v>FILTRO DE AIRE SECUNDARIO</v>
          </cell>
          <cell r="L5255">
            <v>1</v>
          </cell>
          <cell r="M5255" t="str">
            <v>UNID.</v>
          </cell>
          <cell r="N5255" t="str">
            <v>TRACTO</v>
          </cell>
          <cell r="O5255">
            <v>6</v>
          </cell>
          <cell r="P5255" t="str">
            <v>M8</v>
          </cell>
          <cell r="Q5255" t="str">
            <v>J1</v>
          </cell>
          <cell r="R5255" t="str">
            <v>J8</v>
          </cell>
          <cell r="S5255" t="str">
            <v>PENDIENTE</v>
          </cell>
          <cell r="T5255">
            <v>0</v>
          </cell>
          <cell r="U5255" t="str">
            <v>VARILLAS GAGO  OSCAR ALBERTO</v>
          </cell>
          <cell r="V5255" t="str">
            <v>FLOREZ CONDORI  JOSE WILLIANS</v>
          </cell>
        </row>
        <row r="5256">
          <cell r="A5256">
            <v>5255</v>
          </cell>
          <cell r="B5256">
            <v>42784</v>
          </cell>
          <cell r="C5256" t="str">
            <v>FEBRERO</v>
          </cell>
          <cell r="D5256" t="str">
            <v>2017</v>
          </cell>
          <cell r="E5256">
            <v>1067</v>
          </cell>
          <cell r="F5256" t="str">
            <v>C5R-899</v>
          </cell>
          <cell r="G5256" t="str">
            <v>A0U-978</v>
          </cell>
          <cell r="H5256" t="str">
            <v>LAS BAMBAS</v>
          </cell>
          <cell r="I5256">
            <v>265449</v>
          </cell>
          <cell r="J5256" t="str">
            <v>REPUESTO</v>
          </cell>
          <cell r="K5256" t="str">
            <v>FILTRO DE COMBUSTIBLE</v>
          </cell>
          <cell r="L5256">
            <v>1</v>
          </cell>
          <cell r="M5256" t="str">
            <v>UNID.</v>
          </cell>
          <cell r="N5256" t="str">
            <v>TRACTO</v>
          </cell>
          <cell r="O5256">
            <v>6</v>
          </cell>
          <cell r="P5256" t="str">
            <v>M8</v>
          </cell>
          <cell r="Q5256" t="str">
            <v>J1</v>
          </cell>
          <cell r="R5256" t="str">
            <v>J8</v>
          </cell>
          <cell r="S5256" t="str">
            <v>PENDIENTE</v>
          </cell>
          <cell r="T5256">
            <v>0</v>
          </cell>
          <cell r="U5256" t="str">
            <v>VARILLAS GAGO  OSCAR ALBERTO</v>
          </cell>
          <cell r="V5256" t="str">
            <v>FLOREZ CONDORI  JOSE WILLIANS</v>
          </cell>
        </row>
        <row r="5257">
          <cell r="A5257">
            <v>5256</v>
          </cell>
          <cell r="B5257">
            <v>42784</v>
          </cell>
          <cell r="C5257" t="str">
            <v>FEBRERO</v>
          </cell>
          <cell r="D5257" t="str">
            <v>2017</v>
          </cell>
          <cell r="E5257">
            <v>1067</v>
          </cell>
          <cell r="F5257" t="str">
            <v>C5R-899</v>
          </cell>
          <cell r="G5257" t="str">
            <v>A0U-978</v>
          </cell>
          <cell r="H5257" t="str">
            <v>LAS BAMBAS</v>
          </cell>
          <cell r="I5257">
            <v>265449</v>
          </cell>
          <cell r="J5257" t="str">
            <v>REPUESTO</v>
          </cell>
          <cell r="K5257" t="str">
            <v>FILTRO SEPARADOR DE AGUA</v>
          </cell>
          <cell r="L5257">
            <v>1</v>
          </cell>
          <cell r="M5257" t="str">
            <v>UNID.</v>
          </cell>
          <cell r="N5257" t="str">
            <v>TRACTO</v>
          </cell>
          <cell r="O5257">
            <v>6</v>
          </cell>
          <cell r="P5257" t="str">
            <v>M8</v>
          </cell>
          <cell r="Q5257" t="str">
            <v>J1</v>
          </cell>
          <cell r="R5257" t="str">
            <v>J8</v>
          </cell>
          <cell r="S5257" t="str">
            <v>PENDIENTE</v>
          </cell>
          <cell r="T5257">
            <v>0</v>
          </cell>
          <cell r="U5257" t="str">
            <v>VARILLAS GAGO  OSCAR ALBERTO</v>
          </cell>
          <cell r="V5257" t="str">
            <v>FLOREZ CONDORI  JOSE WILLIANS</v>
          </cell>
        </row>
        <row r="5258">
          <cell r="A5258">
            <v>5257</v>
          </cell>
          <cell r="B5258">
            <v>42784</v>
          </cell>
          <cell r="C5258" t="str">
            <v>FEBRERO</v>
          </cell>
          <cell r="D5258" t="str">
            <v>2017</v>
          </cell>
          <cell r="E5258">
            <v>1067</v>
          </cell>
          <cell r="F5258" t="str">
            <v>C5R-899</v>
          </cell>
          <cell r="G5258" t="str">
            <v>A0U-978</v>
          </cell>
          <cell r="H5258" t="str">
            <v>LAS BAMBAS</v>
          </cell>
          <cell r="I5258">
            <v>265449</v>
          </cell>
          <cell r="J5258" t="str">
            <v>REPUESTO</v>
          </cell>
          <cell r="K5258" t="str">
            <v>FILTRO DE ACEITE</v>
          </cell>
          <cell r="L5258">
            <v>2</v>
          </cell>
          <cell r="M5258" t="str">
            <v>UNID.</v>
          </cell>
          <cell r="N5258" t="str">
            <v>TRACTO</v>
          </cell>
          <cell r="O5258">
            <v>6</v>
          </cell>
          <cell r="P5258" t="str">
            <v>M8</v>
          </cell>
          <cell r="Q5258" t="str">
            <v>J1</v>
          </cell>
          <cell r="R5258" t="str">
            <v>J8</v>
          </cell>
          <cell r="S5258" t="str">
            <v>PENDIENTE</v>
          </cell>
          <cell r="T5258">
            <v>0</v>
          </cell>
          <cell r="U5258" t="str">
            <v>VARILLAS GAGO  OSCAR ALBERTO</v>
          </cell>
          <cell r="V5258" t="str">
            <v>FLOREZ CONDORI  JOSE WILLIANS</v>
          </cell>
        </row>
        <row r="5259">
          <cell r="A5259">
            <v>5258</v>
          </cell>
          <cell r="B5259">
            <v>42784</v>
          </cell>
          <cell r="C5259" t="str">
            <v>FEBRERO</v>
          </cell>
          <cell r="D5259" t="str">
            <v>2017</v>
          </cell>
          <cell r="E5259">
            <v>1067</v>
          </cell>
          <cell r="F5259" t="str">
            <v>C5R-899</v>
          </cell>
          <cell r="G5259" t="str">
            <v>A0U-978</v>
          </cell>
          <cell r="H5259" t="str">
            <v>LAS BAMBAS</v>
          </cell>
          <cell r="I5259">
            <v>265449</v>
          </cell>
          <cell r="J5259" t="str">
            <v>REPUESTO</v>
          </cell>
          <cell r="K5259" t="str">
            <v>ACEITE DE MOTOR 15W40</v>
          </cell>
          <cell r="L5259">
            <v>10</v>
          </cell>
          <cell r="M5259" t="str">
            <v>GLNS.</v>
          </cell>
          <cell r="N5259" t="str">
            <v>TRACTO</v>
          </cell>
          <cell r="O5259">
            <v>6</v>
          </cell>
          <cell r="P5259" t="str">
            <v>M8</v>
          </cell>
          <cell r="Q5259" t="str">
            <v>J1</v>
          </cell>
          <cell r="R5259" t="str">
            <v>J8</v>
          </cell>
          <cell r="S5259" t="str">
            <v>PENDIENTE</v>
          </cell>
          <cell r="T5259">
            <v>0</v>
          </cell>
          <cell r="U5259" t="str">
            <v>VARILLAS GAGO  OSCAR ALBERTO</v>
          </cell>
          <cell r="V5259" t="str">
            <v>FLOREZ CONDORI  JOSE WILLIANS</v>
          </cell>
        </row>
        <row r="5260">
          <cell r="A5260">
            <v>5259</v>
          </cell>
          <cell r="B5260">
            <v>42784</v>
          </cell>
          <cell r="C5260" t="str">
            <v>FEBRERO</v>
          </cell>
          <cell r="D5260" t="str">
            <v>2017</v>
          </cell>
          <cell r="E5260">
            <v>1067</v>
          </cell>
          <cell r="F5260" t="str">
            <v>C5R-899</v>
          </cell>
          <cell r="G5260" t="str">
            <v>A0U-978</v>
          </cell>
          <cell r="H5260" t="str">
            <v>LAS BAMBAS</v>
          </cell>
          <cell r="I5260">
            <v>265449</v>
          </cell>
          <cell r="J5260" t="str">
            <v>REPUESTO</v>
          </cell>
          <cell r="K5260" t="str">
            <v>LLAVE DE PASO (JUEGO RH - LH)</v>
          </cell>
          <cell r="L5260">
            <v>1</v>
          </cell>
          <cell r="M5260" t="str">
            <v>UNID.</v>
          </cell>
          <cell r="N5260" t="str">
            <v>TRACTO</v>
          </cell>
          <cell r="O5260">
            <v>6</v>
          </cell>
          <cell r="P5260" t="str">
            <v>M8</v>
          </cell>
          <cell r="Q5260" t="str">
            <v>J1</v>
          </cell>
          <cell r="R5260" t="str">
            <v>J8</v>
          </cell>
          <cell r="S5260" t="str">
            <v>PENDIENTE</v>
          </cell>
          <cell r="T5260">
            <v>0</v>
          </cell>
          <cell r="U5260" t="str">
            <v>VARILLAS GAGO  OSCAR ALBERTO</v>
          </cell>
          <cell r="V5260" t="str">
            <v>FLOREZ CONDORI  JOSE WILLIANS</v>
          </cell>
        </row>
        <row r="5261">
          <cell r="A5261">
            <v>5260</v>
          </cell>
          <cell r="B5261">
            <v>42784</v>
          </cell>
          <cell r="C5261" t="str">
            <v>FEBRERO</v>
          </cell>
          <cell r="D5261" t="str">
            <v>2017</v>
          </cell>
          <cell r="E5261">
            <v>1066</v>
          </cell>
          <cell r="F5261" t="str">
            <v>D3P-743</v>
          </cell>
          <cell r="G5261" t="str">
            <v>B8L-972</v>
          </cell>
          <cell r="H5261" t="str">
            <v>LAS BAMBAS</v>
          </cell>
          <cell r="I5261">
            <v>192387</v>
          </cell>
          <cell r="J5261" t="str">
            <v>REPUESTO</v>
          </cell>
          <cell r="K5261" t="str">
            <v>FOCO 9006</v>
          </cell>
          <cell r="L5261">
            <v>1</v>
          </cell>
          <cell r="M5261" t="str">
            <v>UNID.</v>
          </cell>
          <cell r="N5261" t="str">
            <v>TRACTO</v>
          </cell>
          <cell r="O5261">
            <v>6</v>
          </cell>
          <cell r="P5261" t="str">
            <v>E2</v>
          </cell>
          <cell r="Q5261" t="str">
            <v>J1</v>
          </cell>
          <cell r="R5261" t="str">
            <v>J8</v>
          </cell>
          <cell r="S5261" t="str">
            <v>PENDIENTE</v>
          </cell>
          <cell r="T5261">
            <v>0</v>
          </cell>
          <cell r="U5261" t="str">
            <v>YUCA BELLIDO BORIS YERSY</v>
          </cell>
          <cell r="V5261" t="str">
            <v>FLOREZ CONDORI  JOSE WILLIANS</v>
          </cell>
        </row>
        <row r="5262">
          <cell r="A5262">
            <v>5261</v>
          </cell>
          <cell r="B5262">
            <v>42784</v>
          </cell>
          <cell r="C5262" t="str">
            <v>FEBRERO</v>
          </cell>
          <cell r="D5262" t="str">
            <v>2017</v>
          </cell>
          <cell r="E5262">
            <v>1069</v>
          </cell>
          <cell r="F5262" t="str">
            <v>D6G-806</v>
          </cell>
          <cell r="G5262" t="str">
            <v>B8K-998</v>
          </cell>
          <cell r="H5262" t="str">
            <v>LAS BAMBAS</v>
          </cell>
          <cell r="I5262">
            <v>227623</v>
          </cell>
          <cell r="J5262" t="str">
            <v>REPUESTO</v>
          </cell>
          <cell r="K5262" t="str">
            <v>FILTRO DE COMBUSTIBLE PRIMARIO/VALVULA</v>
          </cell>
          <cell r="L5262">
            <v>1</v>
          </cell>
          <cell r="M5262" t="str">
            <v>UNID.</v>
          </cell>
          <cell r="N5262" t="str">
            <v>TRACTO</v>
          </cell>
          <cell r="O5262">
            <v>6</v>
          </cell>
          <cell r="P5262" t="str">
            <v>M4</v>
          </cell>
          <cell r="Q5262" t="str">
            <v>J1</v>
          </cell>
          <cell r="R5262" t="str">
            <v>J8</v>
          </cell>
          <cell r="S5262" t="str">
            <v>PENDIENTE</v>
          </cell>
          <cell r="T5262">
            <v>0</v>
          </cell>
          <cell r="U5262" t="str">
            <v>JULLIRI APAZA UBALDO</v>
          </cell>
          <cell r="V5262" t="str">
            <v>FLOREZ CONDORI  JOSE WILLIANS</v>
          </cell>
        </row>
        <row r="5263">
          <cell r="A5263">
            <v>5262</v>
          </cell>
          <cell r="B5263">
            <v>42784</v>
          </cell>
          <cell r="C5263" t="str">
            <v>FEBRERO</v>
          </cell>
          <cell r="D5263" t="str">
            <v>2017</v>
          </cell>
          <cell r="E5263">
            <v>1069</v>
          </cell>
          <cell r="F5263" t="str">
            <v>D6G-806</v>
          </cell>
          <cell r="G5263" t="str">
            <v>B8K-998</v>
          </cell>
          <cell r="H5263" t="str">
            <v>LAS BAMBAS</v>
          </cell>
          <cell r="I5263">
            <v>227623</v>
          </cell>
          <cell r="J5263" t="str">
            <v>REPUESTO</v>
          </cell>
          <cell r="K5263" t="str">
            <v>FILTRO SEPARADOR DE AGUA</v>
          </cell>
          <cell r="L5263">
            <v>1</v>
          </cell>
          <cell r="M5263" t="str">
            <v>UNID.</v>
          </cell>
          <cell r="N5263" t="str">
            <v>TRACTO</v>
          </cell>
          <cell r="O5263">
            <v>6</v>
          </cell>
          <cell r="P5263" t="str">
            <v>M4</v>
          </cell>
          <cell r="Q5263" t="str">
            <v>J1</v>
          </cell>
          <cell r="R5263" t="str">
            <v>J8</v>
          </cell>
          <cell r="S5263" t="str">
            <v>PENDIENTE</v>
          </cell>
          <cell r="T5263">
            <v>0</v>
          </cell>
          <cell r="U5263" t="str">
            <v>JULLIRI APAZA UBALDO</v>
          </cell>
          <cell r="V5263" t="str">
            <v>FLOREZ CONDORI  JOSE WILLIANS</v>
          </cell>
        </row>
        <row r="5264">
          <cell r="A5264">
            <v>5263</v>
          </cell>
          <cell r="B5264">
            <v>42784</v>
          </cell>
          <cell r="C5264" t="str">
            <v>FEBRERO</v>
          </cell>
          <cell r="D5264" t="str">
            <v>2017</v>
          </cell>
          <cell r="E5264">
            <v>200</v>
          </cell>
          <cell r="F5264" t="str">
            <v>TALLER</v>
          </cell>
          <cell r="G5264" t="str">
            <v>TALLER</v>
          </cell>
          <cell r="H5264" t="str">
            <v>TALLER</v>
          </cell>
          <cell r="I5264" t="str">
            <v>TALLER</v>
          </cell>
          <cell r="J5264" t="str">
            <v>EPPS</v>
          </cell>
          <cell r="K5264" t="str">
            <v>GUANTES DE NITRILO(DELGADO)</v>
          </cell>
          <cell r="L5264">
            <v>5</v>
          </cell>
          <cell r="M5264" t="str">
            <v>UNID.</v>
          </cell>
          <cell r="N5264" t="str">
            <v>TALLER</v>
          </cell>
          <cell r="O5264">
            <v>6</v>
          </cell>
          <cell r="P5264" t="str">
            <v>J7</v>
          </cell>
          <cell r="Q5264" t="str">
            <v>J7</v>
          </cell>
          <cell r="R5264" t="str">
            <v>J8</v>
          </cell>
          <cell r="S5264" t="str">
            <v>PENDIENTE</v>
          </cell>
          <cell r="T5264">
            <v>0</v>
          </cell>
          <cell r="U5264" t="str">
            <v>DONAYRE INGA PEDRO</v>
          </cell>
          <cell r="V5264" t="str">
            <v>DONAYRE INGA PEDRO</v>
          </cell>
        </row>
        <row r="5265">
          <cell r="A5265">
            <v>5264</v>
          </cell>
          <cell r="B5265">
            <v>42784</v>
          </cell>
          <cell r="C5265" t="str">
            <v>FEBRERO</v>
          </cell>
          <cell r="D5265" t="str">
            <v>2017</v>
          </cell>
          <cell r="E5265">
            <v>1059</v>
          </cell>
          <cell r="F5265" t="str">
            <v>D3O-745</v>
          </cell>
          <cell r="G5265" t="str">
            <v>F3L-979</v>
          </cell>
          <cell r="H5265" t="str">
            <v>LAS BAMBAS</v>
          </cell>
          <cell r="I5265">
            <v>168397</v>
          </cell>
          <cell r="J5265" t="str">
            <v>REPUESTO</v>
          </cell>
          <cell r="K5265" t="str">
            <v>CAÑERIA PARA ACEITE DE TURBO</v>
          </cell>
          <cell r="L5265">
            <v>1</v>
          </cell>
          <cell r="M5265" t="str">
            <v>UNID.</v>
          </cell>
          <cell r="N5265" t="str">
            <v>TRACTO</v>
          </cell>
          <cell r="O5265">
            <v>6</v>
          </cell>
          <cell r="P5265" t="str">
            <v>J7</v>
          </cell>
          <cell r="Q5265" t="str">
            <v>J7</v>
          </cell>
          <cell r="R5265" t="str">
            <v>J8</v>
          </cell>
          <cell r="S5265" t="str">
            <v>PENDIENTE</v>
          </cell>
          <cell r="T5265">
            <v>0</v>
          </cell>
          <cell r="U5265" t="str">
            <v>DONAYRE INGA PEDRO</v>
          </cell>
          <cell r="V5265" t="str">
            <v>DONAYRE INGA PEDRO</v>
          </cell>
        </row>
        <row r="5266">
          <cell r="A5266">
            <v>5265</v>
          </cell>
          <cell r="B5266">
            <v>42784</v>
          </cell>
          <cell r="C5266" t="str">
            <v>FEBRERO</v>
          </cell>
          <cell r="D5266" t="str">
            <v>2017</v>
          </cell>
          <cell r="E5266">
            <v>1013</v>
          </cell>
          <cell r="F5266" t="str">
            <v>B2M-948</v>
          </cell>
          <cell r="G5266" t="str">
            <v>CAMION</v>
          </cell>
          <cell r="H5266" t="str">
            <v>TAMBOMAYO</v>
          </cell>
          <cell r="I5266">
            <v>119007</v>
          </cell>
          <cell r="J5266" t="str">
            <v>REPUESTO</v>
          </cell>
          <cell r="K5266" t="str">
            <v xml:space="preserve">METALES DE BIELA ESTÁNDAR  </v>
          </cell>
          <cell r="L5266">
            <v>1</v>
          </cell>
          <cell r="M5266" t="str">
            <v>JUEGO</v>
          </cell>
          <cell r="N5266" t="str">
            <v>TRACTO</v>
          </cell>
          <cell r="O5266">
            <v>6</v>
          </cell>
          <cell r="P5266" t="str">
            <v>M2</v>
          </cell>
          <cell r="Q5266" t="str">
            <v>J1</v>
          </cell>
          <cell r="R5266" t="str">
            <v>J8</v>
          </cell>
          <cell r="S5266" t="str">
            <v>PENDIENTE</v>
          </cell>
          <cell r="T5266">
            <v>0</v>
          </cell>
          <cell r="U5266" t="str">
            <v>CHUMPITAZ GAGO JULIO ENRIQUE</v>
          </cell>
          <cell r="V5266" t="str">
            <v>FLOREZ CONDORI  JOSE WILLIANS</v>
          </cell>
        </row>
        <row r="5267">
          <cell r="A5267">
            <v>5266</v>
          </cell>
          <cell r="B5267">
            <v>42784</v>
          </cell>
          <cell r="C5267" t="str">
            <v>FEBRERO</v>
          </cell>
          <cell r="D5267" t="str">
            <v>2017</v>
          </cell>
          <cell r="E5267">
            <v>1013</v>
          </cell>
          <cell r="F5267" t="str">
            <v>B2M-948</v>
          </cell>
          <cell r="G5267" t="str">
            <v>CAMION</v>
          </cell>
          <cell r="H5267" t="str">
            <v>TAMBOMAYO</v>
          </cell>
          <cell r="I5267">
            <v>119007</v>
          </cell>
          <cell r="J5267" t="str">
            <v>REPUESTO</v>
          </cell>
          <cell r="K5267" t="str">
            <v xml:space="preserve">METALES DE BANCADA </v>
          </cell>
          <cell r="L5267">
            <v>1</v>
          </cell>
          <cell r="M5267" t="str">
            <v>JUEGO</v>
          </cell>
          <cell r="N5267" t="str">
            <v>TRACTO</v>
          </cell>
          <cell r="O5267">
            <v>6</v>
          </cell>
          <cell r="P5267" t="str">
            <v>M2</v>
          </cell>
          <cell r="Q5267" t="str">
            <v>J1</v>
          </cell>
          <cell r="R5267" t="str">
            <v>J8</v>
          </cell>
          <cell r="S5267" t="str">
            <v>PENDIENTE</v>
          </cell>
          <cell r="T5267">
            <v>0</v>
          </cell>
          <cell r="U5267" t="str">
            <v>CHUMPITAZ GAGO JULIO ENRIQUE</v>
          </cell>
          <cell r="V5267" t="str">
            <v>FLOREZ CONDORI  JOSE WILLIANS</v>
          </cell>
        </row>
        <row r="5268">
          <cell r="A5268">
            <v>5267</v>
          </cell>
          <cell r="B5268">
            <v>42784</v>
          </cell>
          <cell r="C5268" t="str">
            <v>FEBRERO</v>
          </cell>
          <cell r="D5268" t="str">
            <v>2017</v>
          </cell>
          <cell r="E5268">
            <v>1013</v>
          </cell>
          <cell r="F5268" t="str">
            <v>B2M-948</v>
          </cell>
          <cell r="G5268" t="str">
            <v>CAMION</v>
          </cell>
          <cell r="H5268" t="str">
            <v>TAMBOMAYO</v>
          </cell>
          <cell r="I5268">
            <v>119007</v>
          </cell>
          <cell r="J5268" t="str">
            <v>REPUESTO</v>
          </cell>
          <cell r="K5268" t="str">
            <v xml:space="preserve">SEPARADORES DE BANCADA </v>
          </cell>
          <cell r="L5268">
            <v>1</v>
          </cell>
          <cell r="M5268" t="str">
            <v>JUEGO</v>
          </cell>
          <cell r="N5268" t="str">
            <v>TRACTO</v>
          </cell>
          <cell r="O5268">
            <v>6</v>
          </cell>
          <cell r="P5268" t="str">
            <v>M2</v>
          </cell>
          <cell r="Q5268" t="str">
            <v>J1</v>
          </cell>
          <cell r="R5268" t="str">
            <v>J8</v>
          </cell>
          <cell r="S5268" t="str">
            <v>PENDIENTE</v>
          </cell>
          <cell r="T5268">
            <v>0</v>
          </cell>
          <cell r="U5268" t="str">
            <v>CHUMPITAZ GAGO JULIO ENRIQUE</v>
          </cell>
          <cell r="V5268" t="str">
            <v>FLOREZ CONDORI  JOSE WILLIANS</v>
          </cell>
        </row>
        <row r="5269">
          <cell r="A5269">
            <v>5268</v>
          </cell>
          <cell r="B5269">
            <v>42784</v>
          </cell>
          <cell r="C5269" t="str">
            <v>FEBRERO</v>
          </cell>
          <cell r="D5269" t="str">
            <v>2017</v>
          </cell>
          <cell r="E5269">
            <v>1065</v>
          </cell>
          <cell r="F5269" t="str">
            <v>ABS-700</v>
          </cell>
          <cell r="G5269" t="str">
            <v>TBC-971</v>
          </cell>
          <cell r="H5269" t="str">
            <v>LAS BAMBAS</v>
          </cell>
          <cell r="I5269">
            <v>107830</v>
          </cell>
          <cell r="J5269" t="str">
            <v>REPUESTO</v>
          </cell>
          <cell r="K5269" t="str">
            <v>DIODO</v>
          </cell>
          <cell r="L5269">
            <v>1</v>
          </cell>
          <cell r="M5269" t="str">
            <v>UNID.</v>
          </cell>
          <cell r="N5269" t="str">
            <v>CISTERNA</v>
          </cell>
          <cell r="O5269">
            <v>6</v>
          </cell>
          <cell r="P5269" t="str">
            <v>E2</v>
          </cell>
          <cell r="Q5269" t="str">
            <v>J1</v>
          </cell>
          <cell r="R5269" t="str">
            <v>J8</v>
          </cell>
          <cell r="S5269" t="str">
            <v>PENDIENTE</v>
          </cell>
          <cell r="T5269">
            <v>0</v>
          </cell>
          <cell r="U5269" t="str">
            <v>YUCA BELLIDO BORIS YERSY</v>
          </cell>
          <cell r="V5269" t="str">
            <v>FLOREZ CONDORI  JOSE WILLIANS</v>
          </cell>
        </row>
        <row r="5270">
          <cell r="A5270">
            <v>5269</v>
          </cell>
          <cell r="B5270">
            <v>42784</v>
          </cell>
          <cell r="C5270" t="str">
            <v>FEBRERO</v>
          </cell>
          <cell r="D5270" t="str">
            <v>2017</v>
          </cell>
          <cell r="E5270">
            <v>1065</v>
          </cell>
          <cell r="F5270" t="str">
            <v>ABS-700</v>
          </cell>
          <cell r="G5270" t="str">
            <v>TBC-971</v>
          </cell>
          <cell r="H5270" t="str">
            <v>LAS BAMBAS</v>
          </cell>
          <cell r="I5270">
            <v>107830</v>
          </cell>
          <cell r="J5270" t="str">
            <v>REPUESTO</v>
          </cell>
          <cell r="K5270" t="str">
            <v>TERMINALES CONECTORES</v>
          </cell>
          <cell r="L5270">
            <v>2</v>
          </cell>
          <cell r="M5270" t="str">
            <v>UNID.</v>
          </cell>
          <cell r="N5270" t="str">
            <v>CISTERNA</v>
          </cell>
          <cell r="O5270">
            <v>6</v>
          </cell>
          <cell r="P5270" t="str">
            <v>E2</v>
          </cell>
          <cell r="Q5270" t="str">
            <v>J1</v>
          </cell>
          <cell r="R5270" t="str">
            <v>J8</v>
          </cell>
          <cell r="S5270" t="str">
            <v>PENDIENTE</v>
          </cell>
          <cell r="T5270">
            <v>0</v>
          </cell>
          <cell r="U5270" t="str">
            <v>YUCA BELLIDO BORIS YERSY</v>
          </cell>
          <cell r="V5270" t="str">
            <v>FLOREZ CONDORI  JOSE WILLIANS</v>
          </cell>
        </row>
        <row r="5271">
          <cell r="A5271">
            <v>5270</v>
          </cell>
          <cell r="B5271">
            <v>42784</v>
          </cell>
          <cell r="C5271" t="str">
            <v>FEBRERO</v>
          </cell>
          <cell r="D5271" t="str">
            <v>2017</v>
          </cell>
          <cell r="E5271">
            <v>1070</v>
          </cell>
          <cell r="F5271" t="str">
            <v>APH-782</v>
          </cell>
          <cell r="G5271" t="str">
            <v>CAMIONETA</v>
          </cell>
          <cell r="H5271" t="str">
            <v>LAS BAMBAS</v>
          </cell>
          <cell r="I5271">
            <v>10342</v>
          </cell>
          <cell r="J5271" t="str">
            <v>REPUESTO</v>
          </cell>
          <cell r="K5271" t="str">
            <v>DISCO DE CORTE 7"</v>
          </cell>
          <cell r="L5271">
            <v>1</v>
          </cell>
          <cell r="M5271" t="str">
            <v>UNID.</v>
          </cell>
          <cell r="N5271" t="str">
            <v>CAMIONETA</v>
          </cell>
          <cell r="O5271">
            <v>6</v>
          </cell>
          <cell r="P5271" t="str">
            <v>S1</v>
          </cell>
          <cell r="Q5271" t="str">
            <v>J1</v>
          </cell>
          <cell r="R5271" t="str">
            <v>J8</v>
          </cell>
          <cell r="S5271" t="str">
            <v>PENDIENTE</v>
          </cell>
          <cell r="T5271">
            <v>0</v>
          </cell>
          <cell r="U5271" t="str">
            <v>BAYONA CRUZ CRISTIAN ARMANDO</v>
          </cell>
          <cell r="V5271" t="str">
            <v>FLOREZ CONDORI  JOSE WILLIANS</v>
          </cell>
        </row>
        <row r="5272">
          <cell r="A5272">
            <v>5271</v>
          </cell>
          <cell r="B5272">
            <v>42784</v>
          </cell>
          <cell r="C5272" t="str">
            <v>FEBRERO</v>
          </cell>
          <cell r="D5272" t="str">
            <v>2017</v>
          </cell>
          <cell r="E5272">
            <v>1061</v>
          </cell>
          <cell r="F5272" t="str">
            <v>C9M-902</v>
          </cell>
          <cell r="G5272" t="str">
            <v>B8L-970</v>
          </cell>
          <cell r="H5272" t="str">
            <v>LAS BAMBAS</v>
          </cell>
          <cell r="I5272">
            <v>217798</v>
          </cell>
          <cell r="J5272" t="str">
            <v>REPUESTO</v>
          </cell>
          <cell r="K5272" t="str">
            <v>CREMALLERA</v>
          </cell>
          <cell r="L5272">
            <v>1</v>
          </cell>
          <cell r="M5272" t="str">
            <v>UNID.</v>
          </cell>
          <cell r="N5272" t="str">
            <v>TRACTO</v>
          </cell>
          <cell r="O5272">
            <v>6</v>
          </cell>
          <cell r="P5272" t="str">
            <v>E2</v>
          </cell>
          <cell r="Q5272" t="str">
            <v>J1</v>
          </cell>
          <cell r="R5272" t="str">
            <v>J8</v>
          </cell>
          <cell r="S5272" t="str">
            <v>PENDIENTE</v>
          </cell>
          <cell r="T5272">
            <v>0</v>
          </cell>
          <cell r="U5272" t="str">
            <v>YUCA BELLIDO BORIS YERSY</v>
          </cell>
          <cell r="V5272" t="str">
            <v>FLOREZ CONDORI  JOSE WILLIANS</v>
          </cell>
        </row>
        <row r="5273">
          <cell r="A5273">
            <v>5272</v>
          </cell>
          <cell r="B5273">
            <v>42784</v>
          </cell>
          <cell r="C5273" t="str">
            <v>FEBRERO</v>
          </cell>
          <cell r="D5273" t="str">
            <v>2017</v>
          </cell>
          <cell r="E5273">
            <v>1067</v>
          </cell>
          <cell r="F5273" t="str">
            <v>C5R-899</v>
          </cell>
          <cell r="G5273" t="str">
            <v>A0U-978</v>
          </cell>
          <cell r="H5273" t="str">
            <v>LAS BAMBAS</v>
          </cell>
          <cell r="I5273">
            <v>265449</v>
          </cell>
          <cell r="J5273" t="str">
            <v>REPUESTO</v>
          </cell>
          <cell r="K5273" t="str">
            <v>PERNO 5/8 X2"</v>
          </cell>
          <cell r="L5273">
            <v>20</v>
          </cell>
          <cell r="M5273" t="str">
            <v>UNID.</v>
          </cell>
          <cell r="N5273" t="str">
            <v>CISTERNA</v>
          </cell>
          <cell r="O5273">
            <v>6</v>
          </cell>
          <cell r="P5273" t="str">
            <v>S1</v>
          </cell>
          <cell r="Q5273" t="str">
            <v>J1</v>
          </cell>
          <cell r="R5273" t="str">
            <v>J8</v>
          </cell>
          <cell r="S5273" t="str">
            <v>PENDIENTE</v>
          </cell>
          <cell r="T5273">
            <v>0</v>
          </cell>
          <cell r="U5273" t="str">
            <v>BAYONA CRUZ CRISTIAN ARMANDO</v>
          </cell>
          <cell r="V5273" t="str">
            <v>FLOREZ CONDORI  JOSE WILLIANS</v>
          </cell>
        </row>
        <row r="5274">
          <cell r="A5274">
            <v>5273</v>
          </cell>
          <cell r="B5274">
            <v>42784</v>
          </cell>
          <cell r="C5274" t="str">
            <v>FEBRERO</v>
          </cell>
          <cell r="D5274" t="str">
            <v>2017</v>
          </cell>
          <cell r="E5274">
            <v>1067</v>
          </cell>
          <cell r="F5274" t="str">
            <v>C5R-899</v>
          </cell>
          <cell r="G5274" t="str">
            <v>A0U-978</v>
          </cell>
          <cell r="H5274" t="str">
            <v>LAS BAMBAS</v>
          </cell>
          <cell r="I5274">
            <v>265449</v>
          </cell>
          <cell r="J5274" t="str">
            <v>REPUESTO</v>
          </cell>
          <cell r="K5274" t="str">
            <v>TUERCA Y SEGURO DE 5/8</v>
          </cell>
          <cell r="L5274">
            <v>20</v>
          </cell>
          <cell r="M5274" t="str">
            <v>UNID.</v>
          </cell>
          <cell r="N5274" t="str">
            <v>CISTERNA</v>
          </cell>
          <cell r="O5274">
            <v>6</v>
          </cell>
          <cell r="P5274" t="str">
            <v>S1</v>
          </cell>
          <cell r="Q5274" t="str">
            <v>J1</v>
          </cell>
          <cell r="R5274" t="str">
            <v>J8</v>
          </cell>
          <cell r="S5274" t="str">
            <v>PENDIENTE</v>
          </cell>
          <cell r="T5274">
            <v>0</v>
          </cell>
          <cell r="U5274" t="str">
            <v>BAYONA CRUZ CRISTIAN ARMANDO</v>
          </cell>
          <cell r="V5274" t="str">
            <v>FLOREZ CONDORI  JOSE WILLIANS</v>
          </cell>
        </row>
        <row r="5275">
          <cell r="A5275">
            <v>5274</v>
          </cell>
          <cell r="B5275">
            <v>42784</v>
          </cell>
          <cell r="C5275" t="str">
            <v>FEBRERO</v>
          </cell>
          <cell r="D5275" t="str">
            <v>2017</v>
          </cell>
          <cell r="E5275">
            <v>1067</v>
          </cell>
          <cell r="F5275" t="str">
            <v>C5R-899</v>
          </cell>
          <cell r="G5275" t="str">
            <v>A0U-978</v>
          </cell>
          <cell r="H5275" t="str">
            <v>LAS BAMBAS</v>
          </cell>
          <cell r="I5275">
            <v>265449</v>
          </cell>
          <cell r="J5275" t="str">
            <v>REPUESTO</v>
          </cell>
          <cell r="K5275" t="str">
            <v>BUJE DE MUELLE POSTERIOR</v>
          </cell>
          <cell r="L5275">
            <v>1</v>
          </cell>
          <cell r="M5275" t="str">
            <v>UNID.</v>
          </cell>
          <cell r="N5275" t="str">
            <v>TRACTO</v>
          </cell>
          <cell r="O5275">
            <v>6</v>
          </cell>
          <cell r="P5275" t="str">
            <v>M8</v>
          </cell>
          <cell r="Q5275" t="str">
            <v>J7</v>
          </cell>
          <cell r="R5275" t="str">
            <v>J8</v>
          </cell>
          <cell r="S5275" t="str">
            <v>PENDIENTE</v>
          </cell>
          <cell r="T5275">
            <v>0</v>
          </cell>
          <cell r="U5275" t="str">
            <v>VARILLAS GAGO  OSCAR ALBERTO</v>
          </cell>
          <cell r="V5275" t="str">
            <v>DONAYRE INGA PEDRO</v>
          </cell>
        </row>
        <row r="5276">
          <cell r="A5276">
            <v>5275</v>
          </cell>
          <cell r="B5276">
            <v>42784</v>
          </cell>
          <cell r="C5276" t="str">
            <v>FEBRERO</v>
          </cell>
          <cell r="D5276" t="str">
            <v>2017</v>
          </cell>
          <cell r="E5276">
            <v>1067</v>
          </cell>
          <cell r="F5276" t="str">
            <v>C5R-899</v>
          </cell>
          <cell r="G5276" t="str">
            <v>A0U-978</v>
          </cell>
          <cell r="H5276" t="str">
            <v>LAS BAMBAS</v>
          </cell>
          <cell r="I5276">
            <v>265449</v>
          </cell>
          <cell r="J5276" t="str">
            <v>REPUESTO</v>
          </cell>
          <cell r="K5276" t="str">
            <v>SOPORTE CENTRAL DE CARDÁN</v>
          </cell>
          <cell r="L5276">
            <v>1</v>
          </cell>
          <cell r="M5276" t="str">
            <v>UNID.</v>
          </cell>
          <cell r="N5276" t="str">
            <v>TRACTO</v>
          </cell>
          <cell r="O5276">
            <v>6</v>
          </cell>
          <cell r="P5276" t="str">
            <v>M8</v>
          </cell>
          <cell r="Q5276" t="str">
            <v>J7</v>
          </cell>
          <cell r="R5276" t="str">
            <v>J8</v>
          </cell>
          <cell r="S5276" t="str">
            <v>PENDIENTE</v>
          </cell>
          <cell r="T5276">
            <v>0</v>
          </cell>
          <cell r="U5276" t="str">
            <v>VARILLAS GAGO  OSCAR ALBERTO</v>
          </cell>
          <cell r="V5276" t="str">
            <v>DONAYRE INGA PEDRO</v>
          </cell>
        </row>
        <row r="5277">
          <cell r="A5277">
            <v>5276</v>
          </cell>
          <cell r="B5277">
            <v>42784</v>
          </cell>
          <cell r="C5277" t="str">
            <v>FEBRERO</v>
          </cell>
          <cell r="D5277" t="str">
            <v>2017</v>
          </cell>
          <cell r="E5277">
            <v>1067</v>
          </cell>
          <cell r="F5277" t="str">
            <v>C5R-899</v>
          </cell>
          <cell r="G5277" t="str">
            <v>A0U-978</v>
          </cell>
          <cell r="H5277" t="str">
            <v>LAS BAMBAS</v>
          </cell>
          <cell r="I5277">
            <v>265449</v>
          </cell>
          <cell r="J5277" t="str">
            <v>REPUESTO</v>
          </cell>
          <cell r="K5277" t="str">
            <v>BASE DE FILTRO SEPARADOR DE AGUA (CON CEBADOR)</v>
          </cell>
          <cell r="L5277">
            <v>1</v>
          </cell>
          <cell r="M5277" t="str">
            <v>UNID.</v>
          </cell>
          <cell r="N5277" t="str">
            <v>TRACTO</v>
          </cell>
          <cell r="O5277">
            <v>6</v>
          </cell>
          <cell r="P5277" t="str">
            <v>M8</v>
          </cell>
          <cell r="Q5277" t="str">
            <v>J7</v>
          </cell>
          <cell r="R5277" t="str">
            <v>J8</v>
          </cell>
          <cell r="S5277" t="str">
            <v>PENDIENTE</v>
          </cell>
          <cell r="T5277">
            <v>0</v>
          </cell>
          <cell r="U5277" t="str">
            <v>VARILLAS GAGO  OSCAR ALBERTO</v>
          </cell>
          <cell r="V5277" t="str">
            <v>DONAYRE INGA PEDRO</v>
          </cell>
        </row>
        <row r="5278">
          <cell r="A5278">
            <v>5277</v>
          </cell>
          <cell r="B5278">
            <v>42784</v>
          </cell>
          <cell r="C5278" t="str">
            <v>FEBRERO</v>
          </cell>
          <cell r="D5278" t="str">
            <v>2017</v>
          </cell>
          <cell r="E5278">
            <v>200</v>
          </cell>
          <cell r="F5278" t="str">
            <v>TALLER</v>
          </cell>
          <cell r="G5278" t="str">
            <v>TALLER</v>
          </cell>
          <cell r="H5278" t="str">
            <v>TALLER</v>
          </cell>
          <cell r="I5278" t="str">
            <v>TALLER</v>
          </cell>
          <cell r="J5278" t="str">
            <v>SERVICIO</v>
          </cell>
          <cell r="K5278" t="str">
            <v>SELLO ADMINISTRATIVO</v>
          </cell>
          <cell r="L5278">
            <v>1</v>
          </cell>
          <cell r="M5278" t="str">
            <v>UNID.</v>
          </cell>
          <cell r="N5278" t="str">
            <v>TALLER</v>
          </cell>
          <cell r="O5278">
            <v>6</v>
          </cell>
          <cell r="P5278" t="str">
            <v>J5</v>
          </cell>
          <cell r="Q5278" t="str">
            <v>J7</v>
          </cell>
          <cell r="R5278" t="str">
            <v>J8</v>
          </cell>
          <cell r="S5278" t="str">
            <v>PENDIENTE</v>
          </cell>
          <cell r="T5278">
            <v>0</v>
          </cell>
          <cell r="U5278" t="str">
            <v>CONZA HUALLA NOELIA</v>
          </cell>
          <cell r="V5278" t="str">
            <v>DONAYRE INGA PEDRO</v>
          </cell>
        </row>
        <row r="5279">
          <cell r="A5279">
            <v>5278</v>
          </cell>
          <cell r="B5279">
            <v>42784</v>
          </cell>
          <cell r="C5279" t="str">
            <v>FEBRERO</v>
          </cell>
          <cell r="D5279" t="str">
            <v>2017</v>
          </cell>
          <cell r="E5279">
            <v>1031</v>
          </cell>
          <cell r="F5279" t="str">
            <v>C5R-896</v>
          </cell>
          <cell r="G5279" t="str">
            <v>A0U-977</v>
          </cell>
          <cell r="H5279" t="str">
            <v>LAS BAMBAS</v>
          </cell>
          <cell r="I5279">
            <v>218990</v>
          </cell>
          <cell r="J5279" t="str">
            <v>REPUESTO</v>
          </cell>
          <cell r="K5279" t="str">
            <v>KING PIN 2" PARA PLANCHA DE 1/2"</v>
          </cell>
          <cell r="L5279">
            <v>1</v>
          </cell>
          <cell r="M5279" t="str">
            <v>UNID.</v>
          </cell>
          <cell r="N5279" t="str">
            <v>TRACTO</v>
          </cell>
          <cell r="O5279">
            <v>6</v>
          </cell>
          <cell r="P5279" t="str">
            <v>S1</v>
          </cell>
          <cell r="Q5279" t="str">
            <v>J7</v>
          </cell>
          <cell r="R5279" t="str">
            <v>J5</v>
          </cell>
          <cell r="S5279" t="str">
            <v>PENDIENTE</v>
          </cell>
          <cell r="T5279">
            <v>0</v>
          </cell>
          <cell r="U5279" t="str">
            <v>BAYONA CRUZ CRISTIAN ARMANDO</v>
          </cell>
          <cell r="V5279" t="str">
            <v>DONAYRE INGA PEDRO</v>
          </cell>
        </row>
        <row r="5280">
          <cell r="A5280">
            <v>5279</v>
          </cell>
          <cell r="B5280">
            <v>42784</v>
          </cell>
          <cell r="C5280" t="str">
            <v>FEBRERO</v>
          </cell>
          <cell r="D5280" t="str">
            <v>2017</v>
          </cell>
          <cell r="E5280">
            <v>1031</v>
          </cell>
          <cell r="F5280" t="str">
            <v>C5R-896</v>
          </cell>
          <cell r="G5280" t="str">
            <v>A0U-977</v>
          </cell>
          <cell r="H5280" t="str">
            <v>LAS BAMBAS</v>
          </cell>
          <cell r="I5280">
            <v>218990</v>
          </cell>
          <cell r="J5280" t="str">
            <v>REPUESTO</v>
          </cell>
          <cell r="K5280" t="str">
            <v>PIEZAS (SEGÚN MODELO)</v>
          </cell>
          <cell r="L5280">
            <v>3</v>
          </cell>
          <cell r="M5280" t="str">
            <v>UNID.</v>
          </cell>
          <cell r="N5280" t="str">
            <v>TRACTO</v>
          </cell>
          <cell r="O5280">
            <v>6</v>
          </cell>
          <cell r="P5280" t="str">
            <v>S1</v>
          </cell>
          <cell r="Q5280" t="str">
            <v>J7</v>
          </cell>
          <cell r="R5280" t="str">
            <v>J5</v>
          </cell>
          <cell r="S5280" t="str">
            <v>PENDIENTE</v>
          </cell>
          <cell r="T5280">
            <v>0</v>
          </cell>
          <cell r="U5280" t="str">
            <v>BAYONA CRUZ CRISTIAN ARMANDO</v>
          </cell>
          <cell r="V5280" t="str">
            <v>DONAYRE INGA PEDRO</v>
          </cell>
        </row>
        <row r="5281">
          <cell r="A5281">
            <v>5280</v>
          </cell>
          <cell r="B5281">
            <v>42785</v>
          </cell>
          <cell r="C5281" t="str">
            <v>FEBRERO</v>
          </cell>
          <cell r="D5281" t="str">
            <v>2017</v>
          </cell>
          <cell r="E5281">
            <v>1071</v>
          </cell>
          <cell r="F5281" t="str">
            <v>D6F-898</v>
          </cell>
          <cell r="G5281" t="str">
            <v>T4L-996</v>
          </cell>
          <cell r="H5281" t="str">
            <v>LAS BAMBAS</v>
          </cell>
          <cell r="I5281">
            <v>172274</v>
          </cell>
          <cell r="J5281" t="str">
            <v>REPUESTO</v>
          </cell>
          <cell r="K5281" t="str">
            <v>NEBLINERO</v>
          </cell>
          <cell r="L5281">
            <v>2</v>
          </cell>
          <cell r="M5281" t="str">
            <v>UNID.</v>
          </cell>
          <cell r="N5281" t="str">
            <v>TRACTO</v>
          </cell>
          <cell r="O5281">
            <v>5</v>
          </cell>
          <cell r="P5281" t="str">
            <v>E3</v>
          </cell>
          <cell r="Q5281" t="str">
            <v>J1</v>
          </cell>
          <cell r="R5281" t="str">
            <v>J1</v>
          </cell>
          <cell r="S5281" t="str">
            <v>PENDIENTE</v>
          </cell>
          <cell r="T5281">
            <v>0</v>
          </cell>
          <cell r="U5281" t="str">
            <v>CONDORI CHURATA ALEX</v>
          </cell>
          <cell r="V5281" t="str">
            <v>FLOREZ CONDORI  JOSE WILLIANS</v>
          </cell>
        </row>
        <row r="5282">
          <cell r="A5282">
            <v>5281</v>
          </cell>
          <cell r="B5282">
            <v>42785</v>
          </cell>
          <cell r="C5282" t="str">
            <v>FEBRERO</v>
          </cell>
          <cell r="D5282" t="str">
            <v>2017</v>
          </cell>
          <cell r="E5282">
            <v>1072</v>
          </cell>
          <cell r="F5282" t="str">
            <v>AEG-922</v>
          </cell>
          <cell r="G5282" t="str">
            <v>CAMIONETA</v>
          </cell>
          <cell r="H5282" t="str">
            <v>LAS BAMBAS</v>
          </cell>
          <cell r="I5282">
            <v>109501</v>
          </cell>
          <cell r="J5282" t="str">
            <v>REPUESTO</v>
          </cell>
          <cell r="K5282" t="str">
            <v>ACEITE MOTOR 15W-40</v>
          </cell>
          <cell r="L5282">
            <v>2</v>
          </cell>
          <cell r="M5282" t="str">
            <v>UNID.</v>
          </cell>
          <cell r="N5282" t="str">
            <v>CAMIONETA</v>
          </cell>
          <cell r="O5282">
            <v>5</v>
          </cell>
          <cell r="P5282" t="str">
            <v>M6</v>
          </cell>
          <cell r="Q5282" t="str">
            <v>J1</v>
          </cell>
          <cell r="R5282" t="str">
            <v>J1</v>
          </cell>
          <cell r="S5282" t="str">
            <v>ENTREGADO</v>
          </cell>
          <cell r="T5282">
            <v>0</v>
          </cell>
          <cell r="U5282" t="str">
            <v>PARI VENTURA  EDSON ORLANDO</v>
          </cell>
          <cell r="V5282" t="str">
            <v>FLOREZ CONDORI  JOSE WILLIANS</v>
          </cell>
        </row>
        <row r="5283">
          <cell r="A5283">
            <v>5282</v>
          </cell>
          <cell r="B5283">
            <v>42785</v>
          </cell>
          <cell r="C5283" t="str">
            <v>FEBRERO</v>
          </cell>
          <cell r="D5283" t="str">
            <v>2017</v>
          </cell>
          <cell r="E5283">
            <v>1072</v>
          </cell>
          <cell r="F5283" t="str">
            <v>AEG-922</v>
          </cell>
          <cell r="G5283" t="str">
            <v>CAMIONETA</v>
          </cell>
          <cell r="H5283" t="str">
            <v>LAS BAMBAS</v>
          </cell>
          <cell r="I5283">
            <v>109501</v>
          </cell>
          <cell r="J5283" t="str">
            <v>REPUESTO</v>
          </cell>
          <cell r="K5283" t="str">
            <v>FILTRO DE COMBUSTIBLE</v>
          </cell>
          <cell r="L5283">
            <v>1</v>
          </cell>
          <cell r="M5283" t="str">
            <v>UNID.</v>
          </cell>
          <cell r="N5283" t="str">
            <v>CAMIONETA</v>
          </cell>
          <cell r="O5283">
            <v>5</v>
          </cell>
          <cell r="P5283" t="str">
            <v>M6</v>
          </cell>
          <cell r="Q5283" t="str">
            <v>J1</v>
          </cell>
          <cell r="R5283" t="str">
            <v>J1</v>
          </cell>
          <cell r="S5283" t="str">
            <v>ENTREGADO</v>
          </cell>
          <cell r="T5283">
            <v>0</v>
          </cell>
          <cell r="U5283" t="str">
            <v>PARI VENTURA  EDSON ORLANDO</v>
          </cell>
          <cell r="V5283" t="str">
            <v>FLOREZ CONDORI  JOSE WILLIANS</v>
          </cell>
        </row>
        <row r="5284">
          <cell r="A5284">
            <v>5283</v>
          </cell>
          <cell r="B5284">
            <v>42785</v>
          </cell>
          <cell r="C5284" t="str">
            <v>FEBRERO</v>
          </cell>
          <cell r="D5284" t="str">
            <v>2017</v>
          </cell>
          <cell r="E5284">
            <v>1072</v>
          </cell>
          <cell r="F5284" t="str">
            <v>AEG-922</v>
          </cell>
          <cell r="G5284" t="str">
            <v>CAMIONETA</v>
          </cell>
          <cell r="H5284" t="str">
            <v>LAS BAMBAS</v>
          </cell>
          <cell r="I5284">
            <v>109501</v>
          </cell>
          <cell r="J5284" t="str">
            <v>REPUESTO</v>
          </cell>
          <cell r="K5284" t="str">
            <v>FILTRO DE ACEITE</v>
          </cell>
          <cell r="L5284">
            <v>1</v>
          </cell>
          <cell r="M5284" t="str">
            <v>UNID.</v>
          </cell>
          <cell r="N5284" t="str">
            <v>CAMIONETA</v>
          </cell>
          <cell r="O5284">
            <v>5</v>
          </cell>
          <cell r="P5284" t="str">
            <v>M6</v>
          </cell>
          <cell r="Q5284" t="str">
            <v>J1</v>
          </cell>
          <cell r="R5284" t="str">
            <v>J1</v>
          </cell>
          <cell r="S5284" t="str">
            <v>ENTREGADO</v>
          </cell>
          <cell r="T5284">
            <v>0</v>
          </cell>
          <cell r="U5284" t="str">
            <v>PARI VENTURA  EDSON ORLANDO</v>
          </cell>
          <cell r="V5284" t="str">
            <v>FLOREZ CONDORI  JOSE WILLIANS</v>
          </cell>
        </row>
        <row r="5285">
          <cell r="A5285">
            <v>5284</v>
          </cell>
          <cell r="B5285">
            <v>42785</v>
          </cell>
          <cell r="C5285" t="str">
            <v>FEBRERO</v>
          </cell>
          <cell r="D5285" t="str">
            <v>2017</v>
          </cell>
          <cell r="E5285">
            <v>1072</v>
          </cell>
          <cell r="F5285" t="str">
            <v>AEG-922</v>
          </cell>
          <cell r="G5285" t="str">
            <v>CAMIONETA</v>
          </cell>
          <cell r="H5285" t="str">
            <v>LAS BAMBAS</v>
          </cell>
          <cell r="I5285">
            <v>109501</v>
          </cell>
          <cell r="J5285" t="str">
            <v>REPUESTO</v>
          </cell>
          <cell r="K5285" t="str">
            <v>FILTRO DE AIRE</v>
          </cell>
          <cell r="L5285">
            <v>1</v>
          </cell>
          <cell r="M5285" t="str">
            <v>UNID.</v>
          </cell>
          <cell r="N5285" t="str">
            <v>CAMIONETA</v>
          </cell>
          <cell r="O5285">
            <v>5</v>
          </cell>
          <cell r="P5285" t="str">
            <v>M6</v>
          </cell>
          <cell r="Q5285" t="str">
            <v>J1</v>
          </cell>
          <cell r="R5285" t="str">
            <v>J1</v>
          </cell>
          <cell r="S5285" t="str">
            <v>PENDIENTE</v>
          </cell>
          <cell r="T5285">
            <v>0</v>
          </cell>
          <cell r="U5285" t="str">
            <v>PARI VENTURA  EDSON ORLANDO</v>
          </cell>
          <cell r="V5285" t="str">
            <v>FLOREZ CONDORI  JOSE WILLIANS</v>
          </cell>
        </row>
        <row r="5286">
          <cell r="A5286">
            <v>5285</v>
          </cell>
          <cell r="B5286">
            <v>42785</v>
          </cell>
          <cell r="C5286" t="str">
            <v>FEBRERO</v>
          </cell>
          <cell r="D5286" t="str">
            <v>2017</v>
          </cell>
          <cell r="E5286">
            <v>1073</v>
          </cell>
          <cell r="F5286" t="str">
            <v>D3Q-741</v>
          </cell>
          <cell r="G5286" t="str">
            <v>D2E-976</v>
          </cell>
          <cell r="H5286" t="str">
            <v>LAS BAMBAS</v>
          </cell>
          <cell r="I5286">
            <v>171918</v>
          </cell>
          <cell r="J5286" t="str">
            <v>REPUESTO</v>
          </cell>
          <cell r="K5286" t="str">
            <v>FILTRO SEPARADOR DE AGUA FELPA</v>
          </cell>
          <cell r="L5286">
            <v>1</v>
          </cell>
          <cell r="M5286" t="str">
            <v>UNID.</v>
          </cell>
          <cell r="N5286" t="str">
            <v>TRACTO</v>
          </cell>
          <cell r="O5286">
            <v>5</v>
          </cell>
          <cell r="P5286" t="str">
            <v>M8</v>
          </cell>
          <cell r="Q5286" t="str">
            <v>J1</v>
          </cell>
          <cell r="R5286" t="str">
            <v>J1</v>
          </cell>
          <cell r="S5286" t="str">
            <v>PENDIENTE</v>
          </cell>
          <cell r="T5286">
            <v>0</v>
          </cell>
          <cell r="U5286" t="str">
            <v>VARILLAS GAGO  OSCAR ALBERTO</v>
          </cell>
          <cell r="V5286" t="str">
            <v>FLOREZ CONDORI  JOSE WILLIANS</v>
          </cell>
        </row>
        <row r="5287">
          <cell r="A5287">
            <v>5286</v>
          </cell>
          <cell r="B5287">
            <v>42785</v>
          </cell>
          <cell r="C5287" t="str">
            <v>FEBRERO</v>
          </cell>
          <cell r="D5287" t="str">
            <v>2017</v>
          </cell>
          <cell r="E5287">
            <v>1073</v>
          </cell>
          <cell r="F5287" t="str">
            <v>D3Q-741</v>
          </cell>
          <cell r="G5287" t="str">
            <v>D2E-976</v>
          </cell>
          <cell r="H5287" t="str">
            <v>LAS BAMBAS</v>
          </cell>
          <cell r="I5287">
            <v>171918</v>
          </cell>
          <cell r="J5287" t="str">
            <v>REPUESTO</v>
          </cell>
          <cell r="K5287" t="str">
            <v>FILTRO DE COMBUSTIBLE</v>
          </cell>
          <cell r="L5287">
            <v>1</v>
          </cell>
          <cell r="M5287" t="str">
            <v>UNID.</v>
          </cell>
          <cell r="N5287" t="str">
            <v>TRACTO</v>
          </cell>
          <cell r="O5287">
            <v>5</v>
          </cell>
          <cell r="P5287" t="str">
            <v>M8</v>
          </cell>
          <cell r="Q5287" t="str">
            <v>J1</v>
          </cell>
          <cell r="R5287" t="str">
            <v>J1</v>
          </cell>
          <cell r="S5287" t="str">
            <v>PENDIENTE</v>
          </cell>
          <cell r="T5287">
            <v>0</v>
          </cell>
          <cell r="U5287" t="str">
            <v>VARILLAS GAGO  OSCAR ALBERTO</v>
          </cell>
          <cell r="V5287" t="str">
            <v>FLOREZ CONDORI  JOSE WILLIANS</v>
          </cell>
        </row>
        <row r="5288">
          <cell r="A5288">
            <v>5287</v>
          </cell>
          <cell r="B5288">
            <v>42785</v>
          </cell>
          <cell r="C5288" t="str">
            <v>FEBRERO</v>
          </cell>
          <cell r="D5288" t="str">
            <v>2017</v>
          </cell>
          <cell r="E5288">
            <v>1073</v>
          </cell>
          <cell r="F5288" t="str">
            <v>D3Q-741</v>
          </cell>
          <cell r="G5288" t="str">
            <v>D2E-976</v>
          </cell>
          <cell r="H5288" t="str">
            <v>LAS BAMBAS</v>
          </cell>
          <cell r="I5288">
            <v>171918</v>
          </cell>
          <cell r="J5288" t="str">
            <v>REPUESTO</v>
          </cell>
          <cell r="K5288" t="str">
            <v>VALVULA RELAY DE FRENO</v>
          </cell>
          <cell r="L5288">
            <v>1</v>
          </cell>
          <cell r="M5288" t="str">
            <v>UNID.</v>
          </cell>
          <cell r="N5288" t="str">
            <v>TRACTO</v>
          </cell>
          <cell r="O5288">
            <v>5</v>
          </cell>
          <cell r="P5288" t="str">
            <v>M8</v>
          </cell>
          <cell r="Q5288" t="str">
            <v>J1</v>
          </cell>
          <cell r="R5288" t="str">
            <v>J1</v>
          </cell>
          <cell r="S5288" t="str">
            <v>PENDIENTE</v>
          </cell>
          <cell r="T5288">
            <v>0</v>
          </cell>
          <cell r="U5288" t="str">
            <v>VARILLAS GAGO  OSCAR ALBERTO</v>
          </cell>
          <cell r="V5288" t="str">
            <v>FLOREZ CONDORI  JOSE WILLIANS</v>
          </cell>
        </row>
        <row r="5289">
          <cell r="A5289">
            <v>5288</v>
          </cell>
          <cell r="B5289">
            <v>42785</v>
          </cell>
          <cell r="C5289" t="str">
            <v>FEBRERO</v>
          </cell>
          <cell r="D5289" t="str">
            <v>2017</v>
          </cell>
          <cell r="E5289">
            <v>1071</v>
          </cell>
          <cell r="F5289" t="str">
            <v>D6F-898</v>
          </cell>
          <cell r="G5289" t="str">
            <v>T4L-996</v>
          </cell>
          <cell r="H5289" t="str">
            <v>LAS BAMBAS</v>
          </cell>
          <cell r="I5289">
            <v>172274</v>
          </cell>
          <cell r="J5289" t="str">
            <v>REPUESTO</v>
          </cell>
          <cell r="K5289" t="str">
            <v>FARO STOP</v>
          </cell>
          <cell r="L5289">
            <v>1</v>
          </cell>
          <cell r="M5289" t="str">
            <v>UNID.</v>
          </cell>
          <cell r="N5289" t="str">
            <v>CISTERNA</v>
          </cell>
          <cell r="O5289">
            <v>5</v>
          </cell>
          <cell r="P5289" t="str">
            <v>E3</v>
          </cell>
          <cell r="Q5289" t="str">
            <v>J1</v>
          </cell>
          <cell r="R5289" t="str">
            <v>J1</v>
          </cell>
          <cell r="S5289" t="str">
            <v>ENTREGADO</v>
          </cell>
          <cell r="T5289">
            <v>0</v>
          </cell>
          <cell r="U5289" t="str">
            <v>CONDORI CHURATA ALEX</v>
          </cell>
          <cell r="V5289" t="str">
            <v>FLOREZ CONDORI  JOSE WILLIANS</v>
          </cell>
        </row>
        <row r="5290">
          <cell r="A5290">
            <v>5289</v>
          </cell>
          <cell r="B5290">
            <v>42785</v>
          </cell>
          <cell r="C5290" t="str">
            <v>FEBRERO</v>
          </cell>
          <cell r="D5290" t="str">
            <v>2017</v>
          </cell>
          <cell r="E5290">
            <v>1071</v>
          </cell>
          <cell r="F5290" t="str">
            <v>D6F-898</v>
          </cell>
          <cell r="G5290" t="str">
            <v>T4L-996</v>
          </cell>
          <cell r="H5290" t="str">
            <v>LAS BAMBAS</v>
          </cell>
          <cell r="I5290">
            <v>172274</v>
          </cell>
          <cell r="J5290" t="str">
            <v>REPUESTO</v>
          </cell>
          <cell r="K5290" t="str">
            <v>FARO STOP</v>
          </cell>
          <cell r="L5290">
            <v>1</v>
          </cell>
          <cell r="M5290" t="str">
            <v>UNID.</v>
          </cell>
          <cell r="N5290" t="str">
            <v>CISTERNA</v>
          </cell>
          <cell r="O5290">
            <v>5</v>
          </cell>
          <cell r="P5290" t="str">
            <v>E3</v>
          </cell>
          <cell r="Q5290" t="str">
            <v>J1</v>
          </cell>
          <cell r="R5290" t="str">
            <v>J1</v>
          </cell>
          <cell r="S5290" t="str">
            <v>ENTREGADO</v>
          </cell>
          <cell r="T5290">
            <v>0</v>
          </cell>
          <cell r="U5290" t="str">
            <v>CONDORI CHURATA ALEX</v>
          </cell>
          <cell r="V5290" t="str">
            <v>FLOREZ CONDORI  JOSE WILLIANS</v>
          </cell>
        </row>
        <row r="5291">
          <cell r="A5291">
            <v>5290</v>
          </cell>
          <cell r="B5291">
            <v>42785</v>
          </cell>
          <cell r="C5291" t="str">
            <v>FEBRERO</v>
          </cell>
          <cell r="D5291" t="str">
            <v>2017</v>
          </cell>
          <cell r="E5291">
            <v>1073</v>
          </cell>
          <cell r="F5291" t="str">
            <v>D3Q-741</v>
          </cell>
          <cell r="G5291" t="str">
            <v>D2E-976</v>
          </cell>
          <cell r="H5291" t="str">
            <v>LAS BAMBAS</v>
          </cell>
          <cell r="I5291">
            <v>171918</v>
          </cell>
          <cell r="J5291" t="str">
            <v>SERVICIO</v>
          </cell>
          <cell r="K5291" t="str">
            <v>SERVICIO DE REPARACION DE RADIADOR</v>
          </cell>
          <cell r="L5291">
            <v>1</v>
          </cell>
          <cell r="M5291" t="str">
            <v>UNID.</v>
          </cell>
          <cell r="N5291" t="str">
            <v>TRACTO</v>
          </cell>
          <cell r="O5291">
            <v>5</v>
          </cell>
          <cell r="P5291" t="str">
            <v>M8</v>
          </cell>
          <cell r="Q5291" t="str">
            <v>J1</v>
          </cell>
          <cell r="R5291" t="str">
            <v>J1</v>
          </cell>
          <cell r="S5291" t="str">
            <v>PENDIENTE</v>
          </cell>
          <cell r="T5291">
            <v>0</v>
          </cell>
          <cell r="U5291" t="str">
            <v>VARILLAS GAGO  OSCAR ALBERTO</v>
          </cell>
          <cell r="V5291" t="str">
            <v>FLOREZ CONDORI  JOSE WILLIANS</v>
          </cell>
        </row>
        <row r="5292">
          <cell r="A5292">
            <v>5291</v>
          </cell>
          <cell r="B5292">
            <v>42785</v>
          </cell>
          <cell r="C5292" t="str">
            <v>FEBRERO</v>
          </cell>
          <cell r="D5292" t="str">
            <v>2017</v>
          </cell>
          <cell r="E5292">
            <v>1031</v>
          </cell>
          <cell r="F5292" t="str">
            <v>C5R-896</v>
          </cell>
          <cell r="G5292" t="str">
            <v>A0U-977</v>
          </cell>
          <cell r="H5292" t="str">
            <v>LAS BAMBAS</v>
          </cell>
          <cell r="I5292">
            <v>218990</v>
          </cell>
          <cell r="J5292" t="str">
            <v>REPUESTO</v>
          </cell>
          <cell r="K5292" t="str">
            <v>CELLOCORD 1/8</v>
          </cell>
          <cell r="L5292">
            <v>1</v>
          </cell>
          <cell r="M5292" t="str">
            <v>KG.</v>
          </cell>
          <cell r="N5292" t="str">
            <v>CISTERNA</v>
          </cell>
          <cell r="O5292">
            <v>5</v>
          </cell>
          <cell r="P5292" t="str">
            <v>S1</v>
          </cell>
          <cell r="Q5292" t="str">
            <v>J1</v>
          </cell>
          <cell r="R5292" t="str">
            <v>J1</v>
          </cell>
          <cell r="S5292" t="str">
            <v>ENTREGADO</v>
          </cell>
          <cell r="T5292">
            <v>0</v>
          </cell>
          <cell r="U5292" t="str">
            <v>BAYONA CRUZ CRISTIAN ARMANDO</v>
          </cell>
          <cell r="V5292" t="str">
            <v>FLOREZ CONDORI  JOSE WILLIANS</v>
          </cell>
        </row>
        <row r="5293">
          <cell r="A5293">
            <v>5292</v>
          </cell>
          <cell r="B5293">
            <v>42785</v>
          </cell>
          <cell r="C5293" t="str">
            <v>FEBRERO</v>
          </cell>
          <cell r="D5293" t="str">
            <v>2017</v>
          </cell>
          <cell r="E5293">
            <v>1074</v>
          </cell>
          <cell r="F5293" t="str">
            <v>ABP-783</v>
          </cell>
          <cell r="G5293" t="str">
            <v>C9S-988</v>
          </cell>
          <cell r="H5293" t="str">
            <v>LAS BAMBAS</v>
          </cell>
          <cell r="I5293">
            <v>137528</v>
          </cell>
          <cell r="J5293" t="str">
            <v>REPUESTO</v>
          </cell>
          <cell r="K5293" t="str">
            <v>PARCHE Nro 14</v>
          </cell>
          <cell r="L5293">
            <v>1</v>
          </cell>
          <cell r="M5293" t="str">
            <v>UNID.</v>
          </cell>
          <cell r="N5293" t="str">
            <v>CISTERNA</v>
          </cell>
          <cell r="O5293">
            <v>5</v>
          </cell>
          <cell r="P5293" t="str">
            <v>N2</v>
          </cell>
          <cell r="Q5293" t="str">
            <v>J1</v>
          </cell>
          <cell r="R5293" t="str">
            <v>J1</v>
          </cell>
          <cell r="S5293" t="str">
            <v>ENTREGADO</v>
          </cell>
          <cell r="T5293">
            <v>0</v>
          </cell>
          <cell r="U5293" t="str">
            <v>MAMANI LARICO  EDUARDO ALVARO</v>
          </cell>
          <cell r="V5293" t="str">
            <v>FLOREZ CONDORI  JOSE WILLIANS</v>
          </cell>
        </row>
        <row r="5294">
          <cell r="A5294">
            <v>5293</v>
          </cell>
          <cell r="B5294">
            <v>42785</v>
          </cell>
          <cell r="C5294" t="str">
            <v>FEBRERO</v>
          </cell>
          <cell r="D5294" t="str">
            <v>2017</v>
          </cell>
          <cell r="E5294">
            <v>1071</v>
          </cell>
          <cell r="F5294" t="str">
            <v>D6F-898</v>
          </cell>
          <cell r="G5294" t="str">
            <v>T4L-996</v>
          </cell>
          <cell r="H5294" t="str">
            <v>LAS BAMBAS</v>
          </cell>
          <cell r="I5294">
            <v>172274</v>
          </cell>
          <cell r="J5294" t="str">
            <v>REPUESTO</v>
          </cell>
          <cell r="K5294" t="str">
            <v>FARO STOP</v>
          </cell>
          <cell r="L5294">
            <v>1</v>
          </cell>
          <cell r="M5294" t="str">
            <v>UNID.</v>
          </cell>
          <cell r="N5294" t="str">
            <v>CISTERNA</v>
          </cell>
          <cell r="O5294">
            <v>5</v>
          </cell>
          <cell r="P5294" t="str">
            <v>E3</v>
          </cell>
          <cell r="Q5294" t="str">
            <v>J1</v>
          </cell>
          <cell r="R5294" t="str">
            <v>J1</v>
          </cell>
          <cell r="S5294" t="str">
            <v>ENTREGADO</v>
          </cell>
          <cell r="T5294">
            <v>0</v>
          </cell>
          <cell r="U5294" t="str">
            <v>CONDORI CHURATA ALEX</v>
          </cell>
          <cell r="V5294" t="str">
            <v>FLOREZ CONDORI  JOSE WILLIANS</v>
          </cell>
        </row>
        <row r="5295">
          <cell r="A5295">
            <v>5294</v>
          </cell>
          <cell r="B5295">
            <v>42785</v>
          </cell>
          <cell r="C5295" t="str">
            <v>FEBRERO</v>
          </cell>
          <cell r="D5295" t="str">
            <v>2017</v>
          </cell>
          <cell r="E5295">
            <v>200</v>
          </cell>
          <cell r="F5295" t="str">
            <v>TALLER</v>
          </cell>
          <cell r="G5295" t="str">
            <v>TALLER</v>
          </cell>
          <cell r="H5295" t="str">
            <v>TALLER</v>
          </cell>
          <cell r="I5295" t="str">
            <v>TALLER</v>
          </cell>
          <cell r="J5295" t="str">
            <v>REPUESTO</v>
          </cell>
          <cell r="K5295" t="str">
            <v>CINTA AISLANTE</v>
          </cell>
          <cell r="L5295">
            <v>1</v>
          </cell>
          <cell r="M5295" t="str">
            <v>UNID.</v>
          </cell>
          <cell r="N5295" t="str">
            <v>CISTERNA</v>
          </cell>
          <cell r="O5295">
            <v>5</v>
          </cell>
          <cell r="P5295" t="str">
            <v>E3</v>
          </cell>
          <cell r="Q5295" t="str">
            <v>J1</v>
          </cell>
          <cell r="R5295" t="str">
            <v>J1</v>
          </cell>
          <cell r="S5295" t="str">
            <v>ENTREGADO</v>
          </cell>
          <cell r="T5295">
            <v>0</v>
          </cell>
          <cell r="U5295" t="str">
            <v>CONDORI CHURATA ALEX</v>
          </cell>
          <cell r="V5295" t="str">
            <v>FLOREZ CONDORI  JOSE WILLIANS</v>
          </cell>
        </row>
        <row r="5296">
          <cell r="A5296">
            <v>5295</v>
          </cell>
          <cell r="B5296">
            <v>42785</v>
          </cell>
          <cell r="C5296" t="str">
            <v>FEBRERO</v>
          </cell>
          <cell r="D5296" t="str">
            <v>2017</v>
          </cell>
          <cell r="E5296">
            <v>200</v>
          </cell>
          <cell r="F5296" t="str">
            <v>TALLER</v>
          </cell>
          <cell r="G5296" t="str">
            <v>TALLER</v>
          </cell>
          <cell r="H5296" t="str">
            <v>TALLER</v>
          </cell>
          <cell r="I5296" t="str">
            <v>TALLER</v>
          </cell>
          <cell r="J5296" t="str">
            <v>REPUESTO</v>
          </cell>
          <cell r="K5296" t="str">
            <v>TUBO CORRUGADO 1/4</v>
          </cell>
          <cell r="L5296">
            <v>2</v>
          </cell>
          <cell r="M5296" t="str">
            <v>M</v>
          </cell>
          <cell r="N5296" t="str">
            <v>CISTERNA</v>
          </cell>
          <cell r="O5296">
            <v>5</v>
          </cell>
          <cell r="P5296" t="str">
            <v>E3</v>
          </cell>
          <cell r="Q5296" t="str">
            <v>J1</v>
          </cell>
          <cell r="R5296" t="str">
            <v>J1</v>
          </cell>
          <cell r="S5296" t="str">
            <v>ENTREGADO</v>
          </cell>
          <cell r="T5296">
            <v>0</v>
          </cell>
          <cell r="U5296" t="str">
            <v>CONDORI CHURATA ALEX</v>
          </cell>
          <cell r="V5296" t="str">
            <v>FLOREZ CONDORI  JOSE WILLIANS</v>
          </cell>
        </row>
        <row r="5297">
          <cell r="A5297">
            <v>5296</v>
          </cell>
          <cell r="B5297">
            <v>42785</v>
          </cell>
          <cell r="C5297" t="str">
            <v>FEBRERO</v>
          </cell>
          <cell r="D5297" t="str">
            <v>2017</v>
          </cell>
          <cell r="E5297">
            <v>1067</v>
          </cell>
          <cell r="F5297" t="str">
            <v>C5R-899</v>
          </cell>
          <cell r="G5297" t="str">
            <v>A0U-978</v>
          </cell>
          <cell r="H5297" t="str">
            <v>LAS BAMBAS</v>
          </cell>
          <cell r="I5297">
            <v>265449</v>
          </cell>
          <cell r="J5297" t="str">
            <v>REPUESTO</v>
          </cell>
          <cell r="K5297" t="str">
            <v>FUSIBLE 15A</v>
          </cell>
          <cell r="L5297">
            <v>3</v>
          </cell>
          <cell r="M5297" t="str">
            <v>UNID.</v>
          </cell>
          <cell r="N5297" t="str">
            <v>TRACTO</v>
          </cell>
          <cell r="O5297">
            <v>5</v>
          </cell>
          <cell r="P5297" t="str">
            <v>E3</v>
          </cell>
          <cell r="Q5297" t="str">
            <v>J1</v>
          </cell>
          <cell r="R5297" t="str">
            <v>J1</v>
          </cell>
          <cell r="S5297" t="str">
            <v>ENTREGADO</v>
          </cell>
          <cell r="T5297">
            <v>0</v>
          </cell>
          <cell r="U5297" t="str">
            <v>CONDORI CHURATA ALEX</v>
          </cell>
          <cell r="V5297" t="str">
            <v>FLOREZ CONDORI  JOSE WILLIANS</v>
          </cell>
        </row>
        <row r="5298">
          <cell r="A5298">
            <v>5297</v>
          </cell>
          <cell r="B5298">
            <v>42785</v>
          </cell>
          <cell r="C5298" t="str">
            <v>FEBRERO</v>
          </cell>
          <cell r="D5298" t="str">
            <v>2017</v>
          </cell>
          <cell r="E5298">
            <v>1067</v>
          </cell>
          <cell r="F5298" t="str">
            <v>C5R-899</v>
          </cell>
          <cell r="G5298" t="str">
            <v>A0U-978</v>
          </cell>
          <cell r="H5298" t="str">
            <v>LAS BAMBAS</v>
          </cell>
          <cell r="I5298">
            <v>265449</v>
          </cell>
          <cell r="J5298" t="str">
            <v>REPUESTO</v>
          </cell>
          <cell r="K5298" t="str">
            <v>FUSIBLE 10A</v>
          </cell>
          <cell r="L5298">
            <v>2</v>
          </cell>
          <cell r="M5298" t="str">
            <v>UNID.</v>
          </cell>
          <cell r="N5298" t="str">
            <v>TRACTO</v>
          </cell>
          <cell r="O5298">
            <v>5</v>
          </cell>
          <cell r="P5298" t="str">
            <v>E3</v>
          </cell>
          <cell r="Q5298" t="str">
            <v>J1</v>
          </cell>
          <cell r="R5298" t="str">
            <v>J1</v>
          </cell>
          <cell r="S5298" t="str">
            <v>ENTREGADO</v>
          </cell>
          <cell r="T5298">
            <v>0</v>
          </cell>
          <cell r="U5298" t="str">
            <v>CONDORI CHURATA ALEX</v>
          </cell>
          <cell r="V5298" t="str">
            <v>FLOREZ CONDORI  JOSE WILLIANS</v>
          </cell>
        </row>
        <row r="5299">
          <cell r="A5299">
            <v>5298</v>
          </cell>
          <cell r="B5299">
            <v>42785</v>
          </cell>
          <cell r="C5299" t="str">
            <v>FEBRERO</v>
          </cell>
          <cell r="D5299" t="str">
            <v>2017</v>
          </cell>
          <cell r="E5299">
            <v>1068</v>
          </cell>
          <cell r="F5299" t="str">
            <v>D3S-764</v>
          </cell>
          <cell r="G5299" t="str">
            <v>TBL-998</v>
          </cell>
          <cell r="H5299" t="str">
            <v>LAS BAMBAS</v>
          </cell>
          <cell r="I5299">
            <v>132169</v>
          </cell>
          <cell r="J5299" t="str">
            <v>REPUESTO</v>
          </cell>
          <cell r="K5299" t="str">
            <v>FARO LED 14"</v>
          </cell>
          <cell r="L5299">
            <v>2</v>
          </cell>
          <cell r="M5299" t="str">
            <v>UNID.</v>
          </cell>
          <cell r="N5299" t="str">
            <v>CISTERNA</v>
          </cell>
          <cell r="O5299">
            <v>5</v>
          </cell>
          <cell r="P5299" t="str">
            <v>E3</v>
          </cell>
          <cell r="Q5299" t="str">
            <v>J1</v>
          </cell>
          <cell r="R5299" t="str">
            <v>J8</v>
          </cell>
          <cell r="S5299" t="str">
            <v>PENDIENTE</v>
          </cell>
          <cell r="T5299">
            <v>0</v>
          </cell>
          <cell r="U5299" t="str">
            <v>CONDORI CHURATA ALEX</v>
          </cell>
          <cell r="V5299" t="str">
            <v>FLOREZ CONDORI  JOSE WILLIANS</v>
          </cell>
        </row>
        <row r="5300">
          <cell r="A5300">
            <v>5299</v>
          </cell>
          <cell r="B5300">
            <v>42785</v>
          </cell>
          <cell r="C5300" t="str">
            <v>FEBRERO</v>
          </cell>
          <cell r="D5300" t="str">
            <v>2017</v>
          </cell>
          <cell r="E5300">
            <v>1067</v>
          </cell>
          <cell r="F5300" t="str">
            <v>C5R-899</v>
          </cell>
          <cell r="G5300" t="str">
            <v>A0U-978</v>
          </cell>
          <cell r="H5300" t="str">
            <v>LAS BAMBAS</v>
          </cell>
          <cell r="I5300">
            <v>265449</v>
          </cell>
          <cell r="J5300" t="str">
            <v>MATERIALES</v>
          </cell>
          <cell r="K5300" t="str">
            <v>SOLDADURA 5/32</v>
          </cell>
          <cell r="L5300">
            <v>1</v>
          </cell>
          <cell r="M5300" t="str">
            <v>KG.</v>
          </cell>
          <cell r="N5300" t="str">
            <v>CISTERNA</v>
          </cell>
          <cell r="O5300">
            <v>5</v>
          </cell>
          <cell r="P5300" t="str">
            <v>S1</v>
          </cell>
          <cell r="Q5300" t="str">
            <v>J1</v>
          </cell>
          <cell r="R5300" t="str">
            <v>J8</v>
          </cell>
          <cell r="S5300" t="str">
            <v>PENDIENTE</v>
          </cell>
          <cell r="T5300">
            <v>0</v>
          </cell>
          <cell r="U5300" t="str">
            <v>BAYONA CRUZ CRISTIAN ARMANDO</v>
          </cell>
          <cell r="V5300" t="str">
            <v>FLOREZ CONDORI  JOSE WILLIANS</v>
          </cell>
        </row>
        <row r="5301">
          <cell r="A5301">
            <v>5300</v>
          </cell>
          <cell r="B5301">
            <v>42785</v>
          </cell>
          <cell r="C5301" t="str">
            <v>FEBRERO</v>
          </cell>
          <cell r="D5301" t="str">
            <v>2017</v>
          </cell>
          <cell r="E5301">
            <v>200</v>
          </cell>
          <cell r="F5301" t="str">
            <v>TALLER</v>
          </cell>
          <cell r="G5301" t="str">
            <v>TALLER</v>
          </cell>
          <cell r="H5301" t="str">
            <v>TALLER</v>
          </cell>
          <cell r="I5301" t="str">
            <v>TALLER</v>
          </cell>
          <cell r="J5301" t="str">
            <v>MATERIALES</v>
          </cell>
          <cell r="K5301" t="str">
            <v>SPRAY ALUMINIO</v>
          </cell>
          <cell r="L5301">
            <v>1</v>
          </cell>
          <cell r="M5301" t="str">
            <v>UNID.</v>
          </cell>
          <cell r="N5301" t="str">
            <v>TALLER</v>
          </cell>
          <cell r="O5301">
            <v>5</v>
          </cell>
          <cell r="P5301" t="str">
            <v>N2</v>
          </cell>
          <cell r="Q5301" t="str">
            <v>J1</v>
          </cell>
          <cell r="R5301" t="str">
            <v>J8</v>
          </cell>
          <cell r="S5301" t="str">
            <v>PENDIENTE</v>
          </cell>
          <cell r="T5301">
            <v>0</v>
          </cell>
          <cell r="U5301" t="str">
            <v>MAMANI LARICO  EDUARDO ALVARO</v>
          </cell>
          <cell r="V5301" t="str">
            <v>FLOREZ CONDORI  JOSE WILLIANS</v>
          </cell>
        </row>
        <row r="5302">
          <cell r="A5302">
            <v>5301</v>
          </cell>
          <cell r="B5302">
            <v>42785</v>
          </cell>
          <cell r="C5302" t="str">
            <v>FEBRERO</v>
          </cell>
          <cell r="D5302" t="str">
            <v>2017</v>
          </cell>
          <cell r="E5302">
            <v>200</v>
          </cell>
          <cell r="F5302" t="str">
            <v>TALLER</v>
          </cell>
          <cell r="G5302" t="str">
            <v>TALLER</v>
          </cell>
          <cell r="H5302" t="str">
            <v>TALLER</v>
          </cell>
          <cell r="I5302" t="str">
            <v>TALLER</v>
          </cell>
          <cell r="J5302" t="str">
            <v>MATERIALES</v>
          </cell>
          <cell r="K5302" t="str">
            <v>SPRAY BLANCO</v>
          </cell>
          <cell r="L5302">
            <v>1</v>
          </cell>
          <cell r="M5302" t="str">
            <v>UNID.</v>
          </cell>
          <cell r="N5302" t="str">
            <v>TALLER</v>
          </cell>
          <cell r="O5302">
            <v>5</v>
          </cell>
          <cell r="P5302" t="str">
            <v>N2</v>
          </cell>
          <cell r="Q5302" t="str">
            <v>J1</v>
          </cell>
          <cell r="R5302" t="str">
            <v>J8</v>
          </cell>
          <cell r="S5302" t="str">
            <v>PENDIENTE</v>
          </cell>
          <cell r="T5302">
            <v>0</v>
          </cell>
          <cell r="U5302" t="str">
            <v>MAMANI LARICO  EDUARDO ALVARO</v>
          </cell>
          <cell r="V5302" t="str">
            <v>FLOREZ CONDORI  JOSE WILLIANS</v>
          </cell>
        </row>
        <row r="5303">
          <cell r="A5303">
            <v>5302</v>
          </cell>
          <cell r="B5303">
            <v>42785</v>
          </cell>
          <cell r="C5303" t="str">
            <v>FEBRERO</v>
          </cell>
          <cell r="D5303" t="str">
            <v>2017</v>
          </cell>
          <cell r="E5303">
            <v>200</v>
          </cell>
          <cell r="F5303" t="str">
            <v>TALLER</v>
          </cell>
          <cell r="G5303" t="str">
            <v>TALLER</v>
          </cell>
          <cell r="H5303" t="str">
            <v>TALLER</v>
          </cell>
          <cell r="I5303" t="str">
            <v>TALLER</v>
          </cell>
          <cell r="J5303" t="str">
            <v>MATERIALES</v>
          </cell>
          <cell r="K5303" t="str">
            <v>GRASA VEGETAL</v>
          </cell>
          <cell r="L5303">
            <v>1</v>
          </cell>
          <cell r="M5303" t="str">
            <v>UNID.</v>
          </cell>
          <cell r="N5303" t="str">
            <v>TALLER</v>
          </cell>
          <cell r="O5303">
            <v>5</v>
          </cell>
          <cell r="P5303" t="str">
            <v>N2</v>
          </cell>
          <cell r="Q5303" t="str">
            <v>J1</v>
          </cell>
          <cell r="R5303" t="str">
            <v>J8</v>
          </cell>
          <cell r="S5303" t="str">
            <v>PENDIENTE</v>
          </cell>
          <cell r="T5303">
            <v>0</v>
          </cell>
          <cell r="U5303" t="str">
            <v>MAMANI LARICO  EDUARDO ALVARO</v>
          </cell>
          <cell r="V5303" t="str">
            <v>FLOREZ CONDORI  JOSE WILLIANS</v>
          </cell>
        </row>
        <row r="5304">
          <cell r="A5304">
            <v>5303</v>
          </cell>
          <cell r="B5304">
            <v>42785</v>
          </cell>
          <cell r="C5304" t="str">
            <v>FEBRERO</v>
          </cell>
          <cell r="D5304" t="str">
            <v>2017</v>
          </cell>
          <cell r="E5304">
            <v>1068</v>
          </cell>
          <cell r="F5304" t="str">
            <v>D3S-764</v>
          </cell>
          <cell r="G5304" t="str">
            <v>TBL-998</v>
          </cell>
          <cell r="H5304" t="str">
            <v>LAS BAMBAS</v>
          </cell>
          <cell r="I5304">
            <v>132169</v>
          </cell>
          <cell r="J5304" t="str">
            <v>REPUESTO</v>
          </cell>
          <cell r="K5304" t="str">
            <v>PERNO MANHOLE CON TUERCA</v>
          </cell>
          <cell r="L5304">
            <v>2</v>
          </cell>
          <cell r="M5304" t="str">
            <v>UNID.</v>
          </cell>
          <cell r="N5304" t="str">
            <v>CISTERNA</v>
          </cell>
          <cell r="O5304">
            <v>5</v>
          </cell>
          <cell r="P5304" t="str">
            <v>J9</v>
          </cell>
          <cell r="Q5304" t="str">
            <v>J1</v>
          </cell>
          <cell r="R5304" t="str">
            <v>J8</v>
          </cell>
          <cell r="S5304" t="str">
            <v>PENDIENTE</v>
          </cell>
          <cell r="T5304">
            <v>0</v>
          </cell>
          <cell r="U5304" t="str">
            <v>CHANG CELIS FELIPE</v>
          </cell>
          <cell r="V5304" t="str">
            <v>FLOREZ CONDORI  JOSE WILLIANS</v>
          </cell>
        </row>
        <row r="5305">
          <cell r="A5305">
            <v>5304</v>
          </cell>
          <cell r="B5305">
            <v>42785</v>
          </cell>
          <cell r="C5305" t="str">
            <v>FEBRERO</v>
          </cell>
          <cell r="D5305" t="str">
            <v>2017</v>
          </cell>
          <cell r="E5305">
            <v>1074</v>
          </cell>
          <cell r="F5305" t="str">
            <v>ABP-783</v>
          </cell>
          <cell r="G5305" t="str">
            <v>C9S-988</v>
          </cell>
          <cell r="H5305" t="str">
            <v>LAS BAMBAS</v>
          </cell>
          <cell r="I5305">
            <v>137528</v>
          </cell>
          <cell r="J5305" t="str">
            <v>REPUESTO</v>
          </cell>
          <cell r="K5305" t="str">
            <v>TAPA MEDIDOR DE LIQUIDO DE HIDROLINA</v>
          </cell>
          <cell r="L5305">
            <v>1</v>
          </cell>
          <cell r="M5305" t="str">
            <v>UNID.</v>
          </cell>
          <cell r="N5305" t="str">
            <v>TRACTO</v>
          </cell>
          <cell r="O5305">
            <v>5</v>
          </cell>
          <cell r="P5305" t="str">
            <v>M2</v>
          </cell>
          <cell r="Q5305" t="str">
            <v>J1</v>
          </cell>
          <cell r="R5305" t="str">
            <v>J8</v>
          </cell>
          <cell r="S5305" t="str">
            <v>PENDIENTE</v>
          </cell>
          <cell r="T5305">
            <v>0</v>
          </cell>
          <cell r="U5305" t="str">
            <v>CHUMPITAZ GAGO JULIO ENRIQUE</v>
          </cell>
          <cell r="V5305" t="str">
            <v>FLOREZ CONDORI  JOSE WILLIANS</v>
          </cell>
        </row>
        <row r="5306">
          <cell r="A5306">
            <v>5305</v>
          </cell>
          <cell r="B5306">
            <v>42785</v>
          </cell>
          <cell r="C5306" t="str">
            <v>FEBRERO</v>
          </cell>
          <cell r="D5306" t="str">
            <v>2017</v>
          </cell>
          <cell r="E5306">
            <v>1074</v>
          </cell>
          <cell r="F5306" t="str">
            <v>ABP-783</v>
          </cell>
          <cell r="G5306" t="str">
            <v>C9S-988</v>
          </cell>
          <cell r="H5306" t="str">
            <v>LAS BAMBAS</v>
          </cell>
          <cell r="I5306">
            <v>137528</v>
          </cell>
          <cell r="J5306" t="str">
            <v>REPUESTO</v>
          </cell>
          <cell r="K5306" t="str">
            <v>LIQUIDO HIDROLINA</v>
          </cell>
          <cell r="L5306">
            <v>1</v>
          </cell>
          <cell r="M5306" t="str">
            <v>GLNS.</v>
          </cell>
          <cell r="N5306" t="str">
            <v>TRACTO</v>
          </cell>
          <cell r="O5306">
            <v>5</v>
          </cell>
          <cell r="P5306" t="str">
            <v>M2</v>
          </cell>
          <cell r="Q5306" t="str">
            <v>J1</v>
          </cell>
          <cell r="R5306" t="str">
            <v>J8</v>
          </cell>
          <cell r="S5306" t="str">
            <v>PENDIENTE</v>
          </cell>
          <cell r="T5306">
            <v>0</v>
          </cell>
          <cell r="U5306" t="str">
            <v>CHUMPITAZ GAGO JULIO ENRIQUE</v>
          </cell>
          <cell r="V5306" t="str">
            <v>FLOREZ CONDORI  JOSE WILLIANS</v>
          </cell>
        </row>
        <row r="5307">
          <cell r="A5307">
            <v>5306</v>
          </cell>
          <cell r="B5307">
            <v>42786</v>
          </cell>
          <cell r="C5307" t="str">
            <v>FEBRERO</v>
          </cell>
          <cell r="D5307" t="str">
            <v>2017</v>
          </cell>
          <cell r="E5307">
            <v>200</v>
          </cell>
          <cell r="F5307" t="str">
            <v>TALLER</v>
          </cell>
          <cell r="G5307" t="str">
            <v>TALLER</v>
          </cell>
          <cell r="H5307" t="str">
            <v>TALLER</v>
          </cell>
          <cell r="I5307" t="str">
            <v>TALLER</v>
          </cell>
          <cell r="J5307" t="str">
            <v>REPUESTO</v>
          </cell>
          <cell r="K5307" t="str">
            <v>MANGUERA 5/8 DE  ALAMBRADO DE 1880 PSI</v>
          </cell>
          <cell r="L5307">
            <v>2</v>
          </cell>
          <cell r="M5307" t="str">
            <v>M</v>
          </cell>
          <cell r="N5307" t="str">
            <v>TALLER</v>
          </cell>
          <cell r="O5307">
            <v>4</v>
          </cell>
          <cell r="P5307" t="str">
            <v>J6</v>
          </cell>
          <cell r="Q5307" t="str">
            <v>J1</v>
          </cell>
          <cell r="R5307" t="str">
            <v>J8</v>
          </cell>
          <cell r="S5307" t="str">
            <v>PENDIENTE</v>
          </cell>
          <cell r="T5307">
            <v>0</v>
          </cell>
          <cell r="U5307" t="str">
            <v>VILLANUEVA BEJAR  YHORDAN MICHEL</v>
          </cell>
          <cell r="V5307" t="str">
            <v>FLOREZ CONDORI  JOSE WILLIANS</v>
          </cell>
        </row>
        <row r="5308">
          <cell r="A5308">
            <v>5307</v>
          </cell>
          <cell r="B5308">
            <v>42786</v>
          </cell>
          <cell r="C5308" t="str">
            <v>FEBRERO</v>
          </cell>
          <cell r="D5308" t="str">
            <v>2017</v>
          </cell>
          <cell r="E5308">
            <v>200</v>
          </cell>
          <cell r="F5308" t="str">
            <v>TALLER</v>
          </cell>
          <cell r="G5308" t="str">
            <v>TALLER</v>
          </cell>
          <cell r="H5308" t="str">
            <v>TALLER</v>
          </cell>
          <cell r="I5308" t="str">
            <v>TALLER</v>
          </cell>
          <cell r="J5308" t="str">
            <v>SERVICIO</v>
          </cell>
          <cell r="K5308" t="str">
            <v>PRENSAR MANGUERA PARA 1/2</v>
          </cell>
          <cell r="L5308">
            <v>1</v>
          </cell>
          <cell r="M5308" t="str">
            <v>UNID.</v>
          </cell>
          <cell r="N5308" t="str">
            <v>TALLER</v>
          </cell>
          <cell r="O5308">
            <v>4</v>
          </cell>
          <cell r="P5308" t="str">
            <v>J6</v>
          </cell>
          <cell r="Q5308" t="str">
            <v>J1</v>
          </cell>
          <cell r="R5308" t="str">
            <v>J8</v>
          </cell>
          <cell r="S5308" t="str">
            <v>PENDIENTE</v>
          </cell>
          <cell r="T5308">
            <v>0</v>
          </cell>
          <cell r="U5308" t="str">
            <v>VILLANUEVA BEJAR  YHORDAN MICHEL</v>
          </cell>
          <cell r="V5308" t="str">
            <v>FLOREZ CONDORI  JOSE WILLIANS</v>
          </cell>
        </row>
        <row r="5309">
          <cell r="A5309">
            <v>5308</v>
          </cell>
          <cell r="B5309">
            <v>42786</v>
          </cell>
          <cell r="C5309" t="str">
            <v>FEBRERO</v>
          </cell>
          <cell r="D5309" t="str">
            <v>2017</v>
          </cell>
          <cell r="E5309">
            <v>200</v>
          </cell>
          <cell r="F5309" t="str">
            <v>TALLER</v>
          </cell>
          <cell r="G5309" t="str">
            <v>TALLER</v>
          </cell>
          <cell r="H5309" t="str">
            <v>TALLER</v>
          </cell>
          <cell r="I5309" t="str">
            <v>TALLER</v>
          </cell>
          <cell r="J5309" t="str">
            <v>REPUESTO</v>
          </cell>
          <cell r="K5309" t="str">
            <v>T DE 1/2</v>
          </cell>
          <cell r="L5309">
            <v>1</v>
          </cell>
          <cell r="M5309" t="str">
            <v>UNID.</v>
          </cell>
          <cell r="N5309" t="str">
            <v>TALLER</v>
          </cell>
          <cell r="O5309">
            <v>4</v>
          </cell>
          <cell r="P5309" t="str">
            <v>J6</v>
          </cell>
          <cell r="Q5309" t="str">
            <v>J1</v>
          </cell>
          <cell r="R5309" t="str">
            <v>J8</v>
          </cell>
          <cell r="S5309" t="str">
            <v>PENDIENTE</v>
          </cell>
          <cell r="T5309">
            <v>0</v>
          </cell>
          <cell r="U5309" t="str">
            <v>VILLANUEVA BEJAR  YHORDAN MICHEL</v>
          </cell>
          <cell r="V5309" t="str">
            <v>FLOREZ CONDORI  JOSE WILLIANS</v>
          </cell>
        </row>
        <row r="5310">
          <cell r="A5310">
            <v>5309</v>
          </cell>
          <cell r="B5310">
            <v>42786</v>
          </cell>
          <cell r="C5310" t="str">
            <v>FEBRERO</v>
          </cell>
          <cell r="D5310" t="str">
            <v>2017</v>
          </cell>
          <cell r="E5310">
            <v>200</v>
          </cell>
          <cell r="F5310" t="str">
            <v>TALLER</v>
          </cell>
          <cell r="G5310" t="str">
            <v>TALLER</v>
          </cell>
          <cell r="H5310" t="str">
            <v>TALLER</v>
          </cell>
          <cell r="I5310" t="str">
            <v>TALLER</v>
          </cell>
          <cell r="J5310" t="str">
            <v>REPUESTO</v>
          </cell>
          <cell r="K5310" t="str">
            <v>REDUCTOR DE 1/2 A 1/4</v>
          </cell>
          <cell r="L5310">
            <v>1</v>
          </cell>
          <cell r="M5310" t="str">
            <v>UNID.</v>
          </cell>
          <cell r="N5310" t="str">
            <v>TALLER</v>
          </cell>
          <cell r="O5310">
            <v>4</v>
          </cell>
          <cell r="P5310" t="str">
            <v>J6</v>
          </cell>
          <cell r="Q5310" t="str">
            <v>J1</v>
          </cell>
          <cell r="R5310" t="str">
            <v>J8</v>
          </cell>
          <cell r="S5310" t="str">
            <v>PENDIENTE</v>
          </cell>
          <cell r="T5310">
            <v>0</v>
          </cell>
          <cell r="U5310" t="str">
            <v>VILLANUEVA BEJAR  YHORDAN MICHEL</v>
          </cell>
          <cell r="V5310" t="str">
            <v>FLOREZ CONDORI  JOSE WILLIANS</v>
          </cell>
        </row>
        <row r="5311">
          <cell r="A5311">
            <v>5310</v>
          </cell>
          <cell r="B5311">
            <v>42786</v>
          </cell>
          <cell r="C5311" t="str">
            <v>FEBRERO</v>
          </cell>
          <cell r="D5311" t="str">
            <v>2017</v>
          </cell>
          <cell r="E5311">
            <v>200</v>
          </cell>
          <cell r="F5311" t="str">
            <v>TALLER</v>
          </cell>
          <cell r="G5311" t="str">
            <v>TALLER</v>
          </cell>
          <cell r="H5311" t="str">
            <v>TALLER</v>
          </cell>
          <cell r="I5311" t="str">
            <v>TALLER</v>
          </cell>
          <cell r="J5311" t="str">
            <v>REPUESTO</v>
          </cell>
          <cell r="K5311" t="str">
            <v>MANOMETRO DE 200 PSI</v>
          </cell>
          <cell r="L5311">
            <v>2</v>
          </cell>
          <cell r="M5311" t="str">
            <v>UNID.</v>
          </cell>
          <cell r="N5311" t="str">
            <v>TALLER</v>
          </cell>
          <cell r="O5311">
            <v>4</v>
          </cell>
          <cell r="P5311" t="str">
            <v>J6</v>
          </cell>
          <cell r="Q5311" t="str">
            <v>J1</v>
          </cell>
          <cell r="R5311" t="str">
            <v>J8</v>
          </cell>
          <cell r="S5311" t="str">
            <v>PENDIENTE</v>
          </cell>
          <cell r="T5311">
            <v>0</v>
          </cell>
          <cell r="U5311" t="str">
            <v>VILLANUEVA BEJAR  YHORDAN MICHEL</v>
          </cell>
          <cell r="V5311" t="str">
            <v>FLOREZ CONDORI  JOSE WILLIANS</v>
          </cell>
        </row>
        <row r="5312">
          <cell r="A5312">
            <v>5311</v>
          </cell>
          <cell r="B5312">
            <v>42786</v>
          </cell>
          <cell r="C5312" t="str">
            <v>FEBRERO</v>
          </cell>
          <cell r="D5312" t="str">
            <v>2017</v>
          </cell>
          <cell r="E5312">
            <v>200</v>
          </cell>
          <cell r="F5312" t="str">
            <v>TALLER</v>
          </cell>
          <cell r="G5312" t="str">
            <v>TALLER</v>
          </cell>
          <cell r="H5312" t="str">
            <v>TALLER</v>
          </cell>
          <cell r="I5312" t="str">
            <v>TALLER</v>
          </cell>
          <cell r="J5312" t="str">
            <v>REPUESTO</v>
          </cell>
          <cell r="K5312" t="str">
            <v>LLAVE DE PASO DE 1/2</v>
          </cell>
          <cell r="L5312">
            <v>1</v>
          </cell>
          <cell r="M5312" t="str">
            <v>UNID.</v>
          </cell>
          <cell r="N5312" t="str">
            <v>TALLER</v>
          </cell>
          <cell r="O5312">
            <v>4</v>
          </cell>
          <cell r="P5312" t="str">
            <v>J6</v>
          </cell>
          <cell r="Q5312" t="str">
            <v>J1</v>
          </cell>
          <cell r="R5312" t="str">
            <v>J8</v>
          </cell>
          <cell r="S5312" t="str">
            <v>PENDIENTE</v>
          </cell>
          <cell r="T5312">
            <v>0</v>
          </cell>
          <cell r="U5312" t="str">
            <v>VILLANUEVA BEJAR  YHORDAN MICHEL</v>
          </cell>
          <cell r="V5312" t="str">
            <v>FLOREZ CONDORI  JOSE WILLIANS</v>
          </cell>
        </row>
        <row r="5313">
          <cell r="A5313">
            <v>5312</v>
          </cell>
          <cell r="B5313">
            <v>42786</v>
          </cell>
          <cell r="C5313" t="str">
            <v>FEBRERO</v>
          </cell>
          <cell r="D5313" t="str">
            <v>2017</v>
          </cell>
          <cell r="E5313">
            <v>200</v>
          </cell>
          <cell r="F5313" t="str">
            <v>TALLER</v>
          </cell>
          <cell r="G5313" t="str">
            <v>TALLER</v>
          </cell>
          <cell r="H5313" t="str">
            <v>TALLER</v>
          </cell>
          <cell r="I5313" t="str">
            <v>TALLER</v>
          </cell>
          <cell r="J5313" t="str">
            <v>REPUESTO</v>
          </cell>
          <cell r="K5313" t="str">
            <v>ACOPLE RAPIDO  ENTRADA  DE 1/2 ( HEMBRA Y MACHO)</v>
          </cell>
          <cell r="L5313">
            <v>1</v>
          </cell>
          <cell r="M5313" t="str">
            <v>UNID.</v>
          </cell>
          <cell r="N5313" t="str">
            <v>TALLER</v>
          </cell>
          <cell r="O5313">
            <v>4</v>
          </cell>
          <cell r="P5313" t="str">
            <v>J6</v>
          </cell>
          <cell r="Q5313" t="str">
            <v>J1</v>
          </cell>
          <cell r="R5313" t="str">
            <v>J8</v>
          </cell>
          <cell r="S5313" t="str">
            <v>PENDIENTE</v>
          </cell>
          <cell r="T5313">
            <v>0</v>
          </cell>
          <cell r="U5313" t="str">
            <v>VILLANUEVA BEJAR  YHORDAN MICHEL</v>
          </cell>
          <cell r="V5313" t="str">
            <v>FLOREZ CONDORI  JOSE WILLIANS</v>
          </cell>
        </row>
        <row r="5314">
          <cell r="A5314">
            <v>5313</v>
          </cell>
          <cell r="B5314">
            <v>42786</v>
          </cell>
          <cell r="C5314" t="str">
            <v>FEBRERO</v>
          </cell>
          <cell r="D5314" t="str">
            <v>2017</v>
          </cell>
          <cell r="E5314">
            <v>1069</v>
          </cell>
          <cell r="F5314" t="str">
            <v>D6G-806</v>
          </cell>
          <cell r="G5314" t="str">
            <v>B8K-998</v>
          </cell>
          <cell r="H5314" t="str">
            <v>LAS BAMBAS</v>
          </cell>
          <cell r="I5314">
            <v>227623</v>
          </cell>
          <cell r="J5314" t="str">
            <v>REPUESTO</v>
          </cell>
          <cell r="K5314" t="str">
            <v>SOPORTE DE MOTOR POST</v>
          </cell>
          <cell r="L5314">
            <v>2</v>
          </cell>
          <cell r="M5314" t="str">
            <v>UNID.</v>
          </cell>
          <cell r="N5314" t="str">
            <v>TRACTO</v>
          </cell>
          <cell r="O5314">
            <v>4</v>
          </cell>
          <cell r="P5314" t="str">
            <v>M8</v>
          </cell>
          <cell r="Q5314" t="str">
            <v>J1</v>
          </cell>
          <cell r="R5314" t="str">
            <v>J8</v>
          </cell>
          <cell r="S5314" t="str">
            <v>PENDIENTE</v>
          </cell>
          <cell r="T5314">
            <v>0</v>
          </cell>
          <cell r="U5314" t="str">
            <v>VARILLAS GAGO  OSCAR ALBERTO</v>
          </cell>
          <cell r="V5314" t="str">
            <v>FLOREZ CONDORI  JOSE WILLIANS</v>
          </cell>
        </row>
        <row r="5315">
          <cell r="A5315">
            <v>5314</v>
          </cell>
          <cell r="B5315">
            <v>42786</v>
          </cell>
          <cell r="C5315" t="str">
            <v>FEBRERO</v>
          </cell>
          <cell r="D5315" t="str">
            <v>2017</v>
          </cell>
          <cell r="E5315">
            <v>1069</v>
          </cell>
          <cell r="F5315" t="str">
            <v>D6G-806</v>
          </cell>
          <cell r="G5315" t="str">
            <v>B8K-998</v>
          </cell>
          <cell r="H5315" t="str">
            <v>LAS BAMBAS</v>
          </cell>
          <cell r="I5315">
            <v>227623</v>
          </cell>
          <cell r="J5315" t="str">
            <v>REPUESTO</v>
          </cell>
          <cell r="K5315" t="str">
            <v>FARO NEBLINERO</v>
          </cell>
          <cell r="L5315">
            <v>1</v>
          </cell>
          <cell r="M5315" t="str">
            <v>UNID.</v>
          </cell>
          <cell r="N5315" t="str">
            <v>TRACTO</v>
          </cell>
          <cell r="O5315">
            <v>4</v>
          </cell>
          <cell r="P5315" t="str">
            <v>E3</v>
          </cell>
          <cell r="Q5315" t="str">
            <v>J1</v>
          </cell>
          <cell r="R5315" t="str">
            <v>J8</v>
          </cell>
          <cell r="S5315" t="str">
            <v>PENDIENTE</v>
          </cell>
          <cell r="T5315">
            <v>0</v>
          </cell>
          <cell r="U5315" t="str">
            <v>CONDORI CHURATA ALEX</v>
          </cell>
          <cell r="V5315" t="str">
            <v>FLOREZ CONDORI  JOSE WILLIANS</v>
          </cell>
        </row>
        <row r="5316">
          <cell r="A5316">
            <v>5315</v>
          </cell>
          <cell r="B5316">
            <v>42786</v>
          </cell>
          <cell r="C5316" t="str">
            <v>FEBRERO</v>
          </cell>
          <cell r="D5316" t="str">
            <v>2017</v>
          </cell>
          <cell r="E5316">
            <v>200</v>
          </cell>
          <cell r="F5316" t="str">
            <v>TALLER</v>
          </cell>
          <cell r="G5316" t="str">
            <v>TALLER</v>
          </cell>
          <cell r="H5316" t="str">
            <v>TALLER</v>
          </cell>
          <cell r="I5316" t="str">
            <v>TALLER</v>
          </cell>
          <cell r="J5316" t="str">
            <v>MATERIALES</v>
          </cell>
          <cell r="K5316" t="str">
            <v>SOGA DELGADA</v>
          </cell>
          <cell r="L5316">
            <v>1</v>
          </cell>
          <cell r="M5316" t="str">
            <v>UNID.</v>
          </cell>
          <cell r="N5316" t="str">
            <v>TALLER</v>
          </cell>
          <cell r="O5316">
            <v>4</v>
          </cell>
          <cell r="P5316" t="str">
            <v>J9</v>
          </cell>
          <cell r="Q5316" t="str">
            <v>J1</v>
          </cell>
          <cell r="R5316" t="str">
            <v>J8</v>
          </cell>
          <cell r="S5316" t="str">
            <v>PENDIENTE</v>
          </cell>
          <cell r="T5316">
            <v>0</v>
          </cell>
          <cell r="U5316" t="str">
            <v>CHANG CELIS FELIPE</v>
          </cell>
          <cell r="V5316" t="str">
            <v>FLOREZ CONDORI  JOSE WILLIANS</v>
          </cell>
        </row>
        <row r="5317">
          <cell r="A5317">
            <v>5316</v>
          </cell>
          <cell r="B5317">
            <v>42786</v>
          </cell>
          <cell r="C5317" t="str">
            <v>FEBRERO</v>
          </cell>
          <cell r="D5317" t="str">
            <v>2017</v>
          </cell>
          <cell r="E5317">
            <v>200</v>
          </cell>
          <cell r="F5317" t="str">
            <v>TALLER</v>
          </cell>
          <cell r="G5317" t="str">
            <v>TALLER</v>
          </cell>
          <cell r="H5317" t="str">
            <v>TALLER</v>
          </cell>
          <cell r="I5317" t="str">
            <v>TALLER</v>
          </cell>
          <cell r="J5317" t="str">
            <v>INSUMO TALLER</v>
          </cell>
          <cell r="K5317" t="str">
            <v>DETERGENTE PATITO DE 150GR</v>
          </cell>
          <cell r="L5317">
            <v>1</v>
          </cell>
          <cell r="M5317" t="str">
            <v>UNID.</v>
          </cell>
          <cell r="N5317" t="str">
            <v>TALLER</v>
          </cell>
          <cell r="O5317">
            <v>4</v>
          </cell>
          <cell r="P5317" t="str">
            <v>E2</v>
          </cell>
          <cell r="Q5317" t="str">
            <v>J1</v>
          </cell>
          <cell r="R5317" t="str">
            <v>J8</v>
          </cell>
          <cell r="S5317" t="str">
            <v>PENDIENTE</v>
          </cell>
          <cell r="T5317">
            <v>0</v>
          </cell>
          <cell r="U5317" t="str">
            <v>YUCA BELLIDO BORIS YERSY</v>
          </cell>
          <cell r="V5317" t="str">
            <v>FLOREZ CONDORI  JOSE WILLIANS</v>
          </cell>
        </row>
        <row r="5318">
          <cell r="A5318">
            <v>5317</v>
          </cell>
          <cell r="B5318">
            <v>42786</v>
          </cell>
          <cell r="C5318" t="str">
            <v>FEBRERO</v>
          </cell>
          <cell r="D5318" t="str">
            <v>2017</v>
          </cell>
          <cell r="E5318">
            <v>1071</v>
          </cell>
          <cell r="F5318" t="str">
            <v>D6F-898</v>
          </cell>
          <cell r="G5318" t="str">
            <v>T4L-996</v>
          </cell>
          <cell r="H5318" t="str">
            <v>LAS BAMBAS</v>
          </cell>
          <cell r="I5318">
            <v>172274</v>
          </cell>
          <cell r="J5318" t="str">
            <v>REPUESTO</v>
          </cell>
          <cell r="K5318" t="str">
            <v>17948 NARVA 12V</v>
          </cell>
          <cell r="L5318">
            <v>1</v>
          </cell>
          <cell r="M5318" t="str">
            <v>UNID.</v>
          </cell>
          <cell r="N5318" t="str">
            <v>TRACTO</v>
          </cell>
          <cell r="O5318">
            <v>4</v>
          </cell>
          <cell r="P5318" t="str">
            <v>E2</v>
          </cell>
          <cell r="Q5318" t="str">
            <v>J1</v>
          </cell>
          <cell r="R5318" t="str">
            <v>J8</v>
          </cell>
          <cell r="S5318" t="str">
            <v>PENDIENTE</v>
          </cell>
          <cell r="T5318">
            <v>0</v>
          </cell>
          <cell r="U5318" t="str">
            <v>YUCA BELLIDO BORIS YERSY</v>
          </cell>
          <cell r="V5318" t="str">
            <v>FLOREZ CONDORI  JOSE WILLIANS</v>
          </cell>
        </row>
        <row r="5319">
          <cell r="A5319">
            <v>5318</v>
          </cell>
          <cell r="B5319">
            <v>42786</v>
          </cell>
          <cell r="C5319" t="str">
            <v>FEBRERO</v>
          </cell>
          <cell r="D5319" t="str">
            <v>2017</v>
          </cell>
          <cell r="E5319">
            <v>1068</v>
          </cell>
          <cell r="F5319" t="str">
            <v>D3S-764</v>
          </cell>
          <cell r="G5319" t="str">
            <v>TBL-998</v>
          </cell>
          <cell r="H5319" t="str">
            <v>LAS BAMBAS</v>
          </cell>
          <cell r="I5319">
            <v>132169</v>
          </cell>
          <cell r="J5319" t="str">
            <v>REPUESTO</v>
          </cell>
          <cell r="K5319" t="str">
            <v>REFRIGERANTE</v>
          </cell>
          <cell r="L5319">
            <v>1</v>
          </cell>
          <cell r="M5319" t="str">
            <v>GLNS.</v>
          </cell>
          <cell r="N5319" t="str">
            <v>TRACTO</v>
          </cell>
          <cell r="O5319">
            <v>4</v>
          </cell>
          <cell r="P5319" t="str">
            <v>M10</v>
          </cell>
          <cell r="Q5319" t="str">
            <v>J1</v>
          </cell>
          <cell r="R5319" t="str">
            <v>J8</v>
          </cell>
          <cell r="S5319" t="str">
            <v>PENDIENTE</v>
          </cell>
          <cell r="T5319">
            <v>0</v>
          </cell>
          <cell r="U5319" t="str">
            <v>MAMANI SANTOS BLADIMIR</v>
          </cell>
          <cell r="V5319" t="str">
            <v>FLOREZ CONDORI  JOSE WILLIANS</v>
          </cell>
        </row>
        <row r="5320">
          <cell r="A5320">
            <v>5319</v>
          </cell>
          <cell r="B5320">
            <v>42786</v>
          </cell>
          <cell r="C5320" t="str">
            <v>FEBRERO</v>
          </cell>
          <cell r="D5320" t="str">
            <v>2017</v>
          </cell>
          <cell r="E5320">
            <v>1057</v>
          </cell>
          <cell r="F5320" t="str">
            <v>C5R-896</v>
          </cell>
          <cell r="G5320" t="str">
            <v>A0U-977</v>
          </cell>
          <cell r="H5320" t="str">
            <v>LAS BAMBAS</v>
          </cell>
          <cell r="I5320">
            <v>218990</v>
          </cell>
          <cell r="J5320" t="str">
            <v>REPUESTO</v>
          </cell>
          <cell r="K5320" t="str">
            <v>PERNO 3/8 X 2"</v>
          </cell>
          <cell r="L5320">
            <v>2</v>
          </cell>
          <cell r="M5320" t="str">
            <v>UNID.</v>
          </cell>
          <cell r="N5320" t="str">
            <v>CISTERNA</v>
          </cell>
          <cell r="O5320">
            <v>4</v>
          </cell>
          <cell r="P5320" t="str">
            <v>S5</v>
          </cell>
          <cell r="Q5320" t="str">
            <v>J1</v>
          </cell>
          <cell r="R5320" t="str">
            <v>J8</v>
          </cell>
          <cell r="S5320" t="str">
            <v>PENDIENTE</v>
          </cell>
          <cell r="T5320">
            <v>0</v>
          </cell>
          <cell r="U5320" t="str">
            <v>HUAMAN MOZO LEONARDO</v>
          </cell>
          <cell r="V5320" t="str">
            <v>FLOREZ CONDORI  JOSE WILLIANS</v>
          </cell>
        </row>
        <row r="5321">
          <cell r="A5321">
            <v>5320</v>
          </cell>
          <cell r="B5321">
            <v>42786</v>
          </cell>
          <cell r="C5321" t="str">
            <v>FEBRERO</v>
          </cell>
          <cell r="D5321" t="str">
            <v>2017</v>
          </cell>
          <cell r="E5321">
            <v>1057</v>
          </cell>
          <cell r="F5321" t="str">
            <v>C5R-896</v>
          </cell>
          <cell r="G5321" t="str">
            <v>A0U-977</v>
          </cell>
          <cell r="H5321" t="str">
            <v>LAS BAMBAS</v>
          </cell>
          <cell r="I5321">
            <v>218990</v>
          </cell>
          <cell r="J5321" t="str">
            <v>REPUESTO</v>
          </cell>
          <cell r="K5321" t="str">
            <v>TUERCA Y SEGURO DE 3/8</v>
          </cell>
          <cell r="L5321">
            <v>2</v>
          </cell>
          <cell r="M5321" t="str">
            <v>UNID.</v>
          </cell>
          <cell r="N5321" t="str">
            <v>CISTERNA</v>
          </cell>
          <cell r="O5321">
            <v>4</v>
          </cell>
          <cell r="P5321" t="str">
            <v>S5</v>
          </cell>
          <cell r="Q5321" t="str">
            <v>J1</v>
          </cell>
          <cell r="R5321" t="str">
            <v>J8</v>
          </cell>
          <cell r="S5321" t="str">
            <v>PENDIENTE</v>
          </cell>
          <cell r="T5321">
            <v>0</v>
          </cell>
          <cell r="U5321" t="str">
            <v>HUAMAN MOZO LEONARDO</v>
          </cell>
          <cell r="V5321" t="str">
            <v>FLOREZ CONDORI  JOSE WILLIANS</v>
          </cell>
        </row>
        <row r="5322">
          <cell r="A5322">
            <v>5321</v>
          </cell>
          <cell r="B5322">
            <v>42786</v>
          </cell>
          <cell r="C5322" t="str">
            <v>FEBRERO</v>
          </cell>
          <cell r="D5322" t="str">
            <v>2017</v>
          </cell>
          <cell r="E5322">
            <v>1057</v>
          </cell>
          <cell r="F5322" t="str">
            <v>C5R-896</v>
          </cell>
          <cell r="G5322" t="str">
            <v>A0U-977</v>
          </cell>
          <cell r="H5322" t="str">
            <v>LAS BAMBAS</v>
          </cell>
          <cell r="I5322">
            <v>218990</v>
          </cell>
          <cell r="J5322" t="str">
            <v>MATERIALES</v>
          </cell>
          <cell r="K5322" t="str">
            <v>SPRAY ALUMINIO</v>
          </cell>
          <cell r="L5322">
            <v>1</v>
          </cell>
          <cell r="M5322" t="str">
            <v>UNID.</v>
          </cell>
          <cell r="N5322" t="str">
            <v>CISTERNA</v>
          </cell>
          <cell r="O5322">
            <v>4</v>
          </cell>
          <cell r="P5322" t="str">
            <v>S5</v>
          </cell>
          <cell r="Q5322" t="str">
            <v>J1</v>
          </cell>
          <cell r="R5322" t="str">
            <v>J8</v>
          </cell>
          <cell r="S5322" t="str">
            <v>PENDIENTE</v>
          </cell>
          <cell r="T5322">
            <v>0</v>
          </cell>
          <cell r="U5322" t="str">
            <v>HUAMAN MOZO LEONARDO</v>
          </cell>
          <cell r="V5322" t="str">
            <v>FLOREZ CONDORI  JOSE WILLIANS</v>
          </cell>
        </row>
        <row r="5323">
          <cell r="A5323">
            <v>5322</v>
          </cell>
          <cell r="B5323">
            <v>42786</v>
          </cell>
          <cell r="C5323" t="str">
            <v>FEBRERO</v>
          </cell>
          <cell r="D5323" t="str">
            <v>2017</v>
          </cell>
          <cell r="E5323">
            <v>200</v>
          </cell>
          <cell r="F5323" t="str">
            <v>TALLER</v>
          </cell>
          <cell r="G5323" t="str">
            <v>TALLER</v>
          </cell>
          <cell r="H5323" t="str">
            <v>TALLER</v>
          </cell>
          <cell r="I5323" t="str">
            <v>TALLER</v>
          </cell>
          <cell r="J5323" t="str">
            <v>HERRAMIENTAS</v>
          </cell>
          <cell r="K5323" t="str">
            <v>CALIBRADOR PIE DE REY ( 8 PULG)</v>
          </cell>
          <cell r="L5323">
            <v>1</v>
          </cell>
          <cell r="M5323" t="str">
            <v>UNID.</v>
          </cell>
          <cell r="N5323" t="str">
            <v>TALLER</v>
          </cell>
          <cell r="O5323">
            <v>4</v>
          </cell>
          <cell r="P5323" t="str">
            <v>S1</v>
          </cell>
          <cell r="Q5323" t="str">
            <v>J1</v>
          </cell>
          <cell r="R5323" t="str">
            <v>J8</v>
          </cell>
          <cell r="S5323" t="str">
            <v>PENDIENTE</v>
          </cell>
          <cell r="T5323">
            <v>0</v>
          </cell>
          <cell r="U5323" t="str">
            <v>BAYONA CRUZ CRISTIAN ARMANDO</v>
          </cell>
          <cell r="V5323" t="str">
            <v>FLOREZ CONDORI  JOSE WILLIANS</v>
          </cell>
        </row>
        <row r="5324">
          <cell r="A5324">
            <v>5323</v>
          </cell>
          <cell r="B5324">
            <v>42786</v>
          </cell>
          <cell r="C5324" t="str">
            <v>FEBRERO</v>
          </cell>
          <cell r="D5324" t="str">
            <v>2017</v>
          </cell>
          <cell r="E5324">
            <v>1020</v>
          </cell>
          <cell r="F5324" t="str">
            <v>D3S-725</v>
          </cell>
          <cell r="G5324" t="str">
            <v>TBL-977</v>
          </cell>
          <cell r="H5324" t="str">
            <v>LAS BAMBAS</v>
          </cell>
          <cell r="I5324">
            <v>154037</v>
          </cell>
          <cell r="J5324" t="str">
            <v>SERVICIO</v>
          </cell>
          <cell r="K5324" t="str">
            <v>REPARACION CONJUNTO DE EMBRAGUE</v>
          </cell>
          <cell r="L5324">
            <v>1</v>
          </cell>
          <cell r="M5324" t="str">
            <v>UNID.</v>
          </cell>
          <cell r="N5324" t="str">
            <v>TRACTO</v>
          </cell>
          <cell r="O5324">
            <v>4</v>
          </cell>
          <cell r="P5324" t="str">
            <v>M5</v>
          </cell>
          <cell r="Q5324" t="str">
            <v>J1</v>
          </cell>
          <cell r="R5324" t="str">
            <v>J8</v>
          </cell>
          <cell r="S5324" t="str">
            <v>PENDIENTE</v>
          </cell>
          <cell r="T5324">
            <v>0</v>
          </cell>
          <cell r="U5324" t="str">
            <v>LOPEZ RUIZ WILBERTO</v>
          </cell>
          <cell r="V5324" t="str">
            <v>FLOREZ CONDORI  JOSE WILLIANS</v>
          </cell>
        </row>
        <row r="5325">
          <cell r="A5325">
            <v>5324</v>
          </cell>
          <cell r="B5325">
            <v>42786</v>
          </cell>
          <cell r="C5325" t="str">
            <v>FEBRERO</v>
          </cell>
          <cell r="D5325" t="str">
            <v>2017</v>
          </cell>
          <cell r="E5325">
            <v>200</v>
          </cell>
          <cell r="F5325" t="str">
            <v>TALLER</v>
          </cell>
          <cell r="G5325" t="str">
            <v>TALLER</v>
          </cell>
          <cell r="H5325" t="str">
            <v>TALLER</v>
          </cell>
          <cell r="I5325" t="str">
            <v>TALLER</v>
          </cell>
          <cell r="J5325" t="str">
            <v>HERRAMIENTAS</v>
          </cell>
          <cell r="K5325" t="str">
            <v>PISTOLA PULVERIZADOR DE AIRE</v>
          </cell>
          <cell r="L5325">
            <v>1</v>
          </cell>
          <cell r="M5325" t="str">
            <v>UNID.</v>
          </cell>
          <cell r="N5325" t="str">
            <v>TALLER</v>
          </cell>
          <cell r="O5325">
            <v>4</v>
          </cell>
          <cell r="P5325" t="str">
            <v>M2</v>
          </cell>
          <cell r="Q5325" t="str">
            <v>J1</v>
          </cell>
          <cell r="R5325" t="str">
            <v>J8</v>
          </cell>
          <cell r="S5325" t="str">
            <v>PENDIENTE</v>
          </cell>
          <cell r="T5325">
            <v>0</v>
          </cell>
          <cell r="U5325" t="str">
            <v>CHUMPITAZ GAGO JULIO ENRIQUE</v>
          </cell>
          <cell r="V5325" t="str">
            <v>FLOREZ CONDORI  JOSE WILLIANS</v>
          </cell>
        </row>
        <row r="5326">
          <cell r="A5326">
            <v>5325</v>
          </cell>
          <cell r="B5326">
            <v>42786</v>
          </cell>
          <cell r="C5326" t="str">
            <v>FEBRERO</v>
          </cell>
          <cell r="D5326" t="str">
            <v>2017</v>
          </cell>
          <cell r="E5326">
            <v>1068</v>
          </cell>
          <cell r="F5326" t="str">
            <v>D3S-764</v>
          </cell>
          <cell r="G5326" t="str">
            <v>TBL-998</v>
          </cell>
          <cell r="H5326" t="str">
            <v>LAS BAMBAS</v>
          </cell>
          <cell r="I5326">
            <v>132169</v>
          </cell>
          <cell r="J5326" t="str">
            <v>REPUESTO</v>
          </cell>
          <cell r="K5326" t="str">
            <v xml:space="preserve">PERNO MANHOLE </v>
          </cell>
          <cell r="L5326">
            <v>1</v>
          </cell>
          <cell r="M5326" t="str">
            <v>UNID.</v>
          </cell>
          <cell r="N5326" t="str">
            <v>CISTERNA</v>
          </cell>
          <cell r="O5326">
            <v>4</v>
          </cell>
          <cell r="P5326" t="str">
            <v>J9</v>
          </cell>
          <cell r="Q5326" t="str">
            <v>J1</v>
          </cell>
          <cell r="R5326" t="str">
            <v>J8</v>
          </cell>
          <cell r="S5326" t="str">
            <v>PENDIENTE</v>
          </cell>
          <cell r="T5326">
            <v>0</v>
          </cell>
          <cell r="U5326" t="str">
            <v>CHANG CELIS FELIPE</v>
          </cell>
          <cell r="V5326" t="str">
            <v>FLOREZ CONDORI  JOSE WILLIANS</v>
          </cell>
        </row>
        <row r="5327">
          <cell r="A5327">
            <v>5326</v>
          </cell>
          <cell r="B5327">
            <v>42786</v>
          </cell>
          <cell r="C5327" t="str">
            <v>FEBRERO</v>
          </cell>
          <cell r="D5327" t="str">
            <v>2017</v>
          </cell>
          <cell r="E5327">
            <v>1068</v>
          </cell>
          <cell r="F5327" t="str">
            <v>D3S-764</v>
          </cell>
          <cell r="G5327" t="str">
            <v>TBL-998</v>
          </cell>
          <cell r="H5327" t="str">
            <v>LAS BAMBAS</v>
          </cell>
          <cell r="I5327">
            <v>132169</v>
          </cell>
          <cell r="J5327" t="str">
            <v>REPUESTO</v>
          </cell>
          <cell r="K5327" t="str">
            <v>TUERCA DE PERNO MANHOLE</v>
          </cell>
          <cell r="L5327">
            <v>2</v>
          </cell>
          <cell r="M5327" t="str">
            <v>UNID.</v>
          </cell>
          <cell r="N5327" t="str">
            <v>CISTERNA</v>
          </cell>
          <cell r="O5327">
            <v>4</v>
          </cell>
          <cell r="P5327" t="str">
            <v>J9</v>
          </cell>
          <cell r="Q5327" t="str">
            <v>J1</v>
          </cell>
          <cell r="R5327" t="str">
            <v>J8</v>
          </cell>
          <cell r="S5327" t="str">
            <v>PENDIENTE</v>
          </cell>
          <cell r="T5327">
            <v>0</v>
          </cell>
          <cell r="U5327" t="str">
            <v>CHANG CELIS FELIPE</v>
          </cell>
          <cell r="V5327" t="str">
            <v>FLOREZ CONDORI  JOSE WILLIANS</v>
          </cell>
        </row>
        <row r="5328">
          <cell r="A5328">
            <v>5327</v>
          </cell>
          <cell r="B5328">
            <v>42786</v>
          </cell>
          <cell r="C5328" t="str">
            <v>FEBRERO</v>
          </cell>
          <cell r="D5328" t="str">
            <v>2017</v>
          </cell>
          <cell r="E5328">
            <v>1069</v>
          </cell>
          <cell r="F5328" t="str">
            <v>D6G-806</v>
          </cell>
          <cell r="G5328" t="str">
            <v>B8K-998</v>
          </cell>
          <cell r="H5328" t="str">
            <v>LAS BAMBAS</v>
          </cell>
          <cell r="I5328">
            <v>227623</v>
          </cell>
          <cell r="J5328" t="str">
            <v>REPUESTO</v>
          </cell>
          <cell r="K5328" t="str">
            <v>TUBO REDONDO 1 1/2  (CEDULA 40)</v>
          </cell>
          <cell r="L5328">
            <v>1</v>
          </cell>
          <cell r="M5328" t="str">
            <v>M</v>
          </cell>
          <cell r="N5328" t="str">
            <v>TRACTO</v>
          </cell>
          <cell r="O5328">
            <v>4</v>
          </cell>
          <cell r="P5328" t="str">
            <v>J1</v>
          </cell>
          <cell r="Q5328" t="str">
            <v>J1</v>
          </cell>
          <cell r="R5328" t="str">
            <v>J8</v>
          </cell>
          <cell r="S5328" t="str">
            <v>PENDIENTE</v>
          </cell>
          <cell r="T5328">
            <v>0</v>
          </cell>
          <cell r="U5328" t="str">
            <v>FLOREZ CONDORI  JOSE WILLIANS</v>
          </cell>
          <cell r="V5328" t="str">
            <v>FLOREZ CONDORI  JOSE WILLIANS</v>
          </cell>
        </row>
        <row r="5329">
          <cell r="A5329">
            <v>5328</v>
          </cell>
          <cell r="B5329">
            <v>42786</v>
          </cell>
          <cell r="C5329" t="str">
            <v>FEBRERO</v>
          </cell>
          <cell r="D5329" t="str">
            <v>2017</v>
          </cell>
          <cell r="E5329">
            <v>1057</v>
          </cell>
          <cell r="F5329" t="str">
            <v>C5R-896</v>
          </cell>
          <cell r="G5329" t="str">
            <v>A0U-977</v>
          </cell>
          <cell r="H5329" t="str">
            <v>LAS BAMBAS</v>
          </cell>
          <cell r="I5329">
            <v>218990</v>
          </cell>
          <cell r="J5329" t="str">
            <v>REPUESTO</v>
          </cell>
          <cell r="K5329" t="str">
            <v xml:space="preserve">PERNO MANHOLE </v>
          </cell>
          <cell r="L5329">
            <v>1</v>
          </cell>
          <cell r="M5329" t="str">
            <v>UNID.</v>
          </cell>
          <cell r="N5329" t="str">
            <v>CISTERNA</v>
          </cell>
          <cell r="O5329">
            <v>4</v>
          </cell>
          <cell r="P5329" t="str">
            <v>J9</v>
          </cell>
          <cell r="Q5329" t="str">
            <v>J1</v>
          </cell>
          <cell r="R5329" t="str">
            <v>J8</v>
          </cell>
          <cell r="S5329" t="str">
            <v>PENDIENTE</v>
          </cell>
          <cell r="T5329">
            <v>0</v>
          </cell>
          <cell r="U5329" t="str">
            <v>CHANG CELIS FELIPE</v>
          </cell>
          <cell r="V5329" t="str">
            <v>FLOREZ CONDORI  JOSE WILLIANS</v>
          </cell>
        </row>
        <row r="5330">
          <cell r="A5330">
            <v>5329</v>
          </cell>
          <cell r="B5330">
            <v>42786</v>
          </cell>
          <cell r="C5330" t="str">
            <v>FEBRERO</v>
          </cell>
          <cell r="D5330" t="str">
            <v>2017</v>
          </cell>
          <cell r="E5330">
            <v>1057</v>
          </cell>
          <cell r="F5330" t="str">
            <v>C5R-896</v>
          </cell>
          <cell r="G5330" t="str">
            <v>A0U-977</v>
          </cell>
          <cell r="H5330" t="str">
            <v>LAS BAMBAS</v>
          </cell>
          <cell r="I5330">
            <v>218990</v>
          </cell>
          <cell r="J5330" t="str">
            <v>REPUESTO</v>
          </cell>
          <cell r="K5330" t="str">
            <v>TUERCA DE PERNO MANHOLE</v>
          </cell>
          <cell r="L5330">
            <v>2</v>
          </cell>
          <cell r="M5330" t="str">
            <v>UNID.</v>
          </cell>
          <cell r="N5330" t="str">
            <v>CISTERNA</v>
          </cell>
          <cell r="O5330">
            <v>4</v>
          </cell>
          <cell r="P5330" t="str">
            <v>J9</v>
          </cell>
          <cell r="Q5330" t="str">
            <v>J1</v>
          </cell>
          <cell r="R5330" t="str">
            <v>J8</v>
          </cell>
          <cell r="S5330" t="str">
            <v>PENDIENTE</v>
          </cell>
          <cell r="T5330">
            <v>0</v>
          </cell>
          <cell r="U5330" t="str">
            <v>CHANG CELIS FELIPE</v>
          </cell>
          <cell r="V5330" t="str">
            <v>FLOREZ CONDORI  JOSE WILLIANS</v>
          </cell>
        </row>
        <row r="5331">
          <cell r="A5331">
            <v>5330</v>
          </cell>
          <cell r="B5331">
            <v>42787</v>
          </cell>
          <cell r="C5331" t="str">
            <v>FEBRERO</v>
          </cell>
          <cell r="D5331" t="str">
            <v>2017</v>
          </cell>
          <cell r="E5331">
            <v>819</v>
          </cell>
          <cell r="F5331" t="str">
            <v>C4G-751</v>
          </cell>
          <cell r="G5331" t="str">
            <v>CAMIONETA</v>
          </cell>
          <cell r="H5331" t="str">
            <v>LAS BAMBAS</v>
          </cell>
          <cell r="I5331">
            <v>120524</v>
          </cell>
          <cell r="J5331" t="str">
            <v>REPUESTO</v>
          </cell>
          <cell r="K5331" t="str">
            <v>TERMOSTATO</v>
          </cell>
          <cell r="L5331">
            <v>1</v>
          </cell>
          <cell r="M5331" t="str">
            <v>UNID.</v>
          </cell>
          <cell r="N5331" t="str">
            <v>CAMIONETA</v>
          </cell>
          <cell r="O5331">
            <v>3</v>
          </cell>
          <cell r="P5331" t="str">
            <v>M6</v>
          </cell>
          <cell r="Q5331" t="str">
            <v>J1</v>
          </cell>
          <cell r="R5331" t="str">
            <v>J8</v>
          </cell>
          <cell r="S5331" t="str">
            <v>PENDIENTE</v>
          </cell>
          <cell r="T5331">
            <v>0</v>
          </cell>
          <cell r="U5331" t="str">
            <v>PARI VENTURA  EDSON ORLANDO</v>
          </cell>
          <cell r="V5331" t="str">
            <v>FLOREZ CONDORI  JOSE WILLIANS</v>
          </cell>
        </row>
        <row r="5332">
          <cell r="A5332">
            <v>5331</v>
          </cell>
          <cell r="B5332">
            <v>42787</v>
          </cell>
          <cell r="C5332" t="str">
            <v>FEBRERO</v>
          </cell>
          <cell r="D5332" t="str">
            <v>2017</v>
          </cell>
          <cell r="E5332">
            <v>819</v>
          </cell>
          <cell r="F5332" t="str">
            <v>C4G-751</v>
          </cell>
          <cell r="G5332" t="str">
            <v>CAMIONETA</v>
          </cell>
          <cell r="H5332" t="str">
            <v>LAS BAMBAS</v>
          </cell>
          <cell r="I5332">
            <v>120524</v>
          </cell>
          <cell r="J5332" t="str">
            <v>REPUESTO</v>
          </cell>
          <cell r="K5332" t="str">
            <v>PERNOS M10 X 30</v>
          </cell>
          <cell r="L5332">
            <v>4</v>
          </cell>
          <cell r="M5332" t="str">
            <v>UNID.</v>
          </cell>
          <cell r="N5332" t="str">
            <v>CAMIONETA</v>
          </cell>
          <cell r="O5332">
            <v>3</v>
          </cell>
          <cell r="P5332" t="str">
            <v>M6</v>
          </cell>
          <cell r="Q5332" t="str">
            <v>J1</v>
          </cell>
          <cell r="R5332" t="str">
            <v>J8</v>
          </cell>
          <cell r="S5332" t="str">
            <v>PENDIENTE</v>
          </cell>
          <cell r="T5332">
            <v>0</v>
          </cell>
          <cell r="U5332" t="str">
            <v>PARI VENTURA  EDSON ORLANDO</v>
          </cell>
          <cell r="V5332" t="str">
            <v>FLOREZ CONDORI  JOSE WILLIANS</v>
          </cell>
        </row>
        <row r="5333">
          <cell r="A5333">
            <v>5332</v>
          </cell>
          <cell r="B5333">
            <v>42787</v>
          </cell>
          <cell r="C5333" t="str">
            <v>FEBRERO</v>
          </cell>
          <cell r="D5333" t="str">
            <v>2017</v>
          </cell>
          <cell r="E5333">
            <v>819</v>
          </cell>
          <cell r="F5333" t="str">
            <v>C4G-751</v>
          </cell>
          <cell r="G5333" t="str">
            <v>CAMIONETA</v>
          </cell>
          <cell r="H5333" t="str">
            <v>LAS BAMBAS</v>
          </cell>
          <cell r="I5333">
            <v>120524</v>
          </cell>
          <cell r="J5333" t="str">
            <v>REPUESTO</v>
          </cell>
          <cell r="K5333" t="str">
            <v>ZAPATAS</v>
          </cell>
          <cell r="L5333">
            <v>1</v>
          </cell>
          <cell r="M5333" t="str">
            <v>JUEGO</v>
          </cell>
          <cell r="N5333" t="str">
            <v>CAMIONETA</v>
          </cell>
          <cell r="O5333">
            <v>3</v>
          </cell>
          <cell r="P5333" t="str">
            <v>M6</v>
          </cell>
          <cell r="Q5333" t="str">
            <v>J1</v>
          </cell>
          <cell r="R5333" t="str">
            <v>J8</v>
          </cell>
          <cell r="S5333" t="str">
            <v>PENDIENTE</v>
          </cell>
          <cell r="T5333">
            <v>0</v>
          </cell>
          <cell r="U5333" t="str">
            <v>PARI VENTURA  EDSON ORLANDO</v>
          </cell>
          <cell r="V5333" t="str">
            <v>FLOREZ CONDORI  JOSE WILLIANS</v>
          </cell>
        </row>
        <row r="5334">
          <cell r="A5334">
            <v>5333</v>
          </cell>
          <cell r="B5334">
            <v>42787</v>
          </cell>
          <cell r="C5334" t="str">
            <v>FEBRERO</v>
          </cell>
          <cell r="D5334" t="str">
            <v>2017</v>
          </cell>
          <cell r="E5334">
            <v>819</v>
          </cell>
          <cell r="F5334" t="str">
            <v>C4G-751</v>
          </cell>
          <cell r="G5334" t="str">
            <v>CAMIONETA</v>
          </cell>
          <cell r="H5334" t="str">
            <v>LAS BAMBAS</v>
          </cell>
          <cell r="I5334">
            <v>120524</v>
          </cell>
          <cell r="J5334" t="str">
            <v>REPUESTO</v>
          </cell>
          <cell r="K5334" t="str">
            <v>ACEITE DE MOTOR 15W40</v>
          </cell>
          <cell r="L5334">
            <v>2</v>
          </cell>
          <cell r="M5334" t="str">
            <v>GLNS.</v>
          </cell>
          <cell r="N5334" t="str">
            <v>CAMIONETA</v>
          </cell>
          <cell r="O5334">
            <v>3</v>
          </cell>
          <cell r="P5334" t="str">
            <v>M6</v>
          </cell>
          <cell r="Q5334" t="str">
            <v>J1</v>
          </cell>
          <cell r="R5334" t="str">
            <v>J8</v>
          </cell>
          <cell r="S5334" t="str">
            <v>PENDIENTE</v>
          </cell>
          <cell r="T5334">
            <v>0</v>
          </cell>
          <cell r="U5334" t="str">
            <v>PARI VENTURA  EDSON ORLANDO</v>
          </cell>
          <cell r="V5334" t="str">
            <v>FLOREZ CONDORI  JOSE WILLIANS</v>
          </cell>
        </row>
        <row r="5335">
          <cell r="A5335">
            <v>5334</v>
          </cell>
          <cell r="B5335">
            <v>42787</v>
          </cell>
          <cell r="C5335" t="str">
            <v>FEBRERO</v>
          </cell>
          <cell r="D5335" t="str">
            <v>2017</v>
          </cell>
          <cell r="E5335">
            <v>819</v>
          </cell>
          <cell r="F5335" t="str">
            <v>C4G-751</v>
          </cell>
          <cell r="G5335" t="str">
            <v>CAMIONETA</v>
          </cell>
          <cell r="H5335" t="str">
            <v>LAS BAMBAS</v>
          </cell>
          <cell r="I5335">
            <v>120524</v>
          </cell>
          <cell r="J5335" t="str">
            <v>REPUESTO</v>
          </cell>
          <cell r="K5335" t="str">
            <v>REFRIGERANTE</v>
          </cell>
          <cell r="L5335">
            <v>3</v>
          </cell>
          <cell r="M5335" t="str">
            <v>GLNS.</v>
          </cell>
          <cell r="N5335" t="str">
            <v>CAMIONETA</v>
          </cell>
          <cell r="O5335">
            <v>3</v>
          </cell>
          <cell r="P5335" t="str">
            <v>M6</v>
          </cell>
          <cell r="Q5335" t="str">
            <v>J1</v>
          </cell>
          <cell r="R5335" t="str">
            <v>J8</v>
          </cell>
          <cell r="S5335" t="str">
            <v>PENDIENTE</v>
          </cell>
          <cell r="T5335">
            <v>0</v>
          </cell>
          <cell r="U5335" t="str">
            <v>PARI VENTURA  EDSON ORLANDO</v>
          </cell>
          <cell r="V5335" t="str">
            <v>FLOREZ CONDORI  JOSE WILLIANS</v>
          </cell>
        </row>
        <row r="5336">
          <cell r="A5336">
            <v>5335</v>
          </cell>
          <cell r="B5336">
            <v>42787</v>
          </cell>
          <cell r="C5336" t="str">
            <v>FEBRERO</v>
          </cell>
          <cell r="D5336" t="str">
            <v>2017</v>
          </cell>
          <cell r="E5336">
            <v>1020</v>
          </cell>
          <cell r="F5336" t="str">
            <v>D3S-725</v>
          </cell>
          <cell r="G5336" t="str">
            <v>TBL-977</v>
          </cell>
          <cell r="H5336" t="str">
            <v>LAS BAMBAS</v>
          </cell>
          <cell r="I5336">
            <v>154037</v>
          </cell>
          <cell r="J5336" t="str">
            <v>REPUESTO</v>
          </cell>
          <cell r="K5336" t="str">
            <v>BEARING 5566510</v>
          </cell>
          <cell r="L5336">
            <v>1</v>
          </cell>
          <cell r="M5336" t="str">
            <v>UNID.</v>
          </cell>
          <cell r="N5336" t="str">
            <v>TRACTO</v>
          </cell>
          <cell r="O5336">
            <v>3</v>
          </cell>
          <cell r="P5336" t="str">
            <v>M9</v>
          </cell>
          <cell r="Q5336" t="str">
            <v>J1</v>
          </cell>
          <cell r="R5336" t="str">
            <v>J8</v>
          </cell>
          <cell r="S5336" t="str">
            <v>PENDIENTE</v>
          </cell>
          <cell r="T5336">
            <v>0</v>
          </cell>
          <cell r="U5336" t="str">
            <v>POMA SALAZAR CIRO</v>
          </cell>
          <cell r="V5336" t="str">
            <v>FLOREZ CONDORI  JOSE WILLIANS</v>
          </cell>
        </row>
        <row r="5337">
          <cell r="A5337">
            <v>5336</v>
          </cell>
          <cell r="B5337">
            <v>42787</v>
          </cell>
          <cell r="C5337" t="str">
            <v>FEBRERO</v>
          </cell>
          <cell r="D5337" t="str">
            <v>2017</v>
          </cell>
          <cell r="E5337">
            <v>1020</v>
          </cell>
          <cell r="F5337" t="str">
            <v>D3S-725</v>
          </cell>
          <cell r="G5337" t="str">
            <v>TBL-977</v>
          </cell>
          <cell r="H5337" t="str">
            <v>LAS BAMBAS</v>
          </cell>
          <cell r="I5337">
            <v>154037</v>
          </cell>
          <cell r="J5337" t="str">
            <v>REPUESTO</v>
          </cell>
          <cell r="K5337" t="str">
            <v>BEARING 4301851</v>
          </cell>
          <cell r="L5337">
            <v>2</v>
          </cell>
          <cell r="M5337" t="str">
            <v>UNID.</v>
          </cell>
          <cell r="N5337" t="str">
            <v>TRACTO</v>
          </cell>
          <cell r="O5337">
            <v>3</v>
          </cell>
          <cell r="P5337" t="str">
            <v>M9</v>
          </cell>
          <cell r="Q5337" t="str">
            <v>J1</v>
          </cell>
          <cell r="R5337" t="str">
            <v>J8</v>
          </cell>
          <cell r="S5337" t="str">
            <v>PENDIENTE</v>
          </cell>
          <cell r="T5337">
            <v>0</v>
          </cell>
          <cell r="U5337" t="str">
            <v>POMA SALAZAR CIRO</v>
          </cell>
          <cell r="V5337" t="str">
            <v>FLOREZ CONDORI  JOSE WILLIANS</v>
          </cell>
        </row>
        <row r="5338">
          <cell r="A5338">
            <v>5337</v>
          </cell>
          <cell r="B5338">
            <v>42787</v>
          </cell>
          <cell r="C5338" t="str">
            <v>FEBRERO</v>
          </cell>
          <cell r="D5338" t="str">
            <v>2017</v>
          </cell>
          <cell r="E5338">
            <v>1020</v>
          </cell>
          <cell r="F5338" t="str">
            <v>D3S-725</v>
          </cell>
          <cell r="G5338" t="str">
            <v>TBL-977</v>
          </cell>
          <cell r="H5338" t="str">
            <v>LAS BAMBAS</v>
          </cell>
          <cell r="I5338">
            <v>154037</v>
          </cell>
          <cell r="J5338" t="str">
            <v>REPUESTO</v>
          </cell>
          <cell r="K5338" t="str">
            <v>BEARING  4304599</v>
          </cell>
          <cell r="L5338">
            <v>2</v>
          </cell>
          <cell r="M5338" t="str">
            <v>UNID.</v>
          </cell>
          <cell r="N5338" t="str">
            <v>TRACTO</v>
          </cell>
          <cell r="O5338">
            <v>3</v>
          </cell>
          <cell r="P5338" t="str">
            <v>M9</v>
          </cell>
          <cell r="Q5338" t="str">
            <v>J1</v>
          </cell>
          <cell r="R5338" t="str">
            <v>J8</v>
          </cell>
          <cell r="S5338" t="str">
            <v>PENDIENTE</v>
          </cell>
          <cell r="T5338">
            <v>0</v>
          </cell>
          <cell r="U5338" t="str">
            <v>POMA SALAZAR CIRO</v>
          </cell>
          <cell r="V5338" t="str">
            <v>FLOREZ CONDORI  JOSE WILLIANS</v>
          </cell>
        </row>
        <row r="5339">
          <cell r="A5339">
            <v>5338</v>
          </cell>
          <cell r="B5339">
            <v>42787</v>
          </cell>
          <cell r="C5339" t="str">
            <v>FEBRERO</v>
          </cell>
          <cell r="D5339" t="str">
            <v>2017</v>
          </cell>
          <cell r="E5339">
            <v>1020</v>
          </cell>
          <cell r="F5339" t="str">
            <v>D3S-725</v>
          </cell>
          <cell r="G5339" t="str">
            <v>TBL-977</v>
          </cell>
          <cell r="H5339" t="str">
            <v>LAS BAMBAS</v>
          </cell>
          <cell r="I5339">
            <v>154037</v>
          </cell>
          <cell r="J5339" t="str">
            <v>REPUESTO</v>
          </cell>
          <cell r="K5339" t="str">
            <v>BEARING 4302712</v>
          </cell>
          <cell r="L5339">
            <v>2</v>
          </cell>
          <cell r="M5339" t="str">
            <v>UNID.</v>
          </cell>
          <cell r="N5339" t="str">
            <v>TRACTO</v>
          </cell>
          <cell r="O5339">
            <v>3</v>
          </cell>
          <cell r="P5339" t="str">
            <v>M9</v>
          </cell>
          <cell r="Q5339" t="str">
            <v>J1</v>
          </cell>
          <cell r="R5339" t="str">
            <v>J8</v>
          </cell>
          <cell r="S5339" t="str">
            <v>PENDIENTE</v>
          </cell>
          <cell r="T5339">
            <v>0</v>
          </cell>
          <cell r="U5339" t="str">
            <v>POMA SALAZAR CIRO</v>
          </cell>
          <cell r="V5339" t="str">
            <v>FLOREZ CONDORI  JOSE WILLIANS</v>
          </cell>
        </row>
        <row r="5340">
          <cell r="A5340">
            <v>5339</v>
          </cell>
          <cell r="B5340">
            <v>42787</v>
          </cell>
          <cell r="C5340" t="str">
            <v>FEBRERO</v>
          </cell>
          <cell r="D5340" t="str">
            <v>2017</v>
          </cell>
          <cell r="E5340">
            <v>1020</v>
          </cell>
          <cell r="F5340" t="str">
            <v>D3S-725</v>
          </cell>
          <cell r="G5340" t="str">
            <v>TBL-977</v>
          </cell>
          <cell r="H5340" t="str">
            <v>LAS BAMBAS</v>
          </cell>
          <cell r="I5340">
            <v>154037</v>
          </cell>
          <cell r="J5340" t="str">
            <v>REPUESTO</v>
          </cell>
          <cell r="K5340" t="str">
            <v>BEARING 81504</v>
          </cell>
          <cell r="L5340">
            <v>1</v>
          </cell>
          <cell r="M5340" t="str">
            <v>UNID.</v>
          </cell>
          <cell r="N5340" t="str">
            <v>TRACTO</v>
          </cell>
          <cell r="O5340">
            <v>3</v>
          </cell>
          <cell r="P5340" t="str">
            <v>M9</v>
          </cell>
          <cell r="Q5340" t="str">
            <v>J1</v>
          </cell>
          <cell r="R5340" t="str">
            <v>J8</v>
          </cell>
          <cell r="S5340" t="str">
            <v>PENDIENTE</v>
          </cell>
          <cell r="T5340">
            <v>0</v>
          </cell>
          <cell r="U5340" t="str">
            <v>POMA SALAZAR CIRO</v>
          </cell>
          <cell r="V5340" t="str">
            <v>FLOREZ CONDORI  JOSE WILLIANS</v>
          </cell>
        </row>
        <row r="5341">
          <cell r="A5341">
            <v>5340</v>
          </cell>
          <cell r="B5341">
            <v>42787</v>
          </cell>
          <cell r="C5341" t="str">
            <v>FEBRERO</v>
          </cell>
          <cell r="D5341" t="str">
            <v>2017</v>
          </cell>
          <cell r="E5341">
            <v>1020</v>
          </cell>
          <cell r="F5341" t="str">
            <v>D3S-725</v>
          </cell>
          <cell r="G5341" t="str">
            <v>TBL-977</v>
          </cell>
          <cell r="H5341" t="str">
            <v>LAS BAMBAS</v>
          </cell>
          <cell r="I5341">
            <v>154037</v>
          </cell>
          <cell r="J5341" t="str">
            <v>REPUESTO</v>
          </cell>
          <cell r="K5341" t="str">
            <v>BUSHING 16566</v>
          </cell>
          <cell r="L5341">
            <v>1</v>
          </cell>
          <cell r="M5341" t="str">
            <v>UNID.</v>
          </cell>
          <cell r="N5341" t="str">
            <v>TRACTO</v>
          </cell>
          <cell r="O5341">
            <v>3</v>
          </cell>
          <cell r="P5341" t="str">
            <v>M9</v>
          </cell>
          <cell r="Q5341" t="str">
            <v>J1</v>
          </cell>
          <cell r="R5341" t="str">
            <v>J8</v>
          </cell>
          <cell r="S5341" t="str">
            <v>PENDIENTE</v>
          </cell>
          <cell r="T5341">
            <v>0</v>
          </cell>
          <cell r="U5341" t="str">
            <v>POMA SALAZAR CIRO</v>
          </cell>
          <cell r="V5341" t="str">
            <v>FLOREZ CONDORI  JOSE WILLIANS</v>
          </cell>
        </row>
        <row r="5342">
          <cell r="A5342">
            <v>5341</v>
          </cell>
          <cell r="B5342">
            <v>42787</v>
          </cell>
          <cell r="C5342" t="str">
            <v>FEBRERO</v>
          </cell>
          <cell r="D5342" t="str">
            <v>2017</v>
          </cell>
          <cell r="E5342">
            <v>1020</v>
          </cell>
          <cell r="F5342" t="str">
            <v>D3S-725</v>
          </cell>
          <cell r="G5342" t="str">
            <v>TBL-977</v>
          </cell>
          <cell r="H5342" t="str">
            <v>LAS BAMBAS</v>
          </cell>
          <cell r="I5342">
            <v>154037</v>
          </cell>
          <cell r="J5342" t="str">
            <v>REPUESTO</v>
          </cell>
          <cell r="K5342" t="str">
            <v>3-SIDED KEY 4304615</v>
          </cell>
          <cell r="L5342">
            <v>1</v>
          </cell>
          <cell r="M5342" t="str">
            <v>UNID.</v>
          </cell>
          <cell r="N5342" t="str">
            <v>TRACTO</v>
          </cell>
          <cell r="O5342">
            <v>3</v>
          </cell>
          <cell r="P5342" t="str">
            <v>M9</v>
          </cell>
          <cell r="Q5342" t="str">
            <v>J1</v>
          </cell>
          <cell r="R5342" t="str">
            <v>J8</v>
          </cell>
          <cell r="S5342" t="str">
            <v>PENDIENTE</v>
          </cell>
          <cell r="T5342">
            <v>0</v>
          </cell>
          <cell r="U5342" t="str">
            <v>POMA SALAZAR CIRO</v>
          </cell>
          <cell r="V5342" t="str">
            <v>FLOREZ CONDORI  JOSE WILLIANS</v>
          </cell>
        </row>
        <row r="5343">
          <cell r="A5343">
            <v>5342</v>
          </cell>
          <cell r="B5343">
            <v>42787</v>
          </cell>
          <cell r="C5343" t="str">
            <v>FEBRERO</v>
          </cell>
          <cell r="D5343" t="str">
            <v>2017</v>
          </cell>
          <cell r="E5343">
            <v>1020</v>
          </cell>
          <cell r="F5343" t="str">
            <v>D3S-725</v>
          </cell>
          <cell r="G5343" t="str">
            <v>TBL-977</v>
          </cell>
          <cell r="H5343" t="str">
            <v>LAS BAMBAS</v>
          </cell>
          <cell r="I5343">
            <v>154037</v>
          </cell>
          <cell r="J5343" t="str">
            <v>REPUESTO</v>
          </cell>
          <cell r="K5343" t="str">
            <v>SLIDING CLUTCH 4304317</v>
          </cell>
          <cell r="L5343">
            <v>1</v>
          </cell>
          <cell r="M5343" t="str">
            <v>UNID.</v>
          </cell>
          <cell r="N5343" t="str">
            <v>TRACTO</v>
          </cell>
          <cell r="O5343">
            <v>3</v>
          </cell>
          <cell r="P5343" t="str">
            <v>M9</v>
          </cell>
          <cell r="Q5343" t="str">
            <v>J1</v>
          </cell>
          <cell r="R5343" t="str">
            <v>J8</v>
          </cell>
          <cell r="S5343" t="str">
            <v>PENDIENTE</v>
          </cell>
          <cell r="T5343">
            <v>0</v>
          </cell>
          <cell r="U5343" t="str">
            <v>POMA SALAZAR CIRO</v>
          </cell>
          <cell r="V5343" t="str">
            <v>FLOREZ CONDORI  JOSE WILLIANS</v>
          </cell>
        </row>
        <row r="5344">
          <cell r="A5344">
            <v>5343</v>
          </cell>
          <cell r="B5344">
            <v>42787</v>
          </cell>
          <cell r="C5344" t="str">
            <v>FEBRERO</v>
          </cell>
          <cell r="D5344" t="str">
            <v>2017</v>
          </cell>
          <cell r="E5344">
            <v>1020</v>
          </cell>
          <cell r="F5344" t="str">
            <v>D3S-725</v>
          </cell>
          <cell r="G5344" t="str">
            <v>TBL-977</v>
          </cell>
          <cell r="H5344" t="str">
            <v>LAS BAMBAS</v>
          </cell>
          <cell r="I5344">
            <v>154037</v>
          </cell>
          <cell r="J5344" t="str">
            <v>REPUESTO</v>
          </cell>
          <cell r="K5344" t="str">
            <v>RETAINING RING 4303336</v>
          </cell>
          <cell r="L5344">
            <v>2</v>
          </cell>
          <cell r="M5344" t="str">
            <v>UNID.</v>
          </cell>
          <cell r="N5344" t="str">
            <v>TRACTO</v>
          </cell>
          <cell r="O5344">
            <v>3</v>
          </cell>
          <cell r="P5344" t="str">
            <v>M9</v>
          </cell>
          <cell r="Q5344" t="str">
            <v>J1</v>
          </cell>
          <cell r="R5344" t="str">
            <v>J8</v>
          </cell>
          <cell r="S5344" t="str">
            <v>PENDIENTE</v>
          </cell>
          <cell r="T5344">
            <v>0</v>
          </cell>
          <cell r="U5344" t="str">
            <v>POMA SALAZAR CIRO</v>
          </cell>
          <cell r="V5344" t="str">
            <v>FLOREZ CONDORI  JOSE WILLIANS</v>
          </cell>
        </row>
        <row r="5345">
          <cell r="A5345">
            <v>5344</v>
          </cell>
          <cell r="B5345">
            <v>42787</v>
          </cell>
          <cell r="C5345" t="str">
            <v>FEBRERO</v>
          </cell>
          <cell r="D5345" t="str">
            <v>2017</v>
          </cell>
          <cell r="E5345">
            <v>1020</v>
          </cell>
          <cell r="F5345" t="str">
            <v>D3S-725</v>
          </cell>
          <cell r="G5345" t="str">
            <v>TBL-977</v>
          </cell>
          <cell r="H5345" t="str">
            <v>LAS BAMBAS</v>
          </cell>
          <cell r="I5345">
            <v>154037</v>
          </cell>
          <cell r="J5345" t="str">
            <v>REPUESTO</v>
          </cell>
          <cell r="K5345" t="str">
            <v>KIT DE EMPAQUES DE CAJA  EATON</v>
          </cell>
          <cell r="L5345">
            <v>1</v>
          </cell>
          <cell r="M5345" t="str">
            <v>UNID.</v>
          </cell>
          <cell r="N5345" t="str">
            <v>TRACTO</v>
          </cell>
          <cell r="O5345">
            <v>3</v>
          </cell>
          <cell r="P5345" t="str">
            <v>M9</v>
          </cell>
          <cell r="Q5345" t="str">
            <v>J1</v>
          </cell>
          <cell r="R5345" t="str">
            <v>J8</v>
          </cell>
          <cell r="S5345" t="str">
            <v>PENDIENTE</v>
          </cell>
          <cell r="T5345">
            <v>0</v>
          </cell>
          <cell r="U5345" t="str">
            <v>POMA SALAZAR CIRO</v>
          </cell>
          <cell r="V5345" t="str">
            <v>FLOREZ CONDORI  JOSE WILLIANS</v>
          </cell>
        </row>
        <row r="5346">
          <cell r="A5346">
            <v>5345</v>
          </cell>
          <cell r="B5346">
            <v>42787</v>
          </cell>
          <cell r="C5346" t="str">
            <v>FEBRERO</v>
          </cell>
          <cell r="D5346" t="str">
            <v>2017</v>
          </cell>
          <cell r="E5346">
            <v>819</v>
          </cell>
          <cell r="F5346" t="str">
            <v>C4G-751</v>
          </cell>
          <cell r="G5346" t="str">
            <v>CAMIONETA</v>
          </cell>
          <cell r="H5346" t="str">
            <v>LAS BAMBAS</v>
          </cell>
          <cell r="I5346">
            <v>120524</v>
          </cell>
          <cell r="J5346" t="str">
            <v>REPUESTO</v>
          </cell>
          <cell r="K5346" t="str">
            <v>MEDIA LUNA  DE EJE DE BALANCINES</v>
          </cell>
          <cell r="L5346">
            <v>1</v>
          </cell>
          <cell r="M5346" t="str">
            <v>UNID.</v>
          </cell>
          <cell r="N5346" t="str">
            <v>CAMIONETA</v>
          </cell>
          <cell r="O5346">
            <v>3</v>
          </cell>
          <cell r="P5346" t="str">
            <v>M6</v>
          </cell>
          <cell r="Q5346" t="str">
            <v>J1</v>
          </cell>
          <cell r="R5346" t="str">
            <v>J8</v>
          </cell>
          <cell r="S5346" t="str">
            <v>PENDIENTE</v>
          </cell>
          <cell r="T5346">
            <v>0</v>
          </cell>
          <cell r="U5346" t="str">
            <v>PARI VENTURA  EDSON ORLANDO</v>
          </cell>
          <cell r="V5346" t="str">
            <v>FLOREZ CONDORI  JOSE WILLIANS</v>
          </cell>
        </row>
        <row r="5347">
          <cell r="A5347">
            <v>5346</v>
          </cell>
          <cell r="B5347">
            <v>42787</v>
          </cell>
          <cell r="C5347" t="str">
            <v>FEBRERO</v>
          </cell>
          <cell r="D5347" t="str">
            <v>2017</v>
          </cell>
          <cell r="E5347">
            <v>819</v>
          </cell>
          <cell r="F5347" t="str">
            <v>C4G-751</v>
          </cell>
          <cell r="G5347" t="str">
            <v>CAMIONETA</v>
          </cell>
          <cell r="H5347" t="str">
            <v>LAS BAMBAS</v>
          </cell>
          <cell r="I5347">
            <v>120524</v>
          </cell>
          <cell r="J5347" t="str">
            <v>REPUESTO</v>
          </cell>
          <cell r="K5347" t="str">
            <v>ANILLO DE TUBO DE ESCAPE</v>
          </cell>
          <cell r="L5347">
            <v>1</v>
          </cell>
          <cell r="M5347" t="str">
            <v>UNID.</v>
          </cell>
          <cell r="N5347" t="str">
            <v>CAMIONETA</v>
          </cell>
          <cell r="O5347">
            <v>3</v>
          </cell>
          <cell r="P5347" t="str">
            <v>M6</v>
          </cell>
          <cell r="Q5347" t="str">
            <v>J1</v>
          </cell>
          <cell r="R5347" t="str">
            <v>J8</v>
          </cell>
          <cell r="S5347" t="str">
            <v>PENDIENTE</v>
          </cell>
          <cell r="T5347">
            <v>0</v>
          </cell>
          <cell r="U5347" t="str">
            <v>PARI VENTURA  EDSON ORLANDO</v>
          </cell>
          <cell r="V5347" t="str">
            <v>FLOREZ CONDORI  JOSE WILLIANS</v>
          </cell>
        </row>
        <row r="5348">
          <cell r="A5348">
            <v>5347</v>
          </cell>
          <cell r="B5348">
            <v>42787</v>
          </cell>
          <cell r="C5348" t="str">
            <v>FEBRERO</v>
          </cell>
          <cell r="D5348" t="str">
            <v>2017</v>
          </cell>
          <cell r="E5348">
            <v>200</v>
          </cell>
          <cell r="F5348" t="str">
            <v>TALLER</v>
          </cell>
          <cell r="G5348" t="str">
            <v>TALLER</v>
          </cell>
          <cell r="H5348" t="str">
            <v>TALLER</v>
          </cell>
          <cell r="I5348" t="str">
            <v>TALLER</v>
          </cell>
          <cell r="J5348" t="str">
            <v>MATERIALES</v>
          </cell>
          <cell r="K5348" t="str">
            <v>SILICONA SIKAFLEX</v>
          </cell>
          <cell r="L5348">
            <v>1</v>
          </cell>
          <cell r="M5348" t="str">
            <v>UNID.</v>
          </cell>
          <cell r="N5348" t="str">
            <v>TALLER</v>
          </cell>
          <cell r="O5348">
            <v>3</v>
          </cell>
          <cell r="P5348" t="str">
            <v>E2</v>
          </cell>
          <cell r="Q5348" t="str">
            <v>J1</v>
          </cell>
          <cell r="R5348" t="str">
            <v>J8</v>
          </cell>
          <cell r="S5348" t="str">
            <v>PENDIENTE</v>
          </cell>
          <cell r="T5348">
            <v>0</v>
          </cell>
          <cell r="U5348" t="str">
            <v>YUCA BELLIDO BORIS YERSY</v>
          </cell>
          <cell r="V5348" t="str">
            <v>FLOREZ CONDORI  JOSE WILLIANS</v>
          </cell>
        </row>
        <row r="5349">
          <cell r="A5349">
            <v>5348</v>
          </cell>
          <cell r="B5349">
            <v>42787</v>
          </cell>
          <cell r="C5349" t="str">
            <v>FEBRERO</v>
          </cell>
          <cell r="D5349" t="str">
            <v>2017</v>
          </cell>
          <cell r="E5349">
            <v>200</v>
          </cell>
          <cell r="F5349" t="str">
            <v>TALLER</v>
          </cell>
          <cell r="G5349" t="str">
            <v>TALLER</v>
          </cell>
          <cell r="H5349" t="str">
            <v>TALLER</v>
          </cell>
          <cell r="I5349" t="str">
            <v>TALLER</v>
          </cell>
          <cell r="J5349" t="str">
            <v>EPPS</v>
          </cell>
          <cell r="K5349" t="str">
            <v>TYBEK  XXL</v>
          </cell>
          <cell r="L5349">
            <v>3</v>
          </cell>
          <cell r="M5349" t="str">
            <v>UNID.</v>
          </cell>
          <cell r="N5349" t="str">
            <v>TALLER</v>
          </cell>
          <cell r="O5349">
            <v>3</v>
          </cell>
          <cell r="P5349" t="str">
            <v>J9</v>
          </cell>
          <cell r="Q5349" t="str">
            <v>J1</v>
          </cell>
          <cell r="R5349" t="str">
            <v>J8</v>
          </cell>
          <cell r="S5349" t="str">
            <v>PENDIENTE</v>
          </cell>
          <cell r="T5349">
            <v>0</v>
          </cell>
          <cell r="U5349" t="str">
            <v>CHANG CELIS FELIPE</v>
          </cell>
          <cell r="V5349" t="str">
            <v>FLOREZ CONDORI  JOSE WILLIANS</v>
          </cell>
        </row>
        <row r="5350">
          <cell r="A5350">
            <v>5349</v>
          </cell>
          <cell r="B5350">
            <v>42787</v>
          </cell>
          <cell r="C5350" t="str">
            <v>FEBRERO</v>
          </cell>
          <cell r="D5350" t="str">
            <v>2017</v>
          </cell>
          <cell r="E5350">
            <v>1020</v>
          </cell>
          <cell r="F5350" t="str">
            <v>D3S-725</v>
          </cell>
          <cell r="G5350" t="str">
            <v>TBL-977</v>
          </cell>
          <cell r="H5350" t="str">
            <v>LAS BAMBAS</v>
          </cell>
          <cell r="I5350">
            <v>154037</v>
          </cell>
          <cell r="J5350" t="str">
            <v>MATERIALES</v>
          </cell>
          <cell r="K5350" t="str">
            <v>GASOLINA</v>
          </cell>
          <cell r="L5350">
            <v>3</v>
          </cell>
          <cell r="M5350" t="str">
            <v>GLNS.</v>
          </cell>
          <cell r="N5350" t="str">
            <v>TRACTO</v>
          </cell>
          <cell r="O5350">
            <v>3</v>
          </cell>
          <cell r="P5350" t="str">
            <v>M2</v>
          </cell>
          <cell r="Q5350" t="str">
            <v>J1</v>
          </cell>
          <cell r="R5350" t="str">
            <v>J8</v>
          </cell>
          <cell r="S5350" t="str">
            <v>PENDIENTE</v>
          </cell>
          <cell r="T5350">
            <v>0</v>
          </cell>
          <cell r="U5350" t="str">
            <v>CHUMPITAZ GAGO JULIO ENRIQUE</v>
          </cell>
          <cell r="V5350" t="str">
            <v>FLOREZ CONDORI  JOSE WILLIANS</v>
          </cell>
        </row>
        <row r="5351">
          <cell r="A5351">
            <v>5350</v>
          </cell>
          <cell r="B5351">
            <v>42787</v>
          </cell>
          <cell r="C5351" t="str">
            <v>FEBRERO</v>
          </cell>
          <cell r="D5351" t="str">
            <v>2017</v>
          </cell>
          <cell r="E5351">
            <v>1020</v>
          </cell>
          <cell r="F5351" t="str">
            <v>D3S-725</v>
          </cell>
          <cell r="G5351" t="str">
            <v>TBL-977</v>
          </cell>
          <cell r="H5351" t="str">
            <v>LAS BAMBAS</v>
          </cell>
          <cell r="I5351">
            <v>154037</v>
          </cell>
          <cell r="J5351" t="str">
            <v>MATERIALES</v>
          </cell>
          <cell r="K5351" t="str">
            <v>PETROLEO</v>
          </cell>
          <cell r="L5351">
            <v>5</v>
          </cell>
          <cell r="M5351" t="str">
            <v>GLNS.</v>
          </cell>
          <cell r="N5351" t="str">
            <v>TRACTO</v>
          </cell>
          <cell r="O5351">
            <v>3</v>
          </cell>
          <cell r="P5351" t="str">
            <v>M2</v>
          </cell>
          <cell r="Q5351" t="str">
            <v>J1</v>
          </cell>
          <cell r="R5351" t="str">
            <v>J8</v>
          </cell>
          <cell r="S5351" t="str">
            <v>PENDIENTE</v>
          </cell>
          <cell r="T5351">
            <v>0</v>
          </cell>
          <cell r="U5351" t="str">
            <v>CHUMPITAZ GAGO JULIO ENRIQUE</v>
          </cell>
          <cell r="V5351" t="str">
            <v>FLOREZ CONDORI  JOSE WILLIANS</v>
          </cell>
        </row>
        <row r="5352">
          <cell r="A5352">
            <v>5351</v>
          </cell>
          <cell r="B5352">
            <v>42787</v>
          </cell>
          <cell r="C5352" t="str">
            <v>FEBRERO</v>
          </cell>
          <cell r="D5352" t="str">
            <v>2017</v>
          </cell>
          <cell r="E5352">
            <v>1073</v>
          </cell>
          <cell r="F5352" t="str">
            <v>D3Q-741</v>
          </cell>
          <cell r="G5352" t="str">
            <v>D2E-976</v>
          </cell>
          <cell r="H5352" t="str">
            <v>LAS BAMBAS</v>
          </cell>
          <cell r="I5352">
            <v>171918</v>
          </cell>
          <cell r="J5352" t="str">
            <v>REPUESTO</v>
          </cell>
          <cell r="K5352" t="str">
            <v>ACCESORIOS DE VALVULA DE PULPO</v>
          </cell>
          <cell r="L5352">
            <v>1</v>
          </cell>
          <cell r="M5352" t="str">
            <v>UNID.</v>
          </cell>
          <cell r="N5352" t="str">
            <v>CISTERNA</v>
          </cell>
          <cell r="O5352">
            <v>3</v>
          </cell>
          <cell r="P5352" t="str">
            <v>M8</v>
          </cell>
          <cell r="Q5352" t="str">
            <v>J1</v>
          </cell>
          <cell r="R5352" t="str">
            <v>J8</v>
          </cell>
          <cell r="S5352" t="str">
            <v>PENDIENTE</v>
          </cell>
          <cell r="T5352">
            <v>0</v>
          </cell>
          <cell r="U5352" t="str">
            <v>VARILLAS GAGO  OSCAR ALBERTO</v>
          </cell>
          <cell r="V5352" t="str">
            <v>FLOREZ CONDORI  JOSE WILLIANS</v>
          </cell>
        </row>
        <row r="5353">
          <cell r="A5353">
            <v>5352</v>
          </cell>
          <cell r="B5353">
            <v>42787</v>
          </cell>
          <cell r="C5353" t="str">
            <v>FEBRERO</v>
          </cell>
          <cell r="D5353" t="str">
            <v>2017</v>
          </cell>
          <cell r="E5353">
            <v>1076</v>
          </cell>
          <cell r="F5353" t="str">
            <v>C9M-902</v>
          </cell>
          <cell r="G5353" t="str">
            <v>B8L-970</v>
          </cell>
          <cell r="H5353" t="str">
            <v>LAS BAMBAS</v>
          </cell>
          <cell r="I5353">
            <v>218071</v>
          </cell>
          <cell r="J5353" t="str">
            <v>SERVICIO</v>
          </cell>
          <cell r="K5353" t="str">
            <v>REPARACION DE INYECTORES (6)</v>
          </cell>
          <cell r="L5353">
            <v>1</v>
          </cell>
          <cell r="M5353" t="str">
            <v>UNID.</v>
          </cell>
          <cell r="N5353" t="str">
            <v>TRACTO</v>
          </cell>
          <cell r="O5353">
            <v>3</v>
          </cell>
          <cell r="P5353" t="str">
            <v>M5</v>
          </cell>
          <cell r="Q5353" t="str">
            <v>J1</v>
          </cell>
          <cell r="R5353" t="str">
            <v>J8</v>
          </cell>
          <cell r="S5353" t="str">
            <v>PENDIENTE</v>
          </cell>
          <cell r="T5353">
            <v>0</v>
          </cell>
          <cell r="U5353" t="str">
            <v>LOPEZ RUIZ WILBERTO</v>
          </cell>
          <cell r="V5353" t="str">
            <v>FLOREZ CONDORI  JOSE WILLIANS</v>
          </cell>
        </row>
        <row r="5354">
          <cell r="A5354">
            <v>5353</v>
          </cell>
          <cell r="B5354">
            <v>42788</v>
          </cell>
          <cell r="C5354" t="str">
            <v>FEBRERO</v>
          </cell>
          <cell r="D5354" t="str">
            <v>2017</v>
          </cell>
          <cell r="E5354">
            <v>1057</v>
          </cell>
          <cell r="F5354" t="str">
            <v>C5R-896</v>
          </cell>
          <cell r="G5354" t="str">
            <v>A0U-977</v>
          </cell>
          <cell r="H5354" t="str">
            <v>LAS BAMBAS</v>
          </cell>
          <cell r="I5354">
            <v>218990</v>
          </cell>
          <cell r="J5354" t="str">
            <v>REPUESTO</v>
          </cell>
          <cell r="K5354" t="str">
            <v>PERNO 5/16 X 1</v>
          </cell>
          <cell r="L5354">
            <v>30</v>
          </cell>
          <cell r="M5354" t="str">
            <v>UNID.</v>
          </cell>
          <cell r="N5354" t="str">
            <v>CISTERNA</v>
          </cell>
          <cell r="O5354">
            <v>2</v>
          </cell>
          <cell r="P5354" t="str">
            <v>S1</v>
          </cell>
          <cell r="Q5354" t="str">
            <v>J1</v>
          </cell>
          <cell r="R5354" t="str">
            <v>J6</v>
          </cell>
          <cell r="S5354" t="str">
            <v>PENDIENTE</v>
          </cell>
          <cell r="T5354">
            <v>0</v>
          </cell>
          <cell r="U5354" t="str">
            <v>BAYONA CRUZ CRISTIAN ARMANDO</v>
          </cell>
          <cell r="V5354" t="str">
            <v>FLOREZ CONDORI  JOSE WILLIANS</v>
          </cell>
        </row>
        <row r="5355">
          <cell r="A5355">
            <v>5354</v>
          </cell>
          <cell r="B5355">
            <v>42788</v>
          </cell>
          <cell r="C5355" t="str">
            <v>FEBRERO</v>
          </cell>
          <cell r="D5355" t="str">
            <v>2017</v>
          </cell>
          <cell r="E5355">
            <v>1057</v>
          </cell>
          <cell r="F5355" t="str">
            <v>C5R-896</v>
          </cell>
          <cell r="G5355" t="str">
            <v>A0U-977</v>
          </cell>
          <cell r="H5355" t="str">
            <v>LAS BAMBAS</v>
          </cell>
          <cell r="I5355">
            <v>218990</v>
          </cell>
          <cell r="J5355" t="str">
            <v>REPUESTO</v>
          </cell>
          <cell r="K5355" t="str">
            <v>ARANDELA PLANA</v>
          </cell>
          <cell r="L5355">
            <v>30</v>
          </cell>
          <cell r="M5355" t="str">
            <v>UNID.</v>
          </cell>
          <cell r="N5355" t="str">
            <v>CISTERNA</v>
          </cell>
          <cell r="O5355">
            <v>2</v>
          </cell>
          <cell r="P5355" t="str">
            <v>S1</v>
          </cell>
          <cell r="Q5355" t="str">
            <v>J1</v>
          </cell>
          <cell r="R5355" t="str">
            <v>J6</v>
          </cell>
          <cell r="S5355" t="str">
            <v>PENDIENTE</v>
          </cell>
          <cell r="T5355">
            <v>0</v>
          </cell>
          <cell r="U5355" t="str">
            <v>BAYONA CRUZ CRISTIAN ARMANDO</v>
          </cell>
          <cell r="V5355" t="str">
            <v>FLOREZ CONDORI  JOSE WILLIANS</v>
          </cell>
        </row>
        <row r="5356">
          <cell r="A5356">
            <v>5355</v>
          </cell>
          <cell r="B5356">
            <v>42788</v>
          </cell>
          <cell r="C5356" t="str">
            <v>FEBRERO</v>
          </cell>
          <cell r="D5356" t="str">
            <v>2017</v>
          </cell>
          <cell r="E5356">
            <v>1057</v>
          </cell>
          <cell r="F5356" t="str">
            <v>C5R-896</v>
          </cell>
          <cell r="G5356" t="str">
            <v>A0U-977</v>
          </cell>
          <cell r="H5356" t="str">
            <v>LAS BAMBAS</v>
          </cell>
          <cell r="I5356">
            <v>218990</v>
          </cell>
          <cell r="J5356" t="str">
            <v>REPUESTO</v>
          </cell>
          <cell r="K5356" t="str">
            <v>TUERCA SEGURO</v>
          </cell>
          <cell r="L5356">
            <v>30</v>
          </cell>
          <cell r="M5356" t="str">
            <v>UNID.</v>
          </cell>
          <cell r="N5356" t="str">
            <v>CISTERNA</v>
          </cell>
          <cell r="O5356">
            <v>2</v>
          </cell>
          <cell r="P5356" t="str">
            <v>S1</v>
          </cell>
          <cell r="Q5356" t="str">
            <v>J1</v>
          </cell>
          <cell r="R5356" t="str">
            <v>J6</v>
          </cell>
          <cell r="S5356" t="str">
            <v>PENDIENTE</v>
          </cell>
          <cell r="T5356">
            <v>0</v>
          </cell>
          <cell r="U5356" t="str">
            <v>BAYONA CRUZ CRISTIAN ARMANDO</v>
          </cell>
          <cell r="V5356" t="str">
            <v>FLOREZ CONDORI  JOSE WILLIANS</v>
          </cell>
        </row>
        <row r="5357">
          <cell r="A5357">
            <v>5356</v>
          </cell>
          <cell r="B5357">
            <v>42788</v>
          </cell>
          <cell r="C5357" t="str">
            <v>FEBRERO</v>
          </cell>
          <cell r="D5357" t="str">
            <v>2017</v>
          </cell>
          <cell r="E5357">
            <v>1020</v>
          </cell>
          <cell r="F5357" t="str">
            <v>D3S-725</v>
          </cell>
          <cell r="G5357" t="str">
            <v>TBL-977</v>
          </cell>
          <cell r="H5357" t="str">
            <v>LAS BAMBAS</v>
          </cell>
          <cell r="I5357">
            <v>154037</v>
          </cell>
          <cell r="J5357" t="str">
            <v>SERVICIO</v>
          </cell>
          <cell r="K5357" t="str">
            <v>SEVICIO DE REPARACION Y MANTENIMIENTO</v>
          </cell>
          <cell r="L5357">
            <v>1</v>
          </cell>
          <cell r="M5357" t="str">
            <v>UNID.</v>
          </cell>
          <cell r="N5357" t="str">
            <v>TRACTO</v>
          </cell>
          <cell r="O5357">
            <v>2</v>
          </cell>
          <cell r="P5357" t="str">
            <v>E2</v>
          </cell>
          <cell r="Q5357" t="str">
            <v>J1</v>
          </cell>
          <cell r="R5357" t="str">
            <v>J6</v>
          </cell>
          <cell r="S5357" t="str">
            <v>PENDIENTE</v>
          </cell>
          <cell r="T5357">
            <v>0</v>
          </cell>
          <cell r="U5357" t="str">
            <v>YUCA BELLIDO BORIS YERSY</v>
          </cell>
          <cell r="V5357" t="str">
            <v>FLOREZ CONDORI  JOSE WILLIANS</v>
          </cell>
        </row>
        <row r="5358">
          <cell r="A5358">
            <v>5357</v>
          </cell>
          <cell r="B5358">
            <v>42788</v>
          </cell>
          <cell r="C5358" t="str">
            <v>FEBRERO</v>
          </cell>
          <cell r="D5358" t="str">
            <v>2017</v>
          </cell>
          <cell r="E5358">
            <v>200</v>
          </cell>
          <cell r="F5358" t="str">
            <v>TALLER</v>
          </cell>
          <cell r="G5358" t="str">
            <v>TALLER</v>
          </cell>
          <cell r="H5358" t="str">
            <v>TALLER</v>
          </cell>
          <cell r="I5358" t="str">
            <v>TALLER</v>
          </cell>
          <cell r="J5358" t="str">
            <v>INSUMO TALLER</v>
          </cell>
          <cell r="K5358" t="str">
            <v>TEFLON 1/2</v>
          </cell>
          <cell r="L5358">
            <v>1</v>
          </cell>
          <cell r="M5358" t="str">
            <v>UNID.</v>
          </cell>
          <cell r="N5358" t="str">
            <v>TALLER</v>
          </cell>
          <cell r="O5358">
            <v>2</v>
          </cell>
          <cell r="P5358" t="str">
            <v>E3</v>
          </cell>
          <cell r="Q5358" t="str">
            <v>J1</v>
          </cell>
          <cell r="R5358" t="str">
            <v>J6</v>
          </cell>
          <cell r="S5358" t="str">
            <v>PENDIENTE</v>
          </cell>
          <cell r="T5358">
            <v>0</v>
          </cell>
          <cell r="U5358" t="str">
            <v>CONDORI CHURATA ALEX</v>
          </cell>
          <cell r="V5358" t="str">
            <v>FLOREZ CONDORI  JOSE WILLIANS</v>
          </cell>
        </row>
        <row r="5359">
          <cell r="A5359">
            <v>5358</v>
          </cell>
          <cell r="B5359">
            <v>42788</v>
          </cell>
          <cell r="C5359" t="str">
            <v>FEBRERO</v>
          </cell>
          <cell r="D5359" t="str">
            <v>2017</v>
          </cell>
          <cell r="E5359">
            <v>200</v>
          </cell>
          <cell r="F5359" t="str">
            <v>TALLER</v>
          </cell>
          <cell r="G5359" t="str">
            <v>TALLER</v>
          </cell>
          <cell r="H5359" t="str">
            <v>TALLER</v>
          </cell>
          <cell r="I5359" t="str">
            <v>TALLER</v>
          </cell>
          <cell r="J5359" t="str">
            <v>REPUESTO</v>
          </cell>
          <cell r="K5359" t="str">
            <v>BOTELLA DE OXIGENO DE 10 M3</v>
          </cell>
          <cell r="L5359">
            <v>2</v>
          </cell>
          <cell r="M5359" t="str">
            <v>UNID.</v>
          </cell>
          <cell r="N5359" t="str">
            <v>TALLER</v>
          </cell>
          <cell r="O5359">
            <v>2</v>
          </cell>
          <cell r="P5359" t="str">
            <v>S1</v>
          </cell>
          <cell r="Q5359" t="str">
            <v>J1</v>
          </cell>
          <cell r="R5359" t="str">
            <v>J6</v>
          </cell>
          <cell r="S5359" t="str">
            <v>PENDIENTE</v>
          </cell>
          <cell r="T5359">
            <v>0</v>
          </cell>
          <cell r="U5359" t="str">
            <v>BAYONA CRUZ CRISTIAN ARMANDO</v>
          </cell>
          <cell r="V5359" t="str">
            <v>FLOREZ CONDORI  JOSE WILLIANS</v>
          </cell>
        </row>
        <row r="5360">
          <cell r="A5360">
            <v>5359</v>
          </cell>
          <cell r="B5360">
            <v>42788</v>
          </cell>
          <cell r="C5360">
            <v>42788</v>
          </cell>
          <cell r="D5360">
            <v>42788</v>
          </cell>
          <cell r="E5360">
            <v>200</v>
          </cell>
          <cell r="F5360" t="str">
            <v>TALLER</v>
          </cell>
          <cell r="G5360" t="str">
            <v>TALLER</v>
          </cell>
          <cell r="H5360" t="str">
            <v>TALLER</v>
          </cell>
          <cell r="I5360" t="str">
            <v>TALLER</v>
          </cell>
          <cell r="J5360" t="str">
            <v>REPUESTO</v>
          </cell>
          <cell r="K5360" t="str">
            <v>CORTE AUTOMATICO</v>
          </cell>
          <cell r="L5360">
            <v>1</v>
          </cell>
          <cell r="M5360" t="str">
            <v>UNID.</v>
          </cell>
          <cell r="N5360" t="str">
            <v>TALLER</v>
          </cell>
          <cell r="O5360">
            <v>2</v>
          </cell>
          <cell r="P5360" t="str">
            <v>E3</v>
          </cell>
          <cell r="Q5360" t="str">
            <v>J1</v>
          </cell>
          <cell r="R5360" t="str">
            <v>J6</v>
          </cell>
          <cell r="S5360" t="str">
            <v>PENDIENTE</v>
          </cell>
          <cell r="T5360">
            <v>0</v>
          </cell>
          <cell r="U5360" t="str">
            <v>CONDORI CHURATA ALEX</v>
          </cell>
          <cell r="V5360" t="str">
            <v>FLOREZ CONDORI  JOSE WILLIANS</v>
          </cell>
        </row>
        <row r="5361">
          <cell r="A5361">
            <v>5360</v>
          </cell>
          <cell r="B5361">
            <v>42788</v>
          </cell>
          <cell r="C5361">
            <v>42788</v>
          </cell>
          <cell r="D5361">
            <v>42788</v>
          </cell>
          <cell r="E5361">
            <v>1013</v>
          </cell>
          <cell r="F5361" t="str">
            <v>B2M-948</v>
          </cell>
          <cell r="G5361" t="str">
            <v>CAMION</v>
          </cell>
          <cell r="H5361" t="str">
            <v>TAMBOMAYO</v>
          </cell>
          <cell r="I5361">
            <v>119007</v>
          </cell>
          <cell r="J5361" t="str">
            <v>REPUESTO</v>
          </cell>
          <cell r="K5361" t="str">
            <v>PEDAZO DE PLANCHA ESTRIADA 5/32 DE 60*60CM</v>
          </cell>
          <cell r="L5361">
            <v>2</v>
          </cell>
          <cell r="M5361" t="str">
            <v>UNID.</v>
          </cell>
          <cell r="N5361" t="str">
            <v>CAMION</v>
          </cell>
          <cell r="O5361">
            <v>2</v>
          </cell>
          <cell r="P5361" t="str">
            <v>S1</v>
          </cell>
          <cell r="Q5361" t="str">
            <v>J1</v>
          </cell>
          <cell r="R5361" t="str">
            <v>J8</v>
          </cell>
          <cell r="S5361" t="str">
            <v>PENDIENTE</v>
          </cell>
          <cell r="T5361">
            <v>0</v>
          </cell>
          <cell r="U5361" t="str">
            <v>BAYONA CRUZ CRISTIAN ARMANDO</v>
          </cell>
          <cell r="V5361" t="str">
            <v>FLOREZ CONDORI  JOSE WILLIANS</v>
          </cell>
        </row>
        <row r="5362">
          <cell r="A5362">
            <v>5361</v>
          </cell>
          <cell r="B5362">
            <v>42788</v>
          </cell>
          <cell r="C5362">
            <v>42788</v>
          </cell>
          <cell r="D5362">
            <v>42788</v>
          </cell>
          <cell r="E5362">
            <v>1031</v>
          </cell>
          <cell r="F5362" t="str">
            <v>C5R-896</v>
          </cell>
          <cell r="G5362" t="str">
            <v>A0U-977</v>
          </cell>
          <cell r="H5362" t="str">
            <v>LAS BAMBAS</v>
          </cell>
          <cell r="I5362">
            <v>218990</v>
          </cell>
          <cell r="J5362" t="str">
            <v>REPUESTO</v>
          </cell>
          <cell r="K5362" t="str">
            <v>SOLDADURA SUPERCITO 5/32</v>
          </cell>
          <cell r="L5362">
            <v>3</v>
          </cell>
          <cell r="M5362" t="str">
            <v>KG.</v>
          </cell>
          <cell r="N5362" t="str">
            <v>CISTERNA</v>
          </cell>
          <cell r="O5362">
            <v>2</v>
          </cell>
          <cell r="P5362" t="str">
            <v>S5</v>
          </cell>
          <cell r="Q5362" t="str">
            <v>J1</v>
          </cell>
          <cell r="R5362" t="str">
            <v>J8</v>
          </cell>
          <cell r="S5362" t="str">
            <v>PENDIENTE</v>
          </cell>
          <cell r="T5362">
            <v>0</v>
          </cell>
          <cell r="U5362" t="str">
            <v>HUAMAN MOZO LEONARDO</v>
          </cell>
          <cell r="V5362" t="str">
            <v>FLOREZ CONDORI  JOSE WILLIANS</v>
          </cell>
        </row>
        <row r="5363">
          <cell r="A5363">
            <v>5362</v>
          </cell>
          <cell r="B5363">
            <v>42788</v>
          </cell>
          <cell r="C5363">
            <v>42788</v>
          </cell>
          <cell r="D5363">
            <v>42788</v>
          </cell>
          <cell r="E5363">
            <v>1031</v>
          </cell>
          <cell r="F5363" t="str">
            <v>C5R-896</v>
          </cell>
          <cell r="G5363" t="str">
            <v>A0U-977</v>
          </cell>
          <cell r="H5363" t="str">
            <v>LAS BAMBAS</v>
          </cell>
          <cell r="I5363">
            <v>218990</v>
          </cell>
          <cell r="J5363" t="str">
            <v>REPUESTO</v>
          </cell>
          <cell r="K5363" t="str">
            <v>SOLDADURA CELLOCORD 5/32</v>
          </cell>
          <cell r="L5363">
            <v>1</v>
          </cell>
          <cell r="M5363" t="str">
            <v>KG.</v>
          </cell>
          <cell r="N5363" t="str">
            <v>CISTERNA</v>
          </cell>
          <cell r="O5363">
            <v>2</v>
          </cell>
          <cell r="P5363" t="str">
            <v>S5</v>
          </cell>
          <cell r="Q5363" t="str">
            <v>J1</v>
          </cell>
          <cell r="R5363" t="str">
            <v>J8</v>
          </cell>
          <cell r="S5363" t="str">
            <v>PENDIENTE</v>
          </cell>
          <cell r="T5363">
            <v>0</v>
          </cell>
          <cell r="U5363" t="str">
            <v>HUAMAN MOZO LEONARDO</v>
          </cell>
          <cell r="V5363" t="str">
            <v>FLOREZ CONDORI  JOSE WILLIANS</v>
          </cell>
        </row>
        <row r="5364">
          <cell r="A5364">
            <v>5363</v>
          </cell>
          <cell r="B5364">
            <v>42788</v>
          </cell>
          <cell r="C5364">
            <v>42788</v>
          </cell>
          <cell r="D5364">
            <v>42788</v>
          </cell>
          <cell r="E5364">
            <v>1031</v>
          </cell>
          <cell r="F5364" t="str">
            <v>C5R-896</v>
          </cell>
          <cell r="G5364" t="str">
            <v>A0U-977</v>
          </cell>
          <cell r="H5364" t="str">
            <v>LAS BAMBAS</v>
          </cell>
          <cell r="I5364">
            <v>218990</v>
          </cell>
          <cell r="J5364" t="str">
            <v>REPUESTO</v>
          </cell>
          <cell r="K5364" t="str">
            <v>TIZA CALDERO</v>
          </cell>
          <cell r="L5364">
            <v>1</v>
          </cell>
          <cell r="M5364" t="str">
            <v>UNID.</v>
          </cell>
          <cell r="N5364" t="str">
            <v>CISTERNA</v>
          </cell>
          <cell r="O5364">
            <v>2</v>
          </cell>
          <cell r="P5364" t="str">
            <v>S5</v>
          </cell>
          <cell r="Q5364" t="str">
            <v>J1</v>
          </cell>
          <cell r="R5364" t="str">
            <v>J8</v>
          </cell>
          <cell r="S5364" t="str">
            <v>PENDIENTE</v>
          </cell>
          <cell r="T5364">
            <v>0</v>
          </cell>
          <cell r="U5364" t="str">
            <v>HUAMAN MOZO LEONARDO</v>
          </cell>
          <cell r="V5364" t="str">
            <v>FLOREZ CONDORI  JOSE WILLIANS</v>
          </cell>
        </row>
        <row r="5365">
          <cell r="A5365">
            <v>5364</v>
          </cell>
          <cell r="B5365">
            <v>42788</v>
          </cell>
          <cell r="C5365" t="str">
            <v>FEBRERO</v>
          </cell>
          <cell r="D5365" t="str">
            <v>2017</v>
          </cell>
          <cell r="E5365">
            <v>1031</v>
          </cell>
          <cell r="F5365" t="str">
            <v>C5R-896</v>
          </cell>
          <cell r="G5365" t="str">
            <v>A0U-977</v>
          </cell>
          <cell r="H5365" t="str">
            <v>LAS BAMBAS</v>
          </cell>
          <cell r="I5365">
            <v>218990</v>
          </cell>
          <cell r="J5365" t="str">
            <v>REPUESTO</v>
          </cell>
          <cell r="K5365" t="str">
            <v>CABLE CORRIENTE # 14</v>
          </cell>
          <cell r="L5365">
            <v>10</v>
          </cell>
          <cell r="M5365" t="str">
            <v>M</v>
          </cell>
          <cell r="N5365" t="str">
            <v>CISTERNA</v>
          </cell>
          <cell r="O5365">
            <v>2</v>
          </cell>
          <cell r="P5365" t="str">
            <v>E3</v>
          </cell>
          <cell r="Q5365" t="str">
            <v>J1</v>
          </cell>
          <cell r="R5365" t="str">
            <v>J8</v>
          </cell>
          <cell r="S5365" t="str">
            <v>PENDIENTE</v>
          </cell>
          <cell r="T5365">
            <v>0</v>
          </cell>
          <cell r="U5365" t="str">
            <v>CONDORI CHURATA ALEX</v>
          </cell>
          <cell r="V5365" t="str">
            <v>FLOREZ CONDORI  JOSE WILLIANS</v>
          </cell>
        </row>
        <row r="5366">
          <cell r="A5366">
            <v>5365</v>
          </cell>
          <cell r="B5366">
            <v>42788</v>
          </cell>
          <cell r="C5366" t="str">
            <v>FEBRERO</v>
          </cell>
          <cell r="D5366" t="str">
            <v>2017</v>
          </cell>
          <cell r="E5366">
            <v>1031</v>
          </cell>
          <cell r="F5366" t="str">
            <v>C5R-896</v>
          </cell>
          <cell r="G5366" t="str">
            <v>A0U-977</v>
          </cell>
          <cell r="H5366" t="str">
            <v>LAS BAMBAS</v>
          </cell>
          <cell r="I5366">
            <v>218990</v>
          </cell>
          <cell r="J5366" t="str">
            <v>REPUESTO</v>
          </cell>
          <cell r="K5366" t="str">
            <v>MANGUERA CORRUGADA  1/4</v>
          </cell>
          <cell r="L5366">
            <v>10</v>
          </cell>
          <cell r="M5366" t="str">
            <v>M</v>
          </cell>
          <cell r="N5366" t="str">
            <v>CISTERNA</v>
          </cell>
          <cell r="O5366">
            <v>2</v>
          </cell>
          <cell r="P5366" t="str">
            <v>E3</v>
          </cell>
          <cell r="Q5366" t="str">
            <v>J1</v>
          </cell>
          <cell r="R5366" t="str">
            <v>J8</v>
          </cell>
          <cell r="S5366" t="str">
            <v>PENDIENTE</v>
          </cell>
          <cell r="T5366">
            <v>0</v>
          </cell>
          <cell r="U5366" t="str">
            <v>CONDORI CHURATA ALEX</v>
          </cell>
          <cell r="V5366" t="str">
            <v>FLOREZ CONDORI  JOSE WILLIANS</v>
          </cell>
        </row>
        <row r="5367">
          <cell r="A5367">
            <v>5366</v>
          </cell>
          <cell r="B5367">
            <v>42788</v>
          </cell>
          <cell r="C5367" t="str">
            <v>FEBRERO</v>
          </cell>
          <cell r="D5367" t="str">
            <v>2017</v>
          </cell>
          <cell r="E5367">
            <v>1031</v>
          </cell>
          <cell r="F5367" t="str">
            <v>C5R-896</v>
          </cell>
          <cell r="G5367" t="str">
            <v>A0U-977</v>
          </cell>
          <cell r="H5367" t="str">
            <v>LAS BAMBAS</v>
          </cell>
          <cell r="I5367">
            <v>218990</v>
          </cell>
          <cell r="J5367" t="str">
            <v>REPUESTO</v>
          </cell>
          <cell r="K5367" t="str">
            <v>PRECINTOS</v>
          </cell>
          <cell r="L5367">
            <v>10</v>
          </cell>
          <cell r="M5367" t="str">
            <v>UNID.</v>
          </cell>
          <cell r="N5367" t="str">
            <v>CISTERNA</v>
          </cell>
          <cell r="O5367">
            <v>2</v>
          </cell>
          <cell r="P5367" t="str">
            <v>E3</v>
          </cell>
          <cell r="Q5367" t="str">
            <v>J1</v>
          </cell>
          <cell r="R5367" t="str">
            <v>J8</v>
          </cell>
          <cell r="S5367" t="str">
            <v>PENDIENTE</v>
          </cell>
          <cell r="T5367">
            <v>0</v>
          </cell>
          <cell r="U5367" t="str">
            <v>CONDORI CHURATA ALEX</v>
          </cell>
          <cell r="V5367" t="str">
            <v>FLOREZ CONDORI  JOSE WILLIANS</v>
          </cell>
        </row>
        <row r="5368">
          <cell r="A5368">
            <v>5367</v>
          </cell>
          <cell r="B5368">
            <v>42788</v>
          </cell>
          <cell r="C5368" t="str">
            <v>FEBRERO</v>
          </cell>
          <cell r="D5368" t="str">
            <v>2017</v>
          </cell>
          <cell r="E5368">
            <v>1031</v>
          </cell>
          <cell r="F5368" t="str">
            <v>C5R-896</v>
          </cell>
          <cell r="G5368" t="str">
            <v>A0U-977</v>
          </cell>
          <cell r="H5368" t="str">
            <v>LAS BAMBAS</v>
          </cell>
          <cell r="I5368">
            <v>218990</v>
          </cell>
          <cell r="J5368" t="str">
            <v>REPUESTO</v>
          </cell>
          <cell r="K5368" t="str">
            <v>CINTA AISLANTE</v>
          </cell>
          <cell r="L5368">
            <v>1</v>
          </cell>
          <cell r="M5368" t="str">
            <v>UNID.</v>
          </cell>
          <cell r="N5368" t="str">
            <v>CISTERNA</v>
          </cell>
          <cell r="O5368">
            <v>2</v>
          </cell>
          <cell r="P5368" t="str">
            <v>E3</v>
          </cell>
          <cell r="Q5368" t="str">
            <v>J1</v>
          </cell>
          <cell r="R5368" t="str">
            <v>J8</v>
          </cell>
          <cell r="S5368" t="str">
            <v>PENDIENTE</v>
          </cell>
          <cell r="T5368">
            <v>0</v>
          </cell>
          <cell r="U5368" t="str">
            <v>CONDORI CHURATA ALEX</v>
          </cell>
          <cell r="V5368" t="str">
            <v>FLOREZ CONDORI  JOSE WILLIANS</v>
          </cell>
        </row>
        <row r="5369">
          <cell r="A5369">
            <v>5368</v>
          </cell>
          <cell r="B5369">
            <v>42789</v>
          </cell>
          <cell r="C5369" t="str">
            <v>FEBRERO</v>
          </cell>
          <cell r="D5369" t="str">
            <v>2017</v>
          </cell>
          <cell r="E5369">
            <v>1085</v>
          </cell>
          <cell r="F5369" t="str">
            <v>D3R-742</v>
          </cell>
          <cell r="G5369" t="str">
            <v>D2E-975</v>
          </cell>
          <cell r="H5369" t="str">
            <v>LAS BAMBAS</v>
          </cell>
          <cell r="I5369">
            <v>163473</v>
          </cell>
          <cell r="J5369" t="str">
            <v>REPUESTO</v>
          </cell>
          <cell r="K5369" t="str">
            <v>PALANCA DE LUCES</v>
          </cell>
          <cell r="L5369">
            <v>1</v>
          </cell>
          <cell r="M5369" t="str">
            <v>UNID.</v>
          </cell>
          <cell r="N5369" t="str">
            <v>TRACTO</v>
          </cell>
          <cell r="O5369">
            <v>0</v>
          </cell>
          <cell r="P5369" t="str">
            <v>E2</v>
          </cell>
          <cell r="Q5369" t="str">
            <v>J1</v>
          </cell>
          <cell r="R5369" t="str">
            <v>J8</v>
          </cell>
          <cell r="S5369" t="str">
            <v>PENDIENTE</v>
          </cell>
          <cell r="T5369">
            <v>0</v>
          </cell>
          <cell r="U5369" t="str">
            <v>YUCA BELLIDO BORIS YERSY</v>
          </cell>
          <cell r="V5369" t="str">
            <v>FLOREZ CONDORI  JOSE WILLIANS</v>
          </cell>
        </row>
        <row r="5370">
          <cell r="A5370">
            <v>5369</v>
          </cell>
          <cell r="B5370">
            <v>42789</v>
          </cell>
          <cell r="C5370" t="str">
            <v>FEBRERO</v>
          </cell>
          <cell r="D5370" t="str">
            <v>2017</v>
          </cell>
          <cell r="E5370">
            <v>1082</v>
          </cell>
          <cell r="F5370" t="str">
            <v>ABR-741</v>
          </cell>
          <cell r="G5370" t="str">
            <v>T3N-974</v>
          </cell>
          <cell r="H5370" t="str">
            <v>LAS BAMBAS</v>
          </cell>
          <cell r="I5370">
            <v>119141</v>
          </cell>
          <cell r="J5370" t="str">
            <v>REPUESTO</v>
          </cell>
          <cell r="K5370" t="str">
            <v>ACEITE DE  MOTOR 15W40</v>
          </cell>
          <cell r="L5370">
            <v>10</v>
          </cell>
          <cell r="M5370" t="str">
            <v>GLNS.</v>
          </cell>
          <cell r="N5370" t="str">
            <v>TRACTO</v>
          </cell>
          <cell r="O5370">
            <v>0</v>
          </cell>
          <cell r="P5370" t="str">
            <v>M8</v>
          </cell>
          <cell r="Q5370" t="str">
            <v>J1</v>
          </cell>
          <cell r="R5370" t="str">
            <v>J8</v>
          </cell>
          <cell r="S5370" t="str">
            <v>PENDIENTE</v>
          </cell>
          <cell r="T5370">
            <v>0</v>
          </cell>
          <cell r="U5370" t="str">
            <v>VARILLAS GAGO  OSCAR ALBERTO</v>
          </cell>
          <cell r="V5370" t="str">
            <v>FLOREZ CONDORI  JOSE WILLIANS</v>
          </cell>
        </row>
        <row r="5371">
          <cell r="A5371">
            <v>5370</v>
          </cell>
          <cell r="B5371">
            <v>42789</v>
          </cell>
          <cell r="C5371" t="str">
            <v>FEBRERO</v>
          </cell>
          <cell r="D5371" t="str">
            <v>2017</v>
          </cell>
          <cell r="E5371">
            <v>1082</v>
          </cell>
          <cell r="F5371" t="str">
            <v>ABR-741</v>
          </cell>
          <cell r="G5371" t="str">
            <v>T3N-974</v>
          </cell>
          <cell r="H5371" t="str">
            <v>LAS BAMBAS</v>
          </cell>
          <cell r="I5371">
            <v>119141</v>
          </cell>
          <cell r="J5371" t="str">
            <v>REPUESTO</v>
          </cell>
          <cell r="K5371" t="str">
            <v>FILTRO DE ACEITE</v>
          </cell>
          <cell r="L5371">
            <v>2</v>
          </cell>
          <cell r="M5371" t="str">
            <v>UNID.</v>
          </cell>
          <cell r="N5371" t="str">
            <v>TRACTO</v>
          </cell>
          <cell r="O5371">
            <v>0</v>
          </cell>
          <cell r="P5371" t="str">
            <v>M8</v>
          </cell>
          <cell r="Q5371" t="str">
            <v>J1</v>
          </cell>
          <cell r="R5371" t="str">
            <v>J8</v>
          </cell>
          <cell r="S5371" t="str">
            <v>PENDIENTE</v>
          </cell>
          <cell r="T5371">
            <v>0</v>
          </cell>
          <cell r="U5371" t="str">
            <v>VARILLAS GAGO  OSCAR ALBERTO</v>
          </cell>
          <cell r="V5371" t="str">
            <v>FLOREZ CONDORI  JOSE WILLIANS</v>
          </cell>
        </row>
        <row r="5372">
          <cell r="A5372">
            <v>5371</v>
          </cell>
          <cell r="B5372">
            <v>42789</v>
          </cell>
          <cell r="C5372" t="str">
            <v>FEBRERO</v>
          </cell>
          <cell r="D5372" t="str">
            <v>2017</v>
          </cell>
          <cell r="E5372">
            <v>1082</v>
          </cell>
          <cell r="F5372" t="str">
            <v>ABR-741</v>
          </cell>
          <cell r="G5372" t="str">
            <v>T3N-974</v>
          </cell>
          <cell r="H5372" t="str">
            <v>LAS BAMBAS</v>
          </cell>
          <cell r="I5372">
            <v>119141</v>
          </cell>
          <cell r="J5372" t="str">
            <v>REPUESTO</v>
          </cell>
          <cell r="K5372" t="str">
            <v>FILTRO DE COMBUSTIBLE</v>
          </cell>
          <cell r="L5372">
            <v>1</v>
          </cell>
          <cell r="M5372" t="str">
            <v>UNID.</v>
          </cell>
          <cell r="N5372" t="str">
            <v>TRACTO</v>
          </cell>
          <cell r="O5372">
            <v>0</v>
          </cell>
          <cell r="P5372" t="str">
            <v>M8</v>
          </cell>
          <cell r="Q5372" t="str">
            <v>J1</v>
          </cell>
          <cell r="R5372" t="str">
            <v>J8</v>
          </cell>
          <cell r="S5372" t="str">
            <v>PENDIENTE</v>
          </cell>
          <cell r="T5372">
            <v>0</v>
          </cell>
          <cell r="U5372" t="str">
            <v>VARILLAS GAGO  OSCAR ALBERTO</v>
          </cell>
          <cell r="V5372" t="str">
            <v>FLOREZ CONDORI  JOSE WILLIANS</v>
          </cell>
        </row>
        <row r="5373">
          <cell r="A5373">
            <v>5372</v>
          </cell>
          <cell r="B5373">
            <v>42789</v>
          </cell>
          <cell r="C5373" t="str">
            <v>FEBRERO</v>
          </cell>
          <cell r="D5373" t="str">
            <v>2017</v>
          </cell>
          <cell r="E5373">
            <v>1082</v>
          </cell>
          <cell r="F5373" t="str">
            <v>ABR-741</v>
          </cell>
          <cell r="G5373" t="str">
            <v>T3N-974</v>
          </cell>
          <cell r="H5373" t="str">
            <v>LAS BAMBAS</v>
          </cell>
          <cell r="I5373">
            <v>119141</v>
          </cell>
          <cell r="J5373" t="str">
            <v>REPUESTO</v>
          </cell>
          <cell r="K5373" t="str">
            <v>FILTRO SEPARADOR DE AGUA</v>
          </cell>
          <cell r="L5373">
            <v>1</v>
          </cell>
          <cell r="M5373" t="str">
            <v>UNID.</v>
          </cell>
          <cell r="N5373" t="str">
            <v>TRACTO</v>
          </cell>
          <cell r="O5373">
            <v>0</v>
          </cell>
          <cell r="P5373" t="str">
            <v>M8</v>
          </cell>
          <cell r="Q5373" t="str">
            <v>J1</v>
          </cell>
          <cell r="R5373" t="str">
            <v>J8</v>
          </cell>
          <cell r="S5373" t="str">
            <v>PENDIENTE</v>
          </cell>
          <cell r="T5373">
            <v>0</v>
          </cell>
          <cell r="U5373" t="str">
            <v>VARILLAS GAGO  OSCAR ALBERTO</v>
          </cell>
          <cell r="V5373" t="str">
            <v>FLOREZ CONDORI  JOSE WILLIANS</v>
          </cell>
        </row>
        <row r="5374">
          <cell r="A5374">
            <v>5373</v>
          </cell>
          <cell r="B5374">
            <v>42789</v>
          </cell>
          <cell r="C5374" t="str">
            <v>FEBRERO</v>
          </cell>
          <cell r="D5374" t="str">
            <v>2017</v>
          </cell>
          <cell r="E5374">
            <v>1082</v>
          </cell>
          <cell r="F5374" t="str">
            <v>ABR-741</v>
          </cell>
          <cell r="G5374" t="str">
            <v>T3N-974</v>
          </cell>
          <cell r="H5374" t="str">
            <v>LAS BAMBAS</v>
          </cell>
          <cell r="I5374">
            <v>119141</v>
          </cell>
          <cell r="J5374" t="str">
            <v>REPUESTO</v>
          </cell>
          <cell r="K5374" t="str">
            <v>PERNO DE 5/16 X 1"</v>
          </cell>
          <cell r="L5374">
            <v>1</v>
          </cell>
          <cell r="M5374" t="str">
            <v>UNID.</v>
          </cell>
          <cell r="N5374" t="str">
            <v>TRACTO</v>
          </cell>
          <cell r="O5374">
            <v>0</v>
          </cell>
          <cell r="P5374" t="str">
            <v>M8</v>
          </cell>
          <cell r="Q5374" t="str">
            <v>J1</v>
          </cell>
          <cell r="R5374" t="str">
            <v>J8</v>
          </cell>
          <cell r="S5374" t="str">
            <v>PENDIENTE</v>
          </cell>
          <cell r="T5374">
            <v>0</v>
          </cell>
          <cell r="U5374" t="str">
            <v>VARILLAS GAGO  OSCAR ALBERTO</v>
          </cell>
          <cell r="V5374" t="str">
            <v>FLOREZ CONDORI  JOSE WILLIANS</v>
          </cell>
        </row>
        <row r="5375">
          <cell r="A5375">
            <v>5374</v>
          </cell>
          <cell r="B5375">
            <v>42789</v>
          </cell>
          <cell r="C5375" t="str">
            <v>FEBRERO</v>
          </cell>
          <cell r="D5375" t="str">
            <v>2017</v>
          </cell>
          <cell r="E5375">
            <v>1082</v>
          </cell>
          <cell r="F5375" t="str">
            <v>ABR-741</v>
          </cell>
          <cell r="G5375" t="str">
            <v>T3N-974</v>
          </cell>
          <cell r="H5375" t="str">
            <v>LAS BAMBAS</v>
          </cell>
          <cell r="I5375">
            <v>119141</v>
          </cell>
          <cell r="J5375" t="str">
            <v>REPUESTO</v>
          </cell>
          <cell r="K5375" t="str">
            <v>FARO LED 14" AMBAR</v>
          </cell>
          <cell r="L5375">
            <v>2</v>
          </cell>
          <cell r="M5375" t="str">
            <v>UNID.</v>
          </cell>
          <cell r="N5375" t="str">
            <v>TRACTO</v>
          </cell>
          <cell r="O5375">
            <v>0</v>
          </cell>
          <cell r="P5375" t="str">
            <v>E3</v>
          </cell>
          <cell r="Q5375" t="str">
            <v>J1</v>
          </cell>
          <cell r="R5375" t="str">
            <v>J8</v>
          </cell>
          <cell r="S5375" t="str">
            <v>PENDIENTE</v>
          </cell>
          <cell r="T5375">
            <v>0</v>
          </cell>
          <cell r="U5375" t="str">
            <v>CONDORI CHURATA ALEX</v>
          </cell>
          <cell r="V5375" t="str">
            <v>FLOREZ CONDORI  JOSE WILLIANS</v>
          </cell>
        </row>
        <row r="5376">
          <cell r="A5376">
            <v>5375</v>
          </cell>
          <cell r="B5376">
            <v>42789</v>
          </cell>
          <cell r="C5376" t="str">
            <v>FEBRERO</v>
          </cell>
          <cell r="D5376" t="str">
            <v>2017</v>
          </cell>
          <cell r="E5376">
            <v>1082</v>
          </cell>
          <cell r="F5376" t="str">
            <v>ABR-741</v>
          </cell>
          <cell r="G5376" t="str">
            <v>T3N-974</v>
          </cell>
          <cell r="H5376" t="str">
            <v>LAS BAMBAS</v>
          </cell>
          <cell r="I5376">
            <v>119141</v>
          </cell>
          <cell r="J5376" t="str">
            <v>REPUESTO</v>
          </cell>
          <cell r="K5376" t="str">
            <v>FARO LED CIRCULAR 4"</v>
          </cell>
          <cell r="L5376">
            <v>1</v>
          </cell>
          <cell r="M5376" t="str">
            <v>UNID.</v>
          </cell>
          <cell r="N5376" t="str">
            <v>TRACTO</v>
          </cell>
          <cell r="O5376">
            <v>0</v>
          </cell>
          <cell r="P5376" t="str">
            <v>E3</v>
          </cell>
          <cell r="Q5376" t="str">
            <v>J1</v>
          </cell>
          <cell r="R5376" t="str">
            <v>J8</v>
          </cell>
          <cell r="S5376" t="str">
            <v>PENDIENTE</v>
          </cell>
          <cell r="T5376">
            <v>0</v>
          </cell>
          <cell r="U5376" t="str">
            <v>CONDORI CHURATA ALEX</v>
          </cell>
          <cell r="V5376" t="str">
            <v>FLOREZ CONDORI  JOSE WILLIANS</v>
          </cell>
        </row>
        <row r="5377">
          <cell r="A5377">
            <v>5376</v>
          </cell>
          <cell r="B5377">
            <v>42789</v>
          </cell>
          <cell r="C5377" t="str">
            <v>FEBRERO</v>
          </cell>
          <cell r="D5377" t="str">
            <v>2017</v>
          </cell>
          <cell r="E5377">
            <v>1083</v>
          </cell>
          <cell r="F5377" t="str">
            <v>D3P-746</v>
          </cell>
          <cell r="G5377" t="str">
            <v>C0T-974</v>
          </cell>
          <cell r="H5377" t="str">
            <v>LAS BAMBAS</v>
          </cell>
          <cell r="I5377">
            <v>133004</v>
          </cell>
          <cell r="J5377" t="str">
            <v>REPUESTO</v>
          </cell>
          <cell r="K5377" t="str">
            <v>AGUA LIMPIA PARABRISA</v>
          </cell>
          <cell r="L5377">
            <v>1</v>
          </cell>
          <cell r="M5377" t="str">
            <v>GLNS.</v>
          </cell>
          <cell r="N5377" t="str">
            <v>TRACTO</v>
          </cell>
          <cell r="O5377">
            <v>0</v>
          </cell>
          <cell r="P5377" t="str">
            <v>M8</v>
          </cell>
          <cell r="Q5377" t="str">
            <v>J1</v>
          </cell>
          <cell r="R5377" t="str">
            <v>J8</v>
          </cell>
          <cell r="S5377" t="str">
            <v>PENDIENTE</v>
          </cell>
          <cell r="T5377">
            <v>0</v>
          </cell>
          <cell r="U5377" t="str">
            <v>VARILLAS GAGO  OSCAR ALBERTO</v>
          </cell>
          <cell r="V5377" t="str">
            <v>FLOREZ CONDORI  JOSE WILLIANS</v>
          </cell>
        </row>
        <row r="5378">
          <cell r="A5378">
            <v>5377</v>
          </cell>
          <cell r="B5378">
            <v>42789</v>
          </cell>
          <cell r="C5378" t="str">
            <v>FEBRERO</v>
          </cell>
          <cell r="D5378" t="str">
            <v>2017</v>
          </cell>
          <cell r="E5378">
            <v>1083</v>
          </cell>
          <cell r="F5378" t="str">
            <v>D3P-746</v>
          </cell>
          <cell r="G5378" t="str">
            <v>C0T-974</v>
          </cell>
          <cell r="H5378" t="str">
            <v>LAS BAMBAS</v>
          </cell>
          <cell r="I5378">
            <v>133004</v>
          </cell>
          <cell r="J5378" t="str">
            <v>REPUESTO</v>
          </cell>
          <cell r="K5378" t="str">
            <v>FILTRO DE COMBUSTUIBLE</v>
          </cell>
          <cell r="L5378">
            <v>1</v>
          </cell>
          <cell r="M5378" t="str">
            <v>UNID.</v>
          </cell>
          <cell r="N5378" t="str">
            <v>TRACTO</v>
          </cell>
          <cell r="O5378">
            <v>0</v>
          </cell>
          <cell r="P5378" t="str">
            <v>M8</v>
          </cell>
          <cell r="Q5378" t="str">
            <v>J1</v>
          </cell>
          <cell r="R5378" t="str">
            <v>J8</v>
          </cell>
          <cell r="S5378" t="str">
            <v>PENDIENTE</v>
          </cell>
          <cell r="T5378">
            <v>0</v>
          </cell>
          <cell r="U5378" t="str">
            <v>VARILLAS GAGO  OSCAR ALBERTO</v>
          </cell>
          <cell r="V5378" t="str">
            <v>FLOREZ CONDORI  JOSE WILLIANS</v>
          </cell>
        </row>
        <row r="5379">
          <cell r="A5379">
            <v>5378</v>
          </cell>
          <cell r="B5379">
            <v>42789</v>
          </cell>
          <cell r="C5379" t="str">
            <v>FEBRERO</v>
          </cell>
          <cell r="D5379" t="str">
            <v>2017</v>
          </cell>
          <cell r="E5379">
            <v>1083</v>
          </cell>
          <cell r="F5379" t="str">
            <v>D3P-746</v>
          </cell>
          <cell r="G5379" t="str">
            <v>C0T-974</v>
          </cell>
          <cell r="H5379" t="str">
            <v>LAS BAMBAS</v>
          </cell>
          <cell r="I5379">
            <v>133004</v>
          </cell>
          <cell r="J5379" t="str">
            <v>REPUESTO</v>
          </cell>
          <cell r="K5379" t="str">
            <v>FILTRO PAPEL DE COMBUSTIBLE</v>
          </cell>
          <cell r="L5379">
            <v>1</v>
          </cell>
          <cell r="M5379" t="str">
            <v>UNID.</v>
          </cell>
          <cell r="N5379" t="str">
            <v>TRACTO</v>
          </cell>
          <cell r="O5379">
            <v>0</v>
          </cell>
          <cell r="P5379" t="str">
            <v>M8</v>
          </cell>
          <cell r="Q5379" t="str">
            <v>J1</v>
          </cell>
          <cell r="R5379" t="str">
            <v>J8</v>
          </cell>
          <cell r="S5379" t="str">
            <v>PENDIENTE</v>
          </cell>
          <cell r="T5379">
            <v>0</v>
          </cell>
          <cell r="U5379" t="str">
            <v>VARILLAS GAGO  OSCAR ALBERTO</v>
          </cell>
          <cell r="V5379" t="str">
            <v>FLOREZ CONDORI  JOSE WILLIANS</v>
          </cell>
        </row>
        <row r="5380">
          <cell r="A5380">
            <v>5379</v>
          </cell>
          <cell r="B5380">
            <v>42789</v>
          </cell>
          <cell r="C5380" t="str">
            <v>FEBRERO</v>
          </cell>
          <cell r="D5380" t="str">
            <v>2017</v>
          </cell>
          <cell r="E5380">
            <v>1089</v>
          </cell>
          <cell r="F5380" t="str">
            <v>D6F-903</v>
          </cell>
          <cell r="G5380" t="str">
            <v>B8K-997</v>
          </cell>
          <cell r="H5380" t="str">
            <v>LAS BAMBAS</v>
          </cell>
          <cell r="I5380">
            <v>228494</v>
          </cell>
          <cell r="J5380" t="str">
            <v>REPUESTO</v>
          </cell>
          <cell r="K5380" t="str">
            <v>FOCO H3 12V</v>
          </cell>
          <cell r="L5380">
            <v>1</v>
          </cell>
          <cell r="M5380" t="str">
            <v>UNID.</v>
          </cell>
          <cell r="N5380" t="str">
            <v>TRACTO</v>
          </cell>
          <cell r="O5380">
            <v>0</v>
          </cell>
          <cell r="P5380" t="str">
            <v>E2</v>
          </cell>
          <cell r="Q5380" t="str">
            <v>J1</v>
          </cell>
          <cell r="R5380" t="str">
            <v>J8</v>
          </cell>
          <cell r="S5380" t="str">
            <v>PENDIENTE</v>
          </cell>
          <cell r="T5380">
            <v>0</v>
          </cell>
          <cell r="U5380" t="str">
            <v>YUCA BELLIDO BORIS YERSY</v>
          </cell>
          <cell r="V5380" t="str">
            <v>FLOREZ CONDORI  JOSE WILLIANS</v>
          </cell>
        </row>
        <row r="5381">
          <cell r="A5381">
            <v>5380</v>
          </cell>
          <cell r="B5381">
            <v>42789</v>
          </cell>
          <cell r="C5381" t="str">
            <v>FEBRERO</v>
          </cell>
          <cell r="D5381" t="str">
            <v>2017</v>
          </cell>
          <cell r="E5381">
            <v>1092</v>
          </cell>
          <cell r="F5381" t="str">
            <v>D3S-767</v>
          </cell>
          <cell r="G5381" t="str">
            <v>B8L-973</v>
          </cell>
          <cell r="H5381" t="str">
            <v>LAS BAMBAS</v>
          </cell>
          <cell r="I5381">
            <v>194792</v>
          </cell>
          <cell r="J5381" t="str">
            <v>REPUESTO</v>
          </cell>
          <cell r="K5381" t="str">
            <v>LLANTAS IDY REENCAUCHADAS</v>
          </cell>
          <cell r="L5381">
            <v>4</v>
          </cell>
          <cell r="M5381" t="str">
            <v>UNID.</v>
          </cell>
          <cell r="N5381" t="str">
            <v>TRACTO</v>
          </cell>
          <cell r="O5381">
            <v>0</v>
          </cell>
          <cell r="P5381" t="str">
            <v>N2</v>
          </cell>
          <cell r="Q5381" t="str">
            <v>J1</v>
          </cell>
          <cell r="R5381" t="str">
            <v>J8</v>
          </cell>
          <cell r="S5381" t="str">
            <v>PENDIENTE</v>
          </cell>
          <cell r="T5381">
            <v>0</v>
          </cell>
          <cell r="U5381" t="str">
            <v>MAMANI LARICO  EDUARDO ALVARO</v>
          </cell>
          <cell r="V5381" t="str">
            <v>FLOREZ CONDORI  JOSE WILLIANS</v>
          </cell>
        </row>
        <row r="5382">
          <cell r="A5382">
            <v>5381</v>
          </cell>
          <cell r="B5382">
            <v>42789</v>
          </cell>
          <cell r="C5382" t="str">
            <v>FEBRERO</v>
          </cell>
          <cell r="D5382" t="str">
            <v>2017</v>
          </cell>
          <cell r="E5382">
            <v>1092</v>
          </cell>
          <cell r="F5382" t="str">
            <v>D3S-767</v>
          </cell>
          <cell r="G5382" t="str">
            <v>B8L-973</v>
          </cell>
          <cell r="H5382" t="str">
            <v>LAS BAMBAS</v>
          </cell>
          <cell r="I5382">
            <v>194792</v>
          </cell>
          <cell r="J5382" t="str">
            <v>REPUESTO</v>
          </cell>
          <cell r="K5382" t="str">
            <v>NEBLINERO</v>
          </cell>
          <cell r="L5382">
            <v>1</v>
          </cell>
          <cell r="M5382" t="str">
            <v>UNID.</v>
          </cell>
          <cell r="N5382" t="str">
            <v>TRACTO</v>
          </cell>
          <cell r="O5382">
            <v>0</v>
          </cell>
          <cell r="P5382" t="str">
            <v>E3</v>
          </cell>
          <cell r="Q5382" t="str">
            <v>J1</v>
          </cell>
          <cell r="R5382" t="str">
            <v>J8</v>
          </cell>
          <cell r="S5382" t="str">
            <v>PENDIENTE</v>
          </cell>
          <cell r="T5382">
            <v>0</v>
          </cell>
          <cell r="U5382" t="str">
            <v>CONDORI CHURATA ALEX</v>
          </cell>
          <cell r="V5382" t="str">
            <v>FLOREZ CONDORI  JOSE WILLIANS</v>
          </cell>
        </row>
        <row r="5383">
          <cell r="A5383">
            <v>5382</v>
          </cell>
          <cell r="B5383">
            <v>42789</v>
          </cell>
          <cell r="C5383" t="str">
            <v>FEBRERO</v>
          </cell>
          <cell r="D5383" t="str">
            <v>2017</v>
          </cell>
          <cell r="E5383">
            <v>1084</v>
          </cell>
          <cell r="F5383" t="str">
            <v>ABQ-704</v>
          </cell>
          <cell r="G5383" t="str">
            <v>TBB-995</v>
          </cell>
          <cell r="H5383" t="str">
            <v>LAS BAMBAS</v>
          </cell>
          <cell r="I5383">
            <v>120669</v>
          </cell>
          <cell r="J5383" t="str">
            <v>REPUESTO</v>
          </cell>
          <cell r="K5383" t="str">
            <v>NEBLINERO</v>
          </cell>
          <cell r="L5383">
            <v>1</v>
          </cell>
          <cell r="M5383" t="str">
            <v>UNID.</v>
          </cell>
          <cell r="N5383" t="str">
            <v>TRACTO</v>
          </cell>
          <cell r="O5383">
            <v>0</v>
          </cell>
          <cell r="P5383" t="str">
            <v>E3</v>
          </cell>
          <cell r="Q5383" t="str">
            <v>J1</v>
          </cell>
          <cell r="R5383" t="str">
            <v>J8</v>
          </cell>
          <cell r="S5383" t="str">
            <v>PENDIENTE</v>
          </cell>
          <cell r="T5383">
            <v>0</v>
          </cell>
          <cell r="U5383" t="str">
            <v>CONDORI CHURATA ALEX</v>
          </cell>
          <cell r="V5383" t="str">
            <v>FLOREZ CONDORI  JOSE WILLIANS</v>
          </cell>
        </row>
        <row r="5384">
          <cell r="A5384">
            <v>5383</v>
          </cell>
          <cell r="B5384">
            <v>42789</v>
          </cell>
          <cell r="C5384" t="str">
            <v>FEBRERO</v>
          </cell>
          <cell r="D5384" t="str">
            <v>2017</v>
          </cell>
          <cell r="E5384">
            <v>1084</v>
          </cell>
          <cell r="F5384" t="str">
            <v>ABQ-704</v>
          </cell>
          <cell r="G5384" t="str">
            <v>TBB-995</v>
          </cell>
          <cell r="H5384" t="str">
            <v>LAS BAMBAS</v>
          </cell>
          <cell r="I5384">
            <v>120669</v>
          </cell>
          <cell r="J5384" t="str">
            <v>REPUESTO</v>
          </cell>
          <cell r="K5384" t="str">
            <v>AGUA LIMPIA PARABRISA</v>
          </cell>
          <cell r="L5384">
            <v>1</v>
          </cell>
          <cell r="M5384" t="str">
            <v>GLNS.</v>
          </cell>
          <cell r="N5384" t="str">
            <v>TRACTO</v>
          </cell>
          <cell r="O5384">
            <v>0</v>
          </cell>
          <cell r="P5384" t="str">
            <v>M10</v>
          </cell>
          <cell r="Q5384" t="str">
            <v>J1</v>
          </cell>
          <cell r="R5384" t="str">
            <v>J8</v>
          </cell>
          <cell r="S5384" t="str">
            <v>PENDIENTE</v>
          </cell>
          <cell r="T5384">
            <v>0</v>
          </cell>
          <cell r="U5384" t="str">
            <v>MAMANI SANTOS BLADIMIR</v>
          </cell>
          <cell r="V5384" t="str">
            <v>FLOREZ CONDORI  JOSE WILLIANS</v>
          </cell>
        </row>
        <row r="5385">
          <cell r="A5385">
            <v>5384</v>
          </cell>
          <cell r="B5385">
            <v>42789</v>
          </cell>
          <cell r="C5385" t="str">
            <v>FEBRERO</v>
          </cell>
          <cell r="D5385" t="str">
            <v>2017</v>
          </cell>
          <cell r="E5385">
            <v>1094</v>
          </cell>
          <cell r="F5385" t="str">
            <v>A5O-859</v>
          </cell>
          <cell r="G5385" t="str">
            <v>B6Y-971</v>
          </cell>
          <cell r="H5385" t="str">
            <v>LAS BAMBAS</v>
          </cell>
          <cell r="I5385">
            <v>121561</v>
          </cell>
          <cell r="J5385" t="str">
            <v>REPUESTO</v>
          </cell>
          <cell r="K5385" t="str">
            <v>FARO DELANTERO</v>
          </cell>
          <cell r="L5385">
            <v>1</v>
          </cell>
          <cell r="M5385" t="str">
            <v>UNID.</v>
          </cell>
          <cell r="N5385" t="str">
            <v>TRACTO</v>
          </cell>
          <cell r="O5385">
            <v>0</v>
          </cell>
          <cell r="P5385" t="str">
            <v>E2</v>
          </cell>
          <cell r="Q5385" t="str">
            <v>J1</v>
          </cell>
          <cell r="R5385" t="str">
            <v>J8</v>
          </cell>
          <cell r="S5385" t="str">
            <v>PENDIENTE</v>
          </cell>
          <cell r="T5385">
            <v>0</v>
          </cell>
          <cell r="U5385" t="str">
            <v>YUCA BELLIDO BORIS YERSY</v>
          </cell>
          <cell r="V5385" t="str">
            <v>FLOREZ CONDORI  JOSE WILLIANS</v>
          </cell>
        </row>
        <row r="5386">
          <cell r="A5386">
            <v>5385</v>
          </cell>
          <cell r="B5386">
            <v>42789</v>
          </cell>
          <cell r="C5386" t="str">
            <v>FEBRERO</v>
          </cell>
          <cell r="D5386" t="str">
            <v>2017</v>
          </cell>
          <cell r="E5386">
            <v>1096</v>
          </cell>
          <cell r="F5386" t="str">
            <v>D7V-714</v>
          </cell>
          <cell r="G5386" t="str">
            <v>F7M-971</v>
          </cell>
          <cell r="H5386" t="str">
            <v>LAS BAMBAS</v>
          </cell>
          <cell r="I5386">
            <v>59128</v>
          </cell>
          <cell r="J5386" t="str">
            <v>REPUESTO</v>
          </cell>
          <cell r="K5386" t="str">
            <v>AGUA LIMPIA PARABRISA</v>
          </cell>
          <cell r="L5386">
            <v>1</v>
          </cell>
          <cell r="M5386" t="str">
            <v>GLNS.</v>
          </cell>
          <cell r="N5386" t="str">
            <v>TRACTO</v>
          </cell>
          <cell r="O5386">
            <v>0</v>
          </cell>
          <cell r="P5386" t="str">
            <v>M10</v>
          </cell>
          <cell r="Q5386" t="str">
            <v>J1</v>
          </cell>
          <cell r="R5386" t="str">
            <v>J8</v>
          </cell>
          <cell r="S5386" t="str">
            <v>PENDIENTE</v>
          </cell>
          <cell r="T5386">
            <v>0</v>
          </cell>
          <cell r="U5386" t="str">
            <v>MAMANI SANTOS BLADIMIR</v>
          </cell>
          <cell r="V5386" t="str">
            <v>FLOREZ CONDORI  JOSE WILLIANS</v>
          </cell>
        </row>
        <row r="5387">
          <cell r="A5387">
            <v>5386</v>
          </cell>
          <cell r="B5387">
            <v>42789</v>
          </cell>
          <cell r="C5387" t="str">
            <v>FEBRERO</v>
          </cell>
          <cell r="D5387" t="str">
            <v>2017</v>
          </cell>
          <cell r="E5387">
            <v>1096</v>
          </cell>
          <cell r="F5387" t="str">
            <v>D7V-714</v>
          </cell>
          <cell r="G5387" t="str">
            <v>F7M-971</v>
          </cell>
          <cell r="H5387" t="str">
            <v>LAS BAMBAS</v>
          </cell>
          <cell r="I5387">
            <v>59128</v>
          </cell>
          <cell r="J5387" t="str">
            <v>REPUESTO</v>
          </cell>
          <cell r="K5387" t="str">
            <v>ACOPLE 3 ENTRADAS</v>
          </cell>
          <cell r="L5387">
            <v>1</v>
          </cell>
          <cell r="M5387" t="str">
            <v>UNID.</v>
          </cell>
          <cell r="N5387" t="str">
            <v>CISTERNA</v>
          </cell>
          <cell r="O5387">
            <v>0</v>
          </cell>
          <cell r="P5387" t="str">
            <v>M10</v>
          </cell>
          <cell r="Q5387" t="str">
            <v>J1</v>
          </cell>
          <cell r="R5387" t="str">
            <v>J8</v>
          </cell>
          <cell r="S5387" t="str">
            <v>PENDIENTE</v>
          </cell>
          <cell r="T5387">
            <v>0</v>
          </cell>
          <cell r="U5387" t="str">
            <v>MAMANI SANTOS BLADIMIR</v>
          </cell>
          <cell r="V5387" t="str">
            <v>FLOREZ CONDORI  JOSE WILLIANS</v>
          </cell>
        </row>
        <row r="5388">
          <cell r="A5388">
            <v>5387</v>
          </cell>
          <cell r="B5388">
            <v>42789</v>
          </cell>
          <cell r="C5388" t="str">
            <v>FEBRERO</v>
          </cell>
          <cell r="D5388" t="str">
            <v>2017</v>
          </cell>
          <cell r="E5388">
            <v>1090</v>
          </cell>
          <cell r="F5388" t="str">
            <v>AKW-860</v>
          </cell>
          <cell r="G5388" t="str">
            <v>F5Z-991</v>
          </cell>
          <cell r="H5388" t="str">
            <v>LAS BAMBAS</v>
          </cell>
          <cell r="I5388">
            <v>48324</v>
          </cell>
          <cell r="J5388" t="str">
            <v>REPUESTO</v>
          </cell>
          <cell r="K5388" t="str">
            <v>AGUA LIMPIA PARABRISA</v>
          </cell>
          <cell r="L5388">
            <v>1</v>
          </cell>
          <cell r="M5388" t="str">
            <v>GLNS.</v>
          </cell>
          <cell r="N5388" t="str">
            <v>TRACTO</v>
          </cell>
          <cell r="O5388">
            <v>0</v>
          </cell>
          <cell r="P5388" t="str">
            <v>M5</v>
          </cell>
          <cell r="Q5388" t="str">
            <v>J1</v>
          </cell>
          <cell r="R5388" t="str">
            <v>J8</v>
          </cell>
          <cell r="S5388" t="str">
            <v>PENDIENTE</v>
          </cell>
          <cell r="T5388">
            <v>0</v>
          </cell>
          <cell r="U5388" t="str">
            <v>LOPEZ RUIZ WILBERTO</v>
          </cell>
          <cell r="V5388" t="str">
            <v>FLOREZ CONDORI  JOSE WILLIANS</v>
          </cell>
        </row>
        <row r="5389">
          <cell r="A5389">
            <v>5388</v>
          </cell>
          <cell r="B5389">
            <v>42789</v>
          </cell>
          <cell r="C5389" t="str">
            <v>FEBRERO</v>
          </cell>
          <cell r="D5389" t="str">
            <v>2017</v>
          </cell>
          <cell r="E5389">
            <v>1082</v>
          </cell>
          <cell r="F5389" t="str">
            <v>ABR-741</v>
          </cell>
          <cell r="G5389" t="str">
            <v>T3N-974</v>
          </cell>
          <cell r="H5389" t="str">
            <v>LAS BAMBAS</v>
          </cell>
          <cell r="I5389">
            <v>119141</v>
          </cell>
          <cell r="J5389" t="str">
            <v>REPUESTO</v>
          </cell>
          <cell r="K5389" t="str">
            <v>KIT DE VALVULA PULPO</v>
          </cell>
          <cell r="L5389">
            <v>1</v>
          </cell>
          <cell r="M5389" t="str">
            <v>UNID.</v>
          </cell>
          <cell r="N5389" t="str">
            <v>CISTERNA</v>
          </cell>
          <cell r="O5389">
            <v>0</v>
          </cell>
          <cell r="P5389" t="str">
            <v>M8</v>
          </cell>
          <cell r="Q5389" t="str">
            <v>J1</v>
          </cell>
          <cell r="R5389" t="str">
            <v>J8</v>
          </cell>
          <cell r="S5389" t="str">
            <v>PENDIENTE</v>
          </cell>
          <cell r="T5389">
            <v>0</v>
          </cell>
          <cell r="U5389" t="str">
            <v>VARILLAS GAGO  OSCAR ALBERTO</v>
          </cell>
          <cell r="V5389" t="str">
            <v>FLOREZ CONDORI  JOSE WILLIANS</v>
          </cell>
        </row>
        <row r="5390">
          <cell r="A5390">
            <v>5389</v>
          </cell>
          <cell r="B5390">
            <v>42789</v>
          </cell>
          <cell r="C5390" t="str">
            <v>FEBRERO</v>
          </cell>
          <cell r="D5390" t="str">
            <v>2017</v>
          </cell>
          <cell r="E5390">
            <v>1082</v>
          </cell>
          <cell r="F5390" t="str">
            <v>ABR-741</v>
          </cell>
          <cell r="G5390" t="str">
            <v>T3N-974</v>
          </cell>
          <cell r="H5390" t="str">
            <v>LAS BAMBAS</v>
          </cell>
          <cell r="I5390">
            <v>119141</v>
          </cell>
          <cell r="J5390" t="str">
            <v>REPUESTO</v>
          </cell>
          <cell r="K5390" t="str">
            <v xml:space="preserve">MANGUERA DE 1/4 </v>
          </cell>
          <cell r="L5390">
            <v>1</v>
          </cell>
          <cell r="M5390" t="str">
            <v>M</v>
          </cell>
          <cell r="N5390" t="str">
            <v>CISTERNA</v>
          </cell>
          <cell r="O5390">
            <v>0</v>
          </cell>
          <cell r="P5390" t="str">
            <v>M8</v>
          </cell>
          <cell r="Q5390" t="str">
            <v>J1</v>
          </cell>
          <cell r="R5390" t="str">
            <v>J8</v>
          </cell>
          <cell r="S5390" t="str">
            <v>PENDIENTE</v>
          </cell>
          <cell r="T5390">
            <v>0</v>
          </cell>
          <cell r="U5390" t="str">
            <v>VARILLAS GAGO  OSCAR ALBERTO</v>
          </cell>
          <cell r="V5390" t="str">
            <v>FLOREZ CONDORI  JOSE WILLIANS</v>
          </cell>
        </row>
        <row r="5391">
          <cell r="A5391">
            <v>5390</v>
          </cell>
          <cell r="B5391">
            <v>42789</v>
          </cell>
          <cell r="C5391" t="str">
            <v>FEBRERO</v>
          </cell>
          <cell r="D5391" t="str">
            <v>2017</v>
          </cell>
          <cell r="E5391">
            <v>1082</v>
          </cell>
          <cell r="F5391" t="str">
            <v>ABR-741</v>
          </cell>
          <cell r="G5391" t="str">
            <v>T3N-974</v>
          </cell>
          <cell r="H5391" t="str">
            <v>LAS BAMBAS</v>
          </cell>
          <cell r="I5391">
            <v>119141</v>
          </cell>
          <cell r="J5391" t="str">
            <v>REPUESTO</v>
          </cell>
          <cell r="K5391" t="str">
            <v>TORNAMESA REPARADA</v>
          </cell>
          <cell r="L5391">
            <v>1</v>
          </cell>
          <cell r="M5391" t="str">
            <v>UNID.</v>
          </cell>
          <cell r="N5391" t="str">
            <v>CISTERNA</v>
          </cell>
          <cell r="O5391">
            <v>0</v>
          </cell>
          <cell r="P5391" t="str">
            <v>M8</v>
          </cell>
          <cell r="Q5391" t="str">
            <v>J1</v>
          </cell>
          <cell r="R5391" t="str">
            <v>J8</v>
          </cell>
          <cell r="S5391" t="str">
            <v>PENDIENTE</v>
          </cell>
          <cell r="T5391">
            <v>0</v>
          </cell>
          <cell r="U5391" t="str">
            <v>VARILLAS GAGO  OSCAR ALBERTO</v>
          </cell>
          <cell r="V5391" t="str">
            <v>FLOREZ CONDORI  JOSE WILLIANS</v>
          </cell>
        </row>
        <row r="5392">
          <cell r="A5392">
            <v>5391</v>
          </cell>
          <cell r="B5392">
            <v>42789</v>
          </cell>
          <cell r="C5392" t="str">
            <v>FEBRERO</v>
          </cell>
          <cell r="D5392" t="str">
            <v>2017</v>
          </cell>
          <cell r="E5392">
            <v>1095</v>
          </cell>
          <cell r="F5392" t="str">
            <v>C5R-892</v>
          </cell>
          <cell r="G5392" t="str">
            <v>A0T-983</v>
          </cell>
          <cell r="H5392" t="str">
            <v>LAS BAMBAS</v>
          </cell>
          <cell r="I5392">
            <v>234646</v>
          </cell>
          <cell r="J5392" t="str">
            <v>REPUESTO</v>
          </cell>
          <cell r="K5392" t="str">
            <v>FARO LATERAL RECTANGULAR AMBAR</v>
          </cell>
          <cell r="L5392">
            <v>1</v>
          </cell>
          <cell r="M5392" t="str">
            <v>UNID.</v>
          </cell>
          <cell r="N5392" t="str">
            <v>CISTERNA</v>
          </cell>
          <cell r="O5392">
            <v>0</v>
          </cell>
          <cell r="P5392" t="str">
            <v>E2</v>
          </cell>
          <cell r="Q5392" t="str">
            <v>J1</v>
          </cell>
          <cell r="R5392" t="str">
            <v>J8</v>
          </cell>
          <cell r="S5392" t="str">
            <v>PENDIENTE</v>
          </cell>
          <cell r="T5392">
            <v>0</v>
          </cell>
          <cell r="U5392" t="str">
            <v>YUCA BELLIDO BORIS YERSY</v>
          </cell>
          <cell r="V5392" t="str">
            <v>FLOREZ CONDORI  JOSE WILLIANS</v>
          </cell>
        </row>
        <row r="5393">
          <cell r="A5393">
            <v>5392</v>
          </cell>
          <cell r="B5393">
            <v>42789</v>
          </cell>
          <cell r="C5393" t="str">
            <v>FEBRERO</v>
          </cell>
          <cell r="D5393" t="str">
            <v>2017</v>
          </cell>
          <cell r="E5393">
            <v>1095</v>
          </cell>
          <cell r="F5393" t="str">
            <v>C5R-892</v>
          </cell>
          <cell r="G5393" t="str">
            <v>A0T-983</v>
          </cell>
          <cell r="H5393" t="str">
            <v>LAS BAMBAS</v>
          </cell>
          <cell r="I5393">
            <v>234646</v>
          </cell>
          <cell r="J5393" t="str">
            <v>REPUESTO</v>
          </cell>
          <cell r="K5393" t="str">
            <v>MANGUERA CORRUGADA 1/4</v>
          </cell>
          <cell r="L5393">
            <v>2</v>
          </cell>
          <cell r="M5393" t="str">
            <v>M</v>
          </cell>
          <cell r="N5393" t="str">
            <v>CISTERNA</v>
          </cell>
          <cell r="O5393">
            <v>0</v>
          </cell>
          <cell r="P5393" t="str">
            <v>E2</v>
          </cell>
          <cell r="Q5393" t="str">
            <v>J1</v>
          </cell>
          <cell r="R5393" t="str">
            <v>J8</v>
          </cell>
          <cell r="S5393" t="str">
            <v>PENDIENTE</v>
          </cell>
          <cell r="T5393">
            <v>0</v>
          </cell>
          <cell r="U5393" t="str">
            <v>YUCA BELLIDO BORIS YERSY</v>
          </cell>
          <cell r="V5393" t="str">
            <v>FLOREZ CONDORI  JOSE WILLIANS</v>
          </cell>
        </row>
        <row r="5394">
          <cell r="A5394">
            <v>5393</v>
          </cell>
          <cell r="B5394">
            <v>42789</v>
          </cell>
          <cell r="C5394" t="str">
            <v>FEBRERO</v>
          </cell>
          <cell r="D5394" t="str">
            <v>2017</v>
          </cell>
          <cell r="E5394">
            <v>1095</v>
          </cell>
          <cell r="F5394" t="str">
            <v>C5R-892</v>
          </cell>
          <cell r="G5394" t="str">
            <v>A0T-983</v>
          </cell>
          <cell r="H5394" t="str">
            <v>LAS BAMBAS</v>
          </cell>
          <cell r="I5394">
            <v>234646</v>
          </cell>
          <cell r="J5394" t="str">
            <v>REPUESTO</v>
          </cell>
          <cell r="K5394" t="str">
            <v>PRECINTOS</v>
          </cell>
          <cell r="L5394">
            <v>10</v>
          </cell>
          <cell r="M5394" t="str">
            <v>UNID.</v>
          </cell>
          <cell r="N5394" t="str">
            <v>CISTERNA</v>
          </cell>
          <cell r="O5394">
            <v>0</v>
          </cell>
          <cell r="P5394" t="str">
            <v>E2</v>
          </cell>
          <cell r="Q5394" t="str">
            <v>J1</v>
          </cell>
          <cell r="R5394" t="str">
            <v>J8</v>
          </cell>
          <cell r="S5394" t="str">
            <v>PENDIENTE</v>
          </cell>
          <cell r="T5394">
            <v>0</v>
          </cell>
          <cell r="U5394" t="str">
            <v>YUCA BELLIDO BORIS YERSY</v>
          </cell>
          <cell r="V5394" t="str">
            <v>FLOREZ CONDORI  JOSE WILLIANS</v>
          </cell>
        </row>
        <row r="5395">
          <cell r="A5395">
            <v>5394</v>
          </cell>
          <cell r="B5395">
            <v>42789</v>
          </cell>
          <cell r="C5395" t="str">
            <v>FEBRERO</v>
          </cell>
          <cell r="D5395" t="str">
            <v>2017</v>
          </cell>
          <cell r="E5395">
            <v>1095</v>
          </cell>
          <cell r="F5395" t="str">
            <v>C5R-892</v>
          </cell>
          <cell r="G5395" t="str">
            <v>A0T-983</v>
          </cell>
          <cell r="H5395" t="str">
            <v>LAS BAMBAS</v>
          </cell>
          <cell r="I5395">
            <v>234646</v>
          </cell>
          <cell r="J5395" t="str">
            <v>REPUESTO</v>
          </cell>
          <cell r="K5395" t="str">
            <v>FOCO 2 CONTACTO 12V</v>
          </cell>
          <cell r="L5395">
            <v>1</v>
          </cell>
          <cell r="M5395" t="str">
            <v>UNID.</v>
          </cell>
          <cell r="N5395" t="str">
            <v>TRACTO</v>
          </cell>
          <cell r="O5395">
            <v>0</v>
          </cell>
          <cell r="P5395" t="str">
            <v>E2</v>
          </cell>
          <cell r="Q5395" t="str">
            <v>J1</v>
          </cell>
          <cell r="R5395" t="str">
            <v>J8</v>
          </cell>
          <cell r="S5395" t="str">
            <v>PENDIENTE</v>
          </cell>
          <cell r="T5395">
            <v>0</v>
          </cell>
          <cell r="U5395" t="str">
            <v>YUCA BELLIDO BORIS YERSY</v>
          </cell>
          <cell r="V5395" t="str">
            <v>FLOREZ CONDORI  JOSE WILLIANS</v>
          </cell>
        </row>
        <row r="5396">
          <cell r="A5396">
            <v>5395</v>
          </cell>
          <cell r="B5396">
            <v>42789</v>
          </cell>
          <cell r="C5396" t="str">
            <v>FEBRERO</v>
          </cell>
          <cell r="D5396" t="str">
            <v>2017</v>
          </cell>
          <cell r="E5396">
            <v>1097</v>
          </cell>
          <cell r="F5396" t="str">
            <v>ABQ-780</v>
          </cell>
          <cell r="G5396" t="str">
            <v>C9S-990</v>
          </cell>
          <cell r="H5396" t="str">
            <v>LAS BAMBAS</v>
          </cell>
          <cell r="I5396">
            <v>124597</v>
          </cell>
          <cell r="J5396" t="str">
            <v>REPUESTO</v>
          </cell>
          <cell r="K5396" t="str">
            <v>LLAVE DE PASO DE COMBUSTIBLE(DERECHA - IZQUIERDA)</v>
          </cell>
          <cell r="L5396">
            <v>2</v>
          </cell>
          <cell r="M5396" t="str">
            <v>UNID.</v>
          </cell>
          <cell r="N5396" t="str">
            <v>TRACTO</v>
          </cell>
          <cell r="O5396">
            <v>0</v>
          </cell>
          <cell r="P5396" t="str">
            <v>M5</v>
          </cell>
          <cell r="Q5396" t="str">
            <v>J1</v>
          </cell>
          <cell r="R5396" t="str">
            <v>J8</v>
          </cell>
          <cell r="S5396" t="str">
            <v>PENDIENTE</v>
          </cell>
          <cell r="T5396">
            <v>0</v>
          </cell>
          <cell r="U5396" t="str">
            <v>LOPEZ RUIZ WILBERTO</v>
          </cell>
          <cell r="V5396" t="str">
            <v>FLOREZ CONDORI  JOSE WILLIANS</v>
          </cell>
        </row>
        <row r="5397">
          <cell r="A5397">
            <v>5396</v>
          </cell>
          <cell r="B5397">
            <v>42789</v>
          </cell>
          <cell r="C5397" t="str">
            <v>FEBRERO</v>
          </cell>
          <cell r="D5397" t="str">
            <v>2017</v>
          </cell>
          <cell r="E5397">
            <v>1097</v>
          </cell>
          <cell r="F5397" t="str">
            <v>ABQ-780</v>
          </cell>
          <cell r="G5397" t="str">
            <v>C9S-990</v>
          </cell>
          <cell r="H5397" t="str">
            <v>LAS BAMBAS</v>
          </cell>
          <cell r="I5397">
            <v>124597</v>
          </cell>
          <cell r="J5397" t="str">
            <v>REPUESTO</v>
          </cell>
          <cell r="K5397" t="str">
            <v>LIQUIDO LIMPIAPARABRISAS</v>
          </cell>
          <cell r="L5397">
            <v>1</v>
          </cell>
          <cell r="M5397" t="str">
            <v>GLNS.</v>
          </cell>
          <cell r="N5397" t="str">
            <v>TRACTO</v>
          </cell>
          <cell r="O5397">
            <v>0</v>
          </cell>
          <cell r="P5397" t="str">
            <v>M5</v>
          </cell>
          <cell r="Q5397" t="str">
            <v>J1</v>
          </cell>
          <cell r="R5397" t="str">
            <v>J8</v>
          </cell>
          <cell r="S5397" t="str">
            <v>PENDIENTE</v>
          </cell>
          <cell r="T5397">
            <v>0</v>
          </cell>
          <cell r="U5397" t="str">
            <v>LOPEZ RUIZ WILBERTO</v>
          </cell>
          <cell r="V5397" t="str">
            <v>FLOREZ CONDORI  JOSE WILLIANS</v>
          </cell>
        </row>
        <row r="5398">
          <cell r="A5398">
            <v>5397</v>
          </cell>
          <cell r="B5398">
            <v>42789</v>
          </cell>
          <cell r="C5398" t="str">
            <v>FEBRERO</v>
          </cell>
          <cell r="D5398" t="str">
            <v>2017</v>
          </cell>
          <cell r="E5398">
            <v>1101</v>
          </cell>
          <cell r="F5398" t="str">
            <v>AAN-801</v>
          </cell>
          <cell r="G5398" t="str">
            <v>CAMIONETA</v>
          </cell>
          <cell r="H5398" t="str">
            <v>LAS BAMBAS</v>
          </cell>
          <cell r="I5398">
            <v>128268</v>
          </cell>
          <cell r="J5398" t="str">
            <v>REPUESTO</v>
          </cell>
          <cell r="K5398" t="str">
            <v>FILTRO DE COMBUSTIBLE</v>
          </cell>
          <cell r="L5398">
            <v>1</v>
          </cell>
          <cell r="M5398" t="str">
            <v>UNID.</v>
          </cell>
          <cell r="N5398" t="str">
            <v>CAMIONETA</v>
          </cell>
          <cell r="O5398">
            <v>0</v>
          </cell>
          <cell r="P5398" t="str">
            <v>M6</v>
          </cell>
          <cell r="Q5398" t="str">
            <v>J1</v>
          </cell>
          <cell r="R5398" t="str">
            <v>J8</v>
          </cell>
          <cell r="S5398" t="str">
            <v>PENDIENTE</v>
          </cell>
          <cell r="T5398">
            <v>0</v>
          </cell>
          <cell r="U5398" t="str">
            <v>PARI VENTURA  EDSON ORLANDO</v>
          </cell>
          <cell r="V5398" t="str">
            <v>FLOREZ CONDORI  JOSE WILLIANS</v>
          </cell>
        </row>
        <row r="5399">
          <cell r="A5399">
            <v>5398</v>
          </cell>
          <cell r="B5399">
            <v>42789</v>
          </cell>
          <cell r="C5399" t="str">
            <v>FEBRERO</v>
          </cell>
          <cell r="D5399" t="str">
            <v>2017</v>
          </cell>
          <cell r="E5399">
            <v>1101</v>
          </cell>
          <cell r="F5399" t="str">
            <v>AAN-801</v>
          </cell>
          <cell r="G5399" t="str">
            <v>CAMIONETA</v>
          </cell>
          <cell r="H5399" t="str">
            <v>LAS BAMBAS</v>
          </cell>
          <cell r="I5399">
            <v>128268</v>
          </cell>
          <cell r="J5399" t="str">
            <v>REPUESTO</v>
          </cell>
          <cell r="K5399" t="str">
            <v>FILTRO DE ACEITE</v>
          </cell>
          <cell r="L5399">
            <v>1</v>
          </cell>
          <cell r="M5399" t="str">
            <v>UNID.</v>
          </cell>
          <cell r="N5399" t="str">
            <v>CAMIONETA</v>
          </cell>
          <cell r="O5399">
            <v>0</v>
          </cell>
          <cell r="P5399" t="str">
            <v>M6</v>
          </cell>
          <cell r="Q5399" t="str">
            <v>J1</v>
          </cell>
          <cell r="R5399" t="str">
            <v>J8</v>
          </cell>
          <cell r="S5399" t="str">
            <v>PENDIENTE</v>
          </cell>
          <cell r="T5399">
            <v>0</v>
          </cell>
          <cell r="U5399" t="str">
            <v>PARI VENTURA  EDSON ORLANDO</v>
          </cell>
          <cell r="V5399" t="str">
            <v>FLOREZ CONDORI  JOSE WILLIANS</v>
          </cell>
        </row>
        <row r="5400">
          <cell r="A5400">
            <v>5399</v>
          </cell>
          <cell r="B5400">
            <v>42789</v>
          </cell>
          <cell r="C5400" t="str">
            <v>FEBRERO</v>
          </cell>
          <cell r="D5400" t="str">
            <v>2017</v>
          </cell>
          <cell r="E5400">
            <v>1101</v>
          </cell>
          <cell r="F5400" t="str">
            <v>AAN-801</v>
          </cell>
          <cell r="G5400" t="str">
            <v>CAMIONETA</v>
          </cell>
          <cell r="H5400" t="str">
            <v>LAS BAMBAS</v>
          </cell>
          <cell r="I5400">
            <v>128268</v>
          </cell>
          <cell r="J5400" t="str">
            <v>REPUESTO</v>
          </cell>
          <cell r="K5400" t="str">
            <v>FILTRO DE AIRE</v>
          </cell>
          <cell r="L5400">
            <v>1</v>
          </cell>
          <cell r="M5400" t="str">
            <v>UNID.</v>
          </cell>
          <cell r="N5400" t="str">
            <v>CAMIONETA</v>
          </cell>
          <cell r="O5400">
            <v>0</v>
          </cell>
          <cell r="P5400" t="str">
            <v>M6</v>
          </cell>
          <cell r="Q5400" t="str">
            <v>J1</v>
          </cell>
          <cell r="R5400" t="str">
            <v>J8</v>
          </cell>
          <cell r="S5400" t="str">
            <v>PENDIENTE</v>
          </cell>
          <cell r="T5400">
            <v>0</v>
          </cell>
          <cell r="U5400" t="str">
            <v>PARI VENTURA  EDSON ORLANDO</v>
          </cell>
          <cell r="V5400" t="str">
            <v>FLOREZ CONDORI  JOSE WILLIANS</v>
          </cell>
        </row>
        <row r="5401">
          <cell r="A5401">
            <v>5400</v>
          </cell>
          <cell r="B5401">
            <v>42789</v>
          </cell>
          <cell r="C5401" t="str">
            <v>FEBRERO</v>
          </cell>
          <cell r="D5401" t="str">
            <v>2017</v>
          </cell>
          <cell r="E5401">
            <v>1101</v>
          </cell>
          <cell r="F5401" t="str">
            <v>AAN-801</v>
          </cell>
          <cell r="G5401" t="str">
            <v>CAMIONETA</v>
          </cell>
          <cell r="H5401" t="str">
            <v>LAS BAMBAS</v>
          </cell>
          <cell r="I5401">
            <v>128268</v>
          </cell>
          <cell r="J5401" t="str">
            <v>REPUESTO</v>
          </cell>
          <cell r="K5401" t="str">
            <v>ACEITE DE  MOTOR 15W40</v>
          </cell>
          <cell r="L5401">
            <v>2</v>
          </cell>
          <cell r="M5401" t="str">
            <v>GLNS.</v>
          </cell>
          <cell r="N5401" t="str">
            <v>CAMIONETA</v>
          </cell>
          <cell r="O5401">
            <v>0</v>
          </cell>
          <cell r="P5401" t="str">
            <v>M6</v>
          </cell>
          <cell r="Q5401" t="str">
            <v>J1</v>
          </cell>
          <cell r="R5401" t="str">
            <v>J8</v>
          </cell>
          <cell r="S5401" t="str">
            <v>PENDIENTE</v>
          </cell>
          <cell r="T5401">
            <v>0</v>
          </cell>
          <cell r="U5401" t="str">
            <v>PARI VENTURA  EDSON ORLANDO</v>
          </cell>
          <cell r="V5401" t="str">
            <v>FLOREZ CONDORI  JOSE WILLIANS</v>
          </cell>
        </row>
        <row r="5402">
          <cell r="A5402">
            <v>5401</v>
          </cell>
          <cell r="B5402">
            <v>42789</v>
          </cell>
          <cell r="C5402" t="str">
            <v>FEBRERO</v>
          </cell>
          <cell r="D5402" t="str">
            <v>2017</v>
          </cell>
          <cell r="E5402">
            <v>1102</v>
          </cell>
          <cell r="F5402" t="str">
            <v>APG-726</v>
          </cell>
          <cell r="G5402" t="str">
            <v>CAMIONETA</v>
          </cell>
          <cell r="H5402" t="str">
            <v>LAS BAMBAS</v>
          </cell>
          <cell r="I5402">
            <v>15372</v>
          </cell>
          <cell r="J5402" t="str">
            <v>REPUESTO</v>
          </cell>
          <cell r="K5402" t="str">
            <v>FILTRO DE COMBUSTUBLE</v>
          </cell>
          <cell r="L5402">
            <v>1</v>
          </cell>
          <cell r="M5402" t="str">
            <v>UNID.</v>
          </cell>
          <cell r="N5402" t="str">
            <v>CAMIONETA</v>
          </cell>
          <cell r="O5402">
            <v>0</v>
          </cell>
          <cell r="P5402" t="str">
            <v>M6</v>
          </cell>
          <cell r="Q5402" t="str">
            <v>J1</v>
          </cell>
          <cell r="R5402" t="str">
            <v>J8</v>
          </cell>
          <cell r="S5402" t="str">
            <v>PENDIENTE</v>
          </cell>
          <cell r="T5402">
            <v>0</v>
          </cell>
          <cell r="U5402" t="str">
            <v>PARI VENTURA  EDSON ORLANDO</v>
          </cell>
          <cell r="V5402" t="str">
            <v>FLOREZ CONDORI  JOSE WILLIANS</v>
          </cell>
        </row>
        <row r="5403">
          <cell r="A5403">
            <v>5402</v>
          </cell>
          <cell r="B5403">
            <v>42789</v>
          </cell>
          <cell r="C5403" t="str">
            <v>FEBRERO</v>
          </cell>
          <cell r="D5403" t="str">
            <v>2017</v>
          </cell>
          <cell r="E5403">
            <v>1102</v>
          </cell>
          <cell r="F5403" t="str">
            <v>APG-726</v>
          </cell>
          <cell r="G5403" t="str">
            <v>CAMIONETA</v>
          </cell>
          <cell r="H5403" t="str">
            <v>LAS BAMBAS</v>
          </cell>
          <cell r="I5403">
            <v>15372</v>
          </cell>
          <cell r="J5403" t="str">
            <v>REPUESTO</v>
          </cell>
          <cell r="K5403" t="str">
            <v>FILTRO DE ACEITE</v>
          </cell>
          <cell r="L5403">
            <v>1</v>
          </cell>
          <cell r="M5403" t="str">
            <v>UNID.</v>
          </cell>
          <cell r="N5403" t="str">
            <v>CAMIONETA</v>
          </cell>
          <cell r="O5403">
            <v>0</v>
          </cell>
          <cell r="P5403" t="str">
            <v>M6</v>
          </cell>
          <cell r="Q5403" t="str">
            <v>J1</v>
          </cell>
          <cell r="R5403" t="str">
            <v>J8</v>
          </cell>
          <cell r="S5403" t="str">
            <v>PENDIENTE</v>
          </cell>
          <cell r="T5403">
            <v>0</v>
          </cell>
          <cell r="U5403" t="str">
            <v>PARI VENTURA  EDSON ORLANDO</v>
          </cell>
          <cell r="V5403" t="str">
            <v>FLOREZ CONDORI  JOSE WILLIANS</v>
          </cell>
        </row>
        <row r="5404">
          <cell r="A5404">
            <v>5403</v>
          </cell>
          <cell r="B5404">
            <v>42789</v>
          </cell>
          <cell r="C5404" t="str">
            <v>FEBRERO</v>
          </cell>
          <cell r="D5404" t="str">
            <v>2017</v>
          </cell>
          <cell r="E5404">
            <v>1102</v>
          </cell>
          <cell r="F5404" t="str">
            <v>APG-726</v>
          </cell>
          <cell r="G5404" t="str">
            <v>CAMIONETA</v>
          </cell>
          <cell r="H5404" t="str">
            <v>LAS BAMBAS</v>
          </cell>
          <cell r="I5404">
            <v>15372</v>
          </cell>
          <cell r="J5404" t="str">
            <v>REPUESTO</v>
          </cell>
          <cell r="K5404" t="str">
            <v>FILTRO DE AIRE</v>
          </cell>
          <cell r="L5404">
            <v>1</v>
          </cell>
          <cell r="M5404" t="str">
            <v>UNID.</v>
          </cell>
          <cell r="N5404" t="str">
            <v>CAMIONETA</v>
          </cell>
          <cell r="O5404">
            <v>0</v>
          </cell>
          <cell r="P5404" t="str">
            <v>M6</v>
          </cell>
          <cell r="Q5404" t="str">
            <v>J1</v>
          </cell>
          <cell r="R5404" t="str">
            <v>J8</v>
          </cell>
          <cell r="S5404" t="str">
            <v>PENDIENTE</v>
          </cell>
          <cell r="T5404">
            <v>0</v>
          </cell>
          <cell r="U5404" t="str">
            <v>PARI VENTURA  EDSON ORLANDO</v>
          </cell>
          <cell r="V5404" t="str">
            <v>FLOREZ CONDORI  JOSE WILLIANS</v>
          </cell>
        </row>
        <row r="5405">
          <cell r="A5405">
            <v>5404</v>
          </cell>
          <cell r="B5405">
            <v>42789</v>
          </cell>
          <cell r="C5405" t="str">
            <v>FEBRERO</v>
          </cell>
          <cell r="D5405" t="str">
            <v>2017</v>
          </cell>
          <cell r="E5405">
            <v>1102</v>
          </cell>
          <cell r="F5405" t="str">
            <v>APG-726</v>
          </cell>
          <cell r="G5405" t="str">
            <v>CAMIONETA</v>
          </cell>
          <cell r="H5405" t="str">
            <v>LAS BAMBAS</v>
          </cell>
          <cell r="I5405">
            <v>15372</v>
          </cell>
          <cell r="J5405" t="str">
            <v>REPUESTO</v>
          </cell>
          <cell r="K5405" t="str">
            <v>ACEITE DE MOTOR 15W40</v>
          </cell>
          <cell r="L5405">
            <v>2</v>
          </cell>
          <cell r="M5405" t="str">
            <v>GLNS.</v>
          </cell>
          <cell r="N5405" t="str">
            <v>CAMIONETA</v>
          </cell>
          <cell r="O5405">
            <v>0</v>
          </cell>
          <cell r="P5405" t="str">
            <v>M6</v>
          </cell>
          <cell r="Q5405" t="str">
            <v>J1</v>
          </cell>
          <cell r="R5405" t="str">
            <v>J8</v>
          </cell>
          <cell r="S5405" t="str">
            <v>PENDIENTE</v>
          </cell>
          <cell r="T5405">
            <v>0</v>
          </cell>
          <cell r="U5405" t="str">
            <v>PARI VENTURA  EDSON ORLANDO</v>
          </cell>
          <cell r="V5405" t="str">
            <v>FLOREZ CONDORI  JOSE WILLIANS</v>
          </cell>
        </row>
        <row r="5406">
          <cell r="A5406">
            <v>5405</v>
          </cell>
          <cell r="B5406">
            <v>42789</v>
          </cell>
          <cell r="C5406" t="str">
            <v>FEBRERO</v>
          </cell>
          <cell r="D5406" t="str">
            <v>2017</v>
          </cell>
          <cell r="E5406">
            <v>1083</v>
          </cell>
          <cell r="F5406" t="str">
            <v>D3P-746</v>
          </cell>
          <cell r="G5406" t="str">
            <v>C0T-974</v>
          </cell>
          <cell r="H5406" t="str">
            <v>LAS BAMBAS</v>
          </cell>
          <cell r="I5406">
            <v>133004</v>
          </cell>
          <cell r="J5406" t="str">
            <v>REPUESTO</v>
          </cell>
          <cell r="K5406" t="str">
            <v xml:space="preserve">CAPSULA NEUMATICA O VALVULA WASTEGATE </v>
          </cell>
          <cell r="L5406">
            <v>1</v>
          </cell>
          <cell r="M5406" t="str">
            <v>UNID.</v>
          </cell>
          <cell r="N5406" t="str">
            <v>TRACTO</v>
          </cell>
          <cell r="O5406">
            <v>0</v>
          </cell>
          <cell r="P5406" t="str">
            <v>M5</v>
          </cell>
          <cell r="Q5406" t="str">
            <v>J1</v>
          </cell>
          <cell r="R5406" t="str">
            <v>J8</v>
          </cell>
          <cell r="S5406" t="str">
            <v>PENDIENTE</v>
          </cell>
          <cell r="T5406">
            <v>0</v>
          </cell>
          <cell r="U5406" t="str">
            <v>LOPEZ RUIZ WILBERTO</v>
          </cell>
          <cell r="V5406" t="str">
            <v>FLOREZ CONDORI  JOSE WILLIANS</v>
          </cell>
        </row>
        <row r="5407">
          <cell r="A5407">
            <v>5406</v>
          </cell>
          <cell r="B5407">
            <v>42789</v>
          </cell>
          <cell r="C5407" t="str">
            <v>FEBRERO</v>
          </cell>
          <cell r="D5407" t="str">
            <v>2017</v>
          </cell>
          <cell r="E5407">
            <v>1091</v>
          </cell>
          <cell r="F5407" t="str">
            <v>D6G-805</v>
          </cell>
          <cell r="G5407" t="str">
            <v>T4Z-996</v>
          </cell>
          <cell r="H5407" t="str">
            <v>LAS BAMBAS</v>
          </cell>
          <cell r="I5407">
            <v>232154</v>
          </cell>
          <cell r="J5407" t="str">
            <v>SERVICIO</v>
          </cell>
          <cell r="K5407" t="str">
            <v>REMACHE DE ZAPATAS</v>
          </cell>
          <cell r="L5407">
            <v>0.5</v>
          </cell>
          <cell r="M5407" t="str">
            <v>JUEGO</v>
          </cell>
          <cell r="N5407" t="str">
            <v>CISTERNA</v>
          </cell>
          <cell r="O5407">
            <v>0</v>
          </cell>
          <cell r="P5407" t="str">
            <v>M8</v>
          </cell>
          <cell r="Q5407" t="str">
            <v>J1</v>
          </cell>
          <cell r="R5407" t="str">
            <v>J8</v>
          </cell>
          <cell r="S5407" t="str">
            <v>PENDIENTE</v>
          </cell>
          <cell r="T5407">
            <v>0</v>
          </cell>
          <cell r="U5407" t="str">
            <v>VARILLAS GAGO  OSCAR ALBERTO</v>
          </cell>
          <cell r="V5407" t="str">
            <v>FLOREZ CONDORI  JOSE WILLIANS</v>
          </cell>
        </row>
        <row r="5408">
          <cell r="A5408">
            <v>5407</v>
          </cell>
          <cell r="B5408">
            <v>42789</v>
          </cell>
          <cell r="C5408" t="str">
            <v>FEBRERO</v>
          </cell>
          <cell r="D5408" t="str">
            <v>2017</v>
          </cell>
          <cell r="E5408">
            <v>1091</v>
          </cell>
          <cell r="F5408" t="str">
            <v>D6G-805</v>
          </cell>
          <cell r="G5408" t="str">
            <v>T4Z-996</v>
          </cell>
          <cell r="H5408" t="str">
            <v>LAS BAMBAS</v>
          </cell>
          <cell r="I5408">
            <v>232154</v>
          </cell>
          <cell r="J5408" t="str">
            <v>REPUESTO</v>
          </cell>
          <cell r="K5408" t="str">
            <v>RADIADOR REPARADO</v>
          </cell>
          <cell r="L5408">
            <v>1</v>
          </cell>
          <cell r="M5408" t="str">
            <v>UNID.</v>
          </cell>
          <cell r="N5408" t="str">
            <v>TRACTO</v>
          </cell>
          <cell r="O5408">
            <v>0</v>
          </cell>
          <cell r="P5408" t="str">
            <v>M8</v>
          </cell>
          <cell r="Q5408" t="str">
            <v>J1</v>
          </cell>
          <cell r="R5408" t="str">
            <v>J8</v>
          </cell>
          <cell r="S5408" t="str">
            <v>PENDIENTE</v>
          </cell>
          <cell r="T5408">
            <v>0</v>
          </cell>
          <cell r="U5408" t="str">
            <v>VARILLAS GAGO  OSCAR ALBERTO</v>
          </cell>
          <cell r="V5408" t="str">
            <v>FLOREZ CONDORI  JOSE WILLIANS</v>
          </cell>
        </row>
        <row r="5409">
          <cell r="A5409">
            <v>5408</v>
          </cell>
          <cell r="B5409">
            <v>42789</v>
          </cell>
          <cell r="C5409" t="str">
            <v>FEBRERO</v>
          </cell>
          <cell r="D5409" t="str">
            <v>2017</v>
          </cell>
          <cell r="E5409">
            <v>1091</v>
          </cell>
          <cell r="F5409" t="str">
            <v>D6G-805</v>
          </cell>
          <cell r="G5409" t="str">
            <v>T4Z-996</v>
          </cell>
          <cell r="H5409" t="str">
            <v>LAS BAMBAS</v>
          </cell>
          <cell r="I5409">
            <v>232154</v>
          </cell>
          <cell r="J5409" t="str">
            <v>REPUESTO</v>
          </cell>
          <cell r="K5409" t="str">
            <v>RESORTE GRANDE DE ZAPÁTA</v>
          </cell>
          <cell r="L5409">
            <v>1</v>
          </cell>
          <cell r="M5409" t="str">
            <v>UNID.</v>
          </cell>
          <cell r="N5409" t="str">
            <v>CISTERNA</v>
          </cell>
          <cell r="O5409">
            <v>0</v>
          </cell>
          <cell r="P5409" t="str">
            <v>M8</v>
          </cell>
          <cell r="Q5409" t="str">
            <v>J1</v>
          </cell>
          <cell r="R5409" t="str">
            <v>J8</v>
          </cell>
          <cell r="S5409" t="str">
            <v>PENDIENTE</v>
          </cell>
          <cell r="T5409">
            <v>0</v>
          </cell>
          <cell r="U5409" t="str">
            <v>VARILLAS GAGO  OSCAR ALBERTO</v>
          </cell>
          <cell r="V5409" t="str">
            <v>FLOREZ CONDORI  JOSE WILLIANS</v>
          </cell>
        </row>
        <row r="5410">
          <cell r="A5410">
            <v>5409</v>
          </cell>
          <cell r="B5410">
            <v>42789</v>
          </cell>
          <cell r="C5410" t="str">
            <v>FEBRERO</v>
          </cell>
          <cell r="D5410" t="str">
            <v>2017</v>
          </cell>
          <cell r="E5410">
            <v>1091</v>
          </cell>
          <cell r="F5410" t="str">
            <v>D6G-805</v>
          </cell>
          <cell r="G5410" t="str">
            <v>T4Z-996</v>
          </cell>
          <cell r="H5410" t="str">
            <v>LAS BAMBAS</v>
          </cell>
          <cell r="I5410">
            <v>232154</v>
          </cell>
          <cell r="J5410" t="str">
            <v>REPUESTO</v>
          </cell>
          <cell r="K5410" t="str">
            <v>REFRIGERANTE</v>
          </cell>
          <cell r="L5410">
            <v>2</v>
          </cell>
          <cell r="M5410" t="str">
            <v>GLNS.</v>
          </cell>
          <cell r="N5410" t="str">
            <v>TRACTO</v>
          </cell>
          <cell r="O5410">
            <v>0</v>
          </cell>
          <cell r="P5410" t="str">
            <v>M8</v>
          </cell>
          <cell r="Q5410" t="str">
            <v>J1</v>
          </cell>
          <cell r="R5410" t="str">
            <v>J8</v>
          </cell>
          <cell r="S5410" t="str">
            <v>PENDIENTE</v>
          </cell>
          <cell r="T5410">
            <v>0</v>
          </cell>
          <cell r="U5410" t="str">
            <v>VARILLAS GAGO  OSCAR ALBERTO</v>
          </cell>
          <cell r="V5410" t="str">
            <v>FLOREZ CONDORI  JOSE WILLIANS</v>
          </cell>
        </row>
        <row r="5411">
          <cell r="A5411">
            <v>5410</v>
          </cell>
          <cell r="B5411">
            <v>42789</v>
          </cell>
          <cell r="C5411" t="str">
            <v>FEBRERO</v>
          </cell>
          <cell r="D5411" t="str">
            <v>2017</v>
          </cell>
          <cell r="E5411">
            <v>1082</v>
          </cell>
          <cell r="F5411" t="str">
            <v>ABR-741</v>
          </cell>
          <cell r="G5411" t="str">
            <v>T3N-974</v>
          </cell>
          <cell r="H5411" t="str">
            <v>LAS BAMBAS</v>
          </cell>
          <cell r="I5411">
            <v>119141</v>
          </cell>
          <cell r="J5411" t="str">
            <v>REPUESTO</v>
          </cell>
          <cell r="K5411" t="str">
            <v>MAXIBRAKE TIPO 30</v>
          </cell>
          <cell r="L5411">
            <v>1</v>
          </cell>
          <cell r="M5411" t="str">
            <v>UNID.</v>
          </cell>
          <cell r="N5411" t="str">
            <v>CISTERNA</v>
          </cell>
          <cell r="O5411">
            <v>0</v>
          </cell>
          <cell r="P5411" t="str">
            <v>M8</v>
          </cell>
          <cell r="Q5411" t="str">
            <v>J1</v>
          </cell>
          <cell r="R5411" t="str">
            <v>J8</v>
          </cell>
          <cell r="S5411" t="str">
            <v>PENDIENTE</v>
          </cell>
          <cell r="T5411">
            <v>0</v>
          </cell>
          <cell r="U5411" t="str">
            <v>VARILLAS GAGO  OSCAR ALBERTO</v>
          </cell>
          <cell r="V5411" t="str">
            <v>FLOREZ CONDORI  JOSE WILLIANS</v>
          </cell>
        </row>
        <row r="5412">
          <cell r="A5412">
            <v>5411</v>
          </cell>
          <cell r="B5412">
            <v>42789</v>
          </cell>
          <cell r="C5412" t="str">
            <v>FEBRERO</v>
          </cell>
          <cell r="D5412" t="str">
            <v>2017</v>
          </cell>
          <cell r="E5412">
            <v>1087</v>
          </cell>
          <cell r="F5412" t="str">
            <v>AMT-876</v>
          </cell>
          <cell r="G5412" t="str">
            <v>CAMIONETA</v>
          </cell>
          <cell r="H5412" t="str">
            <v>LAS BAMBAS</v>
          </cell>
          <cell r="I5412">
            <v>46549</v>
          </cell>
          <cell r="J5412" t="str">
            <v>REPUESTO</v>
          </cell>
          <cell r="K5412" t="str">
            <v>FOCO 1 CONTACTO 12V</v>
          </cell>
          <cell r="L5412">
            <v>1</v>
          </cell>
          <cell r="M5412" t="str">
            <v>UNID.</v>
          </cell>
          <cell r="N5412" t="str">
            <v>CAMIONETA</v>
          </cell>
          <cell r="O5412">
            <v>0</v>
          </cell>
          <cell r="P5412" t="str">
            <v>E2</v>
          </cell>
          <cell r="Q5412" t="str">
            <v>J1</v>
          </cell>
          <cell r="R5412" t="str">
            <v>J8</v>
          </cell>
          <cell r="S5412" t="str">
            <v>PENDIENTE</v>
          </cell>
          <cell r="T5412">
            <v>0</v>
          </cell>
          <cell r="U5412" t="str">
            <v>YUCA BELLIDO BORIS YERSY</v>
          </cell>
          <cell r="V5412" t="str">
            <v>FLOREZ CONDORI  JOSE WILLIANS</v>
          </cell>
        </row>
        <row r="5413">
          <cell r="A5413">
            <v>5412</v>
          </cell>
          <cell r="B5413">
            <v>42789</v>
          </cell>
          <cell r="C5413" t="str">
            <v>FEBRERO</v>
          </cell>
          <cell r="D5413" t="str">
            <v>2017</v>
          </cell>
          <cell r="E5413">
            <v>1093</v>
          </cell>
          <cell r="F5413" t="str">
            <v>X2W-760</v>
          </cell>
          <cell r="G5413" t="str">
            <v>C5V-992</v>
          </cell>
          <cell r="H5413" t="str">
            <v>LAS BAMBAS</v>
          </cell>
          <cell r="I5413">
            <v>158516</v>
          </cell>
          <cell r="J5413" t="str">
            <v>REPUESTO</v>
          </cell>
          <cell r="K5413" t="str">
            <v>KIT DE REPARACION PARA VALVULA DE PULPO</v>
          </cell>
          <cell r="L5413">
            <v>1</v>
          </cell>
          <cell r="M5413" t="str">
            <v>UNID.</v>
          </cell>
          <cell r="N5413" t="str">
            <v>CISTERNA</v>
          </cell>
          <cell r="O5413">
            <v>0</v>
          </cell>
          <cell r="P5413" t="str">
            <v>M2</v>
          </cell>
          <cell r="Q5413" t="str">
            <v>J1</v>
          </cell>
          <cell r="R5413" t="str">
            <v>J8</v>
          </cell>
          <cell r="S5413" t="str">
            <v>PENDIENTE</v>
          </cell>
          <cell r="T5413">
            <v>0</v>
          </cell>
          <cell r="U5413" t="str">
            <v>CHUMPITAZ GAGO JULIO ENRIQUE</v>
          </cell>
          <cell r="V5413" t="str">
            <v>FLOREZ CONDORI  JOSE WILLIANS</v>
          </cell>
        </row>
        <row r="5414">
          <cell r="A5414">
            <v>5413</v>
          </cell>
          <cell r="B5414">
            <v>42789</v>
          </cell>
          <cell r="C5414" t="str">
            <v>FEBRERO</v>
          </cell>
          <cell r="D5414" t="str">
            <v>2017</v>
          </cell>
          <cell r="E5414">
            <v>1093</v>
          </cell>
          <cell r="F5414" t="str">
            <v>X2W-760</v>
          </cell>
          <cell r="G5414" t="str">
            <v>C5V-992</v>
          </cell>
          <cell r="H5414" t="str">
            <v>LAS BAMBAS</v>
          </cell>
          <cell r="I5414">
            <v>158516</v>
          </cell>
          <cell r="J5414" t="str">
            <v>REPUESTO</v>
          </cell>
          <cell r="K5414" t="str">
            <v>VALVULA PROTECCION DE TRACTO  DOBLE CHECK  TP-3DC</v>
          </cell>
          <cell r="L5414">
            <v>1</v>
          </cell>
          <cell r="M5414" t="str">
            <v>UNID.</v>
          </cell>
          <cell r="N5414" t="str">
            <v>CISTERNA</v>
          </cell>
          <cell r="O5414">
            <v>0</v>
          </cell>
          <cell r="P5414" t="str">
            <v>M2</v>
          </cell>
          <cell r="Q5414" t="str">
            <v>J1</v>
          </cell>
          <cell r="R5414" t="str">
            <v>J8</v>
          </cell>
          <cell r="S5414" t="str">
            <v>PENDIENTE</v>
          </cell>
          <cell r="T5414">
            <v>0</v>
          </cell>
          <cell r="U5414" t="str">
            <v>CHUMPITAZ GAGO JULIO ENRIQUE</v>
          </cell>
          <cell r="V5414" t="str">
            <v>FLOREZ CONDORI  JOSE WILLIANS</v>
          </cell>
        </row>
        <row r="5415">
          <cell r="A5415">
            <v>5414</v>
          </cell>
          <cell r="B5415">
            <v>42789</v>
          </cell>
          <cell r="C5415" t="str">
            <v>FEBRERO</v>
          </cell>
          <cell r="D5415" t="str">
            <v>2017</v>
          </cell>
          <cell r="E5415">
            <v>1095</v>
          </cell>
          <cell r="F5415" t="str">
            <v>C5R-892</v>
          </cell>
          <cell r="G5415" t="str">
            <v>A0T-983</v>
          </cell>
          <cell r="H5415" t="str">
            <v>LAS BAMBAS</v>
          </cell>
          <cell r="I5415">
            <v>234646</v>
          </cell>
          <cell r="J5415" t="str">
            <v>REPUESTO</v>
          </cell>
          <cell r="K5415" t="str">
            <v>AGUA LIMPIA PARABRISA</v>
          </cell>
          <cell r="L5415">
            <v>1</v>
          </cell>
          <cell r="M5415" t="str">
            <v>GLNS.</v>
          </cell>
          <cell r="N5415" t="str">
            <v>TRACTO</v>
          </cell>
          <cell r="O5415">
            <v>0</v>
          </cell>
          <cell r="P5415" t="str">
            <v>M10</v>
          </cell>
          <cell r="Q5415" t="str">
            <v>J1</v>
          </cell>
          <cell r="R5415" t="str">
            <v>J8</v>
          </cell>
          <cell r="S5415" t="str">
            <v>PENDIENTE</v>
          </cell>
          <cell r="T5415">
            <v>0</v>
          </cell>
          <cell r="U5415" t="str">
            <v>MAMANI SANTOS BLADIMIR</v>
          </cell>
          <cell r="V5415" t="str">
            <v>FLOREZ CONDORI  JOSE WILLIANS</v>
          </cell>
        </row>
        <row r="5416">
          <cell r="A5416">
            <v>5415</v>
          </cell>
          <cell r="B5416">
            <v>42789</v>
          </cell>
          <cell r="C5416" t="str">
            <v>FEBRERO</v>
          </cell>
          <cell r="D5416" t="str">
            <v>2017</v>
          </cell>
          <cell r="E5416">
            <v>1059</v>
          </cell>
          <cell r="F5416" t="str">
            <v>D3O-745</v>
          </cell>
          <cell r="G5416" t="str">
            <v>F3L-979</v>
          </cell>
          <cell r="H5416" t="str">
            <v>LAS BAMBAS</v>
          </cell>
          <cell r="I5416">
            <v>168397</v>
          </cell>
          <cell r="J5416" t="str">
            <v>REPUESTO</v>
          </cell>
          <cell r="K5416" t="str">
            <v>RODAJE COMPLETO</v>
          </cell>
          <cell r="L5416">
            <v>2</v>
          </cell>
          <cell r="M5416" t="str">
            <v>UNID.</v>
          </cell>
          <cell r="N5416" t="str">
            <v>CISTERNA</v>
          </cell>
          <cell r="O5416">
            <v>0</v>
          </cell>
          <cell r="P5416" t="str">
            <v>M2</v>
          </cell>
          <cell r="Q5416" t="str">
            <v>J1</v>
          </cell>
          <cell r="R5416" t="str">
            <v>J8</v>
          </cell>
          <cell r="S5416" t="str">
            <v>PENDIENTE</v>
          </cell>
          <cell r="T5416">
            <v>0</v>
          </cell>
          <cell r="U5416" t="str">
            <v>CHUMPITAZ GAGO JULIO ENRIQUE</v>
          </cell>
          <cell r="V5416" t="str">
            <v>FLOREZ CONDORI  JOSE WILLIANS</v>
          </cell>
        </row>
        <row r="5417">
          <cell r="A5417">
            <v>5416</v>
          </cell>
          <cell r="B5417">
            <v>42789</v>
          </cell>
          <cell r="C5417" t="str">
            <v>FEBRERO</v>
          </cell>
          <cell r="D5417" t="str">
            <v>2017</v>
          </cell>
          <cell r="E5417">
            <v>1059</v>
          </cell>
          <cell r="F5417" t="str">
            <v>D3O-745</v>
          </cell>
          <cell r="G5417" t="str">
            <v>F3L-979</v>
          </cell>
          <cell r="H5417" t="str">
            <v>LAS BAMBAS</v>
          </cell>
          <cell r="I5417">
            <v>168397</v>
          </cell>
          <cell r="J5417" t="str">
            <v>REPUESTO</v>
          </cell>
          <cell r="K5417" t="str">
            <v>TAPA DE BOCAMASA</v>
          </cell>
          <cell r="L5417">
            <v>1</v>
          </cell>
          <cell r="M5417" t="str">
            <v>UNID.</v>
          </cell>
          <cell r="N5417" t="str">
            <v>CISTERNA</v>
          </cell>
          <cell r="O5417">
            <v>0</v>
          </cell>
          <cell r="P5417" t="str">
            <v>M2</v>
          </cell>
          <cell r="Q5417" t="str">
            <v>J1</v>
          </cell>
          <cell r="R5417" t="str">
            <v>J8</v>
          </cell>
          <cell r="S5417" t="str">
            <v>PENDIENTE</v>
          </cell>
          <cell r="T5417">
            <v>0</v>
          </cell>
          <cell r="U5417" t="str">
            <v>CHUMPITAZ GAGO JULIO ENRIQUE</v>
          </cell>
          <cell r="V5417" t="str">
            <v>FLOREZ CONDORI  JOSE WILLIANS</v>
          </cell>
        </row>
        <row r="5418">
          <cell r="A5418">
            <v>5417</v>
          </cell>
          <cell r="B5418">
            <v>42789</v>
          </cell>
          <cell r="C5418" t="str">
            <v>FEBRERO</v>
          </cell>
          <cell r="D5418" t="str">
            <v>2017</v>
          </cell>
          <cell r="E5418">
            <v>1059</v>
          </cell>
          <cell r="F5418" t="str">
            <v>D3O-745</v>
          </cell>
          <cell r="G5418" t="str">
            <v>F3L-979</v>
          </cell>
          <cell r="H5418" t="str">
            <v>LAS BAMBAS</v>
          </cell>
          <cell r="I5418">
            <v>168397</v>
          </cell>
          <cell r="J5418" t="str">
            <v>REPUESTO</v>
          </cell>
          <cell r="K5418" t="str">
            <v>RESORTE  GRANDE</v>
          </cell>
          <cell r="L5418">
            <v>1</v>
          </cell>
          <cell r="M5418" t="str">
            <v>UNID.</v>
          </cell>
          <cell r="N5418" t="str">
            <v>CISTERNA</v>
          </cell>
          <cell r="O5418">
            <v>0</v>
          </cell>
          <cell r="P5418" t="str">
            <v>M2</v>
          </cell>
          <cell r="Q5418" t="str">
            <v>J1</v>
          </cell>
          <cell r="R5418" t="str">
            <v>J8</v>
          </cell>
          <cell r="S5418" t="str">
            <v>PENDIENTE</v>
          </cell>
          <cell r="T5418">
            <v>0</v>
          </cell>
          <cell r="U5418" t="str">
            <v>CHUMPITAZ GAGO JULIO ENRIQUE</v>
          </cell>
          <cell r="V5418" t="str">
            <v>FLOREZ CONDORI  JOSE WILLIANS</v>
          </cell>
        </row>
        <row r="5419">
          <cell r="A5419">
            <v>5418</v>
          </cell>
          <cell r="B5419">
            <v>42789</v>
          </cell>
          <cell r="C5419" t="str">
            <v>FEBRERO</v>
          </cell>
          <cell r="D5419" t="str">
            <v>2017</v>
          </cell>
          <cell r="E5419">
            <v>1059</v>
          </cell>
          <cell r="F5419" t="str">
            <v>D3O-745</v>
          </cell>
          <cell r="G5419" t="str">
            <v>F3L-979</v>
          </cell>
          <cell r="H5419" t="str">
            <v>LAS BAMBAS</v>
          </cell>
          <cell r="I5419">
            <v>168397</v>
          </cell>
          <cell r="J5419" t="str">
            <v>REPUESTO</v>
          </cell>
          <cell r="K5419" t="str">
            <v>PASADOR 1/4 X  3"</v>
          </cell>
          <cell r="L5419">
            <v>1</v>
          </cell>
          <cell r="M5419" t="str">
            <v>UNID.</v>
          </cell>
          <cell r="N5419" t="str">
            <v>CISTERNA</v>
          </cell>
          <cell r="O5419">
            <v>0</v>
          </cell>
          <cell r="P5419" t="str">
            <v>M2</v>
          </cell>
          <cell r="Q5419" t="str">
            <v>J1</v>
          </cell>
          <cell r="R5419" t="str">
            <v>J8</v>
          </cell>
          <cell r="S5419" t="str">
            <v>PENDIENTE</v>
          </cell>
          <cell r="T5419">
            <v>0</v>
          </cell>
          <cell r="U5419" t="str">
            <v>CHUMPITAZ GAGO JULIO ENRIQUE</v>
          </cell>
          <cell r="V5419" t="str">
            <v>FLOREZ CONDORI  JOSE WILLIANS</v>
          </cell>
        </row>
        <row r="5420">
          <cell r="A5420">
            <v>5419</v>
          </cell>
          <cell r="B5420">
            <v>42789</v>
          </cell>
          <cell r="C5420" t="str">
            <v>FEBRERO</v>
          </cell>
          <cell r="D5420" t="str">
            <v>2017</v>
          </cell>
          <cell r="E5420">
            <v>1059</v>
          </cell>
          <cell r="F5420" t="str">
            <v>D3O-745</v>
          </cell>
          <cell r="G5420" t="str">
            <v>F3L-979</v>
          </cell>
          <cell r="H5420" t="str">
            <v>LAS BAMBAS</v>
          </cell>
          <cell r="I5420">
            <v>168397</v>
          </cell>
          <cell r="J5420" t="str">
            <v>SERVICIO</v>
          </cell>
          <cell r="K5420" t="str">
            <v>REMACHE DE ZAPATAS</v>
          </cell>
          <cell r="L5420">
            <v>0.5</v>
          </cell>
          <cell r="M5420" t="str">
            <v>JUEGO</v>
          </cell>
          <cell r="N5420" t="str">
            <v>CISTERNA</v>
          </cell>
          <cell r="O5420">
            <v>0</v>
          </cell>
          <cell r="P5420" t="str">
            <v>M2</v>
          </cell>
          <cell r="Q5420" t="str">
            <v>J1</v>
          </cell>
          <cell r="R5420" t="str">
            <v>J8</v>
          </cell>
          <cell r="S5420" t="str">
            <v>PENDIENTE</v>
          </cell>
          <cell r="T5420">
            <v>0</v>
          </cell>
          <cell r="U5420" t="str">
            <v>CHUMPITAZ GAGO JULIO ENRIQUE</v>
          </cell>
          <cell r="V5420" t="str">
            <v>FLOREZ CONDORI  JOSE WILLIANS</v>
          </cell>
        </row>
        <row r="5421">
          <cell r="A5421">
            <v>5420</v>
          </cell>
          <cell r="B5421">
            <v>42789</v>
          </cell>
          <cell r="C5421" t="str">
            <v>FEBRERO</v>
          </cell>
          <cell r="D5421" t="str">
            <v>2017</v>
          </cell>
          <cell r="E5421">
            <v>1059</v>
          </cell>
          <cell r="F5421" t="str">
            <v>D3O-745</v>
          </cell>
          <cell r="G5421" t="str">
            <v>F3L-979</v>
          </cell>
          <cell r="H5421" t="str">
            <v>LAS BAMBAS</v>
          </cell>
          <cell r="I5421">
            <v>168397</v>
          </cell>
          <cell r="J5421" t="str">
            <v>REPUESTO</v>
          </cell>
          <cell r="K5421" t="str">
            <v>RESORTE PEQUEÑO</v>
          </cell>
          <cell r="L5421">
            <v>2</v>
          </cell>
          <cell r="M5421" t="str">
            <v>UNID.</v>
          </cell>
          <cell r="N5421" t="str">
            <v>CISTERNA</v>
          </cell>
          <cell r="O5421">
            <v>0</v>
          </cell>
          <cell r="P5421" t="str">
            <v>M2</v>
          </cell>
          <cell r="Q5421" t="str">
            <v>J1</v>
          </cell>
          <cell r="R5421" t="str">
            <v>J8</v>
          </cell>
          <cell r="S5421" t="str">
            <v>PENDIENTE</v>
          </cell>
          <cell r="T5421">
            <v>0</v>
          </cell>
          <cell r="U5421" t="str">
            <v>CHUMPITAZ GAGO JULIO ENRIQUE</v>
          </cell>
          <cell r="V5421" t="str">
            <v>FLOREZ CONDORI  JOSE WILLIANS</v>
          </cell>
        </row>
        <row r="5422">
          <cell r="A5422">
            <v>5421</v>
          </cell>
          <cell r="B5422">
            <v>42789</v>
          </cell>
          <cell r="C5422" t="str">
            <v>FEBRERO</v>
          </cell>
          <cell r="D5422" t="str">
            <v>2017</v>
          </cell>
          <cell r="E5422">
            <v>1059</v>
          </cell>
          <cell r="F5422" t="str">
            <v>D3O-745</v>
          </cell>
          <cell r="G5422" t="str">
            <v>F3L-979</v>
          </cell>
          <cell r="H5422" t="str">
            <v>LAS BAMBAS</v>
          </cell>
          <cell r="I5422">
            <v>168397</v>
          </cell>
          <cell r="J5422" t="str">
            <v>REPUESTO</v>
          </cell>
          <cell r="K5422" t="str">
            <v xml:space="preserve">GRASA DE RODAJE </v>
          </cell>
          <cell r="L5422">
            <v>1</v>
          </cell>
          <cell r="M5422" t="str">
            <v>UNID.</v>
          </cell>
          <cell r="N5422" t="str">
            <v>CISTERNA</v>
          </cell>
          <cell r="O5422">
            <v>0</v>
          </cell>
          <cell r="P5422" t="str">
            <v>M2</v>
          </cell>
          <cell r="Q5422" t="str">
            <v>J1</v>
          </cell>
          <cell r="R5422" t="str">
            <v>J8</v>
          </cell>
          <cell r="S5422" t="str">
            <v>PENDIENTE</v>
          </cell>
          <cell r="T5422">
            <v>0</v>
          </cell>
          <cell r="U5422" t="str">
            <v>CHUMPITAZ GAGO JULIO ENRIQUE</v>
          </cell>
          <cell r="V5422" t="str">
            <v>FLOREZ CONDORI  JOSE WILLIANS</v>
          </cell>
        </row>
        <row r="5423">
          <cell r="A5423">
            <v>5422</v>
          </cell>
          <cell r="B5423">
            <v>42789</v>
          </cell>
          <cell r="C5423">
            <v>0</v>
          </cell>
          <cell r="D5423">
            <v>0</v>
          </cell>
          <cell r="E5423">
            <v>1093</v>
          </cell>
          <cell r="F5423" t="str">
            <v>X2W-760</v>
          </cell>
          <cell r="G5423" t="str">
            <v>C5V-992</v>
          </cell>
          <cell r="H5423" t="str">
            <v>LAS BAMBAS</v>
          </cell>
          <cell r="I5423">
            <v>158516</v>
          </cell>
          <cell r="J5423" t="str">
            <v>REPUESTO</v>
          </cell>
          <cell r="K5423" t="str">
            <v>FILTRO DE SECADOR DE AIRE</v>
          </cell>
          <cell r="L5423">
            <v>1</v>
          </cell>
          <cell r="M5423" t="str">
            <v>UNID.</v>
          </cell>
          <cell r="N5423" t="str">
            <v>TRACTO</v>
          </cell>
          <cell r="O5423">
            <v>0</v>
          </cell>
          <cell r="P5423" t="str">
            <v>M2</v>
          </cell>
          <cell r="Q5423" t="str">
            <v>J1</v>
          </cell>
          <cell r="R5423" t="str">
            <v>J8</v>
          </cell>
          <cell r="S5423" t="str">
            <v>PENDIENTE</v>
          </cell>
          <cell r="T5423">
            <v>0</v>
          </cell>
          <cell r="U5423" t="str">
            <v>CHUMPITAZ GAGO JULIO ENRIQUE</v>
          </cell>
          <cell r="V5423" t="str">
            <v>FLOREZ CONDORI  JOSE WILLIANS</v>
          </cell>
        </row>
        <row r="5424">
          <cell r="A5424">
            <v>5423</v>
          </cell>
          <cell r="B5424">
            <v>42789</v>
          </cell>
          <cell r="C5424" t="str">
            <v>FEBRERO</v>
          </cell>
          <cell r="D5424" t="str">
            <v>2017</v>
          </cell>
          <cell r="E5424">
            <v>1093</v>
          </cell>
          <cell r="F5424" t="str">
            <v>X2W-760</v>
          </cell>
          <cell r="G5424" t="str">
            <v>C5V-992</v>
          </cell>
          <cell r="H5424" t="str">
            <v>LAS BAMBAS</v>
          </cell>
          <cell r="I5424">
            <v>158516</v>
          </cell>
          <cell r="J5424" t="str">
            <v>REPUESTO</v>
          </cell>
          <cell r="K5424" t="str">
            <v>KIT ACCESORIOS PARA SECADOR DE AIRE</v>
          </cell>
          <cell r="L5424">
            <v>1</v>
          </cell>
          <cell r="M5424" t="str">
            <v>UNID.</v>
          </cell>
          <cell r="N5424" t="str">
            <v>TRACTO</v>
          </cell>
          <cell r="O5424">
            <v>0</v>
          </cell>
          <cell r="P5424" t="str">
            <v>M2</v>
          </cell>
          <cell r="Q5424" t="str">
            <v>J1</v>
          </cell>
          <cell r="R5424" t="str">
            <v>J8</v>
          </cell>
          <cell r="S5424" t="str">
            <v>PENDIENTE</v>
          </cell>
          <cell r="T5424">
            <v>0</v>
          </cell>
          <cell r="U5424" t="str">
            <v>CHUMPITAZ GAGO JULIO ENRIQUE</v>
          </cell>
          <cell r="V5424" t="str">
            <v>FLOREZ CONDORI  JOSE WILLIANS</v>
          </cell>
        </row>
        <row r="5425">
          <cell r="A5425">
            <v>5424</v>
          </cell>
          <cell r="B5425">
            <v>42789</v>
          </cell>
          <cell r="C5425" t="str">
            <v>FEBRERO</v>
          </cell>
          <cell r="D5425" t="str">
            <v>2017</v>
          </cell>
          <cell r="E5425">
            <v>1091</v>
          </cell>
          <cell r="F5425" t="str">
            <v>D6G-805</v>
          </cell>
          <cell r="G5425" t="str">
            <v>T4Z-996</v>
          </cell>
          <cell r="H5425" t="str">
            <v>LAS BAMBAS</v>
          </cell>
          <cell r="I5425">
            <v>232154</v>
          </cell>
          <cell r="J5425" t="str">
            <v>REPUESTO</v>
          </cell>
          <cell r="K5425" t="str">
            <v>AGUA LIMPIA PARABRISA</v>
          </cell>
          <cell r="L5425">
            <v>1</v>
          </cell>
          <cell r="M5425" t="str">
            <v>GLNS.</v>
          </cell>
          <cell r="N5425" t="str">
            <v>TRACTO</v>
          </cell>
          <cell r="O5425">
            <v>0</v>
          </cell>
          <cell r="P5425" t="str">
            <v>M9</v>
          </cell>
          <cell r="Q5425" t="str">
            <v>J1</v>
          </cell>
          <cell r="R5425" t="str">
            <v>J8</v>
          </cell>
          <cell r="S5425" t="str">
            <v>PENDIENTE</v>
          </cell>
          <cell r="T5425">
            <v>0</v>
          </cell>
          <cell r="U5425" t="str">
            <v>POMA SALAZAR CIRO</v>
          </cell>
          <cell r="V5425" t="str">
            <v>FLOREZ CONDORI  JOSE WILLIANS</v>
          </cell>
        </row>
        <row r="5426">
          <cell r="A5426">
            <v>5425</v>
          </cell>
          <cell r="B5426">
            <v>42789</v>
          </cell>
          <cell r="C5426" t="str">
            <v>FEBRERO</v>
          </cell>
          <cell r="D5426" t="str">
            <v>2017</v>
          </cell>
          <cell r="E5426">
            <v>1084</v>
          </cell>
          <cell r="F5426" t="str">
            <v>ABQ-704</v>
          </cell>
          <cell r="G5426" t="str">
            <v>TBB-995</v>
          </cell>
          <cell r="H5426" t="str">
            <v>LAS BAMBAS</v>
          </cell>
          <cell r="I5426">
            <v>120669</v>
          </cell>
          <cell r="J5426" t="str">
            <v>REPUESTO</v>
          </cell>
          <cell r="K5426" t="str">
            <v>PITON</v>
          </cell>
          <cell r="L5426">
            <v>1</v>
          </cell>
          <cell r="M5426" t="str">
            <v>UNID.</v>
          </cell>
          <cell r="N5426" t="str">
            <v>CISTERNA</v>
          </cell>
          <cell r="O5426">
            <v>0</v>
          </cell>
          <cell r="P5426" t="str">
            <v>N2</v>
          </cell>
          <cell r="Q5426" t="str">
            <v>J1</v>
          </cell>
          <cell r="R5426" t="str">
            <v>J8</v>
          </cell>
          <cell r="S5426" t="str">
            <v>PENDIENTE</v>
          </cell>
          <cell r="T5426">
            <v>0</v>
          </cell>
          <cell r="U5426" t="str">
            <v>MAMANI LARICO  EDUARDO ALVARO</v>
          </cell>
          <cell r="V5426" t="str">
            <v>FLOREZ CONDORI  JOSE WILLIANS</v>
          </cell>
        </row>
        <row r="5427">
          <cell r="A5427">
            <v>5426</v>
          </cell>
          <cell r="B5427">
            <v>42789</v>
          </cell>
          <cell r="C5427" t="str">
            <v>FEBRERO</v>
          </cell>
          <cell r="D5427" t="str">
            <v>2017</v>
          </cell>
          <cell r="E5427">
            <v>1084</v>
          </cell>
          <cell r="F5427" t="str">
            <v>ABQ-704</v>
          </cell>
          <cell r="G5427" t="str">
            <v>TBB-995</v>
          </cell>
          <cell r="H5427" t="str">
            <v>LAS BAMBAS</v>
          </cell>
          <cell r="I5427">
            <v>120669</v>
          </cell>
          <cell r="J5427" t="str">
            <v>REPUESTO</v>
          </cell>
          <cell r="K5427" t="str">
            <v>PARCHE RACK 10</v>
          </cell>
          <cell r="L5427">
            <v>1</v>
          </cell>
          <cell r="M5427" t="str">
            <v>UNID.</v>
          </cell>
          <cell r="N5427" t="str">
            <v>CISTERNA</v>
          </cell>
          <cell r="O5427">
            <v>0</v>
          </cell>
          <cell r="P5427" t="str">
            <v>N2</v>
          </cell>
          <cell r="Q5427" t="str">
            <v>J1</v>
          </cell>
          <cell r="R5427" t="str">
            <v>J8</v>
          </cell>
          <cell r="S5427" t="str">
            <v>PENDIENTE</v>
          </cell>
          <cell r="T5427">
            <v>0</v>
          </cell>
          <cell r="U5427" t="str">
            <v>MAMANI LARICO  EDUARDO ALVARO</v>
          </cell>
          <cell r="V5427" t="str">
            <v>FLOREZ CONDORI  JOSE WILLIANS</v>
          </cell>
        </row>
        <row r="5428">
          <cell r="A5428">
            <v>5427</v>
          </cell>
          <cell r="B5428">
            <v>42789</v>
          </cell>
          <cell r="C5428" t="str">
            <v>FEBRERO</v>
          </cell>
          <cell r="D5428" t="str">
            <v>2017</v>
          </cell>
          <cell r="E5428">
            <v>1084</v>
          </cell>
          <cell r="F5428" t="str">
            <v>ABQ-704</v>
          </cell>
          <cell r="G5428" t="str">
            <v>TBB-995</v>
          </cell>
          <cell r="H5428" t="str">
            <v>LAS BAMBAS</v>
          </cell>
          <cell r="I5428">
            <v>120669</v>
          </cell>
          <cell r="J5428" t="str">
            <v>REPUESTO</v>
          </cell>
          <cell r="K5428" t="str">
            <v>PARCHE RACK 12</v>
          </cell>
          <cell r="L5428">
            <v>1</v>
          </cell>
          <cell r="M5428" t="str">
            <v>UNID.</v>
          </cell>
          <cell r="N5428" t="str">
            <v>CISTERNA</v>
          </cell>
          <cell r="O5428">
            <v>0</v>
          </cell>
          <cell r="P5428" t="str">
            <v>N2</v>
          </cell>
          <cell r="Q5428" t="str">
            <v>J1</v>
          </cell>
          <cell r="R5428" t="str">
            <v>J8</v>
          </cell>
          <cell r="S5428" t="str">
            <v>PENDIENTE</v>
          </cell>
          <cell r="T5428">
            <v>0</v>
          </cell>
          <cell r="U5428" t="str">
            <v>MAMANI LARICO  EDUARDO ALVARO</v>
          </cell>
          <cell r="V5428" t="str">
            <v>FLOREZ CONDORI  JOSE WILLIANS</v>
          </cell>
        </row>
        <row r="5429">
          <cell r="A5429">
            <v>5428</v>
          </cell>
          <cell r="B5429">
            <v>42789</v>
          </cell>
          <cell r="C5429" t="str">
            <v>FEBRERO</v>
          </cell>
          <cell r="D5429" t="str">
            <v>2017</v>
          </cell>
          <cell r="E5429">
            <v>1091</v>
          </cell>
          <cell r="F5429" t="str">
            <v>D6G-805</v>
          </cell>
          <cell r="G5429" t="str">
            <v>T4Z-996</v>
          </cell>
          <cell r="H5429" t="str">
            <v>LAS BAMBAS</v>
          </cell>
          <cell r="I5429">
            <v>232154</v>
          </cell>
          <cell r="J5429" t="str">
            <v>REPUESTO</v>
          </cell>
          <cell r="K5429" t="str">
            <v>ACCESORIOS DE VALVULA DE PULPO</v>
          </cell>
          <cell r="L5429">
            <v>1</v>
          </cell>
          <cell r="M5429" t="str">
            <v>UNID.</v>
          </cell>
          <cell r="N5429" t="str">
            <v>CISTERNA</v>
          </cell>
          <cell r="O5429">
            <v>0</v>
          </cell>
          <cell r="P5429" t="str">
            <v>M8</v>
          </cell>
          <cell r="Q5429" t="str">
            <v>J1</v>
          </cell>
          <cell r="R5429" t="str">
            <v>J8</v>
          </cell>
          <cell r="S5429" t="str">
            <v>PENDIENTE</v>
          </cell>
          <cell r="T5429">
            <v>0</v>
          </cell>
          <cell r="U5429" t="str">
            <v>VARILLAS GAGO  OSCAR ALBERTO</v>
          </cell>
          <cell r="V5429" t="str">
            <v>FLOREZ CONDORI  JOSE WILLIANS</v>
          </cell>
        </row>
        <row r="5430">
          <cell r="A5430">
            <v>5429</v>
          </cell>
          <cell r="B5430">
            <v>42789</v>
          </cell>
          <cell r="C5430" t="str">
            <v>FEBRERO</v>
          </cell>
          <cell r="D5430" t="str">
            <v>2017</v>
          </cell>
          <cell r="E5430">
            <v>1013</v>
          </cell>
          <cell r="F5430" t="str">
            <v>B2M-948</v>
          </cell>
          <cell r="G5430" t="str">
            <v>CAMION</v>
          </cell>
          <cell r="H5430" t="str">
            <v>TAMBOMAYO</v>
          </cell>
          <cell r="I5430">
            <v>119007</v>
          </cell>
          <cell r="J5430" t="str">
            <v>REPUESTO</v>
          </cell>
          <cell r="K5430" t="str">
            <v>VARILLA ROSCADA 5/8</v>
          </cell>
          <cell r="L5430">
            <v>1</v>
          </cell>
          <cell r="M5430" t="str">
            <v>UNID.</v>
          </cell>
          <cell r="N5430" t="str">
            <v>CISTERNA</v>
          </cell>
          <cell r="O5430">
            <v>0</v>
          </cell>
          <cell r="P5430" t="str">
            <v>S1</v>
          </cell>
          <cell r="Q5430" t="str">
            <v>J1</v>
          </cell>
          <cell r="R5430" t="str">
            <v>J8</v>
          </cell>
          <cell r="S5430" t="str">
            <v>PENDIENTE</v>
          </cell>
          <cell r="T5430">
            <v>0</v>
          </cell>
          <cell r="U5430" t="str">
            <v>BAYONA CRUZ CRISTIAN ARMANDO</v>
          </cell>
          <cell r="V5430" t="str">
            <v>FLOREZ CONDORI  JOSE WILLIANS</v>
          </cell>
        </row>
        <row r="5431">
          <cell r="A5431">
            <v>5430</v>
          </cell>
          <cell r="B5431">
            <v>42789</v>
          </cell>
          <cell r="C5431" t="str">
            <v>FEBRERO</v>
          </cell>
          <cell r="D5431" t="str">
            <v>2017</v>
          </cell>
          <cell r="E5431">
            <v>1013</v>
          </cell>
          <cell r="F5431" t="str">
            <v>B2M-948</v>
          </cell>
          <cell r="G5431" t="str">
            <v>CAMION</v>
          </cell>
          <cell r="H5431" t="str">
            <v>TAMBOMAYO</v>
          </cell>
          <cell r="I5431">
            <v>119007</v>
          </cell>
          <cell r="J5431" t="str">
            <v>REPUESTO</v>
          </cell>
          <cell r="K5431" t="str">
            <v>SOLDADURA CELLOCORD 5/32</v>
          </cell>
          <cell r="L5431">
            <v>2</v>
          </cell>
          <cell r="M5431" t="str">
            <v>KG.</v>
          </cell>
          <cell r="N5431" t="str">
            <v>CISTERNA</v>
          </cell>
          <cell r="O5431">
            <v>0</v>
          </cell>
          <cell r="P5431" t="str">
            <v>S1</v>
          </cell>
          <cell r="Q5431" t="str">
            <v>J1</v>
          </cell>
          <cell r="R5431" t="str">
            <v>J8</v>
          </cell>
          <cell r="S5431" t="str">
            <v>PENDIENTE</v>
          </cell>
          <cell r="T5431">
            <v>0</v>
          </cell>
          <cell r="U5431" t="str">
            <v>BAYONA CRUZ CRISTIAN ARMANDO</v>
          </cell>
          <cell r="V5431" t="str">
            <v>FLOREZ CONDORI  JOSE WILLIANS</v>
          </cell>
        </row>
        <row r="5432">
          <cell r="A5432">
            <v>5431</v>
          </cell>
          <cell r="B5432">
            <v>42789</v>
          </cell>
          <cell r="C5432" t="str">
            <v>FEBRERO</v>
          </cell>
          <cell r="D5432" t="str">
            <v>2017</v>
          </cell>
          <cell r="E5432">
            <v>1013</v>
          </cell>
          <cell r="F5432" t="str">
            <v>B2M-948</v>
          </cell>
          <cell r="G5432" t="str">
            <v>CAMION</v>
          </cell>
          <cell r="H5432" t="str">
            <v>TAMBOMAYO</v>
          </cell>
          <cell r="I5432">
            <v>119007</v>
          </cell>
          <cell r="J5432" t="str">
            <v>REPUESTO</v>
          </cell>
          <cell r="K5432" t="str">
            <v>SOLDADURA CELLOCORD 1/8</v>
          </cell>
          <cell r="L5432">
            <v>3</v>
          </cell>
          <cell r="M5432" t="str">
            <v>KG.</v>
          </cell>
          <cell r="N5432" t="str">
            <v>CISTERNA</v>
          </cell>
          <cell r="O5432">
            <v>0</v>
          </cell>
          <cell r="P5432" t="str">
            <v>S1</v>
          </cell>
          <cell r="Q5432" t="str">
            <v>J1</v>
          </cell>
          <cell r="R5432" t="str">
            <v>J8</v>
          </cell>
          <cell r="S5432" t="str">
            <v>PENDIENTE</v>
          </cell>
          <cell r="T5432">
            <v>0</v>
          </cell>
          <cell r="U5432" t="str">
            <v>BAYONA CRUZ CRISTIAN ARMANDO</v>
          </cell>
          <cell r="V5432" t="str">
            <v>FLOREZ CONDORI  JOSE WILLIANS</v>
          </cell>
        </row>
        <row r="5433">
          <cell r="A5433">
            <v>5432</v>
          </cell>
          <cell r="B5433">
            <v>42789</v>
          </cell>
          <cell r="C5433" t="str">
            <v>FEBRERO</v>
          </cell>
          <cell r="D5433" t="str">
            <v>2017</v>
          </cell>
          <cell r="E5433">
            <v>200</v>
          </cell>
          <cell r="F5433" t="str">
            <v>TALLER</v>
          </cell>
          <cell r="G5433" t="str">
            <v>TALLER</v>
          </cell>
          <cell r="H5433" t="str">
            <v>TALLER</v>
          </cell>
          <cell r="I5433" t="str">
            <v>TALLER</v>
          </cell>
          <cell r="J5433" t="str">
            <v>MATERIALES</v>
          </cell>
          <cell r="K5433" t="str">
            <v>DISCO DE CORTE 7"</v>
          </cell>
          <cell r="L5433">
            <v>1</v>
          </cell>
          <cell r="M5433" t="str">
            <v>UNID.</v>
          </cell>
          <cell r="N5433" t="str">
            <v>TALLER</v>
          </cell>
          <cell r="O5433">
            <v>0</v>
          </cell>
          <cell r="P5433" t="str">
            <v>S1</v>
          </cell>
          <cell r="Q5433" t="str">
            <v>J1</v>
          </cell>
          <cell r="R5433" t="str">
            <v>J6</v>
          </cell>
          <cell r="S5433" t="str">
            <v>PENDIENTE</v>
          </cell>
          <cell r="T5433">
            <v>0</v>
          </cell>
          <cell r="U5433" t="str">
            <v>BAYONA CRUZ CRISTIAN ARMANDO</v>
          </cell>
          <cell r="V5433" t="str">
            <v>FLOREZ CONDORI  JOSE WILLIANS</v>
          </cell>
        </row>
        <row r="5434">
          <cell r="A5434">
            <v>5433</v>
          </cell>
          <cell r="B5434">
            <v>42789</v>
          </cell>
          <cell r="C5434" t="str">
            <v>FEBRERO</v>
          </cell>
          <cell r="D5434" t="str">
            <v>2017</v>
          </cell>
          <cell r="E5434">
            <v>1091</v>
          </cell>
          <cell r="F5434" t="str">
            <v>D6G-805</v>
          </cell>
          <cell r="G5434" t="str">
            <v>T4Z-996</v>
          </cell>
          <cell r="H5434" t="str">
            <v>LAS BAMBAS</v>
          </cell>
          <cell r="I5434">
            <v>232154</v>
          </cell>
          <cell r="J5434" t="str">
            <v>REPUESTO</v>
          </cell>
          <cell r="K5434" t="str">
            <v>VALVULA INTERLOCK</v>
          </cell>
          <cell r="L5434">
            <v>1</v>
          </cell>
          <cell r="M5434" t="str">
            <v>UNID.</v>
          </cell>
          <cell r="N5434" t="str">
            <v>CISTERNA</v>
          </cell>
          <cell r="O5434">
            <v>0</v>
          </cell>
          <cell r="P5434" t="str">
            <v>M8</v>
          </cell>
          <cell r="Q5434" t="str">
            <v>J1</v>
          </cell>
          <cell r="R5434" t="str">
            <v>J8</v>
          </cell>
          <cell r="S5434" t="str">
            <v>PENDIENTE</v>
          </cell>
          <cell r="T5434">
            <v>0</v>
          </cell>
          <cell r="U5434" t="str">
            <v>VARILLAS GAGO  OSCAR ALBERTO</v>
          </cell>
          <cell r="V5434" t="str">
            <v>FLOREZ CONDORI  JOSE WILLIANS</v>
          </cell>
        </row>
        <row r="5435">
          <cell r="A5435">
            <v>5434</v>
          </cell>
          <cell r="B5435">
            <v>42789</v>
          </cell>
          <cell r="C5435" t="str">
            <v>FEBRERO</v>
          </cell>
          <cell r="D5435" t="str">
            <v>2017</v>
          </cell>
          <cell r="E5435">
            <v>1073</v>
          </cell>
          <cell r="F5435" t="str">
            <v>D3Q-741</v>
          </cell>
          <cell r="G5435" t="str">
            <v>D2E-976</v>
          </cell>
          <cell r="H5435" t="str">
            <v>LAS BAMBAS</v>
          </cell>
          <cell r="I5435">
            <v>171918</v>
          </cell>
          <cell r="J5435" t="str">
            <v>SERVICIO</v>
          </cell>
          <cell r="K5435" t="str">
            <v>SERVICIO DE REPARACION DE CAJA DE CAMBIOS</v>
          </cell>
          <cell r="L5435">
            <v>1</v>
          </cell>
          <cell r="M5435" t="str">
            <v>UNID.</v>
          </cell>
          <cell r="N5435" t="str">
            <v>TRACTO</v>
          </cell>
          <cell r="O5435">
            <v>0</v>
          </cell>
          <cell r="P5435" t="str">
            <v>M5</v>
          </cell>
          <cell r="Q5435" t="str">
            <v>J1</v>
          </cell>
          <cell r="R5435" t="str">
            <v>J8</v>
          </cell>
          <cell r="S5435" t="str">
            <v>PENDIENTE</v>
          </cell>
          <cell r="T5435">
            <v>0</v>
          </cell>
          <cell r="U5435" t="str">
            <v>LOPEZ RUIZ WILBERTO</v>
          </cell>
          <cell r="V5435" t="str">
            <v>FLOREZ CONDORI  JOSE WILLIANS</v>
          </cell>
        </row>
        <row r="5436">
          <cell r="A5436">
            <v>5435</v>
          </cell>
          <cell r="B5436">
            <v>42789</v>
          </cell>
          <cell r="C5436" t="str">
            <v>FEBRERO</v>
          </cell>
          <cell r="D5436" t="str">
            <v>2017</v>
          </cell>
          <cell r="E5436">
            <v>1073</v>
          </cell>
          <cell r="F5436" t="str">
            <v>D3Q-741</v>
          </cell>
          <cell r="G5436" t="str">
            <v>D2E-976</v>
          </cell>
          <cell r="H5436" t="str">
            <v>LAS BAMBAS</v>
          </cell>
          <cell r="I5436">
            <v>171918</v>
          </cell>
          <cell r="J5436" t="str">
            <v>SERVICIO</v>
          </cell>
          <cell r="K5436" t="str">
            <v>SERVICIO DE REPARACION DE CONJUNTO DE EMBRAGUE</v>
          </cell>
          <cell r="L5436">
            <v>1</v>
          </cell>
          <cell r="M5436" t="str">
            <v>UNID.</v>
          </cell>
          <cell r="N5436" t="str">
            <v>TRACTO</v>
          </cell>
          <cell r="O5436">
            <v>0</v>
          </cell>
          <cell r="P5436" t="str">
            <v>M5</v>
          </cell>
          <cell r="Q5436" t="str">
            <v>J1</v>
          </cell>
          <cell r="R5436" t="str">
            <v>J8</v>
          </cell>
          <cell r="S5436" t="str">
            <v>PENDIENTE</v>
          </cell>
          <cell r="T5436">
            <v>0</v>
          </cell>
          <cell r="U5436" t="str">
            <v>LOPEZ RUIZ WILBERTO</v>
          </cell>
          <cell r="V5436" t="str">
            <v>FLOREZ CONDORI  JOSE WILLIANS</v>
          </cell>
        </row>
        <row r="5437">
          <cell r="A5437">
            <v>5436</v>
          </cell>
          <cell r="B5437">
            <v>42789</v>
          </cell>
          <cell r="C5437" t="str">
            <v>FEBRERO</v>
          </cell>
          <cell r="D5437" t="str">
            <v>2017</v>
          </cell>
          <cell r="E5437">
            <v>1097</v>
          </cell>
          <cell r="F5437" t="str">
            <v>ABQ-780</v>
          </cell>
          <cell r="G5437" t="str">
            <v>C9S-990</v>
          </cell>
          <cell r="H5437" t="str">
            <v>LAS BAMBAS</v>
          </cell>
          <cell r="I5437">
            <v>124597</v>
          </cell>
          <cell r="J5437" t="str">
            <v>REPUESTO</v>
          </cell>
          <cell r="K5437" t="str">
            <v>REFRIGERANTE</v>
          </cell>
          <cell r="L5437">
            <v>1</v>
          </cell>
          <cell r="M5437" t="str">
            <v>GLNS.</v>
          </cell>
          <cell r="N5437" t="str">
            <v>TRACTO</v>
          </cell>
          <cell r="O5437">
            <v>0</v>
          </cell>
          <cell r="P5437" t="str">
            <v>M6</v>
          </cell>
          <cell r="Q5437" t="str">
            <v>J1</v>
          </cell>
          <cell r="R5437" t="str">
            <v>J8</v>
          </cell>
          <cell r="S5437" t="str">
            <v>PENDIENTE</v>
          </cell>
          <cell r="T5437">
            <v>0</v>
          </cell>
          <cell r="U5437" t="str">
            <v>PARI VENTURA  EDSON ORLANDO</v>
          </cell>
          <cell r="V5437" t="str">
            <v>FLOREZ CONDORI  JOSE WILLIANS</v>
          </cell>
        </row>
        <row r="5438">
          <cell r="A5438">
            <v>5437</v>
          </cell>
          <cell r="B5438">
            <v>42789</v>
          </cell>
          <cell r="C5438" t="str">
            <v>FEBRERO</v>
          </cell>
          <cell r="D5438" t="str">
            <v>2017</v>
          </cell>
          <cell r="E5438">
            <v>1020</v>
          </cell>
          <cell r="F5438" t="str">
            <v>D3S-725</v>
          </cell>
          <cell r="G5438" t="str">
            <v>TBL-977</v>
          </cell>
          <cell r="H5438" t="str">
            <v>LAS BAMBAS</v>
          </cell>
          <cell r="I5438">
            <v>154037</v>
          </cell>
          <cell r="J5438" t="str">
            <v>REPUESTO</v>
          </cell>
          <cell r="K5438" t="str">
            <v>SILENCIADOR DE TUBO DE ESCAPE</v>
          </cell>
          <cell r="L5438">
            <v>1</v>
          </cell>
          <cell r="M5438" t="str">
            <v>UNID.</v>
          </cell>
          <cell r="N5438" t="str">
            <v>TRACTO</v>
          </cell>
          <cell r="O5438">
            <v>0</v>
          </cell>
          <cell r="P5438" t="str">
            <v>M9</v>
          </cell>
          <cell r="Q5438" t="str">
            <v>J1</v>
          </cell>
          <cell r="R5438" t="str">
            <v>J8</v>
          </cell>
          <cell r="S5438" t="str">
            <v>PENDIENTE</v>
          </cell>
          <cell r="T5438">
            <v>0</v>
          </cell>
          <cell r="U5438" t="str">
            <v>POMA SALAZAR CIRO</v>
          </cell>
          <cell r="V5438" t="str">
            <v>FLOREZ CONDORI  JOSE WILLIANS</v>
          </cell>
        </row>
        <row r="5439">
          <cell r="A5439">
            <v>5438</v>
          </cell>
          <cell r="B5439">
            <v>42789</v>
          </cell>
          <cell r="C5439" t="str">
            <v>FEBRERO</v>
          </cell>
          <cell r="D5439" t="str">
            <v>2017</v>
          </cell>
          <cell r="E5439">
            <v>1029</v>
          </cell>
          <cell r="F5439" t="str">
            <v>X2W-761</v>
          </cell>
          <cell r="G5439" t="str">
            <v>C5V-996</v>
          </cell>
          <cell r="H5439" t="str">
            <v>LAS BAMBAS</v>
          </cell>
          <cell r="I5439">
            <v>152928</v>
          </cell>
          <cell r="J5439" t="str">
            <v>REPUESTO</v>
          </cell>
          <cell r="K5439" t="str">
            <v>FOCO NARVA 17948 12V</v>
          </cell>
          <cell r="L5439">
            <v>1</v>
          </cell>
          <cell r="M5439" t="str">
            <v>UNID.</v>
          </cell>
          <cell r="N5439" t="str">
            <v>TRACTO</v>
          </cell>
          <cell r="O5439">
            <v>0</v>
          </cell>
          <cell r="P5439" t="str">
            <v>E2</v>
          </cell>
          <cell r="Q5439" t="str">
            <v>J1</v>
          </cell>
          <cell r="R5439" t="str">
            <v>J8</v>
          </cell>
          <cell r="S5439" t="str">
            <v>PENDIENTE</v>
          </cell>
          <cell r="T5439">
            <v>0</v>
          </cell>
          <cell r="U5439" t="str">
            <v>YUCA BELLIDO BORIS YERSY</v>
          </cell>
          <cell r="V5439" t="str">
            <v>FLOREZ CONDORI  JOSE WILLIANS</v>
          </cell>
        </row>
        <row r="5440">
          <cell r="A5440">
            <v>5439</v>
          </cell>
          <cell r="B5440">
            <v>42789</v>
          </cell>
          <cell r="C5440" t="str">
            <v>FEBRERO</v>
          </cell>
          <cell r="D5440" t="str">
            <v>2017</v>
          </cell>
          <cell r="E5440">
            <v>1091</v>
          </cell>
          <cell r="F5440" t="str">
            <v>D6G-805</v>
          </cell>
          <cell r="G5440" t="str">
            <v>T4Z-996</v>
          </cell>
          <cell r="H5440" t="str">
            <v>LAS BAMBAS</v>
          </cell>
          <cell r="I5440">
            <v>232154</v>
          </cell>
          <cell r="J5440" t="str">
            <v>REPUESTO</v>
          </cell>
          <cell r="K5440" t="str">
            <v>LLANTAS REENCAUCHADAS IZB</v>
          </cell>
          <cell r="L5440">
            <v>3</v>
          </cell>
          <cell r="M5440" t="str">
            <v>UNID.</v>
          </cell>
          <cell r="N5440" t="str">
            <v>CISTERNA</v>
          </cell>
          <cell r="O5440">
            <v>0</v>
          </cell>
          <cell r="P5440" t="str">
            <v>N2</v>
          </cell>
          <cell r="Q5440" t="str">
            <v>J1</v>
          </cell>
          <cell r="R5440" t="str">
            <v>J8</v>
          </cell>
          <cell r="S5440" t="str">
            <v>PENDIENTE</v>
          </cell>
          <cell r="T5440">
            <v>0</v>
          </cell>
          <cell r="U5440" t="str">
            <v>MAMANI LARICO  EDUARDO ALVARO</v>
          </cell>
          <cell r="V5440" t="str">
            <v>FLOREZ CONDORI  JOSE WILLIANS</v>
          </cell>
        </row>
        <row r="5441">
          <cell r="A5441">
            <v>5440</v>
          </cell>
          <cell r="B5441">
            <v>42789</v>
          </cell>
          <cell r="C5441" t="str">
            <v>FEBRERO</v>
          </cell>
          <cell r="D5441" t="str">
            <v>2017</v>
          </cell>
          <cell r="E5441">
            <v>1104</v>
          </cell>
          <cell r="F5441" t="str">
            <v>ABR-727</v>
          </cell>
          <cell r="G5441" t="str">
            <v>C9S-989</v>
          </cell>
          <cell r="H5441" t="str">
            <v>LAS BAMBAS</v>
          </cell>
          <cell r="I5441">
            <v>129265</v>
          </cell>
          <cell r="J5441" t="str">
            <v>REPUESTO</v>
          </cell>
          <cell r="K5441" t="str">
            <v>FOCO H3 12V</v>
          </cell>
          <cell r="L5441">
            <v>1</v>
          </cell>
          <cell r="M5441" t="str">
            <v>UNID.</v>
          </cell>
          <cell r="N5441" t="str">
            <v>CISTERNA</v>
          </cell>
          <cell r="O5441">
            <v>0</v>
          </cell>
          <cell r="P5441" t="str">
            <v>E3</v>
          </cell>
          <cell r="Q5441" t="str">
            <v>J1</v>
          </cell>
          <cell r="R5441" t="str">
            <v>J8</v>
          </cell>
          <cell r="S5441" t="str">
            <v>PENDIENTE</v>
          </cell>
          <cell r="T5441">
            <v>0</v>
          </cell>
          <cell r="U5441" t="str">
            <v>CONDORI CHURATA ALEX</v>
          </cell>
          <cell r="V5441" t="str">
            <v>FLOREZ CONDORI  JOSE WILLIANS</v>
          </cell>
        </row>
        <row r="5442">
          <cell r="A5442">
            <v>5441</v>
          </cell>
          <cell r="B5442">
            <v>42789</v>
          </cell>
          <cell r="C5442" t="str">
            <v>FEBRERO</v>
          </cell>
          <cell r="D5442" t="str">
            <v>2017</v>
          </cell>
          <cell r="E5442">
            <v>1020</v>
          </cell>
          <cell r="F5442" t="str">
            <v>D3S-725</v>
          </cell>
          <cell r="G5442" t="str">
            <v>TBL-977</v>
          </cell>
          <cell r="H5442" t="str">
            <v>LAS BAMBAS</v>
          </cell>
          <cell r="I5442">
            <v>154037</v>
          </cell>
          <cell r="J5442" t="str">
            <v>REPUESTO</v>
          </cell>
          <cell r="K5442" t="str">
            <v>FARO NEBLINERO</v>
          </cell>
          <cell r="L5442">
            <v>1</v>
          </cell>
          <cell r="M5442" t="str">
            <v>UNID.</v>
          </cell>
          <cell r="N5442" t="str">
            <v>TRACTO</v>
          </cell>
          <cell r="O5442">
            <v>0</v>
          </cell>
          <cell r="P5442" t="str">
            <v>E3</v>
          </cell>
          <cell r="Q5442" t="str">
            <v>J1</v>
          </cell>
          <cell r="R5442" t="str">
            <v>J8</v>
          </cell>
          <cell r="S5442" t="str">
            <v>PENDIENTE</v>
          </cell>
          <cell r="T5442">
            <v>0</v>
          </cell>
          <cell r="U5442" t="str">
            <v>CONDORI CHURATA ALEX</v>
          </cell>
          <cell r="V5442" t="str">
            <v>FLOREZ CONDORI  JOSE WILLIANS</v>
          </cell>
        </row>
        <row r="5443">
          <cell r="A5443">
            <v>5442</v>
          </cell>
          <cell r="B5443">
            <v>42789</v>
          </cell>
          <cell r="C5443" t="str">
            <v>FEBRERO</v>
          </cell>
          <cell r="D5443" t="str">
            <v>2017</v>
          </cell>
          <cell r="E5443">
            <v>0</v>
          </cell>
          <cell r="F5443" t="str">
            <v/>
          </cell>
          <cell r="G5443" t="str">
            <v/>
          </cell>
          <cell r="H5443" t="str">
            <v/>
          </cell>
          <cell r="I5443" t="str">
            <v/>
          </cell>
          <cell r="J5443">
            <v>0</v>
          </cell>
          <cell r="K5443">
            <v>0</v>
          </cell>
          <cell r="L5443">
            <v>0</v>
          </cell>
          <cell r="M5443">
            <v>0</v>
          </cell>
          <cell r="N5443">
            <v>0</v>
          </cell>
          <cell r="O5443">
            <v>0</v>
          </cell>
          <cell r="P5443">
            <v>0</v>
          </cell>
          <cell r="Q5443">
            <v>0</v>
          </cell>
          <cell r="R5443">
            <v>0</v>
          </cell>
          <cell r="S5443">
            <v>0</v>
          </cell>
          <cell r="T5443">
            <v>0</v>
          </cell>
          <cell r="U5443" t="str">
            <v/>
          </cell>
          <cell r="V5443" t="str">
            <v/>
          </cell>
        </row>
        <row r="5444">
          <cell r="A5444">
            <v>5443</v>
          </cell>
          <cell r="B5444">
            <v>42789</v>
          </cell>
          <cell r="C5444" t="str">
            <v>FEBRERO</v>
          </cell>
          <cell r="D5444" t="str">
            <v>2017</v>
          </cell>
          <cell r="E5444">
            <v>0</v>
          </cell>
          <cell r="F5444" t="str">
            <v/>
          </cell>
          <cell r="G5444" t="str">
            <v/>
          </cell>
          <cell r="H5444" t="str">
            <v/>
          </cell>
          <cell r="I5444" t="str">
            <v/>
          </cell>
          <cell r="J5444">
            <v>0</v>
          </cell>
          <cell r="K5444">
            <v>0</v>
          </cell>
          <cell r="L5444">
            <v>0</v>
          </cell>
          <cell r="M5444">
            <v>0</v>
          </cell>
          <cell r="N5444">
            <v>0</v>
          </cell>
          <cell r="O5444">
            <v>0</v>
          </cell>
          <cell r="P5444">
            <v>0</v>
          </cell>
          <cell r="Q5444">
            <v>0</v>
          </cell>
          <cell r="R5444">
            <v>0</v>
          </cell>
          <cell r="S5444">
            <v>0</v>
          </cell>
          <cell r="T5444">
            <v>0</v>
          </cell>
          <cell r="U5444" t="str">
            <v/>
          </cell>
          <cell r="V5444" t="str">
            <v/>
          </cell>
        </row>
        <row r="5445">
          <cell r="A5445">
            <v>5444</v>
          </cell>
          <cell r="B5445">
            <v>42789</v>
          </cell>
          <cell r="C5445" t="str">
            <v>FEBRERO</v>
          </cell>
          <cell r="D5445" t="str">
            <v>2017</v>
          </cell>
          <cell r="E5445">
            <v>0</v>
          </cell>
          <cell r="F5445" t="str">
            <v/>
          </cell>
          <cell r="G5445" t="str">
            <v/>
          </cell>
          <cell r="H5445" t="str">
            <v/>
          </cell>
          <cell r="I5445" t="str">
            <v/>
          </cell>
          <cell r="J5445">
            <v>0</v>
          </cell>
          <cell r="K5445">
            <v>0</v>
          </cell>
          <cell r="L5445">
            <v>0</v>
          </cell>
          <cell r="M5445">
            <v>0</v>
          </cell>
          <cell r="N5445">
            <v>0</v>
          </cell>
          <cell r="O5445">
            <v>0</v>
          </cell>
          <cell r="P5445">
            <v>0</v>
          </cell>
          <cell r="Q5445">
            <v>0</v>
          </cell>
          <cell r="R5445">
            <v>0</v>
          </cell>
          <cell r="S5445">
            <v>0</v>
          </cell>
          <cell r="T5445">
            <v>0</v>
          </cell>
          <cell r="U5445" t="str">
            <v/>
          </cell>
          <cell r="V5445" t="str">
            <v/>
          </cell>
        </row>
        <row r="5446">
          <cell r="A5446">
            <v>5445</v>
          </cell>
          <cell r="B5446">
            <v>0</v>
          </cell>
          <cell r="C5446" t="str">
            <v/>
          </cell>
          <cell r="D5446" t="str">
            <v/>
          </cell>
          <cell r="E5446">
            <v>0</v>
          </cell>
          <cell r="F5446" t="str">
            <v/>
          </cell>
          <cell r="G5446" t="str">
            <v/>
          </cell>
          <cell r="H5446" t="str">
            <v/>
          </cell>
          <cell r="I5446" t="str">
            <v/>
          </cell>
          <cell r="J5446">
            <v>0</v>
          </cell>
          <cell r="K5446">
            <v>0</v>
          </cell>
          <cell r="L5446">
            <v>0</v>
          </cell>
          <cell r="M5446">
            <v>0</v>
          </cell>
          <cell r="N5446">
            <v>0</v>
          </cell>
          <cell r="O5446" t="str">
            <v/>
          </cell>
          <cell r="P5446">
            <v>0</v>
          </cell>
          <cell r="Q5446">
            <v>0</v>
          </cell>
          <cell r="R5446">
            <v>0</v>
          </cell>
          <cell r="S5446">
            <v>0</v>
          </cell>
          <cell r="T5446">
            <v>0</v>
          </cell>
          <cell r="U5446" t="str">
            <v/>
          </cell>
          <cell r="V5446" t="str">
            <v/>
          </cell>
        </row>
        <row r="5447">
          <cell r="A5447">
            <v>5446</v>
          </cell>
          <cell r="B5447">
            <v>0</v>
          </cell>
          <cell r="C5447" t="str">
            <v/>
          </cell>
          <cell r="D5447" t="str">
            <v/>
          </cell>
          <cell r="E5447">
            <v>0</v>
          </cell>
          <cell r="F5447" t="str">
            <v/>
          </cell>
          <cell r="G5447" t="str">
            <v/>
          </cell>
          <cell r="H5447" t="str">
            <v/>
          </cell>
          <cell r="I5447" t="str">
            <v/>
          </cell>
          <cell r="J5447">
            <v>0</v>
          </cell>
          <cell r="K5447">
            <v>0</v>
          </cell>
          <cell r="L5447">
            <v>0</v>
          </cell>
          <cell r="M5447">
            <v>0</v>
          </cell>
          <cell r="N5447">
            <v>0</v>
          </cell>
          <cell r="O5447" t="str">
            <v/>
          </cell>
          <cell r="P5447">
            <v>0</v>
          </cell>
          <cell r="Q5447">
            <v>0</v>
          </cell>
          <cell r="R5447">
            <v>0</v>
          </cell>
          <cell r="S5447">
            <v>0</v>
          </cell>
          <cell r="T5447">
            <v>0</v>
          </cell>
          <cell r="U5447" t="str">
            <v/>
          </cell>
          <cell r="V5447" t="str">
            <v/>
          </cell>
        </row>
        <row r="5448">
          <cell r="A5448">
            <v>5447</v>
          </cell>
          <cell r="B5448">
            <v>0</v>
          </cell>
          <cell r="C5448" t="str">
            <v/>
          </cell>
          <cell r="D5448" t="str">
            <v/>
          </cell>
          <cell r="E5448">
            <v>0</v>
          </cell>
          <cell r="F5448" t="str">
            <v/>
          </cell>
          <cell r="G5448" t="str">
            <v/>
          </cell>
          <cell r="H5448" t="str">
            <v/>
          </cell>
          <cell r="I5448" t="str">
            <v/>
          </cell>
          <cell r="J5448">
            <v>0</v>
          </cell>
          <cell r="K5448">
            <v>0</v>
          </cell>
          <cell r="L5448">
            <v>0</v>
          </cell>
          <cell r="M5448">
            <v>0</v>
          </cell>
          <cell r="N5448">
            <v>0</v>
          </cell>
          <cell r="O5448" t="str">
            <v/>
          </cell>
          <cell r="P5448">
            <v>0</v>
          </cell>
          <cell r="Q5448">
            <v>0</v>
          </cell>
          <cell r="R5448">
            <v>0</v>
          </cell>
          <cell r="S5448">
            <v>0</v>
          </cell>
          <cell r="T5448">
            <v>0</v>
          </cell>
          <cell r="U5448" t="str">
            <v/>
          </cell>
          <cell r="V5448" t="str">
            <v/>
          </cell>
        </row>
        <row r="5449">
          <cell r="A5449">
            <v>5448</v>
          </cell>
          <cell r="B5449">
            <v>0</v>
          </cell>
          <cell r="C5449" t="str">
            <v/>
          </cell>
          <cell r="D5449" t="str">
            <v/>
          </cell>
          <cell r="E5449">
            <v>0</v>
          </cell>
          <cell r="F5449" t="str">
            <v/>
          </cell>
          <cell r="G5449" t="str">
            <v/>
          </cell>
          <cell r="H5449" t="str">
            <v/>
          </cell>
          <cell r="I5449" t="str">
            <v/>
          </cell>
          <cell r="J5449">
            <v>0</v>
          </cell>
          <cell r="K5449">
            <v>0</v>
          </cell>
          <cell r="L5449">
            <v>0</v>
          </cell>
          <cell r="M5449">
            <v>0</v>
          </cell>
          <cell r="N5449">
            <v>0</v>
          </cell>
          <cell r="O5449" t="str">
            <v/>
          </cell>
          <cell r="P5449">
            <v>0</v>
          </cell>
          <cell r="Q5449">
            <v>0</v>
          </cell>
          <cell r="R5449">
            <v>0</v>
          </cell>
          <cell r="S5449">
            <v>0</v>
          </cell>
          <cell r="T5449">
            <v>0</v>
          </cell>
          <cell r="U5449" t="str">
            <v/>
          </cell>
          <cell r="V5449" t="str">
            <v/>
          </cell>
        </row>
        <row r="5450">
          <cell r="A5450">
            <v>5449</v>
          </cell>
          <cell r="B5450">
            <v>0</v>
          </cell>
          <cell r="C5450" t="str">
            <v/>
          </cell>
          <cell r="D5450" t="str">
            <v/>
          </cell>
          <cell r="E5450">
            <v>0</v>
          </cell>
          <cell r="F5450" t="str">
            <v/>
          </cell>
          <cell r="G5450" t="str">
            <v/>
          </cell>
          <cell r="H5450" t="str">
            <v/>
          </cell>
          <cell r="I5450" t="str">
            <v/>
          </cell>
          <cell r="J5450">
            <v>0</v>
          </cell>
          <cell r="K5450">
            <v>0</v>
          </cell>
          <cell r="L5450">
            <v>0</v>
          </cell>
          <cell r="M5450">
            <v>0</v>
          </cell>
          <cell r="N5450">
            <v>0</v>
          </cell>
          <cell r="O5450" t="str">
            <v/>
          </cell>
          <cell r="P5450">
            <v>0</v>
          </cell>
          <cell r="Q5450">
            <v>0</v>
          </cell>
          <cell r="R5450">
            <v>0</v>
          </cell>
          <cell r="S5450">
            <v>0</v>
          </cell>
          <cell r="T5450">
            <v>0</v>
          </cell>
          <cell r="U5450" t="str">
            <v/>
          </cell>
          <cell r="V5450" t="str">
            <v/>
          </cell>
        </row>
        <row r="5451">
          <cell r="A5451">
            <v>5450</v>
          </cell>
          <cell r="B5451">
            <v>0</v>
          </cell>
          <cell r="C5451" t="str">
            <v/>
          </cell>
          <cell r="D5451" t="str">
            <v/>
          </cell>
          <cell r="E5451">
            <v>0</v>
          </cell>
          <cell r="F5451" t="str">
            <v/>
          </cell>
          <cell r="G5451" t="str">
            <v/>
          </cell>
          <cell r="H5451" t="str">
            <v/>
          </cell>
          <cell r="I5451" t="str">
            <v/>
          </cell>
          <cell r="J5451">
            <v>0</v>
          </cell>
          <cell r="K5451">
            <v>0</v>
          </cell>
          <cell r="L5451">
            <v>0</v>
          </cell>
          <cell r="M5451">
            <v>0</v>
          </cell>
          <cell r="N5451">
            <v>0</v>
          </cell>
          <cell r="O5451" t="str">
            <v/>
          </cell>
          <cell r="P5451">
            <v>0</v>
          </cell>
          <cell r="Q5451">
            <v>0</v>
          </cell>
          <cell r="R5451">
            <v>0</v>
          </cell>
          <cell r="S5451">
            <v>0</v>
          </cell>
          <cell r="T5451">
            <v>0</v>
          </cell>
          <cell r="U5451" t="str">
            <v/>
          </cell>
          <cell r="V5451" t="str">
            <v/>
          </cell>
        </row>
        <row r="5452">
          <cell r="A5452">
            <v>5451</v>
          </cell>
          <cell r="B5452">
            <v>0</v>
          </cell>
          <cell r="C5452" t="str">
            <v/>
          </cell>
          <cell r="D5452" t="str">
            <v/>
          </cell>
          <cell r="E5452">
            <v>0</v>
          </cell>
          <cell r="F5452" t="str">
            <v/>
          </cell>
          <cell r="G5452" t="str">
            <v/>
          </cell>
          <cell r="H5452" t="str">
            <v/>
          </cell>
          <cell r="I5452" t="str">
            <v/>
          </cell>
          <cell r="J5452">
            <v>0</v>
          </cell>
          <cell r="K5452">
            <v>0</v>
          </cell>
          <cell r="L5452">
            <v>0</v>
          </cell>
          <cell r="M5452">
            <v>0</v>
          </cell>
          <cell r="N5452">
            <v>0</v>
          </cell>
          <cell r="O5452" t="str">
            <v/>
          </cell>
          <cell r="P5452">
            <v>0</v>
          </cell>
          <cell r="Q5452">
            <v>0</v>
          </cell>
          <cell r="R5452">
            <v>0</v>
          </cell>
          <cell r="S5452">
            <v>0</v>
          </cell>
          <cell r="T5452">
            <v>0</v>
          </cell>
          <cell r="U5452" t="str">
            <v/>
          </cell>
          <cell r="V5452" t="str">
            <v/>
          </cell>
        </row>
        <row r="5453">
          <cell r="A5453">
            <v>5452</v>
          </cell>
          <cell r="B5453">
            <v>0</v>
          </cell>
          <cell r="C5453" t="str">
            <v/>
          </cell>
          <cell r="D5453" t="str">
            <v/>
          </cell>
          <cell r="E5453">
            <v>0</v>
          </cell>
          <cell r="F5453" t="str">
            <v/>
          </cell>
          <cell r="G5453" t="str">
            <v/>
          </cell>
          <cell r="H5453" t="str">
            <v/>
          </cell>
          <cell r="I5453" t="str">
            <v/>
          </cell>
          <cell r="J5453">
            <v>0</v>
          </cell>
          <cell r="K5453">
            <v>0</v>
          </cell>
          <cell r="L5453">
            <v>0</v>
          </cell>
          <cell r="M5453">
            <v>0</v>
          </cell>
          <cell r="N5453">
            <v>0</v>
          </cell>
          <cell r="O5453" t="str">
            <v/>
          </cell>
          <cell r="P5453">
            <v>0</v>
          </cell>
          <cell r="Q5453">
            <v>0</v>
          </cell>
          <cell r="R5453">
            <v>0</v>
          </cell>
          <cell r="S5453">
            <v>0</v>
          </cell>
          <cell r="T5453">
            <v>0</v>
          </cell>
          <cell r="U5453" t="str">
            <v/>
          </cell>
          <cell r="V5453" t="str">
            <v/>
          </cell>
        </row>
        <row r="5454">
          <cell r="A5454">
            <v>5453</v>
          </cell>
          <cell r="B5454">
            <v>0</v>
          </cell>
          <cell r="C5454" t="str">
            <v/>
          </cell>
          <cell r="D5454" t="str">
            <v/>
          </cell>
          <cell r="E5454">
            <v>0</v>
          </cell>
          <cell r="F5454" t="str">
            <v/>
          </cell>
          <cell r="G5454" t="str">
            <v/>
          </cell>
          <cell r="H5454" t="str">
            <v/>
          </cell>
          <cell r="I5454" t="str">
            <v/>
          </cell>
          <cell r="J5454">
            <v>0</v>
          </cell>
          <cell r="K5454">
            <v>0</v>
          </cell>
          <cell r="L5454">
            <v>0</v>
          </cell>
          <cell r="M5454">
            <v>0</v>
          </cell>
          <cell r="N5454">
            <v>0</v>
          </cell>
          <cell r="O5454" t="str">
            <v/>
          </cell>
          <cell r="P5454">
            <v>0</v>
          </cell>
          <cell r="Q5454">
            <v>0</v>
          </cell>
          <cell r="R5454">
            <v>0</v>
          </cell>
          <cell r="S5454">
            <v>0</v>
          </cell>
          <cell r="T5454">
            <v>0</v>
          </cell>
          <cell r="U5454" t="str">
            <v/>
          </cell>
          <cell r="V5454" t="str">
            <v/>
          </cell>
        </row>
        <row r="5455">
          <cell r="A5455">
            <v>5454</v>
          </cell>
          <cell r="B5455">
            <v>0</v>
          </cell>
          <cell r="C5455" t="str">
            <v/>
          </cell>
          <cell r="D5455" t="str">
            <v/>
          </cell>
          <cell r="E5455">
            <v>0</v>
          </cell>
          <cell r="F5455" t="str">
            <v/>
          </cell>
          <cell r="G5455" t="str">
            <v/>
          </cell>
          <cell r="H5455" t="str">
            <v/>
          </cell>
          <cell r="I5455" t="str">
            <v/>
          </cell>
          <cell r="J5455">
            <v>0</v>
          </cell>
          <cell r="K5455">
            <v>0</v>
          </cell>
          <cell r="L5455">
            <v>0</v>
          </cell>
          <cell r="M5455">
            <v>0</v>
          </cell>
          <cell r="N5455">
            <v>0</v>
          </cell>
          <cell r="O5455" t="str">
            <v/>
          </cell>
          <cell r="P5455">
            <v>0</v>
          </cell>
          <cell r="Q5455">
            <v>0</v>
          </cell>
          <cell r="R5455">
            <v>0</v>
          </cell>
          <cell r="S5455">
            <v>0</v>
          </cell>
          <cell r="T5455">
            <v>0</v>
          </cell>
          <cell r="U5455" t="str">
            <v/>
          </cell>
          <cell r="V5455" t="str">
            <v/>
          </cell>
        </row>
        <row r="5456">
          <cell r="A5456">
            <v>5455</v>
          </cell>
          <cell r="B5456">
            <v>0</v>
          </cell>
          <cell r="C5456" t="str">
            <v/>
          </cell>
          <cell r="D5456" t="str">
            <v/>
          </cell>
          <cell r="E5456">
            <v>0</v>
          </cell>
          <cell r="F5456" t="str">
            <v/>
          </cell>
          <cell r="G5456" t="str">
            <v/>
          </cell>
          <cell r="H5456" t="str">
            <v/>
          </cell>
          <cell r="I5456" t="str">
            <v/>
          </cell>
          <cell r="J5456">
            <v>0</v>
          </cell>
          <cell r="K5456">
            <v>0</v>
          </cell>
          <cell r="L5456">
            <v>0</v>
          </cell>
          <cell r="M5456">
            <v>0</v>
          </cell>
          <cell r="N5456">
            <v>0</v>
          </cell>
          <cell r="O5456" t="str">
            <v/>
          </cell>
          <cell r="P5456">
            <v>0</v>
          </cell>
          <cell r="Q5456">
            <v>0</v>
          </cell>
          <cell r="R5456">
            <v>0</v>
          </cell>
          <cell r="S5456">
            <v>0</v>
          </cell>
          <cell r="T5456">
            <v>0</v>
          </cell>
          <cell r="U5456" t="str">
            <v/>
          </cell>
          <cell r="V5456" t="str">
            <v/>
          </cell>
        </row>
        <row r="5457">
          <cell r="A5457">
            <v>5456</v>
          </cell>
          <cell r="B5457">
            <v>0</v>
          </cell>
          <cell r="C5457" t="str">
            <v/>
          </cell>
          <cell r="D5457" t="str">
            <v/>
          </cell>
          <cell r="E5457">
            <v>0</v>
          </cell>
          <cell r="F5457" t="str">
            <v/>
          </cell>
          <cell r="G5457" t="str">
            <v/>
          </cell>
          <cell r="H5457" t="str">
            <v/>
          </cell>
          <cell r="I5457" t="str">
            <v/>
          </cell>
          <cell r="J5457">
            <v>0</v>
          </cell>
          <cell r="K5457">
            <v>0</v>
          </cell>
          <cell r="L5457">
            <v>0</v>
          </cell>
          <cell r="M5457">
            <v>0</v>
          </cell>
          <cell r="N5457">
            <v>0</v>
          </cell>
          <cell r="O5457" t="str">
            <v/>
          </cell>
          <cell r="P5457">
            <v>0</v>
          </cell>
          <cell r="Q5457">
            <v>0</v>
          </cell>
          <cell r="R5457">
            <v>0</v>
          </cell>
          <cell r="S5457">
            <v>0</v>
          </cell>
          <cell r="T5457">
            <v>0</v>
          </cell>
          <cell r="U5457" t="str">
            <v/>
          </cell>
          <cell r="V5457" t="str">
            <v/>
          </cell>
        </row>
        <row r="5458">
          <cell r="A5458">
            <v>5457</v>
          </cell>
          <cell r="B5458">
            <v>0</v>
          </cell>
          <cell r="C5458" t="str">
            <v/>
          </cell>
          <cell r="D5458" t="str">
            <v/>
          </cell>
          <cell r="E5458">
            <v>0</v>
          </cell>
          <cell r="F5458" t="str">
            <v/>
          </cell>
          <cell r="G5458" t="str">
            <v/>
          </cell>
          <cell r="H5458" t="str">
            <v/>
          </cell>
          <cell r="I5458" t="str">
            <v/>
          </cell>
          <cell r="J5458">
            <v>0</v>
          </cell>
          <cell r="K5458">
            <v>0</v>
          </cell>
          <cell r="L5458">
            <v>0</v>
          </cell>
          <cell r="M5458">
            <v>0</v>
          </cell>
          <cell r="N5458">
            <v>0</v>
          </cell>
          <cell r="O5458" t="str">
            <v/>
          </cell>
          <cell r="P5458">
            <v>0</v>
          </cell>
          <cell r="Q5458">
            <v>0</v>
          </cell>
          <cell r="R5458">
            <v>0</v>
          </cell>
          <cell r="S5458">
            <v>0</v>
          </cell>
          <cell r="T5458">
            <v>0</v>
          </cell>
          <cell r="U5458" t="str">
            <v/>
          </cell>
          <cell r="V5458" t="str">
            <v/>
          </cell>
        </row>
        <row r="5459">
          <cell r="A5459">
            <v>5458</v>
          </cell>
          <cell r="B5459">
            <v>0</v>
          </cell>
          <cell r="C5459" t="str">
            <v/>
          </cell>
          <cell r="D5459" t="str">
            <v/>
          </cell>
          <cell r="E5459">
            <v>0</v>
          </cell>
          <cell r="F5459" t="str">
            <v/>
          </cell>
          <cell r="G5459" t="str">
            <v/>
          </cell>
          <cell r="H5459" t="str">
            <v/>
          </cell>
          <cell r="I5459" t="str">
            <v/>
          </cell>
          <cell r="J5459">
            <v>0</v>
          </cell>
          <cell r="K5459">
            <v>0</v>
          </cell>
          <cell r="L5459">
            <v>0</v>
          </cell>
          <cell r="M5459">
            <v>0</v>
          </cell>
          <cell r="N5459">
            <v>0</v>
          </cell>
          <cell r="O5459" t="str">
            <v/>
          </cell>
          <cell r="P5459">
            <v>0</v>
          </cell>
          <cell r="Q5459">
            <v>0</v>
          </cell>
          <cell r="R5459">
            <v>0</v>
          </cell>
          <cell r="S5459">
            <v>0</v>
          </cell>
          <cell r="T5459">
            <v>0</v>
          </cell>
          <cell r="U5459" t="str">
            <v/>
          </cell>
          <cell r="V5459" t="str">
            <v/>
          </cell>
        </row>
        <row r="5460">
          <cell r="A5460">
            <v>5459</v>
          </cell>
          <cell r="B5460">
            <v>0</v>
          </cell>
          <cell r="C5460" t="str">
            <v/>
          </cell>
          <cell r="D5460" t="str">
            <v/>
          </cell>
          <cell r="E5460">
            <v>0</v>
          </cell>
          <cell r="F5460" t="str">
            <v/>
          </cell>
          <cell r="G5460" t="str">
            <v/>
          </cell>
          <cell r="H5460" t="str">
            <v/>
          </cell>
          <cell r="I5460" t="str">
            <v/>
          </cell>
          <cell r="J5460">
            <v>0</v>
          </cell>
          <cell r="K5460">
            <v>0</v>
          </cell>
          <cell r="L5460">
            <v>0</v>
          </cell>
          <cell r="M5460">
            <v>0</v>
          </cell>
          <cell r="N5460">
            <v>0</v>
          </cell>
          <cell r="O5460" t="str">
            <v/>
          </cell>
          <cell r="P5460">
            <v>0</v>
          </cell>
          <cell r="Q5460">
            <v>0</v>
          </cell>
          <cell r="R5460">
            <v>0</v>
          </cell>
          <cell r="S5460">
            <v>0</v>
          </cell>
          <cell r="T5460">
            <v>0</v>
          </cell>
          <cell r="U5460" t="str">
            <v/>
          </cell>
          <cell r="V5460" t="str">
            <v/>
          </cell>
        </row>
        <row r="5461">
          <cell r="A5461">
            <v>5460</v>
          </cell>
          <cell r="B5461">
            <v>0</v>
          </cell>
          <cell r="C5461" t="str">
            <v/>
          </cell>
          <cell r="D5461" t="str">
            <v/>
          </cell>
          <cell r="E5461">
            <v>0</v>
          </cell>
          <cell r="F5461" t="str">
            <v/>
          </cell>
          <cell r="G5461" t="str">
            <v/>
          </cell>
          <cell r="H5461" t="str">
            <v/>
          </cell>
          <cell r="I5461" t="str">
            <v/>
          </cell>
          <cell r="J5461">
            <v>0</v>
          </cell>
          <cell r="K5461">
            <v>0</v>
          </cell>
          <cell r="L5461">
            <v>0</v>
          </cell>
          <cell r="M5461">
            <v>0</v>
          </cell>
          <cell r="N5461">
            <v>0</v>
          </cell>
          <cell r="O5461" t="str">
            <v/>
          </cell>
          <cell r="P5461">
            <v>0</v>
          </cell>
          <cell r="Q5461">
            <v>0</v>
          </cell>
          <cell r="R5461">
            <v>0</v>
          </cell>
          <cell r="S5461">
            <v>0</v>
          </cell>
          <cell r="T5461">
            <v>0</v>
          </cell>
          <cell r="U5461" t="str">
            <v/>
          </cell>
          <cell r="V5461" t="str">
            <v/>
          </cell>
        </row>
        <row r="5462">
          <cell r="A5462">
            <v>5461</v>
          </cell>
          <cell r="B5462">
            <v>0</v>
          </cell>
          <cell r="C5462" t="str">
            <v/>
          </cell>
          <cell r="D5462" t="str">
            <v/>
          </cell>
          <cell r="E5462">
            <v>0</v>
          </cell>
          <cell r="F5462" t="str">
            <v/>
          </cell>
          <cell r="G5462" t="str">
            <v/>
          </cell>
          <cell r="H5462" t="str">
            <v/>
          </cell>
          <cell r="I5462" t="str">
            <v/>
          </cell>
          <cell r="J5462">
            <v>0</v>
          </cell>
          <cell r="K5462">
            <v>0</v>
          </cell>
          <cell r="L5462">
            <v>0</v>
          </cell>
          <cell r="M5462">
            <v>0</v>
          </cell>
          <cell r="N5462">
            <v>0</v>
          </cell>
          <cell r="O5462" t="str">
            <v/>
          </cell>
          <cell r="P5462">
            <v>0</v>
          </cell>
          <cell r="Q5462">
            <v>0</v>
          </cell>
          <cell r="R5462">
            <v>0</v>
          </cell>
          <cell r="S5462">
            <v>0</v>
          </cell>
          <cell r="T5462">
            <v>0</v>
          </cell>
          <cell r="U5462" t="str">
            <v/>
          </cell>
          <cell r="V5462" t="str">
            <v/>
          </cell>
        </row>
        <row r="5463">
          <cell r="A5463">
            <v>5462</v>
          </cell>
          <cell r="B5463">
            <v>0</v>
          </cell>
          <cell r="C5463" t="str">
            <v/>
          </cell>
          <cell r="D5463" t="str">
            <v/>
          </cell>
          <cell r="E5463">
            <v>0</v>
          </cell>
          <cell r="F5463" t="str">
            <v/>
          </cell>
          <cell r="G5463" t="str">
            <v/>
          </cell>
          <cell r="H5463" t="str">
            <v/>
          </cell>
          <cell r="I5463" t="str">
            <v/>
          </cell>
          <cell r="J5463">
            <v>0</v>
          </cell>
          <cell r="K5463">
            <v>0</v>
          </cell>
          <cell r="L5463">
            <v>0</v>
          </cell>
          <cell r="M5463">
            <v>0</v>
          </cell>
          <cell r="N5463">
            <v>0</v>
          </cell>
          <cell r="O5463" t="str">
            <v/>
          </cell>
          <cell r="P5463">
            <v>0</v>
          </cell>
          <cell r="Q5463">
            <v>0</v>
          </cell>
          <cell r="R5463">
            <v>0</v>
          </cell>
          <cell r="S5463">
            <v>0</v>
          </cell>
          <cell r="T5463">
            <v>0</v>
          </cell>
          <cell r="U5463" t="str">
            <v/>
          </cell>
          <cell r="V5463" t="str">
            <v/>
          </cell>
        </row>
        <row r="5464">
          <cell r="A5464">
            <v>5463</v>
          </cell>
          <cell r="B5464">
            <v>0</v>
          </cell>
          <cell r="C5464" t="str">
            <v/>
          </cell>
          <cell r="D5464" t="str">
            <v/>
          </cell>
          <cell r="E5464">
            <v>0</v>
          </cell>
          <cell r="F5464" t="str">
            <v/>
          </cell>
          <cell r="G5464" t="str">
            <v/>
          </cell>
          <cell r="H5464" t="str">
            <v/>
          </cell>
          <cell r="I5464" t="str">
            <v/>
          </cell>
          <cell r="J5464">
            <v>0</v>
          </cell>
          <cell r="K5464">
            <v>0</v>
          </cell>
          <cell r="L5464">
            <v>0</v>
          </cell>
          <cell r="M5464">
            <v>0</v>
          </cell>
          <cell r="N5464">
            <v>0</v>
          </cell>
          <cell r="O5464" t="str">
            <v/>
          </cell>
          <cell r="P5464">
            <v>0</v>
          </cell>
          <cell r="Q5464">
            <v>0</v>
          </cell>
          <cell r="R5464">
            <v>0</v>
          </cell>
          <cell r="S5464">
            <v>0</v>
          </cell>
          <cell r="T5464">
            <v>0</v>
          </cell>
          <cell r="U5464" t="str">
            <v/>
          </cell>
          <cell r="V5464" t="str">
            <v/>
          </cell>
        </row>
        <row r="5465">
          <cell r="A5465">
            <v>5464</v>
          </cell>
          <cell r="B5465">
            <v>0</v>
          </cell>
          <cell r="C5465" t="str">
            <v/>
          </cell>
          <cell r="D5465" t="str">
            <v/>
          </cell>
          <cell r="E5465">
            <v>0</v>
          </cell>
          <cell r="F5465" t="str">
            <v/>
          </cell>
          <cell r="G5465" t="str">
            <v/>
          </cell>
          <cell r="H5465" t="str">
            <v/>
          </cell>
          <cell r="I5465" t="str">
            <v/>
          </cell>
          <cell r="J5465">
            <v>0</v>
          </cell>
          <cell r="K5465">
            <v>0</v>
          </cell>
          <cell r="L5465">
            <v>0</v>
          </cell>
          <cell r="M5465">
            <v>0</v>
          </cell>
          <cell r="N5465">
            <v>0</v>
          </cell>
          <cell r="O5465" t="str">
            <v/>
          </cell>
          <cell r="P5465">
            <v>0</v>
          </cell>
          <cell r="Q5465">
            <v>0</v>
          </cell>
          <cell r="R5465">
            <v>0</v>
          </cell>
          <cell r="S5465">
            <v>0</v>
          </cell>
          <cell r="T5465">
            <v>0</v>
          </cell>
          <cell r="U5465" t="str">
            <v/>
          </cell>
          <cell r="V5465" t="str">
            <v/>
          </cell>
        </row>
        <row r="5466">
          <cell r="A5466">
            <v>5465</v>
          </cell>
          <cell r="B5466">
            <v>0</v>
          </cell>
          <cell r="C5466" t="str">
            <v/>
          </cell>
          <cell r="D5466" t="str">
            <v/>
          </cell>
          <cell r="E5466">
            <v>0</v>
          </cell>
          <cell r="F5466" t="str">
            <v/>
          </cell>
          <cell r="G5466" t="str">
            <v/>
          </cell>
          <cell r="H5466" t="str">
            <v/>
          </cell>
          <cell r="I5466" t="str">
            <v/>
          </cell>
          <cell r="J5466">
            <v>0</v>
          </cell>
          <cell r="K5466">
            <v>0</v>
          </cell>
          <cell r="L5466">
            <v>0</v>
          </cell>
          <cell r="M5466">
            <v>0</v>
          </cell>
          <cell r="N5466">
            <v>0</v>
          </cell>
          <cell r="O5466" t="str">
            <v/>
          </cell>
          <cell r="P5466">
            <v>0</v>
          </cell>
          <cell r="Q5466">
            <v>0</v>
          </cell>
          <cell r="R5466">
            <v>0</v>
          </cell>
          <cell r="S5466">
            <v>0</v>
          </cell>
          <cell r="T5466">
            <v>0</v>
          </cell>
          <cell r="U5466" t="str">
            <v/>
          </cell>
          <cell r="V5466" t="str">
            <v/>
          </cell>
        </row>
        <row r="5467">
          <cell r="A5467">
            <v>5466</v>
          </cell>
          <cell r="B5467">
            <v>0</v>
          </cell>
          <cell r="C5467" t="str">
            <v/>
          </cell>
          <cell r="D5467" t="str">
            <v/>
          </cell>
          <cell r="E5467">
            <v>0</v>
          </cell>
          <cell r="F5467" t="str">
            <v/>
          </cell>
          <cell r="G5467" t="str">
            <v/>
          </cell>
          <cell r="H5467" t="str">
            <v/>
          </cell>
          <cell r="I5467" t="str">
            <v/>
          </cell>
          <cell r="J5467">
            <v>0</v>
          </cell>
          <cell r="K5467">
            <v>0</v>
          </cell>
          <cell r="L5467">
            <v>0</v>
          </cell>
          <cell r="M5467">
            <v>0</v>
          </cell>
          <cell r="N5467">
            <v>0</v>
          </cell>
          <cell r="O5467" t="str">
            <v/>
          </cell>
          <cell r="P5467">
            <v>0</v>
          </cell>
          <cell r="Q5467">
            <v>0</v>
          </cell>
          <cell r="R5467">
            <v>0</v>
          </cell>
          <cell r="S5467">
            <v>0</v>
          </cell>
          <cell r="T5467">
            <v>0</v>
          </cell>
          <cell r="U5467" t="str">
            <v/>
          </cell>
          <cell r="V5467" t="str">
            <v/>
          </cell>
        </row>
        <row r="5468">
          <cell r="A5468">
            <v>5467</v>
          </cell>
          <cell r="B5468">
            <v>0</v>
          </cell>
          <cell r="C5468" t="str">
            <v/>
          </cell>
          <cell r="D5468" t="str">
            <v/>
          </cell>
          <cell r="E5468">
            <v>0</v>
          </cell>
          <cell r="F5468" t="str">
            <v/>
          </cell>
          <cell r="G5468" t="str">
            <v/>
          </cell>
          <cell r="H5468" t="str">
            <v/>
          </cell>
          <cell r="I5468" t="str">
            <v/>
          </cell>
          <cell r="J5468">
            <v>0</v>
          </cell>
          <cell r="K5468">
            <v>0</v>
          </cell>
          <cell r="L5468">
            <v>0</v>
          </cell>
          <cell r="M5468">
            <v>0</v>
          </cell>
          <cell r="N5468">
            <v>0</v>
          </cell>
          <cell r="O5468" t="str">
            <v/>
          </cell>
          <cell r="P5468">
            <v>0</v>
          </cell>
          <cell r="Q5468">
            <v>0</v>
          </cell>
          <cell r="R5468">
            <v>0</v>
          </cell>
          <cell r="S5468">
            <v>0</v>
          </cell>
          <cell r="T5468">
            <v>0</v>
          </cell>
          <cell r="U5468" t="str">
            <v/>
          </cell>
          <cell r="V5468" t="str">
            <v/>
          </cell>
        </row>
        <row r="5469">
          <cell r="A5469">
            <v>5468</v>
          </cell>
          <cell r="B5469">
            <v>0</v>
          </cell>
          <cell r="C5469" t="str">
            <v/>
          </cell>
          <cell r="D5469" t="str">
            <v/>
          </cell>
          <cell r="E5469">
            <v>0</v>
          </cell>
          <cell r="F5469" t="str">
            <v/>
          </cell>
          <cell r="G5469" t="str">
            <v/>
          </cell>
          <cell r="H5469" t="str">
            <v/>
          </cell>
          <cell r="I5469" t="str">
            <v/>
          </cell>
          <cell r="J5469">
            <v>0</v>
          </cell>
          <cell r="K5469">
            <v>0</v>
          </cell>
          <cell r="L5469">
            <v>0</v>
          </cell>
          <cell r="M5469">
            <v>0</v>
          </cell>
          <cell r="N5469">
            <v>0</v>
          </cell>
          <cell r="O5469" t="str">
            <v/>
          </cell>
          <cell r="P5469">
            <v>0</v>
          </cell>
          <cell r="Q5469">
            <v>0</v>
          </cell>
          <cell r="R5469">
            <v>0</v>
          </cell>
          <cell r="S5469">
            <v>0</v>
          </cell>
          <cell r="T5469">
            <v>0</v>
          </cell>
          <cell r="U5469" t="str">
            <v/>
          </cell>
          <cell r="V5469" t="str">
            <v/>
          </cell>
        </row>
        <row r="5470">
          <cell r="A5470">
            <v>5469</v>
          </cell>
          <cell r="B5470">
            <v>0</v>
          </cell>
          <cell r="C5470" t="str">
            <v/>
          </cell>
          <cell r="D5470" t="str">
            <v/>
          </cell>
          <cell r="E5470">
            <v>0</v>
          </cell>
          <cell r="F5470" t="str">
            <v/>
          </cell>
          <cell r="G5470" t="str">
            <v/>
          </cell>
          <cell r="H5470" t="str">
            <v/>
          </cell>
          <cell r="I5470" t="str">
            <v/>
          </cell>
          <cell r="J5470">
            <v>0</v>
          </cell>
          <cell r="K5470">
            <v>0</v>
          </cell>
          <cell r="L5470">
            <v>0</v>
          </cell>
          <cell r="M5470">
            <v>0</v>
          </cell>
          <cell r="N5470">
            <v>0</v>
          </cell>
          <cell r="O5470" t="str">
            <v/>
          </cell>
          <cell r="P5470">
            <v>0</v>
          </cell>
          <cell r="Q5470">
            <v>0</v>
          </cell>
          <cell r="R5470">
            <v>0</v>
          </cell>
          <cell r="S5470">
            <v>0</v>
          </cell>
          <cell r="T5470">
            <v>0</v>
          </cell>
          <cell r="U5470" t="str">
            <v/>
          </cell>
          <cell r="V5470" t="str">
            <v/>
          </cell>
        </row>
        <row r="5471">
          <cell r="A5471">
            <v>5470</v>
          </cell>
          <cell r="B5471">
            <v>0</v>
          </cell>
          <cell r="C5471" t="str">
            <v/>
          </cell>
          <cell r="D5471" t="str">
            <v/>
          </cell>
          <cell r="E5471">
            <v>0</v>
          </cell>
          <cell r="F5471" t="str">
            <v/>
          </cell>
          <cell r="G5471" t="str">
            <v/>
          </cell>
          <cell r="H5471" t="str">
            <v/>
          </cell>
          <cell r="I5471" t="str">
            <v/>
          </cell>
          <cell r="J5471">
            <v>0</v>
          </cell>
          <cell r="K5471">
            <v>0</v>
          </cell>
          <cell r="L5471">
            <v>0</v>
          </cell>
          <cell r="M5471">
            <v>0</v>
          </cell>
          <cell r="N5471">
            <v>0</v>
          </cell>
          <cell r="O5471" t="str">
            <v/>
          </cell>
          <cell r="P5471">
            <v>0</v>
          </cell>
          <cell r="Q5471">
            <v>0</v>
          </cell>
          <cell r="R5471">
            <v>0</v>
          </cell>
          <cell r="S5471">
            <v>0</v>
          </cell>
          <cell r="T5471">
            <v>0</v>
          </cell>
          <cell r="U5471" t="str">
            <v/>
          </cell>
          <cell r="V5471" t="str">
            <v/>
          </cell>
        </row>
        <row r="5472">
          <cell r="A5472">
            <v>5471</v>
          </cell>
          <cell r="B5472">
            <v>0</v>
          </cell>
          <cell r="C5472" t="str">
            <v/>
          </cell>
          <cell r="D5472" t="str">
            <v/>
          </cell>
          <cell r="E5472">
            <v>0</v>
          </cell>
          <cell r="F5472" t="str">
            <v/>
          </cell>
          <cell r="G5472" t="str">
            <v/>
          </cell>
          <cell r="H5472" t="str">
            <v/>
          </cell>
          <cell r="I5472" t="str">
            <v/>
          </cell>
          <cell r="J5472">
            <v>0</v>
          </cell>
          <cell r="K5472">
            <v>0</v>
          </cell>
          <cell r="L5472">
            <v>0</v>
          </cell>
          <cell r="M5472">
            <v>0</v>
          </cell>
          <cell r="N5472">
            <v>0</v>
          </cell>
          <cell r="O5472" t="str">
            <v/>
          </cell>
          <cell r="P5472">
            <v>0</v>
          </cell>
          <cell r="Q5472">
            <v>0</v>
          </cell>
          <cell r="R5472">
            <v>0</v>
          </cell>
          <cell r="S5472">
            <v>0</v>
          </cell>
          <cell r="T5472">
            <v>0</v>
          </cell>
          <cell r="U5472" t="str">
            <v/>
          </cell>
          <cell r="V5472" t="str">
            <v/>
          </cell>
        </row>
        <row r="5473">
          <cell r="A5473">
            <v>5472</v>
          </cell>
          <cell r="B5473">
            <v>0</v>
          </cell>
          <cell r="C5473" t="str">
            <v/>
          </cell>
          <cell r="D5473" t="str">
            <v/>
          </cell>
          <cell r="E5473">
            <v>0</v>
          </cell>
          <cell r="F5473" t="str">
            <v/>
          </cell>
          <cell r="G5473" t="str">
            <v/>
          </cell>
          <cell r="H5473" t="str">
            <v/>
          </cell>
          <cell r="I5473" t="str">
            <v/>
          </cell>
          <cell r="J5473">
            <v>0</v>
          </cell>
          <cell r="K5473">
            <v>0</v>
          </cell>
          <cell r="L5473">
            <v>0</v>
          </cell>
          <cell r="M5473">
            <v>0</v>
          </cell>
          <cell r="N5473">
            <v>0</v>
          </cell>
          <cell r="O5473" t="str">
            <v/>
          </cell>
          <cell r="P5473">
            <v>0</v>
          </cell>
          <cell r="Q5473">
            <v>0</v>
          </cell>
          <cell r="R5473">
            <v>0</v>
          </cell>
          <cell r="S5473">
            <v>0</v>
          </cell>
          <cell r="T5473">
            <v>0</v>
          </cell>
          <cell r="U5473" t="str">
            <v/>
          </cell>
          <cell r="V5473" t="str">
            <v/>
          </cell>
        </row>
        <row r="5474">
          <cell r="A5474">
            <v>5473</v>
          </cell>
          <cell r="B5474">
            <v>0</v>
          </cell>
          <cell r="C5474" t="str">
            <v/>
          </cell>
          <cell r="D5474" t="str">
            <v/>
          </cell>
          <cell r="E5474">
            <v>0</v>
          </cell>
          <cell r="F5474" t="str">
            <v/>
          </cell>
          <cell r="G5474" t="str">
            <v/>
          </cell>
          <cell r="H5474" t="str">
            <v/>
          </cell>
          <cell r="I5474" t="str">
            <v/>
          </cell>
          <cell r="J5474">
            <v>0</v>
          </cell>
          <cell r="K5474">
            <v>0</v>
          </cell>
          <cell r="L5474">
            <v>0</v>
          </cell>
          <cell r="M5474">
            <v>0</v>
          </cell>
          <cell r="N5474">
            <v>0</v>
          </cell>
          <cell r="O5474" t="str">
            <v/>
          </cell>
          <cell r="P5474">
            <v>0</v>
          </cell>
          <cell r="Q5474">
            <v>0</v>
          </cell>
          <cell r="R5474">
            <v>0</v>
          </cell>
          <cell r="S5474">
            <v>0</v>
          </cell>
          <cell r="T5474">
            <v>0</v>
          </cell>
          <cell r="U5474" t="str">
            <v/>
          </cell>
          <cell r="V5474" t="str">
            <v/>
          </cell>
        </row>
        <row r="5475">
          <cell r="A5475">
            <v>5474</v>
          </cell>
          <cell r="B5475">
            <v>0</v>
          </cell>
          <cell r="C5475" t="str">
            <v/>
          </cell>
          <cell r="D5475" t="str">
            <v/>
          </cell>
          <cell r="E5475">
            <v>0</v>
          </cell>
          <cell r="F5475" t="str">
            <v/>
          </cell>
          <cell r="G5475" t="str">
            <v/>
          </cell>
          <cell r="H5475" t="str">
            <v/>
          </cell>
          <cell r="I5475" t="str">
            <v/>
          </cell>
          <cell r="J5475">
            <v>0</v>
          </cell>
          <cell r="K5475">
            <v>0</v>
          </cell>
          <cell r="L5475">
            <v>0</v>
          </cell>
          <cell r="M5475">
            <v>0</v>
          </cell>
          <cell r="N5475">
            <v>0</v>
          </cell>
          <cell r="O5475" t="str">
            <v/>
          </cell>
          <cell r="P5475">
            <v>0</v>
          </cell>
          <cell r="Q5475">
            <v>0</v>
          </cell>
          <cell r="R5475">
            <v>0</v>
          </cell>
          <cell r="S5475">
            <v>0</v>
          </cell>
          <cell r="T5475">
            <v>0</v>
          </cell>
          <cell r="U5475" t="str">
            <v/>
          </cell>
          <cell r="V5475" t="str">
            <v/>
          </cell>
        </row>
        <row r="5476">
          <cell r="A5476">
            <v>5475</v>
          </cell>
          <cell r="B5476">
            <v>0</v>
          </cell>
          <cell r="C5476" t="str">
            <v/>
          </cell>
          <cell r="D5476" t="str">
            <v/>
          </cell>
          <cell r="E5476">
            <v>0</v>
          </cell>
          <cell r="F5476" t="str">
            <v/>
          </cell>
          <cell r="G5476" t="str">
            <v/>
          </cell>
          <cell r="H5476" t="str">
            <v/>
          </cell>
          <cell r="I5476" t="str">
            <v/>
          </cell>
          <cell r="J5476">
            <v>0</v>
          </cell>
          <cell r="K5476">
            <v>0</v>
          </cell>
          <cell r="L5476">
            <v>0</v>
          </cell>
          <cell r="M5476">
            <v>0</v>
          </cell>
          <cell r="N5476">
            <v>0</v>
          </cell>
          <cell r="O5476" t="str">
            <v/>
          </cell>
          <cell r="P5476">
            <v>0</v>
          </cell>
          <cell r="Q5476">
            <v>0</v>
          </cell>
          <cell r="R5476">
            <v>0</v>
          </cell>
          <cell r="S5476">
            <v>0</v>
          </cell>
          <cell r="T5476">
            <v>0</v>
          </cell>
          <cell r="U5476" t="str">
            <v/>
          </cell>
          <cell r="V5476" t="str">
            <v/>
          </cell>
        </row>
        <row r="5477">
          <cell r="A5477">
            <v>5476</v>
          </cell>
          <cell r="B5477">
            <v>0</v>
          </cell>
          <cell r="C5477" t="str">
            <v/>
          </cell>
          <cell r="D5477" t="str">
            <v/>
          </cell>
          <cell r="E5477">
            <v>0</v>
          </cell>
          <cell r="F5477" t="str">
            <v/>
          </cell>
          <cell r="G5477" t="str">
            <v/>
          </cell>
          <cell r="H5477" t="str">
            <v/>
          </cell>
          <cell r="I5477" t="str">
            <v/>
          </cell>
          <cell r="J5477">
            <v>0</v>
          </cell>
          <cell r="K5477">
            <v>0</v>
          </cell>
          <cell r="L5477">
            <v>0</v>
          </cell>
          <cell r="M5477">
            <v>0</v>
          </cell>
          <cell r="N5477">
            <v>0</v>
          </cell>
          <cell r="O5477" t="str">
            <v/>
          </cell>
          <cell r="P5477">
            <v>0</v>
          </cell>
          <cell r="Q5477">
            <v>0</v>
          </cell>
          <cell r="R5477">
            <v>0</v>
          </cell>
          <cell r="S5477">
            <v>0</v>
          </cell>
          <cell r="T5477">
            <v>0</v>
          </cell>
          <cell r="U5477" t="str">
            <v/>
          </cell>
          <cell r="V5477" t="str">
            <v/>
          </cell>
        </row>
        <row r="5478">
          <cell r="A5478">
            <v>5477</v>
          </cell>
          <cell r="B5478">
            <v>0</v>
          </cell>
          <cell r="C5478" t="str">
            <v/>
          </cell>
          <cell r="D5478" t="str">
            <v/>
          </cell>
          <cell r="E5478">
            <v>0</v>
          </cell>
          <cell r="F5478" t="str">
            <v/>
          </cell>
          <cell r="G5478" t="str">
            <v/>
          </cell>
          <cell r="H5478" t="str">
            <v/>
          </cell>
          <cell r="I5478" t="str">
            <v/>
          </cell>
          <cell r="J5478">
            <v>0</v>
          </cell>
          <cell r="K5478">
            <v>0</v>
          </cell>
          <cell r="L5478">
            <v>0</v>
          </cell>
          <cell r="M5478">
            <v>0</v>
          </cell>
          <cell r="N5478">
            <v>0</v>
          </cell>
          <cell r="O5478" t="str">
            <v/>
          </cell>
          <cell r="P5478">
            <v>0</v>
          </cell>
          <cell r="Q5478">
            <v>0</v>
          </cell>
          <cell r="R5478">
            <v>0</v>
          </cell>
          <cell r="S5478">
            <v>0</v>
          </cell>
          <cell r="T5478">
            <v>0</v>
          </cell>
          <cell r="U5478" t="str">
            <v/>
          </cell>
          <cell r="V5478" t="str">
            <v/>
          </cell>
        </row>
        <row r="5479">
          <cell r="A5479">
            <v>5478</v>
          </cell>
          <cell r="B5479">
            <v>0</v>
          </cell>
          <cell r="C5479" t="str">
            <v/>
          </cell>
          <cell r="D5479" t="str">
            <v/>
          </cell>
          <cell r="E5479">
            <v>0</v>
          </cell>
          <cell r="F5479" t="str">
            <v/>
          </cell>
          <cell r="G5479" t="str">
            <v/>
          </cell>
          <cell r="H5479" t="str">
            <v/>
          </cell>
          <cell r="I5479" t="str">
            <v/>
          </cell>
          <cell r="J5479">
            <v>0</v>
          </cell>
          <cell r="K5479">
            <v>0</v>
          </cell>
          <cell r="L5479">
            <v>0</v>
          </cell>
          <cell r="M5479">
            <v>0</v>
          </cell>
          <cell r="N5479">
            <v>0</v>
          </cell>
          <cell r="O5479" t="str">
            <v/>
          </cell>
          <cell r="P5479">
            <v>0</v>
          </cell>
          <cell r="Q5479">
            <v>0</v>
          </cell>
          <cell r="R5479">
            <v>0</v>
          </cell>
          <cell r="S5479">
            <v>0</v>
          </cell>
          <cell r="T5479">
            <v>0</v>
          </cell>
          <cell r="U5479" t="str">
            <v/>
          </cell>
          <cell r="V5479" t="str">
            <v/>
          </cell>
        </row>
        <row r="5480">
          <cell r="A5480">
            <v>5479</v>
          </cell>
          <cell r="B5480">
            <v>0</v>
          </cell>
          <cell r="C5480" t="str">
            <v/>
          </cell>
          <cell r="D5480" t="str">
            <v/>
          </cell>
          <cell r="E5480">
            <v>0</v>
          </cell>
          <cell r="F5480" t="str">
            <v/>
          </cell>
          <cell r="G5480" t="str">
            <v/>
          </cell>
          <cell r="H5480" t="str">
            <v/>
          </cell>
          <cell r="I5480" t="str">
            <v/>
          </cell>
          <cell r="J5480">
            <v>0</v>
          </cell>
          <cell r="K5480">
            <v>0</v>
          </cell>
          <cell r="L5480">
            <v>0</v>
          </cell>
          <cell r="M5480">
            <v>0</v>
          </cell>
          <cell r="N5480">
            <v>0</v>
          </cell>
          <cell r="O5480" t="str">
            <v/>
          </cell>
          <cell r="P5480">
            <v>0</v>
          </cell>
          <cell r="Q5480">
            <v>0</v>
          </cell>
          <cell r="R5480">
            <v>0</v>
          </cell>
          <cell r="S5480">
            <v>0</v>
          </cell>
          <cell r="T5480">
            <v>0</v>
          </cell>
          <cell r="U5480" t="str">
            <v/>
          </cell>
          <cell r="V5480" t="str">
            <v/>
          </cell>
        </row>
        <row r="5481">
          <cell r="A5481">
            <v>5480</v>
          </cell>
          <cell r="B5481">
            <v>0</v>
          </cell>
          <cell r="C5481" t="str">
            <v/>
          </cell>
          <cell r="D5481" t="str">
            <v/>
          </cell>
          <cell r="E5481">
            <v>0</v>
          </cell>
          <cell r="F5481" t="str">
            <v/>
          </cell>
          <cell r="G5481" t="str">
            <v/>
          </cell>
          <cell r="H5481" t="str">
            <v/>
          </cell>
          <cell r="I5481" t="str">
            <v/>
          </cell>
          <cell r="J5481">
            <v>0</v>
          </cell>
          <cell r="K5481">
            <v>0</v>
          </cell>
          <cell r="L5481">
            <v>0</v>
          </cell>
          <cell r="M5481">
            <v>0</v>
          </cell>
          <cell r="N5481">
            <v>0</v>
          </cell>
          <cell r="O5481" t="str">
            <v/>
          </cell>
          <cell r="P5481">
            <v>0</v>
          </cell>
          <cell r="Q5481">
            <v>0</v>
          </cell>
          <cell r="R5481">
            <v>0</v>
          </cell>
          <cell r="S5481">
            <v>0</v>
          </cell>
          <cell r="T5481">
            <v>0</v>
          </cell>
          <cell r="U5481" t="str">
            <v/>
          </cell>
          <cell r="V5481" t="str">
            <v/>
          </cell>
        </row>
        <row r="5482">
          <cell r="A5482">
            <v>5481</v>
          </cell>
          <cell r="B5482">
            <v>0</v>
          </cell>
          <cell r="C5482" t="str">
            <v/>
          </cell>
          <cell r="D5482" t="str">
            <v/>
          </cell>
          <cell r="E5482">
            <v>0</v>
          </cell>
          <cell r="F5482" t="str">
            <v/>
          </cell>
          <cell r="G5482" t="str">
            <v/>
          </cell>
          <cell r="H5482" t="str">
            <v/>
          </cell>
          <cell r="I5482" t="str">
            <v/>
          </cell>
          <cell r="J5482">
            <v>0</v>
          </cell>
          <cell r="K5482">
            <v>0</v>
          </cell>
          <cell r="L5482">
            <v>0</v>
          </cell>
          <cell r="M5482">
            <v>0</v>
          </cell>
          <cell r="N5482">
            <v>0</v>
          </cell>
          <cell r="O5482" t="str">
            <v/>
          </cell>
          <cell r="P5482">
            <v>0</v>
          </cell>
          <cell r="Q5482">
            <v>0</v>
          </cell>
          <cell r="R5482">
            <v>0</v>
          </cell>
          <cell r="S5482">
            <v>0</v>
          </cell>
          <cell r="T5482">
            <v>0</v>
          </cell>
          <cell r="U5482" t="str">
            <v/>
          </cell>
          <cell r="V5482" t="str">
            <v/>
          </cell>
        </row>
        <row r="5483">
          <cell r="A5483">
            <v>5482</v>
          </cell>
          <cell r="B5483">
            <v>0</v>
          </cell>
          <cell r="C5483" t="str">
            <v/>
          </cell>
          <cell r="D5483" t="str">
            <v/>
          </cell>
          <cell r="E5483">
            <v>0</v>
          </cell>
          <cell r="F5483" t="str">
            <v/>
          </cell>
          <cell r="G5483" t="str">
            <v/>
          </cell>
          <cell r="H5483" t="str">
            <v/>
          </cell>
          <cell r="I5483" t="str">
            <v/>
          </cell>
          <cell r="J5483">
            <v>0</v>
          </cell>
          <cell r="K5483">
            <v>0</v>
          </cell>
          <cell r="L5483">
            <v>0</v>
          </cell>
          <cell r="M5483">
            <v>0</v>
          </cell>
          <cell r="N5483">
            <v>0</v>
          </cell>
          <cell r="O5483" t="str">
            <v/>
          </cell>
          <cell r="P5483">
            <v>0</v>
          </cell>
          <cell r="Q5483">
            <v>0</v>
          </cell>
          <cell r="R5483">
            <v>0</v>
          </cell>
          <cell r="S5483">
            <v>0</v>
          </cell>
          <cell r="T5483">
            <v>0</v>
          </cell>
          <cell r="U5483" t="str">
            <v/>
          </cell>
          <cell r="V5483" t="str">
            <v/>
          </cell>
        </row>
        <row r="5484">
          <cell r="A5484">
            <v>5483</v>
          </cell>
          <cell r="B5484">
            <v>0</v>
          </cell>
          <cell r="C5484" t="str">
            <v/>
          </cell>
          <cell r="D5484" t="str">
            <v/>
          </cell>
          <cell r="E5484">
            <v>0</v>
          </cell>
          <cell r="F5484" t="str">
            <v/>
          </cell>
          <cell r="G5484" t="str">
            <v/>
          </cell>
          <cell r="H5484" t="str">
            <v/>
          </cell>
          <cell r="I5484" t="str">
            <v/>
          </cell>
          <cell r="J5484">
            <v>0</v>
          </cell>
          <cell r="K5484">
            <v>0</v>
          </cell>
          <cell r="L5484">
            <v>0</v>
          </cell>
          <cell r="M5484">
            <v>0</v>
          </cell>
          <cell r="N5484">
            <v>0</v>
          </cell>
          <cell r="O5484" t="str">
            <v/>
          </cell>
          <cell r="P5484">
            <v>0</v>
          </cell>
          <cell r="Q5484">
            <v>0</v>
          </cell>
          <cell r="R5484">
            <v>0</v>
          </cell>
          <cell r="S5484">
            <v>0</v>
          </cell>
          <cell r="T5484">
            <v>0</v>
          </cell>
          <cell r="U5484" t="str">
            <v/>
          </cell>
          <cell r="V5484" t="str">
            <v/>
          </cell>
        </row>
        <row r="5485">
          <cell r="A5485">
            <v>5484</v>
          </cell>
          <cell r="B5485">
            <v>0</v>
          </cell>
          <cell r="C5485" t="str">
            <v/>
          </cell>
          <cell r="D5485" t="str">
            <v/>
          </cell>
          <cell r="E5485">
            <v>0</v>
          </cell>
          <cell r="F5485" t="str">
            <v/>
          </cell>
          <cell r="G5485" t="str">
            <v/>
          </cell>
          <cell r="H5485" t="str">
            <v/>
          </cell>
          <cell r="I5485" t="str">
            <v/>
          </cell>
          <cell r="J5485">
            <v>0</v>
          </cell>
          <cell r="K5485">
            <v>0</v>
          </cell>
          <cell r="L5485">
            <v>0</v>
          </cell>
          <cell r="M5485">
            <v>0</v>
          </cell>
          <cell r="N5485">
            <v>0</v>
          </cell>
          <cell r="O5485" t="str">
            <v/>
          </cell>
          <cell r="P5485">
            <v>0</v>
          </cell>
          <cell r="Q5485">
            <v>0</v>
          </cell>
          <cell r="R5485">
            <v>0</v>
          </cell>
          <cell r="S5485">
            <v>0</v>
          </cell>
          <cell r="T5485">
            <v>0</v>
          </cell>
          <cell r="U5485" t="str">
            <v/>
          </cell>
          <cell r="V5485" t="str">
            <v/>
          </cell>
        </row>
        <row r="5486">
          <cell r="A5486">
            <v>5485</v>
          </cell>
          <cell r="B5486">
            <v>0</v>
          </cell>
          <cell r="C5486" t="str">
            <v/>
          </cell>
          <cell r="D5486" t="str">
            <v/>
          </cell>
          <cell r="E5486">
            <v>0</v>
          </cell>
          <cell r="F5486" t="str">
            <v/>
          </cell>
          <cell r="G5486" t="str">
            <v/>
          </cell>
          <cell r="H5486" t="str">
            <v/>
          </cell>
          <cell r="I5486" t="str">
            <v/>
          </cell>
          <cell r="J5486">
            <v>0</v>
          </cell>
          <cell r="K5486">
            <v>0</v>
          </cell>
          <cell r="L5486">
            <v>0</v>
          </cell>
          <cell r="M5486">
            <v>0</v>
          </cell>
          <cell r="N5486">
            <v>0</v>
          </cell>
          <cell r="O5486" t="str">
            <v/>
          </cell>
          <cell r="P5486">
            <v>0</v>
          </cell>
          <cell r="Q5486">
            <v>0</v>
          </cell>
          <cell r="R5486">
            <v>0</v>
          </cell>
          <cell r="S5486">
            <v>0</v>
          </cell>
          <cell r="T5486">
            <v>0</v>
          </cell>
          <cell r="U5486" t="str">
            <v/>
          </cell>
          <cell r="V5486" t="str">
            <v/>
          </cell>
        </row>
        <row r="5487">
          <cell r="A5487">
            <v>5486</v>
          </cell>
          <cell r="B5487">
            <v>0</v>
          </cell>
          <cell r="C5487" t="str">
            <v/>
          </cell>
          <cell r="D5487" t="str">
            <v/>
          </cell>
          <cell r="E5487">
            <v>0</v>
          </cell>
          <cell r="F5487" t="str">
            <v/>
          </cell>
          <cell r="G5487" t="str">
            <v/>
          </cell>
          <cell r="H5487" t="str">
            <v/>
          </cell>
          <cell r="I5487" t="str">
            <v/>
          </cell>
          <cell r="J5487">
            <v>0</v>
          </cell>
          <cell r="K5487">
            <v>0</v>
          </cell>
          <cell r="L5487">
            <v>0</v>
          </cell>
          <cell r="M5487">
            <v>0</v>
          </cell>
          <cell r="N5487">
            <v>0</v>
          </cell>
          <cell r="O5487" t="str">
            <v/>
          </cell>
          <cell r="P5487">
            <v>0</v>
          </cell>
          <cell r="Q5487">
            <v>0</v>
          </cell>
          <cell r="R5487">
            <v>0</v>
          </cell>
          <cell r="S5487">
            <v>0</v>
          </cell>
          <cell r="T5487">
            <v>0</v>
          </cell>
          <cell r="U5487" t="str">
            <v/>
          </cell>
          <cell r="V5487" t="str">
            <v/>
          </cell>
        </row>
        <row r="5488">
          <cell r="A5488">
            <v>5487</v>
          </cell>
          <cell r="B5488">
            <v>0</v>
          </cell>
          <cell r="C5488" t="str">
            <v/>
          </cell>
          <cell r="D5488" t="str">
            <v/>
          </cell>
          <cell r="E5488">
            <v>0</v>
          </cell>
          <cell r="F5488" t="str">
            <v/>
          </cell>
          <cell r="G5488" t="str">
            <v/>
          </cell>
          <cell r="H5488" t="str">
            <v/>
          </cell>
          <cell r="I5488" t="str">
            <v/>
          </cell>
          <cell r="J5488">
            <v>0</v>
          </cell>
          <cell r="K5488">
            <v>0</v>
          </cell>
          <cell r="L5488">
            <v>0</v>
          </cell>
          <cell r="M5488">
            <v>0</v>
          </cell>
          <cell r="N5488">
            <v>0</v>
          </cell>
          <cell r="O5488" t="str">
            <v/>
          </cell>
          <cell r="P5488">
            <v>0</v>
          </cell>
          <cell r="Q5488">
            <v>0</v>
          </cell>
          <cell r="R5488">
            <v>0</v>
          </cell>
          <cell r="S5488">
            <v>0</v>
          </cell>
          <cell r="T5488">
            <v>0</v>
          </cell>
          <cell r="U5488" t="str">
            <v/>
          </cell>
          <cell r="V5488" t="str">
            <v/>
          </cell>
        </row>
        <row r="5489">
          <cell r="A5489">
            <v>5488</v>
          </cell>
          <cell r="B5489">
            <v>0</v>
          </cell>
          <cell r="C5489" t="str">
            <v/>
          </cell>
          <cell r="D5489" t="str">
            <v/>
          </cell>
          <cell r="E5489">
            <v>0</v>
          </cell>
          <cell r="F5489" t="str">
            <v/>
          </cell>
          <cell r="G5489" t="str">
            <v/>
          </cell>
          <cell r="H5489" t="str">
            <v/>
          </cell>
          <cell r="I5489" t="str">
            <v/>
          </cell>
          <cell r="J5489">
            <v>0</v>
          </cell>
          <cell r="K5489">
            <v>0</v>
          </cell>
          <cell r="L5489">
            <v>0</v>
          </cell>
          <cell r="M5489">
            <v>0</v>
          </cell>
          <cell r="N5489">
            <v>0</v>
          </cell>
          <cell r="O5489" t="str">
            <v/>
          </cell>
          <cell r="P5489">
            <v>0</v>
          </cell>
          <cell r="Q5489">
            <v>0</v>
          </cell>
          <cell r="R5489">
            <v>0</v>
          </cell>
          <cell r="S5489">
            <v>0</v>
          </cell>
          <cell r="T5489">
            <v>0</v>
          </cell>
          <cell r="U5489" t="str">
            <v/>
          </cell>
          <cell r="V5489" t="str">
            <v/>
          </cell>
        </row>
        <row r="5490">
          <cell r="A5490">
            <v>5489</v>
          </cell>
          <cell r="B5490">
            <v>0</v>
          </cell>
          <cell r="C5490" t="str">
            <v/>
          </cell>
          <cell r="D5490" t="str">
            <v/>
          </cell>
          <cell r="E5490">
            <v>0</v>
          </cell>
          <cell r="F5490" t="str">
            <v/>
          </cell>
          <cell r="G5490" t="str">
            <v/>
          </cell>
          <cell r="H5490" t="str">
            <v/>
          </cell>
          <cell r="I5490" t="str">
            <v/>
          </cell>
          <cell r="J5490">
            <v>0</v>
          </cell>
          <cell r="K5490">
            <v>0</v>
          </cell>
          <cell r="L5490">
            <v>0</v>
          </cell>
          <cell r="M5490">
            <v>0</v>
          </cell>
          <cell r="N5490">
            <v>0</v>
          </cell>
          <cell r="O5490" t="str">
            <v/>
          </cell>
          <cell r="P5490">
            <v>0</v>
          </cell>
          <cell r="Q5490">
            <v>0</v>
          </cell>
          <cell r="R5490">
            <v>0</v>
          </cell>
          <cell r="S5490">
            <v>0</v>
          </cell>
          <cell r="T5490">
            <v>0</v>
          </cell>
          <cell r="U5490" t="str">
            <v/>
          </cell>
          <cell r="V5490" t="str">
            <v/>
          </cell>
        </row>
        <row r="5491">
          <cell r="A5491">
            <v>5490</v>
          </cell>
          <cell r="B5491">
            <v>0</v>
          </cell>
          <cell r="C5491" t="str">
            <v/>
          </cell>
          <cell r="D5491" t="str">
            <v/>
          </cell>
          <cell r="E5491">
            <v>0</v>
          </cell>
          <cell r="F5491" t="str">
            <v/>
          </cell>
          <cell r="G5491" t="str">
            <v/>
          </cell>
          <cell r="H5491" t="str">
            <v/>
          </cell>
          <cell r="I5491" t="str">
            <v/>
          </cell>
          <cell r="J5491">
            <v>0</v>
          </cell>
          <cell r="K5491">
            <v>0</v>
          </cell>
          <cell r="L5491">
            <v>0</v>
          </cell>
          <cell r="M5491">
            <v>0</v>
          </cell>
          <cell r="N5491">
            <v>0</v>
          </cell>
          <cell r="O5491" t="str">
            <v/>
          </cell>
          <cell r="P5491">
            <v>0</v>
          </cell>
          <cell r="Q5491">
            <v>0</v>
          </cell>
          <cell r="R5491">
            <v>0</v>
          </cell>
          <cell r="S5491">
            <v>0</v>
          </cell>
          <cell r="T5491">
            <v>0</v>
          </cell>
          <cell r="U5491" t="str">
            <v/>
          </cell>
          <cell r="V5491" t="str">
            <v/>
          </cell>
        </row>
        <row r="5492">
          <cell r="A5492">
            <v>5491</v>
          </cell>
          <cell r="B5492">
            <v>0</v>
          </cell>
          <cell r="C5492" t="str">
            <v/>
          </cell>
          <cell r="D5492" t="str">
            <v/>
          </cell>
          <cell r="E5492">
            <v>0</v>
          </cell>
          <cell r="F5492" t="str">
            <v/>
          </cell>
          <cell r="G5492" t="str">
            <v/>
          </cell>
          <cell r="H5492" t="str">
            <v/>
          </cell>
          <cell r="I5492" t="str">
            <v/>
          </cell>
          <cell r="J5492">
            <v>0</v>
          </cell>
          <cell r="K5492">
            <v>0</v>
          </cell>
          <cell r="L5492">
            <v>0</v>
          </cell>
          <cell r="M5492">
            <v>0</v>
          </cell>
          <cell r="N5492">
            <v>0</v>
          </cell>
          <cell r="O5492" t="str">
            <v/>
          </cell>
          <cell r="P5492">
            <v>0</v>
          </cell>
          <cell r="Q5492">
            <v>0</v>
          </cell>
          <cell r="R5492">
            <v>0</v>
          </cell>
          <cell r="S5492">
            <v>0</v>
          </cell>
          <cell r="T5492">
            <v>0</v>
          </cell>
          <cell r="U5492" t="str">
            <v/>
          </cell>
          <cell r="V5492" t="str">
            <v/>
          </cell>
        </row>
        <row r="5493">
          <cell r="A5493">
            <v>5492</v>
          </cell>
          <cell r="B5493">
            <v>0</v>
          </cell>
          <cell r="C5493" t="str">
            <v/>
          </cell>
          <cell r="D5493" t="str">
            <v/>
          </cell>
          <cell r="E5493">
            <v>0</v>
          </cell>
          <cell r="F5493" t="str">
            <v/>
          </cell>
          <cell r="G5493" t="str">
            <v/>
          </cell>
          <cell r="H5493" t="str">
            <v/>
          </cell>
          <cell r="I5493" t="str">
            <v/>
          </cell>
          <cell r="J5493">
            <v>0</v>
          </cell>
          <cell r="K5493">
            <v>0</v>
          </cell>
          <cell r="L5493">
            <v>0</v>
          </cell>
          <cell r="M5493">
            <v>0</v>
          </cell>
          <cell r="N5493">
            <v>0</v>
          </cell>
          <cell r="O5493" t="str">
            <v/>
          </cell>
          <cell r="P5493">
            <v>0</v>
          </cell>
          <cell r="Q5493">
            <v>0</v>
          </cell>
          <cell r="R5493">
            <v>0</v>
          </cell>
          <cell r="S5493">
            <v>0</v>
          </cell>
          <cell r="T5493">
            <v>0</v>
          </cell>
          <cell r="U5493" t="str">
            <v/>
          </cell>
          <cell r="V5493" t="str">
            <v/>
          </cell>
        </row>
        <row r="5494">
          <cell r="A5494">
            <v>5493</v>
          </cell>
          <cell r="B5494">
            <v>0</v>
          </cell>
          <cell r="C5494" t="str">
            <v/>
          </cell>
          <cell r="D5494" t="str">
            <v/>
          </cell>
          <cell r="E5494">
            <v>0</v>
          </cell>
          <cell r="F5494" t="str">
            <v/>
          </cell>
          <cell r="G5494" t="str">
            <v/>
          </cell>
          <cell r="H5494" t="str">
            <v/>
          </cell>
          <cell r="I5494" t="str">
            <v/>
          </cell>
          <cell r="J5494">
            <v>0</v>
          </cell>
          <cell r="K5494">
            <v>0</v>
          </cell>
          <cell r="L5494">
            <v>0</v>
          </cell>
          <cell r="M5494">
            <v>0</v>
          </cell>
          <cell r="N5494">
            <v>0</v>
          </cell>
          <cell r="O5494" t="str">
            <v/>
          </cell>
          <cell r="P5494">
            <v>0</v>
          </cell>
          <cell r="Q5494">
            <v>0</v>
          </cell>
          <cell r="R5494">
            <v>0</v>
          </cell>
          <cell r="S5494">
            <v>0</v>
          </cell>
          <cell r="T5494">
            <v>0</v>
          </cell>
          <cell r="U5494" t="str">
            <v/>
          </cell>
          <cell r="V5494" t="str">
            <v/>
          </cell>
        </row>
        <row r="5495">
          <cell r="A5495">
            <v>5494</v>
          </cell>
          <cell r="B5495">
            <v>0</v>
          </cell>
          <cell r="C5495" t="str">
            <v/>
          </cell>
          <cell r="D5495" t="str">
            <v/>
          </cell>
          <cell r="E5495">
            <v>0</v>
          </cell>
          <cell r="F5495" t="str">
            <v/>
          </cell>
          <cell r="G5495" t="str">
            <v/>
          </cell>
          <cell r="H5495" t="str">
            <v/>
          </cell>
          <cell r="I5495" t="str">
            <v/>
          </cell>
          <cell r="J5495">
            <v>0</v>
          </cell>
          <cell r="K5495">
            <v>0</v>
          </cell>
          <cell r="L5495">
            <v>0</v>
          </cell>
          <cell r="M5495">
            <v>0</v>
          </cell>
          <cell r="N5495">
            <v>0</v>
          </cell>
          <cell r="O5495" t="str">
            <v/>
          </cell>
          <cell r="P5495">
            <v>0</v>
          </cell>
          <cell r="Q5495">
            <v>0</v>
          </cell>
          <cell r="R5495">
            <v>0</v>
          </cell>
          <cell r="S5495">
            <v>0</v>
          </cell>
          <cell r="T5495">
            <v>0</v>
          </cell>
          <cell r="U5495" t="str">
            <v/>
          </cell>
          <cell r="V5495" t="str">
            <v/>
          </cell>
        </row>
        <row r="5496">
          <cell r="A5496">
            <v>5495</v>
          </cell>
          <cell r="B5496">
            <v>0</v>
          </cell>
          <cell r="C5496" t="str">
            <v/>
          </cell>
          <cell r="D5496" t="str">
            <v/>
          </cell>
          <cell r="E5496">
            <v>0</v>
          </cell>
          <cell r="F5496" t="str">
            <v/>
          </cell>
          <cell r="G5496" t="str">
            <v/>
          </cell>
          <cell r="H5496" t="str">
            <v/>
          </cell>
          <cell r="I5496" t="str">
            <v/>
          </cell>
          <cell r="J5496">
            <v>0</v>
          </cell>
          <cell r="K5496">
            <v>0</v>
          </cell>
          <cell r="L5496">
            <v>0</v>
          </cell>
          <cell r="M5496">
            <v>0</v>
          </cell>
          <cell r="N5496">
            <v>0</v>
          </cell>
          <cell r="O5496" t="str">
            <v/>
          </cell>
          <cell r="P5496">
            <v>0</v>
          </cell>
          <cell r="Q5496">
            <v>0</v>
          </cell>
          <cell r="R5496">
            <v>0</v>
          </cell>
          <cell r="S5496">
            <v>0</v>
          </cell>
          <cell r="T5496">
            <v>0</v>
          </cell>
          <cell r="U5496" t="str">
            <v/>
          </cell>
          <cell r="V5496" t="str">
            <v/>
          </cell>
        </row>
        <row r="5497">
          <cell r="A5497">
            <v>5496</v>
          </cell>
          <cell r="B5497">
            <v>0</v>
          </cell>
          <cell r="C5497" t="str">
            <v/>
          </cell>
          <cell r="D5497" t="str">
            <v/>
          </cell>
          <cell r="E5497">
            <v>0</v>
          </cell>
          <cell r="F5497" t="str">
            <v/>
          </cell>
          <cell r="G5497" t="str">
            <v/>
          </cell>
          <cell r="H5497" t="str">
            <v/>
          </cell>
          <cell r="I5497" t="str">
            <v/>
          </cell>
          <cell r="J5497">
            <v>0</v>
          </cell>
          <cell r="K5497">
            <v>0</v>
          </cell>
          <cell r="L5497">
            <v>0</v>
          </cell>
          <cell r="M5497">
            <v>0</v>
          </cell>
          <cell r="N5497">
            <v>0</v>
          </cell>
          <cell r="O5497" t="str">
            <v/>
          </cell>
          <cell r="P5497">
            <v>0</v>
          </cell>
          <cell r="Q5497">
            <v>0</v>
          </cell>
          <cell r="R5497">
            <v>0</v>
          </cell>
          <cell r="S5497">
            <v>0</v>
          </cell>
          <cell r="T5497">
            <v>0</v>
          </cell>
          <cell r="U5497" t="str">
            <v/>
          </cell>
          <cell r="V5497" t="str">
            <v/>
          </cell>
        </row>
        <row r="5498">
          <cell r="A5498">
            <v>5497</v>
          </cell>
          <cell r="B5498">
            <v>0</v>
          </cell>
          <cell r="C5498" t="str">
            <v/>
          </cell>
          <cell r="D5498" t="str">
            <v/>
          </cell>
          <cell r="E5498">
            <v>0</v>
          </cell>
          <cell r="F5498" t="str">
            <v/>
          </cell>
          <cell r="G5498" t="str">
            <v/>
          </cell>
          <cell r="H5498" t="str">
            <v/>
          </cell>
          <cell r="I5498" t="str">
            <v/>
          </cell>
          <cell r="J5498">
            <v>0</v>
          </cell>
          <cell r="K5498">
            <v>0</v>
          </cell>
          <cell r="L5498">
            <v>0</v>
          </cell>
          <cell r="M5498">
            <v>0</v>
          </cell>
          <cell r="N5498">
            <v>0</v>
          </cell>
          <cell r="O5498" t="str">
            <v/>
          </cell>
          <cell r="P5498">
            <v>0</v>
          </cell>
          <cell r="Q5498">
            <v>0</v>
          </cell>
          <cell r="R5498">
            <v>0</v>
          </cell>
          <cell r="S5498">
            <v>0</v>
          </cell>
          <cell r="T5498">
            <v>0</v>
          </cell>
          <cell r="U5498" t="str">
            <v/>
          </cell>
          <cell r="V5498" t="str">
            <v/>
          </cell>
        </row>
        <row r="5499">
          <cell r="A5499">
            <v>5498</v>
          </cell>
          <cell r="B5499">
            <v>0</v>
          </cell>
          <cell r="C5499" t="str">
            <v/>
          </cell>
          <cell r="D5499" t="str">
            <v/>
          </cell>
          <cell r="E5499">
            <v>0</v>
          </cell>
          <cell r="F5499" t="str">
            <v/>
          </cell>
          <cell r="G5499" t="str">
            <v/>
          </cell>
          <cell r="H5499" t="str">
            <v/>
          </cell>
          <cell r="I5499" t="str">
            <v/>
          </cell>
          <cell r="J5499">
            <v>0</v>
          </cell>
          <cell r="K5499">
            <v>0</v>
          </cell>
          <cell r="L5499">
            <v>0</v>
          </cell>
          <cell r="M5499">
            <v>0</v>
          </cell>
          <cell r="N5499">
            <v>0</v>
          </cell>
          <cell r="O5499" t="str">
            <v/>
          </cell>
          <cell r="P5499">
            <v>0</v>
          </cell>
          <cell r="Q5499">
            <v>0</v>
          </cell>
          <cell r="R5499">
            <v>0</v>
          </cell>
          <cell r="S5499">
            <v>0</v>
          </cell>
          <cell r="T5499">
            <v>0</v>
          </cell>
          <cell r="U5499" t="str">
            <v/>
          </cell>
          <cell r="V5499" t="str">
            <v/>
          </cell>
        </row>
        <row r="5500">
          <cell r="A5500">
            <v>5499</v>
          </cell>
          <cell r="B5500">
            <v>0</v>
          </cell>
          <cell r="C5500" t="str">
            <v/>
          </cell>
          <cell r="D5500" t="str">
            <v/>
          </cell>
          <cell r="E5500">
            <v>0</v>
          </cell>
          <cell r="F5500" t="str">
            <v/>
          </cell>
          <cell r="G5500" t="str">
            <v/>
          </cell>
          <cell r="H5500" t="str">
            <v/>
          </cell>
          <cell r="I5500" t="str">
            <v/>
          </cell>
          <cell r="J5500">
            <v>0</v>
          </cell>
          <cell r="K5500">
            <v>0</v>
          </cell>
          <cell r="L5500">
            <v>0</v>
          </cell>
          <cell r="M5500">
            <v>0</v>
          </cell>
          <cell r="N5500">
            <v>0</v>
          </cell>
          <cell r="O5500" t="str">
            <v/>
          </cell>
          <cell r="P5500">
            <v>0</v>
          </cell>
          <cell r="Q5500">
            <v>0</v>
          </cell>
          <cell r="R5500">
            <v>0</v>
          </cell>
          <cell r="S5500">
            <v>0</v>
          </cell>
          <cell r="T5500">
            <v>0</v>
          </cell>
          <cell r="U5500" t="str">
            <v/>
          </cell>
          <cell r="V5500" t="str">
            <v/>
          </cell>
        </row>
        <row r="5501">
          <cell r="A5501">
            <v>5500</v>
          </cell>
          <cell r="B5501">
            <v>0</v>
          </cell>
          <cell r="C5501" t="str">
            <v/>
          </cell>
          <cell r="D5501" t="str">
            <v/>
          </cell>
          <cell r="E5501">
            <v>0</v>
          </cell>
          <cell r="F5501" t="str">
            <v/>
          </cell>
          <cell r="G5501" t="str">
            <v/>
          </cell>
          <cell r="H5501" t="str">
            <v/>
          </cell>
          <cell r="I5501" t="str">
            <v/>
          </cell>
          <cell r="J5501">
            <v>0</v>
          </cell>
          <cell r="K5501">
            <v>0</v>
          </cell>
          <cell r="L5501">
            <v>0</v>
          </cell>
          <cell r="M5501">
            <v>0</v>
          </cell>
          <cell r="N5501">
            <v>0</v>
          </cell>
          <cell r="O5501" t="str">
            <v/>
          </cell>
          <cell r="P5501">
            <v>0</v>
          </cell>
          <cell r="Q5501">
            <v>0</v>
          </cell>
          <cell r="R5501">
            <v>0</v>
          </cell>
          <cell r="S5501">
            <v>0</v>
          </cell>
          <cell r="T5501">
            <v>0</v>
          </cell>
          <cell r="U5501" t="str">
            <v/>
          </cell>
          <cell r="V5501" t="str">
            <v/>
          </cell>
        </row>
        <row r="5502">
          <cell r="A5502">
            <v>5501</v>
          </cell>
          <cell r="B5502">
            <v>0</v>
          </cell>
          <cell r="C5502" t="str">
            <v/>
          </cell>
          <cell r="D5502" t="str">
            <v/>
          </cell>
          <cell r="E5502">
            <v>0</v>
          </cell>
          <cell r="F5502" t="str">
            <v/>
          </cell>
          <cell r="G5502" t="str">
            <v/>
          </cell>
          <cell r="H5502" t="str">
            <v/>
          </cell>
          <cell r="I5502" t="str">
            <v/>
          </cell>
          <cell r="J5502">
            <v>0</v>
          </cell>
          <cell r="K5502">
            <v>0</v>
          </cell>
          <cell r="L5502">
            <v>0</v>
          </cell>
          <cell r="M5502">
            <v>0</v>
          </cell>
          <cell r="N5502">
            <v>0</v>
          </cell>
          <cell r="O5502" t="str">
            <v/>
          </cell>
          <cell r="P5502">
            <v>0</v>
          </cell>
          <cell r="Q5502">
            <v>0</v>
          </cell>
          <cell r="R5502">
            <v>0</v>
          </cell>
          <cell r="S5502">
            <v>0</v>
          </cell>
          <cell r="T5502">
            <v>0</v>
          </cell>
          <cell r="U5502" t="str">
            <v/>
          </cell>
          <cell r="V5502" t="str">
            <v/>
          </cell>
        </row>
        <row r="5503">
          <cell r="A5503">
            <v>5502</v>
          </cell>
          <cell r="B5503">
            <v>0</v>
          </cell>
          <cell r="C5503" t="str">
            <v/>
          </cell>
          <cell r="D5503" t="str">
            <v/>
          </cell>
          <cell r="E5503">
            <v>0</v>
          </cell>
          <cell r="F5503" t="str">
            <v/>
          </cell>
          <cell r="G5503" t="str">
            <v/>
          </cell>
          <cell r="H5503" t="str">
            <v/>
          </cell>
          <cell r="I5503" t="str">
            <v/>
          </cell>
          <cell r="J5503">
            <v>0</v>
          </cell>
          <cell r="K5503">
            <v>0</v>
          </cell>
          <cell r="L5503">
            <v>0</v>
          </cell>
          <cell r="M5503">
            <v>0</v>
          </cell>
          <cell r="N5503">
            <v>0</v>
          </cell>
          <cell r="O5503" t="str">
            <v/>
          </cell>
          <cell r="P5503">
            <v>0</v>
          </cell>
          <cell r="Q5503">
            <v>0</v>
          </cell>
          <cell r="R5503">
            <v>0</v>
          </cell>
          <cell r="S5503">
            <v>0</v>
          </cell>
          <cell r="T5503">
            <v>0</v>
          </cell>
          <cell r="U5503" t="str">
            <v/>
          </cell>
          <cell r="V5503" t="str">
            <v/>
          </cell>
        </row>
        <row r="5504">
          <cell r="A5504">
            <v>5503</v>
          </cell>
          <cell r="B5504">
            <v>0</v>
          </cell>
          <cell r="C5504" t="str">
            <v/>
          </cell>
          <cell r="D5504" t="str">
            <v/>
          </cell>
          <cell r="E5504">
            <v>0</v>
          </cell>
          <cell r="F5504" t="str">
            <v/>
          </cell>
          <cell r="G5504" t="str">
            <v/>
          </cell>
          <cell r="H5504" t="str">
            <v/>
          </cell>
          <cell r="I5504" t="str">
            <v/>
          </cell>
          <cell r="J5504">
            <v>0</v>
          </cell>
          <cell r="K5504">
            <v>0</v>
          </cell>
          <cell r="L5504">
            <v>0</v>
          </cell>
          <cell r="M5504">
            <v>0</v>
          </cell>
          <cell r="N5504">
            <v>0</v>
          </cell>
          <cell r="O5504" t="str">
            <v/>
          </cell>
          <cell r="P5504">
            <v>0</v>
          </cell>
          <cell r="Q5504">
            <v>0</v>
          </cell>
          <cell r="R5504">
            <v>0</v>
          </cell>
          <cell r="S5504">
            <v>0</v>
          </cell>
          <cell r="T5504">
            <v>0</v>
          </cell>
          <cell r="U5504" t="str">
            <v/>
          </cell>
          <cell r="V5504" t="str">
            <v/>
          </cell>
        </row>
        <row r="5505">
          <cell r="A5505">
            <v>5504</v>
          </cell>
          <cell r="B5505">
            <v>0</v>
          </cell>
          <cell r="C5505" t="str">
            <v/>
          </cell>
          <cell r="D5505" t="str">
            <v/>
          </cell>
          <cell r="E5505">
            <v>0</v>
          </cell>
          <cell r="F5505" t="str">
            <v/>
          </cell>
          <cell r="G5505" t="str">
            <v/>
          </cell>
          <cell r="H5505" t="str">
            <v/>
          </cell>
          <cell r="I5505" t="str">
            <v/>
          </cell>
          <cell r="J5505">
            <v>0</v>
          </cell>
          <cell r="K5505">
            <v>0</v>
          </cell>
          <cell r="L5505">
            <v>0</v>
          </cell>
          <cell r="M5505">
            <v>0</v>
          </cell>
          <cell r="N5505">
            <v>0</v>
          </cell>
          <cell r="O5505" t="str">
            <v/>
          </cell>
          <cell r="P5505">
            <v>0</v>
          </cell>
          <cell r="Q5505">
            <v>0</v>
          </cell>
          <cell r="R5505">
            <v>0</v>
          </cell>
          <cell r="S5505">
            <v>0</v>
          </cell>
          <cell r="T5505">
            <v>0</v>
          </cell>
          <cell r="U5505" t="str">
            <v/>
          </cell>
          <cell r="V5505" t="str">
            <v/>
          </cell>
        </row>
        <row r="5506">
          <cell r="A5506">
            <v>5505</v>
          </cell>
          <cell r="B5506">
            <v>0</v>
          </cell>
          <cell r="C5506" t="str">
            <v/>
          </cell>
          <cell r="D5506" t="str">
            <v/>
          </cell>
          <cell r="E5506">
            <v>0</v>
          </cell>
          <cell r="F5506" t="str">
            <v/>
          </cell>
          <cell r="G5506" t="str">
            <v/>
          </cell>
          <cell r="H5506" t="str">
            <v/>
          </cell>
          <cell r="I5506" t="str">
            <v/>
          </cell>
          <cell r="J5506">
            <v>0</v>
          </cell>
          <cell r="K5506">
            <v>0</v>
          </cell>
          <cell r="L5506">
            <v>0</v>
          </cell>
          <cell r="M5506">
            <v>0</v>
          </cell>
          <cell r="N5506">
            <v>0</v>
          </cell>
          <cell r="O5506" t="str">
            <v/>
          </cell>
          <cell r="P5506">
            <v>0</v>
          </cell>
          <cell r="Q5506">
            <v>0</v>
          </cell>
          <cell r="R5506">
            <v>0</v>
          </cell>
          <cell r="S5506">
            <v>0</v>
          </cell>
          <cell r="T5506">
            <v>0</v>
          </cell>
          <cell r="U5506" t="str">
            <v/>
          </cell>
          <cell r="V5506" t="str">
            <v/>
          </cell>
        </row>
        <row r="5507">
          <cell r="A5507">
            <v>5506</v>
          </cell>
          <cell r="B5507">
            <v>0</v>
          </cell>
          <cell r="C5507" t="str">
            <v/>
          </cell>
          <cell r="D5507" t="str">
            <v/>
          </cell>
          <cell r="E5507">
            <v>0</v>
          </cell>
          <cell r="F5507" t="str">
            <v/>
          </cell>
          <cell r="G5507" t="str">
            <v/>
          </cell>
          <cell r="H5507" t="str">
            <v/>
          </cell>
          <cell r="I5507" t="str">
            <v/>
          </cell>
          <cell r="J5507">
            <v>0</v>
          </cell>
          <cell r="K5507">
            <v>0</v>
          </cell>
          <cell r="L5507">
            <v>0</v>
          </cell>
          <cell r="M5507">
            <v>0</v>
          </cell>
          <cell r="N5507">
            <v>0</v>
          </cell>
          <cell r="O5507" t="str">
            <v/>
          </cell>
          <cell r="P5507">
            <v>0</v>
          </cell>
          <cell r="Q5507">
            <v>0</v>
          </cell>
          <cell r="R5507">
            <v>0</v>
          </cell>
          <cell r="S5507">
            <v>0</v>
          </cell>
          <cell r="T5507">
            <v>0</v>
          </cell>
          <cell r="U5507" t="str">
            <v/>
          </cell>
          <cell r="V5507" t="str">
            <v/>
          </cell>
        </row>
        <row r="5508">
          <cell r="A5508">
            <v>5507</v>
          </cell>
          <cell r="B5508">
            <v>0</v>
          </cell>
          <cell r="C5508" t="str">
            <v/>
          </cell>
          <cell r="D5508" t="str">
            <v/>
          </cell>
          <cell r="E5508">
            <v>0</v>
          </cell>
          <cell r="F5508" t="str">
            <v/>
          </cell>
          <cell r="G5508" t="str">
            <v/>
          </cell>
          <cell r="H5508" t="str">
            <v/>
          </cell>
          <cell r="I5508" t="str">
            <v/>
          </cell>
          <cell r="J5508">
            <v>0</v>
          </cell>
          <cell r="K5508">
            <v>0</v>
          </cell>
          <cell r="L5508">
            <v>0</v>
          </cell>
          <cell r="M5508">
            <v>0</v>
          </cell>
          <cell r="N5508">
            <v>0</v>
          </cell>
          <cell r="O5508" t="str">
            <v/>
          </cell>
          <cell r="P5508">
            <v>0</v>
          </cell>
          <cell r="Q5508">
            <v>0</v>
          </cell>
          <cell r="R5508">
            <v>0</v>
          </cell>
          <cell r="S5508">
            <v>0</v>
          </cell>
          <cell r="T5508">
            <v>0</v>
          </cell>
          <cell r="U5508" t="str">
            <v/>
          </cell>
          <cell r="V5508" t="str">
            <v/>
          </cell>
        </row>
        <row r="5509">
          <cell r="A5509">
            <v>5508</v>
          </cell>
          <cell r="B5509">
            <v>0</v>
          </cell>
          <cell r="C5509" t="str">
            <v/>
          </cell>
          <cell r="D5509" t="str">
            <v/>
          </cell>
          <cell r="E5509">
            <v>0</v>
          </cell>
          <cell r="F5509" t="str">
            <v/>
          </cell>
          <cell r="G5509" t="str">
            <v/>
          </cell>
          <cell r="H5509" t="str">
            <v/>
          </cell>
          <cell r="I5509" t="str">
            <v/>
          </cell>
          <cell r="J5509">
            <v>0</v>
          </cell>
          <cell r="K5509">
            <v>0</v>
          </cell>
          <cell r="L5509">
            <v>0</v>
          </cell>
          <cell r="M5509">
            <v>0</v>
          </cell>
          <cell r="N5509">
            <v>0</v>
          </cell>
          <cell r="O5509" t="str">
            <v/>
          </cell>
          <cell r="P5509">
            <v>0</v>
          </cell>
          <cell r="Q5509">
            <v>0</v>
          </cell>
          <cell r="R5509">
            <v>0</v>
          </cell>
          <cell r="S5509">
            <v>0</v>
          </cell>
          <cell r="T5509">
            <v>0</v>
          </cell>
          <cell r="U5509" t="str">
            <v/>
          </cell>
          <cell r="V5509" t="str">
            <v/>
          </cell>
        </row>
        <row r="5510">
          <cell r="A5510">
            <v>5509</v>
          </cell>
          <cell r="B5510">
            <v>0</v>
          </cell>
          <cell r="C5510" t="str">
            <v/>
          </cell>
          <cell r="D5510" t="str">
            <v/>
          </cell>
          <cell r="E5510">
            <v>0</v>
          </cell>
          <cell r="F5510" t="str">
            <v/>
          </cell>
          <cell r="G5510" t="str">
            <v/>
          </cell>
          <cell r="H5510" t="str">
            <v/>
          </cell>
          <cell r="I5510" t="str">
            <v/>
          </cell>
          <cell r="J5510">
            <v>0</v>
          </cell>
          <cell r="K5510">
            <v>0</v>
          </cell>
          <cell r="L5510">
            <v>0</v>
          </cell>
          <cell r="M5510">
            <v>0</v>
          </cell>
          <cell r="N5510">
            <v>0</v>
          </cell>
          <cell r="O5510" t="str">
            <v/>
          </cell>
          <cell r="P5510">
            <v>0</v>
          </cell>
          <cell r="Q5510">
            <v>0</v>
          </cell>
          <cell r="R5510">
            <v>0</v>
          </cell>
          <cell r="S5510">
            <v>0</v>
          </cell>
          <cell r="T5510">
            <v>0</v>
          </cell>
          <cell r="U5510" t="str">
            <v/>
          </cell>
          <cell r="V5510" t="str">
            <v/>
          </cell>
        </row>
        <row r="5511">
          <cell r="A5511">
            <v>5510</v>
          </cell>
          <cell r="B5511">
            <v>0</v>
          </cell>
          <cell r="C5511" t="str">
            <v/>
          </cell>
          <cell r="D5511" t="str">
            <v/>
          </cell>
          <cell r="E5511">
            <v>0</v>
          </cell>
          <cell r="F5511" t="str">
            <v/>
          </cell>
          <cell r="G5511" t="str">
            <v/>
          </cell>
          <cell r="H5511" t="str">
            <v/>
          </cell>
          <cell r="I5511" t="str">
            <v/>
          </cell>
          <cell r="J5511">
            <v>0</v>
          </cell>
          <cell r="K5511">
            <v>0</v>
          </cell>
          <cell r="L5511">
            <v>0</v>
          </cell>
          <cell r="M5511">
            <v>0</v>
          </cell>
          <cell r="N5511">
            <v>0</v>
          </cell>
          <cell r="O5511" t="str">
            <v/>
          </cell>
          <cell r="P5511">
            <v>0</v>
          </cell>
          <cell r="Q5511">
            <v>0</v>
          </cell>
          <cell r="R5511">
            <v>0</v>
          </cell>
          <cell r="S5511">
            <v>0</v>
          </cell>
          <cell r="T5511">
            <v>0</v>
          </cell>
          <cell r="U5511" t="str">
            <v/>
          </cell>
          <cell r="V5511" t="str">
            <v/>
          </cell>
        </row>
        <row r="5512">
          <cell r="A5512">
            <v>5511</v>
          </cell>
          <cell r="B5512">
            <v>0</v>
          </cell>
          <cell r="C5512" t="str">
            <v/>
          </cell>
          <cell r="D5512" t="str">
            <v/>
          </cell>
          <cell r="E5512">
            <v>0</v>
          </cell>
          <cell r="F5512" t="str">
            <v/>
          </cell>
          <cell r="G5512" t="str">
            <v/>
          </cell>
          <cell r="H5512" t="str">
            <v/>
          </cell>
          <cell r="I5512" t="str">
            <v/>
          </cell>
          <cell r="J5512">
            <v>0</v>
          </cell>
          <cell r="K5512">
            <v>0</v>
          </cell>
          <cell r="L5512">
            <v>0</v>
          </cell>
          <cell r="M5512">
            <v>0</v>
          </cell>
          <cell r="N5512">
            <v>0</v>
          </cell>
          <cell r="O5512" t="str">
            <v/>
          </cell>
          <cell r="P5512">
            <v>0</v>
          </cell>
          <cell r="Q5512">
            <v>0</v>
          </cell>
          <cell r="R5512">
            <v>0</v>
          </cell>
          <cell r="S5512">
            <v>0</v>
          </cell>
          <cell r="T5512">
            <v>0</v>
          </cell>
          <cell r="U5512" t="str">
            <v/>
          </cell>
          <cell r="V5512" t="str">
            <v/>
          </cell>
        </row>
        <row r="5513">
          <cell r="A5513">
            <v>5512</v>
          </cell>
          <cell r="B5513">
            <v>0</v>
          </cell>
          <cell r="C5513" t="str">
            <v/>
          </cell>
          <cell r="D5513" t="str">
            <v/>
          </cell>
          <cell r="E5513">
            <v>0</v>
          </cell>
          <cell r="F5513" t="str">
            <v/>
          </cell>
          <cell r="G5513" t="str">
            <v/>
          </cell>
          <cell r="H5513" t="str">
            <v/>
          </cell>
          <cell r="I5513" t="str">
            <v/>
          </cell>
          <cell r="J5513">
            <v>0</v>
          </cell>
          <cell r="K5513">
            <v>0</v>
          </cell>
          <cell r="L5513">
            <v>0</v>
          </cell>
          <cell r="M5513">
            <v>0</v>
          </cell>
          <cell r="N5513">
            <v>0</v>
          </cell>
          <cell r="O5513" t="str">
            <v/>
          </cell>
          <cell r="P5513">
            <v>0</v>
          </cell>
          <cell r="Q5513">
            <v>0</v>
          </cell>
          <cell r="R5513">
            <v>0</v>
          </cell>
          <cell r="S5513">
            <v>0</v>
          </cell>
          <cell r="T5513">
            <v>0</v>
          </cell>
          <cell r="U5513" t="str">
            <v/>
          </cell>
          <cell r="V5513" t="str">
            <v/>
          </cell>
        </row>
        <row r="5514">
          <cell r="A5514">
            <v>5513</v>
          </cell>
          <cell r="B5514">
            <v>0</v>
          </cell>
          <cell r="C5514" t="str">
            <v/>
          </cell>
          <cell r="D5514" t="str">
            <v/>
          </cell>
          <cell r="E5514">
            <v>0</v>
          </cell>
          <cell r="F5514" t="str">
            <v/>
          </cell>
          <cell r="G5514" t="str">
            <v/>
          </cell>
          <cell r="H5514" t="str">
            <v/>
          </cell>
          <cell r="I5514" t="str">
            <v/>
          </cell>
          <cell r="J5514">
            <v>0</v>
          </cell>
          <cell r="K5514">
            <v>0</v>
          </cell>
          <cell r="L5514">
            <v>0</v>
          </cell>
          <cell r="M5514">
            <v>0</v>
          </cell>
          <cell r="N5514">
            <v>0</v>
          </cell>
          <cell r="O5514" t="str">
            <v/>
          </cell>
          <cell r="P5514">
            <v>0</v>
          </cell>
          <cell r="Q5514">
            <v>0</v>
          </cell>
          <cell r="R5514">
            <v>0</v>
          </cell>
          <cell r="S5514">
            <v>0</v>
          </cell>
          <cell r="T5514">
            <v>0</v>
          </cell>
          <cell r="U5514" t="str">
            <v/>
          </cell>
          <cell r="V5514" t="str">
            <v/>
          </cell>
        </row>
        <row r="5515">
          <cell r="A5515">
            <v>5514</v>
          </cell>
          <cell r="B5515">
            <v>0</v>
          </cell>
          <cell r="C5515" t="str">
            <v/>
          </cell>
          <cell r="D5515" t="str">
            <v/>
          </cell>
          <cell r="E5515">
            <v>0</v>
          </cell>
          <cell r="F5515" t="str">
            <v/>
          </cell>
          <cell r="G5515" t="str">
            <v/>
          </cell>
          <cell r="H5515" t="str">
            <v/>
          </cell>
          <cell r="I5515" t="str">
            <v/>
          </cell>
          <cell r="J5515">
            <v>0</v>
          </cell>
          <cell r="K5515">
            <v>0</v>
          </cell>
          <cell r="L5515">
            <v>0</v>
          </cell>
          <cell r="M5515">
            <v>0</v>
          </cell>
          <cell r="N5515">
            <v>0</v>
          </cell>
          <cell r="O5515" t="str">
            <v/>
          </cell>
          <cell r="P5515">
            <v>0</v>
          </cell>
          <cell r="Q5515">
            <v>0</v>
          </cell>
          <cell r="R5515">
            <v>0</v>
          </cell>
          <cell r="S5515">
            <v>0</v>
          </cell>
          <cell r="T5515">
            <v>0</v>
          </cell>
          <cell r="U5515" t="str">
            <v/>
          </cell>
          <cell r="V5515" t="str">
            <v/>
          </cell>
        </row>
        <row r="5516">
          <cell r="A5516">
            <v>5515</v>
          </cell>
          <cell r="B5516">
            <v>0</v>
          </cell>
          <cell r="C5516" t="str">
            <v/>
          </cell>
          <cell r="D5516" t="str">
            <v/>
          </cell>
          <cell r="E5516">
            <v>0</v>
          </cell>
          <cell r="F5516" t="str">
            <v/>
          </cell>
          <cell r="G5516" t="str">
            <v/>
          </cell>
          <cell r="H5516" t="str">
            <v/>
          </cell>
          <cell r="I5516" t="str">
            <v/>
          </cell>
          <cell r="J5516">
            <v>0</v>
          </cell>
          <cell r="K5516">
            <v>0</v>
          </cell>
          <cell r="L5516">
            <v>0</v>
          </cell>
          <cell r="M5516">
            <v>0</v>
          </cell>
          <cell r="N5516">
            <v>0</v>
          </cell>
          <cell r="O5516" t="str">
            <v/>
          </cell>
          <cell r="P5516">
            <v>0</v>
          </cell>
          <cell r="Q5516">
            <v>0</v>
          </cell>
          <cell r="R5516">
            <v>0</v>
          </cell>
          <cell r="S5516">
            <v>0</v>
          </cell>
          <cell r="T5516">
            <v>0</v>
          </cell>
          <cell r="U5516" t="str">
            <v/>
          </cell>
          <cell r="V5516" t="str">
            <v/>
          </cell>
        </row>
        <row r="5517">
          <cell r="A5517">
            <v>5516</v>
          </cell>
          <cell r="B5517">
            <v>0</v>
          </cell>
          <cell r="C5517" t="str">
            <v/>
          </cell>
          <cell r="D5517" t="str">
            <v/>
          </cell>
          <cell r="E5517">
            <v>0</v>
          </cell>
          <cell r="F5517" t="str">
            <v/>
          </cell>
          <cell r="G5517" t="str">
            <v/>
          </cell>
          <cell r="H5517" t="str">
            <v/>
          </cell>
          <cell r="I5517" t="str">
            <v/>
          </cell>
          <cell r="J5517">
            <v>0</v>
          </cell>
          <cell r="K5517">
            <v>0</v>
          </cell>
          <cell r="L5517">
            <v>0</v>
          </cell>
          <cell r="M5517">
            <v>0</v>
          </cell>
          <cell r="N5517">
            <v>0</v>
          </cell>
          <cell r="O5517" t="str">
            <v/>
          </cell>
          <cell r="P5517">
            <v>0</v>
          </cell>
          <cell r="Q5517">
            <v>0</v>
          </cell>
          <cell r="R5517">
            <v>0</v>
          </cell>
          <cell r="S5517">
            <v>0</v>
          </cell>
          <cell r="T5517">
            <v>0</v>
          </cell>
          <cell r="U5517" t="str">
            <v/>
          </cell>
          <cell r="V5517" t="str">
            <v/>
          </cell>
        </row>
        <row r="5518">
          <cell r="A5518">
            <v>5517</v>
          </cell>
          <cell r="B5518">
            <v>0</v>
          </cell>
          <cell r="C5518" t="str">
            <v/>
          </cell>
          <cell r="D5518" t="str">
            <v/>
          </cell>
          <cell r="E5518">
            <v>0</v>
          </cell>
          <cell r="F5518" t="str">
            <v/>
          </cell>
          <cell r="G5518" t="str">
            <v/>
          </cell>
          <cell r="H5518" t="str">
            <v/>
          </cell>
          <cell r="I5518" t="str">
            <v/>
          </cell>
          <cell r="J5518">
            <v>0</v>
          </cell>
          <cell r="K5518">
            <v>0</v>
          </cell>
          <cell r="L5518">
            <v>0</v>
          </cell>
          <cell r="M5518">
            <v>0</v>
          </cell>
          <cell r="N5518">
            <v>0</v>
          </cell>
          <cell r="O5518" t="str">
            <v/>
          </cell>
          <cell r="P5518">
            <v>0</v>
          </cell>
          <cell r="Q5518">
            <v>0</v>
          </cell>
          <cell r="R5518">
            <v>0</v>
          </cell>
          <cell r="S5518">
            <v>0</v>
          </cell>
          <cell r="T5518">
            <v>0</v>
          </cell>
          <cell r="U5518" t="str">
            <v/>
          </cell>
          <cell r="V5518" t="str">
            <v/>
          </cell>
        </row>
        <row r="5519">
          <cell r="A5519">
            <v>5518</v>
          </cell>
          <cell r="B5519">
            <v>0</v>
          </cell>
          <cell r="C5519" t="str">
            <v/>
          </cell>
          <cell r="D5519" t="str">
            <v/>
          </cell>
          <cell r="E5519">
            <v>0</v>
          </cell>
          <cell r="F5519" t="str">
            <v/>
          </cell>
          <cell r="G5519" t="str">
            <v/>
          </cell>
          <cell r="H5519" t="str">
            <v/>
          </cell>
          <cell r="I5519" t="str">
            <v/>
          </cell>
          <cell r="J5519">
            <v>0</v>
          </cell>
          <cell r="K5519">
            <v>0</v>
          </cell>
          <cell r="L5519">
            <v>0</v>
          </cell>
          <cell r="M5519">
            <v>0</v>
          </cell>
          <cell r="N5519">
            <v>0</v>
          </cell>
          <cell r="O5519" t="str">
            <v/>
          </cell>
          <cell r="P5519">
            <v>0</v>
          </cell>
          <cell r="Q5519">
            <v>0</v>
          </cell>
          <cell r="R5519">
            <v>0</v>
          </cell>
          <cell r="S5519">
            <v>0</v>
          </cell>
          <cell r="T5519">
            <v>0</v>
          </cell>
          <cell r="U5519" t="str">
            <v/>
          </cell>
          <cell r="V5519" t="str">
            <v/>
          </cell>
        </row>
        <row r="5520">
          <cell r="A5520">
            <v>5519</v>
          </cell>
          <cell r="B5520">
            <v>0</v>
          </cell>
          <cell r="C5520" t="str">
            <v/>
          </cell>
          <cell r="D5520" t="str">
            <v/>
          </cell>
          <cell r="E5520">
            <v>0</v>
          </cell>
          <cell r="F5520" t="str">
            <v/>
          </cell>
          <cell r="G5520" t="str">
            <v/>
          </cell>
          <cell r="H5520" t="str">
            <v/>
          </cell>
          <cell r="I5520" t="str">
            <v/>
          </cell>
          <cell r="J5520">
            <v>0</v>
          </cell>
          <cell r="K5520">
            <v>0</v>
          </cell>
          <cell r="L5520">
            <v>0</v>
          </cell>
          <cell r="M5520">
            <v>0</v>
          </cell>
          <cell r="N5520">
            <v>0</v>
          </cell>
          <cell r="O5520" t="str">
            <v/>
          </cell>
          <cell r="P5520">
            <v>0</v>
          </cell>
          <cell r="Q5520">
            <v>0</v>
          </cell>
          <cell r="R5520">
            <v>0</v>
          </cell>
          <cell r="S5520">
            <v>0</v>
          </cell>
          <cell r="T5520">
            <v>0</v>
          </cell>
          <cell r="U5520" t="str">
            <v/>
          </cell>
          <cell r="V5520" t="str">
            <v/>
          </cell>
        </row>
        <row r="5521">
          <cell r="A5521">
            <v>5520</v>
          </cell>
          <cell r="B5521">
            <v>0</v>
          </cell>
          <cell r="C5521" t="str">
            <v/>
          </cell>
          <cell r="D5521" t="str">
            <v/>
          </cell>
          <cell r="E5521">
            <v>0</v>
          </cell>
          <cell r="F5521" t="str">
            <v/>
          </cell>
          <cell r="G5521" t="str">
            <v/>
          </cell>
          <cell r="H5521" t="str">
            <v/>
          </cell>
          <cell r="I5521" t="str">
            <v/>
          </cell>
          <cell r="J5521">
            <v>0</v>
          </cell>
          <cell r="K5521">
            <v>0</v>
          </cell>
          <cell r="L5521">
            <v>0</v>
          </cell>
          <cell r="M5521">
            <v>0</v>
          </cell>
          <cell r="N5521">
            <v>0</v>
          </cell>
          <cell r="O5521" t="str">
            <v/>
          </cell>
          <cell r="P5521">
            <v>0</v>
          </cell>
          <cell r="Q5521">
            <v>0</v>
          </cell>
          <cell r="R5521">
            <v>0</v>
          </cell>
          <cell r="S5521">
            <v>0</v>
          </cell>
          <cell r="T5521">
            <v>0</v>
          </cell>
          <cell r="U5521" t="str">
            <v/>
          </cell>
          <cell r="V5521" t="str">
            <v/>
          </cell>
        </row>
        <row r="5522">
          <cell r="A5522">
            <v>5521</v>
          </cell>
          <cell r="B5522">
            <v>0</v>
          </cell>
          <cell r="C5522" t="str">
            <v/>
          </cell>
          <cell r="D5522" t="str">
            <v/>
          </cell>
          <cell r="E5522">
            <v>0</v>
          </cell>
          <cell r="F5522" t="str">
            <v/>
          </cell>
          <cell r="G5522" t="str">
            <v/>
          </cell>
          <cell r="H5522" t="str">
            <v/>
          </cell>
          <cell r="I5522" t="str">
            <v/>
          </cell>
          <cell r="J5522">
            <v>0</v>
          </cell>
          <cell r="K5522">
            <v>0</v>
          </cell>
          <cell r="L5522">
            <v>0</v>
          </cell>
          <cell r="M5522">
            <v>0</v>
          </cell>
          <cell r="N5522">
            <v>0</v>
          </cell>
          <cell r="O5522" t="str">
            <v/>
          </cell>
          <cell r="P5522">
            <v>0</v>
          </cell>
          <cell r="Q5522">
            <v>0</v>
          </cell>
          <cell r="R5522">
            <v>0</v>
          </cell>
          <cell r="S5522">
            <v>0</v>
          </cell>
          <cell r="T5522">
            <v>0</v>
          </cell>
          <cell r="U5522" t="str">
            <v/>
          </cell>
          <cell r="V5522" t="str">
            <v/>
          </cell>
        </row>
        <row r="5523">
          <cell r="A5523">
            <v>5522</v>
          </cell>
          <cell r="B5523">
            <v>0</v>
          </cell>
          <cell r="C5523" t="str">
            <v/>
          </cell>
          <cell r="D5523" t="str">
            <v/>
          </cell>
          <cell r="E5523">
            <v>0</v>
          </cell>
          <cell r="F5523" t="str">
            <v/>
          </cell>
          <cell r="G5523" t="str">
            <v/>
          </cell>
          <cell r="H5523" t="str">
            <v/>
          </cell>
          <cell r="I5523" t="str">
            <v/>
          </cell>
          <cell r="J5523">
            <v>0</v>
          </cell>
          <cell r="K5523">
            <v>0</v>
          </cell>
          <cell r="L5523">
            <v>0</v>
          </cell>
          <cell r="M5523">
            <v>0</v>
          </cell>
          <cell r="N5523">
            <v>0</v>
          </cell>
          <cell r="O5523" t="str">
            <v/>
          </cell>
          <cell r="P5523">
            <v>0</v>
          </cell>
          <cell r="Q5523">
            <v>0</v>
          </cell>
          <cell r="R5523">
            <v>0</v>
          </cell>
          <cell r="S5523">
            <v>0</v>
          </cell>
          <cell r="T5523">
            <v>0</v>
          </cell>
          <cell r="U5523" t="str">
            <v/>
          </cell>
          <cell r="V5523" t="str">
            <v/>
          </cell>
        </row>
        <row r="5524">
          <cell r="A5524">
            <v>5523</v>
          </cell>
          <cell r="B5524">
            <v>0</v>
          </cell>
          <cell r="C5524" t="str">
            <v/>
          </cell>
          <cell r="D5524" t="str">
            <v/>
          </cell>
          <cell r="E5524">
            <v>0</v>
          </cell>
          <cell r="F5524" t="str">
            <v/>
          </cell>
          <cell r="G5524" t="str">
            <v/>
          </cell>
          <cell r="H5524" t="str">
            <v/>
          </cell>
          <cell r="I5524" t="str">
            <v/>
          </cell>
          <cell r="J5524">
            <v>0</v>
          </cell>
          <cell r="K5524">
            <v>0</v>
          </cell>
          <cell r="L5524">
            <v>0</v>
          </cell>
          <cell r="M5524">
            <v>0</v>
          </cell>
          <cell r="N5524">
            <v>0</v>
          </cell>
          <cell r="O5524" t="str">
            <v/>
          </cell>
          <cell r="P5524">
            <v>0</v>
          </cell>
          <cell r="Q5524">
            <v>0</v>
          </cell>
          <cell r="R5524">
            <v>0</v>
          </cell>
          <cell r="S5524">
            <v>0</v>
          </cell>
          <cell r="T5524">
            <v>0</v>
          </cell>
          <cell r="U5524" t="str">
            <v/>
          </cell>
          <cell r="V5524" t="str">
            <v/>
          </cell>
        </row>
        <row r="5525">
          <cell r="A5525">
            <v>5524</v>
          </cell>
          <cell r="B5525">
            <v>0</v>
          </cell>
          <cell r="C5525" t="str">
            <v/>
          </cell>
          <cell r="D5525" t="str">
            <v/>
          </cell>
          <cell r="E5525">
            <v>0</v>
          </cell>
          <cell r="F5525" t="str">
            <v/>
          </cell>
          <cell r="G5525" t="str">
            <v/>
          </cell>
          <cell r="H5525" t="str">
            <v/>
          </cell>
          <cell r="I5525" t="str">
            <v/>
          </cell>
          <cell r="J5525">
            <v>0</v>
          </cell>
          <cell r="K5525">
            <v>0</v>
          </cell>
          <cell r="L5525">
            <v>0</v>
          </cell>
          <cell r="M5525">
            <v>0</v>
          </cell>
          <cell r="N5525">
            <v>0</v>
          </cell>
          <cell r="O5525" t="str">
            <v/>
          </cell>
          <cell r="P5525">
            <v>0</v>
          </cell>
          <cell r="Q5525">
            <v>0</v>
          </cell>
          <cell r="R5525">
            <v>0</v>
          </cell>
          <cell r="S5525">
            <v>0</v>
          </cell>
          <cell r="T5525">
            <v>0</v>
          </cell>
          <cell r="U5525" t="str">
            <v/>
          </cell>
          <cell r="V5525" t="str">
            <v/>
          </cell>
        </row>
        <row r="5526">
          <cell r="A5526">
            <v>5525</v>
          </cell>
          <cell r="B5526">
            <v>0</v>
          </cell>
          <cell r="C5526" t="str">
            <v/>
          </cell>
          <cell r="D5526" t="str">
            <v/>
          </cell>
          <cell r="E5526">
            <v>0</v>
          </cell>
          <cell r="F5526" t="str">
            <v/>
          </cell>
          <cell r="G5526" t="str">
            <v/>
          </cell>
          <cell r="H5526" t="str">
            <v/>
          </cell>
          <cell r="I5526" t="str">
            <v/>
          </cell>
          <cell r="J5526">
            <v>0</v>
          </cell>
          <cell r="K5526">
            <v>0</v>
          </cell>
          <cell r="L5526">
            <v>0</v>
          </cell>
          <cell r="M5526">
            <v>0</v>
          </cell>
          <cell r="N5526">
            <v>0</v>
          </cell>
          <cell r="O5526" t="str">
            <v/>
          </cell>
          <cell r="P5526">
            <v>0</v>
          </cell>
          <cell r="Q5526">
            <v>0</v>
          </cell>
          <cell r="R5526">
            <v>0</v>
          </cell>
          <cell r="S5526">
            <v>0</v>
          </cell>
          <cell r="T5526">
            <v>0</v>
          </cell>
          <cell r="U5526" t="str">
            <v/>
          </cell>
          <cell r="V5526" t="str">
            <v/>
          </cell>
        </row>
        <row r="5527">
          <cell r="A5527">
            <v>5526</v>
          </cell>
          <cell r="B5527">
            <v>0</v>
          </cell>
          <cell r="C5527" t="str">
            <v/>
          </cell>
          <cell r="D5527" t="str">
            <v/>
          </cell>
          <cell r="E5527">
            <v>0</v>
          </cell>
          <cell r="F5527" t="str">
            <v/>
          </cell>
          <cell r="G5527" t="str">
            <v/>
          </cell>
          <cell r="H5527" t="str">
            <v/>
          </cell>
          <cell r="I5527" t="str">
            <v/>
          </cell>
          <cell r="J5527">
            <v>0</v>
          </cell>
          <cell r="K5527">
            <v>0</v>
          </cell>
          <cell r="L5527">
            <v>0</v>
          </cell>
          <cell r="M5527">
            <v>0</v>
          </cell>
          <cell r="N5527">
            <v>0</v>
          </cell>
          <cell r="O5527" t="str">
            <v/>
          </cell>
          <cell r="P5527">
            <v>0</v>
          </cell>
          <cell r="Q5527">
            <v>0</v>
          </cell>
          <cell r="R5527">
            <v>0</v>
          </cell>
          <cell r="S5527">
            <v>0</v>
          </cell>
          <cell r="T5527">
            <v>0</v>
          </cell>
          <cell r="U5527" t="str">
            <v/>
          </cell>
          <cell r="V5527" t="str">
            <v/>
          </cell>
        </row>
        <row r="5528">
          <cell r="A5528">
            <v>5527</v>
          </cell>
          <cell r="B5528">
            <v>0</v>
          </cell>
          <cell r="C5528" t="str">
            <v/>
          </cell>
          <cell r="D5528" t="str">
            <v/>
          </cell>
          <cell r="E5528">
            <v>0</v>
          </cell>
          <cell r="F5528" t="str">
            <v/>
          </cell>
          <cell r="G5528" t="str">
            <v/>
          </cell>
          <cell r="H5528" t="str">
            <v/>
          </cell>
          <cell r="I5528" t="str">
            <v/>
          </cell>
          <cell r="J5528">
            <v>0</v>
          </cell>
          <cell r="K5528">
            <v>0</v>
          </cell>
          <cell r="L5528">
            <v>0</v>
          </cell>
          <cell r="M5528">
            <v>0</v>
          </cell>
          <cell r="N5528">
            <v>0</v>
          </cell>
          <cell r="O5528" t="str">
            <v/>
          </cell>
          <cell r="P5528">
            <v>0</v>
          </cell>
          <cell r="Q5528">
            <v>0</v>
          </cell>
          <cell r="R5528">
            <v>0</v>
          </cell>
          <cell r="S5528">
            <v>0</v>
          </cell>
          <cell r="T5528">
            <v>0</v>
          </cell>
          <cell r="U5528" t="str">
            <v/>
          </cell>
          <cell r="V5528" t="str">
            <v/>
          </cell>
        </row>
        <row r="5529">
          <cell r="A5529">
            <v>5528</v>
          </cell>
          <cell r="B5529">
            <v>0</v>
          </cell>
          <cell r="C5529" t="str">
            <v/>
          </cell>
          <cell r="D5529" t="str">
            <v/>
          </cell>
          <cell r="E5529">
            <v>0</v>
          </cell>
          <cell r="F5529" t="str">
            <v/>
          </cell>
          <cell r="G5529" t="str">
            <v/>
          </cell>
          <cell r="H5529" t="str">
            <v/>
          </cell>
          <cell r="I5529" t="str">
            <v/>
          </cell>
          <cell r="J5529">
            <v>0</v>
          </cell>
          <cell r="K5529">
            <v>0</v>
          </cell>
          <cell r="L5529">
            <v>0</v>
          </cell>
          <cell r="M5529">
            <v>0</v>
          </cell>
          <cell r="N5529">
            <v>0</v>
          </cell>
          <cell r="O5529" t="str">
            <v/>
          </cell>
          <cell r="P5529">
            <v>0</v>
          </cell>
          <cell r="Q5529">
            <v>0</v>
          </cell>
          <cell r="R5529">
            <v>0</v>
          </cell>
          <cell r="S5529">
            <v>0</v>
          </cell>
          <cell r="T5529">
            <v>0</v>
          </cell>
          <cell r="U5529" t="str">
            <v/>
          </cell>
          <cell r="V5529" t="str">
            <v/>
          </cell>
        </row>
        <row r="5530">
          <cell r="A5530">
            <v>5529</v>
          </cell>
          <cell r="B5530">
            <v>0</v>
          </cell>
          <cell r="C5530" t="str">
            <v/>
          </cell>
          <cell r="D5530" t="str">
            <v/>
          </cell>
          <cell r="E5530">
            <v>0</v>
          </cell>
          <cell r="F5530" t="str">
            <v/>
          </cell>
          <cell r="G5530" t="str">
            <v/>
          </cell>
          <cell r="H5530" t="str">
            <v/>
          </cell>
          <cell r="I5530" t="str">
            <v/>
          </cell>
          <cell r="J5530">
            <v>0</v>
          </cell>
          <cell r="K5530">
            <v>0</v>
          </cell>
          <cell r="L5530">
            <v>0</v>
          </cell>
          <cell r="M5530">
            <v>0</v>
          </cell>
          <cell r="N5530">
            <v>0</v>
          </cell>
          <cell r="O5530" t="str">
            <v/>
          </cell>
          <cell r="P5530">
            <v>0</v>
          </cell>
          <cell r="Q5530">
            <v>0</v>
          </cell>
          <cell r="R5530">
            <v>0</v>
          </cell>
          <cell r="S5530">
            <v>0</v>
          </cell>
          <cell r="T5530">
            <v>0</v>
          </cell>
          <cell r="U5530" t="str">
            <v/>
          </cell>
          <cell r="V5530" t="str">
            <v/>
          </cell>
        </row>
        <row r="5531">
          <cell r="A5531">
            <v>5530</v>
          </cell>
          <cell r="B5531">
            <v>0</v>
          </cell>
          <cell r="C5531" t="str">
            <v/>
          </cell>
          <cell r="D5531" t="str">
            <v/>
          </cell>
          <cell r="E5531">
            <v>0</v>
          </cell>
          <cell r="F5531" t="str">
            <v/>
          </cell>
          <cell r="G5531" t="str">
            <v/>
          </cell>
          <cell r="H5531" t="str">
            <v/>
          </cell>
          <cell r="I5531" t="str">
            <v/>
          </cell>
          <cell r="J5531">
            <v>0</v>
          </cell>
          <cell r="K5531">
            <v>0</v>
          </cell>
          <cell r="L5531">
            <v>0</v>
          </cell>
          <cell r="M5531">
            <v>0</v>
          </cell>
          <cell r="N5531">
            <v>0</v>
          </cell>
          <cell r="O5531" t="str">
            <v/>
          </cell>
          <cell r="P5531">
            <v>0</v>
          </cell>
          <cell r="Q5531">
            <v>0</v>
          </cell>
          <cell r="R5531">
            <v>0</v>
          </cell>
          <cell r="S5531">
            <v>0</v>
          </cell>
          <cell r="T5531">
            <v>0</v>
          </cell>
          <cell r="U5531" t="str">
            <v/>
          </cell>
          <cell r="V5531" t="str">
            <v/>
          </cell>
        </row>
        <row r="5532">
          <cell r="A5532">
            <v>5531</v>
          </cell>
          <cell r="B5532">
            <v>0</v>
          </cell>
          <cell r="C5532" t="str">
            <v/>
          </cell>
          <cell r="D5532" t="str">
            <v/>
          </cell>
          <cell r="E5532">
            <v>0</v>
          </cell>
          <cell r="F5532" t="str">
            <v/>
          </cell>
          <cell r="G5532" t="str">
            <v/>
          </cell>
          <cell r="H5532" t="str">
            <v/>
          </cell>
          <cell r="I5532" t="str">
            <v/>
          </cell>
          <cell r="J5532">
            <v>0</v>
          </cell>
          <cell r="K5532">
            <v>0</v>
          </cell>
          <cell r="L5532">
            <v>0</v>
          </cell>
          <cell r="M5532">
            <v>0</v>
          </cell>
          <cell r="N5532">
            <v>0</v>
          </cell>
          <cell r="O5532" t="str">
            <v/>
          </cell>
          <cell r="P5532">
            <v>0</v>
          </cell>
          <cell r="Q5532">
            <v>0</v>
          </cell>
          <cell r="R5532">
            <v>0</v>
          </cell>
          <cell r="S5532">
            <v>0</v>
          </cell>
          <cell r="T5532">
            <v>0</v>
          </cell>
          <cell r="U5532" t="str">
            <v/>
          </cell>
          <cell r="V5532" t="str">
            <v/>
          </cell>
        </row>
        <row r="5533">
          <cell r="A5533">
            <v>5532</v>
          </cell>
          <cell r="B5533">
            <v>0</v>
          </cell>
          <cell r="C5533" t="str">
            <v/>
          </cell>
          <cell r="D5533" t="str">
            <v/>
          </cell>
          <cell r="E5533">
            <v>0</v>
          </cell>
          <cell r="F5533" t="str">
            <v/>
          </cell>
          <cell r="G5533" t="str">
            <v/>
          </cell>
          <cell r="H5533" t="str">
            <v/>
          </cell>
          <cell r="I5533" t="str">
            <v/>
          </cell>
          <cell r="J5533">
            <v>0</v>
          </cell>
          <cell r="K5533">
            <v>0</v>
          </cell>
          <cell r="L5533">
            <v>0</v>
          </cell>
          <cell r="M5533">
            <v>0</v>
          </cell>
          <cell r="N5533">
            <v>0</v>
          </cell>
          <cell r="O5533" t="str">
            <v/>
          </cell>
          <cell r="P5533">
            <v>0</v>
          </cell>
          <cell r="Q5533">
            <v>0</v>
          </cell>
          <cell r="R5533">
            <v>0</v>
          </cell>
          <cell r="S5533">
            <v>0</v>
          </cell>
          <cell r="T5533">
            <v>0</v>
          </cell>
          <cell r="U5533" t="str">
            <v/>
          </cell>
          <cell r="V5533" t="str">
            <v/>
          </cell>
        </row>
        <row r="5534">
          <cell r="A5534">
            <v>5533</v>
          </cell>
          <cell r="B5534">
            <v>0</v>
          </cell>
          <cell r="C5534" t="str">
            <v/>
          </cell>
          <cell r="D5534" t="str">
            <v/>
          </cell>
          <cell r="E5534">
            <v>0</v>
          </cell>
          <cell r="F5534" t="str">
            <v/>
          </cell>
          <cell r="G5534" t="str">
            <v/>
          </cell>
          <cell r="H5534" t="str">
            <v/>
          </cell>
          <cell r="I5534" t="str">
            <v/>
          </cell>
          <cell r="J5534">
            <v>0</v>
          </cell>
          <cell r="K5534">
            <v>0</v>
          </cell>
          <cell r="L5534">
            <v>0</v>
          </cell>
          <cell r="M5534">
            <v>0</v>
          </cell>
          <cell r="N5534">
            <v>0</v>
          </cell>
          <cell r="O5534" t="str">
            <v/>
          </cell>
          <cell r="P5534">
            <v>0</v>
          </cell>
          <cell r="Q5534">
            <v>0</v>
          </cell>
          <cell r="R5534">
            <v>0</v>
          </cell>
          <cell r="S5534">
            <v>0</v>
          </cell>
          <cell r="T5534">
            <v>0</v>
          </cell>
          <cell r="U5534" t="str">
            <v/>
          </cell>
          <cell r="V5534" t="str">
            <v/>
          </cell>
        </row>
        <row r="5535">
          <cell r="A5535">
            <v>5534</v>
          </cell>
          <cell r="B5535">
            <v>0</v>
          </cell>
          <cell r="C5535" t="str">
            <v/>
          </cell>
          <cell r="D5535" t="str">
            <v/>
          </cell>
          <cell r="E5535">
            <v>0</v>
          </cell>
          <cell r="F5535" t="str">
            <v/>
          </cell>
          <cell r="G5535" t="str">
            <v/>
          </cell>
          <cell r="H5535" t="str">
            <v/>
          </cell>
          <cell r="I5535" t="str">
            <v/>
          </cell>
          <cell r="J5535">
            <v>0</v>
          </cell>
          <cell r="K5535">
            <v>0</v>
          </cell>
          <cell r="L5535">
            <v>0</v>
          </cell>
          <cell r="M5535">
            <v>0</v>
          </cell>
          <cell r="N5535">
            <v>0</v>
          </cell>
          <cell r="O5535" t="str">
            <v/>
          </cell>
          <cell r="P5535">
            <v>0</v>
          </cell>
          <cell r="Q5535">
            <v>0</v>
          </cell>
          <cell r="R5535">
            <v>0</v>
          </cell>
          <cell r="S5535">
            <v>0</v>
          </cell>
          <cell r="T5535">
            <v>0</v>
          </cell>
          <cell r="U5535" t="str">
            <v/>
          </cell>
          <cell r="V5535" t="str">
            <v/>
          </cell>
        </row>
        <row r="5536">
          <cell r="A5536">
            <v>5535</v>
          </cell>
          <cell r="B5536">
            <v>0</v>
          </cell>
          <cell r="C5536" t="str">
            <v/>
          </cell>
          <cell r="D5536" t="str">
            <v/>
          </cell>
          <cell r="E5536">
            <v>0</v>
          </cell>
          <cell r="F5536" t="str">
            <v/>
          </cell>
          <cell r="G5536" t="str">
            <v/>
          </cell>
          <cell r="H5536" t="str">
            <v/>
          </cell>
          <cell r="I5536" t="str">
            <v/>
          </cell>
          <cell r="J5536">
            <v>0</v>
          </cell>
          <cell r="K5536">
            <v>0</v>
          </cell>
          <cell r="L5536">
            <v>0</v>
          </cell>
          <cell r="M5536">
            <v>0</v>
          </cell>
          <cell r="N5536">
            <v>0</v>
          </cell>
          <cell r="O5536" t="str">
            <v/>
          </cell>
          <cell r="P5536">
            <v>0</v>
          </cell>
          <cell r="Q5536">
            <v>0</v>
          </cell>
          <cell r="R5536">
            <v>0</v>
          </cell>
          <cell r="S5536">
            <v>0</v>
          </cell>
          <cell r="T5536">
            <v>0</v>
          </cell>
          <cell r="U5536" t="str">
            <v/>
          </cell>
          <cell r="V5536" t="str">
            <v/>
          </cell>
        </row>
        <row r="5537">
          <cell r="A5537">
            <v>5536</v>
          </cell>
          <cell r="B5537">
            <v>0</v>
          </cell>
          <cell r="C5537" t="str">
            <v/>
          </cell>
          <cell r="D5537" t="str">
            <v/>
          </cell>
          <cell r="E5537">
            <v>0</v>
          </cell>
          <cell r="F5537" t="str">
            <v/>
          </cell>
          <cell r="G5537" t="str">
            <v/>
          </cell>
          <cell r="H5537" t="str">
            <v/>
          </cell>
          <cell r="I5537" t="str">
            <v/>
          </cell>
          <cell r="J5537">
            <v>0</v>
          </cell>
          <cell r="K5537">
            <v>0</v>
          </cell>
          <cell r="L5537">
            <v>0</v>
          </cell>
          <cell r="M5537">
            <v>0</v>
          </cell>
          <cell r="N5537">
            <v>0</v>
          </cell>
          <cell r="O5537" t="str">
            <v/>
          </cell>
          <cell r="P5537">
            <v>0</v>
          </cell>
          <cell r="Q5537">
            <v>0</v>
          </cell>
          <cell r="R5537">
            <v>0</v>
          </cell>
          <cell r="S5537">
            <v>0</v>
          </cell>
          <cell r="T5537">
            <v>0</v>
          </cell>
          <cell r="U5537" t="str">
            <v/>
          </cell>
          <cell r="V5537" t="str">
            <v/>
          </cell>
        </row>
        <row r="5538">
          <cell r="A5538">
            <v>5537</v>
          </cell>
          <cell r="B5538">
            <v>0</v>
          </cell>
          <cell r="C5538" t="str">
            <v/>
          </cell>
          <cell r="D5538" t="str">
            <v/>
          </cell>
          <cell r="E5538">
            <v>0</v>
          </cell>
          <cell r="F5538" t="str">
            <v/>
          </cell>
          <cell r="G5538" t="str">
            <v/>
          </cell>
          <cell r="H5538" t="str">
            <v/>
          </cell>
          <cell r="I5538" t="str">
            <v/>
          </cell>
          <cell r="J5538">
            <v>0</v>
          </cell>
          <cell r="K5538">
            <v>0</v>
          </cell>
          <cell r="L5538">
            <v>0</v>
          </cell>
          <cell r="M5538">
            <v>0</v>
          </cell>
          <cell r="N5538">
            <v>0</v>
          </cell>
          <cell r="O5538" t="str">
            <v/>
          </cell>
          <cell r="P5538">
            <v>0</v>
          </cell>
          <cell r="Q5538">
            <v>0</v>
          </cell>
          <cell r="R5538">
            <v>0</v>
          </cell>
          <cell r="S5538">
            <v>0</v>
          </cell>
          <cell r="T5538">
            <v>0</v>
          </cell>
          <cell r="U5538" t="str">
            <v/>
          </cell>
          <cell r="V5538" t="str">
            <v/>
          </cell>
        </row>
        <row r="5539">
          <cell r="A5539">
            <v>5538</v>
          </cell>
          <cell r="B5539">
            <v>0</v>
          </cell>
          <cell r="C5539" t="str">
            <v/>
          </cell>
          <cell r="D5539" t="str">
            <v/>
          </cell>
          <cell r="E5539">
            <v>0</v>
          </cell>
          <cell r="F5539" t="str">
            <v/>
          </cell>
          <cell r="G5539" t="str">
            <v/>
          </cell>
          <cell r="H5539" t="str">
            <v/>
          </cell>
          <cell r="I5539" t="str">
            <v/>
          </cell>
          <cell r="J5539">
            <v>0</v>
          </cell>
          <cell r="K5539">
            <v>0</v>
          </cell>
          <cell r="L5539">
            <v>0</v>
          </cell>
          <cell r="M5539">
            <v>0</v>
          </cell>
          <cell r="N5539">
            <v>0</v>
          </cell>
          <cell r="O5539" t="str">
            <v/>
          </cell>
          <cell r="P5539">
            <v>0</v>
          </cell>
          <cell r="Q5539">
            <v>0</v>
          </cell>
          <cell r="R5539">
            <v>0</v>
          </cell>
          <cell r="S5539">
            <v>0</v>
          </cell>
          <cell r="T5539">
            <v>0</v>
          </cell>
          <cell r="U5539" t="str">
            <v/>
          </cell>
          <cell r="V5539" t="str">
            <v/>
          </cell>
        </row>
        <row r="5540">
          <cell r="A5540">
            <v>5539</v>
          </cell>
          <cell r="B5540">
            <v>0</v>
          </cell>
          <cell r="C5540" t="str">
            <v/>
          </cell>
          <cell r="D5540" t="str">
            <v/>
          </cell>
          <cell r="E5540">
            <v>0</v>
          </cell>
          <cell r="F5540" t="str">
            <v/>
          </cell>
          <cell r="G5540" t="str">
            <v/>
          </cell>
          <cell r="H5540" t="str">
            <v/>
          </cell>
          <cell r="I5540" t="str">
            <v/>
          </cell>
          <cell r="J5540">
            <v>0</v>
          </cell>
          <cell r="K5540">
            <v>0</v>
          </cell>
          <cell r="L5540">
            <v>0</v>
          </cell>
          <cell r="M5540">
            <v>0</v>
          </cell>
          <cell r="N5540">
            <v>0</v>
          </cell>
          <cell r="O5540" t="str">
            <v/>
          </cell>
          <cell r="P5540">
            <v>0</v>
          </cell>
          <cell r="Q5540">
            <v>0</v>
          </cell>
          <cell r="R5540">
            <v>0</v>
          </cell>
          <cell r="S5540">
            <v>0</v>
          </cell>
          <cell r="T5540">
            <v>0</v>
          </cell>
          <cell r="U5540" t="str">
            <v/>
          </cell>
          <cell r="V5540" t="str">
            <v/>
          </cell>
        </row>
        <row r="5541">
          <cell r="A5541">
            <v>5540</v>
          </cell>
          <cell r="B5541">
            <v>0</v>
          </cell>
          <cell r="C5541" t="str">
            <v/>
          </cell>
          <cell r="D5541" t="str">
            <v/>
          </cell>
          <cell r="E5541">
            <v>0</v>
          </cell>
          <cell r="F5541" t="str">
            <v/>
          </cell>
          <cell r="G5541" t="str">
            <v/>
          </cell>
          <cell r="H5541" t="str">
            <v/>
          </cell>
          <cell r="I5541" t="str">
            <v/>
          </cell>
          <cell r="J5541">
            <v>0</v>
          </cell>
          <cell r="K5541">
            <v>0</v>
          </cell>
          <cell r="L5541">
            <v>0</v>
          </cell>
          <cell r="M5541">
            <v>0</v>
          </cell>
          <cell r="N5541">
            <v>0</v>
          </cell>
          <cell r="O5541" t="str">
            <v/>
          </cell>
          <cell r="P5541">
            <v>0</v>
          </cell>
          <cell r="Q5541">
            <v>0</v>
          </cell>
          <cell r="R5541">
            <v>0</v>
          </cell>
          <cell r="S5541">
            <v>0</v>
          </cell>
          <cell r="T5541">
            <v>0</v>
          </cell>
          <cell r="U5541" t="str">
            <v/>
          </cell>
          <cell r="V5541" t="str">
            <v/>
          </cell>
        </row>
        <row r="5542">
          <cell r="A5542">
            <v>5541</v>
          </cell>
          <cell r="B5542">
            <v>0</v>
          </cell>
          <cell r="C5542" t="str">
            <v/>
          </cell>
          <cell r="D5542" t="str">
            <v/>
          </cell>
          <cell r="E5542">
            <v>0</v>
          </cell>
          <cell r="F5542" t="str">
            <v/>
          </cell>
          <cell r="G5542" t="str">
            <v/>
          </cell>
          <cell r="H5542" t="str">
            <v/>
          </cell>
          <cell r="I5542" t="str">
            <v/>
          </cell>
          <cell r="J5542">
            <v>0</v>
          </cell>
          <cell r="K5542">
            <v>0</v>
          </cell>
          <cell r="L5542">
            <v>0</v>
          </cell>
          <cell r="M5542">
            <v>0</v>
          </cell>
          <cell r="N5542">
            <v>0</v>
          </cell>
          <cell r="O5542" t="str">
            <v/>
          </cell>
          <cell r="P5542">
            <v>0</v>
          </cell>
          <cell r="Q5542">
            <v>0</v>
          </cell>
          <cell r="R5542">
            <v>0</v>
          </cell>
          <cell r="S5542">
            <v>0</v>
          </cell>
          <cell r="T5542">
            <v>0</v>
          </cell>
          <cell r="U5542" t="str">
            <v/>
          </cell>
          <cell r="V5542" t="str">
            <v/>
          </cell>
        </row>
        <row r="5543">
          <cell r="A5543">
            <v>5542</v>
          </cell>
          <cell r="B5543">
            <v>0</v>
          </cell>
          <cell r="C5543" t="str">
            <v/>
          </cell>
          <cell r="D5543" t="str">
            <v/>
          </cell>
          <cell r="E5543">
            <v>0</v>
          </cell>
          <cell r="F5543" t="str">
            <v/>
          </cell>
          <cell r="G5543" t="str">
            <v/>
          </cell>
          <cell r="H5543" t="str">
            <v/>
          </cell>
          <cell r="I5543" t="str">
            <v/>
          </cell>
          <cell r="J5543">
            <v>0</v>
          </cell>
          <cell r="K5543">
            <v>0</v>
          </cell>
          <cell r="L5543">
            <v>0</v>
          </cell>
          <cell r="M5543">
            <v>0</v>
          </cell>
          <cell r="N5543">
            <v>0</v>
          </cell>
          <cell r="O5543" t="str">
            <v/>
          </cell>
          <cell r="P5543">
            <v>0</v>
          </cell>
          <cell r="Q5543">
            <v>0</v>
          </cell>
          <cell r="R5543">
            <v>0</v>
          </cell>
          <cell r="S5543">
            <v>0</v>
          </cell>
          <cell r="T5543">
            <v>0</v>
          </cell>
          <cell r="U5543" t="str">
            <v/>
          </cell>
          <cell r="V5543" t="str">
            <v/>
          </cell>
        </row>
        <row r="5544">
          <cell r="A5544">
            <v>5543</v>
          </cell>
          <cell r="B5544">
            <v>0</v>
          </cell>
          <cell r="C5544" t="str">
            <v/>
          </cell>
          <cell r="D5544" t="str">
            <v/>
          </cell>
          <cell r="E5544">
            <v>0</v>
          </cell>
          <cell r="F5544" t="str">
            <v/>
          </cell>
          <cell r="G5544" t="str">
            <v/>
          </cell>
          <cell r="H5544" t="str">
            <v/>
          </cell>
          <cell r="I5544" t="str">
            <v/>
          </cell>
          <cell r="J5544">
            <v>0</v>
          </cell>
          <cell r="K5544">
            <v>0</v>
          </cell>
          <cell r="L5544">
            <v>0</v>
          </cell>
          <cell r="M5544">
            <v>0</v>
          </cell>
          <cell r="N5544">
            <v>0</v>
          </cell>
          <cell r="O5544" t="str">
            <v/>
          </cell>
          <cell r="P5544">
            <v>0</v>
          </cell>
          <cell r="Q5544">
            <v>0</v>
          </cell>
          <cell r="R5544">
            <v>0</v>
          </cell>
          <cell r="S5544">
            <v>0</v>
          </cell>
          <cell r="T5544">
            <v>0</v>
          </cell>
          <cell r="U5544" t="str">
            <v/>
          </cell>
          <cell r="V5544" t="str">
            <v/>
          </cell>
        </row>
        <row r="5545">
          <cell r="A5545">
            <v>5544</v>
          </cell>
          <cell r="B5545">
            <v>0</v>
          </cell>
          <cell r="C5545" t="str">
            <v/>
          </cell>
          <cell r="D5545" t="str">
            <v/>
          </cell>
          <cell r="E5545">
            <v>0</v>
          </cell>
          <cell r="F5545" t="str">
            <v/>
          </cell>
          <cell r="G5545" t="str">
            <v/>
          </cell>
          <cell r="H5545" t="str">
            <v/>
          </cell>
          <cell r="I5545" t="str">
            <v/>
          </cell>
          <cell r="J5545">
            <v>0</v>
          </cell>
          <cell r="K5545">
            <v>0</v>
          </cell>
          <cell r="L5545">
            <v>0</v>
          </cell>
          <cell r="M5545">
            <v>0</v>
          </cell>
          <cell r="N5545">
            <v>0</v>
          </cell>
          <cell r="O5545" t="str">
            <v/>
          </cell>
          <cell r="P5545">
            <v>0</v>
          </cell>
          <cell r="Q5545">
            <v>0</v>
          </cell>
          <cell r="R5545">
            <v>0</v>
          </cell>
          <cell r="S5545">
            <v>0</v>
          </cell>
          <cell r="T5545">
            <v>0</v>
          </cell>
          <cell r="U5545" t="str">
            <v/>
          </cell>
          <cell r="V5545" t="str">
            <v/>
          </cell>
        </row>
        <row r="5546">
          <cell r="A5546">
            <v>5545</v>
          </cell>
          <cell r="B5546">
            <v>0</v>
          </cell>
          <cell r="C5546" t="str">
            <v/>
          </cell>
          <cell r="D5546" t="str">
            <v/>
          </cell>
          <cell r="E5546">
            <v>0</v>
          </cell>
          <cell r="F5546" t="str">
            <v/>
          </cell>
          <cell r="G5546" t="str">
            <v/>
          </cell>
          <cell r="H5546" t="str">
            <v/>
          </cell>
          <cell r="I5546" t="str">
            <v/>
          </cell>
          <cell r="J5546">
            <v>0</v>
          </cell>
          <cell r="K5546">
            <v>0</v>
          </cell>
          <cell r="L5546">
            <v>0</v>
          </cell>
          <cell r="M5546">
            <v>0</v>
          </cell>
          <cell r="N5546">
            <v>0</v>
          </cell>
          <cell r="O5546" t="str">
            <v/>
          </cell>
          <cell r="P5546">
            <v>0</v>
          </cell>
          <cell r="Q5546">
            <v>0</v>
          </cell>
          <cell r="R5546">
            <v>0</v>
          </cell>
          <cell r="S5546">
            <v>0</v>
          </cell>
          <cell r="T5546">
            <v>0</v>
          </cell>
          <cell r="U5546" t="str">
            <v/>
          </cell>
          <cell r="V5546" t="str">
            <v/>
          </cell>
        </row>
        <row r="5547">
          <cell r="A5547">
            <v>5546</v>
          </cell>
          <cell r="B5547">
            <v>0</v>
          </cell>
          <cell r="C5547" t="str">
            <v/>
          </cell>
          <cell r="D5547" t="str">
            <v/>
          </cell>
          <cell r="E5547">
            <v>0</v>
          </cell>
          <cell r="F5547" t="str">
            <v/>
          </cell>
          <cell r="G5547" t="str">
            <v/>
          </cell>
          <cell r="H5547" t="str">
            <v/>
          </cell>
          <cell r="I5547" t="str">
            <v/>
          </cell>
          <cell r="J5547">
            <v>0</v>
          </cell>
          <cell r="K5547">
            <v>0</v>
          </cell>
          <cell r="L5547">
            <v>0</v>
          </cell>
          <cell r="M5547">
            <v>0</v>
          </cell>
          <cell r="N5547">
            <v>0</v>
          </cell>
          <cell r="O5547" t="str">
            <v/>
          </cell>
          <cell r="P5547">
            <v>0</v>
          </cell>
          <cell r="Q5547">
            <v>0</v>
          </cell>
          <cell r="R5547">
            <v>0</v>
          </cell>
          <cell r="S5547">
            <v>0</v>
          </cell>
          <cell r="T5547">
            <v>0</v>
          </cell>
          <cell r="U5547" t="str">
            <v/>
          </cell>
          <cell r="V5547" t="str">
            <v/>
          </cell>
        </row>
        <row r="5548">
          <cell r="A5548">
            <v>5547</v>
          </cell>
          <cell r="B5548">
            <v>0</v>
          </cell>
          <cell r="C5548" t="str">
            <v/>
          </cell>
          <cell r="D5548" t="str">
            <v/>
          </cell>
          <cell r="E5548">
            <v>0</v>
          </cell>
          <cell r="F5548" t="str">
            <v/>
          </cell>
          <cell r="G5548" t="str">
            <v/>
          </cell>
          <cell r="H5548" t="str">
            <v/>
          </cell>
          <cell r="I5548" t="str">
            <v/>
          </cell>
          <cell r="J5548">
            <v>0</v>
          </cell>
          <cell r="K5548">
            <v>0</v>
          </cell>
          <cell r="L5548">
            <v>0</v>
          </cell>
          <cell r="M5548">
            <v>0</v>
          </cell>
          <cell r="N5548">
            <v>0</v>
          </cell>
          <cell r="O5548" t="str">
            <v/>
          </cell>
          <cell r="P5548">
            <v>0</v>
          </cell>
          <cell r="Q5548">
            <v>0</v>
          </cell>
          <cell r="R5548">
            <v>0</v>
          </cell>
          <cell r="S5548">
            <v>0</v>
          </cell>
          <cell r="T5548">
            <v>0</v>
          </cell>
          <cell r="U5548" t="str">
            <v/>
          </cell>
          <cell r="V5548" t="str">
            <v/>
          </cell>
        </row>
        <row r="5549">
          <cell r="A5549">
            <v>5548</v>
          </cell>
          <cell r="B5549">
            <v>0</v>
          </cell>
          <cell r="C5549" t="str">
            <v/>
          </cell>
          <cell r="D5549" t="str">
            <v/>
          </cell>
          <cell r="E5549">
            <v>0</v>
          </cell>
          <cell r="F5549" t="str">
            <v/>
          </cell>
          <cell r="G5549" t="str">
            <v/>
          </cell>
          <cell r="H5549" t="str">
            <v/>
          </cell>
          <cell r="I5549" t="str">
            <v/>
          </cell>
          <cell r="J5549">
            <v>0</v>
          </cell>
          <cell r="K5549">
            <v>0</v>
          </cell>
          <cell r="L5549">
            <v>0</v>
          </cell>
          <cell r="M5549">
            <v>0</v>
          </cell>
          <cell r="N5549">
            <v>0</v>
          </cell>
          <cell r="O5549" t="str">
            <v/>
          </cell>
          <cell r="P5549">
            <v>0</v>
          </cell>
          <cell r="Q5549">
            <v>0</v>
          </cell>
          <cell r="R5549">
            <v>0</v>
          </cell>
          <cell r="S5549">
            <v>0</v>
          </cell>
          <cell r="T5549">
            <v>0</v>
          </cell>
          <cell r="U5549" t="str">
            <v/>
          </cell>
          <cell r="V5549" t="str">
            <v/>
          </cell>
        </row>
        <row r="5550">
          <cell r="A5550">
            <v>5549</v>
          </cell>
          <cell r="B5550">
            <v>0</v>
          </cell>
          <cell r="C5550" t="str">
            <v/>
          </cell>
          <cell r="D5550" t="str">
            <v/>
          </cell>
          <cell r="E5550">
            <v>0</v>
          </cell>
          <cell r="F5550" t="str">
            <v/>
          </cell>
          <cell r="G5550" t="str">
            <v/>
          </cell>
          <cell r="H5550" t="str">
            <v/>
          </cell>
          <cell r="I5550" t="str">
            <v/>
          </cell>
          <cell r="J5550">
            <v>0</v>
          </cell>
          <cell r="K5550">
            <v>0</v>
          </cell>
          <cell r="L5550">
            <v>0</v>
          </cell>
          <cell r="M5550">
            <v>0</v>
          </cell>
          <cell r="N5550">
            <v>0</v>
          </cell>
          <cell r="O5550" t="str">
            <v/>
          </cell>
          <cell r="P5550">
            <v>0</v>
          </cell>
          <cell r="Q5550">
            <v>0</v>
          </cell>
          <cell r="R5550">
            <v>0</v>
          </cell>
          <cell r="S5550">
            <v>0</v>
          </cell>
          <cell r="T5550">
            <v>0</v>
          </cell>
          <cell r="U5550" t="str">
            <v/>
          </cell>
          <cell r="V5550" t="str">
            <v/>
          </cell>
        </row>
        <row r="5551">
          <cell r="A5551">
            <v>5550</v>
          </cell>
          <cell r="B5551">
            <v>0</v>
          </cell>
          <cell r="C5551" t="str">
            <v/>
          </cell>
          <cell r="D5551" t="str">
            <v/>
          </cell>
          <cell r="E5551">
            <v>0</v>
          </cell>
          <cell r="F5551" t="str">
            <v/>
          </cell>
          <cell r="G5551" t="str">
            <v/>
          </cell>
          <cell r="H5551" t="str">
            <v/>
          </cell>
          <cell r="I5551" t="str">
            <v/>
          </cell>
          <cell r="J5551">
            <v>0</v>
          </cell>
          <cell r="K5551">
            <v>0</v>
          </cell>
          <cell r="L5551">
            <v>0</v>
          </cell>
          <cell r="M5551">
            <v>0</v>
          </cell>
          <cell r="N5551">
            <v>0</v>
          </cell>
          <cell r="O5551" t="str">
            <v/>
          </cell>
          <cell r="P5551">
            <v>0</v>
          </cell>
          <cell r="Q5551">
            <v>0</v>
          </cell>
          <cell r="R5551">
            <v>0</v>
          </cell>
          <cell r="S5551">
            <v>0</v>
          </cell>
          <cell r="T5551">
            <v>0</v>
          </cell>
          <cell r="U5551" t="str">
            <v/>
          </cell>
          <cell r="V5551" t="str">
            <v/>
          </cell>
        </row>
        <row r="5552">
          <cell r="A5552">
            <v>5551</v>
          </cell>
          <cell r="B5552">
            <v>0</v>
          </cell>
          <cell r="C5552" t="str">
            <v/>
          </cell>
          <cell r="D5552" t="str">
            <v/>
          </cell>
          <cell r="E5552">
            <v>0</v>
          </cell>
          <cell r="F5552" t="str">
            <v/>
          </cell>
          <cell r="G5552" t="str">
            <v/>
          </cell>
          <cell r="H5552" t="str">
            <v/>
          </cell>
          <cell r="I5552" t="str">
            <v/>
          </cell>
          <cell r="J5552">
            <v>0</v>
          </cell>
          <cell r="K5552">
            <v>0</v>
          </cell>
          <cell r="L5552">
            <v>0</v>
          </cell>
          <cell r="M5552">
            <v>0</v>
          </cell>
          <cell r="N5552">
            <v>0</v>
          </cell>
          <cell r="O5552" t="str">
            <v/>
          </cell>
          <cell r="P5552">
            <v>0</v>
          </cell>
          <cell r="Q5552">
            <v>0</v>
          </cell>
          <cell r="R5552">
            <v>0</v>
          </cell>
          <cell r="S5552">
            <v>0</v>
          </cell>
          <cell r="T5552">
            <v>0</v>
          </cell>
          <cell r="U5552" t="str">
            <v/>
          </cell>
          <cell r="V5552" t="str">
            <v/>
          </cell>
        </row>
        <row r="5553">
          <cell r="A5553">
            <v>5552</v>
          </cell>
          <cell r="B5553">
            <v>0</v>
          </cell>
          <cell r="C5553" t="str">
            <v/>
          </cell>
          <cell r="D5553" t="str">
            <v/>
          </cell>
          <cell r="E5553">
            <v>0</v>
          </cell>
          <cell r="F5553" t="str">
            <v/>
          </cell>
          <cell r="G5553" t="str">
            <v/>
          </cell>
          <cell r="H5553" t="str">
            <v/>
          </cell>
          <cell r="I5553" t="str">
            <v/>
          </cell>
          <cell r="J5553">
            <v>0</v>
          </cell>
          <cell r="K5553">
            <v>0</v>
          </cell>
          <cell r="L5553">
            <v>0</v>
          </cell>
          <cell r="M5553">
            <v>0</v>
          </cell>
          <cell r="N5553">
            <v>0</v>
          </cell>
          <cell r="O5553" t="str">
            <v/>
          </cell>
          <cell r="P5553">
            <v>0</v>
          </cell>
          <cell r="Q5553">
            <v>0</v>
          </cell>
          <cell r="R5553">
            <v>0</v>
          </cell>
          <cell r="S5553">
            <v>0</v>
          </cell>
          <cell r="T5553">
            <v>0</v>
          </cell>
          <cell r="U5553" t="str">
            <v/>
          </cell>
          <cell r="V5553" t="str">
            <v/>
          </cell>
        </row>
        <row r="5554">
          <cell r="A5554">
            <v>5553</v>
          </cell>
          <cell r="B5554">
            <v>0</v>
          </cell>
          <cell r="C5554" t="str">
            <v/>
          </cell>
          <cell r="D5554" t="str">
            <v/>
          </cell>
          <cell r="E5554">
            <v>0</v>
          </cell>
          <cell r="F5554" t="str">
            <v/>
          </cell>
          <cell r="G5554" t="str">
            <v/>
          </cell>
          <cell r="H5554" t="str">
            <v/>
          </cell>
          <cell r="I5554" t="str">
            <v/>
          </cell>
          <cell r="J5554">
            <v>0</v>
          </cell>
          <cell r="K5554">
            <v>0</v>
          </cell>
          <cell r="L5554">
            <v>0</v>
          </cell>
          <cell r="M5554">
            <v>0</v>
          </cell>
          <cell r="N5554">
            <v>0</v>
          </cell>
          <cell r="O5554" t="str">
            <v/>
          </cell>
          <cell r="P5554">
            <v>0</v>
          </cell>
          <cell r="Q5554">
            <v>0</v>
          </cell>
          <cell r="R5554">
            <v>0</v>
          </cell>
          <cell r="S5554">
            <v>0</v>
          </cell>
          <cell r="T5554">
            <v>0</v>
          </cell>
          <cell r="U5554" t="str">
            <v/>
          </cell>
          <cell r="V5554" t="str">
            <v/>
          </cell>
        </row>
        <row r="5555">
          <cell r="A5555">
            <v>5554</v>
          </cell>
          <cell r="B5555">
            <v>0</v>
          </cell>
          <cell r="C5555" t="str">
            <v/>
          </cell>
          <cell r="D5555" t="str">
            <v/>
          </cell>
          <cell r="E5555">
            <v>0</v>
          </cell>
          <cell r="F5555" t="str">
            <v/>
          </cell>
          <cell r="G5555" t="str">
            <v/>
          </cell>
          <cell r="H5555" t="str">
            <v/>
          </cell>
          <cell r="I5555" t="str">
            <v/>
          </cell>
          <cell r="J5555">
            <v>0</v>
          </cell>
          <cell r="K5555">
            <v>0</v>
          </cell>
          <cell r="L5555">
            <v>0</v>
          </cell>
          <cell r="M5555">
            <v>0</v>
          </cell>
          <cell r="N5555">
            <v>0</v>
          </cell>
          <cell r="O5555" t="str">
            <v/>
          </cell>
          <cell r="P5555">
            <v>0</v>
          </cell>
          <cell r="Q5555">
            <v>0</v>
          </cell>
          <cell r="R5555">
            <v>0</v>
          </cell>
          <cell r="S5555">
            <v>0</v>
          </cell>
          <cell r="T5555">
            <v>0</v>
          </cell>
          <cell r="U5555" t="str">
            <v/>
          </cell>
          <cell r="V5555" t="str">
            <v/>
          </cell>
        </row>
        <row r="5556">
          <cell r="A5556">
            <v>5555</v>
          </cell>
          <cell r="B5556">
            <v>0</v>
          </cell>
          <cell r="C5556" t="str">
            <v/>
          </cell>
          <cell r="D5556" t="str">
            <v/>
          </cell>
          <cell r="E5556">
            <v>0</v>
          </cell>
          <cell r="F5556" t="str">
            <v/>
          </cell>
          <cell r="G5556" t="str">
            <v/>
          </cell>
          <cell r="H5556" t="str">
            <v/>
          </cell>
          <cell r="I5556" t="str">
            <v/>
          </cell>
          <cell r="J5556">
            <v>0</v>
          </cell>
          <cell r="K5556">
            <v>0</v>
          </cell>
          <cell r="L5556">
            <v>0</v>
          </cell>
          <cell r="M5556">
            <v>0</v>
          </cell>
          <cell r="N5556">
            <v>0</v>
          </cell>
          <cell r="O5556" t="str">
            <v/>
          </cell>
          <cell r="P5556">
            <v>0</v>
          </cell>
          <cell r="Q5556">
            <v>0</v>
          </cell>
          <cell r="R5556">
            <v>0</v>
          </cell>
          <cell r="S5556">
            <v>0</v>
          </cell>
          <cell r="T5556">
            <v>0</v>
          </cell>
          <cell r="U5556" t="str">
            <v/>
          </cell>
          <cell r="V5556" t="str">
            <v/>
          </cell>
        </row>
        <row r="5557">
          <cell r="A5557">
            <v>5556</v>
          </cell>
          <cell r="B5557">
            <v>0</v>
          </cell>
          <cell r="C5557" t="str">
            <v/>
          </cell>
          <cell r="D5557" t="str">
            <v/>
          </cell>
          <cell r="E5557">
            <v>0</v>
          </cell>
          <cell r="F5557" t="str">
            <v/>
          </cell>
          <cell r="G5557" t="str">
            <v/>
          </cell>
          <cell r="H5557" t="str">
            <v/>
          </cell>
          <cell r="I5557" t="str">
            <v/>
          </cell>
          <cell r="J5557">
            <v>0</v>
          </cell>
          <cell r="K5557">
            <v>0</v>
          </cell>
          <cell r="L5557">
            <v>0</v>
          </cell>
          <cell r="M5557">
            <v>0</v>
          </cell>
          <cell r="N5557">
            <v>0</v>
          </cell>
          <cell r="O5557" t="str">
            <v/>
          </cell>
          <cell r="P5557">
            <v>0</v>
          </cell>
          <cell r="Q5557">
            <v>0</v>
          </cell>
          <cell r="R5557">
            <v>0</v>
          </cell>
          <cell r="S5557">
            <v>0</v>
          </cell>
          <cell r="T5557">
            <v>0</v>
          </cell>
          <cell r="U5557" t="str">
            <v/>
          </cell>
          <cell r="V5557" t="str">
            <v/>
          </cell>
        </row>
        <row r="5558">
          <cell r="A5558">
            <v>5557</v>
          </cell>
          <cell r="B5558">
            <v>0</v>
          </cell>
          <cell r="C5558" t="str">
            <v/>
          </cell>
          <cell r="D5558" t="str">
            <v/>
          </cell>
          <cell r="E5558">
            <v>0</v>
          </cell>
          <cell r="F5558" t="str">
            <v/>
          </cell>
          <cell r="G5558" t="str">
            <v/>
          </cell>
          <cell r="H5558" t="str">
            <v/>
          </cell>
          <cell r="I5558" t="str">
            <v/>
          </cell>
          <cell r="J5558">
            <v>0</v>
          </cell>
          <cell r="K5558">
            <v>0</v>
          </cell>
          <cell r="L5558">
            <v>0</v>
          </cell>
          <cell r="M5558">
            <v>0</v>
          </cell>
          <cell r="N5558">
            <v>0</v>
          </cell>
          <cell r="O5558" t="str">
            <v/>
          </cell>
          <cell r="P5558">
            <v>0</v>
          </cell>
          <cell r="Q5558">
            <v>0</v>
          </cell>
          <cell r="R5558">
            <v>0</v>
          </cell>
          <cell r="S5558">
            <v>0</v>
          </cell>
          <cell r="T5558">
            <v>0</v>
          </cell>
          <cell r="U5558" t="str">
            <v/>
          </cell>
          <cell r="V5558" t="str">
            <v/>
          </cell>
        </row>
        <row r="5559">
          <cell r="A5559">
            <v>5558</v>
          </cell>
          <cell r="B5559">
            <v>0</v>
          </cell>
          <cell r="C5559" t="str">
            <v/>
          </cell>
          <cell r="D5559" t="str">
            <v/>
          </cell>
          <cell r="E5559">
            <v>0</v>
          </cell>
          <cell r="F5559" t="str">
            <v/>
          </cell>
          <cell r="G5559" t="str">
            <v/>
          </cell>
          <cell r="H5559" t="str">
            <v/>
          </cell>
          <cell r="I5559" t="str">
            <v/>
          </cell>
          <cell r="J5559">
            <v>0</v>
          </cell>
          <cell r="K5559">
            <v>0</v>
          </cell>
          <cell r="L5559">
            <v>0</v>
          </cell>
          <cell r="M5559">
            <v>0</v>
          </cell>
          <cell r="N5559">
            <v>0</v>
          </cell>
          <cell r="O5559" t="str">
            <v/>
          </cell>
          <cell r="P5559">
            <v>0</v>
          </cell>
          <cell r="Q5559">
            <v>0</v>
          </cell>
          <cell r="R5559">
            <v>0</v>
          </cell>
          <cell r="S5559">
            <v>0</v>
          </cell>
          <cell r="T5559">
            <v>0</v>
          </cell>
          <cell r="U5559" t="str">
            <v/>
          </cell>
          <cell r="V5559" t="str">
            <v/>
          </cell>
        </row>
        <row r="5560">
          <cell r="A5560">
            <v>5559</v>
          </cell>
          <cell r="B5560">
            <v>0</v>
          </cell>
          <cell r="C5560" t="str">
            <v/>
          </cell>
          <cell r="D5560" t="str">
            <v/>
          </cell>
          <cell r="E5560">
            <v>0</v>
          </cell>
          <cell r="F5560" t="str">
            <v/>
          </cell>
          <cell r="G5560" t="str">
            <v/>
          </cell>
          <cell r="H5560" t="str">
            <v/>
          </cell>
          <cell r="I5560" t="str">
            <v/>
          </cell>
          <cell r="J5560">
            <v>0</v>
          </cell>
          <cell r="K5560">
            <v>0</v>
          </cell>
          <cell r="L5560">
            <v>0</v>
          </cell>
          <cell r="M5560">
            <v>0</v>
          </cell>
          <cell r="N5560">
            <v>0</v>
          </cell>
          <cell r="O5560" t="str">
            <v/>
          </cell>
          <cell r="P5560">
            <v>0</v>
          </cell>
          <cell r="Q5560">
            <v>0</v>
          </cell>
          <cell r="R5560">
            <v>0</v>
          </cell>
          <cell r="S5560">
            <v>0</v>
          </cell>
          <cell r="T5560">
            <v>0</v>
          </cell>
          <cell r="U5560" t="str">
            <v/>
          </cell>
          <cell r="V5560" t="str">
            <v/>
          </cell>
        </row>
        <row r="5561">
          <cell r="A5561">
            <v>5560</v>
          </cell>
          <cell r="B5561">
            <v>0</v>
          </cell>
          <cell r="C5561" t="str">
            <v/>
          </cell>
          <cell r="D5561" t="str">
            <v/>
          </cell>
          <cell r="E5561">
            <v>0</v>
          </cell>
          <cell r="F5561" t="str">
            <v/>
          </cell>
          <cell r="G5561" t="str">
            <v/>
          </cell>
          <cell r="H5561" t="str">
            <v/>
          </cell>
          <cell r="I5561" t="str">
            <v/>
          </cell>
          <cell r="J5561">
            <v>0</v>
          </cell>
          <cell r="K5561">
            <v>0</v>
          </cell>
          <cell r="L5561">
            <v>0</v>
          </cell>
          <cell r="M5561">
            <v>0</v>
          </cell>
          <cell r="N5561">
            <v>0</v>
          </cell>
          <cell r="O5561" t="str">
            <v/>
          </cell>
          <cell r="P5561">
            <v>0</v>
          </cell>
          <cell r="Q5561">
            <v>0</v>
          </cell>
          <cell r="R5561">
            <v>0</v>
          </cell>
          <cell r="S5561">
            <v>0</v>
          </cell>
          <cell r="T5561">
            <v>0</v>
          </cell>
          <cell r="U5561" t="str">
            <v/>
          </cell>
          <cell r="V5561" t="str">
            <v/>
          </cell>
        </row>
        <row r="5562">
          <cell r="A5562">
            <v>5561</v>
          </cell>
          <cell r="B5562">
            <v>0</v>
          </cell>
          <cell r="C5562" t="str">
            <v/>
          </cell>
          <cell r="D5562" t="str">
            <v/>
          </cell>
          <cell r="E5562">
            <v>0</v>
          </cell>
          <cell r="F5562" t="str">
            <v/>
          </cell>
          <cell r="G5562" t="str">
            <v/>
          </cell>
          <cell r="H5562" t="str">
            <v/>
          </cell>
          <cell r="I5562" t="str">
            <v/>
          </cell>
          <cell r="J5562">
            <v>0</v>
          </cell>
          <cell r="K5562">
            <v>0</v>
          </cell>
          <cell r="L5562">
            <v>0</v>
          </cell>
          <cell r="M5562">
            <v>0</v>
          </cell>
          <cell r="N5562">
            <v>0</v>
          </cell>
          <cell r="O5562" t="str">
            <v/>
          </cell>
          <cell r="P5562">
            <v>0</v>
          </cell>
          <cell r="Q5562">
            <v>0</v>
          </cell>
          <cell r="R5562">
            <v>0</v>
          </cell>
          <cell r="S5562">
            <v>0</v>
          </cell>
          <cell r="T5562">
            <v>0</v>
          </cell>
          <cell r="U5562" t="str">
            <v/>
          </cell>
          <cell r="V5562" t="str">
            <v/>
          </cell>
        </row>
        <row r="5563">
          <cell r="A5563">
            <v>5562</v>
          </cell>
          <cell r="B5563">
            <v>0</v>
          </cell>
          <cell r="C5563" t="str">
            <v/>
          </cell>
          <cell r="D5563" t="str">
            <v/>
          </cell>
          <cell r="E5563">
            <v>0</v>
          </cell>
          <cell r="F5563" t="str">
            <v/>
          </cell>
          <cell r="G5563" t="str">
            <v/>
          </cell>
          <cell r="H5563" t="str">
            <v/>
          </cell>
          <cell r="I5563" t="str">
            <v/>
          </cell>
          <cell r="J5563">
            <v>0</v>
          </cell>
          <cell r="K5563">
            <v>0</v>
          </cell>
          <cell r="L5563">
            <v>0</v>
          </cell>
          <cell r="M5563">
            <v>0</v>
          </cell>
          <cell r="N5563">
            <v>0</v>
          </cell>
          <cell r="O5563" t="str">
            <v/>
          </cell>
          <cell r="P5563">
            <v>0</v>
          </cell>
          <cell r="Q5563">
            <v>0</v>
          </cell>
          <cell r="R5563">
            <v>0</v>
          </cell>
          <cell r="S5563">
            <v>0</v>
          </cell>
          <cell r="T5563">
            <v>0</v>
          </cell>
          <cell r="U5563" t="str">
            <v/>
          </cell>
          <cell r="V5563" t="str">
            <v/>
          </cell>
        </row>
        <row r="5564">
          <cell r="A5564">
            <v>5563</v>
          </cell>
          <cell r="B5564">
            <v>0</v>
          </cell>
          <cell r="C5564" t="str">
            <v/>
          </cell>
          <cell r="D5564" t="str">
            <v/>
          </cell>
          <cell r="E5564">
            <v>0</v>
          </cell>
          <cell r="F5564" t="str">
            <v/>
          </cell>
          <cell r="G5564" t="str">
            <v/>
          </cell>
          <cell r="H5564" t="str">
            <v/>
          </cell>
          <cell r="I5564" t="str">
            <v/>
          </cell>
          <cell r="J5564">
            <v>0</v>
          </cell>
          <cell r="K5564">
            <v>0</v>
          </cell>
          <cell r="L5564">
            <v>0</v>
          </cell>
          <cell r="M5564">
            <v>0</v>
          </cell>
          <cell r="N5564">
            <v>0</v>
          </cell>
          <cell r="O5564" t="str">
            <v/>
          </cell>
          <cell r="P5564">
            <v>0</v>
          </cell>
          <cell r="Q5564">
            <v>0</v>
          </cell>
          <cell r="R5564">
            <v>0</v>
          </cell>
          <cell r="S5564">
            <v>0</v>
          </cell>
          <cell r="T5564">
            <v>0</v>
          </cell>
          <cell r="U5564" t="str">
            <v/>
          </cell>
          <cell r="V5564" t="str">
            <v/>
          </cell>
        </row>
        <row r="5565">
          <cell r="A5565">
            <v>5564</v>
          </cell>
          <cell r="B5565">
            <v>0</v>
          </cell>
          <cell r="C5565" t="str">
            <v/>
          </cell>
          <cell r="D5565" t="str">
            <v/>
          </cell>
          <cell r="E5565">
            <v>0</v>
          </cell>
          <cell r="F5565" t="str">
            <v/>
          </cell>
          <cell r="G5565" t="str">
            <v/>
          </cell>
          <cell r="H5565" t="str">
            <v/>
          </cell>
          <cell r="I5565" t="str">
            <v/>
          </cell>
          <cell r="J5565">
            <v>0</v>
          </cell>
          <cell r="K5565">
            <v>0</v>
          </cell>
          <cell r="L5565">
            <v>0</v>
          </cell>
          <cell r="M5565">
            <v>0</v>
          </cell>
          <cell r="N5565">
            <v>0</v>
          </cell>
          <cell r="O5565" t="str">
            <v/>
          </cell>
          <cell r="P5565">
            <v>0</v>
          </cell>
          <cell r="Q5565">
            <v>0</v>
          </cell>
          <cell r="R5565">
            <v>0</v>
          </cell>
          <cell r="S5565">
            <v>0</v>
          </cell>
          <cell r="T5565">
            <v>0</v>
          </cell>
          <cell r="U5565" t="str">
            <v/>
          </cell>
          <cell r="V5565" t="str">
            <v/>
          </cell>
        </row>
        <row r="5566">
          <cell r="A5566">
            <v>5565</v>
          </cell>
          <cell r="B5566">
            <v>0</v>
          </cell>
          <cell r="C5566" t="str">
            <v/>
          </cell>
          <cell r="D5566" t="str">
            <v/>
          </cell>
          <cell r="E5566">
            <v>0</v>
          </cell>
          <cell r="F5566" t="str">
            <v/>
          </cell>
          <cell r="G5566" t="str">
            <v/>
          </cell>
          <cell r="H5566" t="str">
            <v/>
          </cell>
          <cell r="I5566" t="str">
            <v/>
          </cell>
          <cell r="J5566">
            <v>0</v>
          </cell>
          <cell r="K5566">
            <v>0</v>
          </cell>
          <cell r="L5566">
            <v>0</v>
          </cell>
          <cell r="M5566">
            <v>0</v>
          </cell>
          <cell r="N5566">
            <v>0</v>
          </cell>
          <cell r="O5566" t="str">
            <v/>
          </cell>
          <cell r="P5566">
            <v>0</v>
          </cell>
          <cell r="Q5566">
            <v>0</v>
          </cell>
          <cell r="R5566">
            <v>0</v>
          </cell>
          <cell r="S5566">
            <v>0</v>
          </cell>
          <cell r="T5566">
            <v>0</v>
          </cell>
          <cell r="U5566" t="str">
            <v/>
          </cell>
          <cell r="V5566" t="str">
            <v/>
          </cell>
        </row>
        <row r="5567">
          <cell r="A5567">
            <v>5566</v>
          </cell>
          <cell r="B5567">
            <v>0</v>
          </cell>
          <cell r="C5567" t="str">
            <v/>
          </cell>
          <cell r="D5567" t="str">
            <v/>
          </cell>
          <cell r="E5567">
            <v>0</v>
          </cell>
          <cell r="F5567" t="str">
            <v/>
          </cell>
          <cell r="G5567" t="str">
            <v/>
          </cell>
          <cell r="H5567" t="str">
            <v/>
          </cell>
          <cell r="I5567" t="str">
            <v/>
          </cell>
          <cell r="J5567">
            <v>0</v>
          </cell>
          <cell r="K5567">
            <v>0</v>
          </cell>
          <cell r="L5567">
            <v>0</v>
          </cell>
          <cell r="M5567">
            <v>0</v>
          </cell>
          <cell r="N5567">
            <v>0</v>
          </cell>
          <cell r="O5567" t="str">
            <v/>
          </cell>
          <cell r="P5567">
            <v>0</v>
          </cell>
          <cell r="Q5567">
            <v>0</v>
          </cell>
          <cell r="R5567">
            <v>0</v>
          </cell>
          <cell r="S5567">
            <v>0</v>
          </cell>
          <cell r="T5567">
            <v>0</v>
          </cell>
          <cell r="U5567" t="str">
            <v/>
          </cell>
          <cell r="V5567" t="str">
            <v/>
          </cell>
        </row>
        <row r="5568">
          <cell r="A5568">
            <v>5567</v>
          </cell>
          <cell r="B5568">
            <v>0</v>
          </cell>
          <cell r="C5568" t="str">
            <v/>
          </cell>
          <cell r="D5568" t="str">
            <v/>
          </cell>
          <cell r="E5568">
            <v>0</v>
          </cell>
          <cell r="F5568" t="str">
            <v/>
          </cell>
          <cell r="G5568" t="str">
            <v/>
          </cell>
          <cell r="H5568" t="str">
            <v/>
          </cell>
          <cell r="I5568" t="str">
            <v/>
          </cell>
          <cell r="J5568">
            <v>0</v>
          </cell>
          <cell r="K5568">
            <v>0</v>
          </cell>
          <cell r="L5568">
            <v>0</v>
          </cell>
          <cell r="M5568">
            <v>0</v>
          </cell>
          <cell r="N5568">
            <v>0</v>
          </cell>
          <cell r="O5568" t="str">
            <v/>
          </cell>
          <cell r="P5568">
            <v>0</v>
          </cell>
          <cell r="Q5568">
            <v>0</v>
          </cell>
          <cell r="R5568">
            <v>0</v>
          </cell>
          <cell r="S5568">
            <v>0</v>
          </cell>
          <cell r="T5568">
            <v>0</v>
          </cell>
          <cell r="U5568" t="str">
            <v/>
          </cell>
          <cell r="V5568" t="str">
            <v/>
          </cell>
        </row>
        <row r="5569">
          <cell r="A5569">
            <v>5568</v>
          </cell>
          <cell r="B5569">
            <v>0</v>
          </cell>
          <cell r="C5569" t="str">
            <v/>
          </cell>
          <cell r="D5569" t="str">
            <v/>
          </cell>
          <cell r="E5569">
            <v>0</v>
          </cell>
          <cell r="F5569" t="str">
            <v/>
          </cell>
          <cell r="G5569" t="str">
            <v/>
          </cell>
          <cell r="H5569" t="str">
            <v/>
          </cell>
          <cell r="I5569" t="str">
            <v/>
          </cell>
          <cell r="J5569">
            <v>0</v>
          </cell>
          <cell r="K5569">
            <v>0</v>
          </cell>
          <cell r="L5569">
            <v>0</v>
          </cell>
          <cell r="M5569">
            <v>0</v>
          </cell>
          <cell r="N5569">
            <v>0</v>
          </cell>
          <cell r="O5569" t="str">
            <v/>
          </cell>
          <cell r="P5569">
            <v>0</v>
          </cell>
          <cell r="Q5569">
            <v>0</v>
          </cell>
          <cell r="R5569">
            <v>0</v>
          </cell>
          <cell r="S5569">
            <v>0</v>
          </cell>
          <cell r="T5569">
            <v>0</v>
          </cell>
          <cell r="U5569" t="str">
            <v/>
          </cell>
          <cell r="V5569" t="str">
            <v/>
          </cell>
        </row>
        <row r="5570">
          <cell r="A5570">
            <v>5569</v>
          </cell>
          <cell r="B5570">
            <v>0</v>
          </cell>
          <cell r="C5570" t="str">
            <v/>
          </cell>
          <cell r="D5570" t="str">
            <v/>
          </cell>
          <cell r="E5570">
            <v>0</v>
          </cell>
          <cell r="F5570" t="str">
            <v/>
          </cell>
          <cell r="G5570" t="str">
            <v/>
          </cell>
          <cell r="H5570" t="str">
            <v/>
          </cell>
          <cell r="I5570" t="str">
            <v/>
          </cell>
          <cell r="J5570">
            <v>0</v>
          </cell>
          <cell r="K5570">
            <v>0</v>
          </cell>
          <cell r="L5570">
            <v>0</v>
          </cell>
          <cell r="M5570">
            <v>0</v>
          </cell>
          <cell r="N5570">
            <v>0</v>
          </cell>
          <cell r="O5570" t="str">
            <v/>
          </cell>
          <cell r="P5570">
            <v>0</v>
          </cell>
          <cell r="Q5570">
            <v>0</v>
          </cell>
          <cell r="R5570">
            <v>0</v>
          </cell>
          <cell r="S5570">
            <v>0</v>
          </cell>
          <cell r="T5570">
            <v>0</v>
          </cell>
          <cell r="U5570" t="str">
            <v/>
          </cell>
          <cell r="V5570" t="str">
            <v/>
          </cell>
        </row>
        <row r="5571">
          <cell r="A5571">
            <v>5570</v>
          </cell>
          <cell r="B5571">
            <v>0</v>
          </cell>
          <cell r="C5571" t="str">
            <v/>
          </cell>
          <cell r="D5571" t="str">
            <v/>
          </cell>
          <cell r="E5571">
            <v>0</v>
          </cell>
          <cell r="F5571" t="str">
            <v/>
          </cell>
          <cell r="G5571" t="str">
            <v/>
          </cell>
          <cell r="H5571" t="str">
            <v/>
          </cell>
          <cell r="I5571" t="str">
            <v/>
          </cell>
          <cell r="J5571">
            <v>0</v>
          </cell>
          <cell r="K5571">
            <v>0</v>
          </cell>
          <cell r="L5571">
            <v>0</v>
          </cell>
          <cell r="M5571">
            <v>0</v>
          </cell>
          <cell r="N5571">
            <v>0</v>
          </cell>
          <cell r="O5571" t="str">
            <v/>
          </cell>
          <cell r="P5571">
            <v>0</v>
          </cell>
          <cell r="Q5571">
            <v>0</v>
          </cell>
          <cell r="R5571">
            <v>0</v>
          </cell>
          <cell r="S5571">
            <v>0</v>
          </cell>
          <cell r="T5571">
            <v>0</v>
          </cell>
          <cell r="U5571" t="str">
            <v/>
          </cell>
          <cell r="V5571" t="str">
            <v/>
          </cell>
        </row>
        <row r="5572">
          <cell r="A5572">
            <v>5571</v>
          </cell>
          <cell r="B5572">
            <v>0</v>
          </cell>
          <cell r="C5572" t="str">
            <v/>
          </cell>
          <cell r="D5572" t="str">
            <v/>
          </cell>
          <cell r="E5572">
            <v>0</v>
          </cell>
          <cell r="F5572" t="str">
            <v/>
          </cell>
          <cell r="G5572" t="str">
            <v/>
          </cell>
          <cell r="H5572" t="str">
            <v/>
          </cell>
          <cell r="I5572" t="str">
            <v/>
          </cell>
          <cell r="J5572">
            <v>0</v>
          </cell>
          <cell r="K5572">
            <v>0</v>
          </cell>
          <cell r="L5572">
            <v>0</v>
          </cell>
          <cell r="M5572">
            <v>0</v>
          </cell>
          <cell r="N5572">
            <v>0</v>
          </cell>
          <cell r="O5572" t="str">
            <v/>
          </cell>
          <cell r="P5572">
            <v>0</v>
          </cell>
          <cell r="Q5572">
            <v>0</v>
          </cell>
          <cell r="R5572">
            <v>0</v>
          </cell>
          <cell r="S5572">
            <v>0</v>
          </cell>
          <cell r="T5572">
            <v>0</v>
          </cell>
          <cell r="U5572" t="str">
            <v/>
          </cell>
          <cell r="V5572" t="str">
            <v/>
          </cell>
        </row>
        <row r="5573">
          <cell r="A5573">
            <v>5572</v>
          </cell>
          <cell r="B5573">
            <v>0</v>
          </cell>
          <cell r="C5573" t="str">
            <v/>
          </cell>
          <cell r="D5573" t="str">
            <v/>
          </cell>
          <cell r="E5573">
            <v>0</v>
          </cell>
          <cell r="F5573" t="str">
            <v/>
          </cell>
          <cell r="G5573" t="str">
            <v/>
          </cell>
          <cell r="H5573" t="str">
            <v/>
          </cell>
          <cell r="I5573" t="str">
            <v/>
          </cell>
          <cell r="J5573">
            <v>0</v>
          </cell>
          <cell r="K5573">
            <v>0</v>
          </cell>
          <cell r="L5573">
            <v>0</v>
          </cell>
          <cell r="M5573">
            <v>0</v>
          </cell>
          <cell r="N5573">
            <v>0</v>
          </cell>
          <cell r="O5573" t="str">
            <v/>
          </cell>
          <cell r="P5573">
            <v>0</v>
          </cell>
          <cell r="Q5573">
            <v>0</v>
          </cell>
          <cell r="R5573">
            <v>0</v>
          </cell>
          <cell r="S5573">
            <v>0</v>
          </cell>
          <cell r="T5573">
            <v>0</v>
          </cell>
          <cell r="U5573" t="str">
            <v/>
          </cell>
          <cell r="V5573" t="str">
            <v/>
          </cell>
        </row>
        <row r="5574">
          <cell r="A5574">
            <v>5573</v>
          </cell>
          <cell r="B5574">
            <v>0</v>
          </cell>
          <cell r="C5574" t="str">
            <v/>
          </cell>
          <cell r="D5574" t="str">
            <v/>
          </cell>
          <cell r="E5574">
            <v>0</v>
          </cell>
          <cell r="F5574" t="str">
            <v/>
          </cell>
          <cell r="G5574" t="str">
            <v/>
          </cell>
          <cell r="H5574" t="str">
            <v/>
          </cell>
          <cell r="I5574" t="str">
            <v/>
          </cell>
          <cell r="J5574">
            <v>0</v>
          </cell>
          <cell r="K5574">
            <v>0</v>
          </cell>
          <cell r="L5574">
            <v>0</v>
          </cell>
          <cell r="M5574">
            <v>0</v>
          </cell>
          <cell r="N5574">
            <v>0</v>
          </cell>
          <cell r="O5574" t="str">
            <v/>
          </cell>
          <cell r="P5574">
            <v>0</v>
          </cell>
          <cell r="Q5574">
            <v>0</v>
          </cell>
          <cell r="R5574">
            <v>0</v>
          </cell>
          <cell r="S5574">
            <v>0</v>
          </cell>
          <cell r="T5574">
            <v>0</v>
          </cell>
          <cell r="U5574" t="str">
            <v/>
          </cell>
          <cell r="V5574" t="str">
            <v/>
          </cell>
        </row>
        <row r="5575">
          <cell r="A5575">
            <v>5574</v>
          </cell>
          <cell r="B5575">
            <v>0</v>
          </cell>
          <cell r="C5575" t="str">
            <v/>
          </cell>
          <cell r="D5575" t="str">
            <v/>
          </cell>
          <cell r="E5575">
            <v>0</v>
          </cell>
          <cell r="F5575" t="str">
            <v/>
          </cell>
          <cell r="G5575" t="str">
            <v/>
          </cell>
          <cell r="H5575" t="str">
            <v/>
          </cell>
          <cell r="I5575" t="str">
            <v/>
          </cell>
          <cell r="J5575">
            <v>0</v>
          </cell>
          <cell r="K5575">
            <v>0</v>
          </cell>
          <cell r="L5575">
            <v>0</v>
          </cell>
          <cell r="M5575">
            <v>0</v>
          </cell>
          <cell r="N5575">
            <v>0</v>
          </cell>
          <cell r="O5575" t="str">
            <v/>
          </cell>
          <cell r="P5575">
            <v>0</v>
          </cell>
          <cell r="Q5575">
            <v>0</v>
          </cell>
          <cell r="R5575">
            <v>0</v>
          </cell>
          <cell r="S5575">
            <v>0</v>
          </cell>
          <cell r="T5575">
            <v>0</v>
          </cell>
          <cell r="U5575" t="str">
            <v/>
          </cell>
          <cell r="V5575" t="str">
            <v/>
          </cell>
        </row>
        <row r="5576">
          <cell r="A5576">
            <v>5575</v>
          </cell>
          <cell r="B5576">
            <v>0</v>
          </cell>
          <cell r="C5576" t="str">
            <v/>
          </cell>
          <cell r="D5576" t="str">
            <v/>
          </cell>
          <cell r="E5576">
            <v>0</v>
          </cell>
          <cell r="F5576" t="str">
            <v/>
          </cell>
          <cell r="G5576" t="str">
            <v/>
          </cell>
          <cell r="H5576" t="str">
            <v/>
          </cell>
          <cell r="I5576" t="str">
            <v/>
          </cell>
          <cell r="J5576">
            <v>0</v>
          </cell>
          <cell r="K5576">
            <v>0</v>
          </cell>
          <cell r="L5576">
            <v>0</v>
          </cell>
          <cell r="M5576">
            <v>0</v>
          </cell>
          <cell r="N5576">
            <v>0</v>
          </cell>
          <cell r="O5576" t="str">
            <v/>
          </cell>
          <cell r="P5576">
            <v>0</v>
          </cell>
          <cell r="Q5576">
            <v>0</v>
          </cell>
          <cell r="R5576">
            <v>0</v>
          </cell>
          <cell r="S5576">
            <v>0</v>
          </cell>
          <cell r="T5576">
            <v>0</v>
          </cell>
          <cell r="U5576" t="str">
            <v/>
          </cell>
          <cell r="V5576" t="str">
            <v/>
          </cell>
        </row>
        <row r="5577">
          <cell r="A5577">
            <v>5576</v>
          </cell>
          <cell r="B5577">
            <v>0</v>
          </cell>
          <cell r="C5577" t="str">
            <v/>
          </cell>
          <cell r="D5577" t="str">
            <v/>
          </cell>
          <cell r="E5577">
            <v>0</v>
          </cell>
          <cell r="F5577" t="str">
            <v/>
          </cell>
          <cell r="G5577" t="str">
            <v/>
          </cell>
          <cell r="H5577" t="str">
            <v/>
          </cell>
          <cell r="I5577" t="str">
            <v/>
          </cell>
          <cell r="J5577">
            <v>0</v>
          </cell>
          <cell r="K5577">
            <v>0</v>
          </cell>
          <cell r="L5577">
            <v>0</v>
          </cell>
          <cell r="M5577">
            <v>0</v>
          </cell>
          <cell r="N5577">
            <v>0</v>
          </cell>
          <cell r="O5577" t="str">
            <v/>
          </cell>
          <cell r="P5577">
            <v>0</v>
          </cell>
          <cell r="Q5577">
            <v>0</v>
          </cell>
          <cell r="R5577">
            <v>0</v>
          </cell>
          <cell r="S5577">
            <v>0</v>
          </cell>
          <cell r="T5577">
            <v>0</v>
          </cell>
          <cell r="U5577" t="str">
            <v/>
          </cell>
          <cell r="V5577" t="str">
            <v/>
          </cell>
        </row>
        <row r="5578">
          <cell r="A5578">
            <v>5577</v>
          </cell>
          <cell r="B5578">
            <v>0</v>
          </cell>
          <cell r="C5578" t="str">
            <v/>
          </cell>
          <cell r="D5578" t="str">
            <v/>
          </cell>
          <cell r="E5578">
            <v>0</v>
          </cell>
          <cell r="F5578" t="str">
            <v/>
          </cell>
          <cell r="G5578" t="str">
            <v/>
          </cell>
          <cell r="H5578" t="str">
            <v/>
          </cell>
          <cell r="I5578" t="str">
            <v/>
          </cell>
          <cell r="J5578">
            <v>0</v>
          </cell>
          <cell r="K5578">
            <v>0</v>
          </cell>
          <cell r="L5578">
            <v>0</v>
          </cell>
          <cell r="M5578">
            <v>0</v>
          </cell>
          <cell r="N5578">
            <v>0</v>
          </cell>
          <cell r="O5578" t="str">
            <v/>
          </cell>
          <cell r="P5578">
            <v>0</v>
          </cell>
          <cell r="Q5578">
            <v>0</v>
          </cell>
          <cell r="R5578">
            <v>0</v>
          </cell>
          <cell r="S5578">
            <v>0</v>
          </cell>
          <cell r="T5578">
            <v>0</v>
          </cell>
          <cell r="U5578" t="str">
            <v/>
          </cell>
          <cell r="V5578" t="str">
            <v/>
          </cell>
        </row>
        <row r="5579">
          <cell r="A5579">
            <v>5578</v>
          </cell>
          <cell r="B5579">
            <v>0</v>
          </cell>
          <cell r="C5579" t="str">
            <v/>
          </cell>
          <cell r="D5579" t="str">
            <v/>
          </cell>
          <cell r="E5579">
            <v>0</v>
          </cell>
          <cell r="F5579" t="str">
            <v/>
          </cell>
          <cell r="G5579" t="str">
            <v/>
          </cell>
          <cell r="H5579" t="str">
            <v/>
          </cell>
          <cell r="I5579" t="str">
            <v/>
          </cell>
          <cell r="J5579">
            <v>0</v>
          </cell>
          <cell r="K5579">
            <v>0</v>
          </cell>
          <cell r="L5579">
            <v>0</v>
          </cell>
          <cell r="M5579">
            <v>0</v>
          </cell>
          <cell r="N5579">
            <v>0</v>
          </cell>
          <cell r="O5579" t="str">
            <v/>
          </cell>
          <cell r="P5579">
            <v>0</v>
          </cell>
          <cell r="Q5579">
            <v>0</v>
          </cell>
          <cell r="R5579">
            <v>0</v>
          </cell>
          <cell r="S5579">
            <v>0</v>
          </cell>
          <cell r="T5579">
            <v>0</v>
          </cell>
          <cell r="U5579" t="str">
            <v/>
          </cell>
          <cell r="V5579" t="str">
            <v/>
          </cell>
        </row>
        <row r="5580">
          <cell r="A5580">
            <v>5579</v>
          </cell>
          <cell r="B5580">
            <v>0</v>
          </cell>
          <cell r="C5580" t="str">
            <v/>
          </cell>
          <cell r="D5580" t="str">
            <v/>
          </cell>
          <cell r="E5580">
            <v>0</v>
          </cell>
          <cell r="F5580" t="str">
            <v/>
          </cell>
          <cell r="G5580" t="str">
            <v/>
          </cell>
          <cell r="H5580" t="str">
            <v/>
          </cell>
          <cell r="I5580" t="str">
            <v/>
          </cell>
          <cell r="J5580">
            <v>0</v>
          </cell>
          <cell r="K5580">
            <v>0</v>
          </cell>
          <cell r="L5580">
            <v>0</v>
          </cell>
          <cell r="M5580">
            <v>0</v>
          </cell>
          <cell r="N5580">
            <v>0</v>
          </cell>
          <cell r="O5580" t="str">
            <v/>
          </cell>
          <cell r="P5580">
            <v>0</v>
          </cell>
          <cell r="Q5580">
            <v>0</v>
          </cell>
          <cell r="R5580">
            <v>0</v>
          </cell>
          <cell r="S5580">
            <v>0</v>
          </cell>
          <cell r="T5580">
            <v>0</v>
          </cell>
          <cell r="U5580" t="str">
            <v/>
          </cell>
          <cell r="V5580" t="str">
            <v/>
          </cell>
        </row>
        <row r="5581">
          <cell r="A5581">
            <v>5580</v>
          </cell>
          <cell r="B5581">
            <v>0</v>
          </cell>
          <cell r="C5581" t="str">
            <v/>
          </cell>
          <cell r="D5581" t="str">
            <v/>
          </cell>
          <cell r="E5581">
            <v>0</v>
          </cell>
          <cell r="F5581" t="str">
            <v/>
          </cell>
          <cell r="G5581" t="str">
            <v/>
          </cell>
          <cell r="H5581" t="str">
            <v/>
          </cell>
          <cell r="I5581" t="str">
            <v/>
          </cell>
          <cell r="J5581">
            <v>0</v>
          </cell>
          <cell r="K5581">
            <v>0</v>
          </cell>
          <cell r="L5581">
            <v>0</v>
          </cell>
          <cell r="M5581">
            <v>0</v>
          </cell>
          <cell r="N5581">
            <v>0</v>
          </cell>
          <cell r="O5581" t="str">
            <v/>
          </cell>
          <cell r="P5581">
            <v>0</v>
          </cell>
          <cell r="Q5581">
            <v>0</v>
          </cell>
          <cell r="R5581">
            <v>0</v>
          </cell>
          <cell r="S5581">
            <v>0</v>
          </cell>
          <cell r="T5581">
            <v>0</v>
          </cell>
          <cell r="U5581" t="str">
            <v/>
          </cell>
          <cell r="V5581" t="str">
            <v/>
          </cell>
        </row>
        <row r="5582">
          <cell r="A5582">
            <v>5581</v>
          </cell>
          <cell r="B5582">
            <v>0</v>
          </cell>
          <cell r="C5582" t="str">
            <v/>
          </cell>
          <cell r="D5582" t="str">
            <v/>
          </cell>
          <cell r="E5582">
            <v>0</v>
          </cell>
          <cell r="F5582" t="str">
            <v/>
          </cell>
          <cell r="G5582" t="str">
            <v/>
          </cell>
          <cell r="H5582" t="str">
            <v/>
          </cell>
          <cell r="I5582" t="str">
            <v/>
          </cell>
          <cell r="J5582">
            <v>0</v>
          </cell>
          <cell r="K5582">
            <v>0</v>
          </cell>
          <cell r="L5582">
            <v>0</v>
          </cell>
          <cell r="M5582">
            <v>0</v>
          </cell>
          <cell r="N5582">
            <v>0</v>
          </cell>
          <cell r="O5582" t="str">
            <v/>
          </cell>
          <cell r="P5582">
            <v>0</v>
          </cell>
          <cell r="Q5582">
            <v>0</v>
          </cell>
          <cell r="R5582">
            <v>0</v>
          </cell>
          <cell r="S5582">
            <v>0</v>
          </cell>
          <cell r="T5582">
            <v>0</v>
          </cell>
          <cell r="U5582" t="str">
            <v/>
          </cell>
          <cell r="V5582" t="str">
            <v/>
          </cell>
        </row>
        <row r="5583">
          <cell r="A5583">
            <v>5582</v>
          </cell>
          <cell r="B5583">
            <v>0</v>
          </cell>
          <cell r="C5583" t="str">
            <v/>
          </cell>
          <cell r="D5583" t="str">
            <v/>
          </cell>
          <cell r="E5583">
            <v>0</v>
          </cell>
          <cell r="F5583" t="str">
            <v/>
          </cell>
          <cell r="G5583" t="str">
            <v/>
          </cell>
          <cell r="H5583" t="str">
            <v/>
          </cell>
          <cell r="I5583" t="str">
            <v/>
          </cell>
          <cell r="J5583">
            <v>0</v>
          </cell>
          <cell r="K5583">
            <v>0</v>
          </cell>
          <cell r="L5583">
            <v>0</v>
          </cell>
          <cell r="M5583">
            <v>0</v>
          </cell>
          <cell r="N5583">
            <v>0</v>
          </cell>
          <cell r="O5583" t="str">
            <v/>
          </cell>
          <cell r="P5583">
            <v>0</v>
          </cell>
          <cell r="Q5583">
            <v>0</v>
          </cell>
          <cell r="R5583">
            <v>0</v>
          </cell>
          <cell r="S5583">
            <v>0</v>
          </cell>
          <cell r="T5583">
            <v>0</v>
          </cell>
          <cell r="U5583" t="str">
            <v/>
          </cell>
          <cell r="V5583" t="str">
            <v/>
          </cell>
        </row>
        <row r="5584">
          <cell r="A5584">
            <v>5583</v>
          </cell>
          <cell r="B5584">
            <v>0</v>
          </cell>
          <cell r="C5584" t="str">
            <v/>
          </cell>
          <cell r="D5584" t="str">
            <v/>
          </cell>
          <cell r="E5584">
            <v>0</v>
          </cell>
          <cell r="F5584" t="str">
            <v/>
          </cell>
          <cell r="G5584" t="str">
            <v/>
          </cell>
          <cell r="H5584" t="str">
            <v/>
          </cell>
          <cell r="I5584" t="str">
            <v/>
          </cell>
          <cell r="J5584">
            <v>0</v>
          </cell>
          <cell r="K5584">
            <v>0</v>
          </cell>
          <cell r="L5584">
            <v>0</v>
          </cell>
          <cell r="M5584">
            <v>0</v>
          </cell>
          <cell r="N5584">
            <v>0</v>
          </cell>
          <cell r="O5584" t="str">
            <v/>
          </cell>
          <cell r="P5584">
            <v>0</v>
          </cell>
          <cell r="Q5584">
            <v>0</v>
          </cell>
          <cell r="R5584">
            <v>0</v>
          </cell>
          <cell r="S5584">
            <v>0</v>
          </cell>
          <cell r="T5584">
            <v>0</v>
          </cell>
          <cell r="U5584" t="str">
            <v/>
          </cell>
          <cell r="V5584" t="str">
            <v/>
          </cell>
        </row>
        <row r="5585">
          <cell r="A5585">
            <v>5584</v>
          </cell>
          <cell r="B5585">
            <v>0</v>
          </cell>
          <cell r="C5585" t="str">
            <v/>
          </cell>
          <cell r="D5585" t="str">
            <v/>
          </cell>
          <cell r="E5585">
            <v>0</v>
          </cell>
          <cell r="F5585" t="str">
            <v/>
          </cell>
          <cell r="G5585" t="str">
            <v/>
          </cell>
          <cell r="H5585" t="str">
            <v/>
          </cell>
          <cell r="I5585" t="str">
            <v/>
          </cell>
          <cell r="J5585">
            <v>0</v>
          </cell>
          <cell r="K5585">
            <v>0</v>
          </cell>
          <cell r="L5585">
            <v>0</v>
          </cell>
          <cell r="M5585">
            <v>0</v>
          </cell>
          <cell r="N5585">
            <v>0</v>
          </cell>
          <cell r="O5585" t="str">
            <v/>
          </cell>
          <cell r="P5585">
            <v>0</v>
          </cell>
          <cell r="Q5585">
            <v>0</v>
          </cell>
          <cell r="R5585">
            <v>0</v>
          </cell>
          <cell r="S5585">
            <v>0</v>
          </cell>
          <cell r="T5585">
            <v>0</v>
          </cell>
          <cell r="U5585" t="str">
            <v/>
          </cell>
          <cell r="V5585" t="str">
            <v/>
          </cell>
        </row>
        <row r="5586">
          <cell r="A5586">
            <v>5585</v>
          </cell>
          <cell r="B5586">
            <v>0</v>
          </cell>
          <cell r="C5586" t="str">
            <v/>
          </cell>
          <cell r="D5586" t="str">
            <v/>
          </cell>
          <cell r="E5586">
            <v>0</v>
          </cell>
          <cell r="F5586" t="str">
            <v/>
          </cell>
          <cell r="G5586" t="str">
            <v/>
          </cell>
          <cell r="H5586" t="str">
            <v/>
          </cell>
          <cell r="I5586" t="str">
            <v/>
          </cell>
          <cell r="J5586">
            <v>0</v>
          </cell>
          <cell r="K5586">
            <v>0</v>
          </cell>
          <cell r="L5586">
            <v>0</v>
          </cell>
          <cell r="M5586">
            <v>0</v>
          </cell>
          <cell r="N5586">
            <v>0</v>
          </cell>
          <cell r="O5586" t="str">
            <v/>
          </cell>
          <cell r="P5586">
            <v>0</v>
          </cell>
          <cell r="Q5586">
            <v>0</v>
          </cell>
          <cell r="R5586">
            <v>0</v>
          </cell>
          <cell r="S5586">
            <v>0</v>
          </cell>
          <cell r="T5586">
            <v>0</v>
          </cell>
          <cell r="U5586" t="str">
            <v/>
          </cell>
          <cell r="V5586" t="str">
            <v/>
          </cell>
        </row>
        <row r="5587">
          <cell r="A5587">
            <v>5586</v>
          </cell>
          <cell r="B5587">
            <v>0</v>
          </cell>
          <cell r="C5587" t="str">
            <v/>
          </cell>
          <cell r="D5587" t="str">
            <v/>
          </cell>
          <cell r="E5587">
            <v>0</v>
          </cell>
          <cell r="F5587" t="str">
            <v/>
          </cell>
          <cell r="G5587" t="str">
            <v/>
          </cell>
          <cell r="H5587" t="str">
            <v/>
          </cell>
          <cell r="I5587" t="str">
            <v/>
          </cell>
          <cell r="J5587">
            <v>0</v>
          </cell>
          <cell r="K5587">
            <v>0</v>
          </cell>
          <cell r="L5587">
            <v>0</v>
          </cell>
          <cell r="M5587">
            <v>0</v>
          </cell>
          <cell r="N5587">
            <v>0</v>
          </cell>
          <cell r="O5587" t="str">
            <v/>
          </cell>
          <cell r="P5587">
            <v>0</v>
          </cell>
          <cell r="Q5587">
            <v>0</v>
          </cell>
          <cell r="R5587">
            <v>0</v>
          </cell>
          <cell r="S5587">
            <v>0</v>
          </cell>
          <cell r="T5587">
            <v>0</v>
          </cell>
          <cell r="U5587" t="str">
            <v/>
          </cell>
          <cell r="V5587" t="str">
            <v/>
          </cell>
        </row>
        <row r="5588">
          <cell r="A5588">
            <v>5587</v>
          </cell>
          <cell r="B5588">
            <v>0</v>
          </cell>
          <cell r="C5588" t="str">
            <v/>
          </cell>
          <cell r="D5588" t="str">
            <v/>
          </cell>
          <cell r="E5588">
            <v>0</v>
          </cell>
          <cell r="F5588" t="str">
            <v/>
          </cell>
          <cell r="G5588" t="str">
            <v/>
          </cell>
          <cell r="H5588" t="str">
            <v/>
          </cell>
          <cell r="I5588" t="str">
            <v/>
          </cell>
          <cell r="J5588">
            <v>0</v>
          </cell>
          <cell r="K5588">
            <v>0</v>
          </cell>
          <cell r="L5588">
            <v>0</v>
          </cell>
          <cell r="M5588">
            <v>0</v>
          </cell>
          <cell r="N5588">
            <v>0</v>
          </cell>
          <cell r="O5588" t="str">
            <v/>
          </cell>
          <cell r="P5588">
            <v>0</v>
          </cell>
          <cell r="Q5588">
            <v>0</v>
          </cell>
          <cell r="R5588">
            <v>0</v>
          </cell>
          <cell r="S5588">
            <v>0</v>
          </cell>
          <cell r="T5588">
            <v>0</v>
          </cell>
          <cell r="U5588" t="str">
            <v/>
          </cell>
          <cell r="V5588" t="str">
            <v/>
          </cell>
        </row>
        <row r="5589">
          <cell r="A5589">
            <v>5588</v>
          </cell>
          <cell r="B5589">
            <v>0</v>
          </cell>
          <cell r="C5589" t="str">
            <v/>
          </cell>
          <cell r="D5589" t="str">
            <v/>
          </cell>
          <cell r="E5589">
            <v>0</v>
          </cell>
          <cell r="F5589" t="str">
            <v/>
          </cell>
          <cell r="G5589" t="str">
            <v/>
          </cell>
          <cell r="H5589" t="str">
            <v/>
          </cell>
          <cell r="I5589" t="str">
            <v/>
          </cell>
          <cell r="J5589">
            <v>0</v>
          </cell>
          <cell r="K5589">
            <v>0</v>
          </cell>
          <cell r="L5589">
            <v>0</v>
          </cell>
          <cell r="M5589">
            <v>0</v>
          </cell>
          <cell r="N5589">
            <v>0</v>
          </cell>
          <cell r="O5589" t="str">
            <v/>
          </cell>
          <cell r="P5589">
            <v>0</v>
          </cell>
          <cell r="Q5589">
            <v>0</v>
          </cell>
          <cell r="R5589">
            <v>0</v>
          </cell>
          <cell r="S5589">
            <v>0</v>
          </cell>
          <cell r="T5589">
            <v>0</v>
          </cell>
          <cell r="U5589" t="str">
            <v/>
          </cell>
          <cell r="V5589" t="str">
            <v/>
          </cell>
        </row>
        <row r="5590">
          <cell r="A5590">
            <v>5589</v>
          </cell>
          <cell r="B5590">
            <v>0</v>
          </cell>
          <cell r="C5590" t="str">
            <v/>
          </cell>
          <cell r="D5590" t="str">
            <v/>
          </cell>
          <cell r="E5590">
            <v>0</v>
          </cell>
          <cell r="F5590" t="str">
            <v/>
          </cell>
          <cell r="G5590" t="str">
            <v/>
          </cell>
          <cell r="H5590" t="str">
            <v/>
          </cell>
          <cell r="I5590" t="str">
            <v/>
          </cell>
          <cell r="J5590">
            <v>0</v>
          </cell>
          <cell r="K5590">
            <v>0</v>
          </cell>
          <cell r="L5590">
            <v>0</v>
          </cell>
          <cell r="M5590">
            <v>0</v>
          </cell>
          <cell r="N5590">
            <v>0</v>
          </cell>
          <cell r="O5590" t="str">
            <v/>
          </cell>
          <cell r="P5590">
            <v>0</v>
          </cell>
          <cell r="Q5590">
            <v>0</v>
          </cell>
          <cell r="R5590">
            <v>0</v>
          </cell>
          <cell r="S5590">
            <v>0</v>
          </cell>
          <cell r="T5590">
            <v>0</v>
          </cell>
          <cell r="U5590" t="str">
            <v/>
          </cell>
          <cell r="V5590" t="str">
            <v/>
          </cell>
        </row>
        <row r="5591">
          <cell r="A5591">
            <v>5590</v>
          </cell>
          <cell r="B5591">
            <v>0</v>
          </cell>
          <cell r="C5591" t="str">
            <v/>
          </cell>
          <cell r="D5591" t="str">
            <v/>
          </cell>
          <cell r="E5591">
            <v>0</v>
          </cell>
          <cell r="F5591" t="str">
            <v/>
          </cell>
          <cell r="G5591" t="str">
            <v/>
          </cell>
          <cell r="H5591" t="str">
            <v/>
          </cell>
          <cell r="I5591" t="str">
            <v/>
          </cell>
          <cell r="J5591">
            <v>0</v>
          </cell>
          <cell r="K5591">
            <v>0</v>
          </cell>
          <cell r="L5591">
            <v>0</v>
          </cell>
          <cell r="M5591">
            <v>0</v>
          </cell>
          <cell r="N5591">
            <v>0</v>
          </cell>
          <cell r="O5591" t="str">
            <v/>
          </cell>
          <cell r="P5591">
            <v>0</v>
          </cell>
          <cell r="Q5591">
            <v>0</v>
          </cell>
          <cell r="R5591">
            <v>0</v>
          </cell>
          <cell r="S5591">
            <v>0</v>
          </cell>
          <cell r="T5591">
            <v>0</v>
          </cell>
          <cell r="U5591" t="str">
            <v/>
          </cell>
          <cell r="V5591" t="str">
            <v/>
          </cell>
        </row>
        <row r="5592">
          <cell r="A5592">
            <v>5591</v>
          </cell>
          <cell r="B5592">
            <v>0</v>
          </cell>
          <cell r="C5592" t="str">
            <v/>
          </cell>
          <cell r="D5592" t="str">
            <v/>
          </cell>
          <cell r="E5592">
            <v>0</v>
          </cell>
          <cell r="F5592" t="str">
            <v/>
          </cell>
          <cell r="G5592" t="str">
            <v/>
          </cell>
          <cell r="H5592" t="str">
            <v/>
          </cell>
          <cell r="I5592" t="str">
            <v/>
          </cell>
          <cell r="J5592">
            <v>0</v>
          </cell>
          <cell r="K5592">
            <v>0</v>
          </cell>
          <cell r="L5592">
            <v>0</v>
          </cell>
          <cell r="M5592">
            <v>0</v>
          </cell>
          <cell r="N5592">
            <v>0</v>
          </cell>
          <cell r="O5592" t="str">
            <v/>
          </cell>
          <cell r="P5592">
            <v>0</v>
          </cell>
          <cell r="Q5592">
            <v>0</v>
          </cell>
          <cell r="R5592">
            <v>0</v>
          </cell>
          <cell r="S5592">
            <v>0</v>
          </cell>
          <cell r="T5592">
            <v>0</v>
          </cell>
          <cell r="U5592" t="str">
            <v/>
          </cell>
          <cell r="V5592" t="str">
            <v/>
          </cell>
        </row>
        <row r="5593">
          <cell r="A5593">
            <v>5592</v>
          </cell>
          <cell r="B5593">
            <v>0</v>
          </cell>
          <cell r="C5593" t="str">
            <v/>
          </cell>
          <cell r="D5593" t="str">
            <v/>
          </cell>
          <cell r="E5593">
            <v>0</v>
          </cell>
          <cell r="F5593" t="str">
            <v/>
          </cell>
          <cell r="G5593" t="str">
            <v/>
          </cell>
          <cell r="H5593" t="str">
            <v/>
          </cell>
          <cell r="I5593" t="str">
            <v/>
          </cell>
          <cell r="J5593">
            <v>0</v>
          </cell>
          <cell r="K5593">
            <v>0</v>
          </cell>
          <cell r="L5593">
            <v>0</v>
          </cell>
          <cell r="M5593">
            <v>0</v>
          </cell>
          <cell r="N5593">
            <v>0</v>
          </cell>
          <cell r="O5593" t="str">
            <v/>
          </cell>
          <cell r="P5593">
            <v>0</v>
          </cell>
          <cell r="Q5593">
            <v>0</v>
          </cell>
          <cell r="R5593">
            <v>0</v>
          </cell>
          <cell r="S5593">
            <v>0</v>
          </cell>
          <cell r="T5593">
            <v>0</v>
          </cell>
          <cell r="U5593" t="str">
            <v/>
          </cell>
          <cell r="V5593" t="str">
            <v/>
          </cell>
        </row>
        <row r="5594">
          <cell r="A5594">
            <v>5593</v>
          </cell>
          <cell r="B5594">
            <v>0</v>
          </cell>
          <cell r="C5594" t="str">
            <v/>
          </cell>
          <cell r="D5594" t="str">
            <v/>
          </cell>
          <cell r="E5594">
            <v>0</v>
          </cell>
          <cell r="F5594" t="str">
            <v/>
          </cell>
          <cell r="G5594" t="str">
            <v/>
          </cell>
          <cell r="H5594" t="str">
            <v/>
          </cell>
          <cell r="I5594" t="str">
            <v/>
          </cell>
          <cell r="J5594">
            <v>0</v>
          </cell>
          <cell r="K5594">
            <v>0</v>
          </cell>
          <cell r="L5594">
            <v>0</v>
          </cell>
          <cell r="M5594">
            <v>0</v>
          </cell>
          <cell r="N5594">
            <v>0</v>
          </cell>
          <cell r="O5594" t="str">
            <v/>
          </cell>
          <cell r="P5594">
            <v>0</v>
          </cell>
          <cell r="Q5594">
            <v>0</v>
          </cell>
          <cell r="R5594">
            <v>0</v>
          </cell>
          <cell r="S5594">
            <v>0</v>
          </cell>
          <cell r="T5594">
            <v>0</v>
          </cell>
          <cell r="U5594" t="str">
            <v/>
          </cell>
          <cell r="V5594" t="str">
            <v/>
          </cell>
        </row>
        <row r="5595">
          <cell r="A5595">
            <v>5594</v>
          </cell>
          <cell r="B5595">
            <v>0</v>
          </cell>
          <cell r="C5595" t="str">
            <v/>
          </cell>
          <cell r="D5595" t="str">
            <v/>
          </cell>
          <cell r="E5595">
            <v>0</v>
          </cell>
          <cell r="F5595" t="str">
            <v/>
          </cell>
          <cell r="G5595" t="str">
            <v/>
          </cell>
          <cell r="H5595" t="str">
            <v/>
          </cell>
          <cell r="I5595" t="str">
            <v/>
          </cell>
          <cell r="J5595">
            <v>0</v>
          </cell>
          <cell r="K5595">
            <v>0</v>
          </cell>
          <cell r="L5595">
            <v>0</v>
          </cell>
          <cell r="M5595">
            <v>0</v>
          </cell>
          <cell r="N5595">
            <v>0</v>
          </cell>
          <cell r="O5595" t="str">
            <v/>
          </cell>
          <cell r="P5595">
            <v>0</v>
          </cell>
          <cell r="Q5595">
            <v>0</v>
          </cell>
          <cell r="R5595">
            <v>0</v>
          </cell>
          <cell r="S5595">
            <v>1.3580773062177743E-312</v>
          </cell>
          <cell r="T5595">
            <v>0</v>
          </cell>
          <cell r="U5595" t="str">
            <v/>
          </cell>
          <cell r="V5595" t="str">
            <v/>
          </cell>
        </row>
        <row r="5596">
          <cell r="A5596">
            <v>5595</v>
          </cell>
          <cell r="B5596">
            <v>0</v>
          </cell>
          <cell r="C5596" t="str">
            <v/>
          </cell>
          <cell r="D5596" t="str">
            <v/>
          </cell>
          <cell r="E5596">
            <v>0</v>
          </cell>
          <cell r="F5596" t="str">
            <v/>
          </cell>
          <cell r="G5596" t="str">
            <v/>
          </cell>
          <cell r="H5596" t="str">
            <v/>
          </cell>
          <cell r="I5596" t="str">
            <v/>
          </cell>
          <cell r="J5596">
            <v>0</v>
          </cell>
          <cell r="K5596">
            <v>0</v>
          </cell>
          <cell r="L5596">
            <v>0</v>
          </cell>
          <cell r="M5596">
            <v>0</v>
          </cell>
          <cell r="N5596">
            <v>0</v>
          </cell>
          <cell r="O5596" t="str">
            <v/>
          </cell>
          <cell r="P5596">
            <v>0</v>
          </cell>
          <cell r="Q5596">
            <v>0</v>
          </cell>
          <cell r="R5596">
            <v>0</v>
          </cell>
          <cell r="S5596">
            <v>0</v>
          </cell>
          <cell r="T5596">
            <v>0</v>
          </cell>
          <cell r="U5596" t="str">
            <v/>
          </cell>
          <cell r="V5596" t="str">
            <v/>
          </cell>
        </row>
        <row r="5597">
          <cell r="A5597">
            <v>5596</v>
          </cell>
          <cell r="B5597">
            <v>0</v>
          </cell>
          <cell r="C5597" t="str">
            <v/>
          </cell>
          <cell r="D5597" t="str">
            <v/>
          </cell>
          <cell r="E5597">
            <v>0</v>
          </cell>
          <cell r="F5597" t="str">
            <v/>
          </cell>
          <cell r="G5597" t="str">
            <v/>
          </cell>
          <cell r="H5597" t="str">
            <v/>
          </cell>
          <cell r="I5597" t="str">
            <v/>
          </cell>
          <cell r="J5597">
            <v>0</v>
          </cell>
          <cell r="K5597">
            <v>0</v>
          </cell>
          <cell r="L5597">
            <v>0</v>
          </cell>
          <cell r="M5597">
            <v>0</v>
          </cell>
          <cell r="N5597">
            <v>0</v>
          </cell>
          <cell r="O5597" t="str">
            <v/>
          </cell>
          <cell r="P5597">
            <v>0</v>
          </cell>
          <cell r="Q5597">
            <v>0</v>
          </cell>
          <cell r="R5597">
            <v>0</v>
          </cell>
          <cell r="S5597">
            <v>0</v>
          </cell>
          <cell r="T5597">
            <v>0</v>
          </cell>
          <cell r="U5597" t="str">
            <v/>
          </cell>
          <cell r="V5597" t="str">
            <v/>
          </cell>
        </row>
        <row r="5598">
          <cell r="A5598">
            <v>5597</v>
          </cell>
          <cell r="B5598">
            <v>0</v>
          </cell>
          <cell r="C5598" t="str">
            <v/>
          </cell>
          <cell r="D5598" t="str">
            <v/>
          </cell>
          <cell r="E5598">
            <v>0</v>
          </cell>
          <cell r="F5598" t="str">
            <v/>
          </cell>
          <cell r="G5598" t="str">
            <v/>
          </cell>
          <cell r="H5598" t="str">
            <v/>
          </cell>
          <cell r="I5598" t="str">
            <v/>
          </cell>
          <cell r="J5598">
            <v>0</v>
          </cell>
          <cell r="K5598">
            <v>0</v>
          </cell>
          <cell r="L5598">
            <v>0</v>
          </cell>
          <cell r="M5598">
            <v>0</v>
          </cell>
          <cell r="N5598">
            <v>0</v>
          </cell>
          <cell r="O5598" t="str">
            <v/>
          </cell>
          <cell r="P5598">
            <v>0</v>
          </cell>
          <cell r="Q5598">
            <v>0</v>
          </cell>
          <cell r="R5598">
            <v>0</v>
          </cell>
          <cell r="S5598">
            <v>0</v>
          </cell>
          <cell r="T5598">
            <v>0</v>
          </cell>
          <cell r="U5598" t="str">
            <v/>
          </cell>
          <cell r="V5598" t="str">
            <v/>
          </cell>
        </row>
        <row r="5599">
          <cell r="A5599">
            <v>5598</v>
          </cell>
          <cell r="B5599">
            <v>0</v>
          </cell>
          <cell r="C5599" t="str">
            <v/>
          </cell>
          <cell r="D5599" t="str">
            <v/>
          </cell>
          <cell r="E5599">
            <v>0</v>
          </cell>
          <cell r="F5599" t="str">
            <v/>
          </cell>
          <cell r="G5599" t="str">
            <v/>
          </cell>
          <cell r="H5599" t="str">
            <v/>
          </cell>
          <cell r="I5599" t="str">
            <v/>
          </cell>
          <cell r="J5599">
            <v>0</v>
          </cell>
          <cell r="K5599">
            <v>0</v>
          </cell>
          <cell r="L5599">
            <v>0</v>
          </cell>
          <cell r="M5599">
            <v>0</v>
          </cell>
          <cell r="N5599">
            <v>0</v>
          </cell>
          <cell r="O5599" t="str">
            <v/>
          </cell>
          <cell r="P5599">
            <v>0</v>
          </cell>
          <cell r="Q5599">
            <v>0</v>
          </cell>
          <cell r="R5599">
            <v>0</v>
          </cell>
          <cell r="S5599">
            <v>0</v>
          </cell>
          <cell r="T5599">
            <v>0</v>
          </cell>
          <cell r="U5599" t="str">
            <v/>
          </cell>
          <cell r="V5599" t="str">
            <v/>
          </cell>
        </row>
        <row r="5600">
          <cell r="A5600">
            <v>5599</v>
          </cell>
          <cell r="B5600">
            <v>0</v>
          </cell>
          <cell r="C5600" t="str">
            <v/>
          </cell>
          <cell r="D5600" t="str">
            <v/>
          </cell>
          <cell r="E5600">
            <v>0</v>
          </cell>
          <cell r="F5600" t="str">
            <v/>
          </cell>
          <cell r="G5600" t="str">
            <v/>
          </cell>
          <cell r="H5600" t="str">
            <v/>
          </cell>
          <cell r="I5600" t="str">
            <v/>
          </cell>
          <cell r="J5600">
            <v>0</v>
          </cell>
          <cell r="K5600">
            <v>0</v>
          </cell>
          <cell r="L5600">
            <v>0</v>
          </cell>
          <cell r="M5600">
            <v>0</v>
          </cell>
          <cell r="N5600">
            <v>0</v>
          </cell>
          <cell r="O5600" t="str">
            <v/>
          </cell>
          <cell r="P5600">
            <v>0</v>
          </cell>
          <cell r="Q5600">
            <v>0</v>
          </cell>
          <cell r="R5600">
            <v>0</v>
          </cell>
          <cell r="S5600">
            <v>0</v>
          </cell>
          <cell r="T5600">
            <v>0</v>
          </cell>
          <cell r="U5600" t="str">
            <v/>
          </cell>
          <cell r="V5600" t="str">
            <v/>
          </cell>
        </row>
        <row r="5601">
          <cell r="A5601">
            <v>5600</v>
          </cell>
          <cell r="B5601">
            <v>0</v>
          </cell>
          <cell r="C5601" t="str">
            <v/>
          </cell>
          <cell r="D5601" t="str">
            <v/>
          </cell>
          <cell r="E5601">
            <v>0</v>
          </cell>
          <cell r="F5601" t="str">
            <v/>
          </cell>
          <cell r="G5601" t="str">
            <v/>
          </cell>
          <cell r="H5601" t="str">
            <v/>
          </cell>
          <cell r="I5601" t="str">
            <v/>
          </cell>
          <cell r="J5601">
            <v>0</v>
          </cell>
          <cell r="K5601">
            <v>0</v>
          </cell>
          <cell r="L5601">
            <v>0</v>
          </cell>
          <cell r="M5601">
            <v>0</v>
          </cell>
          <cell r="N5601">
            <v>0</v>
          </cell>
          <cell r="O5601" t="str">
            <v/>
          </cell>
          <cell r="P5601">
            <v>0</v>
          </cell>
          <cell r="Q5601">
            <v>0</v>
          </cell>
          <cell r="R5601">
            <v>0</v>
          </cell>
          <cell r="S5601">
            <v>0</v>
          </cell>
          <cell r="T5601">
            <v>0</v>
          </cell>
          <cell r="U5601" t="str">
            <v/>
          </cell>
          <cell r="V5601" t="str">
            <v/>
          </cell>
        </row>
        <row r="5602">
          <cell r="A5602">
            <v>5601</v>
          </cell>
          <cell r="B5602">
            <v>0</v>
          </cell>
          <cell r="C5602" t="str">
            <v/>
          </cell>
          <cell r="D5602" t="str">
            <v/>
          </cell>
          <cell r="E5602">
            <v>0</v>
          </cell>
          <cell r="F5602" t="str">
            <v/>
          </cell>
          <cell r="G5602" t="str">
            <v/>
          </cell>
          <cell r="H5602" t="str">
            <v/>
          </cell>
          <cell r="I5602" t="str">
            <v/>
          </cell>
          <cell r="J5602">
            <v>0</v>
          </cell>
          <cell r="K5602">
            <v>0</v>
          </cell>
          <cell r="L5602">
            <v>0</v>
          </cell>
          <cell r="M5602">
            <v>0</v>
          </cell>
          <cell r="N5602">
            <v>0</v>
          </cell>
          <cell r="O5602" t="str">
            <v/>
          </cell>
          <cell r="P5602">
            <v>0</v>
          </cell>
          <cell r="Q5602">
            <v>0</v>
          </cell>
          <cell r="R5602">
            <v>0</v>
          </cell>
          <cell r="S5602">
            <v>0</v>
          </cell>
          <cell r="T5602">
            <v>0</v>
          </cell>
          <cell r="U5602" t="str">
            <v/>
          </cell>
          <cell r="V5602" t="str">
            <v/>
          </cell>
        </row>
        <row r="5603">
          <cell r="A5603">
            <v>5602</v>
          </cell>
          <cell r="B5603">
            <v>0</v>
          </cell>
          <cell r="C5603" t="str">
            <v/>
          </cell>
          <cell r="D5603" t="str">
            <v/>
          </cell>
          <cell r="E5603">
            <v>0</v>
          </cell>
          <cell r="F5603" t="str">
            <v/>
          </cell>
          <cell r="G5603" t="str">
            <v/>
          </cell>
          <cell r="H5603" t="str">
            <v/>
          </cell>
          <cell r="I5603" t="str">
            <v/>
          </cell>
          <cell r="J5603">
            <v>0</v>
          </cell>
          <cell r="K5603">
            <v>0</v>
          </cell>
          <cell r="L5603">
            <v>0</v>
          </cell>
          <cell r="M5603">
            <v>0</v>
          </cell>
          <cell r="N5603">
            <v>0</v>
          </cell>
          <cell r="O5603" t="str">
            <v/>
          </cell>
          <cell r="P5603">
            <v>0</v>
          </cell>
          <cell r="Q5603">
            <v>0</v>
          </cell>
          <cell r="R5603">
            <v>0</v>
          </cell>
          <cell r="S5603">
            <v>0</v>
          </cell>
          <cell r="T5603">
            <v>0</v>
          </cell>
          <cell r="U5603" t="str">
            <v/>
          </cell>
          <cell r="V5603" t="str">
            <v/>
          </cell>
        </row>
        <row r="5604">
          <cell r="A5604">
            <v>5603</v>
          </cell>
          <cell r="B5604">
            <v>0</v>
          </cell>
          <cell r="C5604" t="str">
            <v/>
          </cell>
          <cell r="D5604" t="str">
            <v/>
          </cell>
          <cell r="E5604">
            <v>0</v>
          </cell>
          <cell r="F5604" t="str">
            <v/>
          </cell>
          <cell r="G5604" t="str">
            <v/>
          </cell>
          <cell r="H5604" t="str">
            <v/>
          </cell>
          <cell r="I5604" t="str">
            <v/>
          </cell>
          <cell r="J5604">
            <v>0</v>
          </cell>
          <cell r="K5604">
            <v>0</v>
          </cell>
          <cell r="L5604">
            <v>0</v>
          </cell>
          <cell r="M5604">
            <v>0</v>
          </cell>
          <cell r="N5604">
            <v>0</v>
          </cell>
          <cell r="O5604" t="str">
            <v/>
          </cell>
          <cell r="P5604">
            <v>0</v>
          </cell>
          <cell r="Q5604">
            <v>0</v>
          </cell>
          <cell r="R5604">
            <v>0</v>
          </cell>
          <cell r="S5604">
            <v>0</v>
          </cell>
          <cell r="T5604">
            <v>0</v>
          </cell>
          <cell r="U5604" t="str">
            <v/>
          </cell>
          <cell r="V5604" t="str">
            <v/>
          </cell>
        </row>
        <row r="5605">
          <cell r="A5605">
            <v>5604</v>
          </cell>
          <cell r="B5605">
            <v>0</v>
          </cell>
          <cell r="C5605" t="str">
            <v/>
          </cell>
          <cell r="D5605" t="str">
            <v/>
          </cell>
          <cell r="E5605">
            <v>0</v>
          </cell>
          <cell r="F5605" t="str">
            <v/>
          </cell>
          <cell r="G5605" t="str">
            <v/>
          </cell>
          <cell r="H5605" t="str">
            <v/>
          </cell>
          <cell r="I5605" t="str">
            <v/>
          </cell>
          <cell r="J5605">
            <v>0</v>
          </cell>
          <cell r="K5605">
            <v>0</v>
          </cell>
          <cell r="L5605">
            <v>0</v>
          </cell>
          <cell r="M5605">
            <v>0</v>
          </cell>
          <cell r="N5605">
            <v>0</v>
          </cell>
          <cell r="O5605" t="str">
            <v/>
          </cell>
          <cell r="P5605">
            <v>0</v>
          </cell>
          <cell r="Q5605">
            <v>0</v>
          </cell>
          <cell r="R5605">
            <v>0</v>
          </cell>
          <cell r="S5605">
            <v>0</v>
          </cell>
          <cell r="T5605">
            <v>0</v>
          </cell>
          <cell r="U5605" t="str">
            <v/>
          </cell>
          <cell r="V5605" t="str">
            <v/>
          </cell>
        </row>
        <row r="5606">
          <cell r="A5606">
            <v>5605</v>
          </cell>
          <cell r="B5606">
            <v>0</v>
          </cell>
          <cell r="C5606" t="str">
            <v/>
          </cell>
          <cell r="D5606" t="str">
            <v/>
          </cell>
          <cell r="E5606">
            <v>0</v>
          </cell>
          <cell r="F5606" t="str">
            <v/>
          </cell>
          <cell r="G5606" t="str">
            <v/>
          </cell>
          <cell r="H5606" t="str">
            <v/>
          </cell>
          <cell r="I5606" t="str">
            <v/>
          </cell>
          <cell r="J5606">
            <v>0</v>
          </cell>
          <cell r="K5606">
            <v>0</v>
          </cell>
          <cell r="L5606">
            <v>0</v>
          </cell>
          <cell r="M5606">
            <v>0</v>
          </cell>
          <cell r="N5606">
            <v>0</v>
          </cell>
          <cell r="O5606" t="str">
            <v/>
          </cell>
          <cell r="P5606">
            <v>0</v>
          </cell>
          <cell r="Q5606">
            <v>0</v>
          </cell>
          <cell r="R5606">
            <v>0</v>
          </cell>
          <cell r="S5606">
            <v>0</v>
          </cell>
          <cell r="T5606">
            <v>0</v>
          </cell>
          <cell r="U5606" t="str">
            <v/>
          </cell>
          <cell r="V5606" t="str">
            <v/>
          </cell>
        </row>
        <row r="5607">
          <cell r="A5607">
            <v>5606</v>
          </cell>
          <cell r="B5607">
            <v>0</v>
          </cell>
          <cell r="C5607" t="str">
            <v/>
          </cell>
          <cell r="D5607" t="str">
            <v/>
          </cell>
          <cell r="E5607">
            <v>0</v>
          </cell>
          <cell r="F5607" t="str">
            <v/>
          </cell>
          <cell r="G5607" t="str">
            <v/>
          </cell>
          <cell r="H5607" t="str">
            <v/>
          </cell>
          <cell r="I5607" t="str">
            <v/>
          </cell>
          <cell r="J5607">
            <v>0</v>
          </cell>
          <cell r="K5607">
            <v>0</v>
          </cell>
          <cell r="L5607">
            <v>0</v>
          </cell>
          <cell r="M5607">
            <v>0</v>
          </cell>
          <cell r="N5607">
            <v>0</v>
          </cell>
          <cell r="O5607" t="str">
            <v/>
          </cell>
          <cell r="P5607">
            <v>0</v>
          </cell>
          <cell r="Q5607">
            <v>0</v>
          </cell>
          <cell r="R5607">
            <v>0</v>
          </cell>
          <cell r="S5607">
            <v>0</v>
          </cell>
          <cell r="T5607">
            <v>0</v>
          </cell>
          <cell r="U5607" t="str">
            <v/>
          </cell>
          <cell r="V5607" t="str">
            <v/>
          </cell>
        </row>
        <row r="5608">
          <cell r="A5608">
            <v>5607</v>
          </cell>
          <cell r="B5608">
            <v>0</v>
          </cell>
          <cell r="C5608" t="str">
            <v/>
          </cell>
          <cell r="D5608" t="str">
            <v/>
          </cell>
          <cell r="E5608">
            <v>0</v>
          </cell>
          <cell r="F5608" t="str">
            <v/>
          </cell>
          <cell r="G5608" t="str">
            <v/>
          </cell>
          <cell r="H5608" t="str">
            <v/>
          </cell>
          <cell r="I5608" t="str">
            <v/>
          </cell>
          <cell r="J5608">
            <v>0</v>
          </cell>
          <cell r="K5608">
            <v>0</v>
          </cell>
          <cell r="L5608">
            <v>0</v>
          </cell>
          <cell r="M5608">
            <v>0</v>
          </cell>
          <cell r="N5608">
            <v>0</v>
          </cell>
          <cell r="O5608" t="str">
            <v/>
          </cell>
          <cell r="P5608">
            <v>0</v>
          </cell>
          <cell r="Q5608">
            <v>0</v>
          </cell>
          <cell r="R5608">
            <v>0</v>
          </cell>
          <cell r="S5608">
            <v>0</v>
          </cell>
          <cell r="T5608">
            <v>0</v>
          </cell>
          <cell r="U5608" t="str">
            <v/>
          </cell>
          <cell r="V5608" t="str">
            <v/>
          </cell>
        </row>
        <row r="5609">
          <cell r="A5609">
            <v>5608</v>
          </cell>
          <cell r="B5609">
            <v>0</v>
          </cell>
          <cell r="C5609" t="str">
            <v/>
          </cell>
          <cell r="D5609" t="str">
            <v/>
          </cell>
          <cell r="E5609">
            <v>0</v>
          </cell>
          <cell r="F5609" t="str">
            <v/>
          </cell>
          <cell r="G5609" t="str">
            <v/>
          </cell>
          <cell r="H5609" t="str">
            <v/>
          </cell>
          <cell r="I5609" t="str">
            <v/>
          </cell>
          <cell r="J5609">
            <v>0</v>
          </cell>
          <cell r="K5609">
            <v>0</v>
          </cell>
          <cell r="L5609">
            <v>0</v>
          </cell>
          <cell r="M5609">
            <v>0</v>
          </cell>
          <cell r="N5609">
            <v>0</v>
          </cell>
          <cell r="O5609" t="str">
            <v/>
          </cell>
          <cell r="P5609">
            <v>0</v>
          </cell>
          <cell r="Q5609">
            <v>0</v>
          </cell>
          <cell r="R5609">
            <v>0</v>
          </cell>
          <cell r="S5609">
            <v>0</v>
          </cell>
          <cell r="T5609">
            <v>0</v>
          </cell>
          <cell r="U5609" t="str">
            <v/>
          </cell>
          <cell r="V5609" t="str">
            <v/>
          </cell>
        </row>
        <row r="5610">
          <cell r="A5610">
            <v>5609</v>
          </cell>
          <cell r="B5610">
            <v>0</v>
          </cell>
          <cell r="C5610" t="str">
            <v/>
          </cell>
          <cell r="D5610" t="str">
            <v/>
          </cell>
          <cell r="E5610">
            <v>0</v>
          </cell>
          <cell r="F5610" t="str">
            <v/>
          </cell>
          <cell r="G5610" t="str">
            <v/>
          </cell>
          <cell r="H5610" t="str">
            <v/>
          </cell>
          <cell r="I5610" t="str">
            <v/>
          </cell>
          <cell r="J5610">
            <v>0</v>
          </cell>
          <cell r="K5610">
            <v>0</v>
          </cell>
          <cell r="L5610">
            <v>0</v>
          </cell>
          <cell r="M5610">
            <v>0</v>
          </cell>
          <cell r="N5610">
            <v>0</v>
          </cell>
          <cell r="O5610" t="str">
            <v/>
          </cell>
          <cell r="P5610">
            <v>0</v>
          </cell>
          <cell r="Q5610">
            <v>0</v>
          </cell>
          <cell r="R5610">
            <v>0</v>
          </cell>
          <cell r="S5610">
            <v>0</v>
          </cell>
          <cell r="T5610">
            <v>0</v>
          </cell>
          <cell r="U5610" t="str">
            <v/>
          </cell>
          <cell r="V5610" t="str">
            <v/>
          </cell>
        </row>
        <row r="5611">
          <cell r="A5611">
            <v>5610</v>
          </cell>
          <cell r="B5611">
            <v>0</v>
          </cell>
          <cell r="C5611" t="str">
            <v/>
          </cell>
          <cell r="D5611" t="str">
            <v/>
          </cell>
          <cell r="E5611">
            <v>0</v>
          </cell>
          <cell r="F5611" t="str">
            <v/>
          </cell>
          <cell r="G5611" t="str">
            <v/>
          </cell>
          <cell r="H5611" t="str">
            <v/>
          </cell>
          <cell r="I5611" t="str">
            <v/>
          </cell>
          <cell r="J5611">
            <v>0</v>
          </cell>
          <cell r="K5611">
            <v>0</v>
          </cell>
          <cell r="L5611">
            <v>0</v>
          </cell>
          <cell r="M5611">
            <v>0</v>
          </cell>
          <cell r="N5611">
            <v>0</v>
          </cell>
          <cell r="O5611" t="str">
            <v/>
          </cell>
          <cell r="P5611">
            <v>0</v>
          </cell>
          <cell r="Q5611">
            <v>0</v>
          </cell>
          <cell r="R5611">
            <v>0</v>
          </cell>
          <cell r="S5611">
            <v>0</v>
          </cell>
          <cell r="T5611">
            <v>0</v>
          </cell>
          <cell r="U5611" t="str">
            <v/>
          </cell>
          <cell r="V5611" t="str">
            <v/>
          </cell>
        </row>
        <row r="5612">
          <cell r="A5612">
            <v>5611</v>
          </cell>
          <cell r="B5612">
            <v>0</v>
          </cell>
          <cell r="C5612" t="str">
            <v/>
          </cell>
          <cell r="D5612" t="str">
            <v/>
          </cell>
          <cell r="E5612">
            <v>0</v>
          </cell>
          <cell r="F5612" t="str">
            <v/>
          </cell>
          <cell r="G5612" t="str">
            <v/>
          </cell>
          <cell r="H5612" t="str">
            <v/>
          </cell>
          <cell r="I5612" t="str">
            <v/>
          </cell>
          <cell r="J5612">
            <v>0</v>
          </cell>
          <cell r="K5612">
            <v>0</v>
          </cell>
          <cell r="L5612">
            <v>0</v>
          </cell>
          <cell r="M5612">
            <v>0</v>
          </cell>
          <cell r="N5612">
            <v>0</v>
          </cell>
          <cell r="O5612" t="str">
            <v/>
          </cell>
          <cell r="P5612">
            <v>0</v>
          </cell>
          <cell r="Q5612">
            <v>0</v>
          </cell>
          <cell r="R5612">
            <v>0</v>
          </cell>
          <cell r="S5612">
            <v>0</v>
          </cell>
          <cell r="T5612">
            <v>0</v>
          </cell>
          <cell r="U5612" t="str">
            <v/>
          </cell>
          <cell r="V5612" t="str">
            <v/>
          </cell>
        </row>
        <row r="5613">
          <cell r="A5613">
            <v>5612</v>
          </cell>
          <cell r="B5613">
            <v>0</v>
          </cell>
          <cell r="C5613" t="str">
            <v/>
          </cell>
          <cell r="D5613" t="str">
            <v/>
          </cell>
          <cell r="E5613">
            <v>0</v>
          </cell>
          <cell r="F5613" t="str">
            <v/>
          </cell>
          <cell r="G5613" t="str">
            <v/>
          </cell>
          <cell r="H5613" t="str">
            <v/>
          </cell>
          <cell r="I5613" t="str">
            <v/>
          </cell>
          <cell r="J5613">
            <v>0</v>
          </cell>
          <cell r="K5613">
            <v>0</v>
          </cell>
          <cell r="L5613">
            <v>0</v>
          </cell>
          <cell r="M5613">
            <v>0</v>
          </cell>
          <cell r="N5613">
            <v>0</v>
          </cell>
          <cell r="O5613" t="str">
            <v/>
          </cell>
          <cell r="P5613">
            <v>0</v>
          </cell>
          <cell r="Q5613">
            <v>0</v>
          </cell>
          <cell r="R5613">
            <v>0</v>
          </cell>
          <cell r="S5613">
            <v>0</v>
          </cell>
          <cell r="T5613">
            <v>0</v>
          </cell>
          <cell r="U5613" t="str">
            <v/>
          </cell>
          <cell r="V5613" t="str">
            <v/>
          </cell>
        </row>
        <row r="5614">
          <cell r="A5614">
            <v>5613</v>
          </cell>
          <cell r="B5614">
            <v>0</v>
          </cell>
          <cell r="C5614" t="str">
            <v/>
          </cell>
          <cell r="D5614" t="str">
            <v/>
          </cell>
          <cell r="E5614">
            <v>0</v>
          </cell>
          <cell r="F5614" t="str">
            <v/>
          </cell>
          <cell r="G5614" t="str">
            <v/>
          </cell>
          <cell r="H5614" t="str">
            <v/>
          </cell>
          <cell r="I5614" t="str">
            <v/>
          </cell>
          <cell r="J5614">
            <v>0</v>
          </cell>
          <cell r="K5614">
            <v>0</v>
          </cell>
          <cell r="L5614">
            <v>0</v>
          </cell>
          <cell r="M5614">
            <v>0</v>
          </cell>
          <cell r="N5614">
            <v>0</v>
          </cell>
          <cell r="O5614" t="str">
            <v/>
          </cell>
          <cell r="P5614">
            <v>0</v>
          </cell>
          <cell r="Q5614">
            <v>0</v>
          </cell>
          <cell r="R5614">
            <v>0</v>
          </cell>
          <cell r="S5614">
            <v>0</v>
          </cell>
          <cell r="T5614">
            <v>0</v>
          </cell>
          <cell r="U5614" t="str">
            <v/>
          </cell>
          <cell r="V5614" t="str">
            <v/>
          </cell>
        </row>
        <row r="5615">
          <cell r="A5615">
            <v>5614</v>
          </cell>
          <cell r="B5615">
            <v>0</v>
          </cell>
          <cell r="C5615" t="str">
            <v/>
          </cell>
          <cell r="D5615" t="str">
            <v/>
          </cell>
          <cell r="E5615">
            <v>0</v>
          </cell>
          <cell r="F5615" t="str">
            <v/>
          </cell>
          <cell r="G5615" t="str">
            <v/>
          </cell>
          <cell r="H5615" t="str">
            <v/>
          </cell>
          <cell r="I5615" t="str">
            <v/>
          </cell>
          <cell r="J5615">
            <v>0</v>
          </cell>
          <cell r="K5615">
            <v>0</v>
          </cell>
          <cell r="L5615">
            <v>0</v>
          </cell>
          <cell r="M5615">
            <v>0</v>
          </cell>
          <cell r="N5615">
            <v>0</v>
          </cell>
          <cell r="O5615" t="str">
            <v/>
          </cell>
          <cell r="P5615">
            <v>0</v>
          </cell>
          <cell r="Q5615">
            <v>0</v>
          </cell>
          <cell r="R5615">
            <v>0</v>
          </cell>
          <cell r="S5615">
            <v>0</v>
          </cell>
          <cell r="T5615">
            <v>0</v>
          </cell>
          <cell r="U5615" t="str">
            <v/>
          </cell>
          <cell r="V5615" t="str">
            <v/>
          </cell>
        </row>
        <row r="5616">
          <cell r="A5616">
            <v>5615</v>
          </cell>
          <cell r="B5616">
            <v>0</v>
          </cell>
          <cell r="C5616" t="str">
            <v/>
          </cell>
          <cell r="D5616" t="str">
            <v/>
          </cell>
          <cell r="E5616">
            <v>0</v>
          </cell>
          <cell r="F5616" t="str">
            <v/>
          </cell>
          <cell r="G5616" t="str">
            <v/>
          </cell>
          <cell r="H5616" t="str">
            <v/>
          </cell>
          <cell r="I5616" t="str">
            <v/>
          </cell>
          <cell r="J5616">
            <v>0</v>
          </cell>
          <cell r="K5616">
            <v>0</v>
          </cell>
          <cell r="L5616">
            <v>0</v>
          </cell>
          <cell r="M5616">
            <v>0</v>
          </cell>
          <cell r="N5616">
            <v>0</v>
          </cell>
          <cell r="O5616" t="str">
            <v/>
          </cell>
          <cell r="P5616">
            <v>0</v>
          </cell>
          <cell r="Q5616">
            <v>0</v>
          </cell>
          <cell r="R5616">
            <v>0</v>
          </cell>
          <cell r="S5616">
            <v>0</v>
          </cell>
          <cell r="T5616">
            <v>0</v>
          </cell>
          <cell r="U5616" t="str">
            <v/>
          </cell>
          <cell r="V5616" t="str">
            <v/>
          </cell>
        </row>
        <row r="5617">
          <cell r="A5617">
            <v>5616</v>
          </cell>
          <cell r="B5617">
            <v>0</v>
          </cell>
          <cell r="C5617" t="str">
            <v/>
          </cell>
          <cell r="D5617" t="str">
            <v/>
          </cell>
          <cell r="E5617">
            <v>0</v>
          </cell>
          <cell r="F5617" t="str">
            <v/>
          </cell>
          <cell r="G5617" t="str">
            <v/>
          </cell>
          <cell r="H5617" t="str">
            <v/>
          </cell>
          <cell r="I5617" t="str">
            <v/>
          </cell>
          <cell r="J5617">
            <v>0</v>
          </cell>
          <cell r="K5617">
            <v>0</v>
          </cell>
          <cell r="L5617">
            <v>0</v>
          </cell>
          <cell r="M5617">
            <v>0</v>
          </cell>
          <cell r="N5617">
            <v>0</v>
          </cell>
          <cell r="O5617" t="str">
            <v/>
          </cell>
          <cell r="P5617">
            <v>0</v>
          </cell>
          <cell r="Q5617">
            <v>0</v>
          </cell>
          <cell r="R5617">
            <v>0</v>
          </cell>
          <cell r="S5617">
            <v>0</v>
          </cell>
          <cell r="T5617">
            <v>0</v>
          </cell>
          <cell r="U5617" t="str">
            <v/>
          </cell>
          <cell r="V5617" t="str">
            <v/>
          </cell>
        </row>
        <row r="5618">
          <cell r="A5618">
            <v>5617</v>
          </cell>
          <cell r="B5618">
            <v>0</v>
          </cell>
          <cell r="C5618" t="str">
            <v/>
          </cell>
          <cell r="D5618" t="str">
            <v/>
          </cell>
          <cell r="E5618">
            <v>0</v>
          </cell>
          <cell r="F5618" t="str">
            <v/>
          </cell>
          <cell r="G5618" t="str">
            <v/>
          </cell>
          <cell r="H5618" t="str">
            <v/>
          </cell>
          <cell r="I5618" t="str">
            <v/>
          </cell>
          <cell r="J5618">
            <v>0</v>
          </cell>
          <cell r="K5618">
            <v>0</v>
          </cell>
          <cell r="L5618">
            <v>0</v>
          </cell>
          <cell r="M5618">
            <v>0</v>
          </cell>
          <cell r="N5618">
            <v>0</v>
          </cell>
          <cell r="O5618" t="str">
            <v/>
          </cell>
          <cell r="P5618">
            <v>0</v>
          </cell>
          <cell r="Q5618">
            <v>0</v>
          </cell>
          <cell r="R5618">
            <v>0</v>
          </cell>
          <cell r="S5618">
            <v>0</v>
          </cell>
          <cell r="T5618">
            <v>0</v>
          </cell>
          <cell r="U5618" t="str">
            <v/>
          </cell>
          <cell r="V5618" t="str">
            <v/>
          </cell>
        </row>
        <row r="5619">
          <cell r="A5619">
            <v>5618</v>
          </cell>
          <cell r="B5619">
            <v>0</v>
          </cell>
          <cell r="C5619" t="str">
            <v/>
          </cell>
          <cell r="D5619" t="str">
            <v/>
          </cell>
          <cell r="E5619">
            <v>0</v>
          </cell>
          <cell r="F5619" t="str">
            <v/>
          </cell>
          <cell r="G5619" t="str">
            <v/>
          </cell>
          <cell r="H5619" t="str">
            <v/>
          </cell>
          <cell r="I5619" t="str">
            <v/>
          </cell>
          <cell r="J5619">
            <v>0</v>
          </cell>
          <cell r="K5619">
            <v>0</v>
          </cell>
          <cell r="L5619">
            <v>0</v>
          </cell>
          <cell r="M5619">
            <v>0</v>
          </cell>
          <cell r="N5619">
            <v>0</v>
          </cell>
          <cell r="O5619" t="str">
            <v/>
          </cell>
          <cell r="P5619">
            <v>0</v>
          </cell>
          <cell r="Q5619">
            <v>0</v>
          </cell>
          <cell r="R5619">
            <v>0</v>
          </cell>
          <cell r="S5619">
            <v>0</v>
          </cell>
          <cell r="T5619">
            <v>0</v>
          </cell>
          <cell r="U5619" t="str">
            <v/>
          </cell>
          <cell r="V5619" t="str">
            <v/>
          </cell>
        </row>
        <row r="5620">
          <cell r="A5620">
            <v>5619</v>
          </cell>
          <cell r="B5620">
            <v>0</v>
          </cell>
          <cell r="C5620" t="str">
            <v/>
          </cell>
          <cell r="D5620" t="str">
            <v/>
          </cell>
          <cell r="E5620">
            <v>0</v>
          </cell>
          <cell r="F5620" t="str">
            <v/>
          </cell>
          <cell r="G5620" t="str">
            <v/>
          </cell>
          <cell r="H5620" t="str">
            <v/>
          </cell>
          <cell r="I5620" t="str">
            <v/>
          </cell>
          <cell r="J5620">
            <v>0</v>
          </cell>
          <cell r="K5620">
            <v>0</v>
          </cell>
          <cell r="L5620">
            <v>0</v>
          </cell>
          <cell r="M5620">
            <v>0</v>
          </cell>
          <cell r="N5620">
            <v>0</v>
          </cell>
          <cell r="O5620" t="str">
            <v/>
          </cell>
          <cell r="P5620">
            <v>0</v>
          </cell>
          <cell r="Q5620">
            <v>0</v>
          </cell>
          <cell r="R5620">
            <v>0</v>
          </cell>
          <cell r="S5620">
            <v>0</v>
          </cell>
          <cell r="T5620">
            <v>0</v>
          </cell>
          <cell r="U5620" t="str">
            <v/>
          </cell>
          <cell r="V5620" t="str">
            <v/>
          </cell>
        </row>
        <row r="5621">
          <cell r="A5621">
            <v>5620</v>
          </cell>
          <cell r="B5621">
            <v>0</v>
          </cell>
          <cell r="C5621" t="str">
            <v/>
          </cell>
          <cell r="D5621" t="str">
            <v/>
          </cell>
          <cell r="E5621">
            <v>0</v>
          </cell>
          <cell r="F5621" t="str">
            <v/>
          </cell>
          <cell r="G5621" t="str">
            <v/>
          </cell>
          <cell r="H5621" t="str">
            <v/>
          </cell>
          <cell r="I5621" t="str">
            <v/>
          </cell>
          <cell r="J5621">
            <v>0</v>
          </cell>
          <cell r="K5621">
            <v>0</v>
          </cell>
          <cell r="L5621">
            <v>0</v>
          </cell>
          <cell r="M5621">
            <v>0</v>
          </cell>
          <cell r="N5621">
            <v>0</v>
          </cell>
          <cell r="O5621" t="str">
            <v/>
          </cell>
          <cell r="P5621">
            <v>0</v>
          </cell>
          <cell r="Q5621">
            <v>0</v>
          </cell>
          <cell r="R5621">
            <v>0</v>
          </cell>
          <cell r="S5621">
            <v>0</v>
          </cell>
          <cell r="T5621">
            <v>0</v>
          </cell>
          <cell r="U5621" t="str">
            <v/>
          </cell>
          <cell r="V5621" t="str">
            <v/>
          </cell>
        </row>
        <row r="5622">
          <cell r="A5622">
            <v>5621</v>
          </cell>
          <cell r="B5622">
            <v>0</v>
          </cell>
          <cell r="C5622" t="str">
            <v/>
          </cell>
          <cell r="D5622" t="str">
            <v/>
          </cell>
          <cell r="E5622">
            <v>0</v>
          </cell>
          <cell r="F5622" t="str">
            <v/>
          </cell>
          <cell r="G5622" t="str">
            <v/>
          </cell>
          <cell r="H5622" t="str">
            <v/>
          </cell>
          <cell r="I5622" t="str">
            <v/>
          </cell>
          <cell r="J5622">
            <v>0</v>
          </cell>
          <cell r="K5622">
            <v>0</v>
          </cell>
          <cell r="L5622">
            <v>0</v>
          </cell>
          <cell r="M5622">
            <v>0</v>
          </cell>
          <cell r="N5622">
            <v>0</v>
          </cell>
          <cell r="O5622" t="str">
            <v/>
          </cell>
          <cell r="P5622">
            <v>0</v>
          </cell>
          <cell r="Q5622">
            <v>0</v>
          </cell>
          <cell r="R5622">
            <v>0</v>
          </cell>
          <cell r="S5622">
            <v>0</v>
          </cell>
          <cell r="T5622">
            <v>0</v>
          </cell>
          <cell r="U5622" t="str">
            <v/>
          </cell>
          <cell r="V5622" t="str">
            <v/>
          </cell>
        </row>
        <row r="5623">
          <cell r="A5623">
            <v>5622</v>
          </cell>
          <cell r="B5623">
            <v>0</v>
          </cell>
          <cell r="C5623" t="str">
            <v/>
          </cell>
          <cell r="D5623" t="str">
            <v/>
          </cell>
          <cell r="E5623">
            <v>0</v>
          </cell>
          <cell r="F5623" t="str">
            <v/>
          </cell>
          <cell r="G5623" t="str">
            <v/>
          </cell>
          <cell r="H5623" t="str">
            <v/>
          </cell>
          <cell r="I5623" t="str">
            <v/>
          </cell>
          <cell r="J5623">
            <v>0</v>
          </cell>
          <cell r="K5623">
            <v>0</v>
          </cell>
          <cell r="L5623">
            <v>0</v>
          </cell>
          <cell r="M5623">
            <v>0</v>
          </cell>
          <cell r="N5623">
            <v>0</v>
          </cell>
          <cell r="O5623" t="str">
            <v/>
          </cell>
          <cell r="P5623">
            <v>0</v>
          </cell>
          <cell r="Q5623">
            <v>0</v>
          </cell>
          <cell r="R5623">
            <v>0</v>
          </cell>
          <cell r="S5623">
            <v>0</v>
          </cell>
          <cell r="T5623">
            <v>0</v>
          </cell>
          <cell r="U5623" t="str">
            <v/>
          </cell>
          <cell r="V5623" t="str">
            <v/>
          </cell>
        </row>
        <row r="5624">
          <cell r="A5624">
            <v>5623</v>
          </cell>
          <cell r="B5624">
            <v>0</v>
          </cell>
          <cell r="C5624" t="str">
            <v/>
          </cell>
          <cell r="D5624" t="str">
            <v/>
          </cell>
          <cell r="E5624">
            <v>0</v>
          </cell>
          <cell r="F5624" t="str">
            <v/>
          </cell>
          <cell r="G5624" t="str">
            <v/>
          </cell>
          <cell r="H5624" t="str">
            <v/>
          </cell>
          <cell r="I5624" t="str">
            <v/>
          </cell>
          <cell r="J5624">
            <v>0</v>
          </cell>
          <cell r="K5624">
            <v>0</v>
          </cell>
          <cell r="L5624">
            <v>0</v>
          </cell>
          <cell r="M5624">
            <v>0</v>
          </cell>
          <cell r="N5624">
            <v>0</v>
          </cell>
          <cell r="O5624" t="str">
            <v/>
          </cell>
          <cell r="P5624">
            <v>0</v>
          </cell>
          <cell r="Q5624">
            <v>0</v>
          </cell>
          <cell r="R5624">
            <v>0</v>
          </cell>
          <cell r="S5624">
            <v>0</v>
          </cell>
          <cell r="T5624">
            <v>0</v>
          </cell>
          <cell r="U5624" t="str">
            <v/>
          </cell>
          <cell r="V5624" t="str">
            <v/>
          </cell>
        </row>
        <row r="5625">
          <cell r="A5625">
            <v>5624</v>
          </cell>
          <cell r="B5625">
            <v>0</v>
          </cell>
          <cell r="C5625" t="str">
            <v/>
          </cell>
          <cell r="D5625" t="str">
            <v/>
          </cell>
          <cell r="E5625">
            <v>0</v>
          </cell>
          <cell r="F5625" t="str">
            <v/>
          </cell>
          <cell r="G5625" t="str">
            <v/>
          </cell>
          <cell r="H5625" t="str">
            <v/>
          </cell>
          <cell r="I5625" t="str">
            <v/>
          </cell>
          <cell r="J5625">
            <v>0</v>
          </cell>
          <cell r="K5625">
            <v>0</v>
          </cell>
          <cell r="L5625">
            <v>0</v>
          </cell>
          <cell r="M5625">
            <v>0</v>
          </cell>
          <cell r="N5625">
            <v>0</v>
          </cell>
          <cell r="O5625" t="str">
            <v/>
          </cell>
          <cell r="P5625">
            <v>0</v>
          </cell>
          <cell r="Q5625">
            <v>0</v>
          </cell>
          <cell r="R5625">
            <v>0</v>
          </cell>
          <cell r="S5625">
            <v>0</v>
          </cell>
          <cell r="T5625">
            <v>0</v>
          </cell>
          <cell r="U5625" t="str">
            <v/>
          </cell>
          <cell r="V5625" t="str">
            <v/>
          </cell>
        </row>
        <row r="5626">
          <cell r="A5626">
            <v>5625</v>
          </cell>
          <cell r="B5626">
            <v>0</v>
          </cell>
          <cell r="C5626" t="str">
            <v/>
          </cell>
          <cell r="D5626" t="str">
            <v/>
          </cell>
          <cell r="E5626">
            <v>0</v>
          </cell>
          <cell r="F5626" t="str">
            <v/>
          </cell>
          <cell r="G5626" t="str">
            <v/>
          </cell>
          <cell r="H5626" t="str">
            <v/>
          </cell>
          <cell r="I5626" t="str">
            <v/>
          </cell>
          <cell r="J5626">
            <v>0</v>
          </cell>
          <cell r="K5626">
            <v>0</v>
          </cell>
          <cell r="L5626">
            <v>0</v>
          </cell>
          <cell r="M5626">
            <v>0</v>
          </cell>
          <cell r="N5626">
            <v>0</v>
          </cell>
          <cell r="O5626" t="str">
            <v/>
          </cell>
          <cell r="P5626">
            <v>0</v>
          </cell>
          <cell r="Q5626">
            <v>0</v>
          </cell>
          <cell r="R5626">
            <v>0</v>
          </cell>
          <cell r="S5626">
            <v>0</v>
          </cell>
          <cell r="T5626">
            <v>0</v>
          </cell>
          <cell r="U5626" t="str">
            <v/>
          </cell>
          <cell r="V5626" t="str">
            <v/>
          </cell>
        </row>
        <row r="5627">
          <cell r="A5627">
            <v>5626</v>
          </cell>
          <cell r="B5627">
            <v>0</v>
          </cell>
          <cell r="C5627" t="str">
            <v/>
          </cell>
          <cell r="D5627" t="str">
            <v/>
          </cell>
          <cell r="E5627">
            <v>0</v>
          </cell>
          <cell r="F5627" t="str">
            <v/>
          </cell>
          <cell r="G5627" t="str">
            <v/>
          </cell>
          <cell r="H5627" t="str">
            <v/>
          </cell>
          <cell r="I5627" t="str">
            <v/>
          </cell>
          <cell r="J5627">
            <v>0</v>
          </cell>
          <cell r="K5627">
            <v>0</v>
          </cell>
          <cell r="L5627">
            <v>0</v>
          </cell>
          <cell r="M5627">
            <v>0</v>
          </cell>
          <cell r="N5627">
            <v>0</v>
          </cell>
          <cell r="O5627" t="str">
            <v/>
          </cell>
          <cell r="P5627">
            <v>0</v>
          </cell>
          <cell r="Q5627">
            <v>0</v>
          </cell>
          <cell r="R5627">
            <v>0</v>
          </cell>
          <cell r="S5627">
            <v>0</v>
          </cell>
          <cell r="T5627">
            <v>0</v>
          </cell>
          <cell r="U5627" t="str">
            <v/>
          </cell>
          <cell r="V5627" t="str">
            <v/>
          </cell>
        </row>
        <row r="5628">
          <cell r="A5628">
            <v>5627</v>
          </cell>
          <cell r="B5628">
            <v>0</v>
          </cell>
          <cell r="C5628" t="str">
            <v/>
          </cell>
          <cell r="D5628" t="str">
            <v/>
          </cell>
          <cell r="E5628">
            <v>0</v>
          </cell>
          <cell r="F5628" t="str">
            <v/>
          </cell>
          <cell r="G5628" t="str">
            <v/>
          </cell>
          <cell r="H5628" t="str">
            <v/>
          </cell>
          <cell r="I5628" t="str">
            <v/>
          </cell>
          <cell r="J5628">
            <v>0</v>
          </cell>
          <cell r="K5628">
            <v>0</v>
          </cell>
          <cell r="L5628">
            <v>0</v>
          </cell>
          <cell r="M5628">
            <v>0</v>
          </cell>
          <cell r="N5628">
            <v>0</v>
          </cell>
          <cell r="O5628" t="str">
            <v/>
          </cell>
          <cell r="P5628">
            <v>0</v>
          </cell>
          <cell r="Q5628">
            <v>0</v>
          </cell>
          <cell r="R5628">
            <v>0</v>
          </cell>
          <cell r="S5628">
            <v>0</v>
          </cell>
          <cell r="T5628">
            <v>0</v>
          </cell>
          <cell r="U5628" t="str">
            <v/>
          </cell>
          <cell r="V5628" t="str">
            <v/>
          </cell>
        </row>
        <row r="5629">
          <cell r="A5629">
            <v>5628</v>
          </cell>
          <cell r="B5629">
            <v>0</v>
          </cell>
          <cell r="C5629" t="str">
            <v/>
          </cell>
          <cell r="D5629" t="str">
            <v/>
          </cell>
          <cell r="E5629">
            <v>0</v>
          </cell>
          <cell r="F5629" t="str">
            <v/>
          </cell>
          <cell r="G5629" t="str">
            <v/>
          </cell>
          <cell r="H5629" t="str">
            <v/>
          </cell>
          <cell r="I5629" t="str">
            <v/>
          </cell>
          <cell r="J5629">
            <v>0</v>
          </cell>
          <cell r="K5629">
            <v>0</v>
          </cell>
          <cell r="L5629">
            <v>0</v>
          </cell>
          <cell r="M5629">
            <v>0</v>
          </cell>
          <cell r="N5629">
            <v>0</v>
          </cell>
          <cell r="O5629" t="str">
            <v/>
          </cell>
          <cell r="P5629">
            <v>0</v>
          </cell>
          <cell r="Q5629">
            <v>0</v>
          </cell>
          <cell r="R5629">
            <v>0</v>
          </cell>
          <cell r="S5629">
            <v>0</v>
          </cell>
          <cell r="T5629">
            <v>0</v>
          </cell>
          <cell r="U5629" t="str">
            <v/>
          </cell>
          <cell r="V5629" t="str">
            <v/>
          </cell>
        </row>
        <row r="5630">
          <cell r="A5630">
            <v>5629</v>
          </cell>
          <cell r="B5630">
            <v>0</v>
          </cell>
          <cell r="C5630" t="str">
            <v/>
          </cell>
          <cell r="D5630" t="str">
            <v/>
          </cell>
          <cell r="E5630">
            <v>0</v>
          </cell>
          <cell r="F5630" t="str">
            <v/>
          </cell>
          <cell r="G5630" t="str">
            <v/>
          </cell>
          <cell r="H5630" t="str">
            <v/>
          </cell>
          <cell r="I5630" t="str">
            <v/>
          </cell>
          <cell r="J5630">
            <v>0</v>
          </cell>
          <cell r="K5630">
            <v>0</v>
          </cell>
          <cell r="L5630">
            <v>0</v>
          </cell>
          <cell r="M5630">
            <v>0</v>
          </cell>
          <cell r="N5630">
            <v>0</v>
          </cell>
          <cell r="O5630" t="str">
            <v/>
          </cell>
          <cell r="P5630">
            <v>0</v>
          </cell>
          <cell r="Q5630">
            <v>0</v>
          </cell>
          <cell r="R5630">
            <v>0</v>
          </cell>
          <cell r="S5630">
            <v>0</v>
          </cell>
          <cell r="T5630">
            <v>0</v>
          </cell>
          <cell r="U5630" t="str">
            <v/>
          </cell>
          <cell r="V5630" t="str">
            <v/>
          </cell>
        </row>
        <row r="5631">
          <cell r="A5631">
            <v>5630</v>
          </cell>
          <cell r="B5631">
            <v>0</v>
          </cell>
          <cell r="C5631" t="str">
            <v/>
          </cell>
          <cell r="D5631" t="str">
            <v/>
          </cell>
          <cell r="E5631">
            <v>0</v>
          </cell>
          <cell r="F5631" t="str">
            <v/>
          </cell>
          <cell r="G5631" t="str">
            <v/>
          </cell>
          <cell r="H5631" t="str">
            <v/>
          </cell>
          <cell r="I5631" t="str">
            <v/>
          </cell>
          <cell r="J5631">
            <v>0</v>
          </cell>
          <cell r="K5631">
            <v>0</v>
          </cell>
          <cell r="L5631">
            <v>0</v>
          </cell>
          <cell r="M5631">
            <v>0</v>
          </cell>
          <cell r="N5631">
            <v>0</v>
          </cell>
          <cell r="O5631" t="str">
            <v/>
          </cell>
          <cell r="P5631">
            <v>0</v>
          </cell>
          <cell r="Q5631">
            <v>0</v>
          </cell>
          <cell r="R5631">
            <v>0</v>
          </cell>
          <cell r="S5631">
            <v>0</v>
          </cell>
          <cell r="T5631">
            <v>0</v>
          </cell>
          <cell r="U5631" t="str">
            <v/>
          </cell>
          <cell r="V5631" t="str">
            <v/>
          </cell>
        </row>
        <row r="5632">
          <cell r="A5632">
            <v>5631</v>
          </cell>
          <cell r="B5632">
            <v>0</v>
          </cell>
          <cell r="C5632" t="str">
            <v/>
          </cell>
          <cell r="D5632" t="str">
            <v/>
          </cell>
          <cell r="E5632">
            <v>0</v>
          </cell>
          <cell r="F5632" t="str">
            <v/>
          </cell>
          <cell r="G5632" t="str">
            <v/>
          </cell>
          <cell r="H5632" t="str">
            <v/>
          </cell>
          <cell r="I5632" t="str">
            <v/>
          </cell>
          <cell r="J5632">
            <v>0</v>
          </cell>
          <cell r="K5632">
            <v>0</v>
          </cell>
          <cell r="L5632">
            <v>0</v>
          </cell>
          <cell r="M5632">
            <v>0</v>
          </cell>
          <cell r="N5632">
            <v>0</v>
          </cell>
          <cell r="O5632" t="str">
            <v/>
          </cell>
          <cell r="P5632">
            <v>0</v>
          </cell>
          <cell r="Q5632">
            <v>0</v>
          </cell>
          <cell r="R5632">
            <v>0</v>
          </cell>
          <cell r="S5632">
            <v>0</v>
          </cell>
          <cell r="T5632">
            <v>0</v>
          </cell>
          <cell r="U5632" t="str">
            <v/>
          </cell>
          <cell r="V5632" t="str">
            <v/>
          </cell>
        </row>
        <row r="5633">
          <cell r="A5633">
            <v>5632</v>
          </cell>
          <cell r="B5633">
            <v>0</v>
          </cell>
          <cell r="C5633" t="str">
            <v/>
          </cell>
          <cell r="D5633" t="str">
            <v/>
          </cell>
          <cell r="E5633">
            <v>0</v>
          </cell>
          <cell r="F5633" t="str">
            <v/>
          </cell>
          <cell r="G5633" t="str">
            <v/>
          </cell>
          <cell r="H5633" t="str">
            <v/>
          </cell>
          <cell r="I5633" t="str">
            <v/>
          </cell>
          <cell r="J5633">
            <v>0</v>
          </cell>
          <cell r="K5633">
            <v>0</v>
          </cell>
          <cell r="L5633">
            <v>0</v>
          </cell>
          <cell r="M5633">
            <v>0</v>
          </cell>
          <cell r="N5633">
            <v>0</v>
          </cell>
          <cell r="O5633" t="str">
            <v/>
          </cell>
          <cell r="P5633">
            <v>0</v>
          </cell>
          <cell r="Q5633">
            <v>0</v>
          </cell>
          <cell r="R5633">
            <v>0</v>
          </cell>
          <cell r="S5633">
            <v>0</v>
          </cell>
          <cell r="T5633">
            <v>0</v>
          </cell>
          <cell r="U5633" t="str">
            <v/>
          </cell>
          <cell r="V5633" t="str">
            <v/>
          </cell>
        </row>
        <row r="5634">
          <cell r="A5634">
            <v>5633</v>
          </cell>
          <cell r="B5634">
            <v>0</v>
          </cell>
          <cell r="C5634" t="str">
            <v/>
          </cell>
          <cell r="D5634" t="str">
            <v/>
          </cell>
          <cell r="E5634">
            <v>0</v>
          </cell>
          <cell r="F5634" t="str">
            <v/>
          </cell>
          <cell r="G5634" t="str">
            <v/>
          </cell>
          <cell r="H5634" t="str">
            <v/>
          </cell>
          <cell r="I5634" t="str">
            <v/>
          </cell>
          <cell r="J5634">
            <v>0</v>
          </cell>
          <cell r="K5634">
            <v>0</v>
          </cell>
          <cell r="L5634">
            <v>0</v>
          </cell>
          <cell r="M5634">
            <v>0</v>
          </cell>
          <cell r="N5634">
            <v>0</v>
          </cell>
          <cell r="O5634" t="str">
            <v/>
          </cell>
          <cell r="P5634">
            <v>0</v>
          </cell>
          <cell r="Q5634">
            <v>0</v>
          </cell>
          <cell r="R5634">
            <v>0</v>
          </cell>
          <cell r="S5634">
            <v>0</v>
          </cell>
          <cell r="T5634">
            <v>0</v>
          </cell>
          <cell r="U5634" t="str">
            <v/>
          </cell>
          <cell r="V5634" t="str">
            <v/>
          </cell>
        </row>
        <row r="5635">
          <cell r="A5635">
            <v>5634</v>
          </cell>
          <cell r="B5635">
            <v>0</v>
          </cell>
          <cell r="C5635" t="str">
            <v/>
          </cell>
          <cell r="D5635" t="str">
            <v/>
          </cell>
          <cell r="E5635">
            <v>0</v>
          </cell>
          <cell r="F5635" t="str">
            <v/>
          </cell>
          <cell r="G5635" t="str">
            <v/>
          </cell>
          <cell r="H5635" t="str">
            <v/>
          </cell>
          <cell r="I5635" t="str">
            <v/>
          </cell>
          <cell r="J5635">
            <v>0</v>
          </cell>
          <cell r="K5635">
            <v>0</v>
          </cell>
          <cell r="L5635">
            <v>0</v>
          </cell>
          <cell r="M5635">
            <v>0</v>
          </cell>
          <cell r="N5635">
            <v>0</v>
          </cell>
          <cell r="O5635" t="str">
            <v/>
          </cell>
          <cell r="P5635">
            <v>0</v>
          </cell>
          <cell r="Q5635">
            <v>0</v>
          </cell>
          <cell r="R5635">
            <v>0</v>
          </cell>
          <cell r="S5635">
            <v>0</v>
          </cell>
          <cell r="T5635">
            <v>0</v>
          </cell>
          <cell r="U5635" t="str">
            <v/>
          </cell>
          <cell r="V5635" t="str">
            <v/>
          </cell>
        </row>
        <row r="5636">
          <cell r="A5636">
            <v>5635</v>
          </cell>
          <cell r="B5636">
            <v>0</v>
          </cell>
          <cell r="C5636" t="str">
            <v/>
          </cell>
          <cell r="D5636" t="str">
            <v/>
          </cell>
          <cell r="E5636">
            <v>0</v>
          </cell>
          <cell r="F5636" t="str">
            <v/>
          </cell>
          <cell r="G5636" t="str">
            <v/>
          </cell>
          <cell r="H5636" t="str">
            <v/>
          </cell>
          <cell r="I5636" t="str">
            <v/>
          </cell>
          <cell r="J5636">
            <v>0</v>
          </cell>
          <cell r="K5636">
            <v>0</v>
          </cell>
          <cell r="L5636">
            <v>0</v>
          </cell>
          <cell r="M5636">
            <v>0</v>
          </cell>
          <cell r="N5636">
            <v>0</v>
          </cell>
          <cell r="O5636" t="str">
            <v/>
          </cell>
          <cell r="P5636">
            <v>0</v>
          </cell>
          <cell r="Q5636">
            <v>0</v>
          </cell>
          <cell r="R5636">
            <v>0</v>
          </cell>
          <cell r="S5636">
            <v>0</v>
          </cell>
          <cell r="T5636">
            <v>0</v>
          </cell>
          <cell r="U5636" t="str">
            <v/>
          </cell>
          <cell r="V5636" t="str">
            <v/>
          </cell>
        </row>
        <row r="5637">
          <cell r="A5637">
            <v>5636</v>
          </cell>
          <cell r="B5637">
            <v>0</v>
          </cell>
          <cell r="C5637" t="str">
            <v/>
          </cell>
          <cell r="D5637" t="str">
            <v/>
          </cell>
          <cell r="E5637">
            <v>0</v>
          </cell>
          <cell r="F5637" t="str">
            <v/>
          </cell>
          <cell r="G5637" t="str">
            <v/>
          </cell>
          <cell r="H5637" t="str">
            <v/>
          </cell>
          <cell r="I5637" t="str">
            <v/>
          </cell>
          <cell r="J5637">
            <v>0</v>
          </cell>
          <cell r="K5637">
            <v>0</v>
          </cell>
          <cell r="L5637">
            <v>0</v>
          </cell>
          <cell r="M5637">
            <v>0</v>
          </cell>
          <cell r="N5637">
            <v>0</v>
          </cell>
          <cell r="O5637" t="str">
            <v/>
          </cell>
          <cell r="P5637">
            <v>0</v>
          </cell>
          <cell r="Q5637">
            <v>0</v>
          </cell>
          <cell r="R5637">
            <v>0</v>
          </cell>
          <cell r="S5637">
            <v>0</v>
          </cell>
          <cell r="T5637">
            <v>0</v>
          </cell>
          <cell r="U5637" t="str">
            <v/>
          </cell>
          <cell r="V5637" t="str">
            <v/>
          </cell>
        </row>
        <row r="5638">
          <cell r="A5638">
            <v>5637</v>
          </cell>
          <cell r="B5638">
            <v>0</v>
          </cell>
          <cell r="C5638" t="str">
            <v/>
          </cell>
          <cell r="D5638" t="str">
            <v/>
          </cell>
          <cell r="E5638">
            <v>0</v>
          </cell>
          <cell r="F5638" t="str">
            <v/>
          </cell>
          <cell r="G5638" t="str">
            <v/>
          </cell>
          <cell r="H5638" t="str">
            <v/>
          </cell>
          <cell r="I5638" t="str">
            <v/>
          </cell>
          <cell r="J5638">
            <v>0</v>
          </cell>
          <cell r="K5638">
            <v>0</v>
          </cell>
          <cell r="L5638">
            <v>0</v>
          </cell>
          <cell r="M5638">
            <v>0</v>
          </cell>
          <cell r="N5638">
            <v>0</v>
          </cell>
          <cell r="O5638" t="str">
            <v/>
          </cell>
          <cell r="P5638">
            <v>0</v>
          </cell>
          <cell r="Q5638">
            <v>0</v>
          </cell>
          <cell r="R5638">
            <v>0</v>
          </cell>
          <cell r="S5638">
            <v>0</v>
          </cell>
          <cell r="T5638">
            <v>0</v>
          </cell>
          <cell r="U5638" t="str">
            <v/>
          </cell>
          <cell r="V5638" t="str">
            <v/>
          </cell>
        </row>
        <row r="5639">
          <cell r="A5639">
            <v>5638</v>
          </cell>
          <cell r="B5639">
            <v>0</v>
          </cell>
          <cell r="C5639" t="str">
            <v/>
          </cell>
          <cell r="D5639" t="str">
            <v/>
          </cell>
          <cell r="E5639">
            <v>0</v>
          </cell>
          <cell r="F5639" t="str">
            <v/>
          </cell>
          <cell r="G5639" t="str">
            <v/>
          </cell>
          <cell r="H5639" t="str">
            <v/>
          </cell>
          <cell r="I5639" t="str">
            <v/>
          </cell>
          <cell r="J5639">
            <v>0</v>
          </cell>
          <cell r="K5639">
            <v>0</v>
          </cell>
          <cell r="L5639">
            <v>0</v>
          </cell>
          <cell r="M5639">
            <v>0</v>
          </cell>
          <cell r="N5639">
            <v>0</v>
          </cell>
          <cell r="O5639" t="str">
            <v/>
          </cell>
          <cell r="P5639">
            <v>0</v>
          </cell>
          <cell r="Q5639">
            <v>0</v>
          </cell>
          <cell r="R5639">
            <v>0</v>
          </cell>
          <cell r="S5639">
            <v>0</v>
          </cell>
          <cell r="T5639">
            <v>0</v>
          </cell>
          <cell r="U5639" t="str">
            <v/>
          </cell>
          <cell r="V5639" t="str">
            <v/>
          </cell>
        </row>
        <row r="5640">
          <cell r="A5640">
            <v>5639</v>
          </cell>
          <cell r="B5640">
            <v>0</v>
          </cell>
          <cell r="C5640" t="str">
            <v/>
          </cell>
          <cell r="D5640" t="str">
            <v/>
          </cell>
          <cell r="E5640">
            <v>0</v>
          </cell>
          <cell r="F5640" t="str">
            <v/>
          </cell>
          <cell r="G5640" t="str">
            <v/>
          </cell>
          <cell r="H5640" t="str">
            <v/>
          </cell>
          <cell r="I5640" t="str">
            <v/>
          </cell>
          <cell r="J5640">
            <v>0</v>
          </cell>
          <cell r="K5640">
            <v>0</v>
          </cell>
          <cell r="L5640">
            <v>0</v>
          </cell>
          <cell r="M5640">
            <v>0</v>
          </cell>
          <cell r="N5640">
            <v>0</v>
          </cell>
          <cell r="O5640" t="str">
            <v/>
          </cell>
          <cell r="P5640">
            <v>0</v>
          </cell>
          <cell r="Q5640">
            <v>0</v>
          </cell>
          <cell r="R5640">
            <v>0</v>
          </cell>
          <cell r="S5640">
            <v>0</v>
          </cell>
          <cell r="T5640">
            <v>0</v>
          </cell>
          <cell r="U5640" t="str">
            <v/>
          </cell>
          <cell r="V5640" t="str">
            <v/>
          </cell>
        </row>
        <row r="5641">
          <cell r="A5641">
            <v>5640</v>
          </cell>
          <cell r="B5641">
            <v>0</v>
          </cell>
          <cell r="C5641" t="str">
            <v/>
          </cell>
          <cell r="D5641" t="str">
            <v/>
          </cell>
          <cell r="E5641">
            <v>0</v>
          </cell>
          <cell r="F5641" t="str">
            <v/>
          </cell>
          <cell r="G5641" t="str">
            <v/>
          </cell>
          <cell r="H5641" t="str">
            <v/>
          </cell>
          <cell r="I5641" t="str">
            <v/>
          </cell>
          <cell r="J5641">
            <v>0</v>
          </cell>
          <cell r="K5641">
            <v>0</v>
          </cell>
          <cell r="L5641">
            <v>0</v>
          </cell>
          <cell r="M5641">
            <v>0</v>
          </cell>
          <cell r="N5641">
            <v>0</v>
          </cell>
          <cell r="O5641" t="str">
            <v/>
          </cell>
          <cell r="P5641">
            <v>0</v>
          </cell>
          <cell r="Q5641">
            <v>0</v>
          </cell>
          <cell r="R5641">
            <v>0</v>
          </cell>
          <cell r="S5641">
            <v>0</v>
          </cell>
          <cell r="T5641">
            <v>0</v>
          </cell>
          <cell r="U5641" t="str">
            <v/>
          </cell>
          <cell r="V5641" t="str">
            <v/>
          </cell>
        </row>
        <row r="5642">
          <cell r="A5642">
            <v>5641</v>
          </cell>
          <cell r="B5642">
            <v>0</v>
          </cell>
          <cell r="C5642" t="str">
            <v/>
          </cell>
          <cell r="D5642" t="str">
            <v/>
          </cell>
          <cell r="E5642">
            <v>0</v>
          </cell>
          <cell r="F5642" t="str">
            <v/>
          </cell>
          <cell r="G5642" t="str">
            <v/>
          </cell>
          <cell r="H5642" t="str">
            <v/>
          </cell>
          <cell r="I5642" t="str">
            <v/>
          </cell>
          <cell r="J5642">
            <v>0</v>
          </cell>
          <cell r="K5642">
            <v>0</v>
          </cell>
          <cell r="L5642">
            <v>0</v>
          </cell>
          <cell r="M5642">
            <v>0</v>
          </cell>
          <cell r="N5642">
            <v>0</v>
          </cell>
          <cell r="O5642" t="str">
            <v/>
          </cell>
          <cell r="P5642">
            <v>0</v>
          </cell>
          <cell r="Q5642">
            <v>0</v>
          </cell>
          <cell r="R5642">
            <v>0</v>
          </cell>
          <cell r="S5642">
            <v>0</v>
          </cell>
          <cell r="T5642">
            <v>0</v>
          </cell>
          <cell r="U5642" t="str">
            <v/>
          </cell>
          <cell r="V5642" t="str">
            <v/>
          </cell>
        </row>
        <row r="5643">
          <cell r="A5643">
            <v>5642</v>
          </cell>
          <cell r="B5643">
            <v>0</v>
          </cell>
          <cell r="C5643" t="str">
            <v/>
          </cell>
          <cell r="D5643" t="str">
            <v/>
          </cell>
          <cell r="E5643">
            <v>0</v>
          </cell>
          <cell r="F5643" t="str">
            <v/>
          </cell>
          <cell r="G5643" t="str">
            <v/>
          </cell>
          <cell r="H5643" t="str">
            <v/>
          </cell>
          <cell r="I5643" t="str">
            <v/>
          </cell>
          <cell r="J5643">
            <v>0</v>
          </cell>
          <cell r="K5643">
            <v>0</v>
          </cell>
          <cell r="L5643">
            <v>0</v>
          </cell>
          <cell r="M5643">
            <v>0</v>
          </cell>
          <cell r="N5643">
            <v>0</v>
          </cell>
          <cell r="O5643" t="str">
            <v/>
          </cell>
          <cell r="P5643">
            <v>0</v>
          </cell>
          <cell r="Q5643">
            <v>0</v>
          </cell>
          <cell r="R5643">
            <v>0</v>
          </cell>
          <cell r="S5643">
            <v>0</v>
          </cell>
          <cell r="T5643">
            <v>0</v>
          </cell>
          <cell r="U5643" t="str">
            <v/>
          </cell>
          <cell r="V5643" t="str">
            <v/>
          </cell>
        </row>
        <row r="5644">
          <cell r="A5644">
            <v>5643</v>
          </cell>
          <cell r="B5644">
            <v>0</v>
          </cell>
          <cell r="C5644" t="str">
            <v/>
          </cell>
          <cell r="D5644" t="str">
            <v/>
          </cell>
          <cell r="E5644">
            <v>0</v>
          </cell>
          <cell r="F5644" t="str">
            <v/>
          </cell>
          <cell r="G5644" t="str">
            <v/>
          </cell>
          <cell r="H5644" t="str">
            <v/>
          </cell>
          <cell r="I5644" t="str">
            <v/>
          </cell>
          <cell r="J5644">
            <v>0</v>
          </cell>
          <cell r="K5644">
            <v>0</v>
          </cell>
          <cell r="L5644">
            <v>0</v>
          </cell>
          <cell r="M5644">
            <v>0</v>
          </cell>
          <cell r="N5644">
            <v>0</v>
          </cell>
          <cell r="O5644" t="str">
            <v/>
          </cell>
          <cell r="P5644">
            <v>0</v>
          </cell>
          <cell r="Q5644">
            <v>0</v>
          </cell>
          <cell r="R5644">
            <v>0</v>
          </cell>
          <cell r="S5644">
            <v>0</v>
          </cell>
          <cell r="T5644">
            <v>0</v>
          </cell>
          <cell r="U5644" t="str">
            <v/>
          </cell>
          <cell r="V5644" t="str">
            <v/>
          </cell>
        </row>
        <row r="5645">
          <cell r="A5645">
            <v>5644</v>
          </cell>
          <cell r="B5645">
            <v>0</v>
          </cell>
          <cell r="C5645" t="str">
            <v/>
          </cell>
          <cell r="D5645" t="str">
            <v/>
          </cell>
          <cell r="E5645">
            <v>0</v>
          </cell>
          <cell r="F5645" t="str">
            <v/>
          </cell>
          <cell r="G5645" t="str">
            <v/>
          </cell>
          <cell r="H5645" t="str">
            <v/>
          </cell>
          <cell r="I5645" t="str">
            <v/>
          </cell>
          <cell r="J5645">
            <v>0</v>
          </cell>
          <cell r="K5645">
            <v>0</v>
          </cell>
          <cell r="L5645">
            <v>0</v>
          </cell>
          <cell r="M5645">
            <v>0</v>
          </cell>
          <cell r="N5645">
            <v>0</v>
          </cell>
          <cell r="O5645" t="str">
            <v/>
          </cell>
          <cell r="P5645">
            <v>0</v>
          </cell>
          <cell r="Q5645">
            <v>0</v>
          </cell>
          <cell r="R5645">
            <v>0</v>
          </cell>
          <cell r="S5645">
            <v>0</v>
          </cell>
          <cell r="T5645">
            <v>0</v>
          </cell>
          <cell r="U5645" t="str">
            <v/>
          </cell>
          <cell r="V5645" t="str">
            <v/>
          </cell>
        </row>
        <row r="5646">
          <cell r="A5646">
            <v>5645</v>
          </cell>
          <cell r="B5646">
            <v>0</v>
          </cell>
          <cell r="C5646" t="str">
            <v/>
          </cell>
          <cell r="D5646" t="str">
            <v/>
          </cell>
          <cell r="E5646">
            <v>0</v>
          </cell>
          <cell r="F5646" t="str">
            <v/>
          </cell>
          <cell r="G5646" t="str">
            <v/>
          </cell>
          <cell r="H5646" t="str">
            <v/>
          </cell>
          <cell r="I5646" t="str">
            <v/>
          </cell>
          <cell r="J5646">
            <v>0</v>
          </cell>
          <cell r="K5646">
            <v>0</v>
          </cell>
          <cell r="L5646">
            <v>0</v>
          </cell>
          <cell r="M5646">
            <v>0</v>
          </cell>
          <cell r="N5646">
            <v>0</v>
          </cell>
          <cell r="O5646" t="str">
            <v/>
          </cell>
          <cell r="P5646">
            <v>0</v>
          </cell>
          <cell r="Q5646">
            <v>0</v>
          </cell>
          <cell r="R5646">
            <v>0</v>
          </cell>
          <cell r="S5646">
            <v>0</v>
          </cell>
          <cell r="T5646">
            <v>0</v>
          </cell>
          <cell r="U5646" t="str">
            <v/>
          </cell>
          <cell r="V5646" t="str">
            <v/>
          </cell>
        </row>
        <row r="5647">
          <cell r="A5647">
            <v>5646</v>
          </cell>
          <cell r="B5647">
            <v>0</v>
          </cell>
          <cell r="C5647" t="str">
            <v/>
          </cell>
          <cell r="D5647" t="str">
            <v/>
          </cell>
          <cell r="E5647">
            <v>0</v>
          </cell>
          <cell r="F5647" t="str">
            <v/>
          </cell>
          <cell r="G5647" t="str">
            <v/>
          </cell>
          <cell r="H5647" t="str">
            <v/>
          </cell>
          <cell r="I5647" t="str">
            <v/>
          </cell>
          <cell r="J5647">
            <v>0</v>
          </cell>
          <cell r="K5647">
            <v>0</v>
          </cell>
          <cell r="L5647">
            <v>0</v>
          </cell>
          <cell r="M5647">
            <v>0</v>
          </cell>
          <cell r="N5647">
            <v>0</v>
          </cell>
          <cell r="O5647" t="str">
            <v/>
          </cell>
          <cell r="P5647">
            <v>0</v>
          </cell>
          <cell r="Q5647">
            <v>0</v>
          </cell>
          <cell r="R5647">
            <v>0</v>
          </cell>
          <cell r="S5647">
            <v>0</v>
          </cell>
          <cell r="T5647">
            <v>0</v>
          </cell>
          <cell r="U5647" t="str">
            <v/>
          </cell>
          <cell r="V5647" t="str">
            <v/>
          </cell>
        </row>
        <row r="5648">
          <cell r="A5648">
            <v>5647</v>
          </cell>
          <cell r="B5648">
            <v>0</v>
          </cell>
          <cell r="C5648" t="str">
            <v/>
          </cell>
          <cell r="D5648" t="str">
            <v/>
          </cell>
          <cell r="E5648">
            <v>0</v>
          </cell>
          <cell r="F5648" t="str">
            <v/>
          </cell>
          <cell r="G5648" t="str">
            <v/>
          </cell>
          <cell r="H5648" t="str">
            <v/>
          </cell>
          <cell r="I5648" t="str">
            <v/>
          </cell>
          <cell r="J5648">
            <v>0</v>
          </cell>
          <cell r="K5648">
            <v>0</v>
          </cell>
          <cell r="L5648">
            <v>0</v>
          </cell>
          <cell r="M5648">
            <v>0</v>
          </cell>
          <cell r="N5648">
            <v>0</v>
          </cell>
          <cell r="O5648" t="str">
            <v/>
          </cell>
          <cell r="P5648">
            <v>0</v>
          </cell>
          <cell r="Q5648">
            <v>0</v>
          </cell>
          <cell r="R5648">
            <v>0</v>
          </cell>
          <cell r="S5648">
            <v>0</v>
          </cell>
          <cell r="T5648">
            <v>0</v>
          </cell>
          <cell r="U5648" t="str">
            <v/>
          </cell>
          <cell r="V5648" t="str">
            <v/>
          </cell>
        </row>
        <row r="5649">
          <cell r="A5649">
            <v>5648</v>
          </cell>
          <cell r="B5649">
            <v>0</v>
          </cell>
          <cell r="C5649" t="str">
            <v/>
          </cell>
          <cell r="D5649" t="str">
            <v/>
          </cell>
          <cell r="E5649">
            <v>0</v>
          </cell>
          <cell r="F5649" t="str">
            <v/>
          </cell>
          <cell r="G5649" t="str">
            <v/>
          </cell>
          <cell r="H5649" t="str">
            <v/>
          </cell>
          <cell r="I5649" t="str">
            <v/>
          </cell>
          <cell r="J5649">
            <v>0</v>
          </cell>
          <cell r="K5649">
            <v>0</v>
          </cell>
          <cell r="L5649">
            <v>0</v>
          </cell>
          <cell r="M5649">
            <v>0</v>
          </cell>
          <cell r="N5649">
            <v>0</v>
          </cell>
          <cell r="O5649" t="str">
            <v/>
          </cell>
          <cell r="P5649">
            <v>0</v>
          </cell>
          <cell r="Q5649">
            <v>0</v>
          </cell>
          <cell r="R5649">
            <v>0</v>
          </cell>
          <cell r="S5649">
            <v>0</v>
          </cell>
          <cell r="T5649">
            <v>0</v>
          </cell>
          <cell r="U5649" t="str">
            <v/>
          </cell>
          <cell r="V5649" t="str">
            <v/>
          </cell>
        </row>
        <row r="5650">
          <cell r="A5650">
            <v>5649</v>
          </cell>
          <cell r="B5650">
            <v>0</v>
          </cell>
          <cell r="C5650" t="str">
            <v/>
          </cell>
          <cell r="D5650" t="str">
            <v/>
          </cell>
          <cell r="E5650">
            <v>0</v>
          </cell>
          <cell r="F5650" t="str">
            <v/>
          </cell>
          <cell r="G5650" t="str">
            <v/>
          </cell>
          <cell r="H5650" t="str">
            <v/>
          </cell>
          <cell r="I5650" t="str">
            <v/>
          </cell>
          <cell r="J5650">
            <v>0</v>
          </cell>
          <cell r="K5650">
            <v>0</v>
          </cell>
          <cell r="L5650">
            <v>0</v>
          </cell>
          <cell r="M5650">
            <v>0</v>
          </cell>
          <cell r="N5650">
            <v>0</v>
          </cell>
          <cell r="O5650" t="str">
            <v/>
          </cell>
          <cell r="P5650">
            <v>0</v>
          </cell>
          <cell r="Q5650">
            <v>0</v>
          </cell>
          <cell r="R5650">
            <v>0</v>
          </cell>
          <cell r="S5650">
            <v>0</v>
          </cell>
          <cell r="T5650">
            <v>0</v>
          </cell>
          <cell r="U5650" t="str">
            <v/>
          </cell>
          <cell r="V5650" t="str">
            <v/>
          </cell>
        </row>
        <row r="5651">
          <cell r="A5651">
            <v>5650</v>
          </cell>
          <cell r="B5651">
            <v>0</v>
          </cell>
          <cell r="C5651" t="str">
            <v/>
          </cell>
          <cell r="D5651" t="str">
            <v/>
          </cell>
          <cell r="E5651">
            <v>0</v>
          </cell>
          <cell r="F5651" t="str">
            <v/>
          </cell>
          <cell r="G5651" t="str">
            <v/>
          </cell>
          <cell r="H5651" t="str">
            <v/>
          </cell>
          <cell r="I5651" t="str">
            <v/>
          </cell>
          <cell r="J5651">
            <v>0</v>
          </cell>
          <cell r="K5651">
            <v>0</v>
          </cell>
          <cell r="L5651">
            <v>0</v>
          </cell>
          <cell r="M5651">
            <v>0</v>
          </cell>
          <cell r="N5651">
            <v>0</v>
          </cell>
          <cell r="O5651" t="str">
            <v/>
          </cell>
          <cell r="P5651">
            <v>0</v>
          </cell>
          <cell r="Q5651">
            <v>0</v>
          </cell>
          <cell r="R5651">
            <v>0</v>
          </cell>
          <cell r="S5651">
            <v>0</v>
          </cell>
          <cell r="T5651">
            <v>0</v>
          </cell>
          <cell r="U5651" t="str">
            <v/>
          </cell>
          <cell r="V5651" t="str">
            <v/>
          </cell>
        </row>
        <row r="5652">
          <cell r="A5652">
            <v>5651</v>
          </cell>
          <cell r="B5652">
            <v>0</v>
          </cell>
          <cell r="C5652" t="str">
            <v/>
          </cell>
          <cell r="D5652" t="str">
            <v/>
          </cell>
          <cell r="E5652">
            <v>0</v>
          </cell>
          <cell r="F5652" t="str">
            <v/>
          </cell>
          <cell r="G5652" t="str">
            <v/>
          </cell>
          <cell r="H5652" t="str">
            <v/>
          </cell>
          <cell r="I5652" t="str">
            <v/>
          </cell>
          <cell r="J5652">
            <v>0</v>
          </cell>
          <cell r="K5652">
            <v>0</v>
          </cell>
          <cell r="L5652">
            <v>0</v>
          </cell>
          <cell r="M5652">
            <v>0</v>
          </cell>
          <cell r="N5652">
            <v>0</v>
          </cell>
          <cell r="O5652" t="str">
            <v/>
          </cell>
          <cell r="P5652">
            <v>0</v>
          </cell>
          <cell r="Q5652">
            <v>0</v>
          </cell>
          <cell r="R5652">
            <v>0</v>
          </cell>
          <cell r="S5652">
            <v>0</v>
          </cell>
          <cell r="T5652">
            <v>0</v>
          </cell>
          <cell r="U5652" t="str">
            <v/>
          </cell>
          <cell r="V5652" t="str">
            <v/>
          </cell>
        </row>
        <row r="5653">
          <cell r="A5653">
            <v>5652</v>
          </cell>
          <cell r="B5653">
            <v>0</v>
          </cell>
          <cell r="C5653" t="str">
            <v/>
          </cell>
          <cell r="D5653" t="str">
            <v/>
          </cell>
          <cell r="E5653">
            <v>0</v>
          </cell>
          <cell r="F5653" t="str">
            <v/>
          </cell>
          <cell r="G5653" t="str">
            <v/>
          </cell>
          <cell r="H5653" t="str">
            <v/>
          </cell>
          <cell r="I5653" t="str">
            <v/>
          </cell>
          <cell r="J5653">
            <v>0</v>
          </cell>
          <cell r="K5653">
            <v>0</v>
          </cell>
          <cell r="L5653">
            <v>0</v>
          </cell>
          <cell r="M5653">
            <v>0</v>
          </cell>
          <cell r="N5653">
            <v>0</v>
          </cell>
          <cell r="O5653" t="str">
            <v/>
          </cell>
          <cell r="P5653">
            <v>0</v>
          </cell>
          <cell r="Q5653">
            <v>0</v>
          </cell>
          <cell r="R5653">
            <v>0</v>
          </cell>
          <cell r="S5653">
            <v>0</v>
          </cell>
          <cell r="T5653">
            <v>0</v>
          </cell>
          <cell r="U5653" t="str">
            <v/>
          </cell>
          <cell r="V5653" t="str">
            <v/>
          </cell>
        </row>
        <row r="5654">
          <cell r="A5654">
            <v>5653</v>
          </cell>
          <cell r="B5654">
            <v>0</v>
          </cell>
          <cell r="C5654" t="str">
            <v/>
          </cell>
          <cell r="D5654" t="str">
            <v/>
          </cell>
          <cell r="E5654">
            <v>0</v>
          </cell>
          <cell r="F5654" t="str">
            <v/>
          </cell>
          <cell r="G5654" t="str">
            <v/>
          </cell>
          <cell r="H5654" t="str">
            <v/>
          </cell>
          <cell r="I5654" t="str">
            <v/>
          </cell>
          <cell r="J5654">
            <v>0</v>
          </cell>
          <cell r="K5654">
            <v>0</v>
          </cell>
          <cell r="L5654">
            <v>0</v>
          </cell>
          <cell r="M5654">
            <v>0</v>
          </cell>
          <cell r="N5654">
            <v>0</v>
          </cell>
          <cell r="O5654" t="str">
            <v/>
          </cell>
          <cell r="P5654">
            <v>0</v>
          </cell>
          <cell r="Q5654">
            <v>0</v>
          </cell>
          <cell r="R5654">
            <v>0</v>
          </cell>
          <cell r="S5654">
            <v>0</v>
          </cell>
          <cell r="T5654">
            <v>0</v>
          </cell>
          <cell r="U5654" t="str">
            <v/>
          </cell>
          <cell r="V5654" t="str">
            <v/>
          </cell>
        </row>
        <row r="5655">
          <cell r="A5655">
            <v>5654</v>
          </cell>
          <cell r="B5655">
            <v>0</v>
          </cell>
          <cell r="C5655" t="str">
            <v/>
          </cell>
          <cell r="D5655" t="str">
            <v/>
          </cell>
          <cell r="E5655">
            <v>0</v>
          </cell>
          <cell r="F5655" t="str">
            <v/>
          </cell>
          <cell r="G5655" t="str">
            <v/>
          </cell>
          <cell r="H5655" t="str">
            <v/>
          </cell>
          <cell r="I5655" t="str">
            <v/>
          </cell>
          <cell r="J5655">
            <v>0</v>
          </cell>
          <cell r="K5655">
            <v>0</v>
          </cell>
          <cell r="L5655">
            <v>0</v>
          </cell>
          <cell r="M5655">
            <v>0</v>
          </cell>
          <cell r="N5655">
            <v>0</v>
          </cell>
          <cell r="O5655" t="str">
            <v/>
          </cell>
          <cell r="P5655">
            <v>0</v>
          </cell>
          <cell r="Q5655">
            <v>0</v>
          </cell>
          <cell r="R5655">
            <v>0</v>
          </cell>
          <cell r="S5655">
            <v>0</v>
          </cell>
          <cell r="T5655">
            <v>0</v>
          </cell>
          <cell r="U5655" t="str">
            <v/>
          </cell>
          <cell r="V5655" t="str">
            <v/>
          </cell>
        </row>
        <row r="5656">
          <cell r="A5656">
            <v>5655</v>
          </cell>
          <cell r="B5656">
            <v>0</v>
          </cell>
          <cell r="C5656" t="str">
            <v/>
          </cell>
          <cell r="D5656" t="str">
            <v/>
          </cell>
          <cell r="E5656">
            <v>0</v>
          </cell>
          <cell r="F5656" t="str">
            <v/>
          </cell>
          <cell r="G5656" t="str">
            <v/>
          </cell>
          <cell r="H5656" t="str">
            <v/>
          </cell>
          <cell r="I5656" t="str">
            <v/>
          </cell>
          <cell r="J5656">
            <v>0</v>
          </cell>
          <cell r="K5656">
            <v>0</v>
          </cell>
          <cell r="L5656">
            <v>0</v>
          </cell>
          <cell r="M5656">
            <v>0</v>
          </cell>
          <cell r="N5656">
            <v>0</v>
          </cell>
          <cell r="O5656" t="str">
            <v/>
          </cell>
          <cell r="P5656">
            <v>0</v>
          </cell>
          <cell r="Q5656">
            <v>0</v>
          </cell>
          <cell r="R5656">
            <v>0</v>
          </cell>
          <cell r="S5656">
            <v>0</v>
          </cell>
          <cell r="T5656">
            <v>0</v>
          </cell>
          <cell r="U5656" t="str">
            <v/>
          </cell>
          <cell r="V5656" t="str">
            <v/>
          </cell>
        </row>
        <row r="5657">
          <cell r="A5657">
            <v>5656</v>
          </cell>
          <cell r="B5657">
            <v>0</v>
          </cell>
          <cell r="C5657" t="str">
            <v/>
          </cell>
          <cell r="D5657" t="str">
            <v/>
          </cell>
          <cell r="E5657">
            <v>0</v>
          </cell>
          <cell r="F5657" t="str">
            <v/>
          </cell>
          <cell r="G5657" t="str">
            <v/>
          </cell>
          <cell r="H5657" t="str">
            <v/>
          </cell>
          <cell r="I5657" t="str">
            <v/>
          </cell>
          <cell r="J5657">
            <v>0</v>
          </cell>
          <cell r="K5657">
            <v>0</v>
          </cell>
          <cell r="L5657">
            <v>0</v>
          </cell>
          <cell r="M5657">
            <v>0</v>
          </cell>
          <cell r="N5657">
            <v>0</v>
          </cell>
          <cell r="O5657" t="str">
            <v/>
          </cell>
          <cell r="P5657">
            <v>0</v>
          </cell>
          <cell r="Q5657">
            <v>0</v>
          </cell>
          <cell r="R5657">
            <v>0</v>
          </cell>
          <cell r="S5657">
            <v>0</v>
          </cell>
          <cell r="T5657">
            <v>0</v>
          </cell>
          <cell r="U5657" t="str">
            <v/>
          </cell>
          <cell r="V5657" t="str">
            <v/>
          </cell>
        </row>
        <row r="5658">
          <cell r="A5658">
            <v>5657</v>
          </cell>
          <cell r="B5658">
            <v>0</v>
          </cell>
          <cell r="C5658" t="str">
            <v/>
          </cell>
          <cell r="D5658" t="str">
            <v/>
          </cell>
          <cell r="E5658">
            <v>0</v>
          </cell>
          <cell r="F5658" t="str">
            <v/>
          </cell>
          <cell r="G5658" t="str">
            <v/>
          </cell>
          <cell r="H5658" t="str">
            <v/>
          </cell>
          <cell r="I5658" t="str">
            <v/>
          </cell>
          <cell r="J5658">
            <v>0</v>
          </cell>
          <cell r="K5658">
            <v>0</v>
          </cell>
          <cell r="L5658">
            <v>0</v>
          </cell>
          <cell r="M5658">
            <v>0</v>
          </cell>
          <cell r="N5658">
            <v>0</v>
          </cell>
          <cell r="O5658" t="str">
            <v/>
          </cell>
          <cell r="P5658">
            <v>0</v>
          </cell>
          <cell r="Q5658">
            <v>0</v>
          </cell>
          <cell r="R5658">
            <v>0</v>
          </cell>
          <cell r="S5658">
            <v>0</v>
          </cell>
          <cell r="T5658">
            <v>0</v>
          </cell>
          <cell r="U5658" t="str">
            <v/>
          </cell>
          <cell r="V5658" t="str">
            <v/>
          </cell>
        </row>
        <row r="5659">
          <cell r="A5659">
            <v>5658</v>
          </cell>
          <cell r="B5659">
            <v>0</v>
          </cell>
          <cell r="C5659" t="str">
            <v/>
          </cell>
          <cell r="D5659" t="str">
            <v/>
          </cell>
          <cell r="E5659">
            <v>0</v>
          </cell>
          <cell r="F5659" t="str">
            <v/>
          </cell>
          <cell r="G5659" t="str">
            <v/>
          </cell>
          <cell r="H5659" t="str">
            <v/>
          </cell>
          <cell r="I5659" t="str">
            <v/>
          </cell>
          <cell r="J5659">
            <v>0</v>
          </cell>
          <cell r="K5659">
            <v>0</v>
          </cell>
          <cell r="L5659">
            <v>0</v>
          </cell>
          <cell r="M5659">
            <v>0</v>
          </cell>
          <cell r="N5659">
            <v>0</v>
          </cell>
          <cell r="O5659" t="str">
            <v/>
          </cell>
          <cell r="P5659">
            <v>0</v>
          </cell>
          <cell r="Q5659">
            <v>0</v>
          </cell>
          <cell r="R5659">
            <v>0</v>
          </cell>
          <cell r="S5659">
            <v>0</v>
          </cell>
          <cell r="T5659">
            <v>0</v>
          </cell>
          <cell r="U5659" t="str">
            <v/>
          </cell>
          <cell r="V5659" t="str">
            <v/>
          </cell>
        </row>
        <row r="5660">
          <cell r="A5660">
            <v>5659</v>
          </cell>
          <cell r="B5660">
            <v>0</v>
          </cell>
          <cell r="C5660" t="str">
            <v/>
          </cell>
          <cell r="D5660" t="str">
            <v/>
          </cell>
          <cell r="E5660">
            <v>0</v>
          </cell>
          <cell r="F5660" t="str">
            <v/>
          </cell>
          <cell r="G5660" t="str">
            <v/>
          </cell>
          <cell r="H5660" t="str">
            <v/>
          </cell>
          <cell r="I5660" t="str">
            <v/>
          </cell>
          <cell r="J5660">
            <v>0</v>
          </cell>
          <cell r="K5660">
            <v>0</v>
          </cell>
          <cell r="L5660">
            <v>0</v>
          </cell>
          <cell r="M5660">
            <v>0</v>
          </cell>
          <cell r="N5660">
            <v>0</v>
          </cell>
          <cell r="O5660" t="str">
            <v/>
          </cell>
          <cell r="P5660">
            <v>0</v>
          </cell>
          <cell r="Q5660">
            <v>0</v>
          </cell>
          <cell r="R5660">
            <v>0</v>
          </cell>
          <cell r="S5660">
            <v>0</v>
          </cell>
          <cell r="T5660">
            <v>0</v>
          </cell>
          <cell r="U5660" t="str">
            <v/>
          </cell>
          <cell r="V5660" t="str">
            <v/>
          </cell>
        </row>
        <row r="5661">
          <cell r="A5661">
            <v>5660</v>
          </cell>
          <cell r="B5661">
            <v>0</v>
          </cell>
          <cell r="C5661" t="str">
            <v/>
          </cell>
          <cell r="D5661" t="str">
            <v/>
          </cell>
          <cell r="E5661">
            <v>0</v>
          </cell>
          <cell r="F5661" t="str">
            <v/>
          </cell>
          <cell r="G5661" t="str">
            <v/>
          </cell>
          <cell r="H5661" t="str">
            <v/>
          </cell>
          <cell r="I5661" t="str">
            <v/>
          </cell>
          <cell r="J5661">
            <v>0</v>
          </cell>
          <cell r="K5661">
            <v>0</v>
          </cell>
          <cell r="L5661">
            <v>0</v>
          </cell>
          <cell r="M5661">
            <v>0</v>
          </cell>
          <cell r="N5661">
            <v>0</v>
          </cell>
          <cell r="O5661" t="str">
            <v/>
          </cell>
          <cell r="P5661">
            <v>0</v>
          </cell>
          <cell r="Q5661">
            <v>0</v>
          </cell>
          <cell r="R5661">
            <v>0</v>
          </cell>
          <cell r="S5661">
            <v>0</v>
          </cell>
          <cell r="T5661">
            <v>0</v>
          </cell>
          <cell r="U5661" t="str">
            <v/>
          </cell>
          <cell r="V5661" t="str">
            <v/>
          </cell>
        </row>
        <row r="5662">
          <cell r="A5662">
            <v>5661</v>
          </cell>
          <cell r="B5662">
            <v>0</v>
          </cell>
          <cell r="C5662" t="str">
            <v/>
          </cell>
          <cell r="D5662" t="str">
            <v/>
          </cell>
          <cell r="E5662">
            <v>0</v>
          </cell>
          <cell r="F5662" t="str">
            <v/>
          </cell>
          <cell r="G5662" t="str">
            <v/>
          </cell>
          <cell r="H5662" t="str">
            <v/>
          </cell>
          <cell r="I5662" t="str">
            <v/>
          </cell>
          <cell r="J5662">
            <v>0</v>
          </cell>
          <cell r="K5662">
            <v>0</v>
          </cell>
          <cell r="L5662">
            <v>0</v>
          </cell>
          <cell r="M5662">
            <v>0</v>
          </cell>
          <cell r="N5662">
            <v>0</v>
          </cell>
          <cell r="O5662" t="str">
            <v/>
          </cell>
          <cell r="P5662">
            <v>0</v>
          </cell>
          <cell r="Q5662">
            <v>0</v>
          </cell>
          <cell r="R5662">
            <v>0</v>
          </cell>
          <cell r="S5662">
            <v>0</v>
          </cell>
          <cell r="T5662">
            <v>0</v>
          </cell>
          <cell r="U5662" t="str">
            <v/>
          </cell>
          <cell r="V5662" t="str">
            <v/>
          </cell>
        </row>
        <row r="5663">
          <cell r="A5663">
            <v>5662</v>
          </cell>
          <cell r="B5663">
            <v>0</v>
          </cell>
          <cell r="C5663" t="str">
            <v/>
          </cell>
          <cell r="D5663" t="str">
            <v/>
          </cell>
          <cell r="E5663">
            <v>0</v>
          </cell>
          <cell r="F5663" t="str">
            <v/>
          </cell>
          <cell r="G5663" t="str">
            <v/>
          </cell>
          <cell r="H5663" t="str">
            <v/>
          </cell>
          <cell r="I5663" t="str">
            <v/>
          </cell>
          <cell r="J5663">
            <v>0</v>
          </cell>
          <cell r="K5663">
            <v>0</v>
          </cell>
          <cell r="L5663">
            <v>0</v>
          </cell>
          <cell r="M5663">
            <v>0</v>
          </cell>
          <cell r="N5663">
            <v>0</v>
          </cell>
          <cell r="O5663" t="str">
            <v/>
          </cell>
          <cell r="P5663">
            <v>0</v>
          </cell>
          <cell r="Q5663">
            <v>0</v>
          </cell>
          <cell r="R5663">
            <v>0</v>
          </cell>
          <cell r="S5663">
            <v>0</v>
          </cell>
          <cell r="T5663">
            <v>0</v>
          </cell>
          <cell r="U5663" t="str">
            <v/>
          </cell>
          <cell r="V5663" t="str">
            <v/>
          </cell>
        </row>
        <row r="5664">
          <cell r="A5664">
            <v>5663</v>
          </cell>
          <cell r="B5664">
            <v>0</v>
          </cell>
          <cell r="C5664" t="str">
            <v/>
          </cell>
          <cell r="D5664" t="str">
            <v/>
          </cell>
          <cell r="E5664">
            <v>0</v>
          </cell>
          <cell r="F5664" t="str">
            <v/>
          </cell>
          <cell r="G5664" t="str">
            <v/>
          </cell>
          <cell r="H5664" t="str">
            <v/>
          </cell>
          <cell r="I5664" t="str">
            <v/>
          </cell>
          <cell r="J5664">
            <v>0</v>
          </cell>
          <cell r="K5664">
            <v>0</v>
          </cell>
          <cell r="L5664">
            <v>0</v>
          </cell>
          <cell r="M5664">
            <v>0</v>
          </cell>
          <cell r="N5664">
            <v>0</v>
          </cell>
          <cell r="O5664" t="str">
            <v/>
          </cell>
          <cell r="P5664">
            <v>0</v>
          </cell>
          <cell r="Q5664">
            <v>0</v>
          </cell>
          <cell r="R5664">
            <v>0</v>
          </cell>
          <cell r="S5664">
            <v>0</v>
          </cell>
          <cell r="T5664">
            <v>0</v>
          </cell>
          <cell r="U5664" t="str">
            <v/>
          </cell>
          <cell r="V5664" t="str">
            <v/>
          </cell>
        </row>
        <row r="5665">
          <cell r="A5665">
            <v>5664</v>
          </cell>
          <cell r="B5665">
            <v>0</v>
          </cell>
          <cell r="C5665" t="str">
            <v/>
          </cell>
          <cell r="D5665" t="str">
            <v/>
          </cell>
          <cell r="E5665">
            <v>0</v>
          </cell>
          <cell r="F5665" t="str">
            <v/>
          </cell>
          <cell r="G5665" t="str">
            <v/>
          </cell>
          <cell r="H5665" t="str">
            <v/>
          </cell>
          <cell r="I5665" t="str">
            <v/>
          </cell>
          <cell r="J5665">
            <v>0</v>
          </cell>
          <cell r="K5665">
            <v>0</v>
          </cell>
          <cell r="L5665">
            <v>0</v>
          </cell>
          <cell r="M5665">
            <v>0</v>
          </cell>
          <cell r="N5665">
            <v>0</v>
          </cell>
          <cell r="O5665" t="str">
            <v/>
          </cell>
          <cell r="P5665">
            <v>0</v>
          </cell>
          <cell r="Q5665">
            <v>0</v>
          </cell>
          <cell r="R5665">
            <v>0</v>
          </cell>
          <cell r="S5665">
            <v>0</v>
          </cell>
          <cell r="T5665">
            <v>0</v>
          </cell>
          <cell r="U5665" t="str">
            <v/>
          </cell>
          <cell r="V5665" t="str">
            <v/>
          </cell>
        </row>
        <row r="5666">
          <cell r="A5666">
            <v>5665</v>
          </cell>
          <cell r="B5666">
            <v>0</v>
          </cell>
          <cell r="C5666" t="str">
            <v/>
          </cell>
          <cell r="D5666" t="str">
            <v/>
          </cell>
          <cell r="E5666">
            <v>0</v>
          </cell>
          <cell r="F5666" t="str">
            <v/>
          </cell>
          <cell r="G5666" t="str">
            <v/>
          </cell>
          <cell r="H5666" t="str">
            <v/>
          </cell>
          <cell r="I5666" t="str">
            <v/>
          </cell>
          <cell r="J5666">
            <v>0</v>
          </cell>
          <cell r="K5666">
            <v>0</v>
          </cell>
          <cell r="L5666">
            <v>0</v>
          </cell>
          <cell r="M5666">
            <v>0</v>
          </cell>
          <cell r="N5666">
            <v>0</v>
          </cell>
          <cell r="O5666" t="str">
            <v/>
          </cell>
          <cell r="P5666">
            <v>0</v>
          </cell>
          <cell r="Q5666">
            <v>0</v>
          </cell>
          <cell r="R5666">
            <v>0</v>
          </cell>
          <cell r="S5666">
            <v>0</v>
          </cell>
          <cell r="T5666">
            <v>0</v>
          </cell>
          <cell r="U5666" t="str">
            <v/>
          </cell>
          <cell r="V5666" t="str">
            <v/>
          </cell>
        </row>
        <row r="5667">
          <cell r="A5667">
            <v>5666</v>
          </cell>
          <cell r="B5667">
            <v>0</v>
          </cell>
          <cell r="C5667" t="str">
            <v/>
          </cell>
          <cell r="D5667" t="str">
            <v/>
          </cell>
          <cell r="E5667">
            <v>0</v>
          </cell>
          <cell r="F5667" t="str">
            <v/>
          </cell>
          <cell r="G5667" t="str">
            <v/>
          </cell>
          <cell r="H5667" t="str">
            <v/>
          </cell>
          <cell r="I5667" t="str">
            <v/>
          </cell>
          <cell r="J5667">
            <v>0</v>
          </cell>
          <cell r="K5667">
            <v>0</v>
          </cell>
          <cell r="L5667">
            <v>0</v>
          </cell>
          <cell r="M5667">
            <v>0</v>
          </cell>
          <cell r="N5667">
            <v>0</v>
          </cell>
          <cell r="O5667" t="str">
            <v/>
          </cell>
          <cell r="P5667">
            <v>0</v>
          </cell>
          <cell r="Q5667">
            <v>0</v>
          </cell>
          <cell r="R5667">
            <v>0</v>
          </cell>
          <cell r="S5667">
            <v>0</v>
          </cell>
          <cell r="T5667">
            <v>0</v>
          </cell>
          <cell r="U5667" t="str">
            <v/>
          </cell>
          <cell r="V5667" t="str">
            <v/>
          </cell>
        </row>
        <row r="5668">
          <cell r="A5668">
            <v>5667</v>
          </cell>
          <cell r="B5668">
            <v>0</v>
          </cell>
          <cell r="C5668" t="str">
            <v/>
          </cell>
          <cell r="D5668" t="str">
            <v/>
          </cell>
          <cell r="E5668">
            <v>0</v>
          </cell>
          <cell r="F5668" t="str">
            <v/>
          </cell>
          <cell r="G5668" t="str">
            <v/>
          </cell>
          <cell r="H5668" t="str">
            <v/>
          </cell>
          <cell r="I5668" t="str">
            <v/>
          </cell>
          <cell r="J5668">
            <v>0</v>
          </cell>
          <cell r="K5668">
            <v>0</v>
          </cell>
          <cell r="L5668">
            <v>0</v>
          </cell>
          <cell r="M5668">
            <v>0</v>
          </cell>
          <cell r="N5668">
            <v>0</v>
          </cell>
          <cell r="O5668" t="str">
            <v/>
          </cell>
          <cell r="P5668">
            <v>0</v>
          </cell>
          <cell r="Q5668">
            <v>0</v>
          </cell>
          <cell r="R5668">
            <v>0</v>
          </cell>
          <cell r="S5668">
            <v>0</v>
          </cell>
          <cell r="T5668">
            <v>0</v>
          </cell>
          <cell r="U5668" t="str">
            <v/>
          </cell>
          <cell r="V5668" t="str">
            <v/>
          </cell>
        </row>
        <row r="5669">
          <cell r="A5669">
            <v>5668</v>
          </cell>
          <cell r="B5669">
            <v>0</v>
          </cell>
          <cell r="C5669" t="str">
            <v/>
          </cell>
          <cell r="D5669" t="str">
            <v/>
          </cell>
          <cell r="E5669">
            <v>0</v>
          </cell>
          <cell r="F5669" t="str">
            <v/>
          </cell>
          <cell r="G5669" t="str">
            <v/>
          </cell>
          <cell r="H5669" t="str">
            <v/>
          </cell>
          <cell r="I5669" t="str">
            <v/>
          </cell>
          <cell r="J5669">
            <v>0</v>
          </cell>
          <cell r="K5669">
            <v>0</v>
          </cell>
          <cell r="L5669">
            <v>0</v>
          </cell>
          <cell r="M5669">
            <v>0</v>
          </cell>
          <cell r="N5669">
            <v>0</v>
          </cell>
          <cell r="O5669" t="str">
            <v/>
          </cell>
          <cell r="P5669">
            <v>0</v>
          </cell>
          <cell r="Q5669">
            <v>0</v>
          </cell>
          <cell r="R5669">
            <v>0</v>
          </cell>
          <cell r="S5669">
            <v>0</v>
          </cell>
          <cell r="T5669">
            <v>0</v>
          </cell>
          <cell r="U5669" t="str">
            <v/>
          </cell>
          <cell r="V5669" t="str">
            <v/>
          </cell>
        </row>
        <row r="5670">
          <cell r="A5670">
            <v>5669</v>
          </cell>
          <cell r="B5670">
            <v>0</v>
          </cell>
          <cell r="C5670" t="str">
            <v/>
          </cell>
          <cell r="D5670" t="str">
            <v/>
          </cell>
          <cell r="E5670">
            <v>0</v>
          </cell>
          <cell r="F5670" t="str">
            <v/>
          </cell>
          <cell r="G5670" t="str">
            <v/>
          </cell>
          <cell r="H5670" t="str">
            <v/>
          </cell>
          <cell r="I5670" t="str">
            <v/>
          </cell>
          <cell r="J5670">
            <v>0</v>
          </cell>
          <cell r="K5670">
            <v>0</v>
          </cell>
          <cell r="L5670">
            <v>0</v>
          </cell>
          <cell r="M5670">
            <v>0</v>
          </cell>
          <cell r="N5670">
            <v>0</v>
          </cell>
          <cell r="O5670" t="str">
            <v/>
          </cell>
          <cell r="P5670">
            <v>0</v>
          </cell>
          <cell r="Q5670">
            <v>0</v>
          </cell>
          <cell r="R5670">
            <v>0</v>
          </cell>
          <cell r="S5670">
            <v>0</v>
          </cell>
          <cell r="T5670">
            <v>0</v>
          </cell>
          <cell r="U5670" t="str">
            <v/>
          </cell>
          <cell r="V5670" t="str">
            <v/>
          </cell>
        </row>
        <row r="5671">
          <cell r="A5671">
            <v>5670</v>
          </cell>
          <cell r="B5671">
            <v>0</v>
          </cell>
          <cell r="C5671" t="str">
            <v/>
          </cell>
          <cell r="D5671" t="str">
            <v/>
          </cell>
          <cell r="E5671">
            <v>0</v>
          </cell>
          <cell r="F5671" t="str">
            <v/>
          </cell>
          <cell r="G5671" t="str">
            <v/>
          </cell>
          <cell r="H5671" t="str">
            <v/>
          </cell>
          <cell r="I5671" t="str">
            <v/>
          </cell>
          <cell r="J5671">
            <v>0</v>
          </cell>
          <cell r="K5671">
            <v>0</v>
          </cell>
          <cell r="L5671">
            <v>0</v>
          </cell>
          <cell r="M5671">
            <v>0</v>
          </cell>
          <cell r="N5671">
            <v>0</v>
          </cell>
          <cell r="O5671" t="str">
            <v/>
          </cell>
          <cell r="P5671">
            <v>0</v>
          </cell>
          <cell r="Q5671">
            <v>0</v>
          </cell>
          <cell r="R5671">
            <v>0</v>
          </cell>
          <cell r="S5671">
            <v>0</v>
          </cell>
          <cell r="T5671">
            <v>0</v>
          </cell>
          <cell r="U5671" t="str">
            <v/>
          </cell>
          <cell r="V5671" t="str">
            <v/>
          </cell>
        </row>
        <row r="5672">
          <cell r="A5672">
            <v>5671</v>
          </cell>
          <cell r="B5672">
            <v>0</v>
          </cell>
          <cell r="C5672" t="str">
            <v/>
          </cell>
          <cell r="D5672" t="str">
            <v/>
          </cell>
          <cell r="E5672">
            <v>0</v>
          </cell>
          <cell r="F5672" t="str">
            <v/>
          </cell>
          <cell r="G5672" t="str">
            <v/>
          </cell>
          <cell r="H5672" t="str">
            <v/>
          </cell>
          <cell r="I5672" t="str">
            <v/>
          </cell>
          <cell r="J5672">
            <v>0</v>
          </cell>
          <cell r="K5672">
            <v>0</v>
          </cell>
          <cell r="L5672">
            <v>0</v>
          </cell>
          <cell r="M5672">
            <v>0</v>
          </cell>
          <cell r="N5672">
            <v>0</v>
          </cell>
          <cell r="O5672" t="str">
            <v/>
          </cell>
          <cell r="P5672">
            <v>0</v>
          </cell>
          <cell r="Q5672">
            <v>0</v>
          </cell>
          <cell r="R5672">
            <v>0</v>
          </cell>
          <cell r="S5672">
            <v>0</v>
          </cell>
          <cell r="T5672">
            <v>0</v>
          </cell>
          <cell r="U5672" t="str">
            <v/>
          </cell>
          <cell r="V5672" t="str">
            <v/>
          </cell>
        </row>
        <row r="5673">
          <cell r="A5673">
            <v>5672</v>
          </cell>
          <cell r="B5673">
            <v>0</v>
          </cell>
          <cell r="C5673" t="str">
            <v/>
          </cell>
          <cell r="D5673" t="str">
            <v/>
          </cell>
          <cell r="E5673">
            <v>0</v>
          </cell>
          <cell r="F5673" t="str">
            <v/>
          </cell>
          <cell r="G5673" t="str">
            <v/>
          </cell>
          <cell r="H5673" t="str">
            <v/>
          </cell>
          <cell r="I5673" t="str">
            <v/>
          </cell>
          <cell r="J5673">
            <v>0</v>
          </cell>
          <cell r="K5673">
            <v>0</v>
          </cell>
          <cell r="L5673">
            <v>0</v>
          </cell>
          <cell r="M5673">
            <v>0</v>
          </cell>
          <cell r="N5673">
            <v>0</v>
          </cell>
          <cell r="O5673" t="str">
            <v/>
          </cell>
          <cell r="P5673">
            <v>0</v>
          </cell>
          <cell r="Q5673">
            <v>0</v>
          </cell>
          <cell r="R5673">
            <v>0</v>
          </cell>
          <cell r="S5673">
            <v>0</v>
          </cell>
          <cell r="T5673">
            <v>0</v>
          </cell>
          <cell r="U5673" t="str">
            <v/>
          </cell>
          <cell r="V5673" t="str">
            <v/>
          </cell>
        </row>
        <row r="5674">
          <cell r="A5674">
            <v>5673</v>
          </cell>
          <cell r="B5674">
            <v>0</v>
          </cell>
          <cell r="C5674" t="str">
            <v/>
          </cell>
          <cell r="D5674" t="str">
            <v/>
          </cell>
          <cell r="E5674">
            <v>0</v>
          </cell>
          <cell r="F5674" t="str">
            <v/>
          </cell>
          <cell r="G5674" t="str">
            <v/>
          </cell>
          <cell r="H5674" t="str">
            <v/>
          </cell>
          <cell r="I5674" t="str">
            <v/>
          </cell>
          <cell r="J5674">
            <v>0</v>
          </cell>
          <cell r="K5674">
            <v>0</v>
          </cell>
          <cell r="L5674">
            <v>0</v>
          </cell>
          <cell r="M5674">
            <v>0</v>
          </cell>
          <cell r="N5674">
            <v>0</v>
          </cell>
          <cell r="O5674" t="str">
            <v/>
          </cell>
          <cell r="P5674">
            <v>0</v>
          </cell>
          <cell r="Q5674">
            <v>0</v>
          </cell>
          <cell r="R5674">
            <v>0</v>
          </cell>
          <cell r="S5674">
            <v>0</v>
          </cell>
          <cell r="T5674">
            <v>0</v>
          </cell>
          <cell r="U5674" t="str">
            <v/>
          </cell>
          <cell r="V5674" t="str">
            <v/>
          </cell>
        </row>
        <row r="5675">
          <cell r="A5675">
            <v>5674</v>
          </cell>
          <cell r="B5675">
            <v>0</v>
          </cell>
          <cell r="C5675" t="str">
            <v/>
          </cell>
          <cell r="D5675" t="str">
            <v/>
          </cell>
          <cell r="E5675">
            <v>0</v>
          </cell>
          <cell r="F5675" t="str">
            <v/>
          </cell>
          <cell r="G5675" t="str">
            <v/>
          </cell>
          <cell r="H5675" t="str">
            <v/>
          </cell>
          <cell r="I5675" t="str">
            <v/>
          </cell>
          <cell r="J5675">
            <v>0</v>
          </cell>
          <cell r="K5675">
            <v>0</v>
          </cell>
          <cell r="L5675">
            <v>0</v>
          </cell>
          <cell r="M5675">
            <v>0</v>
          </cell>
          <cell r="N5675">
            <v>0</v>
          </cell>
          <cell r="O5675" t="str">
            <v/>
          </cell>
          <cell r="P5675">
            <v>0</v>
          </cell>
          <cell r="Q5675">
            <v>0</v>
          </cell>
          <cell r="R5675">
            <v>0</v>
          </cell>
          <cell r="S5675">
            <v>0</v>
          </cell>
          <cell r="T5675">
            <v>0</v>
          </cell>
          <cell r="U5675" t="str">
            <v/>
          </cell>
          <cell r="V5675" t="str">
            <v/>
          </cell>
        </row>
        <row r="5676">
          <cell r="A5676">
            <v>5675</v>
          </cell>
          <cell r="B5676">
            <v>0</v>
          </cell>
          <cell r="C5676" t="str">
            <v/>
          </cell>
          <cell r="D5676" t="str">
            <v/>
          </cell>
          <cell r="E5676">
            <v>0</v>
          </cell>
          <cell r="F5676" t="str">
            <v/>
          </cell>
          <cell r="G5676" t="str">
            <v/>
          </cell>
          <cell r="H5676" t="str">
            <v/>
          </cell>
          <cell r="I5676" t="str">
            <v/>
          </cell>
          <cell r="J5676">
            <v>0</v>
          </cell>
          <cell r="K5676">
            <v>0</v>
          </cell>
          <cell r="L5676">
            <v>0</v>
          </cell>
          <cell r="M5676">
            <v>0</v>
          </cell>
          <cell r="N5676">
            <v>0</v>
          </cell>
          <cell r="O5676" t="str">
            <v/>
          </cell>
          <cell r="P5676">
            <v>0</v>
          </cell>
          <cell r="Q5676">
            <v>0</v>
          </cell>
          <cell r="R5676">
            <v>0</v>
          </cell>
          <cell r="S5676">
            <v>0</v>
          </cell>
          <cell r="T5676">
            <v>0</v>
          </cell>
          <cell r="U5676" t="str">
            <v/>
          </cell>
          <cell r="V5676" t="str">
            <v/>
          </cell>
        </row>
        <row r="5677">
          <cell r="A5677">
            <v>5676</v>
          </cell>
          <cell r="B5677">
            <v>0</v>
          </cell>
          <cell r="C5677" t="str">
            <v/>
          </cell>
          <cell r="D5677" t="str">
            <v/>
          </cell>
          <cell r="E5677">
            <v>0</v>
          </cell>
          <cell r="F5677" t="str">
            <v/>
          </cell>
          <cell r="G5677" t="str">
            <v/>
          </cell>
          <cell r="H5677" t="str">
            <v/>
          </cell>
          <cell r="I5677" t="str">
            <v/>
          </cell>
          <cell r="J5677">
            <v>0</v>
          </cell>
          <cell r="K5677">
            <v>0</v>
          </cell>
          <cell r="L5677">
            <v>0</v>
          </cell>
          <cell r="M5677">
            <v>0</v>
          </cell>
          <cell r="N5677">
            <v>0</v>
          </cell>
          <cell r="O5677" t="str">
            <v/>
          </cell>
          <cell r="P5677">
            <v>0</v>
          </cell>
          <cell r="Q5677">
            <v>0</v>
          </cell>
          <cell r="R5677">
            <v>0</v>
          </cell>
          <cell r="S5677">
            <v>0</v>
          </cell>
          <cell r="T5677">
            <v>0</v>
          </cell>
          <cell r="U5677" t="str">
            <v/>
          </cell>
          <cell r="V5677" t="str">
            <v/>
          </cell>
        </row>
        <row r="5678">
          <cell r="A5678">
            <v>5677</v>
          </cell>
          <cell r="B5678">
            <v>0</v>
          </cell>
          <cell r="C5678" t="str">
            <v/>
          </cell>
          <cell r="D5678" t="str">
            <v/>
          </cell>
          <cell r="E5678">
            <v>0</v>
          </cell>
          <cell r="F5678" t="str">
            <v/>
          </cell>
          <cell r="G5678" t="str">
            <v/>
          </cell>
          <cell r="H5678" t="str">
            <v/>
          </cell>
          <cell r="I5678" t="str">
            <v/>
          </cell>
          <cell r="J5678">
            <v>0</v>
          </cell>
          <cell r="K5678">
            <v>0</v>
          </cell>
          <cell r="L5678">
            <v>0</v>
          </cell>
          <cell r="M5678">
            <v>0</v>
          </cell>
          <cell r="N5678">
            <v>0</v>
          </cell>
          <cell r="O5678" t="str">
            <v/>
          </cell>
          <cell r="P5678">
            <v>0</v>
          </cell>
          <cell r="Q5678">
            <v>0</v>
          </cell>
          <cell r="R5678">
            <v>0</v>
          </cell>
          <cell r="S5678">
            <v>0</v>
          </cell>
          <cell r="T5678">
            <v>0</v>
          </cell>
          <cell r="U5678" t="str">
            <v/>
          </cell>
          <cell r="V5678" t="str">
            <v/>
          </cell>
        </row>
        <row r="5679">
          <cell r="A5679">
            <v>5678</v>
          </cell>
          <cell r="B5679">
            <v>0</v>
          </cell>
          <cell r="C5679" t="str">
            <v/>
          </cell>
          <cell r="D5679" t="str">
            <v/>
          </cell>
          <cell r="E5679">
            <v>0</v>
          </cell>
          <cell r="F5679" t="str">
            <v/>
          </cell>
          <cell r="G5679" t="str">
            <v/>
          </cell>
          <cell r="H5679" t="str">
            <v/>
          </cell>
          <cell r="I5679" t="str">
            <v/>
          </cell>
          <cell r="J5679">
            <v>0</v>
          </cell>
          <cell r="K5679">
            <v>0</v>
          </cell>
          <cell r="L5679">
            <v>0</v>
          </cell>
          <cell r="M5679">
            <v>0</v>
          </cell>
          <cell r="N5679">
            <v>0</v>
          </cell>
          <cell r="O5679" t="str">
            <v/>
          </cell>
          <cell r="P5679">
            <v>0</v>
          </cell>
          <cell r="Q5679">
            <v>0</v>
          </cell>
          <cell r="R5679">
            <v>0</v>
          </cell>
          <cell r="S5679">
            <v>0</v>
          </cell>
          <cell r="T5679">
            <v>0</v>
          </cell>
          <cell r="U5679" t="str">
            <v/>
          </cell>
          <cell r="V5679" t="str">
            <v/>
          </cell>
        </row>
        <row r="5680">
          <cell r="A5680">
            <v>5679</v>
          </cell>
          <cell r="B5680">
            <v>0</v>
          </cell>
          <cell r="C5680" t="str">
            <v/>
          </cell>
          <cell r="D5680" t="str">
            <v/>
          </cell>
          <cell r="E5680">
            <v>0</v>
          </cell>
          <cell r="F5680" t="str">
            <v/>
          </cell>
          <cell r="G5680" t="str">
            <v/>
          </cell>
          <cell r="H5680" t="str">
            <v/>
          </cell>
          <cell r="I5680" t="str">
            <v/>
          </cell>
          <cell r="J5680">
            <v>0</v>
          </cell>
          <cell r="K5680">
            <v>0</v>
          </cell>
          <cell r="L5680">
            <v>0</v>
          </cell>
          <cell r="M5680">
            <v>0</v>
          </cell>
          <cell r="N5680">
            <v>0</v>
          </cell>
          <cell r="O5680" t="str">
            <v/>
          </cell>
          <cell r="P5680">
            <v>0</v>
          </cell>
          <cell r="Q5680">
            <v>0</v>
          </cell>
          <cell r="R5680">
            <v>0</v>
          </cell>
          <cell r="S5680">
            <v>0</v>
          </cell>
          <cell r="T5680">
            <v>0</v>
          </cell>
          <cell r="U5680" t="str">
            <v/>
          </cell>
          <cell r="V5680" t="str">
            <v/>
          </cell>
        </row>
        <row r="5681">
          <cell r="A5681">
            <v>5680</v>
          </cell>
          <cell r="B5681">
            <v>0</v>
          </cell>
          <cell r="C5681" t="str">
            <v/>
          </cell>
          <cell r="D5681" t="str">
            <v/>
          </cell>
          <cell r="E5681">
            <v>0</v>
          </cell>
          <cell r="F5681" t="str">
            <v/>
          </cell>
          <cell r="G5681" t="str">
            <v/>
          </cell>
          <cell r="H5681" t="str">
            <v/>
          </cell>
          <cell r="I5681" t="str">
            <v/>
          </cell>
          <cell r="J5681">
            <v>0</v>
          </cell>
          <cell r="K5681">
            <v>0</v>
          </cell>
          <cell r="L5681">
            <v>0</v>
          </cell>
          <cell r="M5681">
            <v>0</v>
          </cell>
          <cell r="N5681">
            <v>0</v>
          </cell>
          <cell r="O5681" t="str">
            <v/>
          </cell>
          <cell r="P5681">
            <v>0</v>
          </cell>
          <cell r="Q5681">
            <v>0</v>
          </cell>
          <cell r="R5681">
            <v>0</v>
          </cell>
          <cell r="S5681">
            <v>0</v>
          </cell>
          <cell r="T5681">
            <v>0</v>
          </cell>
          <cell r="U5681" t="str">
            <v/>
          </cell>
          <cell r="V5681" t="str">
            <v/>
          </cell>
        </row>
        <row r="5682">
          <cell r="A5682">
            <v>5681</v>
          </cell>
          <cell r="B5682">
            <v>0</v>
          </cell>
          <cell r="C5682" t="str">
            <v/>
          </cell>
          <cell r="D5682" t="str">
            <v/>
          </cell>
          <cell r="E5682">
            <v>0</v>
          </cell>
          <cell r="F5682" t="str">
            <v/>
          </cell>
          <cell r="G5682" t="str">
            <v/>
          </cell>
          <cell r="H5682" t="str">
            <v/>
          </cell>
          <cell r="I5682" t="str">
            <v/>
          </cell>
          <cell r="J5682">
            <v>0</v>
          </cell>
          <cell r="K5682">
            <v>0</v>
          </cell>
          <cell r="L5682">
            <v>0</v>
          </cell>
          <cell r="M5682">
            <v>0</v>
          </cell>
          <cell r="N5682">
            <v>0</v>
          </cell>
          <cell r="O5682" t="str">
            <v/>
          </cell>
          <cell r="P5682">
            <v>0</v>
          </cell>
          <cell r="Q5682">
            <v>0</v>
          </cell>
          <cell r="R5682">
            <v>0</v>
          </cell>
          <cell r="S5682">
            <v>0</v>
          </cell>
          <cell r="T5682">
            <v>0</v>
          </cell>
          <cell r="U5682" t="str">
            <v/>
          </cell>
          <cell r="V5682" t="str">
            <v/>
          </cell>
        </row>
        <row r="5683">
          <cell r="A5683">
            <v>5682</v>
          </cell>
          <cell r="B5683">
            <v>0</v>
          </cell>
          <cell r="C5683" t="str">
            <v/>
          </cell>
          <cell r="D5683" t="str">
            <v/>
          </cell>
          <cell r="E5683">
            <v>0</v>
          </cell>
          <cell r="F5683" t="str">
            <v/>
          </cell>
          <cell r="G5683" t="str">
            <v/>
          </cell>
          <cell r="H5683" t="str">
            <v/>
          </cell>
          <cell r="I5683" t="str">
            <v/>
          </cell>
          <cell r="J5683">
            <v>0</v>
          </cell>
          <cell r="K5683">
            <v>0</v>
          </cell>
          <cell r="L5683">
            <v>0</v>
          </cell>
          <cell r="M5683">
            <v>0</v>
          </cell>
          <cell r="N5683">
            <v>0</v>
          </cell>
          <cell r="O5683" t="str">
            <v/>
          </cell>
          <cell r="P5683">
            <v>0</v>
          </cell>
          <cell r="Q5683">
            <v>0</v>
          </cell>
          <cell r="R5683">
            <v>0</v>
          </cell>
          <cell r="S5683">
            <v>0</v>
          </cell>
          <cell r="T5683">
            <v>0</v>
          </cell>
          <cell r="U5683" t="str">
            <v/>
          </cell>
          <cell r="V5683" t="str">
            <v/>
          </cell>
        </row>
        <row r="5684">
          <cell r="A5684">
            <v>5683</v>
          </cell>
          <cell r="B5684">
            <v>0</v>
          </cell>
          <cell r="C5684" t="str">
            <v/>
          </cell>
          <cell r="D5684" t="str">
            <v/>
          </cell>
          <cell r="E5684">
            <v>0</v>
          </cell>
          <cell r="F5684" t="str">
            <v/>
          </cell>
          <cell r="G5684" t="str">
            <v/>
          </cell>
          <cell r="H5684" t="str">
            <v/>
          </cell>
          <cell r="I5684" t="str">
            <v/>
          </cell>
          <cell r="J5684">
            <v>0</v>
          </cell>
          <cell r="K5684">
            <v>0</v>
          </cell>
          <cell r="L5684">
            <v>0</v>
          </cell>
          <cell r="M5684">
            <v>0</v>
          </cell>
          <cell r="N5684">
            <v>0</v>
          </cell>
          <cell r="O5684" t="str">
            <v/>
          </cell>
          <cell r="P5684">
            <v>0</v>
          </cell>
          <cell r="Q5684">
            <v>0</v>
          </cell>
          <cell r="R5684">
            <v>0</v>
          </cell>
          <cell r="S5684">
            <v>0</v>
          </cell>
          <cell r="T5684">
            <v>0</v>
          </cell>
          <cell r="U5684" t="str">
            <v/>
          </cell>
          <cell r="V5684" t="str">
            <v/>
          </cell>
        </row>
        <row r="5685">
          <cell r="A5685">
            <v>5684</v>
          </cell>
          <cell r="B5685">
            <v>0</v>
          </cell>
          <cell r="C5685" t="str">
            <v/>
          </cell>
          <cell r="D5685" t="str">
            <v/>
          </cell>
          <cell r="E5685">
            <v>0</v>
          </cell>
          <cell r="F5685" t="str">
            <v/>
          </cell>
          <cell r="G5685" t="str">
            <v/>
          </cell>
          <cell r="H5685" t="str">
            <v/>
          </cell>
          <cell r="I5685" t="str">
            <v/>
          </cell>
          <cell r="J5685">
            <v>0</v>
          </cell>
          <cell r="K5685">
            <v>0</v>
          </cell>
          <cell r="L5685">
            <v>0</v>
          </cell>
          <cell r="M5685">
            <v>0</v>
          </cell>
          <cell r="N5685">
            <v>0</v>
          </cell>
          <cell r="O5685" t="str">
            <v/>
          </cell>
          <cell r="P5685">
            <v>0</v>
          </cell>
          <cell r="Q5685">
            <v>0</v>
          </cell>
          <cell r="R5685">
            <v>0</v>
          </cell>
          <cell r="S5685">
            <v>0</v>
          </cell>
          <cell r="T5685">
            <v>0</v>
          </cell>
          <cell r="U5685" t="str">
            <v/>
          </cell>
          <cell r="V5685" t="str">
            <v/>
          </cell>
        </row>
        <row r="5686">
          <cell r="A5686">
            <v>5685</v>
          </cell>
          <cell r="B5686">
            <v>0</v>
          </cell>
          <cell r="C5686" t="str">
            <v/>
          </cell>
          <cell r="D5686" t="str">
            <v/>
          </cell>
          <cell r="E5686">
            <v>0</v>
          </cell>
          <cell r="F5686" t="str">
            <v/>
          </cell>
          <cell r="G5686" t="str">
            <v/>
          </cell>
          <cell r="H5686" t="str">
            <v/>
          </cell>
          <cell r="I5686" t="str">
            <v/>
          </cell>
          <cell r="J5686">
            <v>0</v>
          </cell>
          <cell r="K5686">
            <v>0</v>
          </cell>
          <cell r="L5686">
            <v>0</v>
          </cell>
          <cell r="M5686">
            <v>0</v>
          </cell>
          <cell r="N5686">
            <v>0</v>
          </cell>
          <cell r="O5686" t="str">
            <v/>
          </cell>
          <cell r="P5686">
            <v>0</v>
          </cell>
          <cell r="Q5686">
            <v>0</v>
          </cell>
          <cell r="R5686">
            <v>0</v>
          </cell>
          <cell r="S5686">
            <v>0</v>
          </cell>
          <cell r="T5686">
            <v>0</v>
          </cell>
          <cell r="U5686" t="str">
            <v/>
          </cell>
          <cell r="V5686" t="str">
            <v/>
          </cell>
        </row>
        <row r="5687">
          <cell r="A5687">
            <v>5686</v>
          </cell>
          <cell r="B5687">
            <v>0</v>
          </cell>
          <cell r="C5687" t="str">
            <v/>
          </cell>
          <cell r="D5687" t="str">
            <v/>
          </cell>
          <cell r="E5687">
            <v>0</v>
          </cell>
          <cell r="F5687" t="str">
            <v/>
          </cell>
          <cell r="G5687" t="str">
            <v/>
          </cell>
          <cell r="H5687" t="str">
            <v/>
          </cell>
          <cell r="I5687" t="str">
            <v/>
          </cell>
          <cell r="J5687">
            <v>0</v>
          </cell>
          <cell r="K5687">
            <v>0</v>
          </cell>
          <cell r="L5687">
            <v>0</v>
          </cell>
          <cell r="M5687">
            <v>0</v>
          </cell>
          <cell r="N5687">
            <v>0</v>
          </cell>
          <cell r="O5687" t="str">
            <v/>
          </cell>
          <cell r="P5687">
            <v>0</v>
          </cell>
          <cell r="Q5687">
            <v>0</v>
          </cell>
          <cell r="R5687">
            <v>0</v>
          </cell>
          <cell r="S5687">
            <v>0</v>
          </cell>
          <cell r="T5687">
            <v>0</v>
          </cell>
          <cell r="U5687" t="str">
            <v/>
          </cell>
          <cell r="V5687" t="str">
            <v/>
          </cell>
        </row>
        <row r="5688">
          <cell r="A5688">
            <v>5687</v>
          </cell>
          <cell r="B5688">
            <v>0</v>
          </cell>
          <cell r="C5688" t="str">
            <v/>
          </cell>
          <cell r="D5688" t="str">
            <v/>
          </cell>
          <cell r="E5688">
            <v>0</v>
          </cell>
          <cell r="F5688" t="str">
            <v/>
          </cell>
          <cell r="G5688" t="str">
            <v/>
          </cell>
          <cell r="H5688" t="str">
            <v/>
          </cell>
          <cell r="I5688" t="str">
            <v/>
          </cell>
          <cell r="J5688">
            <v>0</v>
          </cell>
          <cell r="K5688">
            <v>0</v>
          </cell>
          <cell r="L5688">
            <v>0</v>
          </cell>
          <cell r="M5688">
            <v>0</v>
          </cell>
          <cell r="N5688">
            <v>0</v>
          </cell>
          <cell r="O5688" t="str">
            <v/>
          </cell>
          <cell r="P5688">
            <v>0</v>
          </cell>
          <cell r="Q5688">
            <v>0</v>
          </cell>
          <cell r="R5688">
            <v>0</v>
          </cell>
          <cell r="S5688">
            <v>0</v>
          </cell>
          <cell r="T5688">
            <v>0</v>
          </cell>
          <cell r="U5688" t="str">
            <v/>
          </cell>
          <cell r="V5688" t="str">
            <v/>
          </cell>
        </row>
        <row r="5689">
          <cell r="A5689">
            <v>5688</v>
          </cell>
          <cell r="B5689">
            <v>0</v>
          </cell>
          <cell r="C5689" t="str">
            <v/>
          </cell>
          <cell r="D5689" t="str">
            <v/>
          </cell>
          <cell r="E5689">
            <v>0</v>
          </cell>
          <cell r="F5689" t="str">
            <v/>
          </cell>
          <cell r="G5689" t="str">
            <v/>
          </cell>
          <cell r="H5689" t="str">
            <v/>
          </cell>
          <cell r="I5689" t="str">
            <v/>
          </cell>
          <cell r="J5689">
            <v>0</v>
          </cell>
          <cell r="K5689">
            <v>0</v>
          </cell>
          <cell r="L5689">
            <v>0</v>
          </cell>
          <cell r="M5689">
            <v>0</v>
          </cell>
          <cell r="N5689">
            <v>0</v>
          </cell>
          <cell r="O5689" t="str">
            <v/>
          </cell>
          <cell r="P5689">
            <v>0</v>
          </cell>
          <cell r="Q5689">
            <v>0</v>
          </cell>
          <cell r="R5689">
            <v>0</v>
          </cell>
          <cell r="S5689">
            <v>0</v>
          </cell>
          <cell r="T5689">
            <v>0</v>
          </cell>
          <cell r="U5689" t="str">
            <v/>
          </cell>
          <cell r="V5689" t="str">
            <v/>
          </cell>
        </row>
        <row r="5690">
          <cell r="A5690">
            <v>5689</v>
          </cell>
          <cell r="B5690">
            <v>0</v>
          </cell>
          <cell r="C5690" t="str">
            <v/>
          </cell>
          <cell r="D5690" t="str">
            <v/>
          </cell>
          <cell r="E5690">
            <v>0</v>
          </cell>
          <cell r="F5690" t="str">
            <v/>
          </cell>
          <cell r="G5690" t="str">
            <v/>
          </cell>
          <cell r="H5690" t="str">
            <v/>
          </cell>
          <cell r="I5690" t="str">
            <v/>
          </cell>
          <cell r="J5690">
            <v>0</v>
          </cell>
          <cell r="K5690">
            <v>0</v>
          </cell>
          <cell r="L5690">
            <v>0</v>
          </cell>
          <cell r="M5690">
            <v>0</v>
          </cell>
          <cell r="N5690">
            <v>0</v>
          </cell>
          <cell r="O5690" t="str">
            <v/>
          </cell>
          <cell r="P5690">
            <v>0</v>
          </cell>
          <cell r="Q5690">
            <v>0</v>
          </cell>
          <cell r="R5690">
            <v>0</v>
          </cell>
          <cell r="S5690">
            <v>0</v>
          </cell>
          <cell r="T5690">
            <v>0</v>
          </cell>
          <cell r="U5690" t="str">
            <v/>
          </cell>
          <cell r="V5690" t="str">
            <v/>
          </cell>
        </row>
        <row r="5691">
          <cell r="A5691">
            <v>5690</v>
          </cell>
          <cell r="B5691">
            <v>0</v>
          </cell>
          <cell r="C5691" t="str">
            <v/>
          </cell>
          <cell r="D5691" t="str">
            <v/>
          </cell>
          <cell r="E5691">
            <v>0</v>
          </cell>
          <cell r="F5691" t="str">
            <v/>
          </cell>
          <cell r="G5691" t="str">
            <v/>
          </cell>
          <cell r="H5691" t="str">
            <v/>
          </cell>
          <cell r="I5691" t="str">
            <v/>
          </cell>
          <cell r="J5691">
            <v>0</v>
          </cell>
          <cell r="K5691">
            <v>0</v>
          </cell>
          <cell r="L5691">
            <v>0</v>
          </cell>
          <cell r="M5691">
            <v>0</v>
          </cell>
          <cell r="N5691">
            <v>0</v>
          </cell>
          <cell r="O5691" t="str">
            <v/>
          </cell>
          <cell r="P5691">
            <v>0</v>
          </cell>
          <cell r="Q5691">
            <v>0</v>
          </cell>
          <cell r="R5691">
            <v>0</v>
          </cell>
          <cell r="S5691">
            <v>0</v>
          </cell>
          <cell r="T5691">
            <v>0</v>
          </cell>
          <cell r="U5691" t="str">
            <v/>
          </cell>
          <cell r="V5691" t="str">
            <v/>
          </cell>
        </row>
        <row r="5692">
          <cell r="A5692">
            <v>5691</v>
          </cell>
          <cell r="B5692">
            <v>0</v>
          </cell>
          <cell r="C5692" t="str">
            <v/>
          </cell>
          <cell r="D5692" t="str">
            <v/>
          </cell>
          <cell r="E5692">
            <v>0</v>
          </cell>
          <cell r="F5692" t="str">
            <v/>
          </cell>
          <cell r="G5692" t="str">
            <v/>
          </cell>
          <cell r="H5692" t="str">
            <v/>
          </cell>
          <cell r="I5692" t="str">
            <v/>
          </cell>
          <cell r="J5692">
            <v>0</v>
          </cell>
          <cell r="K5692">
            <v>0</v>
          </cell>
          <cell r="L5692">
            <v>0</v>
          </cell>
          <cell r="M5692">
            <v>0</v>
          </cell>
          <cell r="N5692">
            <v>0</v>
          </cell>
          <cell r="O5692" t="str">
            <v/>
          </cell>
          <cell r="P5692">
            <v>0</v>
          </cell>
          <cell r="Q5692">
            <v>0</v>
          </cell>
          <cell r="R5692">
            <v>0</v>
          </cell>
          <cell r="S5692">
            <v>0</v>
          </cell>
          <cell r="T5692">
            <v>0</v>
          </cell>
          <cell r="U5692" t="str">
            <v/>
          </cell>
          <cell r="V5692" t="str">
            <v/>
          </cell>
        </row>
        <row r="5693">
          <cell r="A5693">
            <v>5692</v>
          </cell>
          <cell r="B5693">
            <v>0</v>
          </cell>
          <cell r="C5693" t="str">
            <v/>
          </cell>
          <cell r="D5693" t="str">
            <v/>
          </cell>
          <cell r="E5693">
            <v>0</v>
          </cell>
          <cell r="F5693" t="str">
            <v/>
          </cell>
          <cell r="G5693" t="str">
            <v/>
          </cell>
          <cell r="H5693" t="str">
            <v/>
          </cell>
          <cell r="I5693" t="str">
            <v/>
          </cell>
          <cell r="J5693">
            <v>0</v>
          </cell>
          <cell r="K5693">
            <v>0</v>
          </cell>
          <cell r="L5693">
            <v>0</v>
          </cell>
          <cell r="M5693">
            <v>0</v>
          </cell>
          <cell r="N5693">
            <v>0</v>
          </cell>
          <cell r="O5693" t="str">
            <v/>
          </cell>
          <cell r="P5693">
            <v>0</v>
          </cell>
          <cell r="Q5693">
            <v>0</v>
          </cell>
          <cell r="R5693">
            <v>0</v>
          </cell>
          <cell r="S5693">
            <v>0</v>
          </cell>
          <cell r="T5693">
            <v>0</v>
          </cell>
          <cell r="U5693" t="str">
            <v/>
          </cell>
          <cell r="V5693" t="str">
            <v/>
          </cell>
        </row>
        <row r="5694">
          <cell r="A5694">
            <v>5693</v>
          </cell>
          <cell r="B5694">
            <v>0</v>
          </cell>
          <cell r="C5694" t="str">
            <v/>
          </cell>
          <cell r="D5694" t="str">
            <v/>
          </cell>
          <cell r="E5694">
            <v>0</v>
          </cell>
          <cell r="F5694" t="str">
            <v/>
          </cell>
          <cell r="G5694" t="str">
            <v/>
          </cell>
          <cell r="H5694" t="str">
            <v/>
          </cell>
          <cell r="I5694" t="str">
            <v/>
          </cell>
          <cell r="J5694">
            <v>0</v>
          </cell>
          <cell r="K5694">
            <v>0</v>
          </cell>
          <cell r="L5694">
            <v>0</v>
          </cell>
          <cell r="M5694">
            <v>0</v>
          </cell>
          <cell r="N5694">
            <v>0</v>
          </cell>
          <cell r="O5694" t="str">
            <v/>
          </cell>
          <cell r="P5694">
            <v>0</v>
          </cell>
          <cell r="Q5694">
            <v>0</v>
          </cell>
          <cell r="R5694">
            <v>0</v>
          </cell>
          <cell r="S5694">
            <v>0</v>
          </cell>
          <cell r="T5694">
            <v>0</v>
          </cell>
          <cell r="U5694" t="str">
            <v/>
          </cell>
          <cell r="V5694" t="str">
            <v/>
          </cell>
        </row>
        <row r="5695">
          <cell r="A5695">
            <v>5694</v>
          </cell>
          <cell r="B5695">
            <v>0</v>
          </cell>
          <cell r="C5695" t="str">
            <v/>
          </cell>
          <cell r="D5695" t="str">
            <v/>
          </cell>
          <cell r="E5695">
            <v>0</v>
          </cell>
          <cell r="F5695" t="str">
            <v/>
          </cell>
          <cell r="G5695" t="str">
            <v/>
          </cell>
          <cell r="H5695" t="str">
            <v/>
          </cell>
          <cell r="I5695" t="str">
            <v/>
          </cell>
          <cell r="J5695">
            <v>0</v>
          </cell>
          <cell r="K5695">
            <v>0</v>
          </cell>
          <cell r="L5695">
            <v>0</v>
          </cell>
          <cell r="M5695">
            <v>0</v>
          </cell>
          <cell r="N5695">
            <v>0</v>
          </cell>
          <cell r="O5695" t="str">
            <v/>
          </cell>
          <cell r="P5695">
            <v>0</v>
          </cell>
          <cell r="Q5695">
            <v>0</v>
          </cell>
          <cell r="R5695">
            <v>0</v>
          </cell>
          <cell r="S5695">
            <v>0</v>
          </cell>
          <cell r="T5695">
            <v>0</v>
          </cell>
          <cell r="U5695" t="str">
            <v/>
          </cell>
          <cell r="V5695" t="str">
            <v/>
          </cell>
        </row>
        <row r="5696">
          <cell r="A5696">
            <v>5695</v>
          </cell>
          <cell r="B5696">
            <v>0</v>
          </cell>
          <cell r="C5696" t="str">
            <v/>
          </cell>
          <cell r="D5696" t="str">
            <v/>
          </cell>
          <cell r="E5696">
            <v>0</v>
          </cell>
          <cell r="F5696" t="str">
            <v/>
          </cell>
          <cell r="G5696" t="str">
            <v/>
          </cell>
          <cell r="H5696" t="str">
            <v/>
          </cell>
          <cell r="I5696" t="str">
            <v/>
          </cell>
          <cell r="J5696">
            <v>0</v>
          </cell>
          <cell r="K5696">
            <v>0</v>
          </cell>
          <cell r="L5696">
            <v>0</v>
          </cell>
          <cell r="M5696">
            <v>0</v>
          </cell>
          <cell r="N5696">
            <v>0</v>
          </cell>
          <cell r="O5696" t="str">
            <v/>
          </cell>
          <cell r="P5696">
            <v>0</v>
          </cell>
          <cell r="Q5696">
            <v>0</v>
          </cell>
          <cell r="R5696">
            <v>0</v>
          </cell>
          <cell r="S5696">
            <v>0</v>
          </cell>
          <cell r="T5696">
            <v>0</v>
          </cell>
          <cell r="U5696" t="str">
            <v/>
          </cell>
          <cell r="V5696" t="str">
            <v/>
          </cell>
        </row>
        <row r="5697">
          <cell r="A5697">
            <v>5696</v>
          </cell>
          <cell r="B5697">
            <v>0</v>
          </cell>
          <cell r="C5697" t="str">
            <v/>
          </cell>
          <cell r="D5697" t="str">
            <v/>
          </cell>
          <cell r="E5697">
            <v>0</v>
          </cell>
          <cell r="F5697" t="str">
            <v/>
          </cell>
          <cell r="G5697" t="str">
            <v/>
          </cell>
          <cell r="H5697" t="str">
            <v/>
          </cell>
          <cell r="I5697" t="str">
            <v/>
          </cell>
          <cell r="J5697">
            <v>0</v>
          </cell>
          <cell r="K5697">
            <v>0</v>
          </cell>
          <cell r="L5697">
            <v>0</v>
          </cell>
          <cell r="M5697">
            <v>0</v>
          </cell>
          <cell r="N5697">
            <v>0</v>
          </cell>
          <cell r="O5697" t="str">
            <v/>
          </cell>
          <cell r="P5697">
            <v>0</v>
          </cell>
          <cell r="Q5697">
            <v>0</v>
          </cell>
          <cell r="R5697">
            <v>0</v>
          </cell>
          <cell r="S5697">
            <v>0</v>
          </cell>
          <cell r="T5697">
            <v>0</v>
          </cell>
          <cell r="U5697" t="str">
            <v/>
          </cell>
          <cell r="V5697" t="str">
            <v/>
          </cell>
        </row>
        <row r="5698">
          <cell r="A5698">
            <v>5697</v>
          </cell>
          <cell r="B5698">
            <v>0</v>
          </cell>
          <cell r="C5698" t="str">
            <v/>
          </cell>
          <cell r="D5698" t="str">
            <v/>
          </cell>
          <cell r="E5698">
            <v>0</v>
          </cell>
          <cell r="F5698" t="str">
            <v/>
          </cell>
          <cell r="G5698" t="str">
            <v/>
          </cell>
          <cell r="H5698" t="str">
            <v/>
          </cell>
          <cell r="I5698" t="str">
            <v/>
          </cell>
          <cell r="J5698">
            <v>0</v>
          </cell>
          <cell r="K5698">
            <v>0</v>
          </cell>
          <cell r="L5698">
            <v>0</v>
          </cell>
          <cell r="M5698">
            <v>0</v>
          </cell>
          <cell r="N5698">
            <v>0</v>
          </cell>
          <cell r="O5698" t="str">
            <v/>
          </cell>
          <cell r="P5698">
            <v>0</v>
          </cell>
          <cell r="Q5698">
            <v>0</v>
          </cell>
          <cell r="R5698">
            <v>0</v>
          </cell>
          <cell r="S5698">
            <v>0</v>
          </cell>
          <cell r="T5698">
            <v>0</v>
          </cell>
          <cell r="U5698" t="str">
            <v/>
          </cell>
          <cell r="V5698" t="str">
            <v/>
          </cell>
        </row>
        <row r="5699">
          <cell r="A5699">
            <v>5698</v>
          </cell>
          <cell r="B5699">
            <v>0</v>
          </cell>
          <cell r="C5699" t="str">
            <v/>
          </cell>
          <cell r="D5699" t="str">
            <v/>
          </cell>
          <cell r="E5699">
            <v>0</v>
          </cell>
          <cell r="F5699" t="str">
            <v/>
          </cell>
          <cell r="G5699" t="str">
            <v/>
          </cell>
          <cell r="H5699" t="str">
            <v/>
          </cell>
          <cell r="I5699" t="str">
            <v/>
          </cell>
          <cell r="J5699">
            <v>0</v>
          </cell>
          <cell r="K5699">
            <v>0</v>
          </cell>
          <cell r="L5699">
            <v>0</v>
          </cell>
          <cell r="M5699">
            <v>0</v>
          </cell>
          <cell r="N5699">
            <v>0</v>
          </cell>
          <cell r="O5699" t="str">
            <v/>
          </cell>
          <cell r="P5699">
            <v>0</v>
          </cell>
          <cell r="Q5699">
            <v>0</v>
          </cell>
          <cell r="R5699">
            <v>0</v>
          </cell>
          <cell r="S5699">
            <v>0</v>
          </cell>
          <cell r="T5699">
            <v>0</v>
          </cell>
          <cell r="U5699" t="str">
            <v/>
          </cell>
          <cell r="V5699" t="str">
            <v/>
          </cell>
        </row>
        <row r="5700">
          <cell r="A5700">
            <v>5699</v>
          </cell>
          <cell r="B5700">
            <v>0</v>
          </cell>
          <cell r="C5700" t="str">
            <v/>
          </cell>
          <cell r="D5700" t="str">
            <v/>
          </cell>
          <cell r="E5700">
            <v>0</v>
          </cell>
          <cell r="F5700" t="str">
            <v/>
          </cell>
          <cell r="G5700" t="str">
            <v/>
          </cell>
          <cell r="H5700" t="str">
            <v/>
          </cell>
          <cell r="I5700" t="str">
            <v/>
          </cell>
          <cell r="J5700">
            <v>0</v>
          </cell>
          <cell r="K5700">
            <v>0</v>
          </cell>
          <cell r="L5700">
            <v>0</v>
          </cell>
          <cell r="M5700">
            <v>0</v>
          </cell>
          <cell r="N5700">
            <v>0</v>
          </cell>
          <cell r="O5700" t="str">
            <v/>
          </cell>
          <cell r="P5700">
            <v>0</v>
          </cell>
          <cell r="Q5700">
            <v>0</v>
          </cell>
          <cell r="R5700">
            <v>0</v>
          </cell>
          <cell r="S5700">
            <v>0</v>
          </cell>
          <cell r="T5700">
            <v>0</v>
          </cell>
          <cell r="U5700" t="str">
            <v/>
          </cell>
          <cell r="V5700" t="str">
            <v/>
          </cell>
        </row>
        <row r="5701">
          <cell r="A5701">
            <v>5700</v>
          </cell>
          <cell r="B5701">
            <v>0</v>
          </cell>
          <cell r="C5701" t="str">
            <v/>
          </cell>
          <cell r="D5701" t="str">
            <v/>
          </cell>
          <cell r="E5701">
            <v>0</v>
          </cell>
          <cell r="F5701" t="str">
            <v/>
          </cell>
          <cell r="G5701" t="str">
            <v/>
          </cell>
          <cell r="H5701" t="str">
            <v/>
          </cell>
          <cell r="I5701" t="str">
            <v/>
          </cell>
          <cell r="J5701">
            <v>0</v>
          </cell>
          <cell r="K5701">
            <v>0</v>
          </cell>
          <cell r="L5701">
            <v>0</v>
          </cell>
          <cell r="M5701">
            <v>0</v>
          </cell>
          <cell r="N5701">
            <v>0</v>
          </cell>
          <cell r="O5701" t="str">
            <v/>
          </cell>
          <cell r="P5701">
            <v>0</v>
          </cell>
          <cell r="Q5701">
            <v>0</v>
          </cell>
          <cell r="R5701">
            <v>0</v>
          </cell>
          <cell r="S5701">
            <v>0</v>
          </cell>
          <cell r="T5701">
            <v>0</v>
          </cell>
          <cell r="U5701" t="str">
            <v/>
          </cell>
          <cell r="V5701" t="str">
            <v/>
          </cell>
        </row>
        <row r="5702">
          <cell r="A5702">
            <v>5701</v>
          </cell>
          <cell r="B5702">
            <v>0</v>
          </cell>
          <cell r="C5702" t="str">
            <v/>
          </cell>
          <cell r="D5702" t="str">
            <v/>
          </cell>
          <cell r="E5702">
            <v>0</v>
          </cell>
          <cell r="F5702" t="str">
            <v/>
          </cell>
          <cell r="G5702" t="str">
            <v/>
          </cell>
          <cell r="H5702" t="str">
            <v/>
          </cell>
          <cell r="I5702" t="str">
            <v/>
          </cell>
          <cell r="J5702">
            <v>0</v>
          </cell>
          <cell r="K5702">
            <v>0</v>
          </cell>
          <cell r="L5702">
            <v>0</v>
          </cell>
          <cell r="M5702">
            <v>0</v>
          </cell>
          <cell r="N5702">
            <v>0</v>
          </cell>
          <cell r="O5702" t="str">
            <v/>
          </cell>
          <cell r="P5702">
            <v>0</v>
          </cell>
          <cell r="Q5702">
            <v>0</v>
          </cell>
          <cell r="R5702">
            <v>0</v>
          </cell>
          <cell r="S5702">
            <v>0</v>
          </cell>
          <cell r="T5702">
            <v>0</v>
          </cell>
          <cell r="U5702" t="str">
            <v/>
          </cell>
          <cell r="V5702" t="str">
            <v/>
          </cell>
        </row>
        <row r="5703">
          <cell r="A5703">
            <v>5702</v>
          </cell>
          <cell r="B5703">
            <v>0</v>
          </cell>
          <cell r="C5703" t="str">
            <v/>
          </cell>
          <cell r="D5703" t="str">
            <v/>
          </cell>
          <cell r="E5703">
            <v>0</v>
          </cell>
          <cell r="F5703" t="str">
            <v/>
          </cell>
          <cell r="G5703" t="str">
            <v/>
          </cell>
          <cell r="H5703" t="str">
            <v/>
          </cell>
          <cell r="I5703" t="str">
            <v/>
          </cell>
          <cell r="J5703">
            <v>0</v>
          </cell>
          <cell r="K5703">
            <v>0</v>
          </cell>
          <cell r="L5703">
            <v>0</v>
          </cell>
          <cell r="M5703">
            <v>0</v>
          </cell>
          <cell r="N5703">
            <v>0</v>
          </cell>
          <cell r="O5703" t="str">
            <v/>
          </cell>
          <cell r="P5703">
            <v>0</v>
          </cell>
          <cell r="Q5703">
            <v>0</v>
          </cell>
          <cell r="R5703">
            <v>0</v>
          </cell>
          <cell r="S5703">
            <v>0</v>
          </cell>
          <cell r="T5703">
            <v>0</v>
          </cell>
          <cell r="U5703" t="str">
            <v/>
          </cell>
          <cell r="V5703" t="str">
            <v/>
          </cell>
        </row>
        <row r="5704">
          <cell r="A5704">
            <v>5703</v>
          </cell>
          <cell r="B5704">
            <v>0</v>
          </cell>
          <cell r="C5704" t="str">
            <v/>
          </cell>
          <cell r="D5704" t="str">
            <v/>
          </cell>
          <cell r="E5704">
            <v>0</v>
          </cell>
          <cell r="F5704" t="str">
            <v/>
          </cell>
          <cell r="G5704" t="str">
            <v/>
          </cell>
          <cell r="H5704" t="str">
            <v/>
          </cell>
          <cell r="I5704" t="str">
            <v/>
          </cell>
          <cell r="J5704">
            <v>0</v>
          </cell>
          <cell r="K5704">
            <v>0</v>
          </cell>
          <cell r="L5704">
            <v>0</v>
          </cell>
          <cell r="M5704">
            <v>0</v>
          </cell>
          <cell r="N5704">
            <v>0</v>
          </cell>
          <cell r="O5704" t="str">
            <v/>
          </cell>
          <cell r="P5704">
            <v>0</v>
          </cell>
          <cell r="Q5704">
            <v>0</v>
          </cell>
          <cell r="R5704">
            <v>0</v>
          </cell>
          <cell r="S5704">
            <v>0</v>
          </cell>
          <cell r="T5704">
            <v>0</v>
          </cell>
          <cell r="U5704" t="str">
            <v/>
          </cell>
          <cell r="V5704" t="str">
            <v/>
          </cell>
        </row>
        <row r="5705">
          <cell r="A5705">
            <v>5704</v>
          </cell>
          <cell r="B5705">
            <v>0</v>
          </cell>
          <cell r="C5705" t="str">
            <v/>
          </cell>
          <cell r="D5705" t="str">
            <v/>
          </cell>
          <cell r="E5705">
            <v>0</v>
          </cell>
          <cell r="F5705" t="str">
            <v/>
          </cell>
          <cell r="G5705" t="str">
            <v/>
          </cell>
          <cell r="H5705" t="str">
            <v/>
          </cell>
          <cell r="I5705" t="str">
            <v/>
          </cell>
          <cell r="J5705">
            <v>0</v>
          </cell>
          <cell r="K5705">
            <v>0</v>
          </cell>
          <cell r="L5705">
            <v>0</v>
          </cell>
          <cell r="M5705">
            <v>0</v>
          </cell>
          <cell r="N5705">
            <v>0</v>
          </cell>
          <cell r="O5705" t="str">
            <v/>
          </cell>
          <cell r="P5705">
            <v>0</v>
          </cell>
          <cell r="Q5705">
            <v>0</v>
          </cell>
          <cell r="R5705">
            <v>0</v>
          </cell>
          <cell r="S5705">
            <v>0</v>
          </cell>
          <cell r="T5705">
            <v>0</v>
          </cell>
          <cell r="U5705" t="str">
            <v/>
          </cell>
          <cell r="V5705" t="str">
            <v/>
          </cell>
        </row>
        <row r="5706">
          <cell r="A5706">
            <v>5705</v>
          </cell>
          <cell r="B5706">
            <v>0</v>
          </cell>
          <cell r="C5706" t="str">
            <v/>
          </cell>
          <cell r="D5706" t="str">
            <v/>
          </cell>
          <cell r="E5706">
            <v>0</v>
          </cell>
          <cell r="F5706" t="str">
            <v/>
          </cell>
          <cell r="G5706" t="str">
            <v/>
          </cell>
          <cell r="H5706" t="str">
            <v/>
          </cell>
          <cell r="I5706" t="str">
            <v/>
          </cell>
          <cell r="J5706">
            <v>0</v>
          </cell>
          <cell r="K5706">
            <v>0</v>
          </cell>
          <cell r="L5706">
            <v>0</v>
          </cell>
          <cell r="M5706">
            <v>0</v>
          </cell>
          <cell r="N5706">
            <v>0</v>
          </cell>
          <cell r="O5706" t="str">
            <v/>
          </cell>
          <cell r="P5706">
            <v>0</v>
          </cell>
          <cell r="Q5706">
            <v>0</v>
          </cell>
          <cell r="R5706">
            <v>0</v>
          </cell>
          <cell r="S5706">
            <v>0</v>
          </cell>
          <cell r="T5706">
            <v>0</v>
          </cell>
          <cell r="U5706" t="str">
            <v/>
          </cell>
          <cell r="V5706" t="str">
            <v/>
          </cell>
        </row>
        <row r="5707">
          <cell r="A5707">
            <v>5706</v>
          </cell>
          <cell r="B5707">
            <v>0</v>
          </cell>
          <cell r="C5707" t="str">
            <v/>
          </cell>
          <cell r="D5707" t="str">
            <v/>
          </cell>
          <cell r="E5707">
            <v>0</v>
          </cell>
          <cell r="F5707" t="str">
            <v/>
          </cell>
          <cell r="G5707" t="str">
            <v/>
          </cell>
          <cell r="H5707" t="str">
            <v/>
          </cell>
          <cell r="I5707" t="str">
            <v/>
          </cell>
          <cell r="J5707">
            <v>0</v>
          </cell>
          <cell r="K5707">
            <v>0</v>
          </cell>
          <cell r="L5707">
            <v>0</v>
          </cell>
          <cell r="M5707">
            <v>0</v>
          </cell>
          <cell r="N5707">
            <v>0</v>
          </cell>
          <cell r="O5707" t="str">
            <v/>
          </cell>
          <cell r="P5707">
            <v>0</v>
          </cell>
          <cell r="Q5707">
            <v>0</v>
          </cell>
          <cell r="R5707">
            <v>0</v>
          </cell>
          <cell r="S5707">
            <v>0</v>
          </cell>
          <cell r="T5707">
            <v>0</v>
          </cell>
          <cell r="U5707" t="str">
            <v/>
          </cell>
          <cell r="V5707" t="str">
            <v/>
          </cell>
        </row>
        <row r="5708">
          <cell r="A5708">
            <v>5707</v>
          </cell>
          <cell r="B5708">
            <v>0</v>
          </cell>
          <cell r="C5708" t="str">
            <v/>
          </cell>
          <cell r="D5708" t="str">
            <v/>
          </cell>
          <cell r="E5708">
            <v>0</v>
          </cell>
          <cell r="F5708" t="str">
            <v/>
          </cell>
          <cell r="G5708" t="str">
            <v/>
          </cell>
          <cell r="H5708" t="str">
            <v/>
          </cell>
          <cell r="I5708" t="str">
            <v/>
          </cell>
          <cell r="J5708">
            <v>0</v>
          </cell>
          <cell r="K5708">
            <v>0</v>
          </cell>
          <cell r="L5708">
            <v>0</v>
          </cell>
          <cell r="M5708">
            <v>0</v>
          </cell>
          <cell r="N5708">
            <v>0</v>
          </cell>
          <cell r="O5708" t="str">
            <v/>
          </cell>
          <cell r="P5708">
            <v>0</v>
          </cell>
          <cell r="Q5708">
            <v>0</v>
          </cell>
          <cell r="R5708">
            <v>0</v>
          </cell>
          <cell r="S5708">
            <v>0</v>
          </cell>
          <cell r="T5708">
            <v>0</v>
          </cell>
          <cell r="U5708" t="str">
            <v/>
          </cell>
          <cell r="V5708" t="str">
            <v/>
          </cell>
        </row>
        <row r="5709">
          <cell r="A5709">
            <v>5708</v>
          </cell>
          <cell r="B5709">
            <v>0</v>
          </cell>
          <cell r="C5709" t="str">
            <v/>
          </cell>
          <cell r="D5709" t="str">
            <v/>
          </cell>
          <cell r="E5709">
            <v>0</v>
          </cell>
          <cell r="F5709" t="str">
            <v/>
          </cell>
          <cell r="G5709" t="str">
            <v/>
          </cell>
          <cell r="H5709" t="str">
            <v/>
          </cell>
          <cell r="I5709" t="str">
            <v/>
          </cell>
          <cell r="J5709">
            <v>0</v>
          </cell>
          <cell r="K5709">
            <v>0</v>
          </cell>
          <cell r="L5709">
            <v>0</v>
          </cell>
          <cell r="M5709">
            <v>0</v>
          </cell>
          <cell r="N5709">
            <v>0</v>
          </cell>
          <cell r="O5709" t="str">
            <v/>
          </cell>
          <cell r="P5709">
            <v>0</v>
          </cell>
          <cell r="Q5709">
            <v>0</v>
          </cell>
          <cell r="R5709">
            <v>0</v>
          </cell>
          <cell r="S5709">
            <v>0</v>
          </cell>
          <cell r="T5709">
            <v>0</v>
          </cell>
          <cell r="U5709" t="str">
            <v/>
          </cell>
          <cell r="V5709" t="str">
            <v/>
          </cell>
        </row>
        <row r="5710">
          <cell r="A5710">
            <v>5709</v>
          </cell>
          <cell r="B5710">
            <v>0</v>
          </cell>
          <cell r="C5710" t="str">
            <v/>
          </cell>
          <cell r="D5710" t="str">
            <v/>
          </cell>
          <cell r="E5710">
            <v>0</v>
          </cell>
          <cell r="F5710" t="str">
            <v/>
          </cell>
          <cell r="G5710" t="str">
            <v/>
          </cell>
          <cell r="H5710" t="str">
            <v/>
          </cell>
          <cell r="I5710" t="str">
            <v/>
          </cell>
          <cell r="J5710">
            <v>0</v>
          </cell>
          <cell r="K5710">
            <v>0</v>
          </cell>
          <cell r="L5710">
            <v>0</v>
          </cell>
          <cell r="M5710">
            <v>0</v>
          </cell>
          <cell r="N5710">
            <v>0</v>
          </cell>
          <cell r="O5710" t="str">
            <v/>
          </cell>
          <cell r="P5710">
            <v>0</v>
          </cell>
          <cell r="Q5710">
            <v>0</v>
          </cell>
          <cell r="R5710">
            <v>0</v>
          </cell>
          <cell r="S5710">
            <v>0</v>
          </cell>
          <cell r="T5710">
            <v>0</v>
          </cell>
          <cell r="U5710" t="str">
            <v/>
          </cell>
          <cell r="V5710" t="str">
            <v/>
          </cell>
        </row>
        <row r="5711">
          <cell r="A5711">
            <v>5710</v>
          </cell>
          <cell r="B5711">
            <v>0</v>
          </cell>
          <cell r="C5711" t="str">
            <v/>
          </cell>
          <cell r="D5711" t="str">
            <v/>
          </cell>
          <cell r="E5711">
            <v>0</v>
          </cell>
          <cell r="F5711" t="str">
            <v/>
          </cell>
          <cell r="G5711" t="str">
            <v/>
          </cell>
          <cell r="H5711" t="str">
            <v/>
          </cell>
          <cell r="I5711" t="str">
            <v/>
          </cell>
          <cell r="J5711">
            <v>0</v>
          </cell>
          <cell r="K5711">
            <v>0</v>
          </cell>
          <cell r="L5711">
            <v>0</v>
          </cell>
          <cell r="M5711">
            <v>0</v>
          </cell>
          <cell r="N5711">
            <v>0</v>
          </cell>
          <cell r="O5711" t="str">
            <v/>
          </cell>
          <cell r="P5711">
            <v>0</v>
          </cell>
          <cell r="Q5711">
            <v>0</v>
          </cell>
          <cell r="R5711">
            <v>0</v>
          </cell>
          <cell r="S5711">
            <v>0</v>
          </cell>
          <cell r="T5711">
            <v>0</v>
          </cell>
          <cell r="U5711" t="str">
            <v/>
          </cell>
          <cell r="V5711" t="str">
            <v/>
          </cell>
        </row>
        <row r="5712">
          <cell r="A5712">
            <v>5711</v>
          </cell>
          <cell r="B5712">
            <v>0</v>
          </cell>
          <cell r="C5712" t="str">
            <v/>
          </cell>
          <cell r="D5712" t="str">
            <v/>
          </cell>
          <cell r="E5712">
            <v>0</v>
          </cell>
          <cell r="F5712" t="str">
            <v/>
          </cell>
          <cell r="G5712" t="str">
            <v/>
          </cell>
          <cell r="H5712" t="str">
            <v/>
          </cell>
          <cell r="I5712" t="str">
            <v/>
          </cell>
          <cell r="J5712">
            <v>0</v>
          </cell>
          <cell r="K5712">
            <v>0</v>
          </cell>
          <cell r="L5712">
            <v>0</v>
          </cell>
          <cell r="M5712">
            <v>0</v>
          </cell>
          <cell r="N5712">
            <v>0</v>
          </cell>
          <cell r="O5712" t="str">
            <v/>
          </cell>
          <cell r="P5712">
            <v>0</v>
          </cell>
          <cell r="Q5712">
            <v>0</v>
          </cell>
          <cell r="R5712">
            <v>0</v>
          </cell>
          <cell r="S5712">
            <v>0</v>
          </cell>
          <cell r="T5712">
            <v>0</v>
          </cell>
          <cell r="U5712" t="str">
            <v/>
          </cell>
          <cell r="V5712" t="str">
            <v/>
          </cell>
        </row>
        <row r="5713">
          <cell r="A5713">
            <v>5712</v>
          </cell>
          <cell r="B5713">
            <v>0</v>
          </cell>
          <cell r="C5713" t="str">
            <v/>
          </cell>
          <cell r="D5713" t="str">
            <v/>
          </cell>
          <cell r="E5713">
            <v>0</v>
          </cell>
          <cell r="F5713" t="str">
            <v/>
          </cell>
          <cell r="G5713" t="str">
            <v/>
          </cell>
          <cell r="H5713" t="str">
            <v/>
          </cell>
          <cell r="I5713" t="str">
            <v/>
          </cell>
          <cell r="J5713">
            <v>0</v>
          </cell>
          <cell r="K5713">
            <v>0</v>
          </cell>
          <cell r="L5713">
            <v>0</v>
          </cell>
          <cell r="M5713">
            <v>0</v>
          </cell>
          <cell r="N5713">
            <v>0</v>
          </cell>
          <cell r="O5713" t="str">
            <v/>
          </cell>
          <cell r="P5713">
            <v>0</v>
          </cell>
          <cell r="Q5713">
            <v>0</v>
          </cell>
          <cell r="R5713">
            <v>0</v>
          </cell>
          <cell r="S5713">
            <v>0</v>
          </cell>
          <cell r="T5713">
            <v>0</v>
          </cell>
          <cell r="U5713" t="str">
            <v/>
          </cell>
          <cell r="V5713" t="str">
            <v/>
          </cell>
        </row>
        <row r="5714">
          <cell r="A5714">
            <v>5713</v>
          </cell>
          <cell r="B5714">
            <v>0</v>
          </cell>
          <cell r="C5714" t="str">
            <v/>
          </cell>
          <cell r="D5714" t="str">
            <v/>
          </cell>
          <cell r="E5714">
            <v>0</v>
          </cell>
          <cell r="F5714" t="str">
            <v/>
          </cell>
          <cell r="G5714" t="str">
            <v/>
          </cell>
          <cell r="H5714" t="str">
            <v/>
          </cell>
          <cell r="I5714" t="str">
            <v/>
          </cell>
          <cell r="J5714">
            <v>0</v>
          </cell>
          <cell r="K5714">
            <v>0</v>
          </cell>
          <cell r="L5714">
            <v>0</v>
          </cell>
          <cell r="M5714">
            <v>0</v>
          </cell>
          <cell r="N5714">
            <v>0</v>
          </cell>
          <cell r="O5714" t="str">
            <v/>
          </cell>
          <cell r="P5714">
            <v>0</v>
          </cell>
          <cell r="Q5714">
            <v>0</v>
          </cell>
          <cell r="R5714">
            <v>0</v>
          </cell>
          <cell r="S5714">
            <v>0</v>
          </cell>
          <cell r="T5714">
            <v>0</v>
          </cell>
          <cell r="U5714" t="str">
            <v/>
          </cell>
          <cell r="V5714" t="str">
            <v/>
          </cell>
        </row>
        <row r="5715">
          <cell r="A5715">
            <v>5714</v>
          </cell>
          <cell r="B5715">
            <v>0</v>
          </cell>
          <cell r="C5715" t="str">
            <v/>
          </cell>
          <cell r="D5715" t="str">
            <v/>
          </cell>
          <cell r="E5715">
            <v>0</v>
          </cell>
          <cell r="F5715" t="str">
            <v/>
          </cell>
          <cell r="G5715" t="str">
            <v/>
          </cell>
          <cell r="H5715" t="str">
            <v/>
          </cell>
          <cell r="I5715" t="str">
            <v/>
          </cell>
          <cell r="J5715">
            <v>0</v>
          </cell>
          <cell r="K5715">
            <v>0</v>
          </cell>
          <cell r="L5715">
            <v>0</v>
          </cell>
          <cell r="M5715">
            <v>0</v>
          </cell>
          <cell r="N5715">
            <v>0</v>
          </cell>
          <cell r="O5715" t="str">
            <v/>
          </cell>
          <cell r="P5715">
            <v>0</v>
          </cell>
          <cell r="Q5715">
            <v>0</v>
          </cell>
          <cell r="R5715">
            <v>0</v>
          </cell>
          <cell r="S5715">
            <v>0</v>
          </cell>
          <cell r="T5715">
            <v>0</v>
          </cell>
          <cell r="U5715" t="str">
            <v/>
          </cell>
          <cell r="V5715" t="str">
            <v/>
          </cell>
        </row>
        <row r="5716">
          <cell r="A5716">
            <v>5715</v>
          </cell>
          <cell r="B5716">
            <v>0</v>
          </cell>
          <cell r="C5716" t="str">
            <v/>
          </cell>
          <cell r="D5716" t="str">
            <v/>
          </cell>
          <cell r="E5716">
            <v>0</v>
          </cell>
          <cell r="F5716" t="str">
            <v/>
          </cell>
          <cell r="G5716" t="str">
            <v/>
          </cell>
          <cell r="H5716" t="str">
            <v/>
          </cell>
          <cell r="I5716" t="str">
            <v/>
          </cell>
          <cell r="J5716">
            <v>0</v>
          </cell>
          <cell r="K5716">
            <v>0</v>
          </cell>
          <cell r="L5716">
            <v>0</v>
          </cell>
          <cell r="M5716">
            <v>0</v>
          </cell>
          <cell r="N5716">
            <v>0</v>
          </cell>
          <cell r="O5716" t="str">
            <v/>
          </cell>
          <cell r="P5716">
            <v>0</v>
          </cell>
          <cell r="Q5716">
            <v>0</v>
          </cell>
          <cell r="R5716">
            <v>0</v>
          </cell>
          <cell r="S5716">
            <v>0</v>
          </cell>
          <cell r="T5716">
            <v>0</v>
          </cell>
          <cell r="U5716" t="str">
            <v/>
          </cell>
          <cell r="V5716" t="str">
            <v/>
          </cell>
        </row>
        <row r="5717">
          <cell r="A5717">
            <v>5716</v>
          </cell>
          <cell r="B5717">
            <v>0</v>
          </cell>
          <cell r="C5717" t="str">
            <v/>
          </cell>
          <cell r="D5717" t="str">
            <v/>
          </cell>
          <cell r="E5717">
            <v>0</v>
          </cell>
          <cell r="F5717" t="str">
            <v/>
          </cell>
          <cell r="G5717" t="str">
            <v/>
          </cell>
          <cell r="H5717" t="str">
            <v/>
          </cell>
          <cell r="I5717" t="str">
            <v/>
          </cell>
          <cell r="J5717">
            <v>0</v>
          </cell>
          <cell r="K5717">
            <v>0</v>
          </cell>
          <cell r="L5717">
            <v>0</v>
          </cell>
          <cell r="M5717">
            <v>0</v>
          </cell>
          <cell r="N5717">
            <v>0</v>
          </cell>
          <cell r="O5717" t="str">
            <v/>
          </cell>
          <cell r="P5717">
            <v>0</v>
          </cell>
          <cell r="Q5717">
            <v>0</v>
          </cell>
          <cell r="R5717">
            <v>0</v>
          </cell>
          <cell r="S5717">
            <v>0</v>
          </cell>
          <cell r="T5717">
            <v>0</v>
          </cell>
          <cell r="U5717" t="str">
            <v/>
          </cell>
          <cell r="V5717" t="str">
            <v/>
          </cell>
        </row>
        <row r="5718">
          <cell r="A5718">
            <v>5717</v>
          </cell>
          <cell r="B5718">
            <v>0</v>
          </cell>
          <cell r="C5718" t="str">
            <v/>
          </cell>
          <cell r="D5718" t="str">
            <v/>
          </cell>
          <cell r="E5718">
            <v>0</v>
          </cell>
          <cell r="F5718" t="str">
            <v/>
          </cell>
          <cell r="G5718" t="str">
            <v/>
          </cell>
          <cell r="H5718" t="str">
            <v/>
          </cell>
          <cell r="I5718" t="str">
            <v/>
          </cell>
          <cell r="J5718">
            <v>0</v>
          </cell>
          <cell r="K5718">
            <v>0</v>
          </cell>
          <cell r="L5718">
            <v>0</v>
          </cell>
          <cell r="M5718">
            <v>0</v>
          </cell>
          <cell r="N5718">
            <v>0</v>
          </cell>
          <cell r="O5718" t="str">
            <v/>
          </cell>
          <cell r="P5718">
            <v>0</v>
          </cell>
          <cell r="Q5718">
            <v>0</v>
          </cell>
          <cell r="R5718">
            <v>0</v>
          </cell>
          <cell r="S5718">
            <v>0</v>
          </cell>
          <cell r="T5718">
            <v>0</v>
          </cell>
          <cell r="U5718" t="str">
            <v/>
          </cell>
          <cell r="V5718" t="str">
            <v/>
          </cell>
        </row>
        <row r="5719">
          <cell r="A5719">
            <v>5718</v>
          </cell>
          <cell r="B5719">
            <v>0</v>
          </cell>
          <cell r="C5719" t="str">
            <v/>
          </cell>
          <cell r="D5719" t="str">
            <v/>
          </cell>
          <cell r="E5719">
            <v>0</v>
          </cell>
          <cell r="F5719" t="str">
            <v/>
          </cell>
          <cell r="G5719" t="str">
            <v/>
          </cell>
          <cell r="H5719" t="str">
            <v/>
          </cell>
          <cell r="I5719" t="str">
            <v/>
          </cell>
          <cell r="J5719">
            <v>0</v>
          </cell>
          <cell r="K5719">
            <v>0</v>
          </cell>
          <cell r="L5719">
            <v>0</v>
          </cell>
          <cell r="M5719">
            <v>0</v>
          </cell>
          <cell r="N5719">
            <v>0</v>
          </cell>
          <cell r="O5719" t="str">
            <v/>
          </cell>
          <cell r="P5719">
            <v>0</v>
          </cell>
          <cell r="Q5719">
            <v>0</v>
          </cell>
          <cell r="R5719">
            <v>0</v>
          </cell>
          <cell r="S5719">
            <v>0</v>
          </cell>
          <cell r="T5719">
            <v>0</v>
          </cell>
          <cell r="U5719" t="str">
            <v/>
          </cell>
          <cell r="V5719" t="str">
            <v/>
          </cell>
        </row>
        <row r="5720">
          <cell r="A5720">
            <v>5719</v>
          </cell>
          <cell r="B5720">
            <v>0</v>
          </cell>
          <cell r="C5720" t="str">
            <v/>
          </cell>
          <cell r="D5720" t="str">
            <v/>
          </cell>
          <cell r="E5720">
            <v>0</v>
          </cell>
          <cell r="F5720" t="str">
            <v/>
          </cell>
          <cell r="G5720" t="str">
            <v/>
          </cell>
          <cell r="H5720" t="str">
            <v/>
          </cell>
          <cell r="I5720" t="str">
            <v/>
          </cell>
          <cell r="J5720">
            <v>0</v>
          </cell>
          <cell r="K5720">
            <v>0</v>
          </cell>
          <cell r="L5720">
            <v>0</v>
          </cell>
          <cell r="M5720">
            <v>0</v>
          </cell>
          <cell r="N5720">
            <v>0</v>
          </cell>
          <cell r="O5720" t="str">
            <v/>
          </cell>
          <cell r="P5720">
            <v>0</v>
          </cell>
          <cell r="Q5720">
            <v>0</v>
          </cell>
          <cell r="R5720">
            <v>0</v>
          </cell>
          <cell r="S5720">
            <v>0</v>
          </cell>
          <cell r="T5720">
            <v>0</v>
          </cell>
          <cell r="U5720" t="str">
            <v/>
          </cell>
          <cell r="V5720" t="str">
            <v/>
          </cell>
        </row>
        <row r="5721">
          <cell r="A5721">
            <v>5720</v>
          </cell>
          <cell r="B5721">
            <v>0</v>
          </cell>
          <cell r="C5721" t="str">
            <v/>
          </cell>
          <cell r="D5721" t="str">
            <v/>
          </cell>
          <cell r="E5721">
            <v>0</v>
          </cell>
          <cell r="F5721" t="str">
            <v/>
          </cell>
          <cell r="G5721" t="str">
            <v/>
          </cell>
          <cell r="H5721" t="str">
            <v/>
          </cell>
          <cell r="I5721" t="str">
            <v/>
          </cell>
          <cell r="J5721">
            <v>0</v>
          </cell>
          <cell r="K5721">
            <v>0</v>
          </cell>
          <cell r="L5721">
            <v>0</v>
          </cell>
          <cell r="M5721">
            <v>0</v>
          </cell>
          <cell r="N5721">
            <v>0</v>
          </cell>
          <cell r="O5721" t="str">
            <v/>
          </cell>
          <cell r="P5721">
            <v>0</v>
          </cell>
          <cell r="Q5721">
            <v>0</v>
          </cell>
          <cell r="R5721">
            <v>0</v>
          </cell>
          <cell r="S5721">
            <v>0</v>
          </cell>
          <cell r="T5721">
            <v>0</v>
          </cell>
          <cell r="U5721" t="str">
            <v/>
          </cell>
          <cell r="V5721" t="str">
            <v/>
          </cell>
        </row>
        <row r="5722">
          <cell r="A5722">
            <v>5721</v>
          </cell>
          <cell r="B5722">
            <v>0</v>
          </cell>
          <cell r="C5722" t="str">
            <v/>
          </cell>
          <cell r="D5722" t="str">
            <v/>
          </cell>
          <cell r="E5722">
            <v>0</v>
          </cell>
          <cell r="F5722" t="str">
            <v/>
          </cell>
          <cell r="G5722" t="str">
            <v/>
          </cell>
          <cell r="H5722" t="str">
            <v/>
          </cell>
          <cell r="I5722" t="str">
            <v/>
          </cell>
          <cell r="J5722">
            <v>0</v>
          </cell>
          <cell r="K5722">
            <v>0</v>
          </cell>
          <cell r="L5722">
            <v>0</v>
          </cell>
          <cell r="M5722">
            <v>0</v>
          </cell>
          <cell r="N5722">
            <v>0</v>
          </cell>
          <cell r="O5722" t="str">
            <v/>
          </cell>
          <cell r="P5722">
            <v>0</v>
          </cell>
          <cell r="Q5722">
            <v>0</v>
          </cell>
          <cell r="R5722">
            <v>0</v>
          </cell>
          <cell r="S5722">
            <v>0</v>
          </cell>
          <cell r="T5722">
            <v>0</v>
          </cell>
          <cell r="U5722" t="str">
            <v/>
          </cell>
          <cell r="V5722" t="str">
            <v/>
          </cell>
        </row>
        <row r="5723">
          <cell r="A5723">
            <v>5722</v>
          </cell>
          <cell r="B5723">
            <v>0</v>
          </cell>
          <cell r="C5723" t="str">
            <v/>
          </cell>
          <cell r="D5723" t="str">
            <v/>
          </cell>
          <cell r="E5723">
            <v>0</v>
          </cell>
          <cell r="F5723" t="str">
            <v/>
          </cell>
          <cell r="G5723" t="str">
            <v/>
          </cell>
          <cell r="H5723" t="str">
            <v/>
          </cell>
          <cell r="I5723" t="str">
            <v/>
          </cell>
          <cell r="J5723">
            <v>0</v>
          </cell>
          <cell r="K5723">
            <v>0</v>
          </cell>
          <cell r="L5723">
            <v>0</v>
          </cell>
          <cell r="M5723">
            <v>0</v>
          </cell>
          <cell r="N5723">
            <v>0</v>
          </cell>
          <cell r="O5723" t="str">
            <v/>
          </cell>
          <cell r="P5723">
            <v>0</v>
          </cell>
          <cell r="Q5723">
            <v>0</v>
          </cell>
          <cell r="R5723">
            <v>0</v>
          </cell>
          <cell r="S5723">
            <v>0</v>
          </cell>
          <cell r="T5723">
            <v>0</v>
          </cell>
          <cell r="U5723" t="str">
            <v/>
          </cell>
          <cell r="V5723" t="str">
            <v/>
          </cell>
        </row>
        <row r="5724">
          <cell r="A5724">
            <v>5723</v>
          </cell>
          <cell r="B5724">
            <v>0</v>
          </cell>
          <cell r="C5724" t="str">
            <v/>
          </cell>
          <cell r="D5724" t="str">
            <v/>
          </cell>
          <cell r="E5724">
            <v>0</v>
          </cell>
          <cell r="F5724" t="str">
            <v/>
          </cell>
          <cell r="G5724" t="str">
            <v/>
          </cell>
          <cell r="H5724" t="str">
            <v/>
          </cell>
          <cell r="I5724" t="str">
            <v/>
          </cell>
          <cell r="J5724">
            <v>0</v>
          </cell>
          <cell r="K5724">
            <v>0</v>
          </cell>
          <cell r="L5724">
            <v>0</v>
          </cell>
          <cell r="M5724">
            <v>0</v>
          </cell>
          <cell r="N5724">
            <v>0</v>
          </cell>
          <cell r="O5724" t="str">
            <v/>
          </cell>
          <cell r="P5724">
            <v>0</v>
          </cell>
          <cell r="Q5724">
            <v>0</v>
          </cell>
          <cell r="R5724">
            <v>0</v>
          </cell>
          <cell r="S5724">
            <v>0</v>
          </cell>
          <cell r="T5724">
            <v>0</v>
          </cell>
          <cell r="U5724" t="str">
            <v/>
          </cell>
          <cell r="V5724" t="str">
            <v/>
          </cell>
        </row>
        <row r="5725">
          <cell r="A5725">
            <v>5724</v>
          </cell>
          <cell r="B5725">
            <v>0</v>
          </cell>
          <cell r="C5725" t="str">
            <v/>
          </cell>
          <cell r="D5725" t="str">
            <v/>
          </cell>
          <cell r="E5725">
            <v>0</v>
          </cell>
          <cell r="F5725" t="str">
            <v/>
          </cell>
          <cell r="G5725" t="str">
            <v/>
          </cell>
          <cell r="H5725" t="str">
            <v/>
          </cell>
          <cell r="I5725" t="str">
            <v/>
          </cell>
          <cell r="J5725">
            <v>0</v>
          </cell>
          <cell r="K5725">
            <v>0</v>
          </cell>
          <cell r="L5725">
            <v>0</v>
          </cell>
          <cell r="M5725">
            <v>0</v>
          </cell>
          <cell r="N5725">
            <v>0</v>
          </cell>
          <cell r="O5725" t="str">
            <v/>
          </cell>
          <cell r="P5725">
            <v>0</v>
          </cell>
          <cell r="Q5725">
            <v>0</v>
          </cell>
          <cell r="R5725">
            <v>0</v>
          </cell>
          <cell r="S5725">
            <v>0</v>
          </cell>
          <cell r="T5725">
            <v>0</v>
          </cell>
          <cell r="U5725" t="str">
            <v/>
          </cell>
          <cell r="V5725" t="str">
            <v/>
          </cell>
        </row>
        <row r="5726">
          <cell r="A5726">
            <v>5725</v>
          </cell>
          <cell r="B5726">
            <v>0</v>
          </cell>
          <cell r="C5726" t="str">
            <v/>
          </cell>
          <cell r="D5726" t="str">
            <v/>
          </cell>
          <cell r="E5726">
            <v>0</v>
          </cell>
          <cell r="F5726" t="str">
            <v/>
          </cell>
          <cell r="G5726" t="str">
            <v/>
          </cell>
          <cell r="H5726" t="str">
            <v/>
          </cell>
          <cell r="I5726" t="str">
            <v/>
          </cell>
          <cell r="J5726">
            <v>0</v>
          </cell>
          <cell r="K5726">
            <v>0</v>
          </cell>
          <cell r="L5726">
            <v>0</v>
          </cell>
          <cell r="M5726">
            <v>0</v>
          </cell>
          <cell r="N5726">
            <v>0</v>
          </cell>
          <cell r="O5726" t="str">
            <v/>
          </cell>
          <cell r="P5726">
            <v>0</v>
          </cell>
          <cell r="Q5726">
            <v>0</v>
          </cell>
          <cell r="R5726">
            <v>0</v>
          </cell>
          <cell r="S5726">
            <v>0</v>
          </cell>
          <cell r="T5726">
            <v>0</v>
          </cell>
          <cell r="U5726" t="str">
            <v/>
          </cell>
          <cell r="V5726" t="str">
            <v/>
          </cell>
        </row>
        <row r="5727">
          <cell r="A5727">
            <v>5726</v>
          </cell>
          <cell r="B5727">
            <v>0</v>
          </cell>
          <cell r="C5727" t="str">
            <v/>
          </cell>
          <cell r="D5727" t="str">
            <v/>
          </cell>
          <cell r="E5727">
            <v>0</v>
          </cell>
          <cell r="F5727" t="str">
            <v/>
          </cell>
          <cell r="G5727" t="str">
            <v/>
          </cell>
          <cell r="H5727" t="str">
            <v/>
          </cell>
          <cell r="I5727" t="str">
            <v/>
          </cell>
          <cell r="J5727">
            <v>0</v>
          </cell>
          <cell r="K5727">
            <v>0</v>
          </cell>
          <cell r="L5727">
            <v>0</v>
          </cell>
          <cell r="M5727">
            <v>0</v>
          </cell>
          <cell r="N5727">
            <v>0</v>
          </cell>
          <cell r="O5727" t="str">
            <v/>
          </cell>
          <cell r="P5727">
            <v>0</v>
          </cell>
          <cell r="Q5727">
            <v>0</v>
          </cell>
          <cell r="R5727">
            <v>0</v>
          </cell>
          <cell r="S5727">
            <v>0</v>
          </cell>
          <cell r="T5727">
            <v>0</v>
          </cell>
          <cell r="U5727" t="str">
            <v/>
          </cell>
          <cell r="V5727" t="str">
            <v/>
          </cell>
        </row>
        <row r="5728">
          <cell r="A5728">
            <v>5727</v>
          </cell>
          <cell r="B5728">
            <v>0</v>
          </cell>
          <cell r="C5728" t="str">
            <v/>
          </cell>
          <cell r="D5728" t="str">
            <v/>
          </cell>
          <cell r="E5728">
            <v>0</v>
          </cell>
          <cell r="F5728" t="str">
            <v/>
          </cell>
          <cell r="G5728" t="str">
            <v/>
          </cell>
          <cell r="H5728" t="str">
            <v/>
          </cell>
          <cell r="I5728" t="str">
            <v/>
          </cell>
          <cell r="J5728">
            <v>0</v>
          </cell>
          <cell r="K5728">
            <v>0</v>
          </cell>
          <cell r="L5728">
            <v>0</v>
          </cell>
          <cell r="M5728">
            <v>0</v>
          </cell>
          <cell r="N5728">
            <v>0</v>
          </cell>
          <cell r="O5728" t="str">
            <v/>
          </cell>
          <cell r="P5728">
            <v>0</v>
          </cell>
          <cell r="Q5728">
            <v>0</v>
          </cell>
          <cell r="R5728">
            <v>0</v>
          </cell>
          <cell r="S5728">
            <v>0</v>
          </cell>
          <cell r="T5728">
            <v>0</v>
          </cell>
          <cell r="U5728" t="str">
            <v/>
          </cell>
          <cell r="V5728" t="str">
            <v/>
          </cell>
        </row>
        <row r="5729">
          <cell r="A5729">
            <v>5728</v>
          </cell>
          <cell r="B5729">
            <v>0</v>
          </cell>
          <cell r="C5729" t="str">
            <v/>
          </cell>
          <cell r="D5729" t="str">
            <v/>
          </cell>
          <cell r="E5729">
            <v>0</v>
          </cell>
          <cell r="F5729" t="str">
            <v/>
          </cell>
          <cell r="G5729" t="str">
            <v/>
          </cell>
          <cell r="H5729" t="str">
            <v/>
          </cell>
          <cell r="I5729" t="str">
            <v/>
          </cell>
          <cell r="J5729">
            <v>0</v>
          </cell>
          <cell r="K5729">
            <v>0</v>
          </cell>
          <cell r="L5729">
            <v>0</v>
          </cell>
          <cell r="M5729">
            <v>0</v>
          </cell>
          <cell r="N5729">
            <v>0</v>
          </cell>
          <cell r="O5729" t="str">
            <v/>
          </cell>
          <cell r="P5729">
            <v>0</v>
          </cell>
          <cell r="Q5729">
            <v>0</v>
          </cell>
          <cell r="R5729">
            <v>0</v>
          </cell>
          <cell r="S5729">
            <v>0</v>
          </cell>
          <cell r="T5729">
            <v>0</v>
          </cell>
          <cell r="U5729" t="str">
            <v/>
          </cell>
          <cell r="V5729" t="str">
            <v/>
          </cell>
        </row>
        <row r="5730">
          <cell r="A5730">
            <v>5729</v>
          </cell>
          <cell r="B5730">
            <v>0</v>
          </cell>
          <cell r="C5730" t="str">
            <v/>
          </cell>
          <cell r="D5730" t="str">
            <v/>
          </cell>
          <cell r="E5730">
            <v>0</v>
          </cell>
          <cell r="F5730" t="str">
            <v/>
          </cell>
          <cell r="G5730" t="str">
            <v/>
          </cell>
          <cell r="H5730" t="str">
            <v/>
          </cell>
          <cell r="I5730" t="str">
            <v/>
          </cell>
          <cell r="J5730">
            <v>0</v>
          </cell>
          <cell r="K5730">
            <v>0</v>
          </cell>
          <cell r="L5730">
            <v>0</v>
          </cell>
          <cell r="M5730">
            <v>0</v>
          </cell>
          <cell r="N5730">
            <v>0</v>
          </cell>
          <cell r="O5730" t="str">
            <v/>
          </cell>
          <cell r="P5730">
            <v>0</v>
          </cell>
          <cell r="Q5730">
            <v>0</v>
          </cell>
          <cell r="R5730">
            <v>0</v>
          </cell>
          <cell r="S5730">
            <v>0</v>
          </cell>
          <cell r="T5730">
            <v>0</v>
          </cell>
          <cell r="U5730" t="str">
            <v/>
          </cell>
          <cell r="V5730" t="str">
            <v/>
          </cell>
        </row>
        <row r="5731">
          <cell r="A5731">
            <v>5730</v>
          </cell>
          <cell r="B5731">
            <v>0</v>
          </cell>
          <cell r="C5731" t="str">
            <v/>
          </cell>
          <cell r="D5731" t="str">
            <v/>
          </cell>
          <cell r="E5731">
            <v>0</v>
          </cell>
          <cell r="F5731" t="str">
            <v/>
          </cell>
          <cell r="G5731" t="str">
            <v/>
          </cell>
          <cell r="H5731" t="str">
            <v/>
          </cell>
          <cell r="I5731" t="str">
            <v/>
          </cell>
          <cell r="J5731">
            <v>0</v>
          </cell>
          <cell r="K5731">
            <v>0</v>
          </cell>
          <cell r="L5731">
            <v>0</v>
          </cell>
          <cell r="M5731">
            <v>0</v>
          </cell>
          <cell r="N5731">
            <v>0</v>
          </cell>
          <cell r="O5731" t="str">
            <v/>
          </cell>
          <cell r="P5731">
            <v>0</v>
          </cell>
          <cell r="Q5731">
            <v>0</v>
          </cell>
          <cell r="R5731">
            <v>0</v>
          </cell>
          <cell r="S5731">
            <v>0</v>
          </cell>
          <cell r="T5731">
            <v>0</v>
          </cell>
          <cell r="U5731" t="str">
            <v/>
          </cell>
          <cell r="V5731" t="str">
            <v/>
          </cell>
        </row>
        <row r="5732">
          <cell r="A5732">
            <v>5731</v>
          </cell>
          <cell r="B5732">
            <v>0</v>
          </cell>
          <cell r="C5732" t="str">
            <v/>
          </cell>
          <cell r="D5732" t="str">
            <v/>
          </cell>
          <cell r="E5732">
            <v>0</v>
          </cell>
          <cell r="F5732" t="str">
            <v/>
          </cell>
          <cell r="G5732" t="str">
            <v/>
          </cell>
          <cell r="H5732" t="str">
            <v/>
          </cell>
          <cell r="I5732" t="str">
            <v/>
          </cell>
          <cell r="J5732">
            <v>0</v>
          </cell>
          <cell r="K5732">
            <v>0</v>
          </cell>
          <cell r="L5732">
            <v>0</v>
          </cell>
          <cell r="M5732">
            <v>0</v>
          </cell>
          <cell r="N5732">
            <v>0</v>
          </cell>
          <cell r="O5732" t="str">
            <v/>
          </cell>
          <cell r="P5732">
            <v>0</v>
          </cell>
          <cell r="Q5732">
            <v>0</v>
          </cell>
          <cell r="R5732">
            <v>0</v>
          </cell>
          <cell r="S5732">
            <v>0</v>
          </cell>
          <cell r="T5732">
            <v>0</v>
          </cell>
          <cell r="U5732" t="str">
            <v/>
          </cell>
          <cell r="V5732" t="str">
            <v/>
          </cell>
        </row>
        <row r="5733">
          <cell r="A5733">
            <v>5732</v>
          </cell>
          <cell r="B5733">
            <v>0</v>
          </cell>
          <cell r="C5733" t="str">
            <v/>
          </cell>
          <cell r="D5733" t="str">
            <v/>
          </cell>
          <cell r="E5733">
            <v>0</v>
          </cell>
          <cell r="F5733" t="str">
            <v/>
          </cell>
          <cell r="G5733" t="str">
            <v/>
          </cell>
          <cell r="H5733" t="str">
            <v/>
          </cell>
          <cell r="I5733" t="str">
            <v/>
          </cell>
          <cell r="J5733">
            <v>0</v>
          </cell>
          <cell r="K5733">
            <v>0</v>
          </cell>
          <cell r="L5733">
            <v>0</v>
          </cell>
          <cell r="M5733">
            <v>0</v>
          </cell>
          <cell r="N5733">
            <v>0</v>
          </cell>
          <cell r="O5733" t="str">
            <v/>
          </cell>
          <cell r="P5733">
            <v>0</v>
          </cell>
          <cell r="Q5733">
            <v>0</v>
          </cell>
          <cell r="R5733">
            <v>0</v>
          </cell>
          <cell r="S5733">
            <v>0</v>
          </cell>
          <cell r="T5733">
            <v>0</v>
          </cell>
          <cell r="U5733" t="str">
            <v/>
          </cell>
          <cell r="V5733" t="str">
            <v/>
          </cell>
        </row>
        <row r="5734">
          <cell r="A5734">
            <v>5733</v>
          </cell>
          <cell r="B5734">
            <v>0</v>
          </cell>
          <cell r="C5734" t="str">
            <v/>
          </cell>
          <cell r="D5734" t="str">
            <v/>
          </cell>
          <cell r="E5734">
            <v>0</v>
          </cell>
          <cell r="F5734" t="str">
            <v/>
          </cell>
          <cell r="G5734" t="str">
            <v/>
          </cell>
          <cell r="H5734" t="str">
            <v/>
          </cell>
          <cell r="I5734" t="str">
            <v/>
          </cell>
          <cell r="J5734">
            <v>0</v>
          </cell>
          <cell r="K5734">
            <v>0</v>
          </cell>
          <cell r="L5734">
            <v>0</v>
          </cell>
          <cell r="M5734">
            <v>0</v>
          </cell>
          <cell r="N5734">
            <v>0</v>
          </cell>
          <cell r="O5734" t="str">
            <v/>
          </cell>
          <cell r="P5734">
            <v>0</v>
          </cell>
          <cell r="Q5734">
            <v>0</v>
          </cell>
          <cell r="R5734">
            <v>0</v>
          </cell>
          <cell r="S5734">
            <v>0</v>
          </cell>
          <cell r="T5734">
            <v>0</v>
          </cell>
          <cell r="U5734" t="str">
            <v/>
          </cell>
          <cell r="V5734" t="str">
            <v/>
          </cell>
        </row>
        <row r="5735">
          <cell r="A5735">
            <v>5734</v>
          </cell>
          <cell r="B5735">
            <v>0</v>
          </cell>
          <cell r="C5735" t="str">
            <v/>
          </cell>
          <cell r="D5735" t="str">
            <v/>
          </cell>
          <cell r="E5735">
            <v>0</v>
          </cell>
          <cell r="F5735" t="str">
            <v/>
          </cell>
          <cell r="G5735" t="str">
            <v/>
          </cell>
          <cell r="H5735" t="str">
            <v/>
          </cell>
          <cell r="I5735" t="str">
            <v/>
          </cell>
          <cell r="J5735">
            <v>0</v>
          </cell>
          <cell r="K5735">
            <v>0</v>
          </cell>
          <cell r="L5735">
            <v>0</v>
          </cell>
          <cell r="M5735">
            <v>0</v>
          </cell>
          <cell r="N5735">
            <v>0</v>
          </cell>
          <cell r="O5735" t="str">
            <v/>
          </cell>
          <cell r="P5735">
            <v>0</v>
          </cell>
          <cell r="Q5735">
            <v>0</v>
          </cell>
          <cell r="R5735">
            <v>0</v>
          </cell>
          <cell r="S5735">
            <v>0</v>
          </cell>
          <cell r="T5735">
            <v>0</v>
          </cell>
          <cell r="U5735" t="str">
            <v/>
          </cell>
          <cell r="V5735" t="str">
            <v/>
          </cell>
        </row>
        <row r="5736">
          <cell r="A5736">
            <v>5735</v>
          </cell>
          <cell r="B5736">
            <v>0</v>
          </cell>
          <cell r="C5736" t="str">
            <v/>
          </cell>
          <cell r="D5736" t="str">
            <v/>
          </cell>
          <cell r="E5736">
            <v>0</v>
          </cell>
          <cell r="F5736" t="str">
            <v/>
          </cell>
          <cell r="G5736" t="str">
            <v/>
          </cell>
          <cell r="H5736" t="str">
            <v/>
          </cell>
          <cell r="I5736" t="str">
            <v/>
          </cell>
          <cell r="J5736">
            <v>0</v>
          </cell>
          <cell r="K5736">
            <v>0</v>
          </cell>
          <cell r="L5736">
            <v>0</v>
          </cell>
          <cell r="M5736">
            <v>0</v>
          </cell>
          <cell r="N5736">
            <v>0</v>
          </cell>
          <cell r="O5736" t="str">
            <v/>
          </cell>
          <cell r="P5736">
            <v>0</v>
          </cell>
          <cell r="Q5736">
            <v>0</v>
          </cell>
          <cell r="R5736">
            <v>0</v>
          </cell>
          <cell r="S5736">
            <v>0</v>
          </cell>
          <cell r="T5736">
            <v>0</v>
          </cell>
          <cell r="U5736" t="str">
            <v/>
          </cell>
          <cell r="V5736" t="str">
            <v/>
          </cell>
        </row>
        <row r="5737">
          <cell r="A5737">
            <v>5736</v>
          </cell>
          <cell r="B5737">
            <v>0</v>
          </cell>
          <cell r="C5737" t="str">
            <v/>
          </cell>
          <cell r="D5737" t="str">
            <v/>
          </cell>
          <cell r="E5737">
            <v>0</v>
          </cell>
          <cell r="F5737" t="str">
            <v/>
          </cell>
          <cell r="G5737" t="str">
            <v/>
          </cell>
          <cell r="H5737" t="str">
            <v/>
          </cell>
          <cell r="I5737" t="str">
            <v/>
          </cell>
          <cell r="J5737">
            <v>0</v>
          </cell>
          <cell r="K5737">
            <v>0</v>
          </cell>
          <cell r="L5737">
            <v>0</v>
          </cell>
          <cell r="M5737">
            <v>0</v>
          </cell>
          <cell r="N5737">
            <v>0</v>
          </cell>
          <cell r="O5737" t="str">
            <v/>
          </cell>
          <cell r="P5737">
            <v>0</v>
          </cell>
          <cell r="Q5737">
            <v>0</v>
          </cell>
          <cell r="R5737">
            <v>0</v>
          </cell>
          <cell r="S5737">
            <v>0</v>
          </cell>
          <cell r="T5737">
            <v>0</v>
          </cell>
          <cell r="U5737" t="str">
            <v/>
          </cell>
          <cell r="V5737" t="str">
            <v/>
          </cell>
        </row>
        <row r="5738">
          <cell r="A5738">
            <v>5737</v>
          </cell>
          <cell r="B5738">
            <v>0</v>
          </cell>
          <cell r="C5738" t="str">
            <v/>
          </cell>
          <cell r="D5738" t="str">
            <v/>
          </cell>
          <cell r="E5738">
            <v>0</v>
          </cell>
          <cell r="F5738" t="str">
            <v/>
          </cell>
          <cell r="G5738" t="str">
            <v/>
          </cell>
          <cell r="H5738" t="str">
            <v/>
          </cell>
          <cell r="I5738" t="str">
            <v/>
          </cell>
          <cell r="J5738">
            <v>0</v>
          </cell>
          <cell r="K5738">
            <v>0</v>
          </cell>
          <cell r="L5738">
            <v>0</v>
          </cell>
          <cell r="M5738">
            <v>0</v>
          </cell>
          <cell r="N5738">
            <v>0</v>
          </cell>
          <cell r="O5738" t="str">
            <v/>
          </cell>
          <cell r="P5738">
            <v>0</v>
          </cell>
          <cell r="Q5738">
            <v>0</v>
          </cell>
          <cell r="R5738">
            <v>0</v>
          </cell>
          <cell r="S5738">
            <v>0</v>
          </cell>
          <cell r="T5738">
            <v>0</v>
          </cell>
          <cell r="U5738" t="str">
            <v/>
          </cell>
          <cell r="V5738" t="str">
            <v/>
          </cell>
        </row>
        <row r="5739">
          <cell r="A5739">
            <v>5738</v>
          </cell>
          <cell r="B5739">
            <v>0</v>
          </cell>
          <cell r="C5739" t="str">
            <v/>
          </cell>
          <cell r="D5739" t="str">
            <v/>
          </cell>
          <cell r="E5739">
            <v>0</v>
          </cell>
          <cell r="F5739" t="str">
            <v/>
          </cell>
          <cell r="G5739" t="str">
            <v/>
          </cell>
          <cell r="H5739" t="str">
            <v/>
          </cell>
          <cell r="I5739" t="str">
            <v/>
          </cell>
          <cell r="J5739">
            <v>0</v>
          </cell>
          <cell r="K5739">
            <v>0</v>
          </cell>
          <cell r="L5739">
            <v>0</v>
          </cell>
          <cell r="M5739">
            <v>0</v>
          </cell>
          <cell r="N5739">
            <v>0</v>
          </cell>
          <cell r="O5739" t="str">
            <v/>
          </cell>
          <cell r="P5739">
            <v>0</v>
          </cell>
          <cell r="Q5739">
            <v>0</v>
          </cell>
          <cell r="R5739">
            <v>0</v>
          </cell>
          <cell r="S5739">
            <v>0</v>
          </cell>
          <cell r="T5739">
            <v>0</v>
          </cell>
          <cell r="U5739" t="str">
            <v/>
          </cell>
          <cell r="V5739" t="str">
            <v/>
          </cell>
        </row>
        <row r="5740">
          <cell r="A5740">
            <v>5739</v>
          </cell>
          <cell r="B5740">
            <v>0</v>
          </cell>
          <cell r="C5740" t="str">
            <v/>
          </cell>
          <cell r="D5740" t="str">
            <v/>
          </cell>
          <cell r="E5740">
            <v>0</v>
          </cell>
          <cell r="F5740" t="str">
            <v/>
          </cell>
          <cell r="G5740" t="str">
            <v/>
          </cell>
          <cell r="H5740" t="str">
            <v/>
          </cell>
          <cell r="I5740" t="str">
            <v/>
          </cell>
          <cell r="J5740">
            <v>0</v>
          </cell>
          <cell r="K5740">
            <v>0</v>
          </cell>
          <cell r="L5740">
            <v>0</v>
          </cell>
          <cell r="M5740">
            <v>0</v>
          </cell>
          <cell r="N5740">
            <v>0</v>
          </cell>
          <cell r="O5740" t="str">
            <v/>
          </cell>
          <cell r="P5740">
            <v>0</v>
          </cell>
          <cell r="Q5740">
            <v>0</v>
          </cell>
          <cell r="R5740">
            <v>0</v>
          </cell>
          <cell r="S5740">
            <v>0</v>
          </cell>
          <cell r="T5740">
            <v>0</v>
          </cell>
          <cell r="U5740" t="str">
            <v/>
          </cell>
          <cell r="V5740" t="str">
            <v/>
          </cell>
        </row>
        <row r="5741">
          <cell r="A5741">
            <v>5740</v>
          </cell>
          <cell r="B5741">
            <v>0</v>
          </cell>
          <cell r="C5741" t="str">
            <v/>
          </cell>
          <cell r="D5741" t="str">
            <v/>
          </cell>
          <cell r="E5741">
            <v>0</v>
          </cell>
          <cell r="F5741" t="str">
            <v/>
          </cell>
          <cell r="G5741" t="str">
            <v/>
          </cell>
          <cell r="H5741" t="str">
            <v/>
          </cell>
          <cell r="I5741" t="str">
            <v/>
          </cell>
          <cell r="J5741">
            <v>0</v>
          </cell>
          <cell r="K5741">
            <v>0</v>
          </cell>
          <cell r="L5741">
            <v>0</v>
          </cell>
          <cell r="M5741">
            <v>0</v>
          </cell>
          <cell r="N5741">
            <v>0</v>
          </cell>
          <cell r="O5741" t="str">
            <v/>
          </cell>
          <cell r="P5741">
            <v>0</v>
          </cell>
          <cell r="Q5741">
            <v>0</v>
          </cell>
          <cell r="R5741">
            <v>0</v>
          </cell>
          <cell r="S5741">
            <v>0</v>
          </cell>
          <cell r="T5741">
            <v>0</v>
          </cell>
          <cell r="U5741" t="str">
            <v/>
          </cell>
          <cell r="V5741" t="str">
            <v/>
          </cell>
        </row>
        <row r="5742">
          <cell r="A5742">
            <v>5741</v>
          </cell>
          <cell r="B5742">
            <v>0</v>
          </cell>
          <cell r="C5742" t="str">
            <v/>
          </cell>
          <cell r="D5742" t="str">
            <v/>
          </cell>
          <cell r="E5742">
            <v>0</v>
          </cell>
          <cell r="F5742" t="str">
            <v/>
          </cell>
          <cell r="G5742" t="str">
            <v/>
          </cell>
          <cell r="H5742" t="str">
            <v/>
          </cell>
          <cell r="I5742" t="str">
            <v/>
          </cell>
          <cell r="J5742">
            <v>0</v>
          </cell>
          <cell r="K5742">
            <v>0</v>
          </cell>
          <cell r="L5742">
            <v>0</v>
          </cell>
          <cell r="M5742">
            <v>0</v>
          </cell>
          <cell r="N5742">
            <v>0</v>
          </cell>
          <cell r="O5742" t="str">
            <v/>
          </cell>
          <cell r="P5742">
            <v>0</v>
          </cell>
          <cell r="Q5742">
            <v>0</v>
          </cell>
          <cell r="R5742">
            <v>0</v>
          </cell>
          <cell r="S5742">
            <v>0</v>
          </cell>
          <cell r="T5742">
            <v>0</v>
          </cell>
          <cell r="U5742" t="str">
            <v/>
          </cell>
          <cell r="V5742" t="str">
            <v/>
          </cell>
        </row>
        <row r="5743">
          <cell r="A5743">
            <v>5742</v>
          </cell>
          <cell r="B5743">
            <v>0</v>
          </cell>
          <cell r="C5743" t="str">
            <v/>
          </cell>
          <cell r="D5743" t="str">
            <v/>
          </cell>
          <cell r="E5743">
            <v>0</v>
          </cell>
          <cell r="F5743" t="str">
            <v/>
          </cell>
          <cell r="G5743" t="str">
            <v/>
          </cell>
          <cell r="H5743" t="str">
            <v/>
          </cell>
          <cell r="I5743" t="str">
            <v/>
          </cell>
          <cell r="J5743">
            <v>0</v>
          </cell>
          <cell r="K5743">
            <v>0</v>
          </cell>
          <cell r="L5743">
            <v>0</v>
          </cell>
          <cell r="M5743">
            <v>0</v>
          </cell>
          <cell r="N5743">
            <v>0</v>
          </cell>
          <cell r="O5743" t="str">
            <v/>
          </cell>
          <cell r="P5743">
            <v>0</v>
          </cell>
          <cell r="Q5743">
            <v>0</v>
          </cell>
          <cell r="R5743">
            <v>0</v>
          </cell>
          <cell r="S5743">
            <v>0</v>
          </cell>
          <cell r="T5743">
            <v>0</v>
          </cell>
          <cell r="U5743" t="str">
            <v/>
          </cell>
          <cell r="V5743" t="str">
            <v/>
          </cell>
        </row>
        <row r="5744">
          <cell r="A5744">
            <v>5743</v>
          </cell>
          <cell r="B5744">
            <v>0</v>
          </cell>
          <cell r="C5744" t="str">
            <v/>
          </cell>
          <cell r="D5744" t="str">
            <v/>
          </cell>
          <cell r="E5744">
            <v>0</v>
          </cell>
          <cell r="F5744" t="str">
            <v/>
          </cell>
          <cell r="G5744" t="str">
            <v/>
          </cell>
          <cell r="H5744" t="str">
            <v/>
          </cell>
          <cell r="I5744" t="str">
            <v/>
          </cell>
          <cell r="J5744">
            <v>0</v>
          </cell>
          <cell r="K5744">
            <v>0</v>
          </cell>
          <cell r="L5744">
            <v>0</v>
          </cell>
          <cell r="M5744">
            <v>0</v>
          </cell>
          <cell r="N5744">
            <v>0</v>
          </cell>
          <cell r="O5744" t="str">
            <v/>
          </cell>
          <cell r="P5744">
            <v>0</v>
          </cell>
          <cell r="Q5744">
            <v>0</v>
          </cell>
          <cell r="R5744">
            <v>0</v>
          </cell>
          <cell r="S5744">
            <v>0</v>
          </cell>
          <cell r="T5744">
            <v>0</v>
          </cell>
          <cell r="U5744" t="str">
            <v/>
          </cell>
          <cell r="V5744" t="str">
            <v/>
          </cell>
        </row>
        <row r="5745">
          <cell r="A5745">
            <v>5744</v>
          </cell>
          <cell r="B5745">
            <v>0</v>
          </cell>
          <cell r="C5745" t="str">
            <v/>
          </cell>
          <cell r="D5745" t="str">
            <v/>
          </cell>
          <cell r="E5745">
            <v>0</v>
          </cell>
          <cell r="F5745" t="str">
            <v/>
          </cell>
          <cell r="G5745" t="str">
            <v/>
          </cell>
          <cell r="H5745" t="str">
            <v/>
          </cell>
          <cell r="I5745" t="str">
            <v/>
          </cell>
          <cell r="J5745">
            <v>0</v>
          </cell>
          <cell r="K5745">
            <v>0</v>
          </cell>
          <cell r="L5745">
            <v>0</v>
          </cell>
          <cell r="M5745">
            <v>0</v>
          </cell>
          <cell r="N5745">
            <v>0</v>
          </cell>
          <cell r="O5745" t="str">
            <v/>
          </cell>
          <cell r="P5745">
            <v>0</v>
          </cell>
          <cell r="Q5745">
            <v>0</v>
          </cell>
          <cell r="R5745">
            <v>0</v>
          </cell>
          <cell r="S5745">
            <v>0</v>
          </cell>
          <cell r="T5745">
            <v>0</v>
          </cell>
          <cell r="U5745" t="str">
            <v/>
          </cell>
          <cell r="V5745" t="str">
            <v/>
          </cell>
        </row>
        <row r="5746">
          <cell r="A5746">
            <v>5745</v>
          </cell>
          <cell r="B5746">
            <v>0</v>
          </cell>
          <cell r="C5746" t="str">
            <v/>
          </cell>
          <cell r="D5746" t="str">
            <v/>
          </cell>
          <cell r="E5746">
            <v>0</v>
          </cell>
          <cell r="F5746" t="str">
            <v/>
          </cell>
          <cell r="G5746" t="str">
            <v/>
          </cell>
          <cell r="H5746" t="str">
            <v/>
          </cell>
          <cell r="I5746" t="str">
            <v/>
          </cell>
          <cell r="J5746">
            <v>0</v>
          </cell>
          <cell r="K5746">
            <v>0</v>
          </cell>
          <cell r="L5746">
            <v>0</v>
          </cell>
          <cell r="M5746">
            <v>0</v>
          </cell>
          <cell r="N5746">
            <v>0</v>
          </cell>
          <cell r="O5746" t="str">
            <v/>
          </cell>
          <cell r="P5746">
            <v>0</v>
          </cell>
          <cell r="Q5746">
            <v>0</v>
          </cell>
          <cell r="R5746">
            <v>0</v>
          </cell>
          <cell r="S5746">
            <v>0</v>
          </cell>
          <cell r="T5746">
            <v>0</v>
          </cell>
          <cell r="U5746" t="str">
            <v/>
          </cell>
          <cell r="V5746" t="str">
            <v/>
          </cell>
        </row>
        <row r="5747">
          <cell r="A5747">
            <v>5746</v>
          </cell>
          <cell r="B5747">
            <v>0</v>
          </cell>
          <cell r="C5747" t="str">
            <v/>
          </cell>
          <cell r="D5747" t="str">
            <v/>
          </cell>
          <cell r="E5747">
            <v>0</v>
          </cell>
          <cell r="F5747" t="str">
            <v/>
          </cell>
          <cell r="G5747" t="str">
            <v/>
          </cell>
          <cell r="H5747" t="str">
            <v/>
          </cell>
          <cell r="I5747" t="str">
            <v/>
          </cell>
          <cell r="J5747">
            <v>0</v>
          </cell>
          <cell r="K5747">
            <v>0</v>
          </cell>
          <cell r="L5747">
            <v>0</v>
          </cell>
          <cell r="M5747">
            <v>0</v>
          </cell>
          <cell r="N5747">
            <v>0</v>
          </cell>
          <cell r="O5747" t="str">
            <v/>
          </cell>
          <cell r="P5747">
            <v>0</v>
          </cell>
          <cell r="Q5747">
            <v>0</v>
          </cell>
          <cell r="R5747">
            <v>0</v>
          </cell>
          <cell r="S5747">
            <v>0</v>
          </cell>
          <cell r="T5747">
            <v>0</v>
          </cell>
          <cell r="U5747" t="str">
            <v/>
          </cell>
          <cell r="V5747" t="str">
            <v/>
          </cell>
        </row>
        <row r="5748">
          <cell r="A5748">
            <v>5747</v>
          </cell>
          <cell r="B5748">
            <v>0</v>
          </cell>
          <cell r="C5748" t="str">
            <v/>
          </cell>
          <cell r="D5748" t="str">
            <v/>
          </cell>
          <cell r="E5748">
            <v>0</v>
          </cell>
          <cell r="F5748" t="str">
            <v/>
          </cell>
          <cell r="G5748" t="str">
            <v/>
          </cell>
          <cell r="H5748" t="str">
            <v/>
          </cell>
          <cell r="I5748" t="str">
            <v/>
          </cell>
          <cell r="J5748">
            <v>0</v>
          </cell>
          <cell r="K5748">
            <v>0</v>
          </cell>
          <cell r="L5748">
            <v>0</v>
          </cell>
          <cell r="M5748">
            <v>0</v>
          </cell>
          <cell r="N5748">
            <v>0</v>
          </cell>
          <cell r="O5748" t="str">
            <v/>
          </cell>
          <cell r="P5748">
            <v>0</v>
          </cell>
          <cell r="Q5748">
            <v>0</v>
          </cell>
          <cell r="R5748">
            <v>0</v>
          </cell>
          <cell r="S5748">
            <v>0</v>
          </cell>
          <cell r="T5748">
            <v>0</v>
          </cell>
          <cell r="U5748" t="str">
            <v/>
          </cell>
          <cell r="V5748" t="str">
            <v/>
          </cell>
        </row>
        <row r="5749">
          <cell r="A5749">
            <v>5748</v>
          </cell>
          <cell r="B5749">
            <v>0</v>
          </cell>
          <cell r="C5749" t="str">
            <v/>
          </cell>
          <cell r="D5749" t="str">
            <v/>
          </cell>
          <cell r="E5749">
            <v>0</v>
          </cell>
          <cell r="F5749" t="str">
            <v/>
          </cell>
          <cell r="G5749" t="str">
            <v/>
          </cell>
          <cell r="H5749" t="str">
            <v/>
          </cell>
          <cell r="I5749" t="str">
            <v/>
          </cell>
          <cell r="J5749">
            <v>0</v>
          </cell>
          <cell r="K5749">
            <v>0</v>
          </cell>
          <cell r="L5749">
            <v>0</v>
          </cell>
          <cell r="M5749">
            <v>0</v>
          </cell>
          <cell r="N5749">
            <v>0</v>
          </cell>
          <cell r="O5749" t="str">
            <v/>
          </cell>
          <cell r="P5749">
            <v>0</v>
          </cell>
          <cell r="Q5749">
            <v>0</v>
          </cell>
          <cell r="R5749">
            <v>0</v>
          </cell>
          <cell r="S5749">
            <v>0</v>
          </cell>
          <cell r="T5749">
            <v>0</v>
          </cell>
          <cell r="U5749" t="str">
            <v/>
          </cell>
          <cell r="V5749" t="str">
            <v/>
          </cell>
        </row>
        <row r="5750">
          <cell r="A5750">
            <v>5749</v>
          </cell>
          <cell r="B5750">
            <v>0</v>
          </cell>
          <cell r="C5750" t="str">
            <v/>
          </cell>
          <cell r="D5750" t="str">
            <v/>
          </cell>
          <cell r="E5750">
            <v>0</v>
          </cell>
          <cell r="F5750" t="str">
            <v/>
          </cell>
          <cell r="G5750" t="str">
            <v/>
          </cell>
          <cell r="H5750" t="str">
            <v/>
          </cell>
          <cell r="I5750" t="str">
            <v/>
          </cell>
          <cell r="J5750">
            <v>0</v>
          </cell>
          <cell r="K5750">
            <v>0</v>
          </cell>
          <cell r="L5750">
            <v>0</v>
          </cell>
          <cell r="M5750">
            <v>0</v>
          </cell>
          <cell r="N5750">
            <v>0</v>
          </cell>
          <cell r="O5750" t="str">
            <v/>
          </cell>
          <cell r="P5750">
            <v>0</v>
          </cell>
          <cell r="Q5750">
            <v>0</v>
          </cell>
          <cell r="R5750">
            <v>0</v>
          </cell>
          <cell r="S5750">
            <v>0</v>
          </cell>
          <cell r="T5750">
            <v>0</v>
          </cell>
          <cell r="U5750" t="str">
            <v/>
          </cell>
          <cell r="V5750" t="str">
            <v/>
          </cell>
        </row>
        <row r="5751">
          <cell r="A5751">
            <v>5750</v>
          </cell>
          <cell r="B5751">
            <v>0</v>
          </cell>
          <cell r="C5751" t="str">
            <v/>
          </cell>
          <cell r="D5751" t="str">
            <v/>
          </cell>
          <cell r="E5751">
            <v>0</v>
          </cell>
          <cell r="F5751" t="str">
            <v/>
          </cell>
          <cell r="G5751" t="str">
            <v/>
          </cell>
          <cell r="H5751" t="str">
            <v/>
          </cell>
          <cell r="I5751" t="str">
            <v/>
          </cell>
          <cell r="J5751">
            <v>0</v>
          </cell>
          <cell r="K5751">
            <v>0</v>
          </cell>
          <cell r="L5751">
            <v>0</v>
          </cell>
          <cell r="M5751">
            <v>0</v>
          </cell>
          <cell r="N5751">
            <v>0</v>
          </cell>
          <cell r="O5751" t="str">
            <v/>
          </cell>
          <cell r="P5751">
            <v>0</v>
          </cell>
          <cell r="Q5751">
            <v>0</v>
          </cell>
          <cell r="R5751">
            <v>0</v>
          </cell>
          <cell r="S5751">
            <v>0</v>
          </cell>
          <cell r="T5751">
            <v>0</v>
          </cell>
          <cell r="U5751" t="str">
            <v/>
          </cell>
          <cell r="V5751" t="str">
            <v/>
          </cell>
        </row>
        <row r="5752">
          <cell r="A5752">
            <v>5751</v>
          </cell>
          <cell r="B5752">
            <v>0</v>
          </cell>
          <cell r="C5752" t="str">
            <v/>
          </cell>
          <cell r="D5752" t="str">
            <v/>
          </cell>
          <cell r="E5752">
            <v>0</v>
          </cell>
          <cell r="F5752" t="str">
            <v/>
          </cell>
          <cell r="G5752" t="str">
            <v/>
          </cell>
          <cell r="H5752" t="str">
            <v/>
          </cell>
          <cell r="I5752" t="str">
            <v/>
          </cell>
          <cell r="J5752">
            <v>0</v>
          </cell>
          <cell r="K5752">
            <v>0</v>
          </cell>
          <cell r="L5752">
            <v>0</v>
          </cell>
          <cell r="M5752">
            <v>0</v>
          </cell>
          <cell r="N5752">
            <v>0</v>
          </cell>
          <cell r="O5752" t="str">
            <v/>
          </cell>
          <cell r="P5752">
            <v>0</v>
          </cell>
          <cell r="Q5752">
            <v>0</v>
          </cell>
          <cell r="R5752">
            <v>0</v>
          </cell>
          <cell r="S5752">
            <v>0</v>
          </cell>
          <cell r="T5752">
            <v>0</v>
          </cell>
          <cell r="U5752" t="str">
            <v/>
          </cell>
          <cell r="V5752" t="str">
            <v/>
          </cell>
        </row>
        <row r="5753">
          <cell r="A5753">
            <v>5752</v>
          </cell>
          <cell r="B5753">
            <v>0</v>
          </cell>
          <cell r="C5753" t="str">
            <v/>
          </cell>
          <cell r="D5753" t="str">
            <v/>
          </cell>
          <cell r="E5753">
            <v>0</v>
          </cell>
          <cell r="F5753" t="str">
            <v/>
          </cell>
          <cell r="G5753" t="str">
            <v/>
          </cell>
          <cell r="H5753" t="str">
            <v/>
          </cell>
          <cell r="I5753" t="str">
            <v/>
          </cell>
          <cell r="J5753">
            <v>0</v>
          </cell>
          <cell r="K5753">
            <v>0</v>
          </cell>
          <cell r="L5753">
            <v>0</v>
          </cell>
          <cell r="M5753">
            <v>0</v>
          </cell>
          <cell r="N5753">
            <v>0</v>
          </cell>
          <cell r="O5753" t="str">
            <v/>
          </cell>
          <cell r="P5753">
            <v>0</v>
          </cell>
          <cell r="Q5753">
            <v>0</v>
          </cell>
          <cell r="R5753">
            <v>0</v>
          </cell>
          <cell r="S5753">
            <v>0</v>
          </cell>
          <cell r="T5753">
            <v>0</v>
          </cell>
          <cell r="U5753" t="str">
            <v/>
          </cell>
          <cell r="V5753" t="str">
            <v/>
          </cell>
        </row>
        <row r="5754">
          <cell r="A5754">
            <v>5753</v>
          </cell>
          <cell r="B5754">
            <v>0</v>
          </cell>
          <cell r="C5754" t="str">
            <v/>
          </cell>
          <cell r="D5754" t="str">
            <v/>
          </cell>
          <cell r="E5754">
            <v>0</v>
          </cell>
          <cell r="F5754" t="str">
            <v/>
          </cell>
          <cell r="G5754" t="str">
            <v/>
          </cell>
          <cell r="H5754" t="str">
            <v/>
          </cell>
          <cell r="I5754" t="str">
            <v/>
          </cell>
          <cell r="J5754">
            <v>0</v>
          </cell>
          <cell r="K5754">
            <v>0</v>
          </cell>
          <cell r="L5754">
            <v>0</v>
          </cell>
          <cell r="M5754">
            <v>0</v>
          </cell>
          <cell r="N5754">
            <v>0</v>
          </cell>
          <cell r="O5754" t="str">
            <v/>
          </cell>
          <cell r="P5754">
            <v>0</v>
          </cell>
          <cell r="Q5754">
            <v>0</v>
          </cell>
          <cell r="R5754">
            <v>0</v>
          </cell>
          <cell r="S5754">
            <v>0</v>
          </cell>
          <cell r="T5754">
            <v>0</v>
          </cell>
          <cell r="U5754" t="str">
            <v/>
          </cell>
          <cell r="V5754" t="str">
            <v/>
          </cell>
        </row>
        <row r="5755">
          <cell r="A5755">
            <v>5754</v>
          </cell>
          <cell r="B5755">
            <v>0</v>
          </cell>
          <cell r="C5755" t="str">
            <v/>
          </cell>
          <cell r="D5755" t="str">
            <v/>
          </cell>
          <cell r="E5755">
            <v>0</v>
          </cell>
          <cell r="F5755" t="str">
            <v/>
          </cell>
          <cell r="G5755" t="str">
            <v/>
          </cell>
          <cell r="H5755" t="str">
            <v/>
          </cell>
          <cell r="I5755" t="str">
            <v/>
          </cell>
          <cell r="J5755">
            <v>0</v>
          </cell>
          <cell r="K5755">
            <v>0</v>
          </cell>
          <cell r="L5755">
            <v>0</v>
          </cell>
          <cell r="M5755">
            <v>0</v>
          </cell>
          <cell r="N5755">
            <v>0</v>
          </cell>
          <cell r="O5755" t="str">
            <v/>
          </cell>
          <cell r="P5755">
            <v>0</v>
          </cell>
          <cell r="Q5755">
            <v>0</v>
          </cell>
          <cell r="R5755">
            <v>0</v>
          </cell>
          <cell r="S5755">
            <v>0</v>
          </cell>
          <cell r="T5755">
            <v>0</v>
          </cell>
          <cell r="U5755" t="str">
            <v/>
          </cell>
          <cell r="V5755" t="str">
            <v/>
          </cell>
        </row>
        <row r="5756">
          <cell r="A5756">
            <v>5755</v>
          </cell>
          <cell r="B5756">
            <v>0</v>
          </cell>
          <cell r="C5756" t="str">
            <v/>
          </cell>
          <cell r="D5756" t="str">
            <v/>
          </cell>
          <cell r="E5756">
            <v>0</v>
          </cell>
          <cell r="F5756" t="str">
            <v/>
          </cell>
          <cell r="G5756" t="str">
            <v/>
          </cell>
          <cell r="H5756" t="str">
            <v/>
          </cell>
          <cell r="I5756" t="str">
            <v/>
          </cell>
          <cell r="J5756">
            <v>0</v>
          </cell>
          <cell r="K5756">
            <v>0</v>
          </cell>
          <cell r="L5756">
            <v>0</v>
          </cell>
          <cell r="M5756">
            <v>0</v>
          </cell>
          <cell r="N5756">
            <v>0</v>
          </cell>
          <cell r="O5756" t="str">
            <v/>
          </cell>
          <cell r="P5756">
            <v>0</v>
          </cell>
          <cell r="Q5756">
            <v>0</v>
          </cell>
          <cell r="R5756">
            <v>0</v>
          </cell>
          <cell r="S5756">
            <v>0</v>
          </cell>
          <cell r="T5756">
            <v>0</v>
          </cell>
          <cell r="U5756" t="str">
            <v/>
          </cell>
          <cell r="V5756" t="str">
            <v/>
          </cell>
        </row>
        <row r="5757">
          <cell r="A5757">
            <v>5756</v>
          </cell>
          <cell r="B5757">
            <v>0</v>
          </cell>
          <cell r="C5757" t="str">
            <v/>
          </cell>
          <cell r="D5757" t="str">
            <v/>
          </cell>
          <cell r="E5757">
            <v>0</v>
          </cell>
          <cell r="F5757" t="str">
            <v/>
          </cell>
          <cell r="G5757" t="str">
            <v/>
          </cell>
          <cell r="H5757" t="str">
            <v/>
          </cell>
          <cell r="I5757" t="str">
            <v/>
          </cell>
          <cell r="J5757">
            <v>0</v>
          </cell>
          <cell r="K5757">
            <v>0</v>
          </cell>
          <cell r="L5757">
            <v>0</v>
          </cell>
          <cell r="M5757">
            <v>0</v>
          </cell>
          <cell r="N5757">
            <v>0</v>
          </cell>
          <cell r="O5757" t="str">
            <v/>
          </cell>
          <cell r="P5757">
            <v>0</v>
          </cell>
          <cell r="Q5757">
            <v>0</v>
          </cell>
          <cell r="R5757">
            <v>0</v>
          </cell>
          <cell r="S5757">
            <v>0</v>
          </cell>
          <cell r="T5757">
            <v>0</v>
          </cell>
          <cell r="U5757" t="str">
            <v/>
          </cell>
          <cell r="V5757" t="str">
            <v/>
          </cell>
        </row>
        <row r="5758">
          <cell r="A5758">
            <v>5757</v>
          </cell>
          <cell r="B5758">
            <v>0</v>
          </cell>
          <cell r="C5758" t="str">
            <v/>
          </cell>
          <cell r="D5758" t="str">
            <v/>
          </cell>
          <cell r="E5758">
            <v>0</v>
          </cell>
          <cell r="F5758" t="str">
            <v/>
          </cell>
          <cell r="G5758" t="str">
            <v/>
          </cell>
          <cell r="H5758" t="str">
            <v/>
          </cell>
          <cell r="I5758" t="str">
            <v/>
          </cell>
          <cell r="J5758">
            <v>0</v>
          </cell>
          <cell r="K5758">
            <v>0</v>
          </cell>
          <cell r="L5758">
            <v>0</v>
          </cell>
          <cell r="M5758">
            <v>0</v>
          </cell>
          <cell r="N5758">
            <v>0</v>
          </cell>
          <cell r="O5758" t="str">
            <v/>
          </cell>
          <cell r="P5758">
            <v>0</v>
          </cell>
          <cell r="Q5758">
            <v>0</v>
          </cell>
          <cell r="R5758">
            <v>0</v>
          </cell>
          <cell r="S5758">
            <v>0</v>
          </cell>
          <cell r="T5758">
            <v>0</v>
          </cell>
          <cell r="U5758" t="str">
            <v/>
          </cell>
          <cell r="V5758" t="str">
            <v/>
          </cell>
        </row>
        <row r="5759">
          <cell r="A5759">
            <v>5758</v>
          </cell>
          <cell r="B5759">
            <v>0</v>
          </cell>
          <cell r="C5759" t="str">
            <v/>
          </cell>
          <cell r="D5759" t="str">
            <v/>
          </cell>
          <cell r="E5759">
            <v>0</v>
          </cell>
          <cell r="F5759" t="str">
            <v/>
          </cell>
          <cell r="G5759" t="str">
            <v/>
          </cell>
          <cell r="H5759" t="str">
            <v/>
          </cell>
          <cell r="I5759" t="str">
            <v/>
          </cell>
          <cell r="J5759">
            <v>0</v>
          </cell>
          <cell r="K5759">
            <v>0</v>
          </cell>
          <cell r="L5759">
            <v>0</v>
          </cell>
          <cell r="M5759">
            <v>0</v>
          </cell>
          <cell r="N5759">
            <v>0</v>
          </cell>
          <cell r="O5759" t="str">
            <v/>
          </cell>
          <cell r="P5759">
            <v>0</v>
          </cell>
          <cell r="Q5759">
            <v>0</v>
          </cell>
          <cell r="R5759">
            <v>0</v>
          </cell>
          <cell r="S5759">
            <v>0</v>
          </cell>
          <cell r="T5759">
            <v>0</v>
          </cell>
          <cell r="U5759" t="str">
            <v/>
          </cell>
          <cell r="V5759" t="str">
            <v/>
          </cell>
        </row>
        <row r="5760">
          <cell r="A5760">
            <v>5759</v>
          </cell>
          <cell r="B5760">
            <v>0</v>
          </cell>
          <cell r="C5760" t="str">
            <v/>
          </cell>
          <cell r="D5760" t="str">
            <v/>
          </cell>
          <cell r="E5760">
            <v>0</v>
          </cell>
          <cell r="F5760" t="str">
            <v/>
          </cell>
          <cell r="G5760" t="str">
            <v/>
          </cell>
          <cell r="H5760" t="str">
            <v/>
          </cell>
          <cell r="I5760" t="str">
            <v/>
          </cell>
          <cell r="J5760">
            <v>0</v>
          </cell>
          <cell r="K5760">
            <v>0</v>
          </cell>
          <cell r="L5760">
            <v>0</v>
          </cell>
          <cell r="M5760">
            <v>0</v>
          </cell>
          <cell r="N5760">
            <v>0</v>
          </cell>
          <cell r="O5760" t="str">
            <v/>
          </cell>
          <cell r="P5760">
            <v>0</v>
          </cell>
          <cell r="Q5760">
            <v>0</v>
          </cell>
          <cell r="R5760">
            <v>0</v>
          </cell>
          <cell r="S5760">
            <v>0</v>
          </cell>
          <cell r="T5760">
            <v>0</v>
          </cell>
          <cell r="U5760" t="str">
            <v/>
          </cell>
          <cell r="V5760" t="str">
            <v/>
          </cell>
        </row>
        <row r="5761">
          <cell r="A5761">
            <v>5760</v>
          </cell>
          <cell r="B5761">
            <v>0</v>
          </cell>
          <cell r="C5761" t="str">
            <v/>
          </cell>
          <cell r="D5761" t="str">
            <v/>
          </cell>
          <cell r="E5761">
            <v>0</v>
          </cell>
          <cell r="F5761" t="str">
            <v/>
          </cell>
          <cell r="G5761" t="str">
            <v/>
          </cell>
          <cell r="H5761" t="str">
            <v/>
          </cell>
          <cell r="I5761" t="str">
            <v/>
          </cell>
          <cell r="J5761">
            <v>0</v>
          </cell>
          <cell r="K5761">
            <v>0</v>
          </cell>
          <cell r="L5761">
            <v>0</v>
          </cell>
          <cell r="M5761">
            <v>0</v>
          </cell>
          <cell r="N5761">
            <v>0</v>
          </cell>
          <cell r="O5761" t="str">
            <v/>
          </cell>
          <cell r="P5761">
            <v>0</v>
          </cell>
          <cell r="Q5761">
            <v>0</v>
          </cell>
          <cell r="R5761">
            <v>0</v>
          </cell>
          <cell r="S5761">
            <v>0</v>
          </cell>
          <cell r="T5761">
            <v>0</v>
          </cell>
          <cell r="U5761" t="str">
            <v/>
          </cell>
          <cell r="V5761" t="str">
            <v/>
          </cell>
        </row>
        <row r="5762">
          <cell r="A5762">
            <v>5761</v>
          </cell>
          <cell r="B5762">
            <v>0</v>
          </cell>
          <cell r="C5762" t="str">
            <v/>
          </cell>
          <cell r="D5762" t="str">
            <v/>
          </cell>
          <cell r="E5762">
            <v>0</v>
          </cell>
          <cell r="F5762" t="str">
            <v/>
          </cell>
          <cell r="G5762" t="str">
            <v/>
          </cell>
          <cell r="H5762" t="str">
            <v/>
          </cell>
          <cell r="I5762" t="str">
            <v/>
          </cell>
          <cell r="J5762">
            <v>0</v>
          </cell>
          <cell r="K5762">
            <v>0</v>
          </cell>
          <cell r="L5762">
            <v>0</v>
          </cell>
          <cell r="M5762">
            <v>0</v>
          </cell>
          <cell r="N5762">
            <v>0</v>
          </cell>
          <cell r="O5762" t="str">
            <v/>
          </cell>
          <cell r="P5762">
            <v>0</v>
          </cell>
          <cell r="Q5762">
            <v>0</v>
          </cell>
          <cell r="R5762">
            <v>0</v>
          </cell>
          <cell r="S5762">
            <v>0</v>
          </cell>
          <cell r="T5762">
            <v>0</v>
          </cell>
          <cell r="U5762" t="str">
            <v/>
          </cell>
          <cell r="V5762" t="str">
            <v/>
          </cell>
        </row>
        <row r="5763">
          <cell r="A5763">
            <v>5762</v>
          </cell>
          <cell r="B5763">
            <v>0</v>
          </cell>
          <cell r="C5763" t="str">
            <v/>
          </cell>
          <cell r="D5763" t="str">
            <v/>
          </cell>
          <cell r="E5763">
            <v>0</v>
          </cell>
          <cell r="F5763" t="str">
            <v/>
          </cell>
          <cell r="G5763" t="str">
            <v/>
          </cell>
          <cell r="H5763" t="str">
            <v/>
          </cell>
          <cell r="I5763" t="str">
            <v/>
          </cell>
          <cell r="J5763">
            <v>0</v>
          </cell>
          <cell r="K5763">
            <v>0</v>
          </cell>
          <cell r="L5763">
            <v>0</v>
          </cell>
          <cell r="M5763">
            <v>0</v>
          </cell>
          <cell r="N5763">
            <v>0</v>
          </cell>
          <cell r="O5763" t="str">
            <v/>
          </cell>
          <cell r="P5763">
            <v>0</v>
          </cell>
          <cell r="Q5763">
            <v>0</v>
          </cell>
          <cell r="R5763">
            <v>0</v>
          </cell>
          <cell r="S5763">
            <v>0</v>
          </cell>
          <cell r="T5763">
            <v>0</v>
          </cell>
          <cell r="U5763" t="str">
            <v/>
          </cell>
          <cell r="V5763" t="str">
            <v/>
          </cell>
        </row>
        <row r="5764">
          <cell r="A5764">
            <v>5763</v>
          </cell>
          <cell r="B5764">
            <v>0</v>
          </cell>
          <cell r="C5764" t="str">
            <v/>
          </cell>
          <cell r="D5764" t="str">
            <v/>
          </cell>
          <cell r="E5764">
            <v>0</v>
          </cell>
          <cell r="F5764" t="str">
            <v/>
          </cell>
          <cell r="G5764" t="str">
            <v/>
          </cell>
          <cell r="H5764" t="str">
            <v/>
          </cell>
          <cell r="I5764" t="str">
            <v/>
          </cell>
          <cell r="J5764">
            <v>0</v>
          </cell>
          <cell r="K5764">
            <v>0</v>
          </cell>
          <cell r="L5764">
            <v>0</v>
          </cell>
          <cell r="M5764">
            <v>0</v>
          </cell>
          <cell r="N5764">
            <v>0</v>
          </cell>
          <cell r="O5764" t="str">
            <v/>
          </cell>
          <cell r="P5764">
            <v>0</v>
          </cell>
          <cell r="Q5764">
            <v>0</v>
          </cell>
          <cell r="R5764">
            <v>0</v>
          </cell>
          <cell r="S5764">
            <v>0</v>
          </cell>
          <cell r="T5764">
            <v>0</v>
          </cell>
          <cell r="U5764" t="str">
            <v/>
          </cell>
          <cell r="V5764" t="str">
            <v/>
          </cell>
        </row>
        <row r="5765">
          <cell r="A5765">
            <v>5764</v>
          </cell>
          <cell r="B5765">
            <v>0</v>
          </cell>
          <cell r="C5765" t="str">
            <v/>
          </cell>
          <cell r="D5765" t="str">
            <v/>
          </cell>
          <cell r="E5765">
            <v>0</v>
          </cell>
          <cell r="F5765" t="str">
            <v/>
          </cell>
          <cell r="G5765" t="str">
            <v/>
          </cell>
          <cell r="H5765" t="str">
            <v/>
          </cell>
          <cell r="I5765" t="str">
            <v/>
          </cell>
          <cell r="J5765">
            <v>0</v>
          </cell>
          <cell r="K5765">
            <v>0</v>
          </cell>
          <cell r="L5765">
            <v>0</v>
          </cell>
          <cell r="M5765">
            <v>0</v>
          </cell>
          <cell r="N5765">
            <v>0</v>
          </cell>
          <cell r="O5765" t="str">
            <v/>
          </cell>
          <cell r="P5765">
            <v>0</v>
          </cell>
          <cell r="Q5765">
            <v>0</v>
          </cell>
          <cell r="R5765">
            <v>0</v>
          </cell>
          <cell r="S5765">
            <v>0</v>
          </cell>
          <cell r="T5765">
            <v>0</v>
          </cell>
          <cell r="U5765" t="str">
            <v/>
          </cell>
          <cell r="V5765" t="str">
            <v/>
          </cell>
        </row>
        <row r="5766">
          <cell r="A5766">
            <v>5765</v>
          </cell>
          <cell r="B5766">
            <v>0</v>
          </cell>
          <cell r="C5766" t="str">
            <v/>
          </cell>
          <cell r="D5766" t="str">
            <v/>
          </cell>
          <cell r="E5766">
            <v>0</v>
          </cell>
          <cell r="F5766" t="str">
            <v/>
          </cell>
          <cell r="G5766" t="str">
            <v/>
          </cell>
          <cell r="H5766" t="str">
            <v/>
          </cell>
          <cell r="I5766" t="str">
            <v/>
          </cell>
          <cell r="J5766">
            <v>0</v>
          </cell>
          <cell r="K5766">
            <v>0</v>
          </cell>
          <cell r="L5766">
            <v>0</v>
          </cell>
          <cell r="M5766">
            <v>0</v>
          </cell>
          <cell r="N5766">
            <v>0</v>
          </cell>
          <cell r="O5766" t="str">
            <v/>
          </cell>
          <cell r="P5766">
            <v>0</v>
          </cell>
          <cell r="Q5766">
            <v>0</v>
          </cell>
          <cell r="R5766">
            <v>0</v>
          </cell>
          <cell r="S5766">
            <v>0</v>
          </cell>
          <cell r="T5766">
            <v>0</v>
          </cell>
          <cell r="U5766" t="str">
            <v/>
          </cell>
          <cell r="V5766" t="str">
            <v/>
          </cell>
        </row>
        <row r="5767">
          <cell r="A5767">
            <v>5766</v>
          </cell>
          <cell r="B5767">
            <v>0</v>
          </cell>
          <cell r="C5767" t="str">
            <v/>
          </cell>
          <cell r="D5767" t="str">
            <v/>
          </cell>
          <cell r="E5767">
            <v>0</v>
          </cell>
          <cell r="F5767" t="str">
            <v/>
          </cell>
          <cell r="G5767" t="str">
            <v/>
          </cell>
          <cell r="H5767" t="str">
            <v/>
          </cell>
          <cell r="I5767" t="str">
            <v/>
          </cell>
          <cell r="J5767">
            <v>0</v>
          </cell>
          <cell r="K5767">
            <v>0</v>
          </cell>
          <cell r="L5767">
            <v>0</v>
          </cell>
          <cell r="M5767">
            <v>0</v>
          </cell>
          <cell r="N5767">
            <v>0</v>
          </cell>
          <cell r="O5767" t="str">
            <v/>
          </cell>
          <cell r="P5767">
            <v>0</v>
          </cell>
          <cell r="Q5767">
            <v>0</v>
          </cell>
          <cell r="R5767">
            <v>0</v>
          </cell>
          <cell r="S5767">
            <v>0</v>
          </cell>
          <cell r="T5767">
            <v>0</v>
          </cell>
          <cell r="U5767" t="str">
            <v/>
          </cell>
          <cell r="V5767" t="str">
            <v/>
          </cell>
        </row>
        <row r="5768">
          <cell r="A5768">
            <v>5767</v>
          </cell>
          <cell r="B5768">
            <v>0</v>
          </cell>
          <cell r="C5768" t="str">
            <v/>
          </cell>
          <cell r="D5768" t="str">
            <v/>
          </cell>
          <cell r="E5768">
            <v>0</v>
          </cell>
          <cell r="F5768" t="str">
            <v/>
          </cell>
          <cell r="G5768" t="str">
            <v/>
          </cell>
          <cell r="H5768" t="str">
            <v/>
          </cell>
          <cell r="I5768" t="str">
            <v/>
          </cell>
          <cell r="J5768">
            <v>0</v>
          </cell>
          <cell r="K5768">
            <v>0</v>
          </cell>
          <cell r="L5768">
            <v>0</v>
          </cell>
          <cell r="M5768">
            <v>0</v>
          </cell>
          <cell r="N5768">
            <v>0</v>
          </cell>
          <cell r="O5768" t="str">
            <v/>
          </cell>
          <cell r="P5768">
            <v>0</v>
          </cell>
          <cell r="Q5768">
            <v>0</v>
          </cell>
          <cell r="R5768">
            <v>0</v>
          </cell>
          <cell r="S5768">
            <v>0</v>
          </cell>
          <cell r="T5768">
            <v>0</v>
          </cell>
          <cell r="U5768" t="str">
            <v/>
          </cell>
          <cell r="V5768" t="str">
            <v/>
          </cell>
        </row>
        <row r="5769">
          <cell r="A5769">
            <v>5768</v>
          </cell>
          <cell r="B5769">
            <v>0</v>
          </cell>
          <cell r="C5769" t="str">
            <v/>
          </cell>
          <cell r="D5769" t="str">
            <v/>
          </cell>
          <cell r="E5769">
            <v>0</v>
          </cell>
          <cell r="F5769" t="str">
            <v/>
          </cell>
          <cell r="G5769" t="str">
            <v/>
          </cell>
          <cell r="H5769" t="str">
            <v/>
          </cell>
          <cell r="I5769" t="str">
            <v/>
          </cell>
          <cell r="J5769">
            <v>0</v>
          </cell>
          <cell r="K5769">
            <v>0</v>
          </cell>
          <cell r="L5769">
            <v>0</v>
          </cell>
          <cell r="M5769">
            <v>0</v>
          </cell>
          <cell r="N5769">
            <v>0</v>
          </cell>
          <cell r="O5769" t="str">
            <v/>
          </cell>
          <cell r="P5769">
            <v>0</v>
          </cell>
          <cell r="Q5769">
            <v>0</v>
          </cell>
          <cell r="R5769">
            <v>0</v>
          </cell>
          <cell r="S5769">
            <v>0</v>
          </cell>
          <cell r="T5769">
            <v>0</v>
          </cell>
          <cell r="U5769" t="str">
            <v/>
          </cell>
          <cell r="V5769" t="str">
            <v/>
          </cell>
        </row>
        <row r="5770">
          <cell r="A5770">
            <v>5769</v>
          </cell>
          <cell r="B5770">
            <v>0</v>
          </cell>
          <cell r="C5770" t="str">
            <v/>
          </cell>
          <cell r="D5770" t="str">
            <v/>
          </cell>
          <cell r="E5770">
            <v>0</v>
          </cell>
          <cell r="F5770" t="str">
            <v/>
          </cell>
          <cell r="G5770" t="str">
            <v/>
          </cell>
          <cell r="H5770" t="str">
            <v/>
          </cell>
          <cell r="I5770" t="str">
            <v/>
          </cell>
          <cell r="J5770">
            <v>0</v>
          </cell>
          <cell r="K5770">
            <v>0</v>
          </cell>
          <cell r="L5770">
            <v>0</v>
          </cell>
          <cell r="M5770">
            <v>0</v>
          </cell>
          <cell r="N5770">
            <v>0</v>
          </cell>
          <cell r="O5770" t="str">
            <v/>
          </cell>
          <cell r="P5770">
            <v>0</v>
          </cell>
          <cell r="Q5770">
            <v>0</v>
          </cell>
          <cell r="R5770">
            <v>0</v>
          </cell>
          <cell r="S5770">
            <v>0</v>
          </cell>
          <cell r="T5770">
            <v>0</v>
          </cell>
          <cell r="U5770" t="str">
            <v/>
          </cell>
          <cell r="V5770" t="str">
            <v/>
          </cell>
        </row>
        <row r="5771">
          <cell r="A5771">
            <v>5770</v>
          </cell>
          <cell r="B5771">
            <v>0</v>
          </cell>
          <cell r="C5771" t="str">
            <v/>
          </cell>
          <cell r="D5771" t="str">
            <v/>
          </cell>
          <cell r="E5771">
            <v>0</v>
          </cell>
          <cell r="F5771" t="str">
            <v/>
          </cell>
          <cell r="G5771" t="str">
            <v/>
          </cell>
          <cell r="H5771" t="str">
            <v/>
          </cell>
          <cell r="I5771" t="str">
            <v/>
          </cell>
          <cell r="J5771">
            <v>0</v>
          </cell>
          <cell r="K5771">
            <v>0</v>
          </cell>
          <cell r="L5771">
            <v>0</v>
          </cell>
          <cell r="M5771">
            <v>0</v>
          </cell>
          <cell r="N5771">
            <v>0</v>
          </cell>
          <cell r="O5771" t="str">
            <v/>
          </cell>
          <cell r="P5771">
            <v>0</v>
          </cell>
          <cell r="Q5771">
            <v>0</v>
          </cell>
          <cell r="R5771">
            <v>0</v>
          </cell>
          <cell r="S5771">
            <v>0</v>
          </cell>
          <cell r="T5771">
            <v>0</v>
          </cell>
          <cell r="U5771" t="str">
            <v/>
          </cell>
          <cell r="V5771" t="str">
            <v/>
          </cell>
        </row>
        <row r="5772">
          <cell r="A5772">
            <v>5771</v>
          </cell>
          <cell r="B5772">
            <v>0</v>
          </cell>
          <cell r="C5772" t="str">
            <v/>
          </cell>
          <cell r="D5772" t="str">
            <v/>
          </cell>
          <cell r="E5772">
            <v>0</v>
          </cell>
          <cell r="F5772" t="str">
            <v/>
          </cell>
          <cell r="G5772" t="str">
            <v/>
          </cell>
          <cell r="H5772" t="str">
            <v/>
          </cell>
          <cell r="I5772" t="str">
            <v/>
          </cell>
          <cell r="J5772">
            <v>0</v>
          </cell>
          <cell r="K5772">
            <v>0</v>
          </cell>
          <cell r="L5772">
            <v>0</v>
          </cell>
          <cell r="M5772">
            <v>0</v>
          </cell>
          <cell r="N5772">
            <v>0</v>
          </cell>
          <cell r="O5772" t="str">
            <v/>
          </cell>
          <cell r="P5772">
            <v>0</v>
          </cell>
          <cell r="Q5772">
            <v>0</v>
          </cell>
          <cell r="R5772">
            <v>0</v>
          </cell>
          <cell r="S5772">
            <v>0</v>
          </cell>
          <cell r="T5772">
            <v>0</v>
          </cell>
          <cell r="U5772" t="str">
            <v/>
          </cell>
          <cell r="V5772" t="str">
            <v/>
          </cell>
        </row>
        <row r="5773">
          <cell r="A5773">
            <v>5772</v>
          </cell>
          <cell r="B5773">
            <v>0</v>
          </cell>
          <cell r="C5773" t="str">
            <v/>
          </cell>
          <cell r="D5773" t="str">
            <v/>
          </cell>
          <cell r="E5773">
            <v>0</v>
          </cell>
          <cell r="F5773" t="str">
            <v/>
          </cell>
          <cell r="G5773" t="str">
            <v/>
          </cell>
          <cell r="H5773" t="str">
            <v/>
          </cell>
          <cell r="I5773" t="str">
            <v/>
          </cell>
          <cell r="J5773">
            <v>0</v>
          </cell>
          <cell r="K5773">
            <v>0</v>
          </cell>
          <cell r="L5773">
            <v>0</v>
          </cell>
          <cell r="M5773">
            <v>0</v>
          </cell>
          <cell r="N5773">
            <v>0</v>
          </cell>
          <cell r="O5773" t="str">
            <v/>
          </cell>
          <cell r="P5773">
            <v>0</v>
          </cell>
          <cell r="Q5773">
            <v>0</v>
          </cell>
          <cell r="R5773">
            <v>0</v>
          </cell>
          <cell r="S5773">
            <v>0</v>
          </cell>
          <cell r="T5773">
            <v>0</v>
          </cell>
          <cell r="U5773" t="str">
            <v/>
          </cell>
          <cell r="V5773" t="str">
            <v/>
          </cell>
        </row>
        <row r="5774">
          <cell r="A5774">
            <v>5773</v>
          </cell>
          <cell r="B5774">
            <v>0</v>
          </cell>
          <cell r="C5774" t="str">
            <v/>
          </cell>
          <cell r="D5774" t="str">
            <v/>
          </cell>
          <cell r="E5774">
            <v>0</v>
          </cell>
          <cell r="F5774" t="str">
            <v/>
          </cell>
          <cell r="G5774" t="str">
            <v/>
          </cell>
          <cell r="H5774" t="str">
            <v/>
          </cell>
          <cell r="I5774" t="str">
            <v/>
          </cell>
          <cell r="J5774">
            <v>0</v>
          </cell>
          <cell r="K5774">
            <v>0</v>
          </cell>
          <cell r="L5774">
            <v>0</v>
          </cell>
          <cell r="M5774">
            <v>0</v>
          </cell>
          <cell r="N5774">
            <v>0</v>
          </cell>
          <cell r="O5774" t="str">
            <v/>
          </cell>
          <cell r="P5774">
            <v>0</v>
          </cell>
          <cell r="Q5774">
            <v>0</v>
          </cell>
          <cell r="R5774">
            <v>0</v>
          </cell>
          <cell r="S5774">
            <v>0</v>
          </cell>
          <cell r="T5774">
            <v>0</v>
          </cell>
          <cell r="U5774" t="str">
            <v/>
          </cell>
          <cell r="V5774" t="str">
            <v/>
          </cell>
        </row>
        <row r="5775">
          <cell r="A5775">
            <v>5774</v>
          </cell>
          <cell r="B5775">
            <v>0</v>
          </cell>
          <cell r="C5775" t="str">
            <v/>
          </cell>
          <cell r="D5775" t="str">
            <v/>
          </cell>
          <cell r="E5775">
            <v>0</v>
          </cell>
          <cell r="F5775" t="str">
            <v/>
          </cell>
          <cell r="G5775" t="str">
            <v/>
          </cell>
          <cell r="H5775" t="str">
            <v/>
          </cell>
          <cell r="I5775" t="str">
            <v/>
          </cell>
          <cell r="J5775">
            <v>0</v>
          </cell>
          <cell r="K5775">
            <v>0</v>
          </cell>
          <cell r="L5775">
            <v>0</v>
          </cell>
          <cell r="M5775">
            <v>0</v>
          </cell>
          <cell r="N5775">
            <v>0</v>
          </cell>
          <cell r="O5775" t="str">
            <v/>
          </cell>
          <cell r="P5775">
            <v>0</v>
          </cell>
          <cell r="Q5775">
            <v>0</v>
          </cell>
          <cell r="R5775">
            <v>0</v>
          </cell>
          <cell r="S5775">
            <v>0</v>
          </cell>
          <cell r="T5775">
            <v>0</v>
          </cell>
          <cell r="U5775" t="str">
            <v/>
          </cell>
          <cell r="V5775" t="str">
            <v/>
          </cell>
        </row>
        <row r="5776">
          <cell r="A5776">
            <v>5775</v>
          </cell>
          <cell r="B5776">
            <v>0</v>
          </cell>
          <cell r="C5776" t="str">
            <v/>
          </cell>
          <cell r="D5776" t="str">
            <v/>
          </cell>
          <cell r="E5776">
            <v>0</v>
          </cell>
          <cell r="F5776" t="str">
            <v/>
          </cell>
          <cell r="G5776" t="str">
            <v/>
          </cell>
          <cell r="H5776" t="str">
            <v/>
          </cell>
          <cell r="I5776" t="str">
            <v/>
          </cell>
          <cell r="J5776">
            <v>0</v>
          </cell>
          <cell r="K5776">
            <v>0</v>
          </cell>
          <cell r="L5776">
            <v>0</v>
          </cell>
          <cell r="M5776">
            <v>0</v>
          </cell>
          <cell r="N5776">
            <v>0</v>
          </cell>
          <cell r="O5776" t="str">
            <v/>
          </cell>
          <cell r="P5776">
            <v>0</v>
          </cell>
          <cell r="Q5776">
            <v>0</v>
          </cell>
          <cell r="R5776">
            <v>0</v>
          </cell>
          <cell r="S5776">
            <v>0</v>
          </cell>
          <cell r="T5776">
            <v>0</v>
          </cell>
          <cell r="U5776" t="str">
            <v/>
          </cell>
          <cell r="V5776" t="str">
            <v/>
          </cell>
        </row>
        <row r="5777">
          <cell r="A5777">
            <v>5776</v>
          </cell>
          <cell r="B5777">
            <v>0</v>
          </cell>
          <cell r="C5777" t="str">
            <v/>
          </cell>
          <cell r="D5777" t="str">
            <v/>
          </cell>
          <cell r="E5777">
            <v>0</v>
          </cell>
          <cell r="F5777" t="str">
            <v/>
          </cell>
          <cell r="G5777" t="str">
            <v/>
          </cell>
          <cell r="H5777" t="str">
            <v/>
          </cell>
          <cell r="I5777" t="str">
            <v/>
          </cell>
          <cell r="J5777">
            <v>0</v>
          </cell>
          <cell r="K5777">
            <v>0</v>
          </cell>
          <cell r="L5777">
            <v>0</v>
          </cell>
          <cell r="M5777">
            <v>0</v>
          </cell>
          <cell r="N5777">
            <v>0</v>
          </cell>
          <cell r="O5777" t="str">
            <v/>
          </cell>
          <cell r="P5777">
            <v>0</v>
          </cell>
          <cell r="Q5777">
            <v>0</v>
          </cell>
          <cell r="R5777">
            <v>0</v>
          </cell>
          <cell r="S5777">
            <v>0</v>
          </cell>
          <cell r="T5777">
            <v>0</v>
          </cell>
          <cell r="U5777" t="str">
            <v/>
          </cell>
          <cell r="V5777" t="str">
            <v/>
          </cell>
        </row>
        <row r="5778">
          <cell r="A5778">
            <v>5777</v>
          </cell>
          <cell r="B5778">
            <v>0</v>
          </cell>
          <cell r="C5778" t="str">
            <v/>
          </cell>
          <cell r="D5778" t="str">
            <v/>
          </cell>
          <cell r="E5778">
            <v>0</v>
          </cell>
          <cell r="F5778" t="str">
            <v/>
          </cell>
          <cell r="G5778" t="str">
            <v/>
          </cell>
          <cell r="H5778" t="str">
            <v/>
          </cell>
          <cell r="I5778" t="str">
            <v/>
          </cell>
          <cell r="J5778">
            <v>0</v>
          </cell>
          <cell r="K5778">
            <v>0</v>
          </cell>
          <cell r="L5778">
            <v>0</v>
          </cell>
          <cell r="M5778">
            <v>0</v>
          </cell>
          <cell r="N5778">
            <v>0</v>
          </cell>
          <cell r="O5778" t="str">
            <v/>
          </cell>
          <cell r="P5778">
            <v>0</v>
          </cell>
          <cell r="Q5778">
            <v>0</v>
          </cell>
          <cell r="R5778">
            <v>0</v>
          </cell>
          <cell r="S5778">
            <v>0</v>
          </cell>
          <cell r="T5778">
            <v>0</v>
          </cell>
          <cell r="U5778" t="str">
            <v/>
          </cell>
          <cell r="V5778" t="str">
            <v/>
          </cell>
        </row>
        <row r="5779">
          <cell r="A5779">
            <v>5778</v>
          </cell>
          <cell r="B5779">
            <v>0</v>
          </cell>
          <cell r="C5779" t="str">
            <v/>
          </cell>
          <cell r="D5779" t="str">
            <v/>
          </cell>
          <cell r="E5779">
            <v>0</v>
          </cell>
          <cell r="F5779" t="str">
            <v/>
          </cell>
          <cell r="G5779" t="str">
            <v/>
          </cell>
          <cell r="H5779" t="str">
            <v/>
          </cell>
          <cell r="I5779" t="str">
            <v/>
          </cell>
          <cell r="J5779">
            <v>0</v>
          </cell>
          <cell r="K5779">
            <v>0</v>
          </cell>
          <cell r="L5779">
            <v>0</v>
          </cell>
          <cell r="M5779">
            <v>0</v>
          </cell>
          <cell r="N5779">
            <v>0</v>
          </cell>
          <cell r="O5779" t="str">
            <v/>
          </cell>
          <cell r="P5779">
            <v>0</v>
          </cell>
          <cell r="Q5779">
            <v>0</v>
          </cell>
          <cell r="R5779">
            <v>0</v>
          </cell>
          <cell r="S5779">
            <v>0</v>
          </cell>
          <cell r="T5779">
            <v>0</v>
          </cell>
          <cell r="U5779" t="str">
            <v/>
          </cell>
          <cell r="V5779" t="str">
            <v/>
          </cell>
        </row>
        <row r="5780">
          <cell r="A5780">
            <v>5779</v>
          </cell>
          <cell r="B5780">
            <v>0</v>
          </cell>
          <cell r="C5780" t="str">
            <v/>
          </cell>
          <cell r="D5780" t="str">
            <v/>
          </cell>
          <cell r="E5780">
            <v>0</v>
          </cell>
          <cell r="F5780" t="str">
            <v/>
          </cell>
          <cell r="G5780" t="str">
            <v/>
          </cell>
          <cell r="H5780" t="str">
            <v/>
          </cell>
          <cell r="I5780" t="str">
            <v/>
          </cell>
          <cell r="J5780">
            <v>0</v>
          </cell>
          <cell r="K5780">
            <v>0</v>
          </cell>
          <cell r="L5780">
            <v>0</v>
          </cell>
          <cell r="M5780">
            <v>0</v>
          </cell>
          <cell r="N5780">
            <v>0</v>
          </cell>
          <cell r="O5780" t="str">
            <v/>
          </cell>
          <cell r="P5780">
            <v>0</v>
          </cell>
          <cell r="Q5780">
            <v>0</v>
          </cell>
          <cell r="R5780">
            <v>0</v>
          </cell>
          <cell r="S5780">
            <v>0</v>
          </cell>
          <cell r="T5780">
            <v>0</v>
          </cell>
          <cell r="U5780" t="str">
            <v/>
          </cell>
          <cell r="V5780" t="str">
            <v/>
          </cell>
        </row>
        <row r="5781">
          <cell r="A5781">
            <v>5780</v>
          </cell>
          <cell r="B5781">
            <v>0</v>
          </cell>
          <cell r="C5781" t="str">
            <v/>
          </cell>
          <cell r="D5781" t="str">
            <v/>
          </cell>
          <cell r="E5781">
            <v>0</v>
          </cell>
          <cell r="F5781" t="str">
            <v/>
          </cell>
          <cell r="G5781" t="str">
            <v/>
          </cell>
          <cell r="H5781" t="str">
            <v/>
          </cell>
          <cell r="I5781" t="str">
            <v/>
          </cell>
          <cell r="J5781">
            <v>0</v>
          </cell>
          <cell r="K5781">
            <v>0</v>
          </cell>
          <cell r="L5781">
            <v>0</v>
          </cell>
          <cell r="M5781">
            <v>0</v>
          </cell>
          <cell r="N5781">
            <v>0</v>
          </cell>
          <cell r="O5781" t="str">
            <v/>
          </cell>
          <cell r="P5781">
            <v>0</v>
          </cell>
          <cell r="Q5781">
            <v>0</v>
          </cell>
          <cell r="R5781">
            <v>0</v>
          </cell>
          <cell r="S5781">
            <v>0</v>
          </cell>
          <cell r="T5781">
            <v>0</v>
          </cell>
          <cell r="U5781" t="str">
            <v/>
          </cell>
          <cell r="V5781" t="str">
            <v/>
          </cell>
        </row>
        <row r="5782">
          <cell r="A5782">
            <v>5781</v>
          </cell>
          <cell r="B5782">
            <v>0</v>
          </cell>
          <cell r="C5782" t="str">
            <v/>
          </cell>
          <cell r="D5782" t="str">
            <v/>
          </cell>
          <cell r="E5782">
            <v>0</v>
          </cell>
          <cell r="F5782" t="str">
            <v/>
          </cell>
          <cell r="G5782" t="str">
            <v/>
          </cell>
          <cell r="H5782" t="str">
            <v/>
          </cell>
          <cell r="I5782" t="str">
            <v/>
          </cell>
          <cell r="J5782">
            <v>0</v>
          </cell>
          <cell r="K5782">
            <v>0</v>
          </cell>
          <cell r="L5782">
            <v>0</v>
          </cell>
          <cell r="M5782">
            <v>0</v>
          </cell>
          <cell r="N5782">
            <v>0</v>
          </cell>
          <cell r="O5782" t="str">
            <v/>
          </cell>
          <cell r="P5782">
            <v>0</v>
          </cell>
          <cell r="Q5782">
            <v>0</v>
          </cell>
          <cell r="R5782">
            <v>0</v>
          </cell>
          <cell r="S5782">
            <v>0</v>
          </cell>
          <cell r="T5782">
            <v>0</v>
          </cell>
          <cell r="U5782" t="str">
            <v/>
          </cell>
          <cell r="V5782" t="str">
            <v/>
          </cell>
        </row>
        <row r="5783">
          <cell r="A5783">
            <v>5782</v>
          </cell>
          <cell r="B5783">
            <v>0</v>
          </cell>
          <cell r="C5783" t="str">
            <v/>
          </cell>
          <cell r="D5783" t="str">
            <v/>
          </cell>
          <cell r="E5783">
            <v>0</v>
          </cell>
          <cell r="F5783" t="str">
            <v/>
          </cell>
          <cell r="G5783" t="str">
            <v/>
          </cell>
          <cell r="H5783" t="str">
            <v/>
          </cell>
          <cell r="I5783" t="str">
            <v/>
          </cell>
          <cell r="J5783">
            <v>0</v>
          </cell>
          <cell r="K5783">
            <v>0</v>
          </cell>
          <cell r="L5783">
            <v>0</v>
          </cell>
          <cell r="M5783">
            <v>0</v>
          </cell>
          <cell r="N5783">
            <v>0</v>
          </cell>
          <cell r="O5783" t="str">
            <v/>
          </cell>
          <cell r="P5783">
            <v>0</v>
          </cell>
          <cell r="Q5783">
            <v>0</v>
          </cell>
          <cell r="R5783">
            <v>0</v>
          </cell>
          <cell r="S5783">
            <v>0</v>
          </cell>
          <cell r="T5783">
            <v>0</v>
          </cell>
          <cell r="U5783" t="str">
            <v/>
          </cell>
          <cell r="V5783" t="str">
            <v/>
          </cell>
        </row>
        <row r="5784">
          <cell r="A5784">
            <v>5783</v>
          </cell>
          <cell r="B5784">
            <v>0</v>
          </cell>
          <cell r="C5784" t="str">
            <v/>
          </cell>
          <cell r="D5784" t="str">
            <v/>
          </cell>
          <cell r="E5784">
            <v>0</v>
          </cell>
          <cell r="F5784" t="str">
            <v/>
          </cell>
          <cell r="G5784" t="str">
            <v/>
          </cell>
          <cell r="H5784" t="str">
            <v/>
          </cell>
          <cell r="I5784" t="str">
            <v/>
          </cell>
          <cell r="J5784">
            <v>0</v>
          </cell>
          <cell r="K5784">
            <v>0</v>
          </cell>
          <cell r="L5784">
            <v>0</v>
          </cell>
          <cell r="M5784">
            <v>0</v>
          </cell>
          <cell r="N5784">
            <v>0</v>
          </cell>
          <cell r="O5784" t="str">
            <v/>
          </cell>
          <cell r="P5784">
            <v>0</v>
          </cell>
          <cell r="Q5784">
            <v>0</v>
          </cell>
          <cell r="R5784">
            <v>0</v>
          </cell>
          <cell r="S5784">
            <v>0</v>
          </cell>
          <cell r="T5784">
            <v>0</v>
          </cell>
          <cell r="U5784" t="str">
            <v/>
          </cell>
          <cell r="V5784" t="str">
            <v/>
          </cell>
        </row>
        <row r="5785">
          <cell r="A5785">
            <v>5784</v>
          </cell>
          <cell r="B5785">
            <v>0</v>
          </cell>
          <cell r="C5785" t="str">
            <v/>
          </cell>
          <cell r="D5785" t="str">
            <v/>
          </cell>
          <cell r="E5785">
            <v>0</v>
          </cell>
          <cell r="F5785" t="str">
            <v/>
          </cell>
          <cell r="G5785" t="str">
            <v/>
          </cell>
          <cell r="H5785" t="str">
            <v/>
          </cell>
          <cell r="I5785" t="str">
            <v/>
          </cell>
          <cell r="J5785">
            <v>0</v>
          </cell>
          <cell r="K5785">
            <v>0</v>
          </cell>
          <cell r="L5785">
            <v>0</v>
          </cell>
          <cell r="M5785">
            <v>0</v>
          </cell>
          <cell r="N5785">
            <v>0</v>
          </cell>
          <cell r="O5785" t="str">
            <v/>
          </cell>
          <cell r="P5785">
            <v>0</v>
          </cell>
          <cell r="Q5785">
            <v>0</v>
          </cell>
          <cell r="R5785">
            <v>0</v>
          </cell>
          <cell r="S5785">
            <v>0</v>
          </cell>
          <cell r="T5785">
            <v>0</v>
          </cell>
          <cell r="U5785" t="str">
            <v/>
          </cell>
          <cell r="V5785" t="str">
            <v/>
          </cell>
        </row>
        <row r="5786">
          <cell r="A5786">
            <v>5785</v>
          </cell>
          <cell r="B5786">
            <v>0</v>
          </cell>
          <cell r="C5786" t="str">
            <v/>
          </cell>
          <cell r="D5786" t="str">
            <v/>
          </cell>
          <cell r="E5786">
            <v>0</v>
          </cell>
          <cell r="F5786" t="str">
            <v/>
          </cell>
          <cell r="G5786" t="str">
            <v/>
          </cell>
          <cell r="H5786" t="str">
            <v/>
          </cell>
          <cell r="I5786" t="str">
            <v/>
          </cell>
          <cell r="J5786">
            <v>0</v>
          </cell>
          <cell r="K5786">
            <v>0</v>
          </cell>
          <cell r="L5786">
            <v>0</v>
          </cell>
          <cell r="M5786">
            <v>0</v>
          </cell>
          <cell r="N5786">
            <v>0</v>
          </cell>
          <cell r="O5786" t="str">
            <v/>
          </cell>
          <cell r="P5786">
            <v>0</v>
          </cell>
          <cell r="Q5786">
            <v>0</v>
          </cell>
          <cell r="R5786">
            <v>0</v>
          </cell>
          <cell r="S5786">
            <v>0</v>
          </cell>
          <cell r="T5786">
            <v>0</v>
          </cell>
          <cell r="U5786" t="str">
            <v/>
          </cell>
          <cell r="V5786" t="str">
            <v/>
          </cell>
        </row>
        <row r="5787">
          <cell r="A5787">
            <v>5786</v>
          </cell>
          <cell r="B5787">
            <v>0</v>
          </cell>
          <cell r="C5787" t="str">
            <v/>
          </cell>
          <cell r="D5787" t="str">
            <v/>
          </cell>
          <cell r="E5787">
            <v>0</v>
          </cell>
          <cell r="F5787" t="str">
            <v/>
          </cell>
          <cell r="G5787" t="str">
            <v/>
          </cell>
          <cell r="H5787" t="str">
            <v/>
          </cell>
          <cell r="I5787" t="str">
            <v/>
          </cell>
          <cell r="J5787">
            <v>0</v>
          </cell>
          <cell r="K5787">
            <v>0</v>
          </cell>
          <cell r="L5787">
            <v>0</v>
          </cell>
          <cell r="M5787">
            <v>0</v>
          </cell>
          <cell r="N5787">
            <v>0</v>
          </cell>
          <cell r="O5787" t="str">
            <v/>
          </cell>
          <cell r="P5787">
            <v>0</v>
          </cell>
          <cell r="Q5787">
            <v>0</v>
          </cell>
          <cell r="R5787">
            <v>0</v>
          </cell>
          <cell r="S5787">
            <v>0</v>
          </cell>
          <cell r="T5787">
            <v>0</v>
          </cell>
          <cell r="U5787" t="str">
            <v/>
          </cell>
          <cell r="V5787" t="str">
            <v/>
          </cell>
        </row>
        <row r="5788">
          <cell r="A5788">
            <v>5787</v>
          </cell>
          <cell r="B5788">
            <v>0</v>
          </cell>
          <cell r="C5788" t="str">
            <v/>
          </cell>
          <cell r="D5788" t="str">
            <v/>
          </cell>
          <cell r="E5788">
            <v>0</v>
          </cell>
          <cell r="F5788" t="str">
            <v/>
          </cell>
          <cell r="G5788" t="str">
            <v/>
          </cell>
          <cell r="H5788" t="str">
            <v/>
          </cell>
          <cell r="I5788" t="str">
            <v/>
          </cell>
          <cell r="J5788">
            <v>0</v>
          </cell>
          <cell r="K5788">
            <v>0</v>
          </cell>
          <cell r="L5788">
            <v>0</v>
          </cell>
          <cell r="M5788">
            <v>0</v>
          </cell>
          <cell r="N5788">
            <v>0</v>
          </cell>
          <cell r="O5788" t="str">
            <v/>
          </cell>
          <cell r="P5788">
            <v>0</v>
          </cell>
          <cell r="Q5788">
            <v>0</v>
          </cell>
          <cell r="R5788">
            <v>0</v>
          </cell>
          <cell r="S5788">
            <v>0</v>
          </cell>
          <cell r="T5788">
            <v>0</v>
          </cell>
          <cell r="U5788" t="str">
            <v/>
          </cell>
          <cell r="V5788" t="str">
            <v/>
          </cell>
        </row>
        <row r="5789">
          <cell r="A5789">
            <v>5788</v>
          </cell>
          <cell r="B5789">
            <v>0</v>
          </cell>
          <cell r="C5789" t="str">
            <v/>
          </cell>
          <cell r="D5789" t="str">
            <v/>
          </cell>
          <cell r="E5789">
            <v>0</v>
          </cell>
          <cell r="F5789" t="str">
            <v/>
          </cell>
          <cell r="G5789" t="str">
            <v/>
          </cell>
          <cell r="H5789" t="str">
            <v/>
          </cell>
          <cell r="I5789" t="str">
            <v/>
          </cell>
          <cell r="J5789">
            <v>0</v>
          </cell>
          <cell r="K5789">
            <v>0</v>
          </cell>
          <cell r="L5789">
            <v>0</v>
          </cell>
          <cell r="M5789">
            <v>0</v>
          </cell>
          <cell r="N5789">
            <v>0</v>
          </cell>
          <cell r="O5789" t="str">
            <v/>
          </cell>
          <cell r="P5789">
            <v>0</v>
          </cell>
          <cell r="Q5789">
            <v>0</v>
          </cell>
          <cell r="R5789">
            <v>0</v>
          </cell>
          <cell r="S5789">
            <v>0</v>
          </cell>
          <cell r="T5789">
            <v>0</v>
          </cell>
          <cell r="U5789" t="str">
            <v/>
          </cell>
          <cell r="V5789" t="str">
            <v/>
          </cell>
        </row>
        <row r="5790">
          <cell r="A5790">
            <v>5789</v>
          </cell>
          <cell r="B5790">
            <v>0</v>
          </cell>
          <cell r="C5790" t="str">
            <v/>
          </cell>
          <cell r="D5790" t="str">
            <v/>
          </cell>
          <cell r="E5790">
            <v>0</v>
          </cell>
          <cell r="F5790" t="str">
            <v/>
          </cell>
          <cell r="G5790" t="str">
            <v/>
          </cell>
          <cell r="H5790" t="str">
            <v/>
          </cell>
          <cell r="I5790" t="str">
            <v/>
          </cell>
          <cell r="J5790">
            <v>0</v>
          </cell>
          <cell r="K5790">
            <v>0</v>
          </cell>
          <cell r="L5790">
            <v>0</v>
          </cell>
          <cell r="M5790">
            <v>0</v>
          </cell>
          <cell r="N5790">
            <v>0</v>
          </cell>
          <cell r="O5790" t="str">
            <v/>
          </cell>
          <cell r="P5790">
            <v>0</v>
          </cell>
          <cell r="Q5790">
            <v>0</v>
          </cell>
          <cell r="R5790">
            <v>0</v>
          </cell>
          <cell r="S5790">
            <v>0</v>
          </cell>
          <cell r="T5790">
            <v>0</v>
          </cell>
          <cell r="U5790" t="str">
            <v/>
          </cell>
          <cell r="V5790" t="str">
            <v/>
          </cell>
        </row>
        <row r="5791">
          <cell r="A5791">
            <v>5790</v>
          </cell>
          <cell r="B5791">
            <v>0</v>
          </cell>
          <cell r="C5791" t="str">
            <v/>
          </cell>
          <cell r="D5791" t="str">
            <v/>
          </cell>
          <cell r="E5791">
            <v>0</v>
          </cell>
          <cell r="F5791" t="str">
            <v/>
          </cell>
          <cell r="G5791" t="str">
            <v/>
          </cell>
          <cell r="H5791" t="str">
            <v/>
          </cell>
          <cell r="I5791" t="str">
            <v/>
          </cell>
          <cell r="J5791">
            <v>0</v>
          </cell>
          <cell r="K5791">
            <v>0</v>
          </cell>
          <cell r="L5791">
            <v>0</v>
          </cell>
          <cell r="M5791">
            <v>0</v>
          </cell>
          <cell r="N5791">
            <v>0</v>
          </cell>
          <cell r="O5791" t="str">
            <v/>
          </cell>
          <cell r="P5791">
            <v>0</v>
          </cell>
          <cell r="Q5791">
            <v>0</v>
          </cell>
          <cell r="R5791">
            <v>0</v>
          </cell>
          <cell r="S5791">
            <v>0</v>
          </cell>
          <cell r="T5791">
            <v>0</v>
          </cell>
          <cell r="U5791" t="str">
            <v/>
          </cell>
          <cell r="V5791" t="str">
            <v/>
          </cell>
        </row>
        <row r="5792">
          <cell r="A5792">
            <v>5791</v>
          </cell>
          <cell r="B5792">
            <v>0</v>
          </cell>
          <cell r="C5792" t="str">
            <v/>
          </cell>
          <cell r="D5792" t="str">
            <v/>
          </cell>
          <cell r="E5792">
            <v>0</v>
          </cell>
          <cell r="F5792" t="str">
            <v/>
          </cell>
          <cell r="G5792" t="str">
            <v/>
          </cell>
          <cell r="H5792" t="str">
            <v/>
          </cell>
          <cell r="I5792" t="str">
            <v/>
          </cell>
          <cell r="J5792">
            <v>0</v>
          </cell>
          <cell r="K5792">
            <v>0</v>
          </cell>
          <cell r="L5792">
            <v>0</v>
          </cell>
          <cell r="M5792">
            <v>0</v>
          </cell>
          <cell r="N5792">
            <v>0</v>
          </cell>
          <cell r="O5792" t="str">
            <v/>
          </cell>
          <cell r="P5792">
            <v>0</v>
          </cell>
          <cell r="Q5792">
            <v>0</v>
          </cell>
          <cell r="R5792">
            <v>0</v>
          </cell>
          <cell r="S5792">
            <v>0</v>
          </cell>
          <cell r="T5792">
            <v>0</v>
          </cell>
          <cell r="U5792" t="str">
            <v/>
          </cell>
          <cell r="V5792" t="str">
            <v/>
          </cell>
        </row>
        <row r="5793">
          <cell r="A5793">
            <v>5792</v>
          </cell>
          <cell r="B5793">
            <v>0</v>
          </cell>
          <cell r="C5793" t="str">
            <v/>
          </cell>
          <cell r="D5793" t="str">
            <v/>
          </cell>
          <cell r="E5793">
            <v>0</v>
          </cell>
          <cell r="F5793" t="str">
            <v/>
          </cell>
          <cell r="G5793" t="str">
            <v/>
          </cell>
          <cell r="H5793" t="str">
            <v/>
          </cell>
          <cell r="I5793" t="str">
            <v/>
          </cell>
          <cell r="J5793">
            <v>0</v>
          </cell>
          <cell r="K5793">
            <v>0</v>
          </cell>
          <cell r="L5793">
            <v>0</v>
          </cell>
          <cell r="M5793">
            <v>0</v>
          </cell>
          <cell r="N5793">
            <v>0</v>
          </cell>
          <cell r="O5793" t="str">
            <v/>
          </cell>
          <cell r="P5793">
            <v>0</v>
          </cell>
          <cell r="Q5793">
            <v>0</v>
          </cell>
          <cell r="R5793">
            <v>0</v>
          </cell>
          <cell r="S5793">
            <v>0</v>
          </cell>
          <cell r="T5793">
            <v>0</v>
          </cell>
          <cell r="U5793" t="str">
            <v/>
          </cell>
          <cell r="V5793" t="str">
            <v/>
          </cell>
        </row>
        <row r="5794">
          <cell r="A5794">
            <v>5793</v>
          </cell>
          <cell r="B5794">
            <v>0</v>
          </cell>
          <cell r="C5794" t="str">
            <v/>
          </cell>
          <cell r="D5794" t="str">
            <v/>
          </cell>
          <cell r="E5794">
            <v>0</v>
          </cell>
          <cell r="F5794" t="str">
            <v/>
          </cell>
          <cell r="G5794" t="str">
            <v/>
          </cell>
          <cell r="H5794" t="str">
            <v/>
          </cell>
          <cell r="I5794" t="str">
            <v/>
          </cell>
          <cell r="J5794">
            <v>0</v>
          </cell>
          <cell r="K5794">
            <v>0</v>
          </cell>
          <cell r="L5794">
            <v>0</v>
          </cell>
          <cell r="M5794">
            <v>0</v>
          </cell>
          <cell r="N5794">
            <v>0</v>
          </cell>
          <cell r="O5794" t="str">
            <v/>
          </cell>
          <cell r="P5794">
            <v>0</v>
          </cell>
          <cell r="Q5794">
            <v>0</v>
          </cell>
          <cell r="R5794">
            <v>0</v>
          </cell>
          <cell r="S5794">
            <v>0</v>
          </cell>
          <cell r="T5794">
            <v>0</v>
          </cell>
          <cell r="U5794" t="str">
            <v/>
          </cell>
          <cell r="V5794" t="str">
            <v/>
          </cell>
        </row>
        <row r="5795">
          <cell r="A5795">
            <v>5794</v>
          </cell>
          <cell r="B5795">
            <v>0</v>
          </cell>
          <cell r="C5795" t="str">
            <v/>
          </cell>
          <cell r="D5795" t="str">
            <v/>
          </cell>
          <cell r="E5795">
            <v>0</v>
          </cell>
          <cell r="F5795" t="str">
            <v/>
          </cell>
          <cell r="G5795" t="str">
            <v/>
          </cell>
          <cell r="H5795" t="str">
            <v/>
          </cell>
          <cell r="I5795" t="str">
            <v/>
          </cell>
          <cell r="J5795">
            <v>0</v>
          </cell>
          <cell r="K5795">
            <v>0</v>
          </cell>
          <cell r="L5795">
            <v>0</v>
          </cell>
          <cell r="M5795">
            <v>0</v>
          </cell>
          <cell r="N5795">
            <v>0</v>
          </cell>
          <cell r="O5795" t="str">
            <v/>
          </cell>
          <cell r="P5795">
            <v>0</v>
          </cell>
          <cell r="Q5795">
            <v>0</v>
          </cell>
          <cell r="R5795">
            <v>0</v>
          </cell>
          <cell r="S5795">
            <v>0</v>
          </cell>
          <cell r="T5795">
            <v>0</v>
          </cell>
          <cell r="U5795" t="str">
            <v/>
          </cell>
          <cell r="V5795" t="str">
            <v/>
          </cell>
        </row>
        <row r="5796">
          <cell r="A5796">
            <v>5795</v>
          </cell>
          <cell r="B5796">
            <v>0</v>
          </cell>
          <cell r="C5796" t="str">
            <v/>
          </cell>
          <cell r="D5796" t="str">
            <v/>
          </cell>
          <cell r="E5796">
            <v>0</v>
          </cell>
          <cell r="F5796" t="str">
            <v/>
          </cell>
          <cell r="G5796" t="str">
            <v/>
          </cell>
          <cell r="H5796" t="str">
            <v/>
          </cell>
          <cell r="I5796" t="str">
            <v/>
          </cell>
          <cell r="J5796">
            <v>0</v>
          </cell>
          <cell r="K5796">
            <v>0</v>
          </cell>
          <cell r="L5796">
            <v>0</v>
          </cell>
          <cell r="M5796">
            <v>0</v>
          </cell>
          <cell r="N5796">
            <v>0</v>
          </cell>
          <cell r="O5796" t="str">
            <v/>
          </cell>
          <cell r="P5796">
            <v>0</v>
          </cell>
          <cell r="Q5796">
            <v>0</v>
          </cell>
          <cell r="R5796">
            <v>0</v>
          </cell>
          <cell r="S5796">
            <v>0</v>
          </cell>
          <cell r="T5796">
            <v>0</v>
          </cell>
          <cell r="U5796" t="str">
            <v/>
          </cell>
          <cell r="V5796" t="str">
            <v/>
          </cell>
        </row>
        <row r="5797">
          <cell r="A5797">
            <v>5796</v>
          </cell>
          <cell r="B5797">
            <v>0</v>
          </cell>
          <cell r="C5797" t="str">
            <v/>
          </cell>
          <cell r="D5797" t="str">
            <v/>
          </cell>
          <cell r="E5797">
            <v>0</v>
          </cell>
          <cell r="F5797" t="str">
            <v/>
          </cell>
          <cell r="G5797" t="str">
            <v/>
          </cell>
          <cell r="H5797" t="str">
            <v/>
          </cell>
          <cell r="I5797" t="str">
            <v/>
          </cell>
          <cell r="J5797">
            <v>0</v>
          </cell>
          <cell r="K5797">
            <v>0</v>
          </cell>
          <cell r="L5797">
            <v>0</v>
          </cell>
          <cell r="M5797">
            <v>0</v>
          </cell>
          <cell r="N5797">
            <v>0</v>
          </cell>
          <cell r="O5797" t="str">
            <v/>
          </cell>
          <cell r="P5797">
            <v>0</v>
          </cell>
          <cell r="Q5797">
            <v>0</v>
          </cell>
          <cell r="R5797">
            <v>0</v>
          </cell>
          <cell r="S5797">
            <v>0</v>
          </cell>
          <cell r="T5797">
            <v>0</v>
          </cell>
          <cell r="U5797" t="str">
            <v/>
          </cell>
          <cell r="V5797" t="str">
            <v/>
          </cell>
        </row>
        <row r="5798">
          <cell r="A5798">
            <v>5797</v>
          </cell>
          <cell r="B5798">
            <v>0</v>
          </cell>
          <cell r="C5798" t="str">
            <v/>
          </cell>
          <cell r="D5798" t="str">
            <v/>
          </cell>
          <cell r="E5798">
            <v>0</v>
          </cell>
          <cell r="F5798" t="str">
            <v/>
          </cell>
          <cell r="G5798" t="str">
            <v/>
          </cell>
          <cell r="H5798" t="str">
            <v/>
          </cell>
          <cell r="I5798" t="str">
            <v/>
          </cell>
          <cell r="J5798">
            <v>0</v>
          </cell>
          <cell r="K5798">
            <v>0</v>
          </cell>
          <cell r="L5798">
            <v>0</v>
          </cell>
          <cell r="M5798">
            <v>0</v>
          </cell>
          <cell r="N5798">
            <v>0</v>
          </cell>
          <cell r="O5798" t="str">
            <v/>
          </cell>
          <cell r="P5798">
            <v>0</v>
          </cell>
          <cell r="Q5798">
            <v>0</v>
          </cell>
          <cell r="R5798">
            <v>0</v>
          </cell>
          <cell r="S5798">
            <v>0</v>
          </cell>
          <cell r="T5798">
            <v>0</v>
          </cell>
          <cell r="U5798" t="str">
            <v/>
          </cell>
          <cell r="V5798" t="str">
            <v/>
          </cell>
        </row>
        <row r="5799">
          <cell r="A5799">
            <v>5798</v>
          </cell>
          <cell r="B5799">
            <v>0</v>
          </cell>
          <cell r="C5799" t="str">
            <v/>
          </cell>
          <cell r="D5799" t="str">
            <v/>
          </cell>
          <cell r="E5799">
            <v>0</v>
          </cell>
          <cell r="F5799" t="str">
            <v/>
          </cell>
          <cell r="G5799" t="str">
            <v/>
          </cell>
          <cell r="H5799" t="str">
            <v/>
          </cell>
          <cell r="I5799" t="str">
            <v/>
          </cell>
          <cell r="J5799">
            <v>0</v>
          </cell>
          <cell r="K5799">
            <v>0</v>
          </cell>
          <cell r="L5799">
            <v>0</v>
          </cell>
          <cell r="M5799">
            <v>0</v>
          </cell>
          <cell r="N5799">
            <v>0</v>
          </cell>
          <cell r="O5799" t="str">
            <v/>
          </cell>
          <cell r="P5799">
            <v>0</v>
          </cell>
          <cell r="Q5799">
            <v>0</v>
          </cell>
          <cell r="R5799">
            <v>0</v>
          </cell>
          <cell r="S5799">
            <v>0</v>
          </cell>
          <cell r="T5799">
            <v>0</v>
          </cell>
          <cell r="U5799" t="str">
            <v/>
          </cell>
          <cell r="V5799" t="str">
            <v/>
          </cell>
        </row>
        <row r="5800">
          <cell r="A5800">
            <v>5799</v>
          </cell>
          <cell r="B5800">
            <v>0</v>
          </cell>
          <cell r="C5800" t="str">
            <v/>
          </cell>
          <cell r="D5800" t="str">
            <v/>
          </cell>
          <cell r="E5800">
            <v>0</v>
          </cell>
          <cell r="F5800" t="str">
            <v/>
          </cell>
          <cell r="G5800" t="str">
            <v/>
          </cell>
          <cell r="H5800" t="str">
            <v/>
          </cell>
          <cell r="I5800" t="str">
            <v/>
          </cell>
          <cell r="J5800">
            <v>0</v>
          </cell>
          <cell r="K5800">
            <v>0</v>
          </cell>
          <cell r="L5800">
            <v>0</v>
          </cell>
          <cell r="M5800">
            <v>0</v>
          </cell>
          <cell r="N5800">
            <v>0</v>
          </cell>
          <cell r="O5800" t="str">
            <v/>
          </cell>
          <cell r="P5800">
            <v>0</v>
          </cell>
          <cell r="Q5800">
            <v>0</v>
          </cell>
          <cell r="R5800">
            <v>0</v>
          </cell>
          <cell r="S5800">
            <v>0</v>
          </cell>
          <cell r="T5800">
            <v>0</v>
          </cell>
          <cell r="U5800" t="str">
            <v/>
          </cell>
          <cell r="V5800" t="str">
            <v/>
          </cell>
        </row>
        <row r="5801">
          <cell r="A5801">
            <v>5800</v>
          </cell>
          <cell r="B5801">
            <v>0</v>
          </cell>
          <cell r="C5801" t="str">
            <v/>
          </cell>
          <cell r="D5801" t="str">
            <v/>
          </cell>
          <cell r="E5801">
            <v>0</v>
          </cell>
          <cell r="F5801" t="str">
            <v/>
          </cell>
          <cell r="G5801" t="str">
            <v/>
          </cell>
          <cell r="H5801" t="str">
            <v/>
          </cell>
          <cell r="I5801" t="str">
            <v/>
          </cell>
          <cell r="J5801">
            <v>0</v>
          </cell>
          <cell r="K5801">
            <v>0</v>
          </cell>
          <cell r="L5801">
            <v>0</v>
          </cell>
          <cell r="M5801">
            <v>0</v>
          </cell>
          <cell r="N5801">
            <v>0</v>
          </cell>
          <cell r="O5801" t="str">
            <v/>
          </cell>
          <cell r="P5801">
            <v>0</v>
          </cell>
          <cell r="Q5801">
            <v>0</v>
          </cell>
          <cell r="R5801">
            <v>0</v>
          </cell>
          <cell r="S5801">
            <v>0</v>
          </cell>
          <cell r="T5801">
            <v>0</v>
          </cell>
          <cell r="U5801" t="str">
            <v/>
          </cell>
          <cell r="V5801" t="str">
            <v/>
          </cell>
        </row>
        <row r="5802">
          <cell r="A5802">
            <v>5801</v>
          </cell>
          <cell r="B5802">
            <v>0</v>
          </cell>
          <cell r="C5802" t="str">
            <v/>
          </cell>
          <cell r="D5802" t="str">
            <v/>
          </cell>
          <cell r="E5802">
            <v>0</v>
          </cell>
          <cell r="F5802" t="str">
            <v/>
          </cell>
          <cell r="G5802" t="str">
            <v/>
          </cell>
          <cell r="H5802" t="str">
            <v/>
          </cell>
          <cell r="I5802" t="str">
            <v/>
          </cell>
          <cell r="J5802">
            <v>0</v>
          </cell>
          <cell r="K5802">
            <v>0</v>
          </cell>
          <cell r="L5802">
            <v>0</v>
          </cell>
          <cell r="M5802">
            <v>0</v>
          </cell>
          <cell r="N5802">
            <v>0</v>
          </cell>
          <cell r="O5802" t="str">
            <v/>
          </cell>
          <cell r="P5802">
            <v>0</v>
          </cell>
          <cell r="Q5802">
            <v>0</v>
          </cell>
          <cell r="R5802">
            <v>0</v>
          </cell>
          <cell r="S5802">
            <v>0</v>
          </cell>
          <cell r="T5802">
            <v>0</v>
          </cell>
          <cell r="U5802" t="str">
            <v/>
          </cell>
          <cell r="V5802" t="str">
            <v/>
          </cell>
        </row>
        <row r="5803">
          <cell r="A5803">
            <v>5802</v>
          </cell>
          <cell r="B5803">
            <v>0</v>
          </cell>
          <cell r="C5803" t="str">
            <v/>
          </cell>
          <cell r="D5803" t="str">
            <v/>
          </cell>
          <cell r="E5803">
            <v>0</v>
          </cell>
          <cell r="F5803" t="str">
            <v/>
          </cell>
          <cell r="G5803" t="str">
            <v/>
          </cell>
          <cell r="H5803" t="str">
            <v/>
          </cell>
          <cell r="I5803" t="str">
            <v/>
          </cell>
          <cell r="J5803">
            <v>0</v>
          </cell>
          <cell r="K5803">
            <v>0</v>
          </cell>
          <cell r="L5803">
            <v>0</v>
          </cell>
          <cell r="M5803">
            <v>0</v>
          </cell>
          <cell r="N5803">
            <v>0</v>
          </cell>
          <cell r="O5803" t="str">
            <v/>
          </cell>
          <cell r="P5803">
            <v>0</v>
          </cell>
          <cell r="Q5803">
            <v>0</v>
          </cell>
          <cell r="R5803">
            <v>0</v>
          </cell>
          <cell r="S5803">
            <v>0</v>
          </cell>
          <cell r="T5803">
            <v>0</v>
          </cell>
          <cell r="U5803" t="str">
            <v/>
          </cell>
          <cell r="V5803" t="str">
            <v/>
          </cell>
        </row>
        <row r="5804">
          <cell r="A5804">
            <v>5803</v>
          </cell>
          <cell r="B5804">
            <v>0</v>
          </cell>
          <cell r="C5804" t="str">
            <v/>
          </cell>
          <cell r="D5804" t="str">
            <v/>
          </cell>
          <cell r="E5804">
            <v>0</v>
          </cell>
          <cell r="F5804" t="str">
            <v/>
          </cell>
          <cell r="G5804" t="str">
            <v/>
          </cell>
          <cell r="H5804" t="str">
            <v/>
          </cell>
          <cell r="I5804" t="str">
            <v/>
          </cell>
          <cell r="J5804">
            <v>0</v>
          </cell>
          <cell r="K5804">
            <v>0</v>
          </cell>
          <cell r="L5804">
            <v>0</v>
          </cell>
          <cell r="M5804">
            <v>0</v>
          </cell>
          <cell r="N5804">
            <v>0</v>
          </cell>
          <cell r="O5804" t="str">
            <v/>
          </cell>
          <cell r="P5804">
            <v>0</v>
          </cell>
          <cell r="Q5804">
            <v>0</v>
          </cell>
          <cell r="R5804">
            <v>0</v>
          </cell>
          <cell r="S5804">
            <v>0</v>
          </cell>
          <cell r="T5804">
            <v>0</v>
          </cell>
          <cell r="U5804" t="str">
            <v/>
          </cell>
          <cell r="V5804" t="str">
            <v/>
          </cell>
        </row>
        <row r="5805">
          <cell r="A5805">
            <v>5804</v>
          </cell>
          <cell r="B5805">
            <v>0</v>
          </cell>
          <cell r="C5805" t="str">
            <v/>
          </cell>
          <cell r="D5805" t="str">
            <v/>
          </cell>
          <cell r="E5805">
            <v>0</v>
          </cell>
          <cell r="F5805" t="str">
            <v/>
          </cell>
          <cell r="G5805" t="str">
            <v/>
          </cell>
          <cell r="H5805" t="str">
            <v/>
          </cell>
          <cell r="I5805" t="str">
            <v/>
          </cell>
          <cell r="J5805">
            <v>0</v>
          </cell>
          <cell r="K5805">
            <v>0</v>
          </cell>
          <cell r="L5805">
            <v>0</v>
          </cell>
          <cell r="M5805">
            <v>0</v>
          </cell>
          <cell r="N5805">
            <v>0</v>
          </cell>
          <cell r="O5805" t="str">
            <v/>
          </cell>
          <cell r="P5805">
            <v>0</v>
          </cell>
          <cell r="Q5805">
            <v>0</v>
          </cell>
          <cell r="R5805">
            <v>0</v>
          </cell>
          <cell r="S5805">
            <v>0</v>
          </cell>
          <cell r="T5805">
            <v>0</v>
          </cell>
          <cell r="U5805" t="str">
            <v/>
          </cell>
          <cell r="V5805" t="str">
            <v/>
          </cell>
        </row>
        <row r="5806">
          <cell r="A5806">
            <v>5805</v>
          </cell>
          <cell r="B5806">
            <v>0</v>
          </cell>
          <cell r="C5806" t="str">
            <v/>
          </cell>
          <cell r="D5806" t="str">
            <v/>
          </cell>
          <cell r="E5806">
            <v>0</v>
          </cell>
          <cell r="F5806" t="str">
            <v/>
          </cell>
          <cell r="G5806" t="str">
            <v/>
          </cell>
          <cell r="H5806" t="str">
            <v/>
          </cell>
          <cell r="I5806" t="str">
            <v/>
          </cell>
          <cell r="J5806">
            <v>0</v>
          </cell>
          <cell r="K5806">
            <v>0</v>
          </cell>
          <cell r="L5806">
            <v>0</v>
          </cell>
          <cell r="M5806">
            <v>0</v>
          </cell>
          <cell r="N5806">
            <v>0</v>
          </cell>
          <cell r="O5806" t="str">
            <v/>
          </cell>
          <cell r="P5806">
            <v>0</v>
          </cell>
          <cell r="Q5806">
            <v>0</v>
          </cell>
          <cell r="R5806">
            <v>0</v>
          </cell>
          <cell r="S5806">
            <v>0</v>
          </cell>
          <cell r="T5806">
            <v>0</v>
          </cell>
          <cell r="U5806" t="str">
            <v/>
          </cell>
          <cell r="V5806" t="str">
            <v/>
          </cell>
        </row>
        <row r="5807">
          <cell r="A5807">
            <v>5806</v>
          </cell>
          <cell r="B5807">
            <v>0</v>
          </cell>
          <cell r="C5807" t="str">
            <v/>
          </cell>
          <cell r="D5807" t="str">
            <v/>
          </cell>
          <cell r="E5807">
            <v>0</v>
          </cell>
          <cell r="F5807" t="str">
            <v/>
          </cell>
          <cell r="G5807" t="str">
            <v/>
          </cell>
          <cell r="H5807" t="str">
            <v/>
          </cell>
          <cell r="I5807" t="str">
            <v/>
          </cell>
          <cell r="J5807">
            <v>0</v>
          </cell>
          <cell r="K5807">
            <v>0</v>
          </cell>
          <cell r="L5807">
            <v>0</v>
          </cell>
          <cell r="M5807">
            <v>0</v>
          </cell>
          <cell r="N5807">
            <v>0</v>
          </cell>
          <cell r="O5807" t="str">
            <v/>
          </cell>
          <cell r="P5807">
            <v>0</v>
          </cell>
          <cell r="Q5807">
            <v>0</v>
          </cell>
          <cell r="R5807">
            <v>0</v>
          </cell>
          <cell r="S5807">
            <v>0</v>
          </cell>
          <cell r="T5807">
            <v>0</v>
          </cell>
          <cell r="U5807" t="str">
            <v/>
          </cell>
          <cell r="V5807" t="str">
            <v/>
          </cell>
        </row>
        <row r="5808">
          <cell r="A5808">
            <v>5807</v>
          </cell>
          <cell r="B5808">
            <v>0</v>
          </cell>
          <cell r="C5808" t="str">
            <v/>
          </cell>
          <cell r="D5808" t="str">
            <v/>
          </cell>
          <cell r="E5808">
            <v>0</v>
          </cell>
          <cell r="F5808" t="str">
            <v/>
          </cell>
          <cell r="G5808" t="str">
            <v/>
          </cell>
          <cell r="H5808" t="str">
            <v/>
          </cell>
          <cell r="I5808" t="str">
            <v/>
          </cell>
          <cell r="J5808">
            <v>0</v>
          </cell>
          <cell r="K5808">
            <v>0</v>
          </cell>
          <cell r="L5808">
            <v>0</v>
          </cell>
          <cell r="M5808">
            <v>0</v>
          </cell>
          <cell r="N5808">
            <v>0</v>
          </cell>
          <cell r="O5808" t="str">
            <v/>
          </cell>
          <cell r="P5808">
            <v>0</v>
          </cell>
          <cell r="Q5808">
            <v>0</v>
          </cell>
          <cell r="R5808">
            <v>0</v>
          </cell>
          <cell r="S5808">
            <v>0</v>
          </cell>
          <cell r="T5808">
            <v>0</v>
          </cell>
          <cell r="U5808" t="str">
            <v/>
          </cell>
          <cell r="V5808" t="str">
            <v/>
          </cell>
        </row>
        <row r="5809">
          <cell r="A5809">
            <v>5808</v>
          </cell>
          <cell r="B5809">
            <v>0</v>
          </cell>
          <cell r="C5809" t="str">
            <v/>
          </cell>
          <cell r="D5809" t="str">
            <v/>
          </cell>
          <cell r="E5809">
            <v>0</v>
          </cell>
          <cell r="F5809" t="str">
            <v/>
          </cell>
          <cell r="G5809" t="str">
            <v/>
          </cell>
          <cell r="H5809" t="str">
            <v/>
          </cell>
          <cell r="I5809" t="str">
            <v/>
          </cell>
          <cell r="J5809">
            <v>0</v>
          </cell>
          <cell r="K5809">
            <v>0</v>
          </cell>
          <cell r="L5809">
            <v>0</v>
          </cell>
          <cell r="M5809">
            <v>0</v>
          </cell>
          <cell r="N5809">
            <v>0</v>
          </cell>
          <cell r="O5809" t="str">
            <v/>
          </cell>
          <cell r="P5809">
            <v>0</v>
          </cell>
          <cell r="Q5809">
            <v>0</v>
          </cell>
          <cell r="R5809">
            <v>0</v>
          </cell>
          <cell r="S5809">
            <v>0</v>
          </cell>
          <cell r="T5809">
            <v>0</v>
          </cell>
          <cell r="U5809" t="str">
            <v/>
          </cell>
          <cell r="V5809" t="str">
            <v/>
          </cell>
        </row>
        <row r="5810">
          <cell r="A5810">
            <v>5809</v>
          </cell>
          <cell r="B5810">
            <v>0</v>
          </cell>
          <cell r="C5810" t="str">
            <v/>
          </cell>
          <cell r="D5810" t="str">
            <v/>
          </cell>
          <cell r="E5810">
            <v>0</v>
          </cell>
          <cell r="F5810" t="str">
            <v/>
          </cell>
          <cell r="G5810" t="str">
            <v/>
          </cell>
          <cell r="H5810" t="str">
            <v/>
          </cell>
          <cell r="I5810" t="str">
            <v/>
          </cell>
          <cell r="J5810">
            <v>0</v>
          </cell>
          <cell r="K5810">
            <v>0</v>
          </cell>
          <cell r="L5810">
            <v>0</v>
          </cell>
          <cell r="M5810">
            <v>0</v>
          </cell>
          <cell r="N5810">
            <v>0</v>
          </cell>
          <cell r="O5810" t="str">
            <v/>
          </cell>
          <cell r="P5810">
            <v>0</v>
          </cell>
          <cell r="Q5810">
            <v>0</v>
          </cell>
          <cell r="R5810">
            <v>0</v>
          </cell>
          <cell r="S5810">
            <v>0</v>
          </cell>
          <cell r="T5810">
            <v>0</v>
          </cell>
          <cell r="U5810" t="str">
            <v/>
          </cell>
          <cell r="V5810" t="str">
            <v/>
          </cell>
        </row>
        <row r="5811">
          <cell r="A5811">
            <v>5810</v>
          </cell>
          <cell r="B5811">
            <v>0</v>
          </cell>
          <cell r="C5811" t="str">
            <v/>
          </cell>
          <cell r="D5811" t="str">
            <v/>
          </cell>
          <cell r="E5811">
            <v>0</v>
          </cell>
          <cell r="F5811" t="str">
            <v/>
          </cell>
          <cell r="G5811" t="str">
            <v/>
          </cell>
          <cell r="H5811" t="str">
            <v/>
          </cell>
          <cell r="I5811" t="str">
            <v/>
          </cell>
          <cell r="J5811">
            <v>0</v>
          </cell>
          <cell r="K5811">
            <v>0</v>
          </cell>
          <cell r="L5811">
            <v>0</v>
          </cell>
          <cell r="M5811">
            <v>0</v>
          </cell>
          <cell r="N5811">
            <v>0</v>
          </cell>
          <cell r="O5811" t="str">
            <v/>
          </cell>
          <cell r="P5811">
            <v>0</v>
          </cell>
          <cell r="Q5811">
            <v>0</v>
          </cell>
          <cell r="R5811">
            <v>0</v>
          </cell>
          <cell r="S5811">
            <v>0</v>
          </cell>
          <cell r="T5811">
            <v>0</v>
          </cell>
          <cell r="U5811" t="str">
            <v/>
          </cell>
          <cell r="V5811" t="str">
            <v/>
          </cell>
        </row>
        <row r="5812">
          <cell r="A5812">
            <v>5811</v>
          </cell>
          <cell r="B5812">
            <v>0</v>
          </cell>
          <cell r="C5812" t="str">
            <v/>
          </cell>
          <cell r="D5812" t="str">
            <v/>
          </cell>
          <cell r="E5812">
            <v>0</v>
          </cell>
          <cell r="F5812" t="str">
            <v/>
          </cell>
          <cell r="G5812" t="str">
            <v/>
          </cell>
          <cell r="H5812" t="str">
            <v/>
          </cell>
          <cell r="I5812" t="str">
            <v/>
          </cell>
          <cell r="J5812">
            <v>0</v>
          </cell>
          <cell r="K5812">
            <v>0</v>
          </cell>
          <cell r="L5812">
            <v>0</v>
          </cell>
          <cell r="M5812">
            <v>0</v>
          </cell>
          <cell r="N5812">
            <v>0</v>
          </cell>
          <cell r="O5812" t="str">
            <v/>
          </cell>
          <cell r="P5812">
            <v>0</v>
          </cell>
          <cell r="Q5812">
            <v>0</v>
          </cell>
          <cell r="R5812">
            <v>0</v>
          </cell>
          <cell r="S5812">
            <v>0</v>
          </cell>
          <cell r="T5812">
            <v>0</v>
          </cell>
          <cell r="U5812" t="str">
            <v/>
          </cell>
          <cell r="V5812" t="str">
            <v/>
          </cell>
        </row>
        <row r="5813">
          <cell r="A5813">
            <v>5812</v>
          </cell>
          <cell r="B5813">
            <v>0</v>
          </cell>
          <cell r="C5813" t="str">
            <v/>
          </cell>
          <cell r="D5813" t="str">
            <v/>
          </cell>
          <cell r="E5813">
            <v>0</v>
          </cell>
          <cell r="F5813" t="str">
            <v/>
          </cell>
          <cell r="G5813" t="str">
            <v/>
          </cell>
          <cell r="H5813" t="str">
            <v/>
          </cell>
          <cell r="I5813" t="str">
            <v/>
          </cell>
          <cell r="J5813">
            <v>0</v>
          </cell>
          <cell r="K5813">
            <v>0</v>
          </cell>
          <cell r="L5813">
            <v>0</v>
          </cell>
          <cell r="M5813">
            <v>0</v>
          </cell>
          <cell r="N5813">
            <v>0</v>
          </cell>
          <cell r="O5813" t="str">
            <v/>
          </cell>
          <cell r="P5813">
            <v>0</v>
          </cell>
          <cell r="Q5813">
            <v>0</v>
          </cell>
          <cell r="R5813">
            <v>0</v>
          </cell>
          <cell r="S5813">
            <v>0</v>
          </cell>
          <cell r="T5813">
            <v>0</v>
          </cell>
          <cell r="U5813" t="str">
            <v/>
          </cell>
          <cell r="V5813" t="str">
            <v/>
          </cell>
        </row>
        <row r="5814">
          <cell r="A5814">
            <v>5813</v>
          </cell>
          <cell r="B5814">
            <v>0</v>
          </cell>
          <cell r="C5814" t="str">
            <v/>
          </cell>
          <cell r="D5814" t="str">
            <v/>
          </cell>
          <cell r="E5814">
            <v>0</v>
          </cell>
          <cell r="F5814" t="str">
            <v/>
          </cell>
          <cell r="G5814" t="str">
            <v/>
          </cell>
          <cell r="H5814" t="str">
            <v/>
          </cell>
          <cell r="I5814" t="str">
            <v/>
          </cell>
          <cell r="J5814">
            <v>0</v>
          </cell>
          <cell r="K5814">
            <v>0</v>
          </cell>
          <cell r="L5814">
            <v>0</v>
          </cell>
          <cell r="M5814">
            <v>0</v>
          </cell>
          <cell r="N5814">
            <v>0</v>
          </cell>
          <cell r="O5814" t="str">
            <v/>
          </cell>
          <cell r="P5814">
            <v>0</v>
          </cell>
          <cell r="Q5814">
            <v>0</v>
          </cell>
          <cell r="R5814">
            <v>0</v>
          </cell>
          <cell r="S5814">
            <v>0</v>
          </cell>
          <cell r="T5814">
            <v>0</v>
          </cell>
          <cell r="U5814" t="str">
            <v/>
          </cell>
          <cell r="V5814" t="str">
            <v/>
          </cell>
        </row>
        <row r="5815">
          <cell r="A5815">
            <v>5814</v>
          </cell>
          <cell r="B5815">
            <v>0</v>
          </cell>
          <cell r="C5815" t="str">
            <v/>
          </cell>
          <cell r="D5815" t="str">
            <v/>
          </cell>
          <cell r="E5815">
            <v>0</v>
          </cell>
          <cell r="F5815" t="str">
            <v/>
          </cell>
          <cell r="G5815" t="str">
            <v/>
          </cell>
          <cell r="H5815" t="str">
            <v/>
          </cell>
          <cell r="I5815" t="str">
            <v/>
          </cell>
          <cell r="J5815">
            <v>0</v>
          </cell>
          <cell r="K5815">
            <v>0</v>
          </cell>
          <cell r="L5815">
            <v>0</v>
          </cell>
          <cell r="M5815">
            <v>0</v>
          </cell>
          <cell r="N5815">
            <v>0</v>
          </cell>
          <cell r="O5815" t="str">
            <v/>
          </cell>
          <cell r="P5815">
            <v>0</v>
          </cell>
          <cell r="Q5815">
            <v>0</v>
          </cell>
          <cell r="R5815">
            <v>0</v>
          </cell>
          <cell r="S5815">
            <v>0</v>
          </cell>
          <cell r="T5815">
            <v>0</v>
          </cell>
          <cell r="U5815" t="str">
            <v/>
          </cell>
          <cell r="V5815" t="str">
            <v/>
          </cell>
        </row>
        <row r="5816">
          <cell r="A5816">
            <v>5815</v>
          </cell>
          <cell r="B5816">
            <v>0</v>
          </cell>
          <cell r="C5816" t="str">
            <v/>
          </cell>
          <cell r="D5816" t="str">
            <v/>
          </cell>
          <cell r="E5816">
            <v>0</v>
          </cell>
          <cell r="F5816" t="str">
            <v/>
          </cell>
          <cell r="G5816" t="str">
            <v/>
          </cell>
          <cell r="H5816" t="str">
            <v/>
          </cell>
          <cell r="I5816" t="str">
            <v/>
          </cell>
          <cell r="J5816">
            <v>0</v>
          </cell>
          <cell r="K5816">
            <v>0</v>
          </cell>
          <cell r="L5816">
            <v>0</v>
          </cell>
          <cell r="M5816">
            <v>0</v>
          </cell>
          <cell r="N5816">
            <v>0</v>
          </cell>
          <cell r="O5816" t="str">
            <v/>
          </cell>
          <cell r="P5816">
            <v>0</v>
          </cell>
          <cell r="Q5816">
            <v>0</v>
          </cell>
          <cell r="R5816">
            <v>0</v>
          </cell>
          <cell r="S5816">
            <v>0</v>
          </cell>
          <cell r="T5816">
            <v>0</v>
          </cell>
          <cell r="U5816" t="str">
            <v/>
          </cell>
          <cell r="V5816" t="str">
            <v/>
          </cell>
        </row>
        <row r="5817">
          <cell r="A5817">
            <v>5816</v>
          </cell>
          <cell r="B5817">
            <v>0</v>
          </cell>
          <cell r="C5817" t="str">
            <v/>
          </cell>
          <cell r="D5817" t="str">
            <v/>
          </cell>
          <cell r="E5817">
            <v>0</v>
          </cell>
          <cell r="F5817" t="str">
            <v/>
          </cell>
          <cell r="G5817" t="str">
            <v/>
          </cell>
          <cell r="H5817" t="str">
            <v/>
          </cell>
          <cell r="I5817" t="str">
            <v/>
          </cell>
          <cell r="J5817">
            <v>0</v>
          </cell>
          <cell r="K5817">
            <v>0</v>
          </cell>
          <cell r="L5817">
            <v>0</v>
          </cell>
          <cell r="M5817">
            <v>0</v>
          </cell>
          <cell r="N5817">
            <v>0</v>
          </cell>
          <cell r="O5817" t="str">
            <v/>
          </cell>
          <cell r="P5817">
            <v>0</v>
          </cell>
          <cell r="Q5817">
            <v>0</v>
          </cell>
          <cell r="R5817">
            <v>0</v>
          </cell>
          <cell r="S5817">
            <v>0</v>
          </cell>
          <cell r="T5817">
            <v>0</v>
          </cell>
          <cell r="U5817" t="str">
            <v/>
          </cell>
          <cell r="V5817" t="str">
            <v/>
          </cell>
        </row>
        <row r="5818">
          <cell r="A5818">
            <v>5817</v>
          </cell>
          <cell r="B5818">
            <v>0</v>
          </cell>
          <cell r="C5818" t="str">
            <v/>
          </cell>
          <cell r="D5818" t="str">
            <v/>
          </cell>
          <cell r="E5818">
            <v>0</v>
          </cell>
          <cell r="F5818" t="str">
            <v/>
          </cell>
          <cell r="G5818" t="str">
            <v/>
          </cell>
          <cell r="H5818" t="str">
            <v/>
          </cell>
          <cell r="I5818" t="str">
            <v/>
          </cell>
          <cell r="J5818">
            <v>0</v>
          </cell>
          <cell r="K5818">
            <v>0</v>
          </cell>
          <cell r="L5818">
            <v>0</v>
          </cell>
          <cell r="M5818">
            <v>0</v>
          </cell>
          <cell r="N5818">
            <v>0</v>
          </cell>
          <cell r="O5818" t="str">
            <v/>
          </cell>
          <cell r="P5818">
            <v>0</v>
          </cell>
          <cell r="Q5818">
            <v>0</v>
          </cell>
          <cell r="R5818">
            <v>0</v>
          </cell>
          <cell r="S5818">
            <v>0</v>
          </cell>
          <cell r="T5818">
            <v>0</v>
          </cell>
          <cell r="U5818" t="str">
            <v/>
          </cell>
          <cell r="V5818" t="str">
            <v/>
          </cell>
        </row>
        <row r="5819">
          <cell r="A5819">
            <v>5818</v>
          </cell>
          <cell r="B5819">
            <v>0</v>
          </cell>
          <cell r="C5819" t="str">
            <v/>
          </cell>
          <cell r="D5819" t="str">
            <v/>
          </cell>
          <cell r="E5819">
            <v>0</v>
          </cell>
          <cell r="F5819" t="str">
            <v/>
          </cell>
          <cell r="G5819" t="str">
            <v/>
          </cell>
          <cell r="H5819" t="str">
            <v/>
          </cell>
          <cell r="I5819" t="str">
            <v/>
          </cell>
          <cell r="J5819">
            <v>0</v>
          </cell>
          <cell r="K5819">
            <v>0</v>
          </cell>
          <cell r="L5819">
            <v>0</v>
          </cell>
          <cell r="M5819">
            <v>0</v>
          </cell>
          <cell r="N5819">
            <v>0</v>
          </cell>
          <cell r="O5819" t="str">
            <v/>
          </cell>
          <cell r="P5819">
            <v>0</v>
          </cell>
          <cell r="Q5819">
            <v>0</v>
          </cell>
          <cell r="R5819">
            <v>0</v>
          </cell>
          <cell r="S5819">
            <v>0</v>
          </cell>
          <cell r="T5819">
            <v>0</v>
          </cell>
          <cell r="U5819" t="str">
            <v/>
          </cell>
          <cell r="V5819" t="str">
            <v/>
          </cell>
        </row>
        <row r="5820">
          <cell r="A5820">
            <v>5819</v>
          </cell>
          <cell r="B5820">
            <v>0</v>
          </cell>
          <cell r="C5820" t="str">
            <v/>
          </cell>
          <cell r="D5820" t="str">
            <v/>
          </cell>
          <cell r="E5820">
            <v>0</v>
          </cell>
          <cell r="F5820" t="str">
            <v/>
          </cell>
          <cell r="G5820" t="str">
            <v/>
          </cell>
          <cell r="H5820" t="str">
            <v/>
          </cell>
          <cell r="I5820" t="str">
            <v/>
          </cell>
          <cell r="J5820">
            <v>0</v>
          </cell>
          <cell r="K5820">
            <v>0</v>
          </cell>
          <cell r="L5820">
            <v>0</v>
          </cell>
          <cell r="M5820">
            <v>0</v>
          </cell>
          <cell r="N5820">
            <v>0</v>
          </cell>
          <cell r="O5820" t="str">
            <v/>
          </cell>
          <cell r="P5820">
            <v>0</v>
          </cell>
          <cell r="Q5820">
            <v>0</v>
          </cell>
          <cell r="R5820">
            <v>0</v>
          </cell>
          <cell r="S5820">
            <v>0</v>
          </cell>
          <cell r="T5820">
            <v>0</v>
          </cell>
          <cell r="U5820" t="str">
            <v/>
          </cell>
          <cell r="V5820" t="str">
            <v/>
          </cell>
        </row>
        <row r="5821">
          <cell r="A5821">
            <v>5820</v>
          </cell>
          <cell r="B5821">
            <v>0</v>
          </cell>
          <cell r="C5821" t="str">
            <v/>
          </cell>
          <cell r="D5821" t="str">
            <v/>
          </cell>
          <cell r="E5821">
            <v>0</v>
          </cell>
          <cell r="F5821" t="str">
            <v/>
          </cell>
          <cell r="G5821" t="str">
            <v/>
          </cell>
          <cell r="H5821" t="str">
            <v/>
          </cell>
          <cell r="I5821" t="str">
            <v/>
          </cell>
          <cell r="J5821">
            <v>0</v>
          </cell>
          <cell r="K5821">
            <v>0</v>
          </cell>
          <cell r="L5821">
            <v>0</v>
          </cell>
          <cell r="M5821">
            <v>0</v>
          </cell>
          <cell r="N5821">
            <v>0</v>
          </cell>
          <cell r="O5821" t="str">
            <v/>
          </cell>
          <cell r="P5821">
            <v>0</v>
          </cell>
          <cell r="Q5821">
            <v>0</v>
          </cell>
          <cell r="R5821">
            <v>0</v>
          </cell>
          <cell r="S5821">
            <v>0</v>
          </cell>
          <cell r="T5821">
            <v>0</v>
          </cell>
          <cell r="U5821" t="str">
            <v/>
          </cell>
          <cell r="V5821" t="str">
            <v/>
          </cell>
        </row>
        <row r="5822">
          <cell r="A5822">
            <v>5821</v>
          </cell>
          <cell r="B5822">
            <v>0</v>
          </cell>
          <cell r="C5822" t="str">
            <v/>
          </cell>
          <cell r="D5822" t="str">
            <v/>
          </cell>
          <cell r="E5822">
            <v>0</v>
          </cell>
          <cell r="F5822" t="str">
            <v/>
          </cell>
          <cell r="G5822" t="str">
            <v/>
          </cell>
          <cell r="H5822" t="str">
            <v/>
          </cell>
          <cell r="I5822" t="str">
            <v/>
          </cell>
          <cell r="J5822">
            <v>0</v>
          </cell>
          <cell r="K5822">
            <v>0</v>
          </cell>
          <cell r="L5822">
            <v>0</v>
          </cell>
          <cell r="M5822">
            <v>0</v>
          </cell>
          <cell r="N5822">
            <v>0</v>
          </cell>
          <cell r="O5822" t="str">
            <v/>
          </cell>
          <cell r="P5822">
            <v>0</v>
          </cell>
          <cell r="Q5822">
            <v>0</v>
          </cell>
          <cell r="R5822">
            <v>0</v>
          </cell>
          <cell r="S5822">
            <v>0</v>
          </cell>
          <cell r="T5822">
            <v>0</v>
          </cell>
          <cell r="U5822" t="str">
            <v/>
          </cell>
          <cell r="V5822" t="str">
            <v/>
          </cell>
        </row>
        <row r="5823">
          <cell r="A5823">
            <v>5822</v>
          </cell>
          <cell r="B5823">
            <v>0</v>
          </cell>
          <cell r="C5823" t="str">
            <v/>
          </cell>
          <cell r="D5823" t="str">
            <v/>
          </cell>
          <cell r="E5823">
            <v>0</v>
          </cell>
          <cell r="F5823" t="str">
            <v/>
          </cell>
          <cell r="G5823" t="str">
            <v/>
          </cell>
          <cell r="H5823" t="str">
            <v/>
          </cell>
          <cell r="I5823" t="str">
            <v/>
          </cell>
          <cell r="J5823">
            <v>0</v>
          </cell>
          <cell r="K5823">
            <v>0</v>
          </cell>
          <cell r="L5823">
            <v>0</v>
          </cell>
          <cell r="M5823">
            <v>0</v>
          </cell>
          <cell r="N5823">
            <v>0</v>
          </cell>
          <cell r="O5823" t="str">
            <v/>
          </cell>
          <cell r="P5823">
            <v>0</v>
          </cell>
          <cell r="Q5823">
            <v>0</v>
          </cell>
          <cell r="R5823">
            <v>0</v>
          </cell>
          <cell r="S5823">
            <v>0</v>
          </cell>
          <cell r="T5823">
            <v>0</v>
          </cell>
          <cell r="U5823" t="str">
            <v/>
          </cell>
          <cell r="V5823" t="str">
            <v/>
          </cell>
        </row>
        <row r="5824">
          <cell r="A5824">
            <v>5823</v>
          </cell>
          <cell r="B5824">
            <v>0</v>
          </cell>
          <cell r="C5824" t="str">
            <v/>
          </cell>
          <cell r="D5824" t="str">
            <v/>
          </cell>
          <cell r="E5824">
            <v>0</v>
          </cell>
          <cell r="F5824" t="str">
            <v/>
          </cell>
          <cell r="G5824" t="str">
            <v/>
          </cell>
          <cell r="H5824" t="str">
            <v/>
          </cell>
          <cell r="I5824" t="str">
            <v/>
          </cell>
          <cell r="J5824">
            <v>0</v>
          </cell>
          <cell r="K5824">
            <v>0</v>
          </cell>
          <cell r="L5824">
            <v>0</v>
          </cell>
          <cell r="M5824">
            <v>0</v>
          </cell>
          <cell r="N5824">
            <v>0</v>
          </cell>
          <cell r="O5824" t="str">
            <v/>
          </cell>
          <cell r="P5824">
            <v>0</v>
          </cell>
          <cell r="Q5824">
            <v>0</v>
          </cell>
          <cell r="R5824">
            <v>0</v>
          </cell>
          <cell r="S5824">
            <v>0</v>
          </cell>
          <cell r="T5824">
            <v>0</v>
          </cell>
          <cell r="U5824" t="str">
            <v/>
          </cell>
          <cell r="V5824" t="str">
            <v/>
          </cell>
        </row>
        <row r="5825">
          <cell r="A5825">
            <v>5824</v>
          </cell>
          <cell r="B5825">
            <v>0</v>
          </cell>
          <cell r="C5825" t="str">
            <v/>
          </cell>
          <cell r="D5825" t="str">
            <v/>
          </cell>
          <cell r="E5825">
            <v>0</v>
          </cell>
          <cell r="F5825" t="str">
            <v/>
          </cell>
          <cell r="G5825" t="str">
            <v/>
          </cell>
          <cell r="H5825" t="str">
            <v/>
          </cell>
          <cell r="I5825" t="str">
            <v/>
          </cell>
          <cell r="J5825">
            <v>0</v>
          </cell>
          <cell r="K5825">
            <v>0</v>
          </cell>
          <cell r="L5825">
            <v>0</v>
          </cell>
          <cell r="M5825">
            <v>0</v>
          </cell>
          <cell r="N5825">
            <v>0</v>
          </cell>
          <cell r="O5825" t="str">
            <v/>
          </cell>
          <cell r="P5825">
            <v>0</v>
          </cell>
          <cell r="Q5825">
            <v>0</v>
          </cell>
          <cell r="R5825">
            <v>0</v>
          </cell>
          <cell r="S5825">
            <v>0</v>
          </cell>
          <cell r="T5825">
            <v>0</v>
          </cell>
          <cell r="U5825" t="str">
            <v/>
          </cell>
          <cell r="V5825" t="str">
            <v/>
          </cell>
        </row>
        <row r="5826">
          <cell r="A5826">
            <v>5825</v>
          </cell>
          <cell r="B5826">
            <v>0</v>
          </cell>
          <cell r="C5826" t="str">
            <v/>
          </cell>
          <cell r="D5826" t="str">
            <v/>
          </cell>
          <cell r="E5826">
            <v>0</v>
          </cell>
          <cell r="F5826" t="str">
            <v/>
          </cell>
          <cell r="G5826" t="str">
            <v/>
          </cell>
          <cell r="H5826" t="str">
            <v/>
          </cell>
          <cell r="I5826" t="str">
            <v/>
          </cell>
          <cell r="J5826">
            <v>0</v>
          </cell>
          <cell r="K5826">
            <v>0</v>
          </cell>
          <cell r="L5826">
            <v>0</v>
          </cell>
          <cell r="M5826">
            <v>0</v>
          </cell>
          <cell r="N5826">
            <v>0</v>
          </cell>
          <cell r="O5826" t="str">
            <v/>
          </cell>
          <cell r="P5826">
            <v>0</v>
          </cell>
          <cell r="Q5826">
            <v>0</v>
          </cell>
          <cell r="R5826">
            <v>0</v>
          </cell>
          <cell r="S5826">
            <v>0</v>
          </cell>
          <cell r="T5826">
            <v>0</v>
          </cell>
          <cell r="U5826" t="str">
            <v/>
          </cell>
          <cell r="V5826" t="str">
            <v/>
          </cell>
        </row>
        <row r="5827">
          <cell r="A5827">
            <v>5826</v>
          </cell>
          <cell r="B5827">
            <v>0</v>
          </cell>
          <cell r="C5827" t="str">
            <v/>
          </cell>
          <cell r="D5827" t="str">
            <v/>
          </cell>
          <cell r="E5827">
            <v>0</v>
          </cell>
          <cell r="F5827" t="str">
            <v/>
          </cell>
          <cell r="G5827" t="str">
            <v/>
          </cell>
          <cell r="H5827" t="str">
            <v/>
          </cell>
          <cell r="I5827" t="str">
            <v/>
          </cell>
          <cell r="J5827">
            <v>0</v>
          </cell>
          <cell r="K5827">
            <v>0</v>
          </cell>
          <cell r="L5827">
            <v>0</v>
          </cell>
          <cell r="M5827">
            <v>0</v>
          </cell>
          <cell r="N5827">
            <v>0</v>
          </cell>
          <cell r="O5827" t="str">
            <v/>
          </cell>
          <cell r="P5827">
            <v>0</v>
          </cell>
          <cell r="Q5827">
            <v>0</v>
          </cell>
          <cell r="R5827">
            <v>0</v>
          </cell>
          <cell r="S5827">
            <v>0</v>
          </cell>
          <cell r="T5827">
            <v>0</v>
          </cell>
          <cell r="U5827" t="str">
            <v/>
          </cell>
          <cell r="V5827" t="str">
            <v/>
          </cell>
        </row>
        <row r="5828">
          <cell r="A5828">
            <v>5827</v>
          </cell>
          <cell r="B5828">
            <v>0</v>
          </cell>
          <cell r="C5828" t="str">
            <v/>
          </cell>
          <cell r="D5828" t="str">
            <v/>
          </cell>
          <cell r="E5828">
            <v>0</v>
          </cell>
          <cell r="F5828" t="str">
            <v/>
          </cell>
          <cell r="G5828" t="str">
            <v/>
          </cell>
          <cell r="H5828" t="str">
            <v/>
          </cell>
          <cell r="I5828" t="str">
            <v/>
          </cell>
          <cell r="J5828">
            <v>0</v>
          </cell>
          <cell r="K5828">
            <v>0</v>
          </cell>
          <cell r="L5828">
            <v>0</v>
          </cell>
          <cell r="M5828">
            <v>0</v>
          </cell>
          <cell r="N5828">
            <v>0</v>
          </cell>
          <cell r="O5828" t="str">
            <v/>
          </cell>
          <cell r="P5828">
            <v>0</v>
          </cell>
          <cell r="Q5828">
            <v>0</v>
          </cell>
          <cell r="R5828">
            <v>0</v>
          </cell>
          <cell r="S5828">
            <v>0</v>
          </cell>
          <cell r="T5828">
            <v>0</v>
          </cell>
          <cell r="U5828" t="str">
            <v/>
          </cell>
          <cell r="V5828" t="str">
            <v/>
          </cell>
        </row>
        <row r="5829">
          <cell r="A5829">
            <v>5828</v>
          </cell>
          <cell r="B5829">
            <v>0</v>
          </cell>
          <cell r="C5829" t="str">
            <v/>
          </cell>
          <cell r="D5829" t="str">
            <v/>
          </cell>
          <cell r="E5829">
            <v>0</v>
          </cell>
          <cell r="F5829" t="str">
            <v/>
          </cell>
          <cell r="G5829" t="str">
            <v/>
          </cell>
          <cell r="H5829" t="str">
            <v/>
          </cell>
          <cell r="I5829" t="str">
            <v/>
          </cell>
          <cell r="J5829">
            <v>0</v>
          </cell>
          <cell r="K5829">
            <v>0</v>
          </cell>
          <cell r="L5829">
            <v>0</v>
          </cell>
          <cell r="M5829">
            <v>0</v>
          </cell>
          <cell r="N5829">
            <v>0</v>
          </cell>
          <cell r="O5829" t="str">
            <v/>
          </cell>
          <cell r="P5829">
            <v>0</v>
          </cell>
          <cell r="Q5829">
            <v>0</v>
          </cell>
          <cell r="R5829">
            <v>0</v>
          </cell>
          <cell r="S5829">
            <v>0</v>
          </cell>
          <cell r="T5829">
            <v>0</v>
          </cell>
          <cell r="U5829" t="str">
            <v/>
          </cell>
          <cell r="V5829" t="str">
            <v/>
          </cell>
        </row>
        <row r="5830">
          <cell r="A5830">
            <v>5829</v>
          </cell>
          <cell r="B5830">
            <v>0</v>
          </cell>
          <cell r="C5830" t="str">
            <v/>
          </cell>
          <cell r="D5830" t="str">
            <v/>
          </cell>
          <cell r="E5830">
            <v>0</v>
          </cell>
          <cell r="F5830" t="str">
            <v/>
          </cell>
          <cell r="G5830" t="str">
            <v/>
          </cell>
          <cell r="H5830" t="str">
            <v/>
          </cell>
          <cell r="I5830" t="str">
            <v/>
          </cell>
          <cell r="J5830">
            <v>0</v>
          </cell>
          <cell r="K5830">
            <v>0</v>
          </cell>
          <cell r="L5830">
            <v>0</v>
          </cell>
          <cell r="M5830">
            <v>0</v>
          </cell>
          <cell r="N5830">
            <v>0</v>
          </cell>
          <cell r="O5830" t="str">
            <v/>
          </cell>
          <cell r="P5830">
            <v>0</v>
          </cell>
          <cell r="Q5830">
            <v>0</v>
          </cell>
          <cell r="R5830">
            <v>0</v>
          </cell>
          <cell r="S5830">
            <v>0</v>
          </cell>
          <cell r="T5830">
            <v>0</v>
          </cell>
          <cell r="U5830" t="str">
            <v/>
          </cell>
          <cell r="V5830" t="str">
            <v/>
          </cell>
        </row>
        <row r="5831">
          <cell r="A5831">
            <v>5830</v>
          </cell>
          <cell r="B5831">
            <v>0</v>
          </cell>
          <cell r="C5831" t="str">
            <v/>
          </cell>
          <cell r="D5831" t="str">
            <v/>
          </cell>
          <cell r="E5831">
            <v>0</v>
          </cell>
          <cell r="F5831" t="str">
            <v/>
          </cell>
          <cell r="G5831" t="str">
            <v/>
          </cell>
          <cell r="H5831" t="str">
            <v/>
          </cell>
          <cell r="I5831" t="str">
            <v/>
          </cell>
          <cell r="J5831">
            <v>0</v>
          </cell>
          <cell r="K5831">
            <v>0</v>
          </cell>
          <cell r="L5831">
            <v>0</v>
          </cell>
          <cell r="M5831">
            <v>0</v>
          </cell>
          <cell r="N5831">
            <v>0</v>
          </cell>
          <cell r="O5831" t="str">
            <v/>
          </cell>
          <cell r="P5831">
            <v>0</v>
          </cell>
          <cell r="Q5831">
            <v>0</v>
          </cell>
          <cell r="R5831">
            <v>0</v>
          </cell>
          <cell r="S5831">
            <v>0</v>
          </cell>
          <cell r="T5831">
            <v>0</v>
          </cell>
          <cell r="U5831" t="str">
            <v/>
          </cell>
          <cell r="V5831" t="str">
            <v/>
          </cell>
        </row>
        <row r="5832">
          <cell r="A5832">
            <v>5831</v>
          </cell>
          <cell r="B5832">
            <v>0</v>
          </cell>
          <cell r="C5832" t="str">
            <v/>
          </cell>
          <cell r="D5832" t="str">
            <v/>
          </cell>
          <cell r="E5832">
            <v>0</v>
          </cell>
          <cell r="F5832" t="str">
            <v/>
          </cell>
          <cell r="G5832" t="str">
            <v/>
          </cell>
          <cell r="H5832" t="str">
            <v/>
          </cell>
          <cell r="I5832" t="str">
            <v/>
          </cell>
          <cell r="J5832">
            <v>0</v>
          </cell>
          <cell r="K5832">
            <v>0</v>
          </cell>
          <cell r="L5832">
            <v>0</v>
          </cell>
          <cell r="M5832">
            <v>0</v>
          </cell>
          <cell r="N5832">
            <v>0</v>
          </cell>
          <cell r="O5832" t="str">
            <v/>
          </cell>
          <cell r="P5832">
            <v>0</v>
          </cell>
          <cell r="Q5832">
            <v>0</v>
          </cell>
          <cell r="R5832">
            <v>0</v>
          </cell>
          <cell r="S5832">
            <v>0</v>
          </cell>
          <cell r="T5832">
            <v>0</v>
          </cell>
          <cell r="U5832" t="str">
            <v/>
          </cell>
          <cell r="V5832" t="str">
            <v/>
          </cell>
        </row>
        <row r="5833">
          <cell r="A5833">
            <v>5832</v>
          </cell>
          <cell r="B5833">
            <v>0</v>
          </cell>
          <cell r="C5833" t="str">
            <v/>
          </cell>
          <cell r="D5833" t="str">
            <v/>
          </cell>
          <cell r="E5833">
            <v>0</v>
          </cell>
          <cell r="F5833" t="str">
            <v/>
          </cell>
          <cell r="G5833" t="str">
            <v/>
          </cell>
          <cell r="H5833" t="str">
            <v/>
          </cell>
          <cell r="I5833" t="str">
            <v/>
          </cell>
          <cell r="J5833">
            <v>0</v>
          </cell>
          <cell r="K5833">
            <v>0</v>
          </cell>
          <cell r="L5833">
            <v>0</v>
          </cell>
          <cell r="M5833">
            <v>0</v>
          </cell>
          <cell r="N5833">
            <v>0</v>
          </cell>
          <cell r="O5833" t="str">
            <v/>
          </cell>
          <cell r="P5833">
            <v>0</v>
          </cell>
          <cell r="Q5833">
            <v>0</v>
          </cell>
          <cell r="R5833">
            <v>0</v>
          </cell>
          <cell r="S5833">
            <v>0</v>
          </cell>
          <cell r="T5833">
            <v>0</v>
          </cell>
          <cell r="U5833" t="str">
            <v/>
          </cell>
          <cell r="V5833" t="str">
            <v/>
          </cell>
        </row>
        <row r="5834">
          <cell r="A5834">
            <v>5833</v>
          </cell>
          <cell r="B5834">
            <v>0</v>
          </cell>
          <cell r="C5834" t="str">
            <v/>
          </cell>
          <cell r="D5834" t="str">
            <v/>
          </cell>
          <cell r="E5834">
            <v>0</v>
          </cell>
          <cell r="F5834" t="str">
            <v/>
          </cell>
          <cell r="G5834" t="str">
            <v/>
          </cell>
          <cell r="H5834" t="str">
            <v/>
          </cell>
          <cell r="I5834" t="str">
            <v/>
          </cell>
          <cell r="J5834">
            <v>0</v>
          </cell>
          <cell r="K5834">
            <v>0</v>
          </cell>
          <cell r="L5834">
            <v>0</v>
          </cell>
          <cell r="M5834">
            <v>0</v>
          </cell>
          <cell r="N5834">
            <v>0</v>
          </cell>
          <cell r="O5834" t="str">
            <v/>
          </cell>
          <cell r="P5834">
            <v>0</v>
          </cell>
          <cell r="Q5834">
            <v>0</v>
          </cell>
          <cell r="R5834">
            <v>0</v>
          </cell>
          <cell r="S5834">
            <v>0</v>
          </cell>
          <cell r="T5834">
            <v>0</v>
          </cell>
          <cell r="U5834" t="str">
            <v/>
          </cell>
          <cell r="V5834" t="str">
            <v/>
          </cell>
        </row>
        <row r="5835">
          <cell r="A5835">
            <v>5834</v>
          </cell>
          <cell r="B5835">
            <v>0</v>
          </cell>
          <cell r="C5835" t="str">
            <v/>
          </cell>
          <cell r="D5835" t="str">
            <v/>
          </cell>
          <cell r="E5835">
            <v>0</v>
          </cell>
          <cell r="F5835" t="str">
            <v/>
          </cell>
          <cell r="G5835" t="str">
            <v/>
          </cell>
          <cell r="H5835" t="str">
            <v/>
          </cell>
          <cell r="I5835" t="str">
            <v/>
          </cell>
          <cell r="J5835">
            <v>0</v>
          </cell>
          <cell r="K5835">
            <v>0</v>
          </cell>
          <cell r="L5835">
            <v>0</v>
          </cell>
          <cell r="M5835">
            <v>0</v>
          </cell>
          <cell r="N5835">
            <v>0</v>
          </cell>
          <cell r="O5835" t="str">
            <v/>
          </cell>
          <cell r="P5835">
            <v>0</v>
          </cell>
          <cell r="Q5835">
            <v>0</v>
          </cell>
          <cell r="R5835">
            <v>0</v>
          </cell>
          <cell r="S5835">
            <v>0</v>
          </cell>
          <cell r="T5835">
            <v>0</v>
          </cell>
          <cell r="U5835" t="str">
            <v/>
          </cell>
          <cell r="V5835" t="str">
            <v/>
          </cell>
        </row>
        <row r="5836">
          <cell r="A5836">
            <v>5835</v>
          </cell>
          <cell r="B5836">
            <v>0</v>
          </cell>
          <cell r="C5836" t="str">
            <v/>
          </cell>
          <cell r="D5836" t="str">
            <v/>
          </cell>
          <cell r="E5836">
            <v>0</v>
          </cell>
          <cell r="F5836" t="str">
            <v/>
          </cell>
          <cell r="G5836" t="str">
            <v/>
          </cell>
          <cell r="H5836" t="str">
            <v/>
          </cell>
          <cell r="I5836" t="str">
            <v/>
          </cell>
          <cell r="J5836">
            <v>0</v>
          </cell>
          <cell r="K5836">
            <v>0</v>
          </cell>
          <cell r="L5836">
            <v>0</v>
          </cell>
          <cell r="M5836">
            <v>0</v>
          </cell>
          <cell r="N5836">
            <v>0</v>
          </cell>
          <cell r="O5836" t="str">
            <v/>
          </cell>
          <cell r="P5836">
            <v>0</v>
          </cell>
          <cell r="Q5836">
            <v>0</v>
          </cell>
          <cell r="R5836">
            <v>0</v>
          </cell>
          <cell r="S5836">
            <v>0</v>
          </cell>
          <cell r="T5836">
            <v>0</v>
          </cell>
          <cell r="U5836" t="str">
            <v/>
          </cell>
          <cell r="V5836" t="str">
            <v/>
          </cell>
        </row>
        <row r="5837">
          <cell r="A5837">
            <v>5836</v>
          </cell>
          <cell r="B5837">
            <v>0</v>
          </cell>
          <cell r="C5837" t="str">
            <v/>
          </cell>
          <cell r="D5837" t="str">
            <v/>
          </cell>
          <cell r="E5837">
            <v>0</v>
          </cell>
          <cell r="F5837" t="str">
            <v/>
          </cell>
          <cell r="G5837" t="str">
            <v/>
          </cell>
          <cell r="H5837" t="str">
            <v/>
          </cell>
          <cell r="I5837" t="str">
            <v/>
          </cell>
          <cell r="J5837">
            <v>0</v>
          </cell>
          <cell r="K5837">
            <v>0</v>
          </cell>
          <cell r="L5837">
            <v>0</v>
          </cell>
          <cell r="M5837">
            <v>0</v>
          </cell>
          <cell r="N5837">
            <v>0</v>
          </cell>
          <cell r="O5837" t="str">
            <v/>
          </cell>
          <cell r="P5837">
            <v>0</v>
          </cell>
          <cell r="Q5837">
            <v>0</v>
          </cell>
          <cell r="R5837">
            <v>0</v>
          </cell>
          <cell r="S5837">
            <v>0</v>
          </cell>
          <cell r="T5837">
            <v>0</v>
          </cell>
          <cell r="U5837" t="str">
            <v/>
          </cell>
          <cell r="V5837" t="str">
            <v/>
          </cell>
        </row>
        <row r="5838">
          <cell r="A5838">
            <v>5837</v>
          </cell>
          <cell r="B5838">
            <v>0</v>
          </cell>
          <cell r="C5838" t="str">
            <v/>
          </cell>
          <cell r="D5838" t="str">
            <v/>
          </cell>
          <cell r="E5838">
            <v>0</v>
          </cell>
          <cell r="F5838" t="str">
            <v/>
          </cell>
          <cell r="G5838" t="str">
            <v/>
          </cell>
          <cell r="H5838" t="str">
            <v/>
          </cell>
          <cell r="I5838" t="str">
            <v/>
          </cell>
          <cell r="J5838">
            <v>0</v>
          </cell>
          <cell r="K5838">
            <v>0</v>
          </cell>
          <cell r="L5838">
            <v>0</v>
          </cell>
          <cell r="M5838">
            <v>0</v>
          </cell>
          <cell r="N5838">
            <v>0</v>
          </cell>
          <cell r="O5838" t="str">
            <v/>
          </cell>
          <cell r="P5838">
            <v>0</v>
          </cell>
          <cell r="Q5838">
            <v>0</v>
          </cell>
          <cell r="R5838">
            <v>0</v>
          </cell>
          <cell r="S5838">
            <v>0</v>
          </cell>
          <cell r="T5838">
            <v>0</v>
          </cell>
          <cell r="U5838" t="str">
            <v/>
          </cell>
          <cell r="V5838" t="str">
            <v/>
          </cell>
        </row>
        <row r="5839">
          <cell r="A5839">
            <v>5838</v>
          </cell>
          <cell r="B5839">
            <v>0</v>
          </cell>
          <cell r="C5839" t="str">
            <v/>
          </cell>
          <cell r="D5839" t="str">
            <v/>
          </cell>
          <cell r="E5839">
            <v>0</v>
          </cell>
          <cell r="F5839" t="str">
            <v/>
          </cell>
          <cell r="G5839" t="str">
            <v/>
          </cell>
          <cell r="H5839" t="str">
            <v/>
          </cell>
          <cell r="I5839" t="str">
            <v/>
          </cell>
          <cell r="J5839">
            <v>0</v>
          </cell>
          <cell r="K5839">
            <v>0</v>
          </cell>
          <cell r="L5839">
            <v>0</v>
          </cell>
          <cell r="M5839">
            <v>0</v>
          </cell>
          <cell r="N5839">
            <v>0</v>
          </cell>
          <cell r="O5839" t="str">
            <v/>
          </cell>
          <cell r="P5839">
            <v>0</v>
          </cell>
          <cell r="Q5839">
            <v>0</v>
          </cell>
          <cell r="R5839">
            <v>0</v>
          </cell>
          <cell r="S5839">
            <v>0</v>
          </cell>
          <cell r="T5839">
            <v>0</v>
          </cell>
          <cell r="U5839" t="str">
            <v/>
          </cell>
          <cell r="V5839" t="str">
            <v/>
          </cell>
        </row>
        <row r="5840">
          <cell r="A5840">
            <v>5839</v>
          </cell>
          <cell r="B5840">
            <v>0</v>
          </cell>
          <cell r="C5840" t="str">
            <v/>
          </cell>
          <cell r="D5840" t="str">
            <v/>
          </cell>
          <cell r="E5840">
            <v>0</v>
          </cell>
          <cell r="F5840" t="str">
            <v/>
          </cell>
          <cell r="G5840" t="str">
            <v/>
          </cell>
          <cell r="H5840" t="str">
            <v/>
          </cell>
          <cell r="I5840" t="str">
            <v/>
          </cell>
          <cell r="J5840">
            <v>0</v>
          </cell>
          <cell r="K5840">
            <v>0</v>
          </cell>
          <cell r="L5840">
            <v>0</v>
          </cell>
          <cell r="M5840">
            <v>0</v>
          </cell>
          <cell r="N5840">
            <v>0</v>
          </cell>
          <cell r="O5840" t="str">
            <v/>
          </cell>
          <cell r="P5840">
            <v>0</v>
          </cell>
          <cell r="Q5840">
            <v>0</v>
          </cell>
          <cell r="R5840">
            <v>0</v>
          </cell>
          <cell r="S5840">
            <v>0</v>
          </cell>
          <cell r="T5840">
            <v>0</v>
          </cell>
          <cell r="U5840" t="str">
            <v/>
          </cell>
          <cell r="V5840" t="str">
            <v/>
          </cell>
        </row>
        <row r="5841">
          <cell r="A5841">
            <v>5840</v>
          </cell>
          <cell r="B5841">
            <v>0</v>
          </cell>
          <cell r="C5841" t="str">
            <v/>
          </cell>
          <cell r="D5841" t="str">
            <v/>
          </cell>
          <cell r="E5841">
            <v>0</v>
          </cell>
          <cell r="F5841" t="str">
            <v/>
          </cell>
          <cell r="G5841" t="str">
            <v/>
          </cell>
          <cell r="H5841" t="str">
            <v/>
          </cell>
          <cell r="I5841" t="str">
            <v/>
          </cell>
          <cell r="J5841">
            <v>0</v>
          </cell>
          <cell r="K5841">
            <v>0</v>
          </cell>
          <cell r="L5841">
            <v>0</v>
          </cell>
          <cell r="M5841">
            <v>0</v>
          </cell>
          <cell r="N5841">
            <v>0</v>
          </cell>
          <cell r="O5841" t="str">
            <v/>
          </cell>
          <cell r="P5841">
            <v>0</v>
          </cell>
          <cell r="Q5841">
            <v>0</v>
          </cell>
          <cell r="R5841">
            <v>0</v>
          </cell>
          <cell r="S5841">
            <v>0</v>
          </cell>
          <cell r="T5841">
            <v>0</v>
          </cell>
          <cell r="U5841" t="str">
            <v/>
          </cell>
          <cell r="V5841" t="str">
            <v/>
          </cell>
        </row>
        <row r="5842">
          <cell r="A5842">
            <v>5841</v>
          </cell>
          <cell r="B5842">
            <v>0</v>
          </cell>
          <cell r="C5842" t="str">
            <v/>
          </cell>
          <cell r="D5842" t="str">
            <v/>
          </cell>
          <cell r="E5842">
            <v>0</v>
          </cell>
          <cell r="F5842" t="str">
            <v/>
          </cell>
          <cell r="G5842" t="str">
            <v/>
          </cell>
          <cell r="H5842" t="str">
            <v/>
          </cell>
          <cell r="I5842" t="str">
            <v/>
          </cell>
          <cell r="J5842">
            <v>0</v>
          </cell>
          <cell r="K5842">
            <v>0</v>
          </cell>
          <cell r="L5842">
            <v>0</v>
          </cell>
          <cell r="M5842">
            <v>0</v>
          </cell>
          <cell r="N5842">
            <v>0</v>
          </cell>
          <cell r="O5842" t="str">
            <v/>
          </cell>
          <cell r="P5842">
            <v>0</v>
          </cell>
          <cell r="Q5842">
            <v>0</v>
          </cell>
          <cell r="R5842">
            <v>0</v>
          </cell>
          <cell r="S5842">
            <v>0</v>
          </cell>
          <cell r="T5842">
            <v>0</v>
          </cell>
          <cell r="U5842" t="str">
            <v/>
          </cell>
          <cell r="V5842" t="str">
            <v/>
          </cell>
        </row>
        <row r="5843">
          <cell r="A5843">
            <v>5842</v>
          </cell>
          <cell r="B5843">
            <v>0</v>
          </cell>
          <cell r="C5843" t="str">
            <v/>
          </cell>
          <cell r="D5843" t="str">
            <v/>
          </cell>
          <cell r="E5843">
            <v>0</v>
          </cell>
          <cell r="F5843" t="str">
            <v/>
          </cell>
          <cell r="G5843" t="str">
            <v/>
          </cell>
          <cell r="H5843" t="str">
            <v/>
          </cell>
          <cell r="I5843" t="str">
            <v/>
          </cell>
          <cell r="J5843">
            <v>0</v>
          </cell>
          <cell r="K5843">
            <v>0</v>
          </cell>
          <cell r="L5843">
            <v>0</v>
          </cell>
          <cell r="M5843">
            <v>0</v>
          </cell>
          <cell r="N5843">
            <v>0</v>
          </cell>
          <cell r="O5843" t="str">
            <v/>
          </cell>
          <cell r="P5843">
            <v>0</v>
          </cell>
          <cell r="Q5843">
            <v>0</v>
          </cell>
          <cell r="R5843">
            <v>0</v>
          </cell>
          <cell r="S5843">
            <v>0</v>
          </cell>
          <cell r="T5843">
            <v>0</v>
          </cell>
          <cell r="U5843" t="str">
            <v/>
          </cell>
          <cell r="V5843" t="str">
            <v/>
          </cell>
        </row>
        <row r="5844">
          <cell r="A5844">
            <v>5843</v>
          </cell>
          <cell r="B5844">
            <v>0</v>
          </cell>
          <cell r="C5844" t="str">
            <v/>
          </cell>
          <cell r="D5844" t="str">
            <v/>
          </cell>
          <cell r="E5844">
            <v>0</v>
          </cell>
          <cell r="F5844" t="str">
            <v/>
          </cell>
          <cell r="G5844" t="str">
            <v/>
          </cell>
          <cell r="H5844" t="str">
            <v/>
          </cell>
          <cell r="I5844" t="str">
            <v/>
          </cell>
          <cell r="J5844">
            <v>0</v>
          </cell>
          <cell r="K5844">
            <v>0</v>
          </cell>
          <cell r="L5844">
            <v>0</v>
          </cell>
          <cell r="M5844">
            <v>0</v>
          </cell>
          <cell r="N5844">
            <v>0</v>
          </cell>
          <cell r="O5844" t="str">
            <v/>
          </cell>
          <cell r="P5844">
            <v>0</v>
          </cell>
          <cell r="Q5844">
            <v>0</v>
          </cell>
          <cell r="R5844">
            <v>0</v>
          </cell>
          <cell r="S5844">
            <v>0</v>
          </cell>
          <cell r="T5844">
            <v>0</v>
          </cell>
          <cell r="U5844" t="str">
            <v/>
          </cell>
          <cell r="V5844" t="str">
            <v/>
          </cell>
        </row>
        <row r="5845">
          <cell r="A5845">
            <v>5844</v>
          </cell>
          <cell r="B5845">
            <v>0</v>
          </cell>
          <cell r="C5845" t="str">
            <v/>
          </cell>
          <cell r="D5845" t="str">
            <v/>
          </cell>
          <cell r="E5845">
            <v>0</v>
          </cell>
          <cell r="F5845" t="str">
            <v/>
          </cell>
          <cell r="G5845" t="str">
            <v/>
          </cell>
          <cell r="H5845" t="str">
            <v/>
          </cell>
          <cell r="I5845" t="str">
            <v/>
          </cell>
          <cell r="J5845">
            <v>0</v>
          </cell>
          <cell r="K5845">
            <v>0</v>
          </cell>
          <cell r="L5845">
            <v>0</v>
          </cell>
          <cell r="M5845">
            <v>0</v>
          </cell>
          <cell r="N5845">
            <v>0</v>
          </cell>
          <cell r="O5845" t="str">
            <v/>
          </cell>
          <cell r="P5845">
            <v>0</v>
          </cell>
          <cell r="Q5845">
            <v>0</v>
          </cell>
          <cell r="R5845">
            <v>0</v>
          </cell>
          <cell r="S5845">
            <v>0</v>
          </cell>
          <cell r="T5845">
            <v>0</v>
          </cell>
          <cell r="U5845" t="str">
            <v/>
          </cell>
          <cell r="V5845" t="str">
            <v/>
          </cell>
        </row>
        <row r="5846">
          <cell r="A5846">
            <v>5845</v>
          </cell>
          <cell r="B5846">
            <v>0</v>
          </cell>
          <cell r="C5846" t="str">
            <v/>
          </cell>
          <cell r="D5846" t="str">
            <v/>
          </cell>
          <cell r="E5846">
            <v>0</v>
          </cell>
          <cell r="F5846" t="str">
            <v/>
          </cell>
          <cell r="G5846" t="str">
            <v/>
          </cell>
          <cell r="H5846" t="str">
            <v/>
          </cell>
          <cell r="I5846" t="str">
            <v/>
          </cell>
          <cell r="J5846">
            <v>0</v>
          </cell>
          <cell r="K5846">
            <v>0</v>
          </cell>
          <cell r="L5846">
            <v>0</v>
          </cell>
          <cell r="M5846">
            <v>0</v>
          </cell>
          <cell r="N5846">
            <v>0</v>
          </cell>
          <cell r="O5846" t="str">
            <v/>
          </cell>
          <cell r="P5846">
            <v>0</v>
          </cell>
          <cell r="Q5846">
            <v>0</v>
          </cell>
          <cell r="R5846">
            <v>0</v>
          </cell>
          <cell r="S5846">
            <v>0</v>
          </cell>
          <cell r="T5846">
            <v>0</v>
          </cell>
          <cell r="U5846" t="str">
            <v/>
          </cell>
          <cell r="V5846" t="str">
            <v/>
          </cell>
        </row>
        <row r="5847">
          <cell r="A5847">
            <v>5846</v>
          </cell>
          <cell r="B5847">
            <v>0</v>
          </cell>
          <cell r="C5847" t="str">
            <v/>
          </cell>
          <cell r="D5847" t="str">
            <v/>
          </cell>
          <cell r="E5847">
            <v>0</v>
          </cell>
          <cell r="F5847" t="str">
            <v/>
          </cell>
          <cell r="G5847" t="str">
            <v/>
          </cell>
          <cell r="H5847" t="str">
            <v/>
          </cell>
          <cell r="I5847" t="str">
            <v/>
          </cell>
          <cell r="J5847">
            <v>0</v>
          </cell>
          <cell r="K5847">
            <v>0</v>
          </cell>
          <cell r="L5847">
            <v>0</v>
          </cell>
          <cell r="M5847">
            <v>0</v>
          </cell>
          <cell r="N5847">
            <v>0</v>
          </cell>
          <cell r="O5847" t="str">
            <v/>
          </cell>
          <cell r="P5847">
            <v>0</v>
          </cell>
          <cell r="Q5847">
            <v>0</v>
          </cell>
          <cell r="R5847">
            <v>0</v>
          </cell>
          <cell r="S5847">
            <v>0</v>
          </cell>
          <cell r="T5847">
            <v>0</v>
          </cell>
          <cell r="U5847" t="str">
            <v/>
          </cell>
          <cell r="V5847" t="str">
            <v/>
          </cell>
        </row>
        <row r="5848">
          <cell r="A5848">
            <v>5847</v>
          </cell>
          <cell r="B5848">
            <v>0</v>
          </cell>
          <cell r="C5848" t="str">
            <v/>
          </cell>
          <cell r="D5848" t="str">
            <v/>
          </cell>
          <cell r="E5848">
            <v>0</v>
          </cell>
          <cell r="F5848" t="str">
            <v/>
          </cell>
          <cell r="G5848" t="str">
            <v/>
          </cell>
          <cell r="H5848" t="str">
            <v/>
          </cell>
          <cell r="I5848" t="str">
            <v/>
          </cell>
          <cell r="J5848">
            <v>0</v>
          </cell>
          <cell r="K5848">
            <v>0</v>
          </cell>
          <cell r="L5848">
            <v>0</v>
          </cell>
          <cell r="M5848">
            <v>0</v>
          </cell>
          <cell r="N5848">
            <v>0</v>
          </cell>
          <cell r="O5848" t="str">
            <v/>
          </cell>
          <cell r="P5848">
            <v>0</v>
          </cell>
          <cell r="Q5848">
            <v>0</v>
          </cell>
          <cell r="R5848">
            <v>0</v>
          </cell>
          <cell r="S5848">
            <v>0</v>
          </cell>
          <cell r="T5848">
            <v>0</v>
          </cell>
          <cell r="U5848" t="str">
            <v/>
          </cell>
          <cell r="V5848" t="str">
            <v/>
          </cell>
        </row>
        <row r="5849">
          <cell r="A5849">
            <v>5848</v>
          </cell>
          <cell r="B5849">
            <v>0</v>
          </cell>
          <cell r="C5849" t="str">
            <v/>
          </cell>
          <cell r="D5849" t="str">
            <v/>
          </cell>
          <cell r="E5849">
            <v>0</v>
          </cell>
          <cell r="F5849" t="str">
            <v/>
          </cell>
          <cell r="G5849" t="str">
            <v/>
          </cell>
          <cell r="H5849" t="str">
            <v/>
          </cell>
          <cell r="I5849" t="str">
            <v/>
          </cell>
          <cell r="J5849">
            <v>0</v>
          </cell>
          <cell r="K5849">
            <v>0</v>
          </cell>
          <cell r="L5849">
            <v>0</v>
          </cell>
          <cell r="M5849">
            <v>0</v>
          </cell>
          <cell r="N5849">
            <v>0</v>
          </cell>
          <cell r="O5849" t="str">
            <v/>
          </cell>
          <cell r="P5849">
            <v>0</v>
          </cell>
          <cell r="Q5849">
            <v>0</v>
          </cell>
          <cell r="R5849">
            <v>0</v>
          </cell>
          <cell r="S5849">
            <v>0</v>
          </cell>
          <cell r="T5849">
            <v>0</v>
          </cell>
          <cell r="U5849" t="str">
            <v/>
          </cell>
          <cell r="V5849" t="str">
            <v/>
          </cell>
        </row>
        <row r="5850">
          <cell r="A5850">
            <v>5849</v>
          </cell>
          <cell r="B5850">
            <v>0</v>
          </cell>
          <cell r="C5850" t="str">
            <v/>
          </cell>
          <cell r="D5850" t="str">
            <v/>
          </cell>
          <cell r="E5850">
            <v>0</v>
          </cell>
          <cell r="F5850" t="str">
            <v/>
          </cell>
          <cell r="G5850" t="str">
            <v/>
          </cell>
          <cell r="H5850" t="str">
            <v/>
          </cell>
          <cell r="I5850" t="str">
            <v/>
          </cell>
          <cell r="J5850">
            <v>0</v>
          </cell>
          <cell r="K5850">
            <v>0</v>
          </cell>
          <cell r="L5850">
            <v>0</v>
          </cell>
          <cell r="M5850">
            <v>0</v>
          </cell>
          <cell r="N5850">
            <v>0</v>
          </cell>
          <cell r="O5850" t="str">
            <v/>
          </cell>
          <cell r="P5850">
            <v>0</v>
          </cell>
          <cell r="Q5850">
            <v>0</v>
          </cell>
          <cell r="R5850">
            <v>0</v>
          </cell>
          <cell r="S5850">
            <v>0</v>
          </cell>
          <cell r="T5850">
            <v>0</v>
          </cell>
          <cell r="U5850" t="str">
            <v/>
          </cell>
          <cell r="V5850" t="str">
            <v/>
          </cell>
        </row>
        <row r="5851">
          <cell r="A5851">
            <v>5850</v>
          </cell>
          <cell r="B5851">
            <v>0</v>
          </cell>
          <cell r="C5851" t="str">
            <v/>
          </cell>
          <cell r="D5851" t="str">
            <v/>
          </cell>
          <cell r="E5851">
            <v>0</v>
          </cell>
          <cell r="F5851" t="str">
            <v/>
          </cell>
          <cell r="G5851" t="str">
            <v/>
          </cell>
          <cell r="H5851" t="str">
            <v/>
          </cell>
          <cell r="I5851" t="str">
            <v/>
          </cell>
          <cell r="J5851">
            <v>0</v>
          </cell>
          <cell r="K5851">
            <v>0</v>
          </cell>
          <cell r="L5851">
            <v>0</v>
          </cell>
          <cell r="M5851">
            <v>0</v>
          </cell>
          <cell r="N5851">
            <v>0</v>
          </cell>
          <cell r="O5851" t="str">
            <v/>
          </cell>
          <cell r="P5851">
            <v>0</v>
          </cell>
          <cell r="Q5851">
            <v>0</v>
          </cell>
          <cell r="R5851">
            <v>0</v>
          </cell>
          <cell r="S5851">
            <v>0</v>
          </cell>
          <cell r="T5851">
            <v>0</v>
          </cell>
          <cell r="U5851" t="str">
            <v/>
          </cell>
          <cell r="V5851" t="str">
            <v/>
          </cell>
        </row>
        <row r="5852">
          <cell r="A5852">
            <v>5851</v>
          </cell>
          <cell r="B5852">
            <v>0</v>
          </cell>
          <cell r="C5852" t="str">
            <v/>
          </cell>
          <cell r="D5852" t="str">
            <v/>
          </cell>
          <cell r="E5852">
            <v>0</v>
          </cell>
          <cell r="F5852" t="str">
            <v/>
          </cell>
          <cell r="G5852" t="str">
            <v/>
          </cell>
          <cell r="H5852" t="str">
            <v/>
          </cell>
          <cell r="I5852" t="str">
            <v/>
          </cell>
          <cell r="J5852">
            <v>0</v>
          </cell>
          <cell r="K5852">
            <v>0</v>
          </cell>
          <cell r="L5852">
            <v>0</v>
          </cell>
          <cell r="M5852">
            <v>0</v>
          </cell>
          <cell r="N5852">
            <v>0</v>
          </cell>
          <cell r="O5852" t="str">
            <v/>
          </cell>
          <cell r="P5852">
            <v>0</v>
          </cell>
          <cell r="Q5852">
            <v>0</v>
          </cell>
          <cell r="R5852">
            <v>0</v>
          </cell>
          <cell r="S5852">
            <v>0</v>
          </cell>
          <cell r="T5852">
            <v>0</v>
          </cell>
          <cell r="U5852" t="str">
            <v/>
          </cell>
          <cell r="V5852" t="str">
            <v/>
          </cell>
        </row>
        <row r="5853">
          <cell r="A5853">
            <v>5852</v>
          </cell>
          <cell r="B5853">
            <v>0</v>
          </cell>
          <cell r="C5853" t="str">
            <v/>
          </cell>
          <cell r="D5853" t="str">
            <v/>
          </cell>
          <cell r="E5853">
            <v>0</v>
          </cell>
          <cell r="F5853" t="str">
            <v/>
          </cell>
          <cell r="G5853" t="str">
            <v/>
          </cell>
          <cell r="H5853" t="str">
            <v/>
          </cell>
          <cell r="I5853" t="str">
            <v/>
          </cell>
          <cell r="J5853">
            <v>0</v>
          </cell>
          <cell r="K5853">
            <v>0</v>
          </cell>
          <cell r="L5853">
            <v>0</v>
          </cell>
          <cell r="M5853">
            <v>0</v>
          </cell>
          <cell r="N5853">
            <v>0</v>
          </cell>
          <cell r="O5853" t="str">
            <v/>
          </cell>
          <cell r="P5853">
            <v>0</v>
          </cell>
          <cell r="Q5853">
            <v>0</v>
          </cell>
          <cell r="R5853">
            <v>0</v>
          </cell>
          <cell r="S5853">
            <v>0</v>
          </cell>
          <cell r="T5853">
            <v>0</v>
          </cell>
          <cell r="U5853" t="str">
            <v/>
          </cell>
          <cell r="V5853" t="str">
            <v/>
          </cell>
        </row>
        <row r="5854">
          <cell r="A5854">
            <v>5853</v>
          </cell>
          <cell r="B5854">
            <v>0</v>
          </cell>
          <cell r="C5854" t="str">
            <v/>
          </cell>
          <cell r="D5854" t="str">
            <v/>
          </cell>
          <cell r="E5854">
            <v>0</v>
          </cell>
          <cell r="F5854" t="str">
            <v/>
          </cell>
          <cell r="G5854" t="str">
            <v/>
          </cell>
          <cell r="H5854" t="str">
            <v/>
          </cell>
          <cell r="I5854" t="str">
            <v/>
          </cell>
          <cell r="J5854">
            <v>0</v>
          </cell>
          <cell r="K5854">
            <v>0</v>
          </cell>
          <cell r="L5854">
            <v>0</v>
          </cell>
          <cell r="M5854">
            <v>0</v>
          </cell>
          <cell r="N5854">
            <v>0</v>
          </cell>
          <cell r="O5854" t="str">
            <v/>
          </cell>
          <cell r="P5854">
            <v>0</v>
          </cell>
          <cell r="Q5854">
            <v>0</v>
          </cell>
          <cell r="R5854">
            <v>0</v>
          </cell>
          <cell r="S5854">
            <v>0</v>
          </cell>
          <cell r="T5854">
            <v>0</v>
          </cell>
          <cell r="U5854" t="str">
            <v/>
          </cell>
          <cell r="V5854" t="str">
            <v/>
          </cell>
        </row>
        <row r="5855">
          <cell r="A5855">
            <v>5854</v>
          </cell>
          <cell r="B5855">
            <v>0</v>
          </cell>
          <cell r="C5855" t="str">
            <v/>
          </cell>
          <cell r="D5855" t="str">
            <v/>
          </cell>
          <cell r="E5855">
            <v>0</v>
          </cell>
          <cell r="F5855" t="str">
            <v/>
          </cell>
          <cell r="G5855" t="str">
            <v/>
          </cell>
          <cell r="H5855" t="str">
            <v/>
          </cell>
          <cell r="I5855" t="str">
            <v/>
          </cell>
          <cell r="J5855">
            <v>0</v>
          </cell>
          <cell r="K5855">
            <v>0</v>
          </cell>
          <cell r="L5855">
            <v>0</v>
          </cell>
          <cell r="M5855">
            <v>0</v>
          </cell>
          <cell r="N5855">
            <v>0</v>
          </cell>
          <cell r="O5855" t="str">
            <v/>
          </cell>
          <cell r="P5855">
            <v>0</v>
          </cell>
          <cell r="Q5855">
            <v>0</v>
          </cell>
          <cell r="R5855">
            <v>0</v>
          </cell>
          <cell r="S5855">
            <v>0</v>
          </cell>
          <cell r="T5855">
            <v>0</v>
          </cell>
          <cell r="U5855" t="str">
            <v/>
          </cell>
          <cell r="V5855" t="str">
            <v/>
          </cell>
        </row>
        <row r="5856">
          <cell r="A5856">
            <v>5855</v>
          </cell>
          <cell r="B5856">
            <v>0</v>
          </cell>
          <cell r="C5856" t="str">
            <v/>
          </cell>
          <cell r="D5856" t="str">
            <v/>
          </cell>
          <cell r="E5856">
            <v>0</v>
          </cell>
          <cell r="F5856" t="str">
            <v/>
          </cell>
          <cell r="G5856" t="str">
            <v/>
          </cell>
          <cell r="H5856" t="str">
            <v/>
          </cell>
          <cell r="I5856" t="str">
            <v/>
          </cell>
          <cell r="J5856">
            <v>0</v>
          </cell>
          <cell r="K5856">
            <v>0</v>
          </cell>
          <cell r="L5856">
            <v>0</v>
          </cell>
          <cell r="M5856">
            <v>0</v>
          </cell>
          <cell r="N5856">
            <v>0</v>
          </cell>
          <cell r="O5856" t="str">
            <v/>
          </cell>
          <cell r="P5856">
            <v>0</v>
          </cell>
          <cell r="Q5856">
            <v>0</v>
          </cell>
          <cell r="R5856">
            <v>0</v>
          </cell>
          <cell r="S5856">
            <v>0</v>
          </cell>
          <cell r="T5856">
            <v>0</v>
          </cell>
          <cell r="U5856" t="str">
            <v/>
          </cell>
          <cell r="V5856" t="str">
            <v/>
          </cell>
        </row>
        <row r="5857">
          <cell r="A5857">
            <v>5856</v>
          </cell>
          <cell r="B5857">
            <v>0</v>
          </cell>
          <cell r="C5857" t="str">
            <v/>
          </cell>
          <cell r="D5857" t="str">
            <v/>
          </cell>
          <cell r="E5857">
            <v>0</v>
          </cell>
          <cell r="F5857" t="str">
            <v/>
          </cell>
          <cell r="G5857" t="str">
            <v/>
          </cell>
          <cell r="H5857" t="str">
            <v/>
          </cell>
          <cell r="I5857" t="str">
            <v/>
          </cell>
          <cell r="J5857">
            <v>0</v>
          </cell>
          <cell r="K5857">
            <v>0</v>
          </cell>
          <cell r="L5857">
            <v>0</v>
          </cell>
          <cell r="M5857">
            <v>0</v>
          </cell>
          <cell r="N5857">
            <v>0</v>
          </cell>
          <cell r="O5857" t="str">
            <v/>
          </cell>
          <cell r="P5857">
            <v>0</v>
          </cell>
          <cell r="Q5857">
            <v>0</v>
          </cell>
          <cell r="R5857">
            <v>0</v>
          </cell>
          <cell r="S5857">
            <v>0</v>
          </cell>
          <cell r="T5857">
            <v>0</v>
          </cell>
          <cell r="U5857" t="str">
            <v/>
          </cell>
          <cell r="V5857" t="str">
            <v/>
          </cell>
        </row>
        <row r="5858">
          <cell r="A5858">
            <v>5857</v>
          </cell>
          <cell r="B5858">
            <v>0</v>
          </cell>
          <cell r="C5858" t="str">
            <v/>
          </cell>
          <cell r="D5858" t="str">
            <v/>
          </cell>
          <cell r="E5858">
            <v>0</v>
          </cell>
          <cell r="F5858" t="str">
            <v/>
          </cell>
          <cell r="G5858" t="str">
            <v/>
          </cell>
          <cell r="H5858" t="str">
            <v/>
          </cell>
          <cell r="I5858" t="str">
            <v/>
          </cell>
          <cell r="J5858">
            <v>0</v>
          </cell>
          <cell r="K5858">
            <v>0</v>
          </cell>
          <cell r="L5858">
            <v>0</v>
          </cell>
          <cell r="M5858">
            <v>0</v>
          </cell>
          <cell r="N5858">
            <v>0</v>
          </cell>
          <cell r="O5858" t="str">
            <v/>
          </cell>
          <cell r="P5858">
            <v>0</v>
          </cell>
          <cell r="Q5858">
            <v>0</v>
          </cell>
          <cell r="R5858">
            <v>0</v>
          </cell>
          <cell r="S5858">
            <v>0</v>
          </cell>
          <cell r="T5858">
            <v>0</v>
          </cell>
          <cell r="U5858" t="str">
            <v/>
          </cell>
          <cell r="V5858" t="str">
            <v/>
          </cell>
        </row>
        <row r="5859">
          <cell r="A5859">
            <v>5858</v>
          </cell>
          <cell r="B5859">
            <v>0</v>
          </cell>
          <cell r="C5859" t="str">
            <v/>
          </cell>
          <cell r="D5859" t="str">
            <v/>
          </cell>
          <cell r="E5859">
            <v>0</v>
          </cell>
          <cell r="F5859" t="str">
            <v/>
          </cell>
          <cell r="G5859" t="str">
            <v/>
          </cell>
          <cell r="H5859" t="str">
            <v/>
          </cell>
          <cell r="I5859" t="str">
            <v/>
          </cell>
          <cell r="J5859">
            <v>0</v>
          </cell>
          <cell r="K5859">
            <v>0</v>
          </cell>
          <cell r="L5859">
            <v>0</v>
          </cell>
          <cell r="M5859">
            <v>0</v>
          </cell>
          <cell r="N5859">
            <v>0</v>
          </cell>
          <cell r="O5859" t="str">
            <v/>
          </cell>
          <cell r="P5859">
            <v>0</v>
          </cell>
          <cell r="Q5859">
            <v>0</v>
          </cell>
          <cell r="R5859">
            <v>0</v>
          </cell>
          <cell r="S5859">
            <v>0</v>
          </cell>
          <cell r="T5859">
            <v>0</v>
          </cell>
          <cell r="U5859" t="str">
            <v/>
          </cell>
          <cell r="V5859" t="str">
            <v/>
          </cell>
        </row>
        <row r="5860">
          <cell r="A5860">
            <v>5859</v>
          </cell>
          <cell r="B5860">
            <v>0</v>
          </cell>
          <cell r="C5860" t="str">
            <v/>
          </cell>
          <cell r="D5860" t="str">
            <v/>
          </cell>
          <cell r="E5860">
            <v>0</v>
          </cell>
          <cell r="F5860" t="str">
            <v/>
          </cell>
          <cell r="G5860" t="str">
            <v/>
          </cell>
          <cell r="H5860" t="str">
            <v/>
          </cell>
          <cell r="I5860" t="str">
            <v/>
          </cell>
          <cell r="J5860">
            <v>0</v>
          </cell>
          <cell r="K5860">
            <v>0</v>
          </cell>
          <cell r="L5860">
            <v>0</v>
          </cell>
          <cell r="M5860">
            <v>0</v>
          </cell>
          <cell r="N5860">
            <v>0</v>
          </cell>
          <cell r="O5860" t="str">
            <v/>
          </cell>
          <cell r="P5860">
            <v>0</v>
          </cell>
          <cell r="Q5860">
            <v>0</v>
          </cell>
          <cell r="R5860">
            <v>0</v>
          </cell>
          <cell r="S5860">
            <v>0</v>
          </cell>
          <cell r="T5860">
            <v>0</v>
          </cell>
          <cell r="U5860" t="str">
            <v/>
          </cell>
          <cell r="V5860" t="str">
            <v/>
          </cell>
        </row>
        <row r="5861">
          <cell r="A5861">
            <v>5860</v>
          </cell>
          <cell r="B5861">
            <v>0</v>
          </cell>
          <cell r="C5861" t="str">
            <v/>
          </cell>
          <cell r="D5861" t="str">
            <v/>
          </cell>
          <cell r="E5861">
            <v>0</v>
          </cell>
          <cell r="F5861" t="str">
            <v/>
          </cell>
          <cell r="G5861" t="str">
            <v/>
          </cell>
          <cell r="H5861" t="str">
            <v/>
          </cell>
          <cell r="I5861" t="str">
            <v/>
          </cell>
          <cell r="J5861">
            <v>0</v>
          </cell>
          <cell r="K5861">
            <v>0</v>
          </cell>
          <cell r="L5861">
            <v>0</v>
          </cell>
          <cell r="M5861">
            <v>0</v>
          </cell>
          <cell r="N5861">
            <v>0</v>
          </cell>
          <cell r="O5861" t="str">
            <v/>
          </cell>
          <cell r="P5861">
            <v>0</v>
          </cell>
          <cell r="Q5861">
            <v>0</v>
          </cell>
          <cell r="R5861">
            <v>0</v>
          </cell>
          <cell r="S5861">
            <v>0</v>
          </cell>
          <cell r="T5861">
            <v>0</v>
          </cell>
          <cell r="U5861" t="str">
            <v/>
          </cell>
          <cell r="V5861" t="str">
            <v/>
          </cell>
        </row>
        <row r="5862">
          <cell r="A5862">
            <v>5861</v>
          </cell>
          <cell r="B5862">
            <v>0</v>
          </cell>
          <cell r="C5862" t="str">
            <v/>
          </cell>
          <cell r="D5862" t="str">
            <v/>
          </cell>
          <cell r="E5862">
            <v>0</v>
          </cell>
          <cell r="F5862" t="str">
            <v/>
          </cell>
          <cell r="G5862" t="str">
            <v/>
          </cell>
          <cell r="H5862" t="str">
            <v/>
          </cell>
          <cell r="I5862" t="str">
            <v/>
          </cell>
          <cell r="J5862">
            <v>0</v>
          </cell>
          <cell r="K5862">
            <v>0</v>
          </cell>
          <cell r="L5862">
            <v>0</v>
          </cell>
          <cell r="M5862">
            <v>0</v>
          </cell>
          <cell r="N5862">
            <v>0</v>
          </cell>
          <cell r="O5862" t="str">
            <v/>
          </cell>
          <cell r="P5862">
            <v>0</v>
          </cell>
          <cell r="Q5862">
            <v>0</v>
          </cell>
          <cell r="R5862">
            <v>0</v>
          </cell>
          <cell r="S5862">
            <v>0</v>
          </cell>
          <cell r="T5862">
            <v>0</v>
          </cell>
          <cell r="U5862" t="str">
            <v/>
          </cell>
          <cell r="V5862" t="str">
            <v/>
          </cell>
        </row>
        <row r="5863">
          <cell r="A5863">
            <v>5862</v>
          </cell>
          <cell r="B5863">
            <v>0</v>
          </cell>
          <cell r="C5863" t="str">
            <v/>
          </cell>
          <cell r="D5863" t="str">
            <v/>
          </cell>
          <cell r="E5863">
            <v>0</v>
          </cell>
          <cell r="F5863" t="str">
            <v/>
          </cell>
          <cell r="G5863" t="str">
            <v/>
          </cell>
          <cell r="H5863" t="str">
            <v/>
          </cell>
          <cell r="I5863" t="str">
            <v/>
          </cell>
          <cell r="J5863">
            <v>0</v>
          </cell>
          <cell r="K5863">
            <v>0</v>
          </cell>
          <cell r="L5863">
            <v>0</v>
          </cell>
          <cell r="M5863">
            <v>0</v>
          </cell>
          <cell r="N5863">
            <v>0</v>
          </cell>
          <cell r="O5863" t="str">
            <v/>
          </cell>
          <cell r="P5863">
            <v>0</v>
          </cell>
          <cell r="Q5863">
            <v>0</v>
          </cell>
          <cell r="R5863">
            <v>0</v>
          </cell>
          <cell r="S5863">
            <v>0</v>
          </cell>
          <cell r="T5863">
            <v>0</v>
          </cell>
          <cell r="U5863" t="str">
            <v/>
          </cell>
          <cell r="V5863" t="str">
            <v/>
          </cell>
        </row>
        <row r="5864">
          <cell r="A5864">
            <v>5863</v>
          </cell>
          <cell r="B5864">
            <v>0</v>
          </cell>
          <cell r="C5864" t="str">
            <v/>
          </cell>
          <cell r="D5864" t="str">
            <v/>
          </cell>
          <cell r="E5864">
            <v>0</v>
          </cell>
          <cell r="F5864" t="str">
            <v/>
          </cell>
          <cell r="G5864" t="str">
            <v/>
          </cell>
          <cell r="H5864" t="str">
            <v/>
          </cell>
          <cell r="I5864" t="str">
            <v/>
          </cell>
          <cell r="J5864">
            <v>0</v>
          </cell>
          <cell r="K5864">
            <v>0</v>
          </cell>
          <cell r="L5864">
            <v>0</v>
          </cell>
          <cell r="M5864">
            <v>0</v>
          </cell>
          <cell r="N5864">
            <v>0</v>
          </cell>
          <cell r="O5864" t="str">
            <v/>
          </cell>
          <cell r="P5864">
            <v>0</v>
          </cell>
          <cell r="Q5864">
            <v>0</v>
          </cell>
          <cell r="R5864">
            <v>0</v>
          </cell>
          <cell r="S5864">
            <v>0</v>
          </cell>
          <cell r="T5864">
            <v>0</v>
          </cell>
          <cell r="U5864" t="str">
            <v/>
          </cell>
          <cell r="V5864" t="str">
            <v/>
          </cell>
        </row>
        <row r="5865">
          <cell r="A5865">
            <v>5864</v>
          </cell>
          <cell r="B5865">
            <v>0</v>
          </cell>
          <cell r="C5865" t="str">
            <v/>
          </cell>
          <cell r="D5865" t="str">
            <v/>
          </cell>
          <cell r="E5865">
            <v>0</v>
          </cell>
          <cell r="F5865" t="str">
            <v/>
          </cell>
          <cell r="G5865" t="str">
            <v/>
          </cell>
          <cell r="H5865" t="str">
            <v/>
          </cell>
          <cell r="I5865" t="str">
            <v/>
          </cell>
          <cell r="J5865">
            <v>0</v>
          </cell>
          <cell r="K5865">
            <v>0</v>
          </cell>
          <cell r="L5865">
            <v>0</v>
          </cell>
          <cell r="M5865">
            <v>0</v>
          </cell>
          <cell r="N5865">
            <v>0</v>
          </cell>
          <cell r="O5865" t="str">
            <v/>
          </cell>
          <cell r="P5865">
            <v>0</v>
          </cell>
          <cell r="Q5865">
            <v>0</v>
          </cell>
          <cell r="R5865">
            <v>0</v>
          </cell>
          <cell r="S5865">
            <v>0</v>
          </cell>
          <cell r="T5865">
            <v>0</v>
          </cell>
          <cell r="U5865" t="str">
            <v/>
          </cell>
          <cell r="V5865" t="str">
            <v/>
          </cell>
        </row>
        <row r="5866">
          <cell r="A5866">
            <v>5865</v>
          </cell>
          <cell r="B5866">
            <v>0</v>
          </cell>
          <cell r="C5866" t="str">
            <v/>
          </cell>
          <cell r="D5866" t="str">
            <v/>
          </cell>
          <cell r="E5866">
            <v>0</v>
          </cell>
          <cell r="F5866" t="str">
            <v/>
          </cell>
          <cell r="G5866" t="str">
            <v/>
          </cell>
          <cell r="H5866" t="str">
            <v/>
          </cell>
          <cell r="I5866" t="str">
            <v/>
          </cell>
          <cell r="J5866">
            <v>0</v>
          </cell>
          <cell r="K5866">
            <v>0</v>
          </cell>
          <cell r="L5866">
            <v>0</v>
          </cell>
          <cell r="M5866">
            <v>0</v>
          </cell>
          <cell r="N5866">
            <v>0</v>
          </cell>
          <cell r="O5866" t="str">
            <v/>
          </cell>
          <cell r="P5866">
            <v>0</v>
          </cell>
          <cell r="Q5866">
            <v>0</v>
          </cell>
          <cell r="R5866">
            <v>0</v>
          </cell>
          <cell r="S5866">
            <v>0</v>
          </cell>
          <cell r="T5866">
            <v>0</v>
          </cell>
          <cell r="U5866" t="str">
            <v/>
          </cell>
          <cell r="V5866" t="str">
            <v/>
          </cell>
        </row>
        <row r="5867">
          <cell r="A5867">
            <v>5866</v>
          </cell>
          <cell r="B5867">
            <v>0</v>
          </cell>
          <cell r="C5867" t="str">
            <v/>
          </cell>
          <cell r="D5867" t="str">
            <v/>
          </cell>
          <cell r="E5867">
            <v>0</v>
          </cell>
          <cell r="F5867" t="str">
            <v/>
          </cell>
          <cell r="G5867" t="str">
            <v/>
          </cell>
          <cell r="H5867" t="str">
            <v/>
          </cell>
          <cell r="I5867" t="str">
            <v/>
          </cell>
          <cell r="J5867">
            <v>0</v>
          </cell>
          <cell r="K5867">
            <v>0</v>
          </cell>
          <cell r="L5867">
            <v>0</v>
          </cell>
          <cell r="M5867">
            <v>0</v>
          </cell>
          <cell r="N5867">
            <v>0</v>
          </cell>
          <cell r="O5867" t="str">
            <v/>
          </cell>
          <cell r="P5867">
            <v>0</v>
          </cell>
          <cell r="Q5867">
            <v>0</v>
          </cell>
          <cell r="R5867">
            <v>0</v>
          </cell>
          <cell r="S5867">
            <v>0</v>
          </cell>
          <cell r="T5867">
            <v>0</v>
          </cell>
          <cell r="U5867" t="str">
            <v/>
          </cell>
          <cell r="V5867" t="str">
            <v/>
          </cell>
        </row>
        <row r="5868">
          <cell r="A5868">
            <v>5867</v>
          </cell>
          <cell r="B5868">
            <v>0</v>
          </cell>
          <cell r="C5868" t="str">
            <v/>
          </cell>
          <cell r="D5868" t="str">
            <v/>
          </cell>
          <cell r="E5868">
            <v>0</v>
          </cell>
          <cell r="F5868" t="str">
            <v/>
          </cell>
          <cell r="G5868" t="str">
            <v/>
          </cell>
          <cell r="H5868" t="str">
            <v/>
          </cell>
          <cell r="I5868" t="str">
            <v/>
          </cell>
          <cell r="J5868">
            <v>0</v>
          </cell>
          <cell r="K5868">
            <v>0</v>
          </cell>
          <cell r="L5868">
            <v>0</v>
          </cell>
          <cell r="M5868">
            <v>0</v>
          </cell>
          <cell r="N5868">
            <v>0</v>
          </cell>
          <cell r="O5868" t="str">
            <v/>
          </cell>
          <cell r="P5868">
            <v>0</v>
          </cell>
          <cell r="Q5868">
            <v>0</v>
          </cell>
          <cell r="R5868">
            <v>0</v>
          </cell>
          <cell r="S5868">
            <v>0</v>
          </cell>
          <cell r="T5868">
            <v>0</v>
          </cell>
          <cell r="U5868" t="str">
            <v/>
          </cell>
          <cell r="V5868" t="str">
            <v/>
          </cell>
        </row>
        <row r="5869">
          <cell r="A5869">
            <v>5868</v>
          </cell>
          <cell r="B5869">
            <v>0</v>
          </cell>
          <cell r="C5869" t="str">
            <v/>
          </cell>
          <cell r="D5869" t="str">
            <v/>
          </cell>
          <cell r="E5869">
            <v>0</v>
          </cell>
          <cell r="F5869" t="str">
            <v/>
          </cell>
          <cell r="G5869" t="str">
            <v/>
          </cell>
          <cell r="H5869" t="str">
            <v/>
          </cell>
          <cell r="I5869" t="str">
            <v/>
          </cell>
          <cell r="J5869">
            <v>0</v>
          </cell>
          <cell r="K5869">
            <v>0</v>
          </cell>
          <cell r="L5869">
            <v>0</v>
          </cell>
          <cell r="M5869">
            <v>0</v>
          </cell>
          <cell r="N5869">
            <v>0</v>
          </cell>
          <cell r="O5869" t="str">
            <v/>
          </cell>
          <cell r="P5869">
            <v>0</v>
          </cell>
          <cell r="Q5869">
            <v>0</v>
          </cell>
          <cell r="R5869">
            <v>0</v>
          </cell>
          <cell r="S5869">
            <v>0</v>
          </cell>
          <cell r="T5869">
            <v>0</v>
          </cell>
          <cell r="U5869" t="str">
            <v/>
          </cell>
          <cell r="V5869" t="str">
            <v/>
          </cell>
        </row>
        <row r="5870">
          <cell r="A5870">
            <v>5869</v>
          </cell>
          <cell r="B5870">
            <v>0</v>
          </cell>
          <cell r="C5870" t="str">
            <v/>
          </cell>
          <cell r="D5870" t="str">
            <v/>
          </cell>
          <cell r="E5870">
            <v>0</v>
          </cell>
          <cell r="F5870" t="str">
            <v/>
          </cell>
          <cell r="G5870" t="str">
            <v/>
          </cell>
          <cell r="H5870" t="str">
            <v/>
          </cell>
          <cell r="I5870" t="str">
            <v/>
          </cell>
          <cell r="J5870">
            <v>0</v>
          </cell>
          <cell r="K5870">
            <v>0</v>
          </cell>
          <cell r="L5870">
            <v>0</v>
          </cell>
          <cell r="M5870">
            <v>0</v>
          </cell>
          <cell r="N5870">
            <v>0</v>
          </cell>
          <cell r="O5870" t="str">
            <v/>
          </cell>
          <cell r="P5870">
            <v>0</v>
          </cell>
          <cell r="Q5870">
            <v>0</v>
          </cell>
          <cell r="R5870">
            <v>0</v>
          </cell>
          <cell r="S5870">
            <v>0</v>
          </cell>
          <cell r="T5870">
            <v>0</v>
          </cell>
          <cell r="U5870" t="str">
            <v/>
          </cell>
          <cell r="V5870" t="str">
            <v/>
          </cell>
        </row>
        <row r="5871">
          <cell r="A5871">
            <v>5870</v>
          </cell>
          <cell r="B5871">
            <v>0</v>
          </cell>
          <cell r="C5871" t="str">
            <v/>
          </cell>
          <cell r="D5871" t="str">
            <v/>
          </cell>
          <cell r="E5871">
            <v>0</v>
          </cell>
          <cell r="F5871" t="str">
            <v/>
          </cell>
          <cell r="G5871" t="str">
            <v/>
          </cell>
          <cell r="H5871" t="str">
            <v/>
          </cell>
          <cell r="I5871" t="str">
            <v/>
          </cell>
          <cell r="J5871">
            <v>0</v>
          </cell>
          <cell r="K5871">
            <v>0</v>
          </cell>
          <cell r="L5871">
            <v>0</v>
          </cell>
          <cell r="M5871">
            <v>0</v>
          </cell>
          <cell r="N5871">
            <v>0</v>
          </cell>
          <cell r="O5871" t="str">
            <v/>
          </cell>
          <cell r="P5871">
            <v>0</v>
          </cell>
          <cell r="Q5871">
            <v>0</v>
          </cell>
          <cell r="R5871">
            <v>0</v>
          </cell>
          <cell r="S5871">
            <v>0</v>
          </cell>
          <cell r="T5871">
            <v>0</v>
          </cell>
          <cell r="U5871" t="str">
            <v/>
          </cell>
          <cell r="V5871" t="str">
            <v/>
          </cell>
        </row>
        <row r="5872">
          <cell r="A5872">
            <v>5871</v>
          </cell>
          <cell r="B5872">
            <v>0</v>
          </cell>
          <cell r="C5872" t="str">
            <v/>
          </cell>
          <cell r="D5872" t="str">
            <v/>
          </cell>
          <cell r="E5872">
            <v>0</v>
          </cell>
          <cell r="F5872" t="str">
            <v/>
          </cell>
          <cell r="G5872" t="str">
            <v/>
          </cell>
          <cell r="H5872" t="str">
            <v/>
          </cell>
          <cell r="I5872" t="str">
            <v/>
          </cell>
          <cell r="J5872">
            <v>0</v>
          </cell>
          <cell r="K5872">
            <v>0</v>
          </cell>
          <cell r="L5872">
            <v>0</v>
          </cell>
          <cell r="M5872">
            <v>0</v>
          </cell>
          <cell r="N5872">
            <v>0</v>
          </cell>
          <cell r="O5872" t="str">
            <v/>
          </cell>
          <cell r="P5872">
            <v>0</v>
          </cell>
          <cell r="Q5872">
            <v>0</v>
          </cell>
          <cell r="R5872">
            <v>0</v>
          </cell>
          <cell r="S5872">
            <v>0</v>
          </cell>
          <cell r="T5872">
            <v>0</v>
          </cell>
          <cell r="U5872" t="str">
            <v/>
          </cell>
          <cell r="V5872" t="str">
            <v/>
          </cell>
        </row>
        <row r="5873">
          <cell r="A5873">
            <v>5872</v>
          </cell>
          <cell r="B5873">
            <v>0</v>
          </cell>
          <cell r="C5873" t="str">
            <v/>
          </cell>
          <cell r="D5873" t="str">
            <v/>
          </cell>
          <cell r="E5873">
            <v>0</v>
          </cell>
          <cell r="F5873" t="str">
            <v/>
          </cell>
          <cell r="G5873" t="str">
            <v/>
          </cell>
          <cell r="H5873" t="str">
            <v/>
          </cell>
          <cell r="I5873" t="str">
            <v/>
          </cell>
          <cell r="J5873">
            <v>0</v>
          </cell>
          <cell r="K5873">
            <v>0</v>
          </cell>
          <cell r="L5873">
            <v>0</v>
          </cell>
          <cell r="M5873">
            <v>0</v>
          </cell>
          <cell r="N5873">
            <v>0</v>
          </cell>
          <cell r="O5873" t="str">
            <v/>
          </cell>
          <cell r="P5873">
            <v>0</v>
          </cell>
          <cell r="Q5873">
            <v>0</v>
          </cell>
          <cell r="R5873">
            <v>0</v>
          </cell>
          <cell r="S5873">
            <v>0</v>
          </cell>
          <cell r="T5873">
            <v>0</v>
          </cell>
          <cell r="U5873" t="str">
            <v/>
          </cell>
          <cell r="V5873" t="str">
            <v/>
          </cell>
        </row>
        <row r="5874">
          <cell r="A5874">
            <v>5873</v>
          </cell>
          <cell r="B5874">
            <v>0</v>
          </cell>
          <cell r="C5874" t="str">
            <v/>
          </cell>
          <cell r="D5874" t="str">
            <v/>
          </cell>
          <cell r="E5874">
            <v>0</v>
          </cell>
          <cell r="F5874" t="str">
            <v/>
          </cell>
          <cell r="G5874" t="str">
            <v/>
          </cell>
          <cell r="H5874" t="str">
            <v/>
          </cell>
          <cell r="I5874" t="str">
            <v/>
          </cell>
          <cell r="J5874">
            <v>0</v>
          </cell>
          <cell r="K5874">
            <v>0</v>
          </cell>
          <cell r="L5874">
            <v>0</v>
          </cell>
          <cell r="M5874">
            <v>0</v>
          </cell>
          <cell r="N5874">
            <v>0</v>
          </cell>
          <cell r="O5874" t="str">
            <v/>
          </cell>
          <cell r="P5874">
            <v>0</v>
          </cell>
          <cell r="Q5874">
            <v>0</v>
          </cell>
          <cell r="R5874">
            <v>0</v>
          </cell>
          <cell r="S5874">
            <v>0</v>
          </cell>
          <cell r="T5874">
            <v>0</v>
          </cell>
          <cell r="U5874" t="str">
            <v/>
          </cell>
          <cell r="V5874" t="str">
            <v/>
          </cell>
        </row>
        <row r="5875">
          <cell r="A5875">
            <v>5874</v>
          </cell>
          <cell r="B5875">
            <v>0</v>
          </cell>
          <cell r="C5875" t="str">
            <v/>
          </cell>
          <cell r="D5875" t="str">
            <v/>
          </cell>
          <cell r="E5875">
            <v>0</v>
          </cell>
          <cell r="F5875" t="str">
            <v/>
          </cell>
          <cell r="G5875" t="str">
            <v/>
          </cell>
          <cell r="H5875" t="str">
            <v/>
          </cell>
          <cell r="I5875" t="str">
            <v/>
          </cell>
          <cell r="J5875">
            <v>0</v>
          </cell>
          <cell r="K5875">
            <v>0</v>
          </cell>
          <cell r="L5875">
            <v>0</v>
          </cell>
          <cell r="M5875">
            <v>0</v>
          </cell>
          <cell r="N5875">
            <v>0</v>
          </cell>
          <cell r="O5875" t="str">
            <v/>
          </cell>
          <cell r="P5875">
            <v>0</v>
          </cell>
          <cell r="Q5875">
            <v>0</v>
          </cell>
          <cell r="R5875">
            <v>0</v>
          </cell>
          <cell r="S5875">
            <v>0</v>
          </cell>
          <cell r="T5875">
            <v>0</v>
          </cell>
          <cell r="U5875" t="str">
            <v/>
          </cell>
          <cell r="V5875" t="str">
            <v/>
          </cell>
        </row>
        <row r="5876">
          <cell r="A5876">
            <v>5875</v>
          </cell>
          <cell r="B5876">
            <v>0</v>
          </cell>
          <cell r="C5876" t="str">
            <v/>
          </cell>
          <cell r="D5876" t="str">
            <v/>
          </cell>
          <cell r="E5876">
            <v>0</v>
          </cell>
          <cell r="F5876" t="str">
            <v/>
          </cell>
          <cell r="G5876" t="str">
            <v/>
          </cell>
          <cell r="H5876" t="str">
            <v/>
          </cell>
          <cell r="I5876" t="str">
            <v/>
          </cell>
          <cell r="J5876">
            <v>0</v>
          </cell>
          <cell r="K5876">
            <v>0</v>
          </cell>
          <cell r="L5876">
            <v>0</v>
          </cell>
          <cell r="M5876">
            <v>0</v>
          </cell>
          <cell r="N5876">
            <v>0</v>
          </cell>
          <cell r="O5876" t="str">
            <v/>
          </cell>
          <cell r="P5876">
            <v>0</v>
          </cell>
          <cell r="Q5876">
            <v>0</v>
          </cell>
          <cell r="R5876">
            <v>0</v>
          </cell>
          <cell r="S5876">
            <v>0</v>
          </cell>
          <cell r="T5876">
            <v>0</v>
          </cell>
          <cell r="U5876" t="str">
            <v/>
          </cell>
          <cell r="V5876" t="str">
            <v/>
          </cell>
        </row>
        <row r="5877">
          <cell r="A5877">
            <v>5876</v>
          </cell>
          <cell r="B5877">
            <v>0</v>
          </cell>
          <cell r="C5877" t="str">
            <v/>
          </cell>
          <cell r="D5877" t="str">
            <v/>
          </cell>
          <cell r="E5877">
            <v>0</v>
          </cell>
          <cell r="F5877" t="str">
            <v/>
          </cell>
          <cell r="G5877" t="str">
            <v/>
          </cell>
          <cell r="H5877" t="str">
            <v/>
          </cell>
          <cell r="I5877" t="str">
            <v/>
          </cell>
          <cell r="J5877">
            <v>0</v>
          </cell>
          <cell r="K5877">
            <v>0</v>
          </cell>
          <cell r="L5877">
            <v>0</v>
          </cell>
          <cell r="M5877">
            <v>0</v>
          </cell>
          <cell r="N5877">
            <v>0</v>
          </cell>
          <cell r="O5877" t="str">
            <v/>
          </cell>
          <cell r="P5877">
            <v>0</v>
          </cell>
          <cell r="Q5877">
            <v>0</v>
          </cell>
          <cell r="R5877">
            <v>0</v>
          </cell>
          <cell r="S5877">
            <v>0</v>
          </cell>
          <cell r="T5877">
            <v>0</v>
          </cell>
          <cell r="U5877" t="str">
            <v/>
          </cell>
          <cell r="V5877" t="str">
            <v/>
          </cell>
        </row>
        <row r="5878">
          <cell r="A5878">
            <v>5877</v>
          </cell>
          <cell r="B5878">
            <v>0</v>
          </cell>
          <cell r="C5878" t="str">
            <v/>
          </cell>
          <cell r="D5878" t="str">
            <v/>
          </cell>
          <cell r="E5878">
            <v>0</v>
          </cell>
          <cell r="F5878" t="str">
            <v/>
          </cell>
          <cell r="G5878" t="str">
            <v/>
          </cell>
          <cell r="H5878" t="str">
            <v/>
          </cell>
          <cell r="I5878" t="str">
            <v/>
          </cell>
          <cell r="J5878">
            <v>0</v>
          </cell>
          <cell r="K5878">
            <v>0</v>
          </cell>
          <cell r="L5878">
            <v>0</v>
          </cell>
          <cell r="M5878">
            <v>0</v>
          </cell>
          <cell r="N5878">
            <v>0</v>
          </cell>
          <cell r="O5878" t="str">
            <v/>
          </cell>
          <cell r="P5878">
            <v>0</v>
          </cell>
          <cell r="Q5878">
            <v>0</v>
          </cell>
          <cell r="R5878">
            <v>0</v>
          </cell>
          <cell r="S5878">
            <v>0</v>
          </cell>
          <cell r="T5878">
            <v>0</v>
          </cell>
          <cell r="U5878" t="str">
            <v/>
          </cell>
          <cell r="V5878" t="str">
            <v/>
          </cell>
        </row>
        <row r="5879">
          <cell r="A5879">
            <v>5878</v>
          </cell>
          <cell r="B5879">
            <v>0</v>
          </cell>
          <cell r="C5879" t="str">
            <v/>
          </cell>
          <cell r="D5879" t="str">
            <v/>
          </cell>
          <cell r="E5879">
            <v>0</v>
          </cell>
          <cell r="F5879" t="str">
            <v/>
          </cell>
          <cell r="G5879" t="str">
            <v/>
          </cell>
          <cell r="H5879" t="str">
            <v/>
          </cell>
          <cell r="I5879" t="str">
            <v/>
          </cell>
          <cell r="J5879">
            <v>0</v>
          </cell>
          <cell r="K5879">
            <v>0</v>
          </cell>
          <cell r="L5879">
            <v>0</v>
          </cell>
          <cell r="M5879">
            <v>0</v>
          </cell>
          <cell r="N5879">
            <v>0</v>
          </cell>
          <cell r="O5879" t="str">
            <v/>
          </cell>
          <cell r="P5879">
            <v>0</v>
          </cell>
          <cell r="Q5879">
            <v>0</v>
          </cell>
          <cell r="R5879">
            <v>0</v>
          </cell>
          <cell r="S5879">
            <v>0</v>
          </cell>
          <cell r="T5879">
            <v>0</v>
          </cell>
          <cell r="U5879" t="str">
            <v/>
          </cell>
          <cell r="V5879" t="str">
            <v/>
          </cell>
        </row>
        <row r="5880">
          <cell r="A5880">
            <v>5879</v>
          </cell>
          <cell r="B5880">
            <v>0</v>
          </cell>
          <cell r="C5880" t="str">
            <v/>
          </cell>
          <cell r="D5880" t="str">
            <v/>
          </cell>
          <cell r="E5880">
            <v>0</v>
          </cell>
          <cell r="F5880" t="str">
            <v/>
          </cell>
          <cell r="G5880" t="str">
            <v/>
          </cell>
          <cell r="H5880" t="str">
            <v/>
          </cell>
          <cell r="I5880" t="str">
            <v/>
          </cell>
          <cell r="J5880">
            <v>0</v>
          </cell>
          <cell r="K5880">
            <v>0</v>
          </cell>
          <cell r="L5880">
            <v>0</v>
          </cell>
          <cell r="M5880">
            <v>0</v>
          </cell>
          <cell r="N5880">
            <v>0</v>
          </cell>
          <cell r="O5880" t="str">
            <v/>
          </cell>
          <cell r="P5880">
            <v>0</v>
          </cell>
          <cell r="Q5880">
            <v>0</v>
          </cell>
          <cell r="R5880">
            <v>0</v>
          </cell>
          <cell r="S5880">
            <v>0</v>
          </cell>
          <cell r="T5880">
            <v>0</v>
          </cell>
          <cell r="U5880" t="str">
            <v/>
          </cell>
          <cell r="V5880" t="str">
            <v/>
          </cell>
        </row>
        <row r="5881">
          <cell r="A5881">
            <v>5880</v>
          </cell>
          <cell r="B5881">
            <v>0</v>
          </cell>
          <cell r="C5881" t="str">
            <v/>
          </cell>
          <cell r="D5881" t="str">
            <v/>
          </cell>
          <cell r="E5881">
            <v>0</v>
          </cell>
          <cell r="F5881" t="str">
            <v/>
          </cell>
          <cell r="G5881" t="str">
            <v/>
          </cell>
          <cell r="H5881" t="str">
            <v/>
          </cell>
          <cell r="I5881" t="str">
            <v/>
          </cell>
          <cell r="J5881">
            <v>0</v>
          </cell>
          <cell r="K5881">
            <v>0</v>
          </cell>
          <cell r="L5881">
            <v>0</v>
          </cell>
          <cell r="M5881">
            <v>0</v>
          </cell>
          <cell r="N5881">
            <v>0</v>
          </cell>
          <cell r="O5881" t="str">
            <v/>
          </cell>
          <cell r="P5881">
            <v>0</v>
          </cell>
          <cell r="Q5881">
            <v>0</v>
          </cell>
          <cell r="R5881">
            <v>0</v>
          </cell>
          <cell r="S5881">
            <v>0</v>
          </cell>
          <cell r="T5881">
            <v>0</v>
          </cell>
          <cell r="U5881" t="str">
            <v/>
          </cell>
          <cell r="V5881" t="str">
            <v/>
          </cell>
        </row>
        <row r="5882">
          <cell r="A5882">
            <v>5881</v>
          </cell>
          <cell r="B5882">
            <v>0</v>
          </cell>
          <cell r="C5882" t="str">
            <v/>
          </cell>
          <cell r="D5882" t="str">
            <v/>
          </cell>
          <cell r="E5882">
            <v>0</v>
          </cell>
          <cell r="F5882" t="str">
            <v/>
          </cell>
          <cell r="G5882" t="str">
            <v/>
          </cell>
          <cell r="H5882" t="str">
            <v/>
          </cell>
          <cell r="I5882" t="str">
            <v/>
          </cell>
          <cell r="J5882">
            <v>0</v>
          </cell>
          <cell r="K5882">
            <v>0</v>
          </cell>
          <cell r="L5882">
            <v>0</v>
          </cell>
          <cell r="M5882">
            <v>0</v>
          </cell>
          <cell r="N5882">
            <v>0</v>
          </cell>
          <cell r="O5882" t="str">
            <v/>
          </cell>
          <cell r="P5882">
            <v>0</v>
          </cell>
          <cell r="Q5882">
            <v>0</v>
          </cell>
          <cell r="R5882">
            <v>0</v>
          </cell>
          <cell r="S5882">
            <v>0</v>
          </cell>
          <cell r="T5882">
            <v>0</v>
          </cell>
          <cell r="U5882" t="str">
            <v/>
          </cell>
          <cell r="V5882" t="str">
            <v/>
          </cell>
        </row>
        <row r="5883">
          <cell r="A5883">
            <v>5882</v>
          </cell>
          <cell r="B5883">
            <v>0</v>
          </cell>
          <cell r="C5883" t="str">
            <v/>
          </cell>
          <cell r="D5883" t="str">
            <v/>
          </cell>
          <cell r="E5883">
            <v>0</v>
          </cell>
          <cell r="F5883" t="str">
            <v/>
          </cell>
          <cell r="G5883" t="str">
            <v/>
          </cell>
          <cell r="H5883" t="str">
            <v/>
          </cell>
          <cell r="I5883" t="str">
            <v/>
          </cell>
          <cell r="J5883">
            <v>0</v>
          </cell>
          <cell r="K5883">
            <v>0</v>
          </cell>
          <cell r="L5883">
            <v>0</v>
          </cell>
          <cell r="M5883">
            <v>0</v>
          </cell>
          <cell r="N5883">
            <v>0</v>
          </cell>
          <cell r="O5883" t="str">
            <v/>
          </cell>
          <cell r="P5883">
            <v>0</v>
          </cell>
          <cell r="Q5883">
            <v>0</v>
          </cell>
          <cell r="R5883">
            <v>0</v>
          </cell>
          <cell r="S5883">
            <v>0</v>
          </cell>
          <cell r="T5883">
            <v>0</v>
          </cell>
          <cell r="U5883" t="str">
            <v/>
          </cell>
          <cell r="V5883" t="str">
            <v/>
          </cell>
        </row>
        <row r="5884">
          <cell r="A5884">
            <v>5883</v>
          </cell>
          <cell r="B5884">
            <v>0</v>
          </cell>
          <cell r="C5884" t="str">
            <v/>
          </cell>
          <cell r="D5884" t="str">
            <v/>
          </cell>
          <cell r="E5884">
            <v>0</v>
          </cell>
          <cell r="F5884" t="str">
            <v/>
          </cell>
          <cell r="G5884" t="str">
            <v/>
          </cell>
          <cell r="H5884" t="str">
            <v/>
          </cell>
          <cell r="I5884" t="str">
            <v/>
          </cell>
          <cell r="J5884">
            <v>0</v>
          </cell>
          <cell r="K5884">
            <v>0</v>
          </cell>
          <cell r="L5884">
            <v>0</v>
          </cell>
          <cell r="M5884">
            <v>0</v>
          </cell>
          <cell r="N5884">
            <v>0</v>
          </cell>
          <cell r="O5884" t="str">
            <v/>
          </cell>
          <cell r="P5884">
            <v>0</v>
          </cell>
          <cell r="Q5884">
            <v>0</v>
          </cell>
          <cell r="R5884">
            <v>0</v>
          </cell>
          <cell r="S5884">
            <v>0</v>
          </cell>
          <cell r="T5884">
            <v>0</v>
          </cell>
          <cell r="U5884" t="str">
            <v/>
          </cell>
          <cell r="V5884" t="str">
            <v/>
          </cell>
        </row>
        <row r="5885">
          <cell r="A5885">
            <v>5884</v>
          </cell>
          <cell r="B5885">
            <v>0</v>
          </cell>
          <cell r="C5885" t="str">
            <v/>
          </cell>
          <cell r="D5885" t="str">
            <v/>
          </cell>
          <cell r="E5885">
            <v>0</v>
          </cell>
          <cell r="F5885" t="str">
            <v/>
          </cell>
          <cell r="G5885" t="str">
            <v/>
          </cell>
          <cell r="H5885" t="str">
            <v/>
          </cell>
          <cell r="I5885" t="str">
            <v/>
          </cell>
          <cell r="J5885">
            <v>0</v>
          </cell>
          <cell r="K5885">
            <v>0</v>
          </cell>
          <cell r="L5885">
            <v>0</v>
          </cell>
          <cell r="M5885">
            <v>0</v>
          </cell>
          <cell r="N5885">
            <v>0</v>
          </cell>
          <cell r="O5885" t="str">
            <v/>
          </cell>
          <cell r="P5885">
            <v>0</v>
          </cell>
          <cell r="Q5885">
            <v>0</v>
          </cell>
          <cell r="R5885">
            <v>0</v>
          </cell>
          <cell r="S5885">
            <v>0</v>
          </cell>
          <cell r="T5885">
            <v>0</v>
          </cell>
          <cell r="U5885" t="str">
            <v/>
          </cell>
          <cell r="V5885" t="str">
            <v/>
          </cell>
        </row>
        <row r="5886">
          <cell r="A5886">
            <v>5885</v>
          </cell>
          <cell r="B5886">
            <v>0</v>
          </cell>
          <cell r="C5886" t="str">
            <v/>
          </cell>
          <cell r="D5886" t="str">
            <v/>
          </cell>
          <cell r="E5886">
            <v>0</v>
          </cell>
          <cell r="F5886" t="str">
            <v/>
          </cell>
          <cell r="G5886" t="str">
            <v/>
          </cell>
          <cell r="H5886" t="str">
            <v/>
          </cell>
          <cell r="I5886" t="str">
            <v/>
          </cell>
          <cell r="J5886">
            <v>0</v>
          </cell>
          <cell r="K5886">
            <v>0</v>
          </cell>
          <cell r="L5886">
            <v>0</v>
          </cell>
          <cell r="M5886">
            <v>0</v>
          </cell>
          <cell r="N5886">
            <v>0</v>
          </cell>
          <cell r="O5886" t="str">
            <v/>
          </cell>
          <cell r="P5886">
            <v>0</v>
          </cell>
          <cell r="Q5886">
            <v>0</v>
          </cell>
          <cell r="R5886">
            <v>0</v>
          </cell>
          <cell r="S5886">
            <v>0</v>
          </cell>
          <cell r="T5886">
            <v>0</v>
          </cell>
          <cell r="U5886" t="str">
            <v/>
          </cell>
          <cell r="V5886" t="str">
            <v/>
          </cell>
        </row>
        <row r="5887">
          <cell r="A5887">
            <v>5886</v>
          </cell>
          <cell r="B5887">
            <v>0</v>
          </cell>
          <cell r="C5887" t="str">
            <v/>
          </cell>
          <cell r="D5887" t="str">
            <v/>
          </cell>
          <cell r="E5887">
            <v>0</v>
          </cell>
          <cell r="F5887" t="str">
            <v/>
          </cell>
          <cell r="G5887" t="str">
            <v/>
          </cell>
          <cell r="H5887" t="str">
            <v/>
          </cell>
          <cell r="I5887" t="str">
            <v/>
          </cell>
          <cell r="J5887">
            <v>0</v>
          </cell>
          <cell r="K5887">
            <v>0</v>
          </cell>
          <cell r="L5887">
            <v>0</v>
          </cell>
          <cell r="M5887">
            <v>0</v>
          </cell>
          <cell r="N5887">
            <v>0</v>
          </cell>
          <cell r="O5887" t="str">
            <v/>
          </cell>
          <cell r="P5887">
            <v>0</v>
          </cell>
          <cell r="Q5887">
            <v>0</v>
          </cell>
          <cell r="R5887">
            <v>0</v>
          </cell>
          <cell r="S5887">
            <v>0</v>
          </cell>
          <cell r="T5887">
            <v>0</v>
          </cell>
          <cell r="U5887" t="str">
            <v/>
          </cell>
          <cell r="V5887" t="str">
            <v/>
          </cell>
        </row>
        <row r="5888">
          <cell r="A5888">
            <v>5887</v>
          </cell>
          <cell r="B5888">
            <v>0</v>
          </cell>
          <cell r="C5888" t="str">
            <v/>
          </cell>
          <cell r="D5888" t="str">
            <v/>
          </cell>
          <cell r="E5888">
            <v>0</v>
          </cell>
          <cell r="F5888" t="str">
            <v/>
          </cell>
          <cell r="G5888" t="str">
            <v/>
          </cell>
          <cell r="H5888" t="str">
            <v/>
          </cell>
          <cell r="I5888" t="str">
            <v/>
          </cell>
          <cell r="J5888">
            <v>0</v>
          </cell>
          <cell r="K5888">
            <v>0</v>
          </cell>
          <cell r="L5888">
            <v>0</v>
          </cell>
          <cell r="M5888">
            <v>0</v>
          </cell>
          <cell r="N5888">
            <v>0</v>
          </cell>
          <cell r="O5888" t="str">
            <v/>
          </cell>
          <cell r="P5888">
            <v>0</v>
          </cell>
          <cell r="Q5888">
            <v>0</v>
          </cell>
          <cell r="R5888">
            <v>0</v>
          </cell>
          <cell r="S5888">
            <v>0</v>
          </cell>
          <cell r="T5888">
            <v>0</v>
          </cell>
          <cell r="U5888" t="str">
            <v/>
          </cell>
          <cell r="V5888" t="str">
            <v/>
          </cell>
        </row>
        <row r="5889">
          <cell r="A5889">
            <v>5888</v>
          </cell>
          <cell r="B5889">
            <v>0</v>
          </cell>
          <cell r="C5889" t="str">
            <v/>
          </cell>
          <cell r="D5889" t="str">
            <v/>
          </cell>
          <cell r="E5889">
            <v>0</v>
          </cell>
          <cell r="F5889" t="str">
            <v/>
          </cell>
          <cell r="G5889" t="str">
            <v/>
          </cell>
          <cell r="H5889" t="str">
            <v/>
          </cell>
          <cell r="I5889" t="str">
            <v/>
          </cell>
          <cell r="J5889">
            <v>0</v>
          </cell>
          <cell r="K5889">
            <v>0</v>
          </cell>
          <cell r="L5889">
            <v>0</v>
          </cell>
          <cell r="M5889">
            <v>0</v>
          </cell>
          <cell r="N5889">
            <v>0</v>
          </cell>
          <cell r="O5889" t="str">
            <v/>
          </cell>
          <cell r="P5889">
            <v>0</v>
          </cell>
          <cell r="Q5889">
            <v>0</v>
          </cell>
          <cell r="R5889">
            <v>0</v>
          </cell>
          <cell r="S5889">
            <v>0</v>
          </cell>
          <cell r="T5889">
            <v>0</v>
          </cell>
          <cell r="U5889" t="str">
            <v/>
          </cell>
          <cell r="V5889" t="str">
            <v/>
          </cell>
        </row>
        <row r="5890">
          <cell r="A5890">
            <v>5889</v>
          </cell>
          <cell r="B5890">
            <v>0</v>
          </cell>
          <cell r="C5890" t="str">
            <v/>
          </cell>
          <cell r="D5890" t="str">
            <v/>
          </cell>
          <cell r="E5890">
            <v>0</v>
          </cell>
          <cell r="F5890" t="str">
            <v/>
          </cell>
          <cell r="G5890" t="str">
            <v/>
          </cell>
          <cell r="H5890" t="str">
            <v/>
          </cell>
          <cell r="I5890" t="str">
            <v/>
          </cell>
          <cell r="J5890">
            <v>0</v>
          </cell>
          <cell r="K5890">
            <v>0</v>
          </cell>
          <cell r="L5890">
            <v>0</v>
          </cell>
          <cell r="M5890">
            <v>0</v>
          </cell>
          <cell r="N5890">
            <v>0</v>
          </cell>
          <cell r="O5890" t="str">
            <v/>
          </cell>
          <cell r="P5890">
            <v>0</v>
          </cell>
          <cell r="Q5890">
            <v>0</v>
          </cell>
          <cell r="R5890">
            <v>0</v>
          </cell>
          <cell r="S5890">
            <v>0</v>
          </cell>
          <cell r="T5890">
            <v>0</v>
          </cell>
          <cell r="U5890" t="str">
            <v/>
          </cell>
          <cell r="V5890" t="str">
            <v/>
          </cell>
        </row>
        <row r="5891">
          <cell r="A5891">
            <v>5890</v>
          </cell>
          <cell r="B5891">
            <v>0</v>
          </cell>
          <cell r="C5891" t="str">
            <v/>
          </cell>
          <cell r="D5891" t="str">
            <v/>
          </cell>
          <cell r="E5891">
            <v>0</v>
          </cell>
          <cell r="F5891" t="str">
            <v/>
          </cell>
          <cell r="G5891" t="str">
            <v/>
          </cell>
          <cell r="H5891" t="str">
            <v/>
          </cell>
          <cell r="I5891" t="str">
            <v/>
          </cell>
          <cell r="J5891">
            <v>0</v>
          </cell>
          <cell r="K5891">
            <v>0</v>
          </cell>
          <cell r="L5891">
            <v>0</v>
          </cell>
          <cell r="M5891">
            <v>0</v>
          </cell>
          <cell r="N5891">
            <v>0</v>
          </cell>
          <cell r="O5891" t="str">
            <v/>
          </cell>
          <cell r="P5891">
            <v>0</v>
          </cell>
          <cell r="Q5891">
            <v>0</v>
          </cell>
          <cell r="R5891">
            <v>0</v>
          </cell>
          <cell r="S5891">
            <v>0</v>
          </cell>
          <cell r="T5891">
            <v>0</v>
          </cell>
          <cell r="U5891" t="str">
            <v/>
          </cell>
          <cell r="V5891" t="str">
            <v/>
          </cell>
        </row>
        <row r="5892">
          <cell r="A5892">
            <v>5891</v>
          </cell>
          <cell r="B5892">
            <v>0</v>
          </cell>
          <cell r="C5892" t="str">
            <v/>
          </cell>
          <cell r="D5892" t="str">
            <v/>
          </cell>
          <cell r="E5892">
            <v>0</v>
          </cell>
          <cell r="F5892" t="str">
            <v/>
          </cell>
          <cell r="G5892" t="str">
            <v/>
          </cell>
          <cell r="H5892" t="str">
            <v/>
          </cell>
          <cell r="I5892" t="str">
            <v/>
          </cell>
          <cell r="J5892">
            <v>0</v>
          </cell>
          <cell r="K5892">
            <v>0</v>
          </cell>
          <cell r="L5892">
            <v>0</v>
          </cell>
          <cell r="M5892">
            <v>0</v>
          </cell>
          <cell r="N5892">
            <v>0</v>
          </cell>
          <cell r="O5892" t="str">
            <v/>
          </cell>
          <cell r="P5892">
            <v>0</v>
          </cell>
          <cell r="Q5892">
            <v>0</v>
          </cell>
          <cell r="R5892">
            <v>0</v>
          </cell>
          <cell r="S5892">
            <v>0</v>
          </cell>
          <cell r="T5892">
            <v>0</v>
          </cell>
          <cell r="U5892" t="str">
            <v/>
          </cell>
          <cell r="V5892" t="str">
            <v/>
          </cell>
        </row>
        <row r="5893">
          <cell r="A5893">
            <v>5892</v>
          </cell>
          <cell r="B5893">
            <v>0</v>
          </cell>
          <cell r="C5893" t="str">
            <v/>
          </cell>
          <cell r="D5893" t="str">
            <v/>
          </cell>
          <cell r="E5893">
            <v>0</v>
          </cell>
          <cell r="F5893" t="str">
            <v/>
          </cell>
          <cell r="G5893" t="str">
            <v/>
          </cell>
          <cell r="H5893" t="str">
            <v/>
          </cell>
          <cell r="I5893" t="str">
            <v/>
          </cell>
          <cell r="J5893">
            <v>0</v>
          </cell>
          <cell r="K5893">
            <v>0</v>
          </cell>
          <cell r="L5893">
            <v>0</v>
          </cell>
          <cell r="M5893">
            <v>0</v>
          </cell>
          <cell r="N5893">
            <v>0</v>
          </cell>
          <cell r="O5893" t="str">
            <v/>
          </cell>
          <cell r="P5893">
            <v>0</v>
          </cell>
          <cell r="Q5893">
            <v>0</v>
          </cell>
          <cell r="R5893">
            <v>0</v>
          </cell>
          <cell r="S5893">
            <v>0</v>
          </cell>
          <cell r="T5893">
            <v>0</v>
          </cell>
          <cell r="U5893" t="str">
            <v/>
          </cell>
          <cell r="V5893" t="str">
            <v/>
          </cell>
        </row>
        <row r="5894">
          <cell r="A5894">
            <v>5893</v>
          </cell>
          <cell r="B5894">
            <v>0</v>
          </cell>
          <cell r="C5894" t="str">
            <v/>
          </cell>
          <cell r="D5894" t="str">
            <v/>
          </cell>
          <cell r="E5894">
            <v>0</v>
          </cell>
          <cell r="F5894" t="str">
            <v/>
          </cell>
          <cell r="G5894" t="str">
            <v/>
          </cell>
          <cell r="H5894" t="str">
            <v/>
          </cell>
          <cell r="I5894" t="str">
            <v/>
          </cell>
          <cell r="J5894">
            <v>0</v>
          </cell>
          <cell r="K5894">
            <v>0</v>
          </cell>
          <cell r="L5894">
            <v>0</v>
          </cell>
          <cell r="M5894">
            <v>0</v>
          </cell>
          <cell r="N5894">
            <v>0</v>
          </cell>
          <cell r="O5894" t="str">
            <v/>
          </cell>
          <cell r="P5894">
            <v>0</v>
          </cell>
          <cell r="Q5894">
            <v>0</v>
          </cell>
          <cell r="R5894">
            <v>0</v>
          </cell>
          <cell r="S5894">
            <v>0</v>
          </cell>
          <cell r="T5894">
            <v>0</v>
          </cell>
          <cell r="U5894" t="str">
            <v/>
          </cell>
          <cell r="V5894" t="str">
            <v/>
          </cell>
        </row>
        <row r="5895">
          <cell r="A5895">
            <v>5894</v>
          </cell>
          <cell r="B5895">
            <v>0</v>
          </cell>
          <cell r="C5895" t="str">
            <v/>
          </cell>
          <cell r="D5895" t="str">
            <v/>
          </cell>
          <cell r="E5895">
            <v>0</v>
          </cell>
          <cell r="F5895" t="str">
            <v/>
          </cell>
          <cell r="G5895" t="str">
            <v/>
          </cell>
          <cell r="H5895" t="str">
            <v/>
          </cell>
          <cell r="I5895" t="str">
            <v/>
          </cell>
          <cell r="J5895">
            <v>0</v>
          </cell>
          <cell r="K5895">
            <v>0</v>
          </cell>
          <cell r="L5895">
            <v>0</v>
          </cell>
          <cell r="M5895">
            <v>0</v>
          </cell>
          <cell r="N5895">
            <v>0</v>
          </cell>
          <cell r="O5895" t="str">
            <v/>
          </cell>
          <cell r="P5895">
            <v>0</v>
          </cell>
          <cell r="Q5895">
            <v>0</v>
          </cell>
          <cell r="R5895">
            <v>0</v>
          </cell>
          <cell r="S5895">
            <v>0</v>
          </cell>
          <cell r="T5895">
            <v>0</v>
          </cell>
          <cell r="U5895" t="str">
            <v/>
          </cell>
          <cell r="V5895" t="str">
            <v/>
          </cell>
        </row>
        <row r="5896">
          <cell r="A5896">
            <v>5895</v>
          </cell>
          <cell r="B5896">
            <v>0</v>
          </cell>
          <cell r="C5896" t="str">
            <v/>
          </cell>
          <cell r="D5896" t="str">
            <v/>
          </cell>
          <cell r="E5896">
            <v>0</v>
          </cell>
          <cell r="F5896" t="str">
            <v/>
          </cell>
          <cell r="G5896" t="str">
            <v/>
          </cell>
          <cell r="H5896" t="str">
            <v/>
          </cell>
          <cell r="I5896" t="str">
            <v/>
          </cell>
          <cell r="J5896">
            <v>0</v>
          </cell>
          <cell r="K5896">
            <v>0</v>
          </cell>
          <cell r="L5896">
            <v>0</v>
          </cell>
          <cell r="M5896">
            <v>0</v>
          </cell>
          <cell r="N5896">
            <v>0</v>
          </cell>
          <cell r="O5896" t="str">
            <v/>
          </cell>
          <cell r="P5896">
            <v>0</v>
          </cell>
          <cell r="Q5896">
            <v>0</v>
          </cell>
          <cell r="R5896">
            <v>0</v>
          </cell>
          <cell r="S5896">
            <v>0</v>
          </cell>
          <cell r="T5896">
            <v>0</v>
          </cell>
          <cell r="U5896" t="str">
            <v/>
          </cell>
          <cell r="V5896" t="str">
            <v/>
          </cell>
        </row>
        <row r="5897">
          <cell r="A5897">
            <v>5896</v>
          </cell>
          <cell r="B5897">
            <v>0</v>
          </cell>
          <cell r="C5897" t="str">
            <v/>
          </cell>
          <cell r="D5897" t="str">
            <v/>
          </cell>
          <cell r="E5897">
            <v>0</v>
          </cell>
          <cell r="F5897" t="str">
            <v/>
          </cell>
          <cell r="G5897" t="str">
            <v/>
          </cell>
          <cell r="H5897" t="str">
            <v/>
          </cell>
          <cell r="I5897" t="str">
            <v/>
          </cell>
          <cell r="J5897">
            <v>0</v>
          </cell>
          <cell r="K5897">
            <v>0</v>
          </cell>
          <cell r="L5897">
            <v>0</v>
          </cell>
          <cell r="M5897">
            <v>0</v>
          </cell>
          <cell r="N5897">
            <v>0</v>
          </cell>
          <cell r="O5897" t="str">
            <v/>
          </cell>
          <cell r="P5897">
            <v>0</v>
          </cell>
          <cell r="Q5897">
            <v>0</v>
          </cell>
          <cell r="R5897">
            <v>0</v>
          </cell>
          <cell r="S5897">
            <v>0</v>
          </cell>
          <cell r="T5897">
            <v>0</v>
          </cell>
          <cell r="U5897" t="str">
            <v/>
          </cell>
          <cell r="V5897" t="str">
            <v/>
          </cell>
        </row>
        <row r="5898">
          <cell r="A5898">
            <v>5897</v>
          </cell>
          <cell r="B5898">
            <v>0</v>
          </cell>
          <cell r="C5898" t="str">
            <v/>
          </cell>
          <cell r="D5898" t="str">
            <v/>
          </cell>
          <cell r="E5898">
            <v>0</v>
          </cell>
          <cell r="F5898" t="str">
            <v/>
          </cell>
          <cell r="G5898" t="str">
            <v/>
          </cell>
          <cell r="H5898" t="str">
            <v/>
          </cell>
          <cell r="I5898" t="str">
            <v/>
          </cell>
          <cell r="J5898">
            <v>0</v>
          </cell>
          <cell r="K5898">
            <v>0</v>
          </cell>
          <cell r="L5898">
            <v>0</v>
          </cell>
          <cell r="M5898">
            <v>0</v>
          </cell>
          <cell r="N5898">
            <v>0</v>
          </cell>
          <cell r="O5898" t="str">
            <v/>
          </cell>
          <cell r="P5898">
            <v>0</v>
          </cell>
          <cell r="Q5898">
            <v>0</v>
          </cell>
          <cell r="R5898">
            <v>0</v>
          </cell>
          <cell r="S5898">
            <v>0</v>
          </cell>
          <cell r="T5898">
            <v>0</v>
          </cell>
          <cell r="U5898" t="str">
            <v/>
          </cell>
          <cell r="V5898" t="str">
            <v/>
          </cell>
        </row>
        <row r="5899">
          <cell r="A5899">
            <v>5898</v>
          </cell>
          <cell r="B5899">
            <v>0</v>
          </cell>
          <cell r="C5899" t="str">
            <v/>
          </cell>
          <cell r="D5899" t="str">
            <v/>
          </cell>
          <cell r="E5899">
            <v>0</v>
          </cell>
          <cell r="F5899" t="str">
            <v/>
          </cell>
          <cell r="G5899" t="str">
            <v/>
          </cell>
          <cell r="H5899" t="str">
            <v/>
          </cell>
          <cell r="I5899" t="str">
            <v/>
          </cell>
          <cell r="J5899">
            <v>0</v>
          </cell>
          <cell r="K5899">
            <v>0</v>
          </cell>
          <cell r="L5899">
            <v>0</v>
          </cell>
          <cell r="M5899">
            <v>0</v>
          </cell>
          <cell r="N5899">
            <v>0</v>
          </cell>
          <cell r="O5899" t="str">
            <v/>
          </cell>
          <cell r="P5899">
            <v>0</v>
          </cell>
          <cell r="Q5899">
            <v>0</v>
          </cell>
          <cell r="R5899">
            <v>0</v>
          </cell>
          <cell r="S5899">
            <v>0</v>
          </cell>
          <cell r="T5899">
            <v>0</v>
          </cell>
          <cell r="U5899" t="str">
            <v/>
          </cell>
          <cell r="V5899" t="str">
            <v/>
          </cell>
        </row>
        <row r="5900">
          <cell r="A5900">
            <v>5899</v>
          </cell>
          <cell r="B5900">
            <v>0</v>
          </cell>
          <cell r="C5900" t="str">
            <v/>
          </cell>
          <cell r="D5900" t="str">
            <v/>
          </cell>
          <cell r="E5900">
            <v>0</v>
          </cell>
          <cell r="F5900" t="str">
            <v/>
          </cell>
          <cell r="G5900" t="str">
            <v/>
          </cell>
          <cell r="H5900" t="str">
            <v/>
          </cell>
          <cell r="I5900" t="str">
            <v/>
          </cell>
          <cell r="J5900">
            <v>0</v>
          </cell>
          <cell r="K5900">
            <v>0</v>
          </cell>
          <cell r="L5900">
            <v>0</v>
          </cell>
          <cell r="M5900">
            <v>0</v>
          </cell>
          <cell r="N5900">
            <v>0</v>
          </cell>
          <cell r="O5900" t="str">
            <v/>
          </cell>
          <cell r="P5900">
            <v>0</v>
          </cell>
          <cell r="Q5900">
            <v>0</v>
          </cell>
          <cell r="R5900">
            <v>0</v>
          </cell>
          <cell r="S5900">
            <v>0</v>
          </cell>
          <cell r="T5900">
            <v>0</v>
          </cell>
          <cell r="U5900" t="str">
            <v/>
          </cell>
          <cell r="V5900" t="str">
            <v/>
          </cell>
        </row>
        <row r="5901">
          <cell r="A5901">
            <v>5900</v>
          </cell>
          <cell r="B5901">
            <v>0</v>
          </cell>
          <cell r="C5901" t="str">
            <v/>
          </cell>
          <cell r="D5901" t="str">
            <v/>
          </cell>
          <cell r="E5901">
            <v>0</v>
          </cell>
          <cell r="F5901" t="str">
            <v/>
          </cell>
          <cell r="G5901" t="str">
            <v/>
          </cell>
          <cell r="H5901" t="str">
            <v/>
          </cell>
          <cell r="I5901" t="str">
            <v/>
          </cell>
          <cell r="J5901">
            <v>0</v>
          </cell>
          <cell r="K5901">
            <v>0</v>
          </cell>
          <cell r="L5901">
            <v>0</v>
          </cell>
          <cell r="M5901">
            <v>0</v>
          </cell>
          <cell r="N5901">
            <v>0</v>
          </cell>
          <cell r="O5901" t="str">
            <v/>
          </cell>
          <cell r="P5901">
            <v>0</v>
          </cell>
          <cell r="Q5901">
            <v>0</v>
          </cell>
          <cell r="R5901">
            <v>0</v>
          </cell>
          <cell r="S5901">
            <v>0</v>
          </cell>
          <cell r="T5901">
            <v>0</v>
          </cell>
          <cell r="U5901" t="str">
            <v/>
          </cell>
          <cell r="V5901" t="str">
            <v/>
          </cell>
        </row>
        <row r="5902">
          <cell r="A5902">
            <v>5901</v>
          </cell>
          <cell r="B5902">
            <v>0</v>
          </cell>
          <cell r="C5902" t="str">
            <v/>
          </cell>
          <cell r="D5902" t="str">
            <v/>
          </cell>
          <cell r="E5902">
            <v>0</v>
          </cell>
          <cell r="F5902" t="str">
            <v/>
          </cell>
          <cell r="G5902" t="str">
            <v/>
          </cell>
          <cell r="H5902" t="str">
            <v/>
          </cell>
          <cell r="I5902" t="str">
            <v/>
          </cell>
          <cell r="J5902">
            <v>0</v>
          </cell>
          <cell r="K5902">
            <v>0</v>
          </cell>
          <cell r="L5902">
            <v>0</v>
          </cell>
          <cell r="M5902">
            <v>0</v>
          </cell>
          <cell r="N5902">
            <v>0</v>
          </cell>
          <cell r="O5902" t="str">
            <v/>
          </cell>
          <cell r="P5902">
            <v>0</v>
          </cell>
          <cell r="Q5902">
            <v>0</v>
          </cell>
          <cell r="R5902">
            <v>0</v>
          </cell>
          <cell r="S5902">
            <v>0</v>
          </cell>
          <cell r="T5902">
            <v>0</v>
          </cell>
          <cell r="U5902" t="str">
            <v/>
          </cell>
          <cell r="V5902" t="str">
            <v/>
          </cell>
        </row>
        <row r="5903">
          <cell r="A5903">
            <v>5902</v>
          </cell>
          <cell r="B5903">
            <v>0</v>
          </cell>
          <cell r="C5903" t="str">
            <v/>
          </cell>
          <cell r="D5903" t="str">
            <v/>
          </cell>
          <cell r="E5903">
            <v>0</v>
          </cell>
          <cell r="F5903" t="str">
            <v/>
          </cell>
          <cell r="G5903" t="str">
            <v/>
          </cell>
          <cell r="H5903" t="str">
            <v/>
          </cell>
          <cell r="I5903" t="str">
            <v/>
          </cell>
          <cell r="J5903">
            <v>0</v>
          </cell>
          <cell r="K5903">
            <v>0</v>
          </cell>
          <cell r="L5903">
            <v>0</v>
          </cell>
          <cell r="M5903">
            <v>0</v>
          </cell>
          <cell r="N5903">
            <v>0</v>
          </cell>
          <cell r="O5903" t="str">
            <v/>
          </cell>
          <cell r="P5903">
            <v>0</v>
          </cell>
          <cell r="Q5903">
            <v>0</v>
          </cell>
          <cell r="R5903">
            <v>0</v>
          </cell>
          <cell r="S5903">
            <v>0</v>
          </cell>
          <cell r="T5903">
            <v>0</v>
          </cell>
          <cell r="U5903" t="str">
            <v/>
          </cell>
          <cell r="V5903" t="str">
            <v/>
          </cell>
        </row>
        <row r="5904">
          <cell r="A5904">
            <v>5903</v>
          </cell>
          <cell r="B5904">
            <v>0</v>
          </cell>
          <cell r="C5904" t="str">
            <v/>
          </cell>
          <cell r="D5904" t="str">
            <v/>
          </cell>
          <cell r="E5904">
            <v>0</v>
          </cell>
          <cell r="F5904" t="str">
            <v/>
          </cell>
          <cell r="G5904" t="str">
            <v/>
          </cell>
          <cell r="H5904" t="str">
            <v/>
          </cell>
          <cell r="I5904" t="str">
            <v/>
          </cell>
          <cell r="J5904">
            <v>0</v>
          </cell>
          <cell r="K5904">
            <v>0</v>
          </cell>
          <cell r="L5904">
            <v>0</v>
          </cell>
          <cell r="M5904">
            <v>0</v>
          </cell>
          <cell r="N5904">
            <v>0</v>
          </cell>
          <cell r="O5904" t="str">
            <v/>
          </cell>
          <cell r="P5904">
            <v>0</v>
          </cell>
          <cell r="Q5904">
            <v>0</v>
          </cell>
          <cell r="R5904">
            <v>0</v>
          </cell>
          <cell r="S5904">
            <v>0</v>
          </cell>
          <cell r="T5904">
            <v>0</v>
          </cell>
          <cell r="U5904" t="str">
            <v/>
          </cell>
          <cell r="V5904" t="str">
            <v/>
          </cell>
        </row>
        <row r="5905">
          <cell r="A5905">
            <v>5904</v>
          </cell>
          <cell r="B5905">
            <v>0</v>
          </cell>
          <cell r="C5905" t="str">
            <v/>
          </cell>
          <cell r="D5905" t="str">
            <v/>
          </cell>
          <cell r="E5905">
            <v>0</v>
          </cell>
          <cell r="F5905" t="str">
            <v/>
          </cell>
          <cell r="G5905" t="str">
            <v/>
          </cell>
          <cell r="H5905" t="str">
            <v/>
          </cell>
          <cell r="I5905" t="str">
            <v/>
          </cell>
          <cell r="J5905">
            <v>0</v>
          </cell>
          <cell r="K5905">
            <v>0</v>
          </cell>
          <cell r="L5905">
            <v>0</v>
          </cell>
          <cell r="M5905">
            <v>0</v>
          </cell>
          <cell r="N5905">
            <v>0</v>
          </cell>
          <cell r="O5905" t="str">
            <v/>
          </cell>
          <cell r="P5905">
            <v>0</v>
          </cell>
          <cell r="Q5905">
            <v>0</v>
          </cell>
          <cell r="R5905">
            <v>0</v>
          </cell>
          <cell r="S5905">
            <v>0</v>
          </cell>
          <cell r="T5905">
            <v>0</v>
          </cell>
          <cell r="U5905" t="str">
            <v/>
          </cell>
          <cell r="V5905" t="str">
            <v/>
          </cell>
        </row>
        <row r="5906">
          <cell r="A5906">
            <v>5905</v>
          </cell>
          <cell r="B5906">
            <v>0</v>
          </cell>
          <cell r="C5906" t="str">
            <v/>
          </cell>
          <cell r="D5906" t="str">
            <v/>
          </cell>
          <cell r="E5906">
            <v>0</v>
          </cell>
          <cell r="F5906" t="str">
            <v/>
          </cell>
          <cell r="G5906" t="str">
            <v/>
          </cell>
          <cell r="H5906" t="str">
            <v/>
          </cell>
          <cell r="I5906" t="str">
            <v/>
          </cell>
          <cell r="J5906">
            <v>0</v>
          </cell>
          <cell r="K5906">
            <v>0</v>
          </cell>
          <cell r="L5906">
            <v>0</v>
          </cell>
          <cell r="M5906">
            <v>0</v>
          </cell>
          <cell r="N5906">
            <v>0</v>
          </cell>
          <cell r="O5906" t="str">
            <v/>
          </cell>
          <cell r="P5906">
            <v>0</v>
          </cell>
          <cell r="Q5906">
            <v>0</v>
          </cell>
          <cell r="R5906">
            <v>0</v>
          </cell>
          <cell r="S5906">
            <v>0</v>
          </cell>
          <cell r="T5906">
            <v>0</v>
          </cell>
          <cell r="U5906" t="str">
            <v/>
          </cell>
          <cell r="V5906" t="str">
            <v/>
          </cell>
        </row>
        <row r="5907">
          <cell r="A5907">
            <v>5906</v>
          </cell>
          <cell r="B5907">
            <v>0</v>
          </cell>
          <cell r="C5907" t="str">
            <v/>
          </cell>
          <cell r="D5907" t="str">
            <v/>
          </cell>
          <cell r="E5907">
            <v>0</v>
          </cell>
          <cell r="F5907" t="str">
            <v/>
          </cell>
          <cell r="G5907" t="str">
            <v/>
          </cell>
          <cell r="H5907" t="str">
            <v/>
          </cell>
          <cell r="I5907" t="str">
            <v/>
          </cell>
          <cell r="J5907">
            <v>0</v>
          </cell>
          <cell r="K5907">
            <v>0</v>
          </cell>
          <cell r="L5907">
            <v>0</v>
          </cell>
          <cell r="M5907">
            <v>0</v>
          </cell>
          <cell r="N5907">
            <v>0</v>
          </cell>
          <cell r="O5907" t="str">
            <v/>
          </cell>
          <cell r="P5907">
            <v>0</v>
          </cell>
          <cell r="Q5907">
            <v>0</v>
          </cell>
          <cell r="R5907">
            <v>0</v>
          </cell>
          <cell r="S5907">
            <v>0</v>
          </cell>
          <cell r="T5907">
            <v>0</v>
          </cell>
          <cell r="U5907" t="str">
            <v/>
          </cell>
          <cell r="V5907" t="str">
            <v/>
          </cell>
        </row>
        <row r="5908">
          <cell r="A5908">
            <v>5907</v>
          </cell>
          <cell r="B5908">
            <v>0</v>
          </cell>
          <cell r="C5908" t="str">
            <v/>
          </cell>
          <cell r="D5908" t="str">
            <v/>
          </cell>
          <cell r="E5908">
            <v>0</v>
          </cell>
          <cell r="F5908" t="str">
            <v/>
          </cell>
          <cell r="G5908" t="str">
            <v/>
          </cell>
          <cell r="H5908" t="str">
            <v/>
          </cell>
          <cell r="I5908" t="str">
            <v/>
          </cell>
          <cell r="J5908">
            <v>0</v>
          </cell>
          <cell r="K5908">
            <v>0</v>
          </cell>
          <cell r="L5908">
            <v>0</v>
          </cell>
          <cell r="M5908">
            <v>0</v>
          </cell>
          <cell r="N5908">
            <v>0</v>
          </cell>
          <cell r="O5908" t="str">
            <v/>
          </cell>
          <cell r="P5908">
            <v>0</v>
          </cell>
          <cell r="Q5908">
            <v>0</v>
          </cell>
          <cell r="R5908">
            <v>0</v>
          </cell>
          <cell r="S5908">
            <v>0</v>
          </cell>
          <cell r="T5908">
            <v>0</v>
          </cell>
          <cell r="U5908" t="str">
            <v/>
          </cell>
          <cell r="V5908" t="str">
            <v/>
          </cell>
        </row>
        <row r="5909">
          <cell r="A5909">
            <v>5908</v>
          </cell>
          <cell r="B5909">
            <v>0</v>
          </cell>
          <cell r="C5909" t="str">
            <v/>
          </cell>
          <cell r="D5909" t="str">
            <v/>
          </cell>
          <cell r="E5909">
            <v>0</v>
          </cell>
          <cell r="F5909" t="str">
            <v/>
          </cell>
          <cell r="G5909" t="str">
            <v/>
          </cell>
          <cell r="H5909" t="str">
            <v/>
          </cell>
          <cell r="I5909" t="str">
            <v/>
          </cell>
          <cell r="J5909">
            <v>0</v>
          </cell>
          <cell r="K5909">
            <v>0</v>
          </cell>
          <cell r="L5909">
            <v>0</v>
          </cell>
          <cell r="M5909">
            <v>0</v>
          </cell>
          <cell r="N5909">
            <v>0</v>
          </cell>
          <cell r="O5909" t="str">
            <v/>
          </cell>
          <cell r="P5909">
            <v>0</v>
          </cell>
          <cell r="Q5909">
            <v>0</v>
          </cell>
          <cell r="R5909">
            <v>0</v>
          </cell>
          <cell r="S5909">
            <v>0</v>
          </cell>
          <cell r="T5909">
            <v>0</v>
          </cell>
          <cell r="U5909" t="str">
            <v/>
          </cell>
          <cell r="V5909" t="str">
            <v/>
          </cell>
        </row>
        <row r="5910">
          <cell r="A5910">
            <v>5909</v>
          </cell>
          <cell r="B5910">
            <v>0</v>
          </cell>
          <cell r="C5910" t="str">
            <v/>
          </cell>
          <cell r="D5910" t="str">
            <v/>
          </cell>
          <cell r="E5910">
            <v>0</v>
          </cell>
          <cell r="F5910" t="str">
            <v/>
          </cell>
          <cell r="G5910" t="str">
            <v/>
          </cell>
          <cell r="H5910" t="str">
            <v/>
          </cell>
          <cell r="I5910" t="str">
            <v/>
          </cell>
          <cell r="J5910">
            <v>0</v>
          </cell>
          <cell r="K5910">
            <v>0</v>
          </cell>
          <cell r="L5910">
            <v>0</v>
          </cell>
          <cell r="M5910">
            <v>0</v>
          </cell>
          <cell r="N5910">
            <v>0</v>
          </cell>
          <cell r="O5910" t="str">
            <v/>
          </cell>
          <cell r="P5910">
            <v>0</v>
          </cell>
          <cell r="Q5910">
            <v>0</v>
          </cell>
          <cell r="R5910">
            <v>0</v>
          </cell>
          <cell r="S5910">
            <v>0</v>
          </cell>
          <cell r="T5910">
            <v>0</v>
          </cell>
          <cell r="U5910" t="str">
            <v/>
          </cell>
          <cell r="V5910" t="str">
            <v/>
          </cell>
        </row>
        <row r="5911">
          <cell r="A5911">
            <v>5910</v>
          </cell>
          <cell r="B5911">
            <v>0</v>
          </cell>
          <cell r="C5911" t="str">
            <v/>
          </cell>
          <cell r="D5911" t="str">
            <v/>
          </cell>
          <cell r="E5911">
            <v>0</v>
          </cell>
          <cell r="F5911" t="str">
            <v/>
          </cell>
          <cell r="G5911" t="str">
            <v/>
          </cell>
          <cell r="H5911" t="str">
            <v/>
          </cell>
          <cell r="I5911" t="str">
            <v/>
          </cell>
          <cell r="J5911">
            <v>0</v>
          </cell>
          <cell r="K5911">
            <v>0</v>
          </cell>
          <cell r="L5911">
            <v>0</v>
          </cell>
          <cell r="M5911">
            <v>0</v>
          </cell>
          <cell r="N5911">
            <v>0</v>
          </cell>
          <cell r="O5911" t="str">
            <v/>
          </cell>
          <cell r="P5911">
            <v>0</v>
          </cell>
          <cell r="Q5911">
            <v>0</v>
          </cell>
          <cell r="R5911">
            <v>0</v>
          </cell>
          <cell r="S5911">
            <v>0</v>
          </cell>
          <cell r="T5911">
            <v>0</v>
          </cell>
          <cell r="U5911" t="str">
            <v/>
          </cell>
          <cell r="V5911" t="str">
            <v/>
          </cell>
        </row>
        <row r="5912">
          <cell r="A5912">
            <v>5911</v>
          </cell>
          <cell r="B5912">
            <v>0</v>
          </cell>
          <cell r="C5912" t="str">
            <v/>
          </cell>
          <cell r="D5912" t="str">
            <v/>
          </cell>
          <cell r="E5912">
            <v>0</v>
          </cell>
          <cell r="F5912" t="str">
            <v/>
          </cell>
          <cell r="G5912" t="str">
            <v/>
          </cell>
          <cell r="H5912" t="str">
            <v/>
          </cell>
          <cell r="I5912" t="str">
            <v/>
          </cell>
          <cell r="J5912">
            <v>0</v>
          </cell>
          <cell r="K5912">
            <v>0</v>
          </cell>
          <cell r="L5912">
            <v>0</v>
          </cell>
          <cell r="M5912">
            <v>0</v>
          </cell>
          <cell r="N5912">
            <v>0</v>
          </cell>
          <cell r="O5912" t="str">
            <v/>
          </cell>
          <cell r="P5912">
            <v>0</v>
          </cell>
          <cell r="Q5912">
            <v>0</v>
          </cell>
          <cell r="R5912">
            <v>0</v>
          </cell>
          <cell r="S5912">
            <v>0</v>
          </cell>
          <cell r="T5912">
            <v>0</v>
          </cell>
          <cell r="U5912" t="str">
            <v/>
          </cell>
          <cell r="V5912" t="str">
            <v/>
          </cell>
        </row>
        <row r="5913">
          <cell r="A5913">
            <v>5912</v>
          </cell>
          <cell r="B5913">
            <v>0</v>
          </cell>
          <cell r="C5913" t="str">
            <v/>
          </cell>
          <cell r="D5913" t="str">
            <v/>
          </cell>
          <cell r="E5913">
            <v>0</v>
          </cell>
          <cell r="F5913" t="str">
            <v/>
          </cell>
          <cell r="G5913" t="str">
            <v/>
          </cell>
          <cell r="H5913" t="str">
            <v/>
          </cell>
          <cell r="I5913" t="str">
            <v/>
          </cell>
          <cell r="J5913">
            <v>0</v>
          </cell>
          <cell r="K5913">
            <v>0</v>
          </cell>
          <cell r="L5913">
            <v>0</v>
          </cell>
          <cell r="M5913">
            <v>0</v>
          </cell>
          <cell r="N5913">
            <v>0</v>
          </cell>
          <cell r="O5913" t="str">
            <v/>
          </cell>
          <cell r="P5913">
            <v>0</v>
          </cell>
          <cell r="Q5913">
            <v>0</v>
          </cell>
          <cell r="R5913">
            <v>0</v>
          </cell>
          <cell r="S5913">
            <v>0</v>
          </cell>
          <cell r="T5913">
            <v>0</v>
          </cell>
          <cell r="U5913" t="str">
            <v/>
          </cell>
          <cell r="V5913" t="str">
            <v/>
          </cell>
        </row>
        <row r="5914">
          <cell r="A5914">
            <v>5913</v>
          </cell>
          <cell r="B5914">
            <v>0</v>
          </cell>
          <cell r="C5914" t="str">
            <v/>
          </cell>
          <cell r="D5914" t="str">
            <v/>
          </cell>
          <cell r="E5914">
            <v>0</v>
          </cell>
          <cell r="F5914" t="str">
            <v/>
          </cell>
          <cell r="G5914" t="str">
            <v/>
          </cell>
          <cell r="H5914" t="str">
            <v/>
          </cell>
          <cell r="I5914" t="str">
            <v/>
          </cell>
          <cell r="J5914">
            <v>0</v>
          </cell>
          <cell r="K5914">
            <v>0</v>
          </cell>
          <cell r="L5914">
            <v>0</v>
          </cell>
          <cell r="M5914">
            <v>0</v>
          </cell>
          <cell r="N5914">
            <v>0</v>
          </cell>
          <cell r="O5914" t="str">
            <v/>
          </cell>
          <cell r="P5914">
            <v>0</v>
          </cell>
          <cell r="Q5914">
            <v>0</v>
          </cell>
          <cell r="R5914">
            <v>0</v>
          </cell>
          <cell r="S5914">
            <v>0</v>
          </cell>
          <cell r="T5914">
            <v>0</v>
          </cell>
          <cell r="U5914" t="str">
            <v/>
          </cell>
          <cell r="V5914" t="str">
            <v/>
          </cell>
        </row>
        <row r="5915">
          <cell r="A5915">
            <v>5914</v>
          </cell>
          <cell r="B5915">
            <v>0</v>
          </cell>
          <cell r="C5915" t="str">
            <v/>
          </cell>
          <cell r="D5915" t="str">
            <v/>
          </cell>
          <cell r="E5915">
            <v>0</v>
          </cell>
          <cell r="F5915" t="str">
            <v/>
          </cell>
          <cell r="G5915" t="str">
            <v/>
          </cell>
          <cell r="H5915" t="str">
            <v/>
          </cell>
          <cell r="I5915" t="str">
            <v/>
          </cell>
          <cell r="J5915">
            <v>0</v>
          </cell>
          <cell r="K5915">
            <v>0</v>
          </cell>
          <cell r="L5915">
            <v>0</v>
          </cell>
          <cell r="M5915">
            <v>0</v>
          </cell>
          <cell r="N5915">
            <v>0</v>
          </cell>
          <cell r="O5915" t="str">
            <v/>
          </cell>
          <cell r="P5915">
            <v>0</v>
          </cell>
          <cell r="Q5915">
            <v>0</v>
          </cell>
          <cell r="R5915">
            <v>0</v>
          </cell>
          <cell r="S5915">
            <v>0</v>
          </cell>
          <cell r="T5915">
            <v>0</v>
          </cell>
          <cell r="U5915" t="str">
            <v/>
          </cell>
          <cell r="V5915" t="str">
            <v/>
          </cell>
        </row>
        <row r="5916">
          <cell r="A5916">
            <v>5915</v>
          </cell>
          <cell r="B5916">
            <v>0</v>
          </cell>
          <cell r="C5916" t="str">
            <v/>
          </cell>
          <cell r="D5916" t="str">
            <v/>
          </cell>
          <cell r="E5916">
            <v>0</v>
          </cell>
          <cell r="F5916" t="str">
            <v/>
          </cell>
          <cell r="G5916" t="str">
            <v/>
          </cell>
          <cell r="H5916" t="str">
            <v/>
          </cell>
          <cell r="I5916" t="str">
            <v/>
          </cell>
          <cell r="J5916">
            <v>0</v>
          </cell>
          <cell r="K5916">
            <v>0</v>
          </cell>
          <cell r="L5916">
            <v>0</v>
          </cell>
          <cell r="M5916">
            <v>0</v>
          </cell>
          <cell r="N5916">
            <v>0</v>
          </cell>
          <cell r="O5916" t="str">
            <v/>
          </cell>
          <cell r="P5916">
            <v>0</v>
          </cell>
          <cell r="Q5916">
            <v>0</v>
          </cell>
          <cell r="R5916">
            <v>0</v>
          </cell>
          <cell r="S5916">
            <v>0</v>
          </cell>
          <cell r="T5916">
            <v>0</v>
          </cell>
          <cell r="U5916" t="str">
            <v/>
          </cell>
          <cell r="V5916" t="str">
            <v/>
          </cell>
        </row>
        <row r="5917">
          <cell r="A5917">
            <v>5916</v>
          </cell>
          <cell r="B5917">
            <v>0</v>
          </cell>
          <cell r="C5917" t="str">
            <v/>
          </cell>
          <cell r="D5917" t="str">
            <v/>
          </cell>
          <cell r="E5917">
            <v>0</v>
          </cell>
          <cell r="F5917" t="str">
            <v/>
          </cell>
          <cell r="G5917" t="str">
            <v/>
          </cell>
          <cell r="H5917" t="str">
            <v/>
          </cell>
          <cell r="I5917" t="str">
            <v/>
          </cell>
          <cell r="J5917">
            <v>0</v>
          </cell>
          <cell r="K5917">
            <v>0</v>
          </cell>
          <cell r="L5917">
            <v>0</v>
          </cell>
          <cell r="M5917">
            <v>0</v>
          </cell>
          <cell r="N5917">
            <v>0</v>
          </cell>
          <cell r="O5917" t="str">
            <v/>
          </cell>
          <cell r="P5917">
            <v>0</v>
          </cell>
          <cell r="Q5917">
            <v>0</v>
          </cell>
          <cell r="R5917">
            <v>0</v>
          </cell>
          <cell r="S5917">
            <v>0</v>
          </cell>
          <cell r="T5917">
            <v>0</v>
          </cell>
          <cell r="U5917" t="str">
            <v/>
          </cell>
          <cell r="V5917" t="str">
            <v/>
          </cell>
        </row>
        <row r="5918">
          <cell r="A5918">
            <v>5917</v>
          </cell>
          <cell r="B5918">
            <v>0</v>
          </cell>
          <cell r="C5918" t="str">
            <v/>
          </cell>
          <cell r="D5918" t="str">
            <v/>
          </cell>
          <cell r="E5918">
            <v>0</v>
          </cell>
          <cell r="F5918" t="str">
            <v/>
          </cell>
          <cell r="G5918" t="str">
            <v/>
          </cell>
          <cell r="H5918" t="str">
            <v/>
          </cell>
          <cell r="I5918" t="str">
            <v/>
          </cell>
          <cell r="J5918">
            <v>0</v>
          </cell>
          <cell r="K5918">
            <v>0</v>
          </cell>
          <cell r="L5918">
            <v>0</v>
          </cell>
          <cell r="M5918">
            <v>0</v>
          </cell>
          <cell r="N5918">
            <v>0</v>
          </cell>
          <cell r="O5918" t="str">
            <v/>
          </cell>
          <cell r="P5918">
            <v>0</v>
          </cell>
          <cell r="Q5918">
            <v>0</v>
          </cell>
          <cell r="R5918">
            <v>0</v>
          </cell>
          <cell r="S5918">
            <v>0</v>
          </cell>
          <cell r="T5918">
            <v>0</v>
          </cell>
          <cell r="U5918" t="str">
            <v/>
          </cell>
          <cell r="V5918" t="str">
            <v/>
          </cell>
        </row>
        <row r="5919">
          <cell r="A5919">
            <v>5918</v>
          </cell>
          <cell r="B5919">
            <v>0</v>
          </cell>
          <cell r="C5919" t="str">
            <v/>
          </cell>
          <cell r="D5919" t="str">
            <v/>
          </cell>
          <cell r="E5919">
            <v>0</v>
          </cell>
          <cell r="F5919" t="str">
            <v/>
          </cell>
          <cell r="G5919" t="str">
            <v/>
          </cell>
          <cell r="H5919" t="str">
            <v/>
          </cell>
          <cell r="I5919" t="str">
            <v/>
          </cell>
          <cell r="J5919">
            <v>0</v>
          </cell>
          <cell r="K5919">
            <v>0</v>
          </cell>
          <cell r="L5919">
            <v>0</v>
          </cell>
          <cell r="M5919">
            <v>0</v>
          </cell>
          <cell r="N5919">
            <v>0</v>
          </cell>
          <cell r="O5919" t="str">
            <v/>
          </cell>
          <cell r="P5919">
            <v>0</v>
          </cell>
          <cell r="Q5919">
            <v>0</v>
          </cell>
          <cell r="R5919">
            <v>0</v>
          </cell>
          <cell r="S5919">
            <v>0</v>
          </cell>
          <cell r="T5919">
            <v>0</v>
          </cell>
          <cell r="U5919" t="str">
            <v/>
          </cell>
          <cell r="V5919" t="str">
            <v/>
          </cell>
        </row>
        <row r="5920">
          <cell r="A5920">
            <v>5919</v>
          </cell>
          <cell r="B5920">
            <v>0</v>
          </cell>
          <cell r="C5920" t="str">
            <v/>
          </cell>
          <cell r="D5920" t="str">
            <v/>
          </cell>
          <cell r="E5920">
            <v>0</v>
          </cell>
          <cell r="F5920" t="str">
            <v/>
          </cell>
          <cell r="G5920" t="str">
            <v/>
          </cell>
          <cell r="H5920" t="str">
            <v/>
          </cell>
          <cell r="I5920" t="str">
            <v/>
          </cell>
          <cell r="J5920">
            <v>0</v>
          </cell>
          <cell r="K5920">
            <v>0</v>
          </cell>
          <cell r="L5920">
            <v>0</v>
          </cell>
          <cell r="M5920">
            <v>0</v>
          </cell>
          <cell r="N5920">
            <v>0</v>
          </cell>
          <cell r="O5920" t="str">
            <v/>
          </cell>
          <cell r="P5920">
            <v>0</v>
          </cell>
          <cell r="Q5920">
            <v>0</v>
          </cell>
          <cell r="R5920">
            <v>0</v>
          </cell>
          <cell r="S5920">
            <v>0</v>
          </cell>
          <cell r="T5920">
            <v>0</v>
          </cell>
          <cell r="U5920" t="str">
            <v/>
          </cell>
          <cell r="V5920" t="str">
            <v/>
          </cell>
        </row>
        <row r="5921">
          <cell r="A5921">
            <v>5920</v>
          </cell>
          <cell r="B5921">
            <v>0</v>
          </cell>
          <cell r="C5921" t="str">
            <v/>
          </cell>
          <cell r="D5921" t="str">
            <v/>
          </cell>
          <cell r="E5921">
            <v>0</v>
          </cell>
          <cell r="F5921" t="str">
            <v/>
          </cell>
          <cell r="G5921" t="str">
            <v/>
          </cell>
          <cell r="H5921" t="str">
            <v/>
          </cell>
          <cell r="I5921" t="str">
            <v/>
          </cell>
          <cell r="J5921">
            <v>0</v>
          </cell>
          <cell r="K5921">
            <v>0</v>
          </cell>
          <cell r="L5921">
            <v>0</v>
          </cell>
          <cell r="M5921">
            <v>0</v>
          </cell>
          <cell r="N5921">
            <v>0</v>
          </cell>
          <cell r="O5921" t="str">
            <v/>
          </cell>
          <cell r="P5921">
            <v>0</v>
          </cell>
          <cell r="Q5921">
            <v>0</v>
          </cell>
          <cell r="R5921">
            <v>0</v>
          </cell>
          <cell r="S5921">
            <v>0</v>
          </cell>
          <cell r="T5921">
            <v>0</v>
          </cell>
          <cell r="U5921" t="str">
            <v/>
          </cell>
          <cell r="V5921" t="str">
            <v/>
          </cell>
        </row>
        <row r="5922">
          <cell r="A5922">
            <v>5921</v>
          </cell>
          <cell r="B5922">
            <v>0</v>
          </cell>
          <cell r="C5922" t="str">
            <v/>
          </cell>
          <cell r="D5922" t="str">
            <v/>
          </cell>
          <cell r="E5922">
            <v>0</v>
          </cell>
          <cell r="F5922" t="str">
            <v/>
          </cell>
          <cell r="G5922" t="str">
            <v/>
          </cell>
          <cell r="H5922" t="str">
            <v/>
          </cell>
          <cell r="I5922" t="str">
            <v/>
          </cell>
          <cell r="J5922">
            <v>0</v>
          </cell>
          <cell r="K5922">
            <v>0</v>
          </cell>
          <cell r="L5922">
            <v>0</v>
          </cell>
          <cell r="M5922">
            <v>0</v>
          </cell>
          <cell r="N5922">
            <v>0</v>
          </cell>
          <cell r="O5922" t="str">
            <v/>
          </cell>
          <cell r="P5922">
            <v>0</v>
          </cell>
          <cell r="Q5922">
            <v>0</v>
          </cell>
          <cell r="R5922">
            <v>0</v>
          </cell>
          <cell r="S5922">
            <v>0</v>
          </cell>
          <cell r="T5922">
            <v>0</v>
          </cell>
          <cell r="U5922" t="str">
            <v/>
          </cell>
          <cell r="V5922" t="str">
            <v/>
          </cell>
        </row>
        <row r="5923">
          <cell r="A5923">
            <v>5922</v>
          </cell>
          <cell r="B5923">
            <v>0</v>
          </cell>
          <cell r="C5923" t="str">
            <v/>
          </cell>
          <cell r="D5923" t="str">
            <v/>
          </cell>
          <cell r="E5923">
            <v>0</v>
          </cell>
          <cell r="F5923" t="str">
            <v/>
          </cell>
          <cell r="G5923" t="str">
            <v/>
          </cell>
          <cell r="H5923" t="str">
            <v/>
          </cell>
          <cell r="I5923" t="str">
            <v/>
          </cell>
          <cell r="J5923">
            <v>0</v>
          </cell>
          <cell r="K5923">
            <v>0</v>
          </cell>
          <cell r="L5923">
            <v>0</v>
          </cell>
          <cell r="M5923">
            <v>0</v>
          </cell>
          <cell r="N5923">
            <v>0</v>
          </cell>
          <cell r="O5923" t="str">
            <v/>
          </cell>
          <cell r="P5923">
            <v>0</v>
          </cell>
          <cell r="Q5923">
            <v>0</v>
          </cell>
          <cell r="R5923">
            <v>0</v>
          </cell>
          <cell r="S5923">
            <v>0</v>
          </cell>
          <cell r="T5923">
            <v>0</v>
          </cell>
          <cell r="U5923" t="str">
            <v/>
          </cell>
          <cell r="V5923" t="str">
            <v/>
          </cell>
        </row>
        <row r="5924">
          <cell r="A5924">
            <v>5923</v>
          </cell>
          <cell r="B5924">
            <v>0</v>
          </cell>
          <cell r="C5924" t="str">
            <v/>
          </cell>
          <cell r="D5924" t="str">
            <v/>
          </cell>
          <cell r="E5924">
            <v>0</v>
          </cell>
          <cell r="F5924" t="str">
            <v/>
          </cell>
          <cell r="G5924" t="str">
            <v/>
          </cell>
          <cell r="H5924" t="str">
            <v/>
          </cell>
          <cell r="I5924" t="str">
            <v/>
          </cell>
          <cell r="J5924">
            <v>0</v>
          </cell>
          <cell r="K5924">
            <v>0</v>
          </cell>
          <cell r="L5924">
            <v>0</v>
          </cell>
          <cell r="M5924">
            <v>0</v>
          </cell>
          <cell r="N5924">
            <v>0</v>
          </cell>
          <cell r="O5924" t="str">
            <v/>
          </cell>
          <cell r="P5924">
            <v>0</v>
          </cell>
          <cell r="Q5924">
            <v>0</v>
          </cell>
          <cell r="R5924">
            <v>0</v>
          </cell>
          <cell r="S5924">
            <v>0</v>
          </cell>
          <cell r="T5924">
            <v>0</v>
          </cell>
          <cell r="U5924" t="str">
            <v/>
          </cell>
          <cell r="V5924" t="str">
            <v/>
          </cell>
        </row>
        <row r="5925">
          <cell r="A5925">
            <v>5924</v>
          </cell>
          <cell r="B5925">
            <v>0</v>
          </cell>
          <cell r="C5925" t="str">
            <v/>
          </cell>
          <cell r="D5925" t="str">
            <v/>
          </cell>
          <cell r="E5925">
            <v>0</v>
          </cell>
          <cell r="F5925" t="str">
            <v/>
          </cell>
          <cell r="G5925" t="str">
            <v/>
          </cell>
          <cell r="H5925" t="str">
            <v/>
          </cell>
          <cell r="I5925" t="str">
            <v/>
          </cell>
          <cell r="J5925">
            <v>0</v>
          </cell>
          <cell r="K5925">
            <v>0</v>
          </cell>
          <cell r="L5925">
            <v>0</v>
          </cell>
          <cell r="M5925">
            <v>0</v>
          </cell>
          <cell r="N5925">
            <v>0</v>
          </cell>
          <cell r="O5925" t="str">
            <v/>
          </cell>
          <cell r="P5925">
            <v>0</v>
          </cell>
          <cell r="Q5925">
            <v>0</v>
          </cell>
          <cell r="R5925">
            <v>0</v>
          </cell>
          <cell r="S5925">
            <v>0</v>
          </cell>
          <cell r="T5925">
            <v>0</v>
          </cell>
          <cell r="U5925" t="str">
            <v/>
          </cell>
          <cell r="V5925" t="str">
            <v/>
          </cell>
        </row>
        <row r="5926">
          <cell r="A5926">
            <v>5925</v>
          </cell>
          <cell r="B5926">
            <v>0</v>
          </cell>
          <cell r="C5926" t="str">
            <v/>
          </cell>
          <cell r="D5926" t="str">
            <v/>
          </cell>
          <cell r="E5926">
            <v>0</v>
          </cell>
          <cell r="F5926" t="str">
            <v/>
          </cell>
          <cell r="G5926" t="str">
            <v/>
          </cell>
          <cell r="H5926" t="str">
            <v/>
          </cell>
          <cell r="I5926" t="str">
            <v/>
          </cell>
          <cell r="J5926">
            <v>0</v>
          </cell>
          <cell r="K5926">
            <v>0</v>
          </cell>
          <cell r="L5926">
            <v>0</v>
          </cell>
          <cell r="M5926">
            <v>0</v>
          </cell>
          <cell r="N5926">
            <v>0</v>
          </cell>
          <cell r="O5926" t="str">
            <v/>
          </cell>
          <cell r="P5926">
            <v>0</v>
          </cell>
          <cell r="Q5926">
            <v>0</v>
          </cell>
          <cell r="R5926">
            <v>0</v>
          </cell>
          <cell r="S5926">
            <v>0</v>
          </cell>
          <cell r="T5926">
            <v>0</v>
          </cell>
          <cell r="U5926" t="str">
            <v/>
          </cell>
          <cell r="V5926" t="str">
            <v/>
          </cell>
        </row>
        <row r="5927">
          <cell r="A5927">
            <v>5926</v>
          </cell>
          <cell r="B5927">
            <v>0</v>
          </cell>
          <cell r="C5927" t="str">
            <v/>
          </cell>
          <cell r="D5927" t="str">
            <v/>
          </cell>
          <cell r="E5927">
            <v>0</v>
          </cell>
          <cell r="F5927" t="str">
            <v/>
          </cell>
          <cell r="G5927" t="str">
            <v/>
          </cell>
          <cell r="H5927" t="str">
            <v/>
          </cell>
          <cell r="I5927" t="str">
            <v/>
          </cell>
          <cell r="J5927">
            <v>0</v>
          </cell>
          <cell r="K5927">
            <v>0</v>
          </cell>
          <cell r="L5927">
            <v>0</v>
          </cell>
          <cell r="M5927">
            <v>0</v>
          </cell>
          <cell r="N5927">
            <v>0</v>
          </cell>
          <cell r="O5927" t="str">
            <v/>
          </cell>
          <cell r="P5927">
            <v>0</v>
          </cell>
          <cell r="Q5927">
            <v>0</v>
          </cell>
          <cell r="R5927">
            <v>0</v>
          </cell>
          <cell r="S5927">
            <v>0</v>
          </cell>
          <cell r="T5927">
            <v>0</v>
          </cell>
          <cell r="U5927" t="str">
            <v/>
          </cell>
          <cell r="V5927" t="str">
            <v/>
          </cell>
        </row>
        <row r="5928">
          <cell r="A5928">
            <v>5927</v>
          </cell>
          <cell r="B5928">
            <v>0</v>
          </cell>
          <cell r="C5928" t="str">
            <v/>
          </cell>
          <cell r="D5928" t="str">
            <v/>
          </cell>
          <cell r="E5928">
            <v>0</v>
          </cell>
          <cell r="F5928" t="str">
            <v/>
          </cell>
          <cell r="G5928" t="str">
            <v/>
          </cell>
          <cell r="H5928" t="str">
            <v/>
          </cell>
          <cell r="I5928" t="str">
            <v/>
          </cell>
          <cell r="J5928">
            <v>0</v>
          </cell>
          <cell r="K5928">
            <v>0</v>
          </cell>
          <cell r="L5928">
            <v>0</v>
          </cell>
          <cell r="M5928">
            <v>0</v>
          </cell>
          <cell r="N5928">
            <v>0</v>
          </cell>
          <cell r="O5928" t="str">
            <v/>
          </cell>
          <cell r="P5928">
            <v>0</v>
          </cell>
          <cell r="Q5928">
            <v>0</v>
          </cell>
          <cell r="R5928">
            <v>0</v>
          </cell>
          <cell r="S5928">
            <v>0</v>
          </cell>
          <cell r="T5928">
            <v>0</v>
          </cell>
          <cell r="U5928" t="str">
            <v/>
          </cell>
          <cell r="V5928" t="str">
            <v/>
          </cell>
        </row>
        <row r="5929">
          <cell r="A5929">
            <v>5928</v>
          </cell>
          <cell r="B5929">
            <v>0</v>
          </cell>
          <cell r="C5929" t="str">
            <v/>
          </cell>
          <cell r="D5929" t="str">
            <v/>
          </cell>
          <cell r="E5929">
            <v>0</v>
          </cell>
          <cell r="F5929" t="str">
            <v/>
          </cell>
          <cell r="G5929" t="str">
            <v/>
          </cell>
          <cell r="H5929" t="str">
            <v/>
          </cell>
          <cell r="I5929" t="str">
            <v/>
          </cell>
          <cell r="J5929">
            <v>0</v>
          </cell>
          <cell r="K5929">
            <v>0</v>
          </cell>
          <cell r="L5929">
            <v>0</v>
          </cell>
          <cell r="M5929">
            <v>0</v>
          </cell>
          <cell r="N5929">
            <v>0</v>
          </cell>
          <cell r="O5929" t="str">
            <v/>
          </cell>
          <cell r="P5929">
            <v>0</v>
          </cell>
          <cell r="Q5929">
            <v>0</v>
          </cell>
          <cell r="R5929">
            <v>0</v>
          </cell>
          <cell r="S5929">
            <v>0</v>
          </cell>
          <cell r="T5929">
            <v>0</v>
          </cell>
          <cell r="U5929" t="str">
            <v/>
          </cell>
          <cell r="V5929" t="str">
            <v/>
          </cell>
        </row>
        <row r="5930">
          <cell r="A5930">
            <v>5929</v>
          </cell>
          <cell r="B5930">
            <v>0</v>
          </cell>
          <cell r="C5930" t="str">
            <v/>
          </cell>
          <cell r="D5930" t="str">
            <v/>
          </cell>
          <cell r="E5930">
            <v>0</v>
          </cell>
          <cell r="F5930" t="str">
            <v/>
          </cell>
          <cell r="G5930" t="str">
            <v/>
          </cell>
          <cell r="H5930" t="str">
            <v/>
          </cell>
          <cell r="I5930" t="str">
            <v/>
          </cell>
          <cell r="J5930">
            <v>0</v>
          </cell>
          <cell r="K5930">
            <v>0</v>
          </cell>
          <cell r="L5930">
            <v>0</v>
          </cell>
          <cell r="M5930">
            <v>0</v>
          </cell>
          <cell r="N5930">
            <v>0</v>
          </cell>
          <cell r="O5930" t="str">
            <v/>
          </cell>
          <cell r="P5930">
            <v>0</v>
          </cell>
          <cell r="Q5930">
            <v>0</v>
          </cell>
          <cell r="R5930">
            <v>0</v>
          </cell>
          <cell r="S5930">
            <v>0</v>
          </cell>
          <cell r="T5930">
            <v>0</v>
          </cell>
          <cell r="U5930" t="str">
            <v/>
          </cell>
          <cell r="V5930" t="str">
            <v/>
          </cell>
        </row>
        <row r="5931">
          <cell r="A5931">
            <v>5930</v>
          </cell>
          <cell r="B5931">
            <v>0</v>
          </cell>
          <cell r="C5931" t="str">
            <v/>
          </cell>
          <cell r="D5931" t="str">
            <v/>
          </cell>
          <cell r="E5931">
            <v>0</v>
          </cell>
          <cell r="F5931" t="str">
            <v/>
          </cell>
          <cell r="G5931" t="str">
            <v/>
          </cell>
          <cell r="H5931" t="str">
            <v/>
          </cell>
          <cell r="I5931" t="str">
            <v/>
          </cell>
          <cell r="J5931">
            <v>0</v>
          </cell>
          <cell r="K5931">
            <v>0</v>
          </cell>
          <cell r="L5931">
            <v>0</v>
          </cell>
          <cell r="M5931">
            <v>0</v>
          </cell>
          <cell r="N5931">
            <v>0</v>
          </cell>
          <cell r="O5931" t="str">
            <v/>
          </cell>
          <cell r="P5931">
            <v>0</v>
          </cell>
          <cell r="Q5931">
            <v>0</v>
          </cell>
          <cell r="R5931">
            <v>0</v>
          </cell>
          <cell r="S5931">
            <v>0</v>
          </cell>
          <cell r="T5931">
            <v>0</v>
          </cell>
          <cell r="U5931" t="str">
            <v/>
          </cell>
          <cell r="V5931" t="str">
            <v/>
          </cell>
        </row>
        <row r="5932">
          <cell r="A5932">
            <v>5931</v>
          </cell>
          <cell r="B5932">
            <v>0</v>
          </cell>
          <cell r="C5932" t="str">
            <v/>
          </cell>
          <cell r="D5932" t="str">
            <v/>
          </cell>
          <cell r="E5932">
            <v>0</v>
          </cell>
          <cell r="F5932" t="str">
            <v/>
          </cell>
          <cell r="G5932" t="str">
            <v/>
          </cell>
          <cell r="H5932" t="str">
            <v/>
          </cell>
          <cell r="I5932" t="str">
            <v/>
          </cell>
          <cell r="J5932">
            <v>0</v>
          </cell>
          <cell r="K5932">
            <v>0</v>
          </cell>
          <cell r="L5932">
            <v>0</v>
          </cell>
          <cell r="M5932">
            <v>0</v>
          </cell>
          <cell r="N5932">
            <v>0</v>
          </cell>
          <cell r="O5932" t="str">
            <v/>
          </cell>
          <cell r="P5932">
            <v>0</v>
          </cell>
          <cell r="Q5932">
            <v>0</v>
          </cell>
          <cell r="R5932">
            <v>0</v>
          </cell>
          <cell r="S5932">
            <v>0</v>
          </cell>
          <cell r="T5932">
            <v>0</v>
          </cell>
          <cell r="U5932" t="str">
            <v/>
          </cell>
          <cell r="V5932" t="str">
            <v/>
          </cell>
        </row>
        <row r="5933">
          <cell r="A5933">
            <v>5932</v>
          </cell>
          <cell r="B5933">
            <v>0</v>
          </cell>
          <cell r="C5933" t="str">
            <v/>
          </cell>
          <cell r="D5933" t="str">
            <v/>
          </cell>
          <cell r="E5933">
            <v>0</v>
          </cell>
          <cell r="F5933" t="str">
            <v/>
          </cell>
          <cell r="G5933" t="str">
            <v/>
          </cell>
          <cell r="H5933" t="str">
            <v/>
          </cell>
          <cell r="I5933" t="str">
            <v/>
          </cell>
          <cell r="J5933">
            <v>0</v>
          </cell>
          <cell r="K5933">
            <v>0</v>
          </cell>
          <cell r="L5933">
            <v>0</v>
          </cell>
          <cell r="M5933">
            <v>0</v>
          </cell>
          <cell r="N5933">
            <v>0</v>
          </cell>
          <cell r="O5933" t="str">
            <v/>
          </cell>
          <cell r="P5933">
            <v>0</v>
          </cell>
          <cell r="Q5933">
            <v>0</v>
          </cell>
          <cell r="R5933">
            <v>0</v>
          </cell>
          <cell r="S5933">
            <v>0</v>
          </cell>
          <cell r="T5933">
            <v>0</v>
          </cell>
          <cell r="U5933" t="str">
            <v/>
          </cell>
          <cell r="V5933" t="str">
            <v/>
          </cell>
        </row>
        <row r="5934">
          <cell r="A5934">
            <v>5933</v>
          </cell>
          <cell r="B5934">
            <v>0</v>
          </cell>
          <cell r="C5934" t="str">
            <v/>
          </cell>
          <cell r="D5934" t="str">
            <v/>
          </cell>
          <cell r="E5934">
            <v>0</v>
          </cell>
          <cell r="F5934" t="str">
            <v/>
          </cell>
          <cell r="G5934" t="str">
            <v/>
          </cell>
          <cell r="H5934" t="str">
            <v/>
          </cell>
          <cell r="I5934" t="str">
            <v/>
          </cell>
          <cell r="J5934">
            <v>0</v>
          </cell>
          <cell r="K5934">
            <v>0</v>
          </cell>
          <cell r="L5934">
            <v>0</v>
          </cell>
          <cell r="M5934">
            <v>0</v>
          </cell>
          <cell r="N5934">
            <v>0</v>
          </cell>
          <cell r="O5934" t="str">
            <v/>
          </cell>
          <cell r="P5934">
            <v>0</v>
          </cell>
          <cell r="Q5934">
            <v>0</v>
          </cell>
          <cell r="R5934">
            <v>0</v>
          </cell>
          <cell r="S5934">
            <v>0</v>
          </cell>
          <cell r="T5934">
            <v>0</v>
          </cell>
          <cell r="U5934" t="str">
            <v/>
          </cell>
          <cell r="V5934" t="str">
            <v/>
          </cell>
        </row>
        <row r="5935">
          <cell r="A5935">
            <v>5934</v>
          </cell>
          <cell r="B5935">
            <v>0</v>
          </cell>
          <cell r="C5935" t="str">
            <v/>
          </cell>
          <cell r="D5935" t="str">
            <v/>
          </cell>
          <cell r="E5935">
            <v>0</v>
          </cell>
          <cell r="F5935" t="str">
            <v/>
          </cell>
          <cell r="G5935" t="str">
            <v/>
          </cell>
          <cell r="H5935" t="str">
            <v/>
          </cell>
          <cell r="I5935" t="str">
            <v/>
          </cell>
          <cell r="J5935">
            <v>0</v>
          </cell>
          <cell r="K5935">
            <v>0</v>
          </cell>
          <cell r="L5935">
            <v>0</v>
          </cell>
          <cell r="M5935">
            <v>0</v>
          </cell>
          <cell r="N5935">
            <v>0</v>
          </cell>
          <cell r="O5935" t="str">
            <v/>
          </cell>
          <cell r="P5935">
            <v>0</v>
          </cell>
          <cell r="Q5935">
            <v>0</v>
          </cell>
          <cell r="R5935">
            <v>0</v>
          </cell>
          <cell r="S5935">
            <v>0</v>
          </cell>
          <cell r="T5935">
            <v>0</v>
          </cell>
          <cell r="U5935" t="str">
            <v/>
          </cell>
          <cell r="V5935" t="str">
            <v/>
          </cell>
        </row>
        <row r="5936">
          <cell r="A5936">
            <v>5935</v>
          </cell>
          <cell r="B5936">
            <v>0</v>
          </cell>
          <cell r="C5936" t="str">
            <v/>
          </cell>
          <cell r="D5936" t="str">
            <v/>
          </cell>
          <cell r="E5936">
            <v>0</v>
          </cell>
          <cell r="F5936" t="str">
            <v/>
          </cell>
          <cell r="G5936" t="str">
            <v/>
          </cell>
          <cell r="H5936" t="str">
            <v/>
          </cell>
          <cell r="I5936" t="str">
            <v/>
          </cell>
          <cell r="J5936">
            <v>0</v>
          </cell>
          <cell r="K5936">
            <v>0</v>
          </cell>
          <cell r="L5936">
            <v>0</v>
          </cell>
          <cell r="M5936">
            <v>0</v>
          </cell>
          <cell r="N5936">
            <v>0</v>
          </cell>
          <cell r="O5936" t="str">
            <v/>
          </cell>
          <cell r="P5936">
            <v>0</v>
          </cell>
          <cell r="Q5936">
            <v>0</v>
          </cell>
          <cell r="R5936">
            <v>0</v>
          </cell>
          <cell r="S5936">
            <v>0</v>
          </cell>
          <cell r="T5936">
            <v>0</v>
          </cell>
          <cell r="U5936" t="str">
            <v/>
          </cell>
          <cell r="V5936" t="str">
            <v/>
          </cell>
        </row>
        <row r="5937">
          <cell r="A5937">
            <v>5936</v>
          </cell>
          <cell r="B5937">
            <v>0</v>
          </cell>
          <cell r="C5937" t="str">
            <v/>
          </cell>
          <cell r="D5937" t="str">
            <v/>
          </cell>
          <cell r="E5937">
            <v>0</v>
          </cell>
          <cell r="F5937" t="str">
            <v/>
          </cell>
          <cell r="G5937" t="str">
            <v/>
          </cell>
          <cell r="H5937" t="str">
            <v/>
          </cell>
          <cell r="I5937" t="str">
            <v/>
          </cell>
          <cell r="J5937">
            <v>0</v>
          </cell>
          <cell r="K5937">
            <v>0</v>
          </cell>
          <cell r="L5937">
            <v>0</v>
          </cell>
          <cell r="M5937">
            <v>0</v>
          </cell>
          <cell r="N5937">
            <v>0</v>
          </cell>
          <cell r="O5937" t="str">
            <v/>
          </cell>
          <cell r="P5937">
            <v>0</v>
          </cell>
          <cell r="Q5937">
            <v>0</v>
          </cell>
          <cell r="R5937">
            <v>0</v>
          </cell>
          <cell r="S5937">
            <v>0</v>
          </cell>
          <cell r="T5937">
            <v>0</v>
          </cell>
          <cell r="U5937" t="str">
            <v/>
          </cell>
          <cell r="V5937" t="str">
            <v/>
          </cell>
        </row>
        <row r="5938">
          <cell r="A5938">
            <v>5937</v>
          </cell>
          <cell r="B5938">
            <v>0</v>
          </cell>
          <cell r="C5938" t="str">
            <v/>
          </cell>
          <cell r="D5938" t="str">
            <v/>
          </cell>
          <cell r="E5938">
            <v>0</v>
          </cell>
          <cell r="F5938" t="str">
            <v/>
          </cell>
          <cell r="G5938" t="str">
            <v/>
          </cell>
          <cell r="H5938" t="str">
            <v/>
          </cell>
          <cell r="I5938" t="str">
            <v/>
          </cell>
          <cell r="J5938">
            <v>0</v>
          </cell>
          <cell r="K5938">
            <v>0</v>
          </cell>
          <cell r="L5938">
            <v>0</v>
          </cell>
          <cell r="M5938">
            <v>0</v>
          </cell>
          <cell r="N5938">
            <v>0</v>
          </cell>
          <cell r="O5938" t="str">
            <v/>
          </cell>
          <cell r="P5938">
            <v>0</v>
          </cell>
          <cell r="Q5938">
            <v>0</v>
          </cell>
          <cell r="R5938">
            <v>0</v>
          </cell>
          <cell r="S5938">
            <v>0</v>
          </cell>
          <cell r="T5938">
            <v>0</v>
          </cell>
          <cell r="U5938" t="str">
            <v/>
          </cell>
          <cell r="V5938" t="str">
            <v/>
          </cell>
        </row>
        <row r="5939">
          <cell r="A5939">
            <v>5938</v>
          </cell>
          <cell r="B5939">
            <v>0</v>
          </cell>
          <cell r="C5939" t="str">
            <v/>
          </cell>
          <cell r="D5939" t="str">
            <v/>
          </cell>
          <cell r="E5939">
            <v>0</v>
          </cell>
          <cell r="F5939" t="str">
            <v/>
          </cell>
          <cell r="G5939" t="str">
            <v/>
          </cell>
          <cell r="H5939" t="str">
            <v/>
          </cell>
          <cell r="I5939" t="str">
            <v/>
          </cell>
          <cell r="J5939">
            <v>0</v>
          </cell>
          <cell r="K5939">
            <v>0</v>
          </cell>
          <cell r="L5939">
            <v>0</v>
          </cell>
          <cell r="M5939">
            <v>0</v>
          </cell>
          <cell r="N5939">
            <v>0</v>
          </cell>
          <cell r="O5939" t="str">
            <v/>
          </cell>
          <cell r="P5939">
            <v>0</v>
          </cell>
          <cell r="Q5939">
            <v>0</v>
          </cell>
          <cell r="R5939">
            <v>0</v>
          </cell>
          <cell r="S5939">
            <v>0</v>
          </cell>
          <cell r="T5939">
            <v>0</v>
          </cell>
          <cell r="U5939" t="str">
            <v/>
          </cell>
          <cell r="V5939" t="str">
            <v/>
          </cell>
        </row>
        <row r="5940">
          <cell r="A5940">
            <v>5939</v>
          </cell>
          <cell r="B5940">
            <v>0</v>
          </cell>
          <cell r="C5940" t="str">
            <v/>
          </cell>
          <cell r="D5940" t="str">
            <v/>
          </cell>
          <cell r="E5940">
            <v>0</v>
          </cell>
          <cell r="F5940" t="str">
            <v/>
          </cell>
          <cell r="G5940" t="str">
            <v/>
          </cell>
          <cell r="H5940" t="str">
            <v/>
          </cell>
          <cell r="I5940" t="str">
            <v/>
          </cell>
          <cell r="J5940">
            <v>0</v>
          </cell>
          <cell r="K5940">
            <v>0</v>
          </cell>
          <cell r="L5940">
            <v>0</v>
          </cell>
          <cell r="M5940">
            <v>0</v>
          </cell>
          <cell r="N5940">
            <v>0</v>
          </cell>
          <cell r="O5940" t="str">
            <v/>
          </cell>
          <cell r="P5940">
            <v>0</v>
          </cell>
          <cell r="Q5940">
            <v>0</v>
          </cell>
          <cell r="R5940">
            <v>0</v>
          </cell>
          <cell r="S5940">
            <v>0</v>
          </cell>
          <cell r="T5940">
            <v>0</v>
          </cell>
          <cell r="U5940" t="str">
            <v/>
          </cell>
          <cell r="V5940" t="str">
            <v/>
          </cell>
        </row>
        <row r="5941">
          <cell r="A5941">
            <v>5940</v>
          </cell>
          <cell r="B5941">
            <v>0</v>
          </cell>
          <cell r="C5941" t="str">
            <v/>
          </cell>
          <cell r="D5941" t="str">
            <v/>
          </cell>
          <cell r="E5941">
            <v>0</v>
          </cell>
          <cell r="F5941" t="str">
            <v/>
          </cell>
          <cell r="G5941" t="str">
            <v/>
          </cell>
          <cell r="H5941" t="str">
            <v/>
          </cell>
          <cell r="I5941" t="str">
            <v/>
          </cell>
          <cell r="J5941">
            <v>0</v>
          </cell>
          <cell r="K5941">
            <v>0</v>
          </cell>
          <cell r="L5941">
            <v>0</v>
          </cell>
          <cell r="M5941">
            <v>0</v>
          </cell>
          <cell r="N5941">
            <v>0</v>
          </cell>
          <cell r="O5941" t="str">
            <v/>
          </cell>
          <cell r="P5941">
            <v>0</v>
          </cell>
          <cell r="Q5941">
            <v>0</v>
          </cell>
          <cell r="R5941">
            <v>0</v>
          </cell>
          <cell r="S5941">
            <v>0</v>
          </cell>
          <cell r="T5941">
            <v>0</v>
          </cell>
          <cell r="U5941" t="str">
            <v/>
          </cell>
          <cell r="V5941" t="str">
            <v/>
          </cell>
        </row>
        <row r="5942">
          <cell r="A5942">
            <v>5941</v>
          </cell>
          <cell r="B5942">
            <v>0</v>
          </cell>
          <cell r="C5942" t="str">
            <v/>
          </cell>
          <cell r="D5942" t="str">
            <v/>
          </cell>
          <cell r="E5942">
            <v>0</v>
          </cell>
          <cell r="F5942" t="str">
            <v/>
          </cell>
          <cell r="G5942" t="str">
            <v/>
          </cell>
          <cell r="H5942" t="str">
            <v/>
          </cell>
          <cell r="I5942" t="str">
            <v/>
          </cell>
          <cell r="J5942">
            <v>0</v>
          </cell>
          <cell r="K5942">
            <v>0</v>
          </cell>
          <cell r="L5942">
            <v>0</v>
          </cell>
          <cell r="M5942">
            <v>0</v>
          </cell>
          <cell r="N5942">
            <v>0</v>
          </cell>
          <cell r="O5942" t="str">
            <v/>
          </cell>
          <cell r="P5942">
            <v>0</v>
          </cell>
          <cell r="Q5942">
            <v>0</v>
          </cell>
          <cell r="R5942">
            <v>0</v>
          </cell>
          <cell r="S5942">
            <v>0</v>
          </cell>
          <cell r="T5942">
            <v>0</v>
          </cell>
          <cell r="U5942" t="str">
            <v/>
          </cell>
          <cell r="V5942" t="str">
            <v/>
          </cell>
        </row>
        <row r="5943">
          <cell r="A5943">
            <v>5942</v>
          </cell>
          <cell r="B5943">
            <v>0</v>
          </cell>
          <cell r="C5943" t="str">
            <v/>
          </cell>
          <cell r="D5943" t="str">
            <v/>
          </cell>
          <cell r="E5943">
            <v>0</v>
          </cell>
          <cell r="F5943" t="str">
            <v/>
          </cell>
          <cell r="G5943" t="str">
            <v/>
          </cell>
          <cell r="H5943" t="str">
            <v/>
          </cell>
          <cell r="I5943" t="str">
            <v/>
          </cell>
          <cell r="J5943">
            <v>0</v>
          </cell>
          <cell r="K5943">
            <v>0</v>
          </cell>
          <cell r="L5943">
            <v>0</v>
          </cell>
          <cell r="M5943">
            <v>0</v>
          </cell>
          <cell r="N5943">
            <v>0</v>
          </cell>
          <cell r="O5943" t="str">
            <v/>
          </cell>
          <cell r="P5943">
            <v>0</v>
          </cell>
          <cell r="Q5943">
            <v>0</v>
          </cell>
          <cell r="R5943">
            <v>0</v>
          </cell>
          <cell r="S5943">
            <v>0</v>
          </cell>
          <cell r="T5943">
            <v>0</v>
          </cell>
          <cell r="U5943" t="str">
            <v/>
          </cell>
          <cell r="V5943" t="str">
            <v/>
          </cell>
        </row>
        <row r="5944">
          <cell r="A5944">
            <v>5943</v>
          </cell>
          <cell r="B5944">
            <v>0</v>
          </cell>
          <cell r="C5944" t="str">
            <v/>
          </cell>
          <cell r="D5944" t="str">
            <v/>
          </cell>
          <cell r="E5944">
            <v>0</v>
          </cell>
          <cell r="F5944" t="str">
            <v/>
          </cell>
          <cell r="G5944" t="str">
            <v/>
          </cell>
          <cell r="H5944" t="str">
            <v/>
          </cell>
          <cell r="I5944" t="str">
            <v/>
          </cell>
          <cell r="J5944">
            <v>0</v>
          </cell>
          <cell r="K5944">
            <v>0</v>
          </cell>
          <cell r="L5944">
            <v>0</v>
          </cell>
          <cell r="M5944">
            <v>0</v>
          </cell>
          <cell r="N5944">
            <v>0</v>
          </cell>
          <cell r="O5944" t="str">
            <v/>
          </cell>
          <cell r="P5944">
            <v>0</v>
          </cell>
          <cell r="Q5944">
            <v>0</v>
          </cell>
          <cell r="R5944">
            <v>0</v>
          </cell>
          <cell r="S5944">
            <v>0</v>
          </cell>
          <cell r="T5944">
            <v>0</v>
          </cell>
          <cell r="U5944" t="str">
            <v/>
          </cell>
          <cell r="V5944" t="str">
            <v/>
          </cell>
        </row>
        <row r="5945">
          <cell r="A5945">
            <v>5944</v>
          </cell>
          <cell r="B5945">
            <v>0</v>
          </cell>
          <cell r="C5945" t="str">
            <v/>
          </cell>
          <cell r="D5945" t="str">
            <v/>
          </cell>
          <cell r="E5945">
            <v>0</v>
          </cell>
          <cell r="F5945" t="str">
            <v/>
          </cell>
          <cell r="G5945" t="str">
            <v/>
          </cell>
          <cell r="H5945" t="str">
            <v/>
          </cell>
          <cell r="I5945" t="str">
            <v/>
          </cell>
          <cell r="J5945">
            <v>0</v>
          </cell>
          <cell r="K5945">
            <v>0</v>
          </cell>
          <cell r="L5945">
            <v>0</v>
          </cell>
          <cell r="M5945">
            <v>0</v>
          </cell>
          <cell r="N5945">
            <v>0</v>
          </cell>
          <cell r="O5945" t="str">
            <v/>
          </cell>
          <cell r="P5945">
            <v>0</v>
          </cell>
          <cell r="Q5945">
            <v>0</v>
          </cell>
          <cell r="R5945">
            <v>0</v>
          </cell>
          <cell r="S5945">
            <v>0</v>
          </cell>
          <cell r="T5945">
            <v>0</v>
          </cell>
          <cell r="U5945" t="str">
            <v/>
          </cell>
          <cell r="V5945" t="str">
            <v/>
          </cell>
        </row>
        <row r="5946">
          <cell r="A5946">
            <v>5945</v>
          </cell>
          <cell r="B5946">
            <v>0</v>
          </cell>
          <cell r="C5946" t="str">
            <v/>
          </cell>
          <cell r="D5946" t="str">
            <v/>
          </cell>
          <cell r="E5946">
            <v>0</v>
          </cell>
          <cell r="F5946" t="str">
            <v/>
          </cell>
          <cell r="G5946" t="str">
            <v/>
          </cell>
          <cell r="H5946" t="str">
            <v/>
          </cell>
          <cell r="I5946" t="str">
            <v/>
          </cell>
          <cell r="J5946">
            <v>0</v>
          </cell>
          <cell r="K5946">
            <v>0</v>
          </cell>
          <cell r="L5946">
            <v>0</v>
          </cell>
          <cell r="M5946">
            <v>0</v>
          </cell>
          <cell r="N5946">
            <v>0</v>
          </cell>
          <cell r="O5946" t="str">
            <v/>
          </cell>
          <cell r="P5946">
            <v>0</v>
          </cell>
          <cell r="Q5946">
            <v>0</v>
          </cell>
          <cell r="R5946">
            <v>0</v>
          </cell>
          <cell r="S5946">
            <v>0</v>
          </cell>
          <cell r="T5946">
            <v>0</v>
          </cell>
          <cell r="U5946" t="str">
            <v/>
          </cell>
          <cell r="V5946" t="str">
            <v/>
          </cell>
        </row>
        <row r="5947">
          <cell r="A5947">
            <v>5946</v>
          </cell>
          <cell r="B5947">
            <v>0</v>
          </cell>
          <cell r="C5947" t="str">
            <v/>
          </cell>
          <cell r="D5947" t="str">
            <v/>
          </cell>
          <cell r="E5947">
            <v>0</v>
          </cell>
          <cell r="F5947" t="str">
            <v/>
          </cell>
          <cell r="G5947" t="str">
            <v/>
          </cell>
          <cell r="H5947" t="str">
            <v/>
          </cell>
          <cell r="I5947" t="str">
            <v/>
          </cell>
          <cell r="J5947">
            <v>0</v>
          </cell>
          <cell r="K5947">
            <v>0</v>
          </cell>
          <cell r="L5947">
            <v>0</v>
          </cell>
          <cell r="M5947">
            <v>0</v>
          </cell>
          <cell r="N5947">
            <v>0</v>
          </cell>
          <cell r="O5947" t="str">
            <v/>
          </cell>
          <cell r="P5947">
            <v>0</v>
          </cell>
          <cell r="Q5947">
            <v>0</v>
          </cell>
          <cell r="R5947">
            <v>0</v>
          </cell>
          <cell r="S5947">
            <v>0</v>
          </cell>
          <cell r="T5947">
            <v>0</v>
          </cell>
          <cell r="U5947" t="str">
            <v/>
          </cell>
          <cell r="V5947" t="str">
            <v/>
          </cell>
        </row>
        <row r="5948">
          <cell r="A5948">
            <v>5947</v>
          </cell>
          <cell r="B5948">
            <v>0</v>
          </cell>
          <cell r="C5948" t="str">
            <v/>
          </cell>
          <cell r="D5948" t="str">
            <v/>
          </cell>
          <cell r="E5948">
            <v>0</v>
          </cell>
          <cell r="F5948" t="str">
            <v/>
          </cell>
          <cell r="G5948" t="str">
            <v/>
          </cell>
          <cell r="H5948" t="str">
            <v/>
          </cell>
          <cell r="I5948" t="str">
            <v/>
          </cell>
          <cell r="J5948">
            <v>0</v>
          </cell>
          <cell r="K5948">
            <v>0</v>
          </cell>
          <cell r="L5948">
            <v>0</v>
          </cell>
          <cell r="M5948">
            <v>0</v>
          </cell>
          <cell r="N5948">
            <v>0</v>
          </cell>
          <cell r="O5948" t="str">
            <v/>
          </cell>
          <cell r="P5948">
            <v>0</v>
          </cell>
          <cell r="Q5948">
            <v>0</v>
          </cell>
          <cell r="R5948">
            <v>0</v>
          </cell>
          <cell r="S5948">
            <v>0</v>
          </cell>
          <cell r="T5948">
            <v>0</v>
          </cell>
          <cell r="U5948" t="str">
            <v/>
          </cell>
          <cell r="V5948" t="str">
            <v/>
          </cell>
        </row>
        <row r="5949">
          <cell r="A5949">
            <v>5948</v>
          </cell>
          <cell r="B5949">
            <v>0</v>
          </cell>
          <cell r="C5949" t="str">
            <v/>
          </cell>
          <cell r="D5949" t="str">
            <v/>
          </cell>
          <cell r="E5949">
            <v>0</v>
          </cell>
          <cell r="F5949" t="str">
            <v/>
          </cell>
          <cell r="G5949" t="str">
            <v/>
          </cell>
          <cell r="H5949" t="str">
            <v/>
          </cell>
          <cell r="I5949" t="str">
            <v/>
          </cell>
          <cell r="J5949">
            <v>0</v>
          </cell>
          <cell r="K5949">
            <v>0</v>
          </cell>
          <cell r="L5949">
            <v>0</v>
          </cell>
          <cell r="M5949">
            <v>0</v>
          </cell>
          <cell r="N5949">
            <v>0</v>
          </cell>
          <cell r="O5949" t="str">
            <v/>
          </cell>
          <cell r="P5949">
            <v>0</v>
          </cell>
          <cell r="Q5949">
            <v>0</v>
          </cell>
          <cell r="R5949">
            <v>0</v>
          </cell>
          <cell r="S5949">
            <v>0</v>
          </cell>
          <cell r="T5949">
            <v>0</v>
          </cell>
          <cell r="U5949" t="str">
            <v/>
          </cell>
          <cell r="V5949" t="str">
            <v/>
          </cell>
        </row>
        <row r="5950">
          <cell r="A5950">
            <v>5949</v>
          </cell>
          <cell r="B5950">
            <v>0</v>
          </cell>
          <cell r="C5950" t="str">
            <v/>
          </cell>
          <cell r="D5950" t="str">
            <v/>
          </cell>
          <cell r="E5950">
            <v>0</v>
          </cell>
          <cell r="F5950" t="str">
            <v/>
          </cell>
          <cell r="G5950" t="str">
            <v/>
          </cell>
          <cell r="H5950" t="str">
            <v/>
          </cell>
          <cell r="I5950" t="str">
            <v/>
          </cell>
          <cell r="J5950">
            <v>0</v>
          </cell>
          <cell r="K5950">
            <v>0</v>
          </cell>
          <cell r="L5950">
            <v>0</v>
          </cell>
          <cell r="M5950">
            <v>0</v>
          </cell>
          <cell r="N5950">
            <v>0</v>
          </cell>
          <cell r="O5950" t="str">
            <v/>
          </cell>
          <cell r="P5950">
            <v>0</v>
          </cell>
          <cell r="Q5950">
            <v>0</v>
          </cell>
          <cell r="R5950">
            <v>0</v>
          </cell>
          <cell r="S5950">
            <v>0</v>
          </cell>
          <cell r="T5950">
            <v>0</v>
          </cell>
          <cell r="U5950" t="str">
            <v/>
          </cell>
          <cell r="V5950" t="str">
            <v/>
          </cell>
        </row>
        <row r="5951">
          <cell r="A5951">
            <v>5950</v>
          </cell>
          <cell r="B5951">
            <v>0</v>
          </cell>
          <cell r="C5951" t="str">
            <v/>
          </cell>
          <cell r="D5951" t="str">
            <v/>
          </cell>
          <cell r="E5951">
            <v>0</v>
          </cell>
          <cell r="F5951" t="str">
            <v/>
          </cell>
          <cell r="G5951" t="str">
            <v/>
          </cell>
          <cell r="H5951" t="str">
            <v/>
          </cell>
          <cell r="I5951" t="str">
            <v/>
          </cell>
          <cell r="J5951">
            <v>0</v>
          </cell>
          <cell r="K5951">
            <v>0</v>
          </cell>
          <cell r="L5951">
            <v>0</v>
          </cell>
          <cell r="M5951">
            <v>0</v>
          </cell>
          <cell r="N5951">
            <v>0</v>
          </cell>
          <cell r="O5951" t="str">
            <v/>
          </cell>
          <cell r="P5951">
            <v>0</v>
          </cell>
          <cell r="Q5951">
            <v>0</v>
          </cell>
          <cell r="R5951">
            <v>0</v>
          </cell>
          <cell r="S5951">
            <v>0</v>
          </cell>
          <cell r="T5951">
            <v>0</v>
          </cell>
          <cell r="U5951" t="str">
            <v/>
          </cell>
          <cell r="V5951" t="str">
            <v/>
          </cell>
        </row>
        <row r="5952">
          <cell r="A5952">
            <v>5951</v>
          </cell>
          <cell r="B5952">
            <v>0</v>
          </cell>
          <cell r="C5952" t="str">
            <v/>
          </cell>
          <cell r="D5952" t="str">
            <v/>
          </cell>
          <cell r="E5952">
            <v>0</v>
          </cell>
          <cell r="F5952" t="str">
            <v/>
          </cell>
          <cell r="G5952" t="str">
            <v/>
          </cell>
          <cell r="H5952" t="str">
            <v/>
          </cell>
          <cell r="I5952" t="str">
            <v/>
          </cell>
          <cell r="J5952">
            <v>0</v>
          </cell>
          <cell r="K5952">
            <v>0</v>
          </cell>
          <cell r="L5952">
            <v>0</v>
          </cell>
          <cell r="M5952">
            <v>0</v>
          </cell>
          <cell r="N5952">
            <v>0</v>
          </cell>
          <cell r="O5952" t="str">
            <v/>
          </cell>
          <cell r="P5952">
            <v>0</v>
          </cell>
          <cell r="Q5952">
            <v>0</v>
          </cell>
          <cell r="R5952">
            <v>0</v>
          </cell>
          <cell r="S5952">
            <v>0</v>
          </cell>
          <cell r="T5952">
            <v>0</v>
          </cell>
          <cell r="U5952" t="str">
            <v/>
          </cell>
          <cell r="V5952" t="str">
            <v/>
          </cell>
        </row>
        <row r="5953">
          <cell r="A5953">
            <v>5952</v>
          </cell>
          <cell r="B5953">
            <v>0</v>
          </cell>
          <cell r="C5953" t="str">
            <v/>
          </cell>
          <cell r="D5953" t="str">
            <v/>
          </cell>
          <cell r="E5953">
            <v>0</v>
          </cell>
          <cell r="F5953" t="str">
            <v/>
          </cell>
          <cell r="G5953" t="str">
            <v/>
          </cell>
          <cell r="H5953" t="str">
            <v/>
          </cell>
          <cell r="I5953" t="str">
            <v/>
          </cell>
          <cell r="J5953">
            <v>0</v>
          </cell>
          <cell r="K5953">
            <v>0</v>
          </cell>
          <cell r="L5953">
            <v>0</v>
          </cell>
          <cell r="M5953">
            <v>0</v>
          </cell>
          <cell r="N5953">
            <v>0</v>
          </cell>
          <cell r="O5953" t="str">
            <v/>
          </cell>
          <cell r="P5953">
            <v>0</v>
          </cell>
          <cell r="Q5953">
            <v>0</v>
          </cell>
          <cell r="R5953">
            <v>0</v>
          </cell>
          <cell r="S5953">
            <v>0</v>
          </cell>
          <cell r="T5953">
            <v>0</v>
          </cell>
          <cell r="U5953" t="str">
            <v/>
          </cell>
          <cell r="V5953" t="str">
            <v/>
          </cell>
        </row>
        <row r="5954">
          <cell r="A5954">
            <v>5953</v>
          </cell>
          <cell r="B5954">
            <v>0</v>
          </cell>
          <cell r="C5954" t="str">
            <v/>
          </cell>
          <cell r="D5954" t="str">
            <v/>
          </cell>
          <cell r="E5954">
            <v>0</v>
          </cell>
          <cell r="F5954" t="str">
            <v/>
          </cell>
          <cell r="G5954" t="str">
            <v/>
          </cell>
          <cell r="H5954" t="str">
            <v/>
          </cell>
          <cell r="I5954" t="str">
            <v/>
          </cell>
          <cell r="J5954">
            <v>0</v>
          </cell>
          <cell r="K5954">
            <v>0</v>
          </cell>
          <cell r="L5954">
            <v>0</v>
          </cell>
          <cell r="M5954">
            <v>0</v>
          </cell>
          <cell r="N5954">
            <v>0</v>
          </cell>
          <cell r="O5954" t="str">
            <v/>
          </cell>
          <cell r="P5954">
            <v>0</v>
          </cell>
          <cell r="Q5954">
            <v>0</v>
          </cell>
          <cell r="R5954">
            <v>0</v>
          </cell>
          <cell r="S5954">
            <v>0</v>
          </cell>
          <cell r="T5954">
            <v>0</v>
          </cell>
          <cell r="U5954" t="str">
            <v/>
          </cell>
          <cell r="V5954" t="str">
            <v/>
          </cell>
        </row>
        <row r="5955">
          <cell r="A5955">
            <v>5954</v>
          </cell>
          <cell r="B5955">
            <v>0</v>
          </cell>
          <cell r="C5955" t="str">
            <v/>
          </cell>
          <cell r="D5955" t="str">
            <v/>
          </cell>
          <cell r="E5955">
            <v>0</v>
          </cell>
          <cell r="F5955" t="str">
            <v/>
          </cell>
          <cell r="G5955" t="str">
            <v/>
          </cell>
          <cell r="H5955" t="str">
            <v/>
          </cell>
          <cell r="I5955" t="str">
            <v/>
          </cell>
          <cell r="J5955">
            <v>0</v>
          </cell>
          <cell r="K5955">
            <v>0</v>
          </cell>
          <cell r="L5955">
            <v>0</v>
          </cell>
          <cell r="M5955">
            <v>0</v>
          </cell>
          <cell r="N5955">
            <v>0</v>
          </cell>
          <cell r="O5955" t="str">
            <v/>
          </cell>
          <cell r="P5955">
            <v>0</v>
          </cell>
          <cell r="Q5955">
            <v>0</v>
          </cell>
          <cell r="R5955">
            <v>0</v>
          </cell>
          <cell r="S5955">
            <v>0</v>
          </cell>
          <cell r="T5955">
            <v>0</v>
          </cell>
          <cell r="U5955" t="str">
            <v/>
          </cell>
          <cell r="V5955" t="str">
            <v/>
          </cell>
        </row>
        <row r="5956">
          <cell r="A5956">
            <v>5955</v>
          </cell>
          <cell r="B5956">
            <v>0</v>
          </cell>
          <cell r="C5956" t="str">
            <v/>
          </cell>
          <cell r="D5956" t="str">
            <v/>
          </cell>
          <cell r="E5956">
            <v>0</v>
          </cell>
          <cell r="F5956" t="str">
            <v/>
          </cell>
          <cell r="G5956" t="str">
            <v/>
          </cell>
          <cell r="H5956" t="str">
            <v/>
          </cell>
          <cell r="I5956" t="str">
            <v/>
          </cell>
          <cell r="J5956">
            <v>0</v>
          </cell>
          <cell r="K5956">
            <v>0</v>
          </cell>
          <cell r="L5956">
            <v>0</v>
          </cell>
          <cell r="M5956">
            <v>0</v>
          </cell>
          <cell r="N5956">
            <v>0</v>
          </cell>
          <cell r="O5956" t="str">
            <v/>
          </cell>
          <cell r="P5956">
            <v>0</v>
          </cell>
          <cell r="Q5956">
            <v>0</v>
          </cell>
          <cell r="R5956">
            <v>0</v>
          </cell>
          <cell r="S5956">
            <v>0</v>
          </cell>
          <cell r="T5956">
            <v>0</v>
          </cell>
          <cell r="U5956" t="str">
            <v/>
          </cell>
          <cell r="V5956" t="str">
            <v/>
          </cell>
        </row>
        <row r="5957">
          <cell r="A5957">
            <v>5956</v>
          </cell>
          <cell r="B5957">
            <v>0</v>
          </cell>
          <cell r="C5957" t="str">
            <v/>
          </cell>
          <cell r="D5957" t="str">
            <v/>
          </cell>
          <cell r="E5957">
            <v>0</v>
          </cell>
          <cell r="F5957" t="str">
            <v/>
          </cell>
          <cell r="G5957" t="str">
            <v/>
          </cell>
          <cell r="H5957" t="str">
            <v/>
          </cell>
          <cell r="I5957" t="str">
            <v/>
          </cell>
          <cell r="J5957">
            <v>0</v>
          </cell>
          <cell r="K5957">
            <v>0</v>
          </cell>
          <cell r="L5957">
            <v>0</v>
          </cell>
          <cell r="M5957">
            <v>0</v>
          </cell>
          <cell r="N5957">
            <v>0</v>
          </cell>
          <cell r="O5957" t="str">
            <v/>
          </cell>
          <cell r="P5957">
            <v>0</v>
          </cell>
          <cell r="Q5957">
            <v>0</v>
          </cell>
          <cell r="R5957">
            <v>0</v>
          </cell>
          <cell r="S5957">
            <v>0</v>
          </cell>
          <cell r="T5957">
            <v>0</v>
          </cell>
          <cell r="U5957" t="str">
            <v/>
          </cell>
          <cell r="V5957" t="str">
            <v/>
          </cell>
        </row>
        <row r="5958">
          <cell r="A5958">
            <v>5957</v>
          </cell>
          <cell r="B5958">
            <v>0</v>
          </cell>
          <cell r="C5958" t="str">
            <v/>
          </cell>
          <cell r="D5958" t="str">
            <v/>
          </cell>
          <cell r="E5958">
            <v>0</v>
          </cell>
          <cell r="F5958" t="str">
            <v/>
          </cell>
          <cell r="G5958" t="str">
            <v/>
          </cell>
          <cell r="H5958" t="str">
            <v/>
          </cell>
          <cell r="I5958" t="str">
            <v/>
          </cell>
          <cell r="J5958">
            <v>0</v>
          </cell>
          <cell r="K5958">
            <v>0</v>
          </cell>
          <cell r="L5958">
            <v>0</v>
          </cell>
          <cell r="M5958">
            <v>0</v>
          </cell>
          <cell r="N5958">
            <v>0</v>
          </cell>
          <cell r="O5958" t="str">
            <v/>
          </cell>
          <cell r="P5958">
            <v>0</v>
          </cell>
          <cell r="Q5958">
            <v>0</v>
          </cell>
          <cell r="R5958">
            <v>0</v>
          </cell>
          <cell r="S5958">
            <v>0</v>
          </cell>
          <cell r="T5958">
            <v>0</v>
          </cell>
          <cell r="U5958" t="str">
            <v/>
          </cell>
          <cell r="V5958" t="str">
            <v/>
          </cell>
        </row>
        <row r="5959">
          <cell r="A5959">
            <v>5958</v>
          </cell>
          <cell r="B5959">
            <v>0</v>
          </cell>
          <cell r="C5959" t="str">
            <v/>
          </cell>
          <cell r="D5959" t="str">
            <v/>
          </cell>
          <cell r="E5959">
            <v>0</v>
          </cell>
          <cell r="F5959" t="str">
            <v/>
          </cell>
          <cell r="G5959" t="str">
            <v/>
          </cell>
          <cell r="H5959" t="str">
            <v/>
          </cell>
          <cell r="I5959" t="str">
            <v/>
          </cell>
          <cell r="J5959">
            <v>0</v>
          </cell>
          <cell r="K5959">
            <v>0</v>
          </cell>
          <cell r="L5959">
            <v>0</v>
          </cell>
          <cell r="M5959">
            <v>0</v>
          </cell>
          <cell r="N5959">
            <v>0</v>
          </cell>
          <cell r="O5959" t="str">
            <v/>
          </cell>
          <cell r="P5959">
            <v>0</v>
          </cell>
          <cell r="Q5959">
            <v>0</v>
          </cell>
          <cell r="R5959">
            <v>0</v>
          </cell>
          <cell r="S5959">
            <v>0</v>
          </cell>
          <cell r="T5959">
            <v>0</v>
          </cell>
          <cell r="U5959" t="str">
            <v/>
          </cell>
          <cell r="V5959" t="str">
            <v/>
          </cell>
        </row>
        <row r="5960">
          <cell r="A5960">
            <v>5959</v>
          </cell>
          <cell r="B5960">
            <v>0</v>
          </cell>
          <cell r="C5960" t="str">
            <v/>
          </cell>
          <cell r="D5960" t="str">
            <v/>
          </cell>
          <cell r="E5960">
            <v>0</v>
          </cell>
          <cell r="F5960" t="str">
            <v/>
          </cell>
          <cell r="G5960" t="str">
            <v/>
          </cell>
          <cell r="H5960" t="str">
            <v/>
          </cell>
          <cell r="I5960" t="str">
            <v/>
          </cell>
          <cell r="J5960">
            <v>0</v>
          </cell>
          <cell r="K5960">
            <v>0</v>
          </cell>
          <cell r="L5960">
            <v>0</v>
          </cell>
          <cell r="M5960">
            <v>0</v>
          </cell>
          <cell r="N5960">
            <v>0</v>
          </cell>
          <cell r="O5960" t="str">
            <v/>
          </cell>
          <cell r="P5960">
            <v>0</v>
          </cell>
          <cell r="Q5960">
            <v>0</v>
          </cell>
          <cell r="R5960">
            <v>0</v>
          </cell>
          <cell r="S5960">
            <v>0</v>
          </cell>
          <cell r="T5960">
            <v>0</v>
          </cell>
          <cell r="U5960" t="str">
            <v/>
          </cell>
          <cell r="V5960" t="str">
            <v/>
          </cell>
        </row>
        <row r="5961">
          <cell r="A5961">
            <v>5960</v>
          </cell>
          <cell r="B5961">
            <v>0</v>
          </cell>
          <cell r="C5961" t="str">
            <v/>
          </cell>
          <cell r="D5961" t="str">
            <v/>
          </cell>
          <cell r="E5961">
            <v>0</v>
          </cell>
          <cell r="F5961" t="str">
            <v/>
          </cell>
          <cell r="G5961" t="str">
            <v/>
          </cell>
          <cell r="H5961" t="str">
            <v/>
          </cell>
          <cell r="I5961" t="str">
            <v/>
          </cell>
          <cell r="J5961">
            <v>0</v>
          </cell>
          <cell r="K5961">
            <v>0</v>
          </cell>
          <cell r="L5961">
            <v>0</v>
          </cell>
          <cell r="M5961">
            <v>0</v>
          </cell>
          <cell r="N5961">
            <v>0</v>
          </cell>
          <cell r="O5961" t="str">
            <v/>
          </cell>
          <cell r="P5961">
            <v>0</v>
          </cell>
          <cell r="Q5961">
            <v>0</v>
          </cell>
          <cell r="R5961">
            <v>0</v>
          </cell>
          <cell r="S5961">
            <v>0</v>
          </cell>
          <cell r="T5961">
            <v>0</v>
          </cell>
          <cell r="U5961" t="str">
            <v/>
          </cell>
          <cell r="V5961" t="str">
            <v/>
          </cell>
        </row>
        <row r="5962">
          <cell r="A5962">
            <v>5961</v>
          </cell>
          <cell r="B5962">
            <v>0</v>
          </cell>
          <cell r="C5962" t="str">
            <v/>
          </cell>
          <cell r="D5962" t="str">
            <v/>
          </cell>
          <cell r="E5962">
            <v>0</v>
          </cell>
          <cell r="F5962" t="str">
            <v/>
          </cell>
          <cell r="G5962" t="str">
            <v/>
          </cell>
          <cell r="H5962" t="str">
            <v/>
          </cell>
          <cell r="I5962" t="str">
            <v/>
          </cell>
          <cell r="J5962">
            <v>0</v>
          </cell>
          <cell r="K5962">
            <v>0</v>
          </cell>
          <cell r="L5962">
            <v>0</v>
          </cell>
          <cell r="M5962">
            <v>0</v>
          </cell>
          <cell r="N5962">
            <v>0</v>
          </cell>
          <cell r="O5962" t="str">
            <v/>
          </cell>
          <cell r="P5962">
            <v>0</v>
          </cell>
          <cell r="Q5962">
            <v>0</v>
          </cell>
          <cell r="R5962">
            <v>0</v>
          </cell>
          <cell r="S5962">
            <v>0</v>
          </cell>
          <cell r="T5962">
            <v>0</v>
          </cell>
          <cell r="U5962" t="str">
            <v/>
          </cell>
          <cell r="V5962" t="str">
            <v/>
          </cell>
        </row>
        <row r="5963">
          <cell r="A5963">
            <v>5962</v>
          </cell>
          <cell r="B5963">
            <v>0</v>
          </cell>
          <cell r="C5963" t="str">
            <v/>
          </cell>
          <cell r="D5963" t="str">
            <v/>
          </cell>
          <cell r="E5963">
            <v>0</v>
          </cell>
          <cell r="F5963" t="str">
            <v/>
          </cell>
          <cell r="G5963" t="str">
            <v/>
          </cell>
          <cell r="H5963" t="str">
            <v/>
          </cell>
          <cell r="I5963" t="str">
            <v/>
          </cell>
          <cell r="J5963">
            <v>0</v>
          </cell>
          <cell r="K5963">
            <v>0</v>
          </cell>
          <cell r="L5963">
            <v>0</v>
          </cell>
          <cell r="M5963">
            <v>0</v>
          </cell>
          <cell r="N5963">
            <v>0</v>
          </cell>
          <cell r="O5963" t="str">
            <v/>
          </cell>
          <cell r="P5963">
            <v>0</v>
          </cell>
          <cell r="Q5963">
            <v>0</v>
          </cell>
          <cell r="R5963">
            <v>0</v>
          </cell>
          <cell r="S5963">
            <v>0</v>
          </cell>
          <cell r="T5963">
            <v>0</v>
          </cell>
          <cell r="U5963" t="str">
            <v/>
          </cell>
          <cell r="V5963" t="str">
            <v/>
          </cell>
        </row>
        <row r="5964">
          <cell r="A5964">
            <v>5963</v>
          </cell>
          <cell r="B5964">
            <v>0</v>
          </cell>
          <cell r="C5964" t="str">
            <v/>
          </cell>
          <cell r="D5964" t="str">
            <v/>
          </cell>
          <cell r="E5964">
            <v>0</v>
          </cell>
          <cell r="F5964" t="str">
            <v/>
          </cell>
          <cell r="G5964" t="str">
            <v/>
          </cell>
          <cell r="H5964" t="str">
            <v/>
          </cell>
          <cell r="I5964" t="str">
            <v/>
          </cell>
          <cell r="J5964">
            <v>0</v>
          </cell>
          <cell r="K5964">
            <v>0</v>
          </cell>
          <cell r="L5964">
            <v>0</v>
          </cell>
          <cell r="M5964">
            <v>0</v>
          </cell>
          <cell r="N5964">
            <v>0</v>
          </cell>
          <cell r="O5964" t="str">
            <v/>
          </cell>
          <cell r="P5964">
            <v>0</v>
          </cell>
          <cell r="Q5964">
            <v>0</v>
          </cell>
          <cell r="R5964">
            <v>0</v>
          </cell>
          <cell r="S5964">
            <v>0</v>
          </cell>
          <cell r="T5964">
            <v>0</v>
          </cell>
          <cell r="U5964" t="str">
            <v/>
          </cell>
          <cell r="V5964" t="str">
            <v/>
          </cell>
        </row>
        <row r="5965">
          <cell r="A5965">
            <v>5964</v>
          </cell>
          <cell r="B5965">
            <v>0</v>
          </cell>
          <cell r="C5965" t="str">
            <v/>
          </cell>
          <cell r="D5965" t="str">
            <v/>
          </cell>
          <cell r="E5965">
            <v>0</v>
          </cell>
          <cell r="F5965" t="str">
            <v/>
          </cell>
          <cell r="G5965" t="str">
            <v/>
          </cell>
          <cell r="H5965" t="str">
            <v/>
          </cell>
          <cell r="I5965" t="str">
            <v/>
          </cell>
          <cell r="J5965">
            <v>0</v>
          </cell>
          <cell r="K5965">
            <v>0</v>
          </cell>
          <cell r="L5965">
            <v>0</v>
          </cell>
          <cell r="M5965">
            <v>0</v>
          </cell>
          <cell r="N5965">
            <v>0</v>
          </cell>
          <cell r="O5965" t="str">
            <v/>
          </cell>
          <cell r="P5965">
            <v>0</v>
          </cell>
          <cell r="Q5965">
            <v>0</v>
          </cell>
          <cell r="R5965">
            <v>0</v>
          </cell>
          <cell r="S5965">
            <v>0</v>
          </cell>
          <cell r="T5965">
            <v>0</v>
          </cell>
          <cell r="U5965" t="str">
            <v/>
          </cell>
          <cell r="V5965" t="str">
            <v/>
          </cell>
        </row>
        <row r="5966">
          <cell r="A5966">
            <v>5965</v>
          </cell>
          <cell r="B5966">
            <v>0</v>
          </cell>
          <cell r="C5966" t="str">
            <v/>
          </cell>
          <cell r="D5966" t="str">
            <v/>
          </cell>
          <cell r="E5966">
            <v>0</v>
          </cell>
          <cell r="F5966" t="str">
            <v/>
          </cell>
          <cell r="G5966" t="str">
            <v/>
          </cell>
          <cell r="H5966" t="str">
            <v/>
          </cell>
          <cell r="I5966" t="str">
            <v/>
          </cell>
          <cell r="J5966">
            <v>0</v>
          </cell>
          <cell r="K5966">
            <v>0</v>
          </cell>
          <cell r="L5966">
            <v>0</v>
          </cell>
          <cell r="M5966">
            <v>0</v>
          </cell>
          <cell r="N5966">
            <v>0</v>
          </cell>
          <cell r="O5966" t="str">
            <v/>
          </cell>
          <cell r="P5966">
            <v>0</v>
          </cell>
          <cell r="Q5966">
            <v>0</v>
          </cell>
          <cell r="R5966">
            <v>0</v>
          </cell>
          <cell r="S5966">
            <v>0</v>
          </cell>
          <cell r="T5966">
            <v>0</v>
          </cell>
          <cell r="U5966" t="str">
            <v/>
          </cell>
          <cell r="V5966" t="str">
            <v/>
          </cell>
        </row>
        <row r="5967">
          <cell r="A5967">
            <v>5966</v>
          </cell>
          <cell r="B5967">
            <v>0</v>
          </cell>
          <cell r="C5967" t="str">
            <v/>
          </cell>
          <cell r="D5967" t="str">
            <v/>
          </cell>
          <cell r="E5967">
            <v>0</v>
          </cell>
          <cell r="F5967" t="str">
            <v/>
          </cell>
          <cell r="G5967" t="str">
            <v/>
          </cell>
          <cell r="H5967" t="str">
            <v/>
          </cell>
          <cell r="I5967" t="str">
            <v/>
          </cell>
          <cell r="J5967">
            <v>0</v>
          </cell>
          <cell r="K5967">
            <v>0</v>
          </cell>
          <cell r="L5967">
            <v>0</v>
          </cell>
          <cell r="M5967">
            <v>0</v>
          </cell>
          <cell r="N5967">
            <v>0</v>
          </cell>
          <cell r="O5967" t="str">
            <v/>
          </cell>
          <cell r="P5967">
            <v>0</v>
          </cell>
          <cell r="Q5967">
            <v>0</v>
          </cell>
          <cell r="R5967">
            <v>0</v>
          </cell>
          <cell r="S5967">
            <v>0</v>
          </cell>
          <cell r="T5967">
            <v>0</v>
          </cell>
          <cell r="U5967" t="str">
            <v/>
          </cell>
          <cell r="V5967" t="str">
            <v/>
          </cell>
        </row>
        <row r="5968">
          <cell r="A5968">
            <v>5967</v>
          </cell>
          <cell r="B5968">
            <v>0</v>
          </cell>
          <cell r="C5968" t="str">
            <v/>
          </cell>
          <cell r="D5968" t="str">
            <v/>
          </cell>
          <cell r="E5968">
            <v>0</v>
          </cell>
          <cell r="F5968" t="str">
            <v/>
          </cell>
          <cell r="G5968" t="str">
            <v/>
          </cell>
          <cell r="H5968" t="str">
            <v/>
          </cell>
          <cell r="I5968" t="str">
            <v/>
          </cell>
          <cell r="J5968">
            <v>0</v>
          </cell>
          <cell r="K5968">
            <v>0</v>
          </cell>
          <cell r="L5968">
            <v>0</v>
          </cell>
          <cell r="M5968">
            <v>0</v>
          </cell>
          <cell r="N5968">
            <v>0</v>
          </cell>
          <cell r="O5968" t="str">
            <v/>
          </cell>
          <cell r="P5968">
            <v>0</v>
          </cell>
          <cell r="Q5968">
            <v>0</v>
          </cell>
          <cell r="R5968">
            <v>0</v>
          </cell>
          <cell r="S5968">
            <v>0</v>
          </cell>
          <cell r="T5968">
            <v>0</v>
          </cell>
          <cell r="U5968" t="str">
            <v/>
          </cell>
          <cell r="V5968" t="str">
            <v/>
          </cell>
        </row>
        <row r="5969">
          <cell r="A5969">
            <v>5968</v>
          </cell>
          <cell r="B5969">
            <v>0</v>
          </cell>
          <cell r="C5969" t="str">
            <v/>
          </cell>
          <cell r="D5969" t="str">
            <v/>
          </cell>
          <cell r="E5969">
            <v>0</v>
          </cell>
          <cell r="F5969" t="str">
            <v/>
          </cell>
          <cell r="G5969" t="str">
            <v/>
          </cell>
          <cell r="H5969" t="str">
            <v/>
          </cell>
          <cell r="I5969" t="str">
            <v/>
          </cell>
          <cell r="J5969">
            <v>0</v>
          </cell>
          <cell r="K5969">
            <v>0</v>
          </cell>
          <cell r="L5969">
            <v>0</v>
          </cell>
          <cell r="M5969">
            <v>0</v>
          </cell>
          <cell r="N5969">
            <v>0</v>
          </cell>
          <cell r="O5969" t="str">
            <v/>
          </cell>
          <cell r="P5969">
            <v>0</v>
          </cell>
          <cell r="Q5969">
            <v>0</v>
          </cell>
          <cell r="R5969">
            <v>0</v>
          </cell>
          <cell r="S5969">
            <v>0</v>
          </cell>
          <cell r="T5969">
            <v>0</v>
          </cell>
          <cell r="U5969" t="str">
            <v/>
          </cell>
          <cell r="V5969" t="str">
            <v/>
          </cell>
        </row>
        <row r="5970">
          <cell r="A5970">
            <v>5969</v>
          </cell>
          <cell r="B5970">
            <v>0</v>
          </cell>
          <cell r="C5970" t="str">
            <v/>
          </cell>
          <cell r="D5970" t="str">
            <v/>
          </cell>
          <cell r="E5970">
            <v>0</v>
          </cell>
          <cell r="F5970" t="str">
            <v/>
          </cell>
          <cell r="G5970" t="str">
            <v/>
          </cell>
          <cell r="H5970" t="str">
            <v/>
          </cell>
          <cell r="I5970" t="str">
            <v/>
          </cell>
          <cell r="J5970">
            <v>0</v>
          </cell>
          <cell r="K5970">
            <v>0</v>
          </cell>
          <cell r="L5970">
            <v>0</v>
          </cell>
          <cell r="M5970">
            <v>0</v>
          </cell>
          <cell r="N5970">
            <v>0</v>
          </cell>
          <cell r="O5970" t="str">
            <v/>
          </cell>
          <cell r="P5970">
            <v>0</v>
          </cell>
          <cell r="Q5970">
            <v>0</v>
          </cell>
          <cell r="R5970">
            <v>0</v>
          </cell>
          <cell r="S5970">
            <v>0</v>
          </cell>
          <cell r="T5970">
            <v>0</v>
          </cell>
          <cell r="U5970" t="str">
            <v/>
          </cell>
          <cell r="V5970" t="str">
            <v/>
          </cell>
        </row>
        <row r="5971">
          <cell r="A5971">
            <v>5970</v>
          </cell>
          <cell r="B5971">
            <v>0</v>
          </cell>
          <cell r="C5971" t="str">
            <v/>
          </cell>
          <cell r="D5971" t="str">
            <v/>
          </cell>
          <cell r="E5971">
            <v>0</v>
          </cell>
          <cell r="F5971" t="str">
            <v/>
          </cell>
          <cell r="G5971" t="str">
            <v/>
          </cell>
          <cell r="H5971" t="str">
            <v/>
          </cell>
          <cell r="I5971" t="str">
            <v/>
          </cell>
          <cell r="J5971">
            <v>0</v>
          </cell>
          <cell r="K5971">
            <v>0</v>
          </cell>
          <cell r="L5971">
            <v>0</v>
          </cell>
          <cell r="M5971">
            <v>0</v>
          </cell>
          <cell r="N5971">
            <v>0</v>
          </cell>
          <cell r="O5971" t="str">
            <v/>
          </cell>
          <cell r="P5971">
            <v>0</v>
          </cell>
          <cell r="Q5971">
            <v>0</v>
          </cell>
          <cell r="R5971">
            <v>0</v>
          </cell>
          <cell r="S5971">
            <v>0</v>
          </cell>
          <cell r="T5971">
            <v>0</v>
          </cell>
          <cell r="U5971" t="str">
            <v/>
          </cell>
          <cell r="V5971" t="str">
            <v/>
          </cell>
        </row>
        <row r="5972">
          <cell r="A5972">
            <v>5971</v>
          </cell>
          <cell r="B5972">
            <v>0</v>
          </cell>
          <cell r="C5972" t="str">
            <v/>
          </cell>
          <cell r="D5972" t="str">
            <v/>
          </cell>
          <cell r="E5972">
            <v>0</v>
          </cell>
          <cell r="F5972" t="str">
            <v/>
          </cell>
          <cell r="G5972" t="str">
            <v/>
          </cell>
          <cell r="H5972" t="str">
            <v/>
          </cell>
          <cell r="I5972" t="str">
            <v/>
          </cell>
          <cell r="J5972">
            <v>0</v>
          </cell>
          <cell r="K5972">
            <v>0</v>
          </cell>
          <cell r="L5972">
            <v>0</v>
          </cell>
          <cell r="M5972">
            <v>0</v>
          </cell>
          <cell r="N5972">
            <v>0</v>
          </cell>
          <cell r="O5972" t="str">
            <v/>
          </cell>
          <cell r="P5972">
            <v>0</v>
          </cell>
          <cell r="Q5972">
            <v>0</v>
          </cell>
          <cell r="R5972">
            <v>0</v>
          </cell>
          <cell r="S5972">
            <v>0</v>
          </cell>
          <cell r="T5972">
            <v>0</v>
          </cell>
          <cell r="U5972" t="str">
            <v/>
          </cell>
          <cell r="V5972" t="str">
            <v/>
          </cell>
        </row>
        <row r="5973">
          <cell r="A5973">
            <v>5972</v>
          </cell>
          <cell r="B5973">
            <v>0</v>
          </cell>
          <cell r="C5973" t="str">
            <v/>
          </cell>
          <cell r="D5973" t="str">
            <v/>
          </cell>
          <cell r="E5973">
            <v>0</v>
          </cell>
          <cell r="F5973" t="str">
            <v/>
          </cell>
          <cell r="G5973" t="str">
            <v/>
          </cell>
          <cell r="H5973" t="str">
            <v/>
          </cell>
          <cell r="I5973" t="str">
            <v/>
          </cell>
          <cell r="J5973">
            <v>0</v>
          </cell>
          <cell r="K5973">
            <v>0</v>
          </cell>
          <cell r="L5973">
            <v>0</v>
          </cell>
          <cell r="M5973">
            <v>0</v>
          </cell>
          <cell r="N5973">
            <v>0</v>
          </cell>
          <cell r="O5973" t="str">
            <v/>
          </cell>
          <cell r="P5973">
            <v>0</v>
          </cell>
          <cell r="Q5973">
            <v>0</v>
          </cell>
          <cell r="R5973">
            <v>0</v>
          </cell>
          <cell r="S5973">
            <v>0</v>
          </cell>
          <cell r="T5973">
            <v>0</v>
          </cell>
          <cell r="U5973" t="str">
            <v/>
          </cell>
          <cell r="V5973" t="str">
            <v/>
          </cell>
        </row>
        <row r="5974">
          <cell r="A5974">
            <v>5973</v>
          </cell>
          <cell r="B5974">
            <v>0</v>
          </cell>
          <cell r="C5974" t="str">
            <v/>
          </cell>
          <cell r="D5974" t="str">
            <v/>
          </cell>
          <cell r="E5974">
            <v>0</v>
          </cell>
          <cell r="F5974" t="str">
            <v/>
          </cell>
          <cell r="G5974" t="str">
            <v/>
          </cell>
          <cell r="H5974" t="str">
            <v/>
          </cell>
          <cell r="I5974" t="str">
            <v/>
          </cell>
          <cell r="J5974">
            <v>0</v>
          </cell>
          <cell r="K5974">
            <v>0</v>
          </cell>
          <cell r="L5974">
            <v>0</v>
          </cell>
          <cell r="M5974">
            <v>0</v>
          </cell>
          <cell r="N5974">
            <v>0</v>
          </cell>
          <cell r="O5974" t="str">
            <v/>
          </cell>
          <cell r="P5974">
            <v>0</v>
          </cell>
          <cell r="Q5974">
            <v>0</v>
          </cell>
          <cell r="R5974">
            <v>0</v>
          </cell>
          <cell r="S5974">
            <v>0</v>
          </cell>
          <cell r="T5974">
            <v>0</v>
          </cell>
          <cell r="U5974" t="str">
            <v/>
          </cell>
          <cell r="V5974" t="str">
            <v/>
          </cell>
        </row>
        <row r="5975">
          <cell r="A5975">
            <v>5974</v>
          </cell>
          <cell r="B5975">
            <v>0</v>
          </cell>
          <cell r="C5975" t="str">
            <v/>
          </cell>
          <cell r="D5975" t="str">
            <v/>
          </cell>
          <cell r="E5975">
            <v>0</v>
          </cell>
          <cell r="F5975" t="str">
            <v/>
          </cell>
          <cell r="G5975" t="str">
            <v/>
          </cell>
          <cell r="H5975" t="str">
            <v/>
          </cell>
          <cell r="I5975" t="str">
            <v/>
          </cell>
          <cell r="J5975">
            <v>0</v>
          </cell>
          <cell r="K5975">
            <v>0</v>
          </cell>
          <cell r="L5975">
            <v>0</v>
          </cell>
          <cell r="M5975">
            <v>0</v>
          </cell>
          <cell r="N5975">
            <v>0</v>
          </cell>
          <cell r="O5975" t="str">
            <v/>
          </cell>
          <cell r="P5975">
            <v>0</v>
          </cell>
          <cell r="Q5975">
            <v>0</v>
          </cell>
          <cell r="R5975">
            <v>0</v>
          </cell>
          <cell r="S5975">
            <v>0</v>
          </cell>
          <cell r="T5975">
            <v>0</v>
          </cell>
          <cell r="U5975" t="str">
            <v/>
          </cell>
          <cell r="V5975" t="str">
            <v/>
          </cell>
        </row>
        <row r="5976">
          <cell r="A5976">
            <v>5975</v>
          </cell>
          <cell r="B5976">
            <v>0</v>
          </cell>
          <cell r="C5976" t="str">
            <v/>
          </cell>
          <cell r="D5976" t="str">
            <v/>
          </cell>
          <cell r="E5976">
            <v>0</v>
          </cell>
          <cell r="F5976" t="str">
            <v/>
          </cell>
          <cell r="G5976" t="str">
            <v/>
          </cell>
          <cell r="H5976" t="str">
            <v/>
          </cell>
          <cell r="I5976" t="str">
            <v/>
          </cell>
          <cell r="J5976">
            <v>0</v>
          </cell>
          <cell r="K5976">
            <v>0</v>
          </cell>
          <cell r="L5976">
            <v>0</v>
          </cell>
          <cell r="M5976">
            <v>0</v>
          </cell>
          <cell r="N5976">
            <v>0</v>
          </cell>
          <cell r="O5976" t="str">
            <v/>
          </cell>
          <cell r="P5976">
            <v>0</v>
          </cell>
          <cell r="Q5976">
            <v>0</v>
          </cell>
          <cell r="R5976">
            <v>0</v>
          </cell>
          <cell r="S5976">
            <v>0</v>
          </cell>
          <cell r="T5976">
            <v>0</v>
          </cell>
          <cell r="U5976" t="str">
            <v/>
          </cell>
          <cell r="V5976" t="str">
            <v/>
          </cell>
        </row>
        <row r="5977">
          <cell r="A5977">
            <v>5976</v>
          </cell>
          <cell r="B5977">
            <v>0</v>
          </cell>
          <cell r="C5977" t="str">
            <v/>
          </cell>
          <cell r="D5977" t="str">
            <v/>
          </cell>
          <cell r="E5977">
            <v>0</v>
          </cell>
          <cell r="F5977" t="str">
            <v/>
          </cell>
          <cell r="G5977" t="str">
            <v/>
          </cell>
          <cell r="H5977" t="str">
            <v/>
          </cell>
          <cell r="I5977" t="str">
            <v/>
          </cell>
          <cell r="J5977">
            <v>0</v>
          </cell>
          <cell r="K5977">
            <v>0</v>
          </cell>
          <cell r="L5977">
            <v>0</v>
          </cell>
          <cell r="M5977">
            <v>0</v>
          </cell>
          <cell r="N5977">
            <v>0</v>
          </cell>
          <cell r="O5977" t="str">
            <v/>
          </cell>
          <cell r="P5977">
            <v>0</v>
          </cell>
          <cell r="Q5977">
            <v>0</v>
          </cell>
          <cell r="R5977">
            <v>0</v>
          </cell>
          <cell r="S5977">
            <v>0</v>
          </cell>
          <cell r="T5977">
            <v>0</v>
          </cell>
          <cell r="U5977" t="str">
            <v/>
          </cell>
          <cell r="V5977" t="str">
            <v/>
          </cell>
        </row>
        <row r="5978">
          <cell r="A5978">
            <v>5977</v>
          </cell>
          <cell r="B5978">
            <v>0</v>
          </cell>
          <cell r="C5978" t="str">
            <v/>
          </cell>
          <cell r="D5978" t="str">
            <v/>
          </cell>
          <cell r="E5978">
            <v>0</v>
          </cell>
          <cell r="F5978" t="str">
            <v/>
          </cell>
          <cell r="G5978" t="str">
            <v/>
          </cell>
          <cell r="H5978" t="str">
            <v/>
          </cell>
          <cell r="I5978" t="str">
            <v/>
          </cell>
          <cell r="J5978">
            <v>0</v>
          </cell>
          <cell r="K5978">
            <v>0</v>
          </cell>
          <cell r="L5978">
            <v>0</v>
          </cell>
          <cell r="M5978">
            <v>0</v>
          </cell>
          <cell r="N5978">
            <v>0</v>
          </cell>
          <cell r="O5978" t="str">
            <v/>
          </cell>
          <cell r="P5978">
            <v>0</v>
          </cell>
          <cell r="Q5978">
            <v>0</v>
          </cell>
          <cell r="R5978">
            <v>0</v>
          </cell>
          <cell r="S5978">
            <v>0</v>
          </cell>
          <cell r="T5978">
            <v>0</v>
          </cell>
          <cell r="U5978" t="str">
            <v/>
          </cell>
          <cell r="V5978" t="str">
            <v/>
          </cell>
        </row>
        <row r="5979">
          <cell r="A5979">
            <v>5978</v>
          </cell>
          <cell r="B5979">
            <v>0</v>
          </cell>
          <cell r="C5979" t="str">
            <v/>
          </cell>
          <cell r="D5979" t="str">
            <v/>
          </cell>
          <cell r="E5979">
            <v>0</v>
          </cell>
          <cell r="F5979" t="str">
            <v/>
          </cell>
          <cell r="G5979" t="str">
            <v/>
          </cell>
          <cell r="H5979" t="str">
            <v/>
          </cell>
          <cell r="I5979" t="str">
            <v/>
          </cell>
          <cell r="J5979">
            <v>0</v>
          </cell>
          <cell r="K5979">
            <v>0</v>
          </cell>
          <cell r="L5979">
            <v>0</v>
          </cell>
          <cell r="M5979">
            <v>0</v>
          </cell>
          <cell r="N5979">
            <v>0</v>
          </cell>
          <cell r="O5979" t="str">
            <v/>
          </cell>
          <cell r="P5979">
            <v>0</v>
          </cell>
          <cell r="Q5979">
            <v>0</v>
          </cell>
          <cell r="R5979">
            <v>0</v>
          </cell>
          <cell r="S5979">
            <v>0</v>
          </cell>
          <cell r="T5979">
            <v>0</v>
          </cell>
          <cell r="U5979" t="str">
            <v/>
          </cell>
          <cell r="V5979" t="str">
            <v/>
          </cell>
        </row>
        <row r="5980">
          <cell r="A5980">
            <v>5979</v>
          </cell>
          <cell r="B5980">
            <v>0</v>
          </cell>
          <cell r="C5980" t="str">
            <v/>
          </cell>
          <cell r="D5980" t="str">
            <v/>
          </cell>
          <cell r="E5980">
            <v>0</v>
          </cell>
          <cell r="F5980" t="str">
            <v/>
          </cell>
          <cell r="G5980" t="str">
            <v/>
          </cell>
          <cell r="H5980" t="str">
            <v/>
          </cell>
          <cell r="I5980" t="str">
            <v/>
          </cell>
          <cell r="J5980">
            <v>0</v>
          </cell>
          <cell r="K5980">
            <v>0</v>
          </cell>
          <cell r="L5980">
            <v>0</v>
          </cell>
          <cell r="M5980">
            <v>0</v>
          </cell>
          <cell r="N5980">
            <v>0</v>
          </cell>
          <cell r="O5980" t="str">
            <v/>
          </cell>
          <cell r="P5980">
            <v>0</v>
          </cell>
          <cell r="Q5980">
            <v>0</v>
          </cell>
          <cell r="R5980">
            <v>0</v>
          </cell>
          <cell r="S5980">
            <v>0</v>
          </cell>
          <cell r="T5980">
            <v>0</v>
          </cell>
          <cell r="U5980" t="str">
            <v/>
          </cell>
          <cell r="V5980" t="str">
            <v/>
          </cell>
        </row>
        <row r="5981">
          <cell r="A5981">
            <v>5980</v>
          </cell>
          <cell r="B5981">
            <v>0</v>
          </cell>
          <cell r="C5981" t="str">
            <v/>
          </cell>
          <cell r="D5981" t="str">
            <v/>
          </cell>
          <cell r="E5981">
            <v>0</v>
          </cell>
          <cell r="F5981" t="str">
            <v/>
          </cell>
          <cell r="G5981" t="str">
            <v/>
          </cell>
          <cell r="H5981" t="str">
            <v/>
          </cell>
          <cell r="I5981" t="str">
            <v/>
          </cell>
          <cell r="J5981">
            <v>0</v>
          </cell>
          <cell r="K5981">
            <v>0</v>
          </cell>
          <cell r="L5981">
            <v>0</v>
          </cell>
          <cell r="M5981">
            <v>0</v>
          </cell>
          <cell r="N5981">
            <v>0</v>
          </cell>
          <cell r="O5981" t="str">
            <v/>
          </cell>
          <cell r="P5981">
            <v>0</v>
          </cell>
          <cell r="Q5981">
            <v>0</v>
          </cell>
          <cell r="R5981">
            <v>0</v>
          </cell>
          <cell r="S5981">
            <v>0</v>
          </cell>
          <cell r="T5981">
            <v>0</v>
          </cell>
          <cell r="U5981" t="str">
            <v/>
          </cell>
          <cell r="V5981" t="str">
            <v/>
          </cell>
        </row>
        <row r="5982">
          <cell r="A5982">
            <v>5981</v>
          </cell>
          <cell r="B5982">
            <v>0</v>
          </cell>
          <cell r="C5982" t="str">
            <v/>
          </cell>
          <cell r="D5982" t="str">
            <v/>
          </cell>
          <cell r="E5982">
            <v>0</v>
          </cell>
          <cell r="F5982" t="str">
            <v/>
          </cell>
          <cell r="G5982" t="str">
            <v/>
          </cell>
          <cell r="H5982" t="str">
            <v/>
          </cell>
          <cell r="I5982" t="str">
            <v/>
          </cell>
          <cell r="J5982">
            <v>0</v>
          </cell>
          <cell r="K5982">
            <v>0</v>
          </cell>
          <cell r="L5982">
            <v>0</v>
          </cell>
          <cell r="M5982">
            <v>0</v>
          </cell>
          <cell r="N5982">
            <v>0</v>
          </cell>
          <cell r="O5982" t="str">
            <v/>
          </cell>
          <cell r="P5982">
            <v>0</v>
          </cell>
          <cell r="Q5982">
            <v>0</v>
          </cell>
          <cell r="R5982">
            <v>0</v>
          </cell>
          <cell r="S5982">
            <v>0</v>
          </cell>
          <cell r="T5982">
            <v>0</v>
          </cell>
          <cell r="U5982" t="str">
            <v/>
          </cell>
          <cell r="V5982" t="str">
            <v/>
          </cell>
        </row>
        <row r="5983">
          <cell r="A5983">
            <v>5982</v>
          </cell>
          <cell r="B5983">
            <v>0</v>
          </cell>
          <cell r="C5983" t="str">
            <v/>
          </cell>
          <cell r="D5983" t="str">
            <v/>
          </cell>
          <cell r="E5983">
            <v>0</v>
          </cell>
          <cell r="F5983" t="str">
            <v/>
          </cell>
          <cell r="G5983" t="str">
            <v/>
          </cell>
          <cell r="H5983" t="str">
            <v/>
          </cell>
          <cell r="I5983" t="str">
            <v/>
          </cell>
          <cell r="J5983">
            <v>0</v>
          </cell>
          <cell r="K5983">
            <v>0</v>
          </cell>
          <cell r="L5983">
            <v>0</v>
          </cell>
          <cell r="M5983">
            <v>0</v>
          </cell>
          <cell r="N5983">
            <v>0</v>
          </cell>
          <cell r="O5983" t="str">
            <v/>
          </cell>
          <cell r="P5983">
            <v>0</v>
          </cell>
          <cell r="Q5983">
            <v>0</v>
          </cell>
          <cell r="R5983">
            <v>0</v>
          </cell>
          <cell r="S5983">
            <v>0</v>
          </cell>
          <cell r="T5983">
            <v>0</v>
          </cell>
          <cell r="U5983" t="str">
            <v/>
          </cell>
          <cell r="V5983" t="str">
            <v/>
          </cell>
        </row>
        <row r="5984">
          <cell r="A5984">
            <v>5983</v>
          </cell>
          <cell r="B5984">
            <v>0</v>
          </cell>
          <cell r="C5984" t="str">
            <v/>
          </cell>
          <cell r="D5984" t="str">
            <v/>
          </cell>
          <cell r="E5984">
            <v>0</v>
          </cell>
          <cell r="F5984" t="str">
            <v/>
          </cell>
          <cell r="G5984" t="str">
            <v/>
          </cell>
          <cell r="H5984" t="str">
            <v/>
          </cell>
          <cell r="I5984" t="str">
            <v/>
          </cell>
          <cell r="J5984">
            <v>0</v>
          </cell>
          <cell r="K5984">
            <v>0</v>
          </cell>
          <cell r="L5984">
            <v>0</v>
          </cell>
          <cell r="M5984">
            <v>0</v>
          </cell>
          <cell r="N5984">
            <v>0</v>
          </cell>
          <cell r="O5984" t="str">
            <v/>
          </cell>
          <cell r="P5984">
            <v>0</v>
          </cell>
          <cell r="Q5984">
            <v>0</v>
          </cell>
          <cell r="R5984">
            <v>0</v>
          </cell>
          <cell r="S5984">
            <v>0</v>
          </cell>
          <cell r="T5984">
            <v>0</v>
          </cell>
          <cell r="U5984" t="str">
            <v/>
          </cell>
          <cell r="V5984" t="str">
            <v/>
          </cell>
        </row>
        <row r="5985">
          <cell r="A5985">
            <v>5984</v>
          </cell>
          <cell r="B5985">
            <v>0</v>
          </cell>
          <cell r="C5985" t="str">
            <v/>
          </cell>
          <cell r="D5985" t="str">
            <v/>
          </cell>
          <cell r="E5985">
            <v>0</v>
          </cell>
          <cell r="F5985" t="str">
            <v/>
          </cell>
          <cell r="G5985" t="str">
            <v/>
          </cell>
          <cell r="H5985" t="str">
            <v/>
          </cell>
          <cell r="I5985" t="str">
            <v/>
          </cell>
          <cell r="J5985">
            <v>0</v>
          </cell>
          <cell r="K5985">
            <v>0</v>
          </cell>
          <cell r="L5985">
            <v>0</v>
          </cell>
          <cell r="M5985">
            <v>0</v>
          </cell>
          <cell r="N5985">
            <v>0</v>
          </cell>
          <cell r="O5985" t="str">
            <v/>
          </cell>
          <cell r="P5985">
            <v>0</v>
          </cell>
          <cell r="Q5985">
            <v>0</v>
          </cell>
          <cell r="R5985">
            <v>0</v>
          </cell>
          <cell r="S5985">
            <v>0</v>
          </cell>
          <cell r="T5985">
            <v>0</v>
          </cell>
          <cell r="U5985" t="str">
            <v/>
          </cell>
          <cell r="V5985" t="str">
            <v/>
          </cell>
        </row>
        <row r="5986">
          <cell r="A5986">
            <v>5985</v>
          </cell>
          <cell r="B5986">
            <v>0</v>
          </cell>
          <cell r="C5986" t="str">
            <v/>
          </cell>
          <cell r="D5986" t="str">
            <v/>
          </cell>
          <cell r="E5986">
            <v>0</v>
          </cell>
          <cell r="F5986" t="str">
            <v/>
          </cell>
          <cell r="G5986" t="str">
            <v/>
          </cell>
          <cell r="H5986" t="str">
            <v/>
          </cell>
          <cell r="I5986" t="str">
            <v/>
          </cell>
          <cell r="J5986">
            <v>0</v>
          </cell>
          <cell r="K5986">
            <v>0</v>
          </cell>
          <cell r="L5986">
            <v>0</v>
          </cell>
          <cell r="M5986">
            <v>0</v>
          </cell>
          <cell r="N5986">
            <v>0</v>
          </cell>
          <cell r="O5986" t="str">
            <v/>
          </cell>
          <cell r="P5986">
            <v>0</v>
          </cell>
          <cell r="Q5986">
            <v>0</v>
          </cell>
          <cell r="R5986">
            <v>0</v>
          </cell>
          <cell r="S5986">
            <v>0</v>
          </cell>
          <cell r="T5986">
            <v>0</v>
          </cell>
          <cell r="U5986" t="str">
            <v/>
          </cell>
          <cell r="V5986" t="str">
            <v/>
          </cell>
        </row>
        <row r="5987">
          <cell r="A5987">
            <v>5986</v>
          </cell>
          <cell r="B5987">
            <v>0</v>
          </cell>
          <cell r="C5987" t="str">
            <v/>
          </cell>
          <cell r="D5987" t="str">
            <v/>
          </cell>
          <cell r="E5987">
            <v>0</v>
          </cell>
          <cell r="F5987" t="str">
            <v/>
          </cell>
          <cell r="G5987" t="str">
            <v/>
          </cell>
          <cell r="H5987" t="str">
            <v/>
          </cell>
          <cell r="I5987" t="str">
            <v/>
          </cell>
          <cell r="J5987">
            <v>0</v>
          </cell>
          <cell r="K5987">
            <v>0</v>
          </cell>
          <cell r="L5987">
            <v>0</v>
          </cell>
          <cell r="M5987">
            <v>0</v>
          </cell>
          <cell r="N5987">
            <v>0</v>
          </cell>
          <cell r="O5987" t="str">
            <v/>
          </cell>
          <cell r="P5987">
            <v>0</v>
          </cell>
          <cell r="Q5987">
            <v>0</v>
          </cell>
          <cell r="R5987">
            <v>0</v>
          </cell>
          <cell r="S5987">
            <v>0</v>
          </cell>
          <cell r="T5987">
            <v>0</v>
          </cell>
          <cell r="U5987" t="str">
            <v/>
          </cell>
          <cell r="V5987" t="str">
            <v/>
          </cell>
        </row>
        <row r="5988">
          <cell r="A5988">
            <v>5987</v>
          </cell>
          <cell r="B5988">
            <v>0</v>
          </cell>
          <cell r="C5988" t="str">
            <v/>
          </cell>
          <cell r="D5988" t="str">
            <v/>
          </cell>
          <cell r="E5988">
            <v>0</v>
          </cell>
          <cell r="F5988" t="str">
            <v/>
          </cell>
          <cell r="G5988" t="str">
            <v/>
          </cell>
          <cell r="H5988" t="str">
            <v/>
          </cell>
          <cell r="I5988" t="str">
            <v/>
          </cell>
          <cell r="J5988">
            <v>0</v>
          </cell>
          <cell r="K5988">
            <v>0</v>
          </cell>
          <cell r="L5988">
            <v>0</v>
          </cell>
          <cell r="M5988">
            <v>0</v>
          </cell>
          <cell r="N5988">
            <v>0</v>
          </cell>
          <cell r="O5988" t="str">
            <v/>
          </cell>
          <cell r="P5988">
            <v>0</v>
          </cell>
          <cell r="Q5988">
            <v>0</v>
          </cell>
          <cell r="R5988">
            <v>0</v>
          </cell>
          <cell r="S5988">
            <v>0</v>
          </cell>
          <cell r="T5988">
            <v>0</v>
          </cell>
          <cell r="U5988" t="str">
            <v/>
          </cell>
          <cell r="V5988" t="str">
            <v/>
          </cell>
        </row>
        <row r="5989">
          <cell r="A5989">
            <v>5988</v>
          </cell>
          <cell r="B5989">
            <v>0</v>
          </cell>
          <cell r="C5989" t="str">
            <v/>
          </cell>
          <cell r="D5989" t="str">
            <v/>
          </cell>
          <cell r="E5989">
            <v>0</v>
          </cell>
          <cell r="F5989" t="str">
            <v/>
          </cell>
          <cell r="G5989" t="str">
            <v/>
          </cell>
          <cell r="H5989" t="str">
            <v/>
          </cell>
          <cell r="I5989" t="str">
            <v/>
          </cell>
          <cell r="J5989">
            <v>0</v>
          </cell>
          <cell r="K5989">
            <v>0</v>
          </cell>
          <cell r="L5989">
            <v>0</v>
          </cell>
          <cell r="M5989">
            <v>0</v>
          </cell>
          <cell r="N5989">
            <v>0</v>
          </cell>
          <cell r="O5989" t="str">
            <v/>
          </cell>
          <cell r="P5989">
            <v>0</v>
          </cell>
          <cell r="Q5989">
            <v>0</v>
          </cell>
          <cell r="R5989">
            <v>0</v>
          </cell>
          <cell r="S5989">
            <v>0</v>
          </cell>
          <cell r="T5989">
            <v>0</v>
          </cell>
          <cell r="U5989" t="str">
            <v/>
          </cell>
          <cell r="V5989" t="str">
            <v/>
          </cell>
        </row>
        <row r="5990">
          <cell r="A5990">
            <v>5989</v>
          </cell>
          <cell r="B5990">
            <v>0</v>
          </cell>
          <cell r="C5990" t="str">
            <v/>
          </cell>
          <cell r="D5990" t="str">
            <v/>
          </cell>
          <cell r="E5990">
            <v>0</v>
          </cell>
          <cell r="F5990" t="str">
            <v/>
          </cell>
          <cell r="G5990" t="str">
            <v/>
          </cell>
          <cell r="H5990" t="str">
            <v/>
          </cell>
          <cell r="I5990" t="str">
            <v/>
          </cell>
          <cell r="J5990">
            <v>0</v>
          </cell>
          <cell r="K5990">
            <v>0</v>
          </cell>
          <cell r="L5990">
            <v>0</v>
          </cell>
          <cell r="M5990">
            <v>0</v>
          </cell>
          <cell r="N5990">
            <v>0</v>
          </cell>
          <cell r="O5990" t="str">
            <v/>
          </cell>
          <cell r="P5990">
            <v>0</v>
          </cell>
          <cell r="Q5990">
            <v>0</v>
          </cell>
          <cell r="R5990">
            <v>0</v>
          </cell>
          <cell r="S5990">
            <v>0</v>
          </cell>
          <cell r="T5990">
            <v>0</v>
          </cell>
          <cell r="U5990" t="str">
            <v/>
          </cell>
          <cell r="V5990" t="str">
            <v/>
          </cell>
        </row>
        <row r="5991">
          <cell r="A5991">
            <v>5990</v>
          </cell>
          <cell r="B5991">
            <v>0</v>
          </cell>
          <cell r="C5991" t="str">
            <v/>
          </cell>
          <cell r="D5991" t="str">
            <v/>
          </cell>
          <cell r="E5991">
            <v>0</v>
          </cell>
          <cell r="F5991" t="str">
            <v/>
          </cell>
          <cell r="G5991" t="str">
            <v/>
          </cell>
          <cell r="H5991" t="str">
            <v/>
          </cell>
          <cell r="I5991" t="str">
            <v/>
          </cell>
          <cell r="J5991">
            <v>0</v>
          </cell>
          <cell r="K5991">
            <v>0</v>
          </cell>
          <cell r="L5991">
            <v>0</v>
          </cell>
          <cell r="M5991">
            <v>0</v>
          </cell>
          <cell r="N5991">
            <v>0</v>
          </cell>
          <cell r="O5991" t="str">
            <v/>
          </cell>
          <cell r="P5991">
            <v>0</v>
          </cell>
          <cell r="Q5991">
            <v>0</v>
          </cell>
          <cell r="R5991">
            <v>0</v>
          </cell>
          <cell r="S5991">
            <v>0</v>
          </cell>
          <cell r="T5991">
            <v>0</v>
          </cell>
          <cell r="U5991" t="str">
            <v/>
          </cell>
          <cell r="V5991" t="str">
            <v/>
          </cell>
        </row>
        <row r="5992">
          <cell r="A5992">
            <v>5991</v>
          </cell>
          <cell r="B5992">
            <v>0</v>
          </cell>
          <cell r="C5992" t="str">
            <v/>
          </cell>
          <cell r="D5992" t="str">
            <v/>
          </cell>
          <cell r="E5992">
            <v>0</v>
          </cell>
          <cell r="F5992" t="str">
            <v/>
          </cell>
          <cell r="G5992" t="str">
            <v/>
          </cell>
          <cell r="H5992" t="str">
            <v/>
          </cell>
          <cell r="I5992" t="str">
            <v/>
          </cell>
          <cell r="J5992">
            <v>0</v>
          </cell>
          <cell r="K5992">
            <v>0</v>
          </cell>
          <cell r="L5992">
            <v>0</v>
          </cell>
          <cell r="M5992">
            <v>0</v>
          </cell>
          <cell r="N5992">
            <v>0</v>
          </cell>
          <cell r="O5992" t="str">
            <v/>
          </cell>
          <cell r="P5992">
            <v>0</v>
          </cell>
          <cell r="Q5992">
            <v>0</v>
          </cell>
          <cell r="R5992">
            <v>0</v>
          </cell>
          <cell r="S5992">
            <v>0</v>
          </cell>
          <cell r="T5992">
            <v>0</v>
          </cell>
          <cell r="U5992" t="str">
            <v/>
          </cell>
          <cell r="V5992" t="str">
            <v/>
          </cell>
        </row>
        <row r="5993">
          <cell r="A5993">
            <v>5992</v>
          </cell>
          <cell r="B5993">
            <v>0</v>
          </cell>
          <cell r="C5993" t="str">
            <v/>
          </cell>
          <cell r="D5993" t="str">
            <v/>
          </cell>
          <cell r="E5993">
            <v>0</v>
          </cell>
          <cell r="F5993" t="str">
            <v/>
          </cell>
          <cell r="G5993" t="str">
            <v/>
          </cell>
          <cell r="H5993" t="str">
            <v/>
          </cell>
          <cell r="I5993" t="str">
            <v/>
          </cell>
          <cell r="J5993">
            <v>0</v>
          </cell>
          <cell r="K5993">
            <v>0</v>
          </cell>
          <cell r="L5993">
            <v>0</v>
          </cell>
          <cell r="M5993">
            <v>0</v>
          </cell>
          <cell r="N5993">
            <v>0</v>
          </cell>
          <cell r="O5993" t="str">
            <v/>
          </cell>
          <cell r="P5993">
            <v>0</v>
          </cell>
          <cell r="Q5993">
            <v>0</v>
          </cell>
          <cell r="R5993">
            <v>0</v>
          </cell>
          <cell r="S5993">
            <v>0</v>
          </cell>
          <cell r="T5993">
            <v>0</v>
          </cell>
          <cell r="U5993" t="str">
            <v/>
          </cell>
          <cell r="V5993" t="str">
            <v/>
          </cell>
        </row>
        <row r="5994">
          <cell r="A5994">
            <v>5993</v>
          </cell>
          <cell r="B5994">
            <v>0</v>
          </cell>
          <cell r="C5994" t="str">
            <v/>
          </cell>
          <cell r="D5994" t="str">
            <v/>
          </cell>
          <cell r="E5994">
            <v>0</v>
          </cell>
          <cell r="F5994" t="str">
            <v/>
          </cell>
          <cell r="G5994" t="str">
            <v/>
          </cell>
          <cell r="H5994" t="str">
            <v/>
          </cell>
          <cell r="I5994" t="str">
            <v/>
          </cell>
          <cell r="J5994">
            <v>0</v>
          </cell>
          <cell r="K5994">
            <v>0</v>
          </cell>
          <cell r="L5994">
            <v>0</v>
          </cell>
          <cell r="M5994">
            <v>0</v>
          </cell>
          <cell r="N5994">
            <v>0</v>
          </cell>
          <cell r="O5994" t="str">
            <v/>
          </cell>
          <cell r="P5994">
            <v>0</v>
          </cell>
          <cell r="Q5994">
            <v>0</v>
          </cell>
          <cell r="R5994">
            <v>0</v>
          </cell>
          <cell r="S5994">
            <v>0</v>
          </cell>
          <cell r="T5994">
            <v>0</v>
          </cell>
          <cell r="U5994" t="str">
            <v/>
          </cell>
          <cell r="V5994" t="str">
            <v/>
          </cell>
        </row>
        <row r="5995">
          <cell r="A5995">
            <v>5994</v>
          </cell>
          <cell r="B5995">
            <v>0</v>
          </cell>
          <cell r="C5995" t="str">
            <v/>
          </cell>
          <cell r="D5995" t="str">
            <v/>
          </cell>
          <cell r="E5995">
            <v>0</v>
          </cell>
          <cell r="F5995" t="str">
            <v/>
          </cell>
          <cell r="G5995" t="str">
            <v/>
          </cell>
          <cell r="H5995" t="str">
            <v/>
          </cell>
          <cell r="I5995" t="str">
            <v/>
          </cell>
          <cell r="J5995">
            <v>0</v>
          </cell>
          <cell r="K5995">
            <v>0</v>
          </cell>
          <cell r="L5995">
            <v>0</v>
          </cell>
          <cell r="M5995">
            <v>0</v>
          </cell>
          <cell r="N5995">
            <v>0</v>
          </cell>
          <cell r="O5995" t="str">
            <v/>
          </cell>
          <cell r="P5995">
            <v>0</v>
          </cell>
          <cell r="Q5995">
            <v>0</v>
          </cell>
          <cell r="R5995">
            <v>0</v>
          </cell>
          <cell r="S5995">
            <v>0</v>
          </cell>
          <cell r="T5995">
            <v>0</v>
          </cell>
          <cell r="U5995" t="str">
            <v/>
          </cell>
          <cell r="V5995" t="str">
            <v/>
          </cell>
        </row>
        <row r="5996">
          <cell r="A5996">
            <v>5995</v>
          </cell>
          <cell r="B5996">
            <v>0</v>
          </cell>
          <cell r="C5996" t="str">
            <v/>
          </cell>
          <cell r="D5996" t="str">
            <v/>
          </cell>
          <cell r="E5996">
            <v>0</v>
          </cell>
          <cell r="F5996" t="str">
            <v/>
          </cell>
          <cell r="G5996" t="str">
            <v/>
          </cell>
          <cell r="H5996" t="str">
            <v/>
          </cell>
          <cell r="I5996" t="str">
            <v/>
          </cell>
          <cell r="J5996">
            <v>0</v>
          </cell>
          <cell r="K5996">
            <v>0</v>
          </cell>
          <cell r="L5996">
            <v>0</v>
          </cell>
          <cell r="M5996">
            <v>0</v>
          </cell>
          <cell r="N5996">
            <v>0</v>
          </cell>
          <cell r="O5996" t="str">
            <v/>
          </cell>
          <cell r="P5996">
            <v>0</v>
          </cell>
          <cell r="Q5996">
            <v>0</v>
          </cell>
          <cell r="R5996">
            <v>0</v>
          </cell>
          <cell r="S5996">
            <v>0</v>
          </cell>
          <cell r="T5996">
            <v>0</v>
          </cell>
          <cell r="U5996" t="str">
            <v/>
          </cell>
          <cell r="V5996" t="str">
            <v/>
          </cell>
        </row>
        <row r="5997">
          <cell r="A5997">
            <v>5996</v>
          </cell>
          <cell r="B5997">
            <v>0</v>
          </cell>
          <cell r="C5997" t="str">
            <v/>
          </cell>
          <cell r="D5997" t="str">
            <v/>
          </cell>
          <cell r="E5997">
            <v>0</v>
          </cell>
          <cell r="F5997" t="str">
            <v/>
          </cell>
          <cell r="G5997" t="str">
            <v/>
          </cell>
          <cell r="H5997" t="str">
            <v/>
          </cell>
          <cell r="I5997" t="str">
            <v/>
          </cell>
          <cell r="J5997">
            <v>0</v>
          </cell>
          <cell r="K5997">
            <v>0</v>
          </cell>
          <cell r="L5997">
            <v>0</v>
          </cell>
          <cell r="M5997">
            <v>0</v>
          </cell>
          <cell r="N5997">
            <v>0</v>
          </cell>
          <cell r="O5997" t="str">
            <v/>
          </cell>
          <cell r="P5997">
            <v>0</v>
          </cell>
          <cell r="Q5997">
            <v>0</v>
          </cell>
          <cell r="R5997">
            <v>0</v>
          </cell>
          <cell r="S5997">
            <v>0</v>
          </cell>
          <cell r="T5997">
            <v>0</v>
          </cell>
          <cell r="U5997" t="str">
            <v/>
          </cell>
          <cell r="V5997" t="str">
            <v/>
          </cell>
        </row>
        <row r="5998">
          <cell r="A5998">
            <v>5997</v>
          </cell>
          <cell r="B5998">
            <v>0</v>
          </cell>
          <cell r="C5998" t="str">
            <v/>
          </cell>
          <cell r="D5998" t="str">
            <v/>
          </cell>
          <cell r="E5998">
            <v>0</v>
          </cell>
          <cell r="F5998" t="str">
            <v/>
          </cell>
          <cell r="G5998" t="str">
            <v/>
          </cell>
          <cell r="H5998" t="str">
            <v/>
          </cell>
          <cell r="I5998" t="str">
            <v/>
          </cell>
          <cell r="J5998">
            <v>0</v>
          </cell>
          <cell r="K5998">
            <v>0</v>
          </cell>
          <cell r="L5998">
            <v>0</v>
          </cell>
          <cell r="M5998">
            <v>0</v>
          </cell>
          <cell r="N5998">
            <v>0</v>
          </cell>
          <cell r="O5998" t="str">
            <v/>
          </cell>
          <cell r="P5998">
            <v>0</v>
          </cell>
          <cell r="Q5998">
            <v>0</v>
          </cell>
          <cell r="R5998">
            <v>0</v>
          </cell>
          <cell r="S5998">
            <v>0</v>
          </cell>
          <cell r="T5998">
            <v>0</v>
          </cell>
          <cell r="U5998" t="str">
            <v/>
          </cell>
          <cell r="V5998" t="str">
            <v/>
          </cell>
        </row>
        <row r="5999">
          <cell r="A5999">
            <v>5999</v>
          </cell>
          <cell r="B5999" t="str">
            <v>-</v>
          </cell>
          <cell r="C5999" t="str">
            <v>-</v>
          </cell>
          <cell r="D5999" t="str">
            <v>-</v>
          </cell>
          <cell r="E5999" t="str">
            <v>-</v>
          </cell>
          <cell r="F5999" t="str">
            <v>-</v>
          </cell>
          <cell r="G5999" t="str">
            <v>-</v>
          </cell>
          <cell r="H5999" t="str">
            <v>-</v>
          </cell>
          <cell r="I5999" t="str">
            <v>-</v>
          </cell>
          <cell r="J5999">
            <v>0</v>
          </cell>
          <cell r="K5999" t="str">
            <v>-</v>
          </cell>
          <cell r="L5999" t="str">
            <v>-</v>
          </cell>
          <cell r="M5999" t="str">
            <v>-</v>
          </cell>
          <cell r="N5999">
            <v>0</v>
          </cell>
          <cell r="O5999" t="e">
            <v>#VALUE!</v>
          </cell>
          <cell r="P5999">
            <v>0</v>
          </cell>
          <cell r="Q5999">
            <v>0</v>
          </cell>
          <cell r="R5999">
            <v>0</v>
          </cell>
          <cell r="S5999">
            <v>0</v>
          </cell>
          <cell r="T5999" t="str">
            <v>-</v>
          </cell>
          <cell r="U5999" t="str">
            <v>-</v>
          </cell>
          <cell r="V5999" t="str">
            <v>-</v>
          </cell>
        </row>
      </sheetData>
      <sheetData sheetId="7" refreshError="1"/>
      <sheetData sheetId="8" refreshError="1"/>
      <sheetData sheetId="9" refreshError="1"/>
      <sheetData sheetId="10" refreshError="1">
        <row r="3">
          <cell r="B3" t="str">
            <v>J1</v>
          </cell>
          <cell r="C3" t="str">
            <v>FLOREZ CONDORI  JOSE WILLIANS</v>
          </cell>
          <cell r="D3" t="str">
            <v>COORDINADOR DE MANTENIMIENTO</v>
          </cell>
          <cell r="E3" t="str">
            <v>TPE</v>
          </cell>
          <cell r="G3" t="str">
            <v>A5O-859</v>
          </cell>
          <cell r="H3" t="str">
            <v>INTERNATIONAL</v>
          </cell>
          <cell r="I3" t="str">
            <v>7600 SBA 6X4</v>
          </cell>
          <cell r="J3">
            <v>2010</v>
          </cell>
          <cell r="K3" t="str">
            <v>B6Y-971</v>
          </cell>
          <cell r="L3" t="str">
            <v>LAS BAMBAS</v>
          </cell>
          <cell r="N3" t="str">
            <v>ACCESORIOS</v>
          </cell>
          <cell r="O3" t="str">
            <v>MECANICO</v>
          </cell>
          <cell r="Q3" t="str">
            <v>ABIERTO</v>
          </cell>
          <cell r="S3" t="str">
            <v>FALTA REPUESTOS</v>
          </cell>
          <cell r="U3" t="str">
            <v>REPUESTO</v>
          </cell>
          <cell r="W3" t="str">
            <v>M</v>
          </cell>
          <cell r="Y3" t="str">
            <v>ENTREGADO</v>
          </cell>
          <cell r="AA3" t="str">
            <v>TRACTO</v>
          </cell>
        </row>
        <row r="4">
          <cell r="B4" t="str">
            <v>J2</v>
          </cell>
          <cell r="C4" t="str">
            <v>CORIHUAMAN SURCO  ERICK ROBERT</v>
          </cell>
          <cell r="D4" t="str">
            <v>SUPERVISOR DE MANTENIMIENTO</v>
          </cell>
          <cell r="E4" t="str">
            <v>TPE</v>
          </cell>
          <cell r="G4" t="str">
            <v>ABP-729</v>
          </cell>
          <cell r="H4" t="str">
            <v>FREIGHTLINER</v>
          </cell>
          <cell r="I4" t="str">
            <v>CL 120</v>
          </cell>
          <cell r="J4">
            <v>2014</v>
          </cell>
          <cell r="K4" t="str">
            <v>D8K-985</v>
          </cell>
          <cell r="L4" t="str">
            <v>LAS BAMBAS</v>
          </cell>
          <cell r="N4" t="str">
            <v>ADMISION</v>
          </cell>
          <cell r="O4" t="str">
            <v>ELECTRICO</v>
          </cell>
          <cell r="Q4" t="str">
            <v>LIBERADO</v>
          </cell>
          <cell r="S4" t="str">
            <v>FALTA MANO DE OBRA</v>
          </cell>
          <cell r="U4" t="str">
            <v>SERVICIO</v>
          </cell>
          <cell r="W4" t="str">
            <v>UNID.</v>
          </cell>
          <cell r="Y4" t="str">
            <v>PENDIENTE</v>
          </cell>
          <cell r="AA4" t="str">
            <v>CISTERNA</v>
          </cell>
        </row>
        <row r="5">
          <cell r="B5" t="str">
            <v>J3</v>
          </cell>
          <cell r="C5" t="str">
            <v>CHURA PIZARRO ALBERTO</v>
          </cell>
          <cell r="D5" t="str">
            <v>SUPERVISOR DE NEUMATICOS</v>
          </cell>
          <cell r="E5" t="str">
            <v>TPE</v>
          </cell>
          <cell r="G5" t="str">
            <v>ABP-783</v>
          </cell>
          <cell r="H5" t="str">
            <v>FREIGHTLINER</v>
          </cell>
          <cell r="I5" t="str">
            <v>CL 120</v>
          </cell>
          <cell r="J5">
            <v>2014</v>
          </cell>
          <cell r="K5" t="str">
            <v>C9S-988</v>
          </cell>
          <cell r="L5" t="str">
            <v>LAS BAMBAS</v>
          </cell>
          <cell r="N5" t="str">
            <v>CARROCERIA</v>
          </cell>
          <cell r="O5" t="str">
            <v>SOLDADOR</v>
          </cell>
          <cell r="Q5" t="str">
            <v>CERRADO</v>
          </cell>
          <cell r="S5" t="str">
            <v>REPORTE ULTIMA HORA</v>
          </cell>
          <cell r="U5" t="str">
            <v>HERRAMIENTAS</v>
          </cell>
          <cell r="W5" t="str">
            <v>GLNS.</v>
          </cell>
          <cell r="Y5">
            <v>0</v>
          </cell>
          <cell r="AA5" t="str">
            <v>TOLVA</v>
          </cell>
        </row>
        <row r="6">
          <cell r="B6" t="str">
            <v>J4</v>
          </cell>
          <cell r="C6" t="str">
            <v>CHIAN MANRIQUE PEDRO ANTONIO</v>
          </cell>
          <cell r="D6" t="str">
            <v>SUPERVISOR DE COMBUSTIBLE</v>
          </cell>
          <cell r="E6" t="str">
            <v>TPE</v>
          </cell>
          <cell r="G6" t="str">
            <v>ABQ-703</v>
          </cell>
          <cell r="H6" t="str">
            <v>FREIGHTLINER</v>
          </cell>
          <cell r="I6" t="str">
            <v>CL 120</v>
          </cell>
          <cell r="J6">
            <v>2014</v>
          </cell>
          <cell r="K6" t="str">
            <v>D0Z-994</v>
          </cell>
          <cell r="L6" t="str">
            <v>LAS BAMBAS</v>
          </cell>
          <cell r="N6" t="str">
            <v xml:space="preserve">CHASIS </v>
          </cell>
          <cell r="O6" t="str">
            <v>LLANTERO</v>
          </cell>
          <cell r="Q6" t="str">
            <v>TALLER</v>
          </cell>
          <cell r="S6" t="str">
            <v>AUXILIO MECANICO</v>
          </cell>
          <cell r="U6" t="str">
            <v>IMPLEMENTACION</v>
          </cell>
          <cell r="W6" t="str">
            <v>KG.</v>
          </cell>
          <cell r="Y6">
            <v>0</v>
          </cell>
          <cell r="AA6" t="str">
            <v>CAMION</v>
          </cell>
        </row>
        <row r="7">
          <cell r="B7" t="str">
            <v>J5</v>
          </cell>
          <cell r="C7" t="str">
            <v>CONZA HUALLA NOELIA</v>
          </cell>
          <cell r="D7" t="str">
            <v>ASISTENTE DE MANTENIMIENTO</v>
          </cell>
          <cell r="E7" t="str">
            <v>TPE</v>
          </cell>
          <cell r="G7" t="str">
            <v>ABQ-704</v>
          </cell>
          <cell r="H7" t="str">
            <v>FREIGHTLINER</v>
          </cell>
          <cell r="I7" t="str">
            <v>CL 120</v>
          </cell>
          <cell r="J7">
            <v>2013</v>
          </cell>
          <cell r="K7" t="str">
            <v>TBB-995</v>
          </cell>
          <cell r="L7" t="str">
            <v>LAS BAMBAS</v>
          </cell>
          <cell r="N7" t="str">
            <v>COMBUSTIBLE</v>
          </cell>
          <cell r="O7" t="str">
            <v>SUPERVISOR</v>
          </cell>
          <cell r="S7" t="str">
            <v>DISPONIBILIDAD DE LA UNIDAD</v>
          </cell>
          <cell r="U7" t="str">
            <v>UNIFORMES</v>
          </cell>
          <cell r="W7" t="str">
            <v>CAJAS</v>
          </cell>
          <cell r="AA7" t="str">
            <v>CAMIONETA</v>
          </cell>
        </row>
        <row r="8">
          <cell r="B8" t="str">
            <v>J6</v>
          </cell>
          <cell r="C8" t="str">
            <v>VILLANUEVA BEJAR  YHORDAN MICHEL</v>
          </cell>
          <cell r="D8" t="str">
            <v>ASISTENTE DE MANTENIMIENTO</v>
          </cell>
          <cell r="E8" t="str">
            <v>TPE</v>
          </cell>
          <cell r="G8" t="str">
            <v>ABQ-705</v>
          </cell>
          <cell r="H8" t="str">
            <v>FREIGHTLINER</v>
          </cell>
          <cell r="I8" t="str">
            <v>CL 120</v>
          </cell>
          <cell r="J8">
            <v>2013</v>
          </cell>
          <cell r="K8" t="str">
            <v>D0Z-996</v>
          </cell>
          <cell r="L8" t="str">
            <v>LAS BAMBAS</v>
          </cell>
          <cell r="N8" t="str">
            <v>CISTERNA</v>
          </cell>
          <cell r="S8" t="str">
            <v>FALTA APROBACION</v>
          </cell>
          <cell r="U8" t="str">
            <v>MATERIALES</v>
          </cell>
          <cell r="W8" t="str">
            <v>M3</v>
          </cell>
          <cell r="AA8" t="str">
            <v>TALLER</v>
          </cell>
        </row>
        <row r="9">
          <cell r="B9" t="str">
            <v>J7</v>
          </cell>
          <cell r="C9" t="str">
            <v>DONAYRE INGA PEDRO</v>
          </cell>
          <cell r="D9" t="str">
            <v>JEFE DE MANTENIMIENTO</v>
          </cell>
          <cell r="E9" t="str">
            <v>TPE</v>
          </cell>
          <cell r="G9" t="str">
            <v>ABQ-780</v>
          </cell>
          <cell r="H9" t="str">
            <v>FREIGHTLINER</v>
          </cell>
          <cell r="I9" t="str">
            <v>CL 120</v>
          </cell>
          <cell r="J9">
            <v>2013</v>
          </cell>
          <cell r="K9" t="str">
            <v>C9S-990</v>
          </cell>
          <cell r="L9" t="str">
            <v>LAS BAMBAS</v>
          </cell>
          <cell r="N9" t="str">
            <v>DIFERENCIAL</v>
          </cell>
          <cell r="S9" t="str">
            <v>EN PROCESO</v>
          </cell>
          <cell r="U9" t="str">
            <v>EPPS</v>
          </cell>
          <cell r="W9" t="str">
            <v>JUEGO</v>
          </cell>
          <cell r="AA9" t="str">
            <v>PLATAFORMA</v>
          </cell>
        </row>
        <row r="10">
          <cell r="B10" t="str">
            <v>E1</v>
          </cell>
          <cell r="C10" t="str">
            <v>PALOMINO CARDENAS JUAN CARLOS</v>
          </cell>
          <cell r="D10" t="str">
            <v>TECNICO ELECTRICISTA</v>
          </cell>
          <cell r="E10" t="str">
            <v>TPE</v>
          </cell>
          <cell r="G10" t="str">
            <v>ABR-727</v>
          </cell>
          <cell r="H10" t="str">
            <v>FREIGHTLINER</v>
          </cell>
          <cell r="I10" t="str">
            <v>CL 120</v>
          </cell>
          <cell r="J10">
            <v>2014</v>
          </cell>
          <cell r="K10" t="str">
            <v>C9S-989</v>
          </cell>
          <cell r="L10" t="str">
            <v>LAS BAMBAS</v>
          </cell>
          <cell r="N10" t="str">
            <v>DIRECCION</v>
          </cell>
          <cell r="S10" t="str">
            <v>EN EVALUACION</v>
          </cell>
          <cell r="U10" t="str">
            <v>INSUMO TALLER</v>
          </cell>
          <cell r="W10" t="str">
            <v>MILLAR</v>
          </cell>
          <cell r="AA10">
            <v>0</v>
          </cell>
        </row>
        <row r="11">
          <cell r="B11" t="str">
            <v>E2</v>
          </cell>
          <cell r="C11" t="str">
            <v>YUCA BELLIDO BORIS YERSY</v>
          </cell>
          <cell r="D11" t="str">
            <v>TECNICO ELECTRICISTA</v>
          </cell>
          <cell r="E11" t="str">
            <v>TPE</v>
          </cell>
          <cell r="G11" t="str">
            <v>ABR-741</v>
          </cell>
          <cell r="H11" t="str">
            <v>FREIGHTLINER</v>
          </cell>
          <cell r="I11" t="str">
            <v>CL 120</v>
          </cell>
          <cell r="J11">
            <v>2013</v>
          </cell>
          <cell r="K11" t="str">
            <v>T3N-974</v>
          </cell>
          <cell r="L11" t="str">
            <v>LAS BAMBAS</v>
          </cell>
          <cell r="N11" t="str">
            <v>ELECTRICO</v>
          </cell>
          <cell r="S11" t="str">
            <v>SERVICIO TERCERIZADO</v>
          </cell>
          <cell r="U11" t="str">
            <v>OTROS</v>
          </cell>
          <cell r="W11" t="str">
            <v>BOLSAS</v>
          </cell>
          <cell r="AA11">
            <v>0</v>
          </cell>
        </row>
        <row r="12">
          <cell r="B12" t="str">
            <v>M1</v>
          </cell>
          <cell r="C12" t="str">
            <v>CABEZAS SANCHEZ JEAN JHONATAN</v>
          </cell>
          <cell r="D12" t="str">
            <v>TECNICO MECANICO</v>
          </cell>
          <cell r="E12" t="str">
            <v>TPE</v>
          </cell>
          <cell r="G12" t="str">
            <v>ABR-759</v>
          </cell>
          <cell r="H12" t="str">
            <v>FREIGHTLINER</v>
          </cell>
          <cell r="I12" t="str">
            <v>CL 120</v>
          </cell>
          <cell r="J12">
            <v>2013</v>
          </cell>
          <cell r="K12" t="str">
            <v>D0Z-995</v>
          </cell>
          <cell r="L12" t="str">
            <v>LAS BAMBAS</v>
          </cell>
          <cell r="N12" t="str">
            <v>EMBRAGUE</v>
          </cell>
          <cell r="S12" t="str">
            <v>FALTA DE HERRAMIENTAS Y EQUIPOS</v>
          </cell>
          <cell r="U12">
            <v>0</v>
          </cell>
          <cell r="W12">
            <v>0</v>
          </cell>
          <cell r="AA12">
            <v>0</v>
          </cell>
        </row>
        <row r="13">
          <cell r="B13" t="str">
            <v>M2</v>
          </cell>
          <cell r="C13" t="str">
            <v>CHUMPITAZ GAGO JULIO ENRIQUE</v>
          </cell>
          <cell r="D13" t="str">
            <v>TECNICO MECANICO</v>
          </cell>
          <cell r="E13" t="str">
            <v>TPE</v>
          </cell>
          <cell r="G13" t="str">
            <v>ABR-796</v>
          </cell>
          <cell r="H13" t="str">
            <v>FREIGHTLINER</v>
          </cell>
          <cell r="I13" t="str">
            <v>CL 120</v>
          </cell>
          <cell r="J13">
            <v>2014</v>
          </cell>
          <cell r="K13" t="str">
            <v>C9S-994</v>
          </cell>
          <cell r="L13" t="str">
            <v>LAS BAMBAS</v>
          </cell>
          <cell r="N13" t="str">
            <v>ESCAPE</v>
          </cell>
          <cell r="W13">
            <v>0</v>
          </cell>
        </row>
        <row r="14">
          <cell r="B14" t="str">
            <v>M3</v>
          </cell>
          <cell r="C14" t="str">
            <v>GARCIA PASQUEL  JOSE LUIS</v>
          </cell>
          <cell r="D14" t="str">
            <v>TECNICO MECANICO</v>
          </cell>
          <cell r="E14" t="str">
            <v>TPE</v>
          </cell>
          <cell r="G14" t="str">
            <v>ABR-798</v>
          </cell>
          <cell r="H14" t="str">
            <v>FREIGHTLINER</v>
          </cell>
          <cell r="I14" t="str">
            <v>CL 120</v>
          </cell>
          <cell r="J14">
            <v>2014</v>
          </cell>
          <cell r="K14" t="str">
            <v>TBM-980</v>
          </cell>
          <cell r="L14" t="str">
            <v>LAS BAMBAS</v>
          </cell>
          <cell r="N14" t="str">
            <v>FRENOS</v>
          </cell>
          <cell r="W14">
            <v>0</v>
          </cell>
        </row>
        <row r="15">
          <cell r="B15" t="str">
            <v>M4</v>
          </cell>
          <cell r="C15" t="str">
            <v>JULLIRI APAZA UBALDO</v>
          </cell>
          <cell r="D15" t="str">
            <v>TECNICO MECANICO</v>
          </cell>
          <cell r="E15" t="str">
            <v>TPE</v>
          </cell>
          <cell r="G15" t="str">
            <v>ABS-700</v>
          </cell>
          <cell r="H15" t="str">
            <v>FREIGHTLINER</v>
          </cell>
          <cell r="I15" t="str">
            <v>CL 120</v>
          </cell>
          <cell r="J15">
            <v>2013</v>
          </cell>
          <cell r="K15" t="str">
            <v>TBC-971</v>
          </cell>
          <cell r="L15" t="str">
            <v>LAS BAMBAS</v>
          </cell>
          <cell r="N15" t="str">
            <v>HIDRAULICO</v>
          </cell>
        </row>
        <row r="16">
          <cell r="B16" t="str">
            <v>M5</v>
          </cell>
          <cell r="C16" t="str">
            <v>LOPEZ RUIZ WILBERTO</v>
          </cell>
          <cell r="D16" t="str">
            <v>TECNICO MECANICO</v>
          </cell>
          <cell r="E16" t="str">
            <v>TPE</v>
          </cell>
          <cell r="G16" t="str">
            <v>AKW-860</v>
          </cell>
          <cell r="H16" t="str">
            <v>FREIGHTLINER</v>
          </cell>
          <cell r="I16" t="str">
            <v>CL 120</v>
          </cell>
          <cell r="J16">
            <v>2015</v>
          </cell>
          <cell r="K16" t="str">
            <v>F5Z-991</v>
          </cell>
          <cell r="L16" t="str">
            <v>LAS BAMBAS</v>
          </cell>
          <cell r="N16" t="str">
            <v>LLANTAS</v>
          </cell>
        </row>
        <row r="17">
          <cell r="B17" t="str">
            <v>M6</v>
          </cell>
          <cell r="C17" t="str">
            <v>PARI VENTURA  EDSON ORLANDO</v>
          </cell>
          <cell r="D17" t="str">
            <v>TECNICO MECANICO</v>
          </cell>
          <cell r="E17" t="str">
            <v>TPE</v>
          </cell>
          <cell r="G17" t="str">
            <v>AKW-894</v>
          </cell>
          <cell r="H17" t="str">
            <v>FREIGHTLINER</v>
          </cell>
          <cell r="I17" t="str">
            <v>CL 120</v>
          </cell>
          <cell r="J17">
            <v>2015</v>
          </cell>
          <cell r="K17" t="str">
            <v>TBN-978</v>
          </cell>
          <cell r="L17" t="str">
            <v>LAS BAMBAS</v>
          </cell>
          <cell r="N17" t="str">
            <v>LUBRICACION</v>
          </cell>
        </row>
        <row r="18">
          <cell r="B18" t="str">
            <v>M7</v>
          </cell>
          <cell r="C18" t="str">
            <v>ROBLES ROJAS  JOSE MIGUEL</v>
          </cell>
          <cell r="D18" t="str">
            <v>TECNICO MECANICO</v>
          </cell>
          <cell r="E18" t="str">
            <v>TPE</v>
          </cell>
          <cell r="G18" t="str">
            <v>AKX-731</v>
          </cell>
          <cell r="H18" t="str">
            <v>FREIGHTLINER</v>
          </cell>
          <cell r="I18" t="str">
            <v>CL 120</v>
          </cell>
          <cell r="J18">
            <v>2015</v>
          </cell>
          <cell r="K18" t="str">
            <v>TCD-980</v>
          </cell>
          <cell r="L18" t="str">
            <v>LAS BAMBAS</v>
          </cell>
          <cell r="N18" t="str">
            <v>MOTOR</v>
          </cell>
        </row>
        <row r="19">
          <cell r="B19" t="str">
            <v>M8</v>
          </cell>
          <cell r="C19" t="str">
            <v>VARILLAS GAGO  OSCAR ALBERTO</v>
          </cell>
          <cell r="D19" t="str">
            <v>TECNICO MECANICO</v>
          </cell>
          <cell r="E19" t="str">
            <v>TPE</v>
          </cell>
          <cell r="G19" t="str">
            <v>AKX-805</v>
          </cell>
          <cell r="H19" t="str">
            <v>FREIGHTLINER</v>
          </cell>
          <cell r="I19" t="str">
            <v>CL 120</v>
          </cell>
          <cell r="J19">
            <v>2015</v>
          </cell>
          <cell r="K19" t="str">
            <v>F5Z-985</v>
          </cell>
          <cell r="L19" t="str">
            <v>LAS BAMBAS</v>
          </cell>
          <cell r="N19" t="str">
            <v>NEUMATICO</v>
          </cell>
        </row>
        <row r="20">
          <cell r="B20" t="str">
            <v>N1</v>
          </cell>
          <cell r="C20" t="str">
            <v>AGUILAR CCANTUTA WILLY</v>
          </cell>
          <cell r="D20" t="str">
            <v>TECNICO DE NEUMATICOS</v>
          </cell>
          <cell r="E20" t="str">
            <v>TPE</v>
          </cell>
          <cell r="G20" t="str">
            <v>C5R-892</v>
          </cell>
          <cell r="H20" t="str">
            <v>FREIGHTLINER</v>
          </cell>
          <cell r="I20" t="str">
            <v>CL 120</v>
          </cell>
          <cell r="J20">
            <v>2011</v>
          </cell>
          <cell r="K20" t="str">
            <v>A0T-983</v>
          </cell>
          <cell r="L20" t="str">
            <v>LAS BAMBAS</v>
          </cell>
          <cell r="N20" t="str">
            <v>REFRIGERACION</v>
          </cell>
        </row>
        <row r="21">
          <cell r="B21" t="str">
            <v>N2</v>
          </cell>
          <cell r="C21" t="str">
            <v>MAMANI LARICO  EDUARDO ALVARO</v>
          </cell>
          <cell r="D21" t="str">
            <v xml:space="preserve">TECNICO DE NEUMATICOS </v>
          </cell>
          <cell r="E21" t="str">
            <v>TPE</v>
          </cell>
          <cell r="G21" t="str">
            <v>C5R-895</v>
          </cell>
          <cell r="H21" t="str">
            <v>FREIGHTLINER</v>
          </cell>
          <cell r="I21" t="str">
            <v>CL 120</v>
          </cell>
          <cell r="J21">
            <v>2011</v>
          </cell>
          <cell r="K21" t="str">
            <v>TBL-976</v>
          </cell>
          <cell r="L21" t="str">
            <v>LAS BAMBAS</v>
          </cell>
          <cell r="N21" t="str">
            <v>SUSPENSION</v>
          </cell>
        </row>
        <row r="22">
          <cell r="B22" t="str">
            <v>S1</v>
          </cell>
          <cell r="C22" t="str">
            <v>BAYONA CRUZ CRISTIAN ARMANDO</v>
          </cell>
          <cell r="D22" t="str">
            <v>TECNICO SOLDADOR</v>
          </cell>
          <cell r="E22" t="str">
            <v>TPE</v>
          </cell>
          <cell r="G22" t="str">
            <v>C5R-896</v>
          </cell>
          <cell r="H22" t="str">
            <v>FREIGHTLINER</v>
          </cell>
          <cell r="I22" t="str">
            <v>CL 120</v>
          </cell>
          <cell r="J22">
            <v>2011</v>
          </cell>
          <cell r="K22" t="str">
            <v>A0U-977</v>
          </cell>
          <cell r="L22" t="str">
            <v>LAS BAMBAS</v>
          </cell>
          <cell r="N22" t="str">
            <v xml:space="preserve">TRANSMISION </v>
          </cell>
        </row>
        <row r="23">
          <cell r="B23" t="str">
            <v>S2</v>
          </cell>
          <cell r="C23" t="str">
            <v>PALOMINO ESTRADA  MICHEL</v>
          </cell>
          <cell r="D23" t="str">
            <v>TECNICO SOLDADOR</v>
          </cell>
          <cell r="E23" t="str">
            <v>TPE</v>
          </cell>
          <cell r="G23" t="str">
            <v>C5R-899</v>
          </cell>
          <cell r="H23" t="str">
            <v>FREIGHTLINER</v>
          </cell>
          <cell r="I23" t="str">
            <v>CL 120</v>
          </cell>
          <cell r="J23">
            <v>2011</v>
          </cell>
          <cell r="K23" t="str">
            <v>A0U-978</v>
          </cell>
          <cell r="L23" t="str">
            <v>LAS BAMBAS</v>
          </cell>
          <cell r="N23" t="str">
            <v>SISTEMA DE ENGANCHE</v>
          </cell>
        </row>
        <row r="24">
          <cell r="B24" t="str">
            <v>TALLER</v>
          </cell>
          <cell r="C24" t="str">
            <v>TALLER</v>
          </cell>
          <cell r="D24" t="str">
            <v>TALLER</v>
          </cell>
          <cell r="E24" t="str">
            <v>TALLER</v>
          </cell>
          <cell r="G24" t="str">
            <v>C9M-902</v>
          </cell>
          <cell r="H24" t="str">
            <v>FREIGHTLINER</v>
          </cell>
          <cell r="I24" t="str">
            <v>CL 120</v>
          </cell>
          <cell r="J24">
            <v>2011</v>
          </cell>
          <cell r="K24" t="str">
            <v>B8L-970</v>
          </cell>
          <cell r="L24" t="str">
            <v>LAS BAMBAS</v>
          </cell>
          <cell r="N24" t="str">
            <v>ESTRUCTURA</v>
          </cell>
        </row>
        <row r="25">
          <cell r="B25" t="str">
            <v>TERCERO</v>
          </cell>
          <cell r="C25" t="str">
            <v>TERCERO</v>
          </cell>
          <cell r="D25" t="str">
            <v>TERCERO</v>
          </cell>
          <cell r="E25" t="str">
            <v>TERCERO</v>
          </cell>
          <cell r="G25" t="str">
            <v>C9N-807</v>
          </cell>
          <cell r="H25" t="str">
            <v>FREIGHTLINER</v>
          </cell>
          <cell r="I25" t="str">
            <v>CL 120</v>
          </cell>
          <cell r="J25">
            <v>2011</v>
          </cell>
          <cell r="K25" t="str">
            <v>B4O-994</v>
          </cell>
          <cell r="L25" t="str">
            <v>LAS BAMBAS</v>
          </cell>
          <cell r="N25" t="str">
            <v>RODAMIENTOS</v>
          </cell>
        </row>
        <row r="26">
          <cell r="B26" t="str">
            <v>DIVEMOTOR</v>
          </cell>
          <cell r="C26" t="str">
            <v>DIVEMOTOR</v>
          </cell>
          <cell r="D26" t="str">
            <v>DIVEMOTOR</v>
          </cell>
          <cell r="E26" t="str">
            <v>TERCERO</v>
          </cell>
          <cell r="G26" t="str">
            <v>C9P-948</v>
          </cell>
          <cell r="H26" t="str">
            <v>FREIGHTLINER</v>
          </cell>
          <cell r="I26" t="str">
            <v>CL 120</v>
          </cell>
          <cell r="J26">
            <v>2011</v>
          </cell>
          <cell r="K26" t="str">
            <v>B4O-995</v>
          </cell>
          <cell r="L26" t="str">
            <v>LAS BAMBAS</v>
          </cell>
          <cell r="N26" t="str">
            <v>COMBUSTIBLE</v>
          </cell>
        </row>
        <row r="27">
          <cell r="B27" t="str">
            <v>S3</v>
          </cell>
          <cell r="C27" t="str">
            <v>JIMENEZ MACHACA JAVIER</v>
          </cell>
          <cell r="D27" t="str">
            <v>TECNICO SOLDADOR</v>
          </cell>
          <cell r="E27" t="str">
            <v>TPE</v>
          </cell>
          <cell r="G27" t="str">
            <v>D3N-721</v>
          </cell>
          <cell r="H27" t="str">
            <v>FREIGHTLINER</v>
          </cell>
          <cell r="I27" t="str">
            <v>CL 120</v>
          </cell>
          <cell r="J27">
            <v>2012</v>
          </cell>
          <cell r="K27" t="str">
            <v>C4S-979</v>
          </cell>
          <cell r="L27" t="str">
            <v>LAS BAMBAS</v>
          </cell>
          <cell r="N27" t="str">
            <v>SISTEMA GLP</v>
          </cell>
        </row>
        <row r="28">
          <cell r="B28" t="str">
            <v>E3</v>
          </cell>
          <cell r="C28" t="str">
            <v>CONDORI CHURATA ALEX</v>
          </cell>
          <cell r="D28" t="str">
            <v>TECNICO ELECTRICISTA</v>
          </cell>
          <cell r="E28" t="str">
            <v>TPE</v>
          </cell>
          <cell r="G28" t="str">
            <v>D3O-742</v>
          </cell>
          <cell r="H28" t="str">
            <v>FREIGHTLINER</v>
          </cell>
          <cell r="I28" t="str">
            <v>CL 120</v>
          </cell>
          <cell r="J28">
            <v>2012</v>
          </cell>
          <cell r="K28" t="str">
            <v>B8L-971</v>
          </cell>
          <cell r="L28" t="str">
            <v>LAS BAMBAS</v>
          </cell>
          <cell r="N28" t="str">
            <v xml:space="preserve">CHASIS </v>
          </cell>
        </row>
        <row r="29">
          <cell r="B29" t="str">
            <v>S4</v>
          </cell>
          <cell r="C29" t="str">
            <v>SURCO QUISPE JOHNNY</v>
          </cell>
          <cell r="D29" t="str">
            <v>TECNICO SOLDADOR</v>
          </cell>
          <cell r="E29" t="str">
            <v>TPE</v>
          </cell>
          <cell r="G29" t="str">
            <v>D3O-745</v>
          </cell>
          <cell r="H29" t="str">
            <v>FREIGHTLINER</v>
          </cell>
          <cell r="I29" t="str">
            <v>CL 120</v>
          </cell>
          <cell r="J29">
            <v>2015</v>
          </cell>
          <cell r="K29" t="str">
            <v>F3L-979</v>
          </cell>
          <cell r="L29" t="str">
            <v>LAS BAMBAS</v>
          </cell>
          <cell r="N29" t="str">
            <v>TALLER</v>
          </cell>
        </row>
        <row r="30">
          <cell r="B30">
            <v>0</v>
          </cell>
          <cell r="C30" t="str">
            <v>PERSONAL RESPONSABLE</v>
          </cell>
          <cell r="D30">
            <v>0</v>
          </cell>
          <cell r="E30" t="str">
            <v>TPE</v>
          </cell>
          <cell r="G30" t="str">
            <v>D3P-730</v>
          </cell>
          <cell r="H30" t="str">
            <v>FREIGHTLINER</v>
          </cell>
          <cell r="I30" t="str">
            <v>CL 120</v>
          </cell>
          <cell r="J30">
            <v>2012</v>
          </cell>
          <cell r="K30" t="str">
            <v>TBM-980</v>
          </cell>
          <cell r="L30" t="str">
            <v>LAS BAMBAS</v>
          </cell>
        </row>
        <row r="31">
          <cell r="B31" t="str">
            <v>M9</v>
          </cell>
          <cell r="C31" t="str">
            <v>POMA SALAZAR CIRO</v>
          </cell>
          <cell r="D31" t="str">
            <v>TECNICO MECANICO</v>
          </cell>
          <cell r="E31" t="str">
            <v>TPE</v>
          </cell>
          <cell r="G31" t="str">
            <v>D3P-743</v>
          </cell>
          <cell r="H31" t="str">
            <v>FREIGHTLINER</v>
          </cell>
          <cell r="I31" t="str">
            <v>CL 120</v>
          </cell>
          <cell r="J31">
            <v>2012</v>
          </cell>
          <cell r="K31" t="str">
            <v>B8L-972</v>
          </cell>
          <cell r="L31" t="str">
            <v>LAS BAMBAS</v>
          </cell>
        </row>
        <row r="32">
          <cell r="B32">
            <v>0</v>
          </cell>
          <cell r="C32" t="str">
            <v>FLOREZ CONDORI  JOSE WILLIANS</v>
          </cell>
          <cell r="D32">
            <v>0</v>
          </cell>
          <cell r="E32">
            <v>0</v>
          </cell>
          <cell r="G32" t="str">
            <v>D3P-744</v>
          </cell>
          <cell r="H32" t="str">
            <v>FREIGHTLINER</v>
          </cell>
          <cell r="I32" t="str">
            <v>CL 120</v>
          </cell>
          <cell r="J32">
            <v>2012</v>
          </cell>
          <cell r="K32" t="str">
            <v>A0F-996</v>
          </cell>
          <cell r="L32" t="str">
            <v>LAS BAMBAS</v>
          </cell>
        </row>
        <row r="33">
          <cell r="B33">
            <v>0</v>
          </cell>
          <cell r="C33" t="str">
            <v>CORIHUAMAN SURCO  ERICK ROBERT</v>
          </cell>
          <cell r="D33">
            <v>0</v>
          </cell>
          <cell r="E33">
            <v>0</v>
          </cell>
          <cell r="G33" t="str">
            <v>D3P-746</v>
          </cell>
          <cell r="H33" t="str">
            <v>FREIGHTLINER</v>
          </cell>
          <cell r="I33" t="str">
            <v>CL 120</v>
          </cell>
          <cell r="J33">
            <v>2012</v>
          </cell>
          <cell r="K33" t="str">
            <v>C0T-974</v>
          </cell>
          <cell r="L33" t="str">
            <v>LAS BAMBAS</v>
          </cell>
        </row>
        <row r="34">
          <cell r="B34">
            <v>0</v>
          </cell>
          <cell r="C34" t="str">
            <v>CHURA PIZARRO ALBERTO</v>
          </cell>
          <cell r="D34">
            <v>0</v>
          </cell>
          <cell r="E34">
            <v>0</v>
          </cell>
          <cell r="G34" t="str">
            <v>D3P-747</v>
          </cell>
          <cell r="H34" t="str">
            <v>FREIGHTLINER</v>
          </cell>
          <cell r="I34" t="str">
            <v>CL 120</v>
          </cell>
          <cell r="J34">
            <v>2012</v>
          </cell>
          <cell r="K34" t="str">
            <v>A0T-985</v>
          </cell>
          <cell r="L34" t="str">
            <v>LAS BAMBAS</v>
          </cell>
        </row>
        <row r="35">
          <cell r="B35" t="str">
            <v>J8</v>
          </cell>
          <cell r="C35" t="str">
            <v>ARANGO PAREJA ANGELA ROSARIO</v>
          </cell>
          <cell r="D35" t="str">
            <v>PLANNER MANTENIMIENTO</v>
          </cell>
          <cell r="E35" t="str">
            <v>TPE</v>
          </cell>
          <cell r="G35" t="str">
            <v>D3P-752</v>
          </cell>
          <cell r="H35" t="str">
            <v>FREIGHTLINER</v>
          </cell>
          <cell r="I35" t="str">
            <v>CL 120</v>
          </cell>
          <cell r="J35">
            <v>2012</v>
          </cell>
          <cell r="K35" t="str">
            <v>C5Y-985</v>
          </cell>
          <cell r="L35" t="str">
            <v>LAS BAMBAS</v>
          </cell>
        </row>
        <row r="36">
          <cell r="B36" t="str">
            <v>J9</v>
          </cell>
          <cell r="C36" t="str">
            <v>CHANG CELIS FELIPE</v>
          </cell>
          <cell r="D36">
            <v>0</v>
          </cell>
          <cell r="E36">
            <v>0</v>
          </cell>
          <cell r="G36" t="str">
            <v>D3P-754</v>
          </cell>
          <cell r="H36" t="str">
            <v>FREIGHTLINER</v>
          </cell>
          <cell r="I36" t="str">
            <v>CL 120</v>
          </cell>
          <cell r="J36">
            <v>2012</v>
          </cell>
          <cell r="K36" t="str">
            <v>C0V-971</v>
          </cell>
          <cell r="L36" t="str">
            <v>LAS BAMBAS</v>
          </cell>
        </row>
        <row r="37">
          <cell r="B37" t="str">
            <v>M10</v>
          </cell>
          <cell r="C37" t="str">
            <v>MAMANI SANTOS BLADIMIR</v>
          </cell>
          <cell r="D37" t="str">
            <v>TECNICO MECANICO</v>
          </cell>
          <cell r="E37" t="str">
            <v>TPE</v>
          </cell>
          <cell r="G37" t="str">
            <v>D3Q-741</v>
          </cell>
          <cell r="H37" t="str">
            <v>FREIGHTLINER</v>
          </cell>
          <cell r="I37" t="str">
            <v>CL 120</v>
          </cell>
          <cell r="J37">
            <v>2012</v>
          </cell>
          <cell r="K37" t="str">
            <v>D2E-976</v>
          </cell>
          <cell r="L37" t="str">
            <v>LAS BAMBAS</v>
          </cell>
        </row>
        <row r="38">
          <cell r="B38" t="str">
            <v>S5</v>
          </cell>
          <cell r="C38" t="str">
            <v>HUAMAN MOZO LEONARDO</v>
          </cell>
          <cell r="D38" t="str">
            <v>TECNICO MECANICO</v>
          </cell>
          <cell r="E38" t="str">
            <v>TPE</v>
          </cell>
          <cell r="G38" t="str">
            <v>D3R-742</v>
          </cell>
          <cell r="H38" t="str">
            <v>FREIGHTLINER</v>
          </cell>
          <cell r="I38" t="str">
            <v>CL 120</v>
          </cell>
          <cell r="J38">
            <v>2012</v>
          </cell>
          <cell r="K38" t="str">
            <v>D2E-975</v>
          </cell>
          <cell r="L38" t="str">
            <v>LAS BAMBAS</v>
          </cell>
        </row>
        <row r="39">
          <cell r="B39">
            <v>0</v>
          </cell>
          <cell r="C39">
            <v>0</v>
          </cell>
          <cell r="D39">
            <v>0</v>
          </cell>
          <cell r="E39">
            <v>0</v>
          </cell>
          <cell r="G39" t="str">
            <v>D3R-791</v>
          </cell>
          <cell r="H39" t="str">
            <v>FREIGHTLINER</v>
          </cell>
          <cell r="I39" t="str">
            <v>CL 120</v>
          </cell>
          <cell r="J39">
            <v>2012</v>
          </cell>
          <cell r="K39" t="str">
            <v>B1M-993</v>
          </cell>
          <cell r="L39" t="str">
            <v>LAS BAMBAS</v>
          </cell>
        </row>
        <row r="40">
          <cell r="B40">
            <v>0</v>
          </cell>
          <cell r="C40">
            <v>0</v>
          </cell>
          <cell r="D40">
            <v>0</v>
          </cell>
          <cell r="E40">
            <v>0</v>
          </cell>
          <cell r="G40" t="str">
            <v>D3S-725</v>
          </cell>
          <cell r="H40" t="str">
            <v>FREIGHTLINER</v>
          </cell>
          <cell r="I40" t="str">
            <v>CL 120</v>
          </cell>
          <cell r="J40">
            <v>2012</v>
          </cell>
          <cell r="K40" t="str">
            <v>TBL-977</v>
          </cell>
          <cell r="L40" t="str">
            <v>LAS BAMBAS</v>
          </cell>
        </row>
        <row r="41">
          <cell r="B41">
            <v>0</v>
          </cell>
          <cell r="C41">
            <v>0</v>
          </cell>
          <cell r="D41">
            <v>0</v>
          </cell>
          <cell r="E41">
            <v>0</v>
          </cell>
          <cell r="G41" t="str">
            <v>D3S-764</v>
          </cell>
          <cell r="H41" t="str">
            <v>FREIGHTLINER</v>
          </cell>
          <cell r="I41" t="str">
            <v>CL 120</v>
          </cell>
          <cell r="J41">
            <v>2012</v>
          </cell>
          <cell r="K41" t="str">
            <v>TBL-998</v>
          </cell>
          <cell r="L41" t="str">
            <v>LAS BAMBAS</v>
          </cell>
        </row>
        <row r="42">
          <cell r="B42">
            <v>0</v>
          </cell>
          <cell r="C42">
            <v>0</v>
          </cell>
          <cell r="D42">
            <v>0</v>
          </cell>
          <cell r="E42">
            <v>0</v>
          </cell>
          <cell r="G42" t="str">
            <v>D3S-767</v>
          </cell>
          <cell r="H42" t="str">
            <v>FREIGHTLINER</v>
          </cell>
          <cell r="I42" t="str">
            <v>CL 120</v>
          </cell>
          <cell r="J42">
            <v>2012</v>
          </cell>
          <cell r="K42" t="str">
            <v>B8L-973</v>
          </cell>
          <cell r="L42" t="str">
            <v>LAS BAMBAS</v>
          </cell>
        </row>
        <row r="43">
          <cell r="B43">
            <v>0</v>
          </cell>
          <cell r="C43">
            <v>0</v>
          </cell>
          <cell r="D43">
            <v>0</v>
          </cell>
          <cell r="E43">
            <v>0</v>
          </cell>
          <cell r="G43" t="str">
            <v>D4T-927</v>
          </cell>
          <cell r="H43" t="str">
            <v>FREIGHTLINER</v>
          </cell>
          <cell r="I43" t="str">
            <v>CL 120</v>
          </cell>
          <cell r="J43">
            <v>2011</v>
          </cell>
          <cell r="K43" t="str">
            <v>B4Q-976</v>
          </cell>
          <cell r="L43" t="str">
            <v>LAS BAMBAS</v>
          </cell>
        </row>
        <row r="44">
          <cell r="B44">
            <v>0</v>
          </cell>
          <cell r="C44">
            <v>0</v>
          </cell>
          <cell r="D44">
            <v>0</v>
          </cell>
          <cell r="E44">
            <v>0</v>
          </cell>
          <cell r="G44" t="str">
            <v>D4X-872</v>
          </cell>
          <cell r="H44" t="str">
            <v>FREIGHTLINER</v>
          </cell>
          <cell r="I44" t="str">
            <v>CL 120</v>
          </cell>
          <cell r="J44">
            <v>2011</v>
          </cell>
          <cell r="K44" t="str">
            <v>B4P-976</v>
          </cell>
          <cell r="L44" t="str">
            <v>LAS BAMBAS</v>
          </cell>
        </row>
        <row r="45">
          <cell r="B45">
            <v>0</v>
          </cell>
          <cell r="C45">
            <v>0</v>
          </cell>
          <cell r="D45">
            <v>0</v>
          </cell>
          <cell r="E45">
            <v>0</v>
          </cell>
          <cell r="G45" t="str">
            <v>D6F-825</v>
          </cell>
          <cell r="H45" t="str">
            <v>FREIGHTLINER</v>
          </cell>
          <cell r="I45" t="str">
            <v>CL 120</v>
          </cell>
          <cell r="J45">
            <v>2011</v>
          </cell>
          <cell r="K45" t="str">
            <v>T2Y-992</v>
          </cell>
          <cell r="L45" t="str">
            <v>LAS BAMBAS</v>
          </cell>
        </row>
        <row r="46">
          <cell r="G46" t="str">
            <v>D6F-898</v>
          </cell>
          <cell r="H46" t="str">
            <v>FREIGHTLINER</v>
          </cell>
          <cell r="I46" t="str">
            <v>CL 120</v>
          </cell>
          <cell r="J46">
            <v>2011</v>
          </cell>
          <cell r="K46" t="str">
            <v>T4L-996</v>
          </cell>
          <cell r="L46" t="str">
            <v>LAS BAMBAS</v>
          </cell>
        </row>
        <row r="47">
          <cell r="G47" t="str">
            <v>D6F-903</v>
          </cell>
          <cell r="H47" t="str">
            <v>FREIGHTLINER</v>
          </cell>
          <cell r="I47" t="str">
            <v>CL 120</v>
          </cell>
          <cell r="J47">
            <v>2011</v>
          </cell>
          <cell r="K47" t="str">
            <v>B8K-997</v>
          </cell>
          <cell r="L47" t="str">
            <v>LAS BAMBAS</v>
          </cell>
        </row>
        <row r="48">
          <cell r="G48" t="str">
            <v>D6F-907</v>
          </cell>
          <cell r="H48" t="str">
            <v>FREIGHTLINER</v>
          </cell>
          <cell r="I48" t="str">
            <v>CL 120</v>
          </cell>
          <cell r="J48">
            <v>2011</v>
          </cell>
          <cell r="K48" t="str">
            <v>T2Y-979</v>
          </cell>
          <cell r="L48" t="str">
            <v>LAS BAMBAS</v>
          </cell>
        </row>
        <row r="49">
          <cell r="G49" t="str">
            <v>D6G-805</v>
          </cell>
          <cell r="H49" t="str">
            <v>FREIGHTLINER</v>
          </cell>
          <cell r="I49" t="str">
            <v>CL 120</v>
          </cell>
          <cell r="J49">
            <v>2011</v>
          </cell>
          <cell r="K49" t="str">
            <v>T4Z-996</v>
          </cell>
          <cell r="L49" t="str">
            <v>LAS BAMBAS</v>
          </cell>
        </row>
        <row r="50">
          <cell r="G50" t="str">
            <v>D6G-806</v>
          </cell>
          <cell r="H50" t="str">
            <v>FREIGHTLINER</v>
          </cell>
          <cell r="I50" t="str">
            <v>CL 120</v>
          </cell>
          <cell r="J50">
            <v>2011</v>
          </cell>
          <cell r="K50" t="str">
            <v>B8K-998</v>
          </cell>
          <cell r="L50" t="str">
            <v>LAS BAMBAS</v>
          </cell>
        </row>
        <row r="51">
          <cell r="G51" t="str">
            <v>X2W-759</v>
          </cell>
          <cell r="H51" t="str">
            <v>FREIGHTLINER</v>
          </cell>
          <cell r="I51" t="str">
            <v>M2 112</v>
          </cell>
          <cell r="J51">
            <v>2012</v>
          </cell>
          <cell r="K51" t="str">
            <v>C5V-999</v>
          </cell>
          <cell r="L51" t="str">
            <v>LAS BAMBAS</v>
          </cell>
        </row>
        <row r="52">
          <cell r="G52" t="str">
            <v>X2W-760</v>
          </cell>
          <cell r="H52" t="str">
            <v>FREIGHTLINER</v>
          </cell>
          <cell r="I52" t="str">
            <v>M2 112</v>
          </cell>
          <cell r="J52">
            <v>2012</v>
          </cell>
          <cell r="K52" t="str">
            <v>C5V-992</v>
          </cell>
          <cell r="L52" t="str">
            <v>LAS BAMBAS</v>
          </cell>
        </row>
        <row r="53">
          <cell r="G53" t="str">
            <v>X2W-761</v>
          </cell>
          <cell r="H53" t="str">
            <v>FREIGHTLINER</v>
          </cell>
          <cell r="I53" t="str">
            <v>M2 112</v>
          </cell>
          <cell r="J53">
            <v>2012</v>
          </cell>
          <cell r="K53" t="str">
            <v>C5V-996</v>
          </cell>
          <cell r="L53" t="str">
            <v>LAS BAMBAS</v>
          </cell>
        </row>
        <row r="54">
          <cell r="G54" t="str">
            <v>X2W-762</v>
          </cell>
          <cell r="H54" t="str">
            <v>FREIGHTLINER</v>
          </cell>
          <cell r="I54" t="str">
            <v>CL 120</v>
          </cell>
          <cell r="J54">
            <v>2012</v>
          </cell>
          <cell r="K54" t="str">
            <v>C5V-998</v>
          </cell>
          <cell r="L54" t="str">
            <v>LAS BAMBAS</v>
          </cell>
        </row>
        <row r="55">
          <cell r="G55" t="str">
            <v>X2W-763</v>
          </cell>
          <cell r="H55" t="str">
            <v>FREIGHTLINER</v>
          </cell>
          <cell r="I55" t="str">
            <v>M2 112</v>
          </cell>
          <cell r="J55">
            <v>2012</v>
          </cell>
          <cell r="K55" t="str">
            <v>C5V-997</v>
          </cell>
          <cell r="L55" t="str">
            <v>LAS BAMBAS</v>
          </cell>
        </row>
        <row r="56">
          <cell r="G56" t="str">
            <v>X2W-765</v>
          </cell>
          <cell r="H56" t="str">
            <v>FREIGHTLINER</v>
          </cell>
          <cell r="I56" t="str">
            <v>M2 112</v>
          </cell>
          <cell r="J56">
            <v>2012</v>
          </cell>
          <cell r="K56" t="str">
            <v>C5V-993</v>
          </cell>
          <cell r="L56" t="str">
            <v>LAS BAMBAS</v>
          </cell>
        </row>
        <row r="57">
          <cell r="G57" t="str">
            <v>X2W-788</v>
          </cell>
          <cell r="H57" t="str">
            <v>FREIGHTLINER</v>
          </cell>
          <cell r="I57" t="str">
            <v>M2 112</v>
          </cell>
          <cell r="J57">
            <v>2012</v>
          </cell>
          <cell r="K57" t="str">
            <v>C5V-994</v>
          </cell>
          <cell r="L57" t="str">
            <v>LAS BAMBAS</v>
          </cell>
        </row>
        <row r="58">
          <cell r="G58" t="str">
            <v>X2W-791</v>
          </cell>
          <cell r="H58" t="str">
            <v>FREIGHTLINER</v>
          </cell>
          <cell r="I58" t="str">
            <v>M2 112</v>
          </cell>
          <cell r="J58">
            <v>2012</v>
          </cell>
          <cell r="K58" t="str">
            <v>C5V-989</v>
          </cell>
          <cell r="L58" t="str">
            <v>LAS BAMBAS</v>
          </cell>
        </row>
        <row r="59">
          <cell r="G59" t="str">
            <v>D7N-755</v>
          </cell>
          <cell r="H59" t="str">
            <v>VOLVO</v>
          </cell>
          <cell r="I59" t="str">
            <v>FH 6X4 T</v>
          </cell>
          <cell r="J59">
            <v>2013</v>
          </cell>
          <cell r="K59" t="str">
            <v>F7L-983</v>
          </cell>
          <cell r="L59" t="str">
            <v>LAS BAMBAS</v>
          </cell>
        </row>
        <row r="60">
          <cell r="G60" t="str">
            <v>D7V-714</v>
          </cell>
          <cell r="H60" t="str">
            <v>VOLVO</v>
          </cell>
          <cell r="I60" t="str">
            <v>FH 6X4 T</v>
          </cell>
          <cell r="J60">
            <v>2013</v>
          </cell>
          <cell r="K60" t="str">
            <v>F7M-971</v>
          </cell>
          <cell r="L60" t="str">
            <v>LAS BAMBAS</v>
          </cell>
        </row>
        <row r="61">
          <cell r="G61" t="str">
            <v>AKW-731</v>
          </cell>
          <cell r="H61" t="str">
            <v>FREIGHTLINER</v>
          </cell>
          <cell r="I61" t="str">
            <v>CL 120</v>
          </cell>
          <cell r="J61">
            <v>2015</v>
          </cell>
          <cell r="K61" t="str">
            <v>TCR-989</v>
          </cell>
          <cell r="L61" t="str">
            <v>LAS BAMBAS CONC.</v>
          </cell>
        </row>
        <row r="62">
          <cell r="G62" t="str">
            <v>AKX-767</v>
          </cell>
          <cell r="H62" t="str">
            <v>FREIGHTLINER</v>
          </cell>
          <cell r="I62" t="str">
            <v>CL 120</v>
          </cell>
          <cell r="J62">
            <v>2015</v>
          </cell>
          <cell r="K62" t="str">
            <v>TCR-993</v>
          </cell>
          <cell r="L62" t="str">
            <v>LAS BAMBAS CONC.</v>
          </cell>
        </row>
        <row r="63">
          <cell r="G63" t="str">
            <v>C6X-739</v>
          </cell>
          <cell r="H63" t="str">
            <v>FREIGHTLINER</v>
          </cell>
          <cell r="I63" t="str">
            <v>CL 120</v>
          </cell>
          <cell r="J63">
            <v>2012</v>
          </cell>
          <cell r="K63" t="str">
            <v>TCS-988</v>
          </cell>
          <cell r="L63" t="str">
            <v>LAS BAMBAS CONC.</v>
          </cell>
        </row>
        <row r="64">
          <cell r="G64" t="str">
            <v>A9H-889</v>
          </cell>
          <cell r="H64" t="str">
            <v>HINO</v>
          </cell>
          <cell r="I64" t="str">
            <v>FM26 6X4</v>
          </cell>
          <cell r="J64">
            <v>2010</v>
          </cell>
          <cell r="K64" t="str">
            <v>CAMION</v>
          </cell>
          <cell r="L64" t="str">
            <v>TAMBOMAYO</v>
          </cell>
        </row>
        <row r="65">
          <cell r="G65" t="str">
            <v>B2L-889</v>
          </cell>
          <cell r="H65" t="str">
            <v>HINO</v>
          </cell>
          <cell r="I65" t="str">
            <v>FM26 6X4</v>
          </cell>
          <cell r="J65">
            <v>2010</v>
          </cell>
          <cell r="K65" t="str">
            <v>CAMION</v>
          </cell>
          <cell r="L65" t="str">
            <v>TAMBOMAYO</v>
          </cell>
        </row>
        <row r="66">
          <cell r="G66" t="str">
            <v>B2M-948</v>
          </cell>
          <cell r="H66" t="str">
            <v>HINO</v>
          </cell>
          <cell r="I66" t="str">
            <v>FM26 6X4</v>
          </cell>
          <cell r="J66">
            <v>2010</v>
          </cell>
          <cell r="K66" t="str">
            <v>CAMION</v>
          </cell>
          <cell r="L66" t="str">
            <v>TAMBOMAYO</v>
          </cell>
        </row>
        <row r="67">
          <cell r="G67" t="str">
            <v>TALLER</v>
          </cell>
          <cell r="H67" t="str">
            <v>TALLER</v>
          </cell>
          <cell r="I67" t="str">
            <v>TALLER</v>
          </cell>
          <cell r="J67" t="str">
            <v>TALLER</v>
          </cell>
          <cell r="K67" t="str">
            <v>TALLER</v>
          </cell>
          <cell r="L67" t="str">
            <v>TALLER</v>
          </cell>
        </row>
        <row r="68">
          <cell r="G68" t="str">
            <v>AAM-837</v>
          </cell>
          <cell r="H68" t="str">
            <v>TOYOTA</v>
          </cell>
          <cell r="I68" t="str">
            <v>HI LUX</v>
          </cell>
          <cell r="J68">
            <v>2014</v>
          </cell>
          <cell r="K68" t="str">
            <v>CAMIONETA</v>
          </cell>
          <cell r="L68" t="str">
            <v>LAS BAMBAS</v>
          </cell>
        </row>
        <row r="69">
          <cell r="G69" t="str">
            <v>AAN-801</v>
          </cell>
          <cell r="H69" t="str">
            <v>TOYOTA</v>
          </cell>
          <cell r="I69" t="str">
            <v>HI LUX</v>
          </cell>
          <cell r="J69">
            <v>2014</v>
          </cell>
          <cell r="K69" t="str">
            <v>CAMIONETA</v>
          </cell>
          <cell r="L69" t="str">
            <v>LAS BAMBAS</v>
          </cell>
        </row>
        <row r="70">
          <cell r="G70" t="str">
            <v>AEG-922</v>
          </cell>
          <cell r="H70" t="str">
            <v>TOYOTA</v>
          </cell>
          <cell r="I70" t="str">
            <v>HI LUX</v>
          </cell>
          <cell r="J70">
            <v>2014</v>
          </cell>
          <cell r="K70" t="str">
            <v>CAMIONETA</v>
          </cell>
          <cell r="L70" t="str">
            <v>LAS BAMBAS</v>
          </cell>
        </row>
        <row r="71">
          <cell r="G71" t="str">
            <v>AEH-801</v>
          </cell>
          <cell r="H71" t="str">
            <v>TOYOTA</v>
          </cell>
          <cell r="I71" t="str">
            <v>HI LUX</v>
          </cell>
          <cell r="J71">
            <v>2014</v>
          </cell>
          <cell r="K71" t="str">
            <v>CAMIONETA</v>
          </cell>
          <cell r="L71" t="str">
            <v>LAS BAMBAS</v>
          </cell>
        </row>
        <row r="72">
          <cell r="G72" t="str">
            <v>AEH-862</v>
          </cell>
          <cell r="H72" t="str">
            <v>TOYOTA</v>
          </cell>
          <cell r="I72" t="str">
            <v>HI LUX</v>
          </cell>
          <cell r="J72">
            <v>2014</v>
          </cell>
          <cell r="K72" t="str">
            <v>CAMIONETA</v>
          </cell>
          <cell r="L72" t="str">
            <v>LAS BAMBAS</v>
          </cell>
        </row>
        <row r="73">
          <cell r="G73" t="str">
            <v>AEH-888</v>
          </cell>
          <cell r="H73" t="str">
            <v>TOYOTA</v>
          </cell>
          <cell r="I73" t="str">
            <v>HI LUX</v>
          </cell>
          <cell r="J73">
            <v>2014</v>
          </cell>
          <cell r="K73" t="str">
            <v>CAMIONETA</v>
          </cell>
          <cell r="L73" t="str">
            <v>LAS BAMBAS</v>
          </cell>
        </row>
        <row r="74">
          <cell r="G74" t="str">
            <v>AEH-920</v>
          </cell>
          <cell r="H74" t="str">
            <v>TOYOTA</v>
          </cell>
          <cell r="I74" t="str">
            <v>HI LUX</v>
          </cell>
          <cell r="J74">
            <v>2014</v>
          </cell>
          <cell r="K74" t="str">
            <v>CAMIONETA</v>
          </cell>
          <cell r="L74" t="str">
            <v>LAS BAMBAS</v>
          </cell>
        </row>
        <row r="75">
          <cell r="G75" t="str">
            <v>AEJ-949</v>
          </cell>
          <cell r="H75" t="str">
            <v>TOYOTA</v>
          </cell>
          <cell r="I75" t="str">
            <v>HI LUX</v>
          </cell>
          <cell r="J75">
            <v>2014</v>
          </cell>
          <cell r="K75" t="str">
            <v>CAMIONETA</v>
          </cell>
          <cell r="L75" t="str">
            <v>LAS BAMBAS</v>
          </cell>
        </row>
        <row r="76">
          <cell r="G76" t="str">
            <v>C4G-751</v>
          </cell>
          <cell r="H76" t="str">
            <v>TOYOTA</v>
          </cell>
          <cell r="I76" t="str">
            <v>HI LUX</v>
          </cell>
          <cell r="J76">
            <v>2012</v>
          </cell>
          <cell r="K76" t="str">
            <v>CAMIONETA</v>
          </cell>
          <cell r="L76" t="str">
            <v>LAS BAMBAS</v>
          </cell>
        </row>
        <row r="77">
          <cell r="G77" t="str">
            <v>C4Q-898</v>
          </cell>
          <cell r="H77" t="str">
            <v>TOYOTA</v>
          </cell>
          <cell r="I77" t="str">
            <v>HI LUX</v>
          </cell>
          <cell r="J77">
            <v>2011</v>
          </cell>
          <cell r="K77" t="str">
            <v>CAMIONETA</v>
          </cell>
          <cell r="L77" t="str">
            <v>LAS BAMBAS</v>
          </cell>
        </row>
        <row r="78">
          <cell r="G78" t="str">
            <v>D4W-805</v>
          </cell>
          <cell r="H78" t="str">
            <v>MITSUBISHI</v>
          </cell>
          <cell r="I78" t="str">
            <v>L200</v>
          </cell>
          <cell r="J78">
            <v>2011</v>
          </cell>
          <cell r="K78" t="str">
            <v>CAMIONETA</v>
          </cell>
          <cell r="L78" t="str">
            <v>MANTENIMIENTO</v>
          </cell>
        </row>
        <row r="79">
          <cell r="G79" t="str">
            <v>AMV-781</v>
          </cell>
          <cell r="H79" t="str">
            <v>TOYOTA</v>
          </cell>
          <cell r="I79" t="str">
            <v>HI LUX</v>
          </cell>
          <cell r="J79">
            <v>2015</v>
          </cell>
          <cell r="K79" t="str">
            <v>CAMIONETA</v>
          </cell>
          <cell r="L79" t="str">
            <v>LAS BAMBAS</v>
          </cell>
        </row>
        <row r="80">
          <cell r="G80" t="str">
            <v>AMT-876</v>
          </cell>
          <cell r="H80" t="str">
            <v>TOYOTA</v>
          </cell>
          <cell r="I80" t="str">
            <v>HI LUX</v>
          </cell>
          <cell r="J80">
            <v>2015</v>
          </cell>
          <cell r="K80" t="str">
            <v>CAMIONETA</v>
          </cell>
          <cell r="L80" t="str">
            <v>LAS BAMBAS</v>
          </cell>
        </row>
        <row r="81">
          <cell r="G81" t="str">
            <v>AMT-866</v>
          </cell>
          <cell r="H81" t="str">
            <v>TOYOTA</v>
          </cell>
          <cell r="I81" t="str">
            <v>HI LUX</v>
          </cell>
          <cell r="J81">
            <v>2015</v>
          </cell>
          <cell r="K81" t="str">
            <v>CAMIONETA</v>
          </cell>
          <cell r="L81" t="str">
            <v>LAS BAMBAS</v>
          </cell>
        </row>
        <row r="82">
          <cell r="G82" t="str">
            <v>AHX-713</v>
          </cell>
          <cell r="H82">
            <v>0</v>
          </cell>
          <cell r="I82">
            <v>0</v>
          </cell>
          <cell r="J82">
            <v>0</v>
          </cell>
          <cell r="K82" t="str">
            <v>D9S-976</v>
          </cell>
          <cell r="L82" t="str">
            <v>LAS BAMBAS</v>
          </cell>
        </row>
        <row r="83">
          <cell r="G83" t="str">
            <v>APG-726</v>
          </cell>
          <cell r="H83">
            <v>0</v>
          </cell>
          <cell r="I83">
            <v>0</v>
          </cell>
          <cell r="J83">
            <v>0</v>
          </cell>
          <cell r="K83" t="str">
            <v>CAMIONETA</v>
          </cell>
          <cell r="L83" t="str">
            <v>LAS BAMBAS</v>
          </cell>
        </row>
        <row r="84">
          <cell r="G84" t="str">
            <v>B9E-813</v>
          </cell>
          <cell r="H84" t="str">
            <v>MITSUBISHI</v>
          </cell>
          <cell r="I84" t="str">
            <v>L200</v>
          </cell>
          <cell r="J84">
            <v>0</v>
          </cell>
          <cell r="K84" t="str">
            <v>CAMIONETA</v>
          </cell>
          <cell r="L84" t="str">
            <v>LOGISTICA</v>
          </cell>
        </row>
        <row r="85">
          <cell r="G85" t="str">
            <v>APF-776</v>
          </cell>
          <cell r="H85" t="str">
            <v>TOYOTA</v>
          </cell>
          <cell r="I85" t="str">
            <v>HI LUX</v>
          </cell>
          <cell r="J85">
            <v>2015</v>
          </cell>
          <cell r="K85" t="str">
            <v>CAMIONETA</v>
          </cell>
          <cell r="L85" t="str">
            <v>LAS BAMBAS</v>
          </cell>
        </row>
        <row r="86">
          <cell r="G86" t="str">
            <v>AAF-727</v>
          </cell>
          <cell r="H86">
            <v>0</v>
          </cell>
          <cell r="I86">
            <v>0</v>
          </cell>
          <cell r="J86">
            <v>0</v>
          </cell>
          <cell r="K86" t="str">
            <v>D5I-978</v>
          </cell>
          <cell r="L86" t="str">
            <v>TPE</v>
          </cell>
        </row>
        <row r="87">
          <cell r="G87" t="str">
            <v>APH-782</v>
          </cell>
          <cell r="H87" t="str">
            <v>MITSUBISHI</v>
          </cell>
          <cell r="I87" t="str">
            <v>L200</v>
          </cell>
          <cell r="J87">
            <v>2015</v>
          </cell>
          <cell r="K87" t="str">
            <v>CAMIONETA</v>
          </cell>
          <cell r="L87" t="str">
            <v>LAS BAMBAS</v>
          </cell>
        </row>
        <row r="88"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</row>
        <row r="89"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</row>
        <row r="90"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</row>
        <row r="91"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</row>
        <row r="92"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</row>
        <row r="93"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</row>
        <row r="94"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</row>
        <row r="95"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</row>
        <row r="96"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</row>
        <row r="97"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</row>
        <row r="98"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</row>
        <row r="99"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</row>
        <row r="100"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</row>
        <row r="101"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</row>
        <row r="102"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</row>
        <row r="103"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</row>
        <row r="104"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</row>
        <row r="105"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</row>
        <row r="106"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</row>
        <row r="107"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</row>
        <row r="108"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</row>
        <row r="109"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</row>
        <row r="110"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</row>
        <row r="111"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</row>
        <row r="112"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</row>
        <row r="113"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</row>
        <row r="114"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</row>
        <row r="115"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</row>
        <row r="116"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</row>
        <row r="117"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</row>
        <row r="118"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</row>
        <row r="119"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</row>
        <row r="120"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</row>
        <row r="121"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</row>
        <row r="122"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</row>
        <row r="123"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</row>
        <row r="124"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</row>
        <row r="125"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</row>
        <row r="126"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</row>
        <row r="127"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</row>
        <row r="128"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</row>
        <row r="129"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</row>
        <row r="130"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</row>
        <row r="131"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</row>
        <row r="132"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</row>
        <row r="133"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</row>
        <row r="134"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</row>
        <row r="135"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</row>
        <row r="136"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</row>
        <row r="137"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</row>
        <row r="138"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</row>
        <row r="139"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</row>
        <row r="140"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</row>
        <row r="141"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</row>
        <row r="142"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</row>
        <row r="143"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</row>
        <row r="144"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</row>
        <row r="145"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</row>
        <row r="146"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</row>
        <row r="147"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</row>
        <row r="148"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</row>
        <row r="149"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</row>
        <row r="150"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</row>
        <row r="151"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</row>
        <row r="152"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  <row r="216"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</row>
        <row r="217"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</row>
        <row r="218"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</row>
        <row r="219"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</row>
        <row r="220"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</row>
        <row r="221"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</row>
        <row r="222"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</row>
        <row r="223"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</row>
        <row r="224"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</row>
        <row r="225"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</row>
        <row r="226"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</row>
        <row r="228"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</row>
        <row r="229"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</row>
        <row r="230"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</row>
        <row r="231"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</row>
        <row r="232"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</row>
        <row r="233"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</row>
        <row r="234"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</row>
        <row r="235"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</row>
        <row r="236"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</row>
        <row r="237"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</row>
        <row r="244"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</row>
        <row r="245"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</row>
        <row r="247"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</row>
        <row r="248"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</row>
        <row r="249"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</row>
        <row r="250"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</row>
        <row r="251"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</row>
        <row r="252"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</row>
        <row r="253"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</row>
        <row r="254"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</row>
        <row r="255"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</row>
        <row r="256"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</row>
        <row r="257"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</row>
        <row r="258"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</row>
        <row r="259"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</row>
        <row r="260"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</row>
        <row r="261"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</row>
        <row r="262"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</row>
        <row r="263"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</row>
        <row r="264"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</row>
        <row r="265"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</row>
        <row r="266"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</row>
        <row r="267"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</row>
        <row r="268"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</row>
        <row r="269"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</row>
        <row r="270"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</row>
        <row r="271"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</row>
        <row r="272"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</row>
        <row r="273"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</row>
        <row r="274"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</row>
        <row r="275"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</row>
        <row r="276"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</row>
        <row r="277"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</row>
        <row r="278"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</row>
        <row r="279"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</row>
        <row r="280"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</row>
        <row r="281"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</row>
        <row r="282"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</row>
        <row r="283"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</row>
        <row r="284"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</row>
        <row r="285"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</row>
        <row r="286"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</row>
        <row r="288"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</row>
        <row r="290"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</row>
        <row r="291"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</row>
        <row r="292"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</row>
        <row r="293"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</row>
        <row r="294"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</row>
        <row r="299"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</row>
        <row r="300"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</row>
        <row r="301"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</row>
        <row r="302"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</row>
        <row r="303"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</row>
        <row r="304"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</row>
        <row r="305"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</row>
        <row r="306"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</row>
        <row r="307"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</row>
        <row r="308"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</row>
        <row r="309"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</row>
        <row r="310"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</row>
        <row r="311"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</row>
        <row r="312"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</row>
        <row r="313"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14"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</row>
        <row r="319"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</row>
        <row r="320"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</row>
        <row r="321"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</row>
        <row r="322"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</row>
        <row r="323"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</row>
        <row r="324"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</row>
        <row r="326"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</row>
        <row r="343"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</row>
        <row r="344"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</row>
        <row r="345"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</row>
        <row r="346"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</row>
        <row r="347"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</row>
        <row r="348"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</row>
        <row r="349"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</row>
        <row r="350"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</row>
        <row r="351"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</row>
        <row r="352"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</row>
        <row r="353"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</row>
        <row r="354"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</row>
        <row r="355"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</row>
        <row r="356"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</row>
        <row r="357"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</row>
        <row r="358"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</row>
        <row r="359"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</row>
        <row r="360"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</row>
        <row r="361"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</row>
        <row r="362"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</row>
        <row r="363"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</row>
        <row r="364"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</row>
        <row r="367"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69"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</row>
        <row r="370"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</row>
        <row r="371"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</row>
        <row r="372"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</row>
        <row r="373"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</row>
        <row r="374"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</row>
        <row r="375"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</row>
        <row r="376"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</row>
        <row r="377"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</row>
        <row r="378"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</row>
        <row r="379"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</row>
        <row r="380"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</row>
        <row r="381"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</row>
        <row r="382"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</row>
        <row r="383"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</row>
        <row r="384"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</row>
        <row r="385"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</row>
        <row r="386"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</row>
        <row r="387"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</row>
        <row r="388"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</row>
        <row r="389"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</row>
        <row r="390"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</row>
        <row r="391"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</row>
        <row r="392"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</row>
        <row r="393"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</row>
        <row r="394"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</row>
        <row r="395"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</row>
        <row r="396"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</row>
        <row r="397"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</row>
        <row r="398"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</row>
        <row r="399"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BICACIONES"/>
      <sheetName val="Inicio"/>
      <sheetName val="STOCK PLANTILLA"/>
      <sheetName val="STOCK"/>
      <sheetName val="REQUERIMIENTOS"/>
      <sheetName val="Hoja2"/>
      <sheetName val="listProductos"/>
      <sheetName val="Productos"/>
      <sheetName val="Proveedor"/>
      <sheetName val="Clientes"/>
      <sheetName val="Kardex"/>
      <sheetName val="TABLA KARDEX"/>
      <sheetName val="Entradas"/>
      <sheetName val="Salidas"/>
      <sheetName val="Movimientos"/>
      <sheetName val="PrintCompras"/>
      <sheetName val="NOTAS"/>
      <sheetName val="PrintVentas"/>
      <sheetName val="Hoja3"/>
      <sheetName val="Hoja1"/>
      <sheetName val="Calculos"/>
      <sheetName val="Hoja4"/>
      <sheetName val="COMPRAS PIO (2)"/>
      <sheetName val="FORMA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uan muñoz" id="{674F6319-5978-4DE3-AD7B-88F91AB0848E}" userId="f3f4dae55a21e0df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6037.43670972222" createdVersion="8" refreshedVersion="8" minRefreshableVersion="3" recordCount="1542" xr:uid="{29768F46-46F3-48B9-B066-64F8055955DC}">
  <cacheSource type="worksheet">
    <worksheetSource name="Table_1"/>
  </cacheSource>
  <cacheFields count="61">
    <cacheField name="HP&amp;K" numFmtId="0">
      <sharedItems containsBlank="1" containsMixedTypes="1" containsNumber="1" minValue="6" maxValue="370626" count="1271">
        <s v="220023-E"/>
        <s v="220523-E"/>
        <n v="245024"/>
        <n v="245124"/>
        <n v="245224"/>
        <n v="245324"/>
        <n v="245424"/>
        <n v="245524"/>
        <n v="245624"/>
        <n v="245724"/>
        <n v="245824"/>
        <n v="245924"/>
        <n v="246024"/>
        <n v="246124"/>
        <n v="246224"/>
        <n v="246324"/>
        <n v="246424"/>
        <n v="246524"/>
        <n v="246624"/>
        <n v="246724"/>
        <n v="246824"/>
        <n v="246924"/>
        <n v="247024"/>
        <n v="247124"/>
        <n v="247224"/>
        <n v="247324"/>
        <n v="247424"/>
        <n v="247524"/>
        <n v="247624"/>
        <n v="247724"/>
        <n v="247824"/>
        <n v="247924"/>
        <n v="248024"/>
        <n v="248124"/>
        <n v="248224"/>
        <n v="248324"/>
        <n v="248424"/>
        <n v="248524"/>
        <n v="248624"/>
        <n v="248724"/>
        <n v="248824"/>
        <n v="248924"/>
        <n v="249024"/>
        <n v="249124"/>
        <n v="249224"/>
        <n v="249324"/>
        <n v="249424"/>
        <n v="249524"/>
        <n v="249624"/>
        <n v="249724"/>
        <n v="249824"/>
        <n v="249924"/>
        <n v="250024"/>
        <n v="250124"/>
        <n v="250224"/>
        <n v="250324"/>
        <n v="250424"/>
        <n v="250524"/>
        <n v="250624"/>
        <n v="250724"/>
        <n v="250824"/>
        <n v="250924"/>
        <n v="251024"/>
        <n v="251124"/>
        <n v="251224"/>
        <n v="251324"/>
        <n v="251424"/>
        <n v="251524"/>
        <n v="251624"/>
        <n v="251724"/>
        <n v="251824"/>
        <n v="251924"/>
        <n v="252024"/>
        <n v="252124"/>
        <n v="252224"/>
        <n v="252324"/>
        <n v="252424"/>
        <n v="252524"/>
        <n v="252624"/>
        <n v="252724"/>
        <n v="252824"/>
        <n v="252924"/>
        <n v="253024"/>
        <n v="253124"/>
        <n v="253224"/>
        <n v="253324"/>
        <n v="253424"/>
        <n v="253524"/>
        <n v="253624"/>
        <n v="253724"/>
        <n v="253824"/>
        <n v="253924"/>
        <n v="254024"/>
        <n v="254124"/>
        <n v="254224"/>
        <n v="254324"/>
        <n v="254424"/>
        <n v="254524"/>
        <n v="254624"/>
        <n v="254724"/>
        <n v="254824"/>
        <n v="254924"/>
        <n v="255024"/>
        <n v="255124"/>
        <n v="255224"/>
        <n v="255324"/>
        <n v="255424"/>
        <n v="255524"/>
        <n v="255624"/>
        <n v="255724"/>
        <n v="255824"/>
        <n v="255924"/>
        <n v="256024"/>
        <n v="256124"/>
        <n v="256224"/>
        <n v="256324"/>
        <n v="256424"/>
        <n v="256524"/>
        <n v="256624"/>
        <n v="256724"/>
        <n v="256824"/>
        <n v="256924"/>
        <n v="257024"/>
        <n v="257124"/>
        <n v="257224"/>
        <n v="257324"/>
        <n v="257424"/>
        <n v="257524"/>
        <n v="257624"/>
        <n v="257724"/>
        <n v="257824"/>
        <n v="257924"/>
        <n v="258024"/>
        <n v="258124"/>
        <n v="258224"/>
        <n v="258324"/>
        <n v="258424"/>
        <n v="258524"/>
        <n v="258624"/>
        <n v="258724"/>
        <n v="258824"/>
        <n v="258924"/>
        <n v="259024"/>
        <n v="259124"/>
        <n v="259224"/>
        <n v="259324"/>
        <n v="259424"/>
        <n v="259524"/>
        <n v="259624"/>
        <n v="259724"/>
        <n v="259824"/>
        <n v="259924"/>
        <n v="260024"/>
        <n v="260124"/>
        <n v="260224"/>
        <n v="260324"/>
        <n v="260424"/>
        <n v="260524"/>
        <n v="260624"/>
        <n v="260724"/>
        <n v="260824"/>
        <n v="260924"/>
        <n v="261024"/>
        <n v="261124"/>
        <n v="261224"/>
        <n v="261324"/>
        <n v="261424"/>
        <n v="261524"/>
        <n v="261624"/>
        <n v="261724"/>
        <n v="261824"/>
        <n v="261924"/>
        <n v="262024"/>
        <n v="262124"/>
        <n v="262224"/>
        <n v="262324"/>
        <n v="262424"/>
        <n v="262524"/>
        <n v="262624"/>
        <n v="262724"/>
        <n v="262824"/>
        <n v="262924"/>
        <n v="263024"/>
        <n v="263124"/>
        <n v="263224"/>
        <n v="263324"/>
        <n v="263424"/>
        <n v="263524"/>
        <n v="263624"/>
        <n v="263724"/>
        <n v="263824"/>
        <n v="263924"/>
        <n v="264024"/>
        <n v="264124"/>
        <n v="264224"/>
        <n v="264324"/>
        <n v="264424"/>
        <n v="264524"/>
        <n v="264624"/>
        <n v="264724"/>
        <n v="264824"/>
        <n v="264924"/>
        <n v="265024"/>
        <n v="265124"/>
        <n v="265224"/>
        <n v="265324"/>
        <n v="265424"/>
        <n v="265524"/>
        <n v="265624"/>
        <n v="265724"/>
        <n v="265824"/>
        <n v="265924"/>
        <n v="266024"/>
        <n v="266124"/>
        <n v="266224"/>
        <n v="266324"/>
        <n v="266424"/>
        <n v="266524"/>
        <n v="266624"/>
        <n v="266724"/>
        <n v="266824"/>
        <n v="266924"/>
        <n v="267024"/>
        <n v="267124"/>
        <n v="267224"/>
        <n v="267324"/>
        <n v="267424"/>
        <n v="267524"/>
        <n v="267624"/>
        <n v="267724"/>
        <n v="267824"/>
        <n v="267924"/>
        <n v="268024"/>
        <n v="268124"/>
        <n v="268224"/>
        <n v="268324"/>
        <n v="268424"/>
        <n v="268524"/>
        <n v="268624"/>
        <n v="268724"/>
        <n v="268824"/>
        <n v="268924"/>
        <n v="269024"/>
        <n v="269124"/>
        <n v="269224"/>
        <n v="269324"/>
        <n v="269424"/>
        <n v="269524"/>
        <n v="269624"/>
        <n v="269724"/>
        <n v="269824"/>
        <n v="269924"/>
        <n v="270024"/>
        <n v="270124"/>
        <n v="270224"/>
        <n v="270324"/>
        <n v="270424"/>
        <n v="270524"/>
        <n v="270624"/>
        <n v="270724"/>
        <n v="270824"/>
        <n v="270924"/>
        <n v="271024"/>
        <n v="271124"/>
        <n v="271224"/>
        <n v="271324"/>
        <n v="271424"/>
        <n v="271524"/>
        <n v="271624"/>
        <n v="271724"/>
        <n v="271824"/>
        <n v="271924"/>
        <n v="272024"/>
        <n v="272124"/>
        <n v="272224"/>
        <n v="272324"/>
        <n v="272424"/>
        <n v="272524"/>
        <n v="272624"/>
        <n v="272724"/>
        <n v="272824"/>
        <n v="272924"/>
        <n v="273024"/>
        <n v="273124"/>
        <n v="273224"/>
        <n v="273324"/>
        <n v="273424"/>
        <n v="273524"/>
        <n v="273624"/>
        <n v="273724"/>
        <n v="273824"/>
        <n v="273924"/>
        <n v="274024"/>
        <n v="274124"/>
        <n v="274224"/>
        <n v="274324"/>
        <n v="274424"/>
        <n v="274524"/>
        <n v="274624"/>
        <n v="274724"/>
        <n v="274824"/>
        <n v="274924"/>
        <n v="275024"/>
        <n v="275124"/>
        <n v="275224"/>
        <n v="275324"/>
        <n v="275424"/>
        <n v="275524"/>
        <n v="275624"/>
        <n v="275724"/>
        <n v="275824"/>
        <n v="275924"/>
        <n v="276024"/>
        <n v="276124"/>
        <n v="276224"/>
        <n v="276324"/>
        <n v="276424"/>
        <n v="276524"/>
        <n v="276624"/>
        <n v="276724"/>
        <n v="276824"/>
        <n v="276924"/>
        <n v="277024"/>
        <n v="277124"/>
        <n v="277224"/>
        <n v="277324"/>
        <n v="277424"/>
        <n v="277524"/>
        <n v="277624"/>
        <n v="277724"/>
        <n v="277824"/>
        <n v="277924"/>
        <n v="278024"/>
        <n v="278124"/>
        <n v="278224"/>
        <n v="278324"/>
        <n v="278424"/>
        <n v="278524"/>
        <n v="278624"/>
        <n v="278724"/>
        <n v="278824"/>
        <n v="278924"/>
        <n v="279024"/>
        <n v="279124"/>
        <n v="279224"/>
        <n v="279324"/>
        <n v="279424"/>
        <n v="279524"/>
        <n v="279624"/>
        <n v="279724"/>
        <n v="279824"/>
        <n v="279924"/>
        <n v="280024"/>
        <n v="280124"/>
        <n v="280224"/>
        <n v="280324"/>
        <n v="280424"/>
        <n v="280524"/>
        <n v="280624"/>
        <n v="280724"/>
        <n v="280824"/>
        <n v="280924"/>
        <n v="281024"/>
        <n v="281124"/>
        <n v="281224"/>
        <n v="281324"/>
        <n v="281424"/>
        <n v="281524"/>
        <n v="281624"/>
        <n v="281724"/>
        <n v="281824"/>
        <n v="281924"/>
        <n v="282024"/>
        <n v="282124"/>
        <n v="282224"/>
        <n v="282324"/>
        <n v="282424"/>
        <n v="282524"/>
        <n v="282624"/>
        <n v="282724"/>
        <n v="282824"/>
        <n v="282924"/>
        <n v="283024"/>
        <n v="283124"/>
        <n v="283224"/>
        <n v="283324"/>
        <n v="283424"/>
        <n v="283524"/>
        <n v="283624"/>
        <n v="283724"/>
        <n v="283824"/>
        <n v="283924"/>
        <n v="284024"/>
        <n v="284124"/>
        <n v="284224"/>
        <n v="284324"/>
        <n v="284424"/>
        <n v="284524"/>
        <n v="284624"/>
        <n v="284724"/>
        <n v="284824"/>
        <n v="284924"/>
        <n v="285024"/>
        <n v="285124"/>
        <n v="285224"/>
        <n v="285324"/>
        <n v="285424"/>
        <n v="285524"/>
        <n v="285624"/>
        <n v="285724"/>
        <n v="285824"/>
        <n v="285924"/>
        <n v="286024"/>
        <n v="286124"/>
        <n v="286224"/>
        <n v="286324"/>
        <n v="286424"/>
        <n v="286524"/>
        <n v="286624"/>
        <n v="286724"/>
        <n v="286824"/>
        <n v="286924"/>
        <n v="287024"/>
        <n v="287124"/>
        <n v="287224"/>
        <n v="287324"/>
        <n v="287424"/>
        <n v="287524"/>
        <n v="287624"/>
        <n v="287724"/>
        <n v="287824"/>
        <n v="287924"/>
        <n v="288024"/>
        <n v="288124"/>
        <n v="288224"/>
        <n v="288324"/>
        <n v="288424"/>
        <n v="288524"/>
        <n v="288624"/>
        <n v="288724"/>
        <n v="288824"/>
        <n v="288924"/>
        <n v="289024"/>
        <n v="289124"/>
        <n v="289224"/>
        <n v="289324"/>
        <n v="289424"/>
        <n v="289524"/>
        <n v="289624"/>
        <n v="289724"/>
        <n v="289824"/>
        <n v="289924"/>
        <n v="290024"/>
        <n v="290124"/>
        <n v="290224"/>
        <n v="290324"/>
        <n v="290424"/>
        <n v="290524"/>
        <n v="290624"/>
        <n v="290724"/>
        <n v="290824"/>
        <n v="290924"/>
        <n v="291024"/>
        <n v="291124"/>
        <n v="291224"/>
        <n v="291324"/>
        <n v="291424"/>
        <n v="291524"/>
        <n v="291624"/>
        <n v="291724"/>
        <n v="291824"/>
        <n v="291924"/>
        <n v="292024"/>
        <n v="292124"/>
        <n v="292224"/>
        <n v="292324"/>
        <n v="292424"/>
        <n v="292524"/>
        <n v="292624"/>
        <n v="292724"/>
        <n v="292824"/>
        <n v="292924"/>
        <n v="293024"/>
        <n v="293124"/>
        <n v="293224"/>
        <n v="293324"/>
        <n v="293424"/>
        <n v="293524"/>
        <n v="293624"/>
        <n v="293724"/>
        <n v="293824"/>
        <n v="293924"/>
        <n v="294024"/>
        <n v="294124"/>
        <n v="294224"/>
        <n v="294324"/>
        <n v="294424"/>
        <n v="294524"/>
        <n v="294624"/>
        <n v="294724"/>
        <n v="294824"/>
        <n v="294924"/>
        <n v="295024"/>
        <n v="295124"/>
        <n v="295224"/>
        <n v="295324"/>
        <n v="295424"/>
        <n v="295524"/>
        <n v="295624"/>
        <n v="295724"/>
        <n v="295824"/>
        <n v="295924"/>
        <n v="296024"/>
        <n v="296124"/>
        <n v="296224"/>
        <n v="296324"/>
        <n v="296424"/>
        <n v="296524"/>
        <n v="296624"/>
        <n v="296724"/>
        <n v="296824"/>
        <n v="296924"/>
        <n v="297024"/>
        <n v="297124"/>
        <n v="297224"/>
        <n v="297324"/>
        <n v="297424"/>
        <n v="297524"/>
        <n v="297624"/>
        <n v="297724"/>
        <n v="297824"/>
        <n v="297924"/>
        <n v="298024"/>
        <n v="298124"/>
        <n v="298224"/>
        <n v="298324"/>
        <n v="298424"/>
        <n v="298524"/>
        <n v="298624"/>
        <n v="298724"/>
        <n v="298824"/>
        <n v="298924"/>
        <n v="299024"/>
        <n v="299124"/>
        <n v="299224"/>
        <n v="299324"/>
        <n v="299424"/>
        <n v="299524"/>
        <n v="299624"/>
        <n v="299724"/>
        <n v="299824"/>
        <n v="299924"/>
        <n v="300024"/>
        <n v="300124"/>
        <n v="300224"/>
        <n v="300324"/>
        <n v="300424"/>
        <n v="300524"/>
        <n v="300624"/>
        <n v="300724"/>
        <n v="300824"/>
        <n v="300924"/>
        <n v="301024"/>
        <n v="301124"/>
        <n v="301224"/>
        <n v="301324"/>
        <n v="301424"/>
        <n v="301524"/>
        <n v="301624"/>
        <n v="301724"/>
        <n v="301824"/>
        <n v="301924"/>
        <n v="302024"/>
        <n v="302124"/>
        <n v="302224"/>
        <n v="302324"/>
        <n v="302424"/>
        <n v="302524"/>
        <n v="302624"/>
        <n v="302724"/>
        <n v="302824"/>
        <n v="302924"/>
        <n v="303024"/>
        <n v="303124"/>
        <n v="303224"/>
        <n v="303324"/>
        <n v="303424"/>
        <n v="303524"/>
        <n v="303624"/>
        <n v="303724"/>
        <n v="303824"/>
        <n v="303924"/>
        <n v="304024"/>
        <n v="304124"/>
        <n v="304224"/>
        <n v="304324"/>
        <n v="304424"/>
        <n v="304524"/>
        <n v="304624"/>
        <n v="304724"/>
        <n v="304824"/>
        <n v="304924"/>
        <n v="305024"/>
        <n v="305124"/>
        <n v="305224"/>
        <n v="305324"/>
        <n v="305424"/>
        <n v="305524"/>
        <n v="305624"/>
        <n v="305724"/>
        <n v="305824"/>
        <n v="305924"/>
        <n v="306024"/>
        <n v="306124"/>
        <n v="306224"/>
        <n v="306324"/>
        <n v="306424"/>
        <n v="306524"/>
        <n v="306624"/>
        <n v="306724"/>
        <n v="306824"/>
        <n v="306924"/>
        <n v="307024"/>
        <n v="307124"/>
        <n v="307224"/>
        <n v="307324"/>
        <n v="307424"/>
        <n v="307524"/>
        <n v="307624"/>
        <n v="307724"/>
        <n v="307824"/>
        <n v="307924"/>
        <n v="308024"/>
        <n v="308124"/>
        <n v="308224"/>
        <n v="308324"/>
        <n v="308424"/>
        <n v="308524"/>
        <n v="308624"/>
        <n v="308724"/>
        <n v="308824"/>
        <n v="308924"/>
        <n v="309024"/>
        <n v="309124"/>
        <n v="309224"/>
        <n v="309324"/>
        <n v="309424"/>
        <n v="309524"/>
        <n v="309624"/>
        <n v="309724"/>
        <n v="309824"/>
        <n v="309924"/>
        <n v="310024"/>
        <n v="310124"/>
        <n v="310224"/>
        <n v="310324"/>
        <n v="310424"/>
        <n v="310524"/>
        <n v="310624"/>
        <n v="310724"/>
        <n v="310824"/>
        <n v="310924"/>
        <n v="311024"/>
        <n v="311124"/>
        <n v="311224"/>
        <n v="311324"/>
        <n v="311424"/>
        <n v="311524"/>
        <n v="311624"/>
        <n v="311724"/>
        <n v="311824"/>
        <n v="311924"/>
        <n v="312024"/>
        <n v="312124"/>
        <n v="312224"/>
        <n v="312325"/>
        <n v="312425"/>
        <n v="312525"/>
        <n v="312625"/>
        <n v="312725"/>
        <n v="312825"/>
        <n v="312925"/>
        <n v="313025"/>
        <n v="313125"/>
        <n v="313225"/>
        <n v="313325"/>
        <n v="313425"/>
        <n v="313525"/>
        <n v="313625"/>
        <n v="313725"/>
        <n v="313825"/>
        <n v="313925"/>
        <n v="314025"/>
        <n v="314125"/>
        <n v="314225"/>
        <n v="314325"/>
        <n v="314425"/>
        <n v="314525"/>
        <n v="314625"/>
        <n v="314725"/>
        <n v="314825"/>
        <n v="314925"/>
        <n v="315025"/>
        <n v="315125"/>
        <n v="315225"/>
        <n v="315325"/>
        <n v="315425"/>
        <n v="315525"/>
        <n v="315625"/>
        <n v="315725"/>
        <n v="315825"/>
        <n v="315925"/>
        <n v="316025"/>
        <n v="316125"/>
        <n v="316225"/>
        <n v="316325"/>
        <n v="316425"/>
        <n v="316525"/>
        <n v="316625"/>
        <n v="316725"/>
        <n v="316825"/>
        <n v="316925"/>
        <n v="317025"/>
        <n v="317125"/>
        <n v="317225"/>
        <n v="317325"/>
        <n v="317425"/>
        <n v="317525"/>
        <n v="317625"/>
        <n v="317725"/>
        <n v="317825"/>
        <n v="317925"/>
        <n v="318025"/>
        <n v="318125"/>
        <n v="318225"/>
        <n v="318325"/>
        <n v="318425"/>
        <n v="318525"/>
        <n v="318625"/>
        <n v="318725"/>
        <n v="318825"/>
        <n v="318925"/>
        <n v="319025"/>
        <n v="319125"/>
        <n v="319225"/>
        <n v="319325"/>
        <n v="319425"/>
        <n v="319525"/>
        <n v="319625"/>
        <n v="319725"/>
        <n v="319825"/>
        <n v="319925"/>
        <n v="320025"/>
        <n v="320125"/>
        <n v="320225"/>
        <n v="320325"/>
        <n v="320425"/>
        <n v="320525"/>
        <n v="320625"/>
        <n v="320725"/>
        <n v="320825"/>
        <n v="320925"/>
        <n v="321025"/>
        <n v="321125"/>
        <n v="321225"/>
        <n v="321325"/>
        <n v="321425"/>
        <n v="321525"/>
        <n v="321625"/>
        <n v="321725"/>
        <n v="321825"/>
        <n v="321925"/>
        <n v="322025"/>
        <n v="322125"/>
        <n v="322225"/>
        <n v="322325"/>
        <n v="322425"/>
        <n v="322525"/>
        <n v="322625"/>
        <n v="322725"/>
        <n v="322825"/>
        <n v="322925"/>
        <n v="323025"/>
        <n v="323125"/>
        <n v="323225"/>
        <n v="323325"/>
        <n v="323425"/>
        <n v="323525"/>
        <n v="323625"/>
        <n v="323725"/>
        <n v="323825"/>
        <n v="323925"/>
        <n v="324025"/>
        <n v="324125"/>
        <n v="324225"/>
        <n v="324325"/>
        <n v="324425"/>
        <n v="324525"/>
        <n v="324625"/>
        <n v="324725"/>
        <n v="324825"/>
        <n v="324925"/>
        <n v="325025"/>
        <n v="325125"/>
        <n v="325225"/>
        <n v="325325"/>
        <n v="325425"/>
        <n v="325525"/>
        <n v="325625"/>
        <n v="325725"/>
        <n v="325825"/>
        <n v="325925"/>
        <n v="326025"/>
        <n v="326125"/>
        <n v="326225"/>
        <n v="326325"/>
        <n v="326425"/>
        <n v="326525"/>
        <n v="326625"/>
        <n v="326725"/>
        <n v="326825"/>
        <n v="326925"/>
        <n v="327025"/>
        <n v="327125"/>
        <n v="327225"/>
        <n v="327325"/>
        <n v="327425"/>
        <n v="327525"/>
        <n v="327625"/>
        <n v="327725"/>
        <n v="327825"/>
        <n v="327925"/>
        <n v="328025"/>
        <n v="328125"/>
        <n v="328225"/>
        <n v="328325"/>
        <n v="328425"/>
        <n v="328525"/>
        <n v="328625"/>
        <n v="328725"/>
        <n v="328825"/>
        <n v="328925"/>
        <n v="329025"/>
        <n v="329125"/>
        <n v="329225"/>
        <n v="329325"/>
        <n v="329425"/>
        <n v="329525"/>
        <n v="329625"/>
        <n v="329725"/>
        <n v="329825"/>
        <n v="329925"/>
        <n v="330025"/>
        <n v="330125"/>
        <n v="330225"/>
        <n v="330325"/>
        <n v="330425"/>
        <n v="330525"/>
        <n v="330625"/>
        <n v="330725"/>
        <n v="330825"/>
        <n v="330925"/>
        <n v="331025"/>
        <n v="331125"/>
        <n v="331225"/>
        <n v="331325"/>
        <n v="331425"/>
        <n v="331525"/>
        <n v="331625"/>
        <n v="331725"/>
        <n v="331825"/>
        <n v="331925"/>
        <n v="332025"/>
        <n v="332125"/>
        <n v="332225"/>
        <n v="332325"/>
        <n v="332425"/>
        <n v="332525"/>
        <n v="332625"/>
        <n v="332725"/>
        <n v="332825"/>
        <n v="332925"/>
        <n v="333025"/>
        <n v="333125"/>
        <n v="333225"/>
        <n v="333325"/>
        <n v="353425"/>
        <n v="333525"/>
        <n v="333625"/>
        <n v="333725"/>
        <n v="333825"/>
        <n v="333925"/>
        <n v="334025"/>
        <n v="334125"/>
        <n v="334225"/>
        <n v="334325"/>
        <n v="334425"/>
        <n v="334525"/>
        <n v="334625"/>
        <n v="334725"/>
        <n v="334825"/>
        <n v="334925"/>
        <n v="335025"/>
        <n v="335125"/>
        <n v="335225"/>
        <n v="335325"/>
        <n v="335425"/>
        <n v="335525"/>
        <n v="335625"/>
        <n v="335725"/>
        <n v="335825"/>
        <n v="335925"/>
        <n v="336025"/>
        <n v="336125"/>
        <n v="336225"/>
        <n v="336325"/>
        <n v="336425"/>
        <n v="336525"/>
        <n v="336625"/>
        <n v="336725"/>
        <n v="336825"/>
        <n v="336925"/>
        <n v="337025"/>
        <n v="337125"/>
        <n v="337225"/>
        <n v="337325"/>
        <n v="337425"/>
        <n v="337525"/>
        <n v="337625"/>
        <n v="337725"/>
        <n v="337825"/>
        <n v="337925"/>
        <n v="338025"/>
        <n v="338125"/>
        <n v="338225"/>
        <n v="338325"/>
        <n v="338425"/>
        <n v="338525"/>
        <n v="338625"/>
        <n v="338725"/>
        <n v="338825"/>
        <n v="338925"/>
        <n v="339025"/>
        <n v="339125"/>
        <n v="339225"/>
        <n v="339325"/>
        <n v="339425"/>
        <n v="339525"/>
        <n v="339625"/>
        <n v="339725"/>
        <n v="339825"/>
        <n v="339925"/>
        <n v="340025"/>
        <n v="340125"/>
        <n v="340225"/>
        <n v="340325"/>
        <n v="340425"/>
        <n v="340525"/>
        <n v="340625"/>
        <n v="340725"/>
        <n v="340825"/>
        <n v="340925"/>
        <n v="341025"/>
        <n v="341125"/>
        <n v="341225"/>
        <n v="341325"/>
        <n v="341425"/>
        <n v="341525"/>
        <n v="341625"/>
        <n v="341725"/>
        <n v="341825"/>
        <n v="341925"/>
        <n v="342025"/>
        <n v="342125"/>
        <n v="342225"/>
        <n v="342325"/>
        <n v="342425"/>
        <n v="342525"/>
        <n v="342625"/>
        <n v="342725"/>
        <n v="342825"/>
        <n v="342925"/>
        <n v="343025"/>
        <n v="343125"/>
        <n v="343225"/>
        <n v="343325"/>
        <n v="343425"/>
        <n v="343525"/>
        <n v="343625"/>
        <n v="343725"/>
        <n v="343825"/>
        <n v="343925"/>
        <n v="344025"/>
        <n v="344125"/>
        <n v="344225"/>
        <n v="344325"/>
        <n v="344425"/>
        <n v="344525"/>
        <n v="344625"/>
        <n v="344725"/>
        <n v="344825"/>
        <n v="344925"/>
        <n v="345025"/>
        <n v="345125"/>
        <n v="345225"/>
        <n v="345325"/>
        <n v="345425"/>
        <n v="345525"/>
        <n v="345625"/>
        <n v="345725"/>
        <n v="345825"/>
        <n v="345925"/>
        <n v="346025"/>
        <n v="346125"/>
        <n v="346225"/>
        <n v="346325"/>
        <n v="346425"/>
        <n v="346525"/>
        <n v="346625"/>
        <n v="346725"/>
        <n v="346825"/>
        <n v="346925"/>
        <n v="347025"/>
        <n v="347125"/>
        <n v="347225"/>
        <n v="347325"/>
        <n v="347425"/>
        <n v="347525"/>
        <n v="347625"/>
        <n v="347725"/>
        <n v="347825"/>
        <n v="347925"/>
        <n v="348025"/>
        <n v="348125"/>
        <n v="348225"/>
        <n v="348325"/>
        <n v="348425"/>
        <n v="348525"/>
        <n v="348625"/>
        <n v="348725"/>
        <n v="348825"/>
        <n v="348925"/>
        <n v="349025"/>
        <n v="349125"/>
        <n v="349225"/>
        <n v="349325"/>
        <n v="349425"/>
        <n v="349525"/>
        <n v="349625"/>
        <n v="349725"/>
        <n v="349825"/>
        <n v="349925"/>
        <n v="350025"/>
        <n v="350125"/>
        <n v="350225"/>
        <n v="350325"/>
        <n v="350425"/>
        <n v="350525"/>
        <n v="350625"/>
        <n v="350725"/>
        <n v="350825"/>
        <n v="350925"/>
        <n v="351025"/>
        <n v="351125"/>
        <n v="351225"/>
        <n v="351325"/>
        <n v="351425"/>
        <n v="351525"/>
        <n v="351625"/>
        <n v="351725"/>
        <n v="351825"/>
        <n v="351925"/>
        <n v="352025"/>
        <n v="352125"/>
        <n v="352225"/>
        <n v="352325"/>
        <n v="352425"/>
        <n v="352525"/>
        <n v="352625"/>
        <n v="352725"/>
        <n v="352825"/>
        <n v="352925"/>
        <n v="353025"/>
        <n v="353125"/>
        <n v="353225"/>
        <n v="353325"/>
        <n v="353525"/>
        <n v="353625"/>
        <n v="353725"/>
        <n v="353825"/>
        <n v="353925"/>
        <n v="354025"/>
        <n v="354125"/>
        <n v="354225"/>
        <n v="354325"/>
        <n v="354425"/>
        <n v="354525"/>
        <n v="354625"/>
        <n v="354725"/>
        <n v="354825"/>
        <n v="354925"/>
        <n v="355025"/>
        <n v="355125"/>
        <n v="355225"/>
        <n v="355325"/>
        <n v="355425"/>
        <n v="355525"/>
        <n v="355625"/>
        <n v="355725"/>
        <n v="355825"/>
        <n v="355925"/>
        <n v="356025"/>
        <n v="356125"/>
        <n v="356225"/>
        <n v="356325"/>
        <n v="356425"/>
        <n v="356525"/>
        <n v="356625"/>
        <n v="356725"/>
        <n v="356825"/>
        <n v="356925"/>
        <n v="357025"/>
        <n v="357125"/>
        <n v="357225"/>
        <n v="357325"/>
        <n v="357425"/>
        <n v="357525"/>
        <n v="357625"/>
        <n v="357725"/>
        <n v="357825"/>
        <n v="357925"/>
        <n v="358025"/>
        <n v="358125"/>
        <n v="358225"/>
        <n v="358325"/>
        <n v="358425"/>
        <n v="358525"/>
        <n v="358625"/>
        <n v="358725"/>
        <n v="358825"/>
        <n v="358925"/>
        <n v="359025"/>
        <n v="359125"/>
        <n v="359225"/>
        <n v="359325"/>
        <n v="359425"/>
        <n v="359525"/>
        <n v="359625"/>
        <n v="359725"/>
        <n v="359825"/>
        <n v="359925"/>
        <n v="360025"/>
        <n v="360125"/>
        <n v="360225"/>
        <n v="360325"/>
        <n v="360425"/>
        <n v="360525"/>
        <n v="360625"/>
        <n v="360725"/>
        <n v="360825"/>
        <n v="360925"/>
        <n v="361025"/>
        <n v="361125"/>
        <n v="361225"/>
        <n v="361325"/>
        <n v="361425"/>
        <n v="361525"/>
        <n v="361625"/>
        <n v="361725"/>
        <n v="361825"/>
        <n v="361925"/>
        <n v="362025"/>
        <n v="362125"/>
        <n v="362225"/>
        <n v="362325"/>
        <n v="362425"/>
        <n v="362525"/>
        <n v="362625"/>
        <n v="362725"/>
        <n v="362825"/>
        <n v="362925"/>
        <n v="363025"/>
        <n v="363125"/>
        <n v="363225"/>
        <n v="363325"/>
        <n v="363425"/>
        <n v="363525"/>
        <n v="363625"/>
        <n v="363725"/>
        <n v="363825"/>
        <n v="363925"/>
        <n v="364025"/>
        <n v="364125"/>
        <n v="364225"/>
        <n v="364325"/>
        <n v="364425"/>
        <n v="364525"/>
        <n v="364625"/>
        <n v="364725"/>
        <n v="364825"/>
        <n v="364925"/>
        <n v="365025"/>
        <n v="365125"/>
        <n v="365225"/>
        <n v="365325"/>
        <n v="365425"/>
        <n v="365525"/>
        <n v="365625"/>
        <n v="365725"/>
        <n v="365825"/>
        <n v="365925"/>
        <n v="366025"/>
        <n v="366125"/>
        <n v="366225"/>
        <n v="366325"/>
        <n v="366425"/>
        <n v="366525"/>
        <n v="366625"/>
        <n v="366725"/>
        <n v="366825"/>
        <n v="366925"/>
        <n v="367025"/>
        <n v="367125"/>
        <n v="367225"/>
        <n v="367325"/>
        <n v="367425"/>
        <n v="367525"/>
        <n v="367625"/>
        <n v="367725"/>
        <n v="367825"/>
        <n v="367925"/>
        <n v="368025"/>
        <n v="368125"/>
        <n v="368225"/>
        <n v="368325"/>
        <n v="368425"/>
        <n v="368525"/>
        <n v="368625"/>
        <n v="368726"/>
        <n v="368826"/>
        <n v="368926"/>
        <n v="369026"/>
        <n v="369126"/>
        <n v="369226"/>
        <n v="369326"/>
        <n v="369426"/>
        <n v="369526"/>
        <n v="369626"/>
        <n v="369726"/>
        <n v="369826"/>
        <n v="369926"/>
        <n v="370026"/>
        <n v="370126"/>
        <n v="370226"/>
        <n v="370326"/>
        <n v="370426"/>
        <n v="370526"/>
        <n v="370626"/>
        <m/>
        <n v="6" u="1"/>
        <n v="9.1" u="1"/>
        <n v="9.1999999999999993" u="1"/>
        <n v="9.3000000000000007" u="1"/>
        <n v="9.4" u="1"/>
        <n v="9.5" u="1"/>
        <n v="9.6" u="1"/>
        <n v="9.6999999999999993" u="1"/>
        <n v="9.8000000000000007" u="1"/>
        <n v="9.9" u="1"/>
        <n v="353435" u="1"/>
        <n v="333425" u="1"/>
      </sharedItems>
    </cacheField>
    <cacheField name="CLIENTE" numFmtId="0">
      <sharedItems containsDate="1" containsBlank="1" containsMixedTypes="1" minDate="1899-12-30T00:00:00" maxDate="2025-12-20T00:00:00" count="29">
        <s v="BAMBAS"/>
        <s v="ANTAPACCAY"/>
        <s v="UNIMAQ"/>
        <s v="PERU RAIL"/>
        <s v="HUDBAY"/>
        <s v="SOUTHER"/>
        <s v="COSAPI"/>
        <s v="INKABOR"/>
        <s v="OWMPERU"/>
        <s v="ICC PERU"/>
        <s v="TRACTO"/>
        <s v="JJA ENGINE"/>
        <s v="SMETAL GROUP"/>
        <m/>
        <s v=" " u="1"/>
        <s v="FECHA DE INGRESO" u="1"/>
        <d v="2025-11-14T00:00:00" u="1"/>
        <d v="2025-12-16T00:00:00" u="1"/>
        <d v="2025-11-19T00:00:00" u="1"/>
        <d v="2025-12-11T00:00:00" u="1"/>
        <e v="#N/A" u="1"/>
        <d v="2025-11-11T00:00:00" u="1"/>
        <d v="2025-11-24T00:00:00" u="1"/>
        <d v="2025-12-19T00:00:00" u="1"/>
        <d v="1899-12-30T00:00:00" u="1"/>
        <d v="2025-12-12T00:00:00" u="1"/>
        <s v="F. LLEGADA" u="1"/>
        <d v="2025-11-18T00:00:00" u="1"/>
        <d v="2025-11-26T00:00:00" u="1"/>
      </sharedItems>
    </cacheField>
    <cacheField name="DESCRIPCION" numFmtId="0">
      <sharedItems containsDate="1" containsBlank="1" containsMixedTypes="1" minDate="1899-12-31T04:01:03" maxDate="2025-11-25T00:00:00" count="134">
        <s v="CILINDRO DE DESPLAZAMIENTO DE VERTEDERA"/>
        <s v="CILINDRO DE ARTICULACION "/>
        <s v="CILINDRO DE STICK"/>
        <s v="ACUMULADOR DE DIRECCION"/>
        <s v="ACUMULADOR DE FRENO"/>
        <s v="CILINDRO DE SUSPENSION POSTERIOR"/>
        <s v="CILINDRO DE LEVANTE DE RIPPER"/>
        <s v="BOMBA DE FRENO "/>
        <s v="CILINDRO DE INCLINACION DE BULLDOZER"/>
        <s v="CILINDRO DE BLADE TIP"/>
        <s v="CILINDRO DE DIRECCION "/>
        <s v="CILINDRO DE LEVANTE DE TOLVA"/>
        <s v="CILINDRO DE DIRECCION"/>
        <s v="CILINDRO DE GRAPPLE"/>
        <s v="CILINDRO DE BLADELIFT"/>
        <s v="CILINDRO DE LEVANTE DE BULLDOZER"/>
        <s v="CILINDRO DE LEVANTE DE GANSO"/>
        <s v="CILINDRO DE LEVANTE DE MASTIL"/>
        <s v="CILINDRO DE LEVANTE "/>
        <s v="CILINDRO DE SIDESHIFT"/>
        <s v="CILINDRO DE BUCKET"/>
        <s v="CILINDRO DE INCLINACION "/>
        <s v="CILINDRO DE JACK HYD"/>
        <s v="LINK INFERIOR"/>
        <s v="LINK SUPERIOR"/>
        <s v="CILINDRO DE GATA ESTABILIZADORA"/>
        <s v="CONJUNTO DE SISTEMA DE GARRA"/>
        <s v="CIGÜEÑAL DE LOCOMOTARA"/>
        <s v="CILINDRO DE BOOM"/>
        <s v="CILINDRO DE INCLINACION DE RIPPER"/>
        <s v="CILINDRO DE VOLTEO DE RIPPER"/>
        <s v="CILINDRO DE WHEEL LEAN"/>
        <s v="CILINDRO DE ARTICULACION"/>
        <s v="CAÑERIA DE BOMBA HIDRAULICA"/>
        <s v="CILINDRO DE LEVANTE"/>
        <s v="FABRICACION DE 04 CILINDRO DE GATA"/>
        <s v="CILINDRO DE SUSPENSION"/>
        <s v="CILINDRO DE VOLTEO DE BUCKET"/>
        <s v="CILINDRO DE HYD"/>
        <s v="LINCK UPPER SUPERIOR"/>
        <s v="LINCK LOWER INFERIOR"/>
        <s v="CILINDRO DE DIRECCION DE IMPLEMENTO"/>
        <s v="CILINDRO DE TOWHAUL"/>
        <s v="CILINDRO DE INCLINACION DE MONTACARGA"/>
        <s v="CILIDNRO DE DIRECCION DE GIRO"/>
        <s v="CILINDRO DE EXTENSION MANUPULADOR"/>
        <s v="FRENO DE SERVICIO Y PARQUEO"/>
        <s v="CILINDRO DE HERRAMIENTA DE GARFIO"/>
        <s v="CILINDRO DE ROCK BREAKER"/>
        <s v="CILINDRO HYD TELESCOPICO"/>
        <s v="CILINDRO DE VOLTEO"/>
        <s v="RUEDA DELANTERA"/>
        <s v="CILINDRO DE SUSPENSION DELANTERA"/>
        <s v="CILINDRO DE NIVELACION POSTERIOR"/>
        <s v="CILINDRO DE PALA "/>
        <s v="CIL ESTABILIZADOR 1 GRUA "/>
        <s v="CILINDRO HIDRAULICO"/>
        <s v="REDUCTOR DE GIRO"/>
        <s v="CILINDRO DE HYDO DE BOOM"/>
        <s v="CILINDRO HIDRAULICO DE CLAM"/>
        <s v="CILINDRO DE LEVANTE DE GRUA"/>
        <s v="GATA HIDRONEUMATICA"/>
        <s v="CILINDRO PRINCIPAL DE CAMION"/>
        <s v="CILINDRO HIDRAULICO DE MANIPULADOR "/>
        <s v="GATA HIDRONEUMATICA + PLATO ESTABILIZADOR"/>
        <s v="CILINDRO DE GARRA"/>
        <s v="CILINDRO DE BRAZO PLUMA"/>
        <s v="CILINDRO DE DIRECCION DE GIRO"/>
        <s v="MOTOR DE GIRO DE TORNAMESA"/>
        <s v="BOMA HIDRAULICA DE ENROLLADOR"/>
        <s v="PIÑON CEMENTADO"/>
        <s v="CILINDRO DE INCLINACION"/>
        <s v="CILINDRO DE INCLINACION DE MASTIL"/>
        <s v="BOMBA DE LUBRICACION DE AIRE"/>
        <s v="CILINDRO DE EXTENSION DE BRAZO"/>
        <s v="EXCAVADORA SOBRE ORUGAS BOOM"/>
        <s v="24000H C/O Saddle Block Assy RH"/>
        <s v="24000H C/O Saddle Block Assy LH"/>
        <s v="CILINDRO DE LEVANTE DE LAMPON"/>
        <s v="CILINDRO HIDRAULICO DE MORDAZA"/>
        <s v="ENROLLADOR DE CABLES"/>
        <s v="BRAZOS DE EMPUJE"/>
        <s v="CILINDRO HIDRAULICO DE CAMPANA"/>
        <s v="CILINDRO HIDRAULICO DE ENSAMBLE"/>
        <s v="CILINDRO HIDRAULICO CENTRALIZADOR"/>
        <s v="CILINDRO DE BRAZO LATERAL"/>
        <s v="PIEZA METALICA PIÑON CON RODAMIENTO"/>
        <s v="CILINDRO DE TENSOR DE ORUGA"/>
        <s v="CILINDRO HIDRAULICO DE CARGADOR"/>
        <s v="BRAZO DE BOOM DE ENROLLADOR DE CABLES"/>
        <s v="CILINDRO DE MORDAZA"/>
        <s v="CILINDRO DE CENTRALIZADO"/>
        <s v="CILINDRO DE QUIEBRE"/>
        <s v="CILINDRO DE INTERCAMBIADOR DE BARRA"/>
        <s v="CILINDRO DE COMPUERTA"/>
        <s v="CILINDRO DE PINZA"/>
        <s v="EJE DE PIN"/>
        <s v="BOCINA DE BRONCE DE OD44.00 X ID40.00"/>
        <s v="BOCINA DE BRONCE DE 33.95 X 30.10"/>
        <s v="PIN DE 25 MM CON PUNTO DE LUBRICACION"/>
        <s v="PIN CONICO DE 40 MM"/>
        <s v="PRENSA HIDRAULICA MAS UNIDAD HIDRAULICA"/>
        <s v="PIÑON DRIVE"/>
        <s v="CILINDRO DE LETOURNEAU"/>
        <s v="CILINDRO DE VOLTEO DE STICK"/>
        <s v="CILINDRO DE LEVANTE DE MANIPULADOR"/>
        <s v="CILINDRO DE EXTENSION DE MANIPULADOR"/>
        <s v="CILINDRO DE INCLINACION DE GARRA "/>
        <s v="CILINDRO DE DIRECCION HYD"/>
        <s v="CILINDRO DE LLAVE DE QUIEBRE"/>
        <s v="CILINDRO DE CORREDERA DE GANSO "/>
        <s v="CILINDRO DE HYD FMA"/>
        <s v="CILINDRO DE EXTENSION DE BRAZO GRUA"/>
        <s v="CILINDRO DE DESPLAZAMIENTO LATERAL"/>
        <s v="CILINDRO DE EXTENSION DE ESTABILIZADOR"/>
        <s v="CILINDRO DE DIRECCION DE EXCAVADORA"/>
        <s v="CILINDRO DE DIRECCION DE MONTACARGAS"/>
        <s v="CILINDRO DE LEVANTE DE MONTACARGAS"/>
        <s v="EJE DE BATIDOR "/>
        <s v="CILINDRO DE EXTENSION DE GRUA"/>
        <s v="CILINDRO DE VOLTEO DE VERTEDERA"/>
        <s v="CILINDRO DE SUSPENSION POTERIOR"/>
        <m/>
        <s v="CILINDRO DE BLADETIP" u="1"/>
        <n v="1" u="1"/>
        <s v="REPUESTOS COMPLETOS" u="1"/>
        <d v="2025-11-24T00:00:00" u="1"/>
        <s v="NO INFO" u="1"/>
        <s v=" " u="1"/>
        <s v="CILINDRO DE PERFORADORA " u="1"/>
        <s v="CILINDRO DE EXTENSOR DE BRAZO GRUA" u="1"/>
        <s v="CILINDRO DE  BOOM" u="1"/>
        <s v="CILINDRO DE LEVANTE DE VERTEDERA" u="1"/>
        <s v="CILINDRO DE DIRECCION LETOURNEAU" u="1"/>
      </sharedItems>
    </cacheField>
    <cacheField name="BASE METALICA" numFmtId="0">
      <sharedItems containsBlank="1"/>
    </cacheField>
    <cacheField name="EQUIPO" numFmtId="0">
      <sharedItems containsBlank="1" containsMixedTypes="1" containsNumber="1" containsInteger="1" minValue="1321" maxValue="1324"/>
    </cacheField>
    <cacheField name=" MODELO" numFmtId="0">
      <sharedItems containsBlank="1" containsMixedTypes="1" containsNumber="1" minValue="0" maxValue="2348" count="94">
        <s v="24M"/>
        <s v="-"/>
        <s v="797F"/>
        <s v="930E-4SE"/>
        <s v="980E-4SE"/>
        <s v="D11T"/>
        <s v="844H"/>
        <s v="793D"/>
        <s v="D11"/>
        <s v="834H"/>
        <s v="D475"/>
        <n v="24"/>
        <s v="994K"/>
        <s v="844K"/>
        <s v="MD6640"/>
        <s v="390FL"/>
        <s v="16M"/>
        <s v="390DL"/>
        <s v="988K"/>
        <s v="PITVIPER 351"/>
        <s v="830E"/>
        <n v="1219"/>
        <n v="2348"/>
        <s v="966H"/>
        <s v="DL-535"/>
        <s v="980H"/>
        <s v="GENERICO"/>
        <s v="994F"/>
        <s v="D9R"/>
        <s v="PC1250"/>
        <n v="1221"/>
        <n v="1220"/>
        <s v="WA900"/>
        <s v="980E"/>
        <s v="CAT 988K"/>
        <n v="1150"/>
        <s v="992K"/>
        <s v="374DL"/>
        <s v="830DC"/>
        <s v="R600066"/>
        <s v="R600077"/>
        <s v="R600600"/>
        <s v="D8T"/>
        <s v="D475A"/>
        <s v="MD6540"/>
        <s v="PC2000"/>
        <s v="P&amp;H 4100"/>
        <n v="1320"/>
        <s v="6060FS"/>
        <n v="349"/>
        <s v="HD1500"/>
        <s v="250700N"/>
        <n v="1153"/>
        <s v="834K"/>
        <s v="980G"/>
        <s v="336DL"/>
        <n v="1324"/>
        <m/>
        <s v="EC220DL"/>
        <s v="P&amp;H 4100XPC - AC"/>
        <s v="950H"/>
        <s v="374FL"/>
        <s v="928H"/>
        <s v="CWS"/>
        <s v=" 966H"/>
        <s v="LT2350"/>
        <s v="PV351"/>
        <s v="420E"/>
        <s v="6608 "/>
        <s v="924G"/>
        <s v="P22000"/>
        <s v="DP70E"/>
        <s v="966M"/>
        <n v="0.3611111111111111" u="1"/>
        <n v="0" u="1"/>
        <n v="0.2857142857142857" u="1"/>
        <n v="0.28809523809523807" u="1"/>
        <n v="0.22727272727272727" u="1"/>
        <n v="0.21428571428571427" u="1"/>
        <n v="0.1875" u="1"/>
        <n v="0.25312499999999999" u="1"/>
        <n v="0.78055555555555556" u="1"/>
        <n v="0.21666666666666667" u="1"/>
        <n v="0.375" u="1"/>
        <n v="0.13333333333333333" u="1"/>
        <n v="7.1428571428571425E-2" u="1"/>
        <n v="0.22777777777777775" u="1"/>
        <n v="0.27777777777777779" u="1"/>
        <n v="0.61923076923076925" u="1"/>
        <n v="0.8" u="1"/>
        <n v="0.7142857142857143" u="1"/>
        <n v="0.6" u="1"/>
        <n v="0.8571428571428571" u="1"/>
        <n v="0.505" u="1"/>
      </sharedItems>
    </cacheField>
    <cacheField name="POS" numFmtId="0">
      <sharedItems containsBlank="1" containsMixedTypes="1" containsNumber="1" containsInteger="1" minValue="1" maxValue="8"/>
    </cacheField>
    <cacheField name="PLAQUETEO" numFmtId="0">
      <sharedItems containsBlank="1" containsMixedTypes="1" containsNumber="1" containsInteger="1" minValue="1150" maxValue="4140"/>
    </cacheField>
    <cacheField name="Nº PARTE" numFmtId="0">
      <sharedItems containsBlank="1" containsMixedTypes="1" containsNumber="1" containsInteger="1" minValue="1003775" maxValue="9090000006"/>
    </cacheField>
    <cacheField name="CODIGO/_x000a_SERIE" numFmtId="0">
      <sharedItems containsBlank="1" containsMixedTypes="1" containsNumber="1" containsInteger="1" minValue="1320" maxValue="8500448136"/>
    </cacheField>
    <cacheField name="HORAS " numFmtId="0">
      <sharedItems containsBlank="1" containsMixedTypes="1" containsNumber="1" containsInteger="1" minValue="0" maxValue="123066"/>
    </cacheField>
    <cacheField name="PCR" numFmtId="0">
      <sharedItems containsBlank="1" containsMixedTypes="1" containsNumber="1" containsInteger="1" minValue="5000" maxValue="100000"/>
    </cacheField>
    <cacheField name="ID" numFmtId="0">
      <sharedItems containsBlank="1" containsMixedTypes="1" containsNumber="1" containsInteger="1" minValue="10199150" maxValue="1011900953"/>
    </cacheField>
    <cacheField name="GARANTÍA" numFmtId="0">
      <sharedItems containsBlank="1"/>
    </cacheField>
    <cacheField name="Nº GUIA REMISION (LLEGADA)" numFmtId="0">
      <sharedItems containsBlank="1"/>
    </cacheField>
    <cacheField name="FECHA EVALUACION" numFmtId="0">
      <sharedItems containsNonDate="0" containsDate="1" containsString="0" containsBlank="1" minDate="2024-01-02T00:00:00" maxDate="2026-01-03T00:00:00"/>
    </cacheField>
    <cacheField name="EVALUADOR" numFmtId="0">
      <sharedItems containsBlank="1"/>
    </cacheField>
    <cacheField name="FECHA REQ 1" numFmtId="0">
      <sharedItems containsDate="1" containsBlank="1" containsMixedTypes="1" minDate="2025-04-01T00:00:00" maxDate="2026-01-08T00:00:00"/>
    </cacheField>
    <cacheField name="FECHA REQ 2" numFmtId="0">
      <sharedItems containsDate="1" containsBlank="1" containsMixedTypes="1" minDate="2025-04-28T00:00:00" maxDate="2025-10-29T00:00:00"/>
    </cacheField>
    <cacheField name="DIAS PARA 2DO REQ" numFmtId="0">
      <sharedItems containsBlank="1" containsMixedTypes="1" containsNumber="1" containsInteger="1" minValue="0" maxValue="45818"/>
    </cacheField>
    <cacheField name="DIAS DE REQUERIMIENTO" numFmtId="0">
      <sharedItems containsBlank="1" containsMixedTypes="1" containsNumber="1" containsInteger="1" minValue="-46006" maxValue="22"/>
    </cacheField>
    <cacheField name="NRO INFORME EVALUACION" numFmtId="0">
      <sharedItems containsBlank="1" containsMixedTypes="1" containsNumber="1" containsInteger="1" minValue="260424" maxValue="274924"/>
    </cacheField>
    <cacheField name="FECHA DE ENTREGA DE INFORME" numFmtId="0">
      <sharedItems containsNonDate="0" containsDate="1" containsString="0" containsBlank="1" minDate="2025-04-10T00:00:00" maxDate="2026-01-13T00:00:00"/>
    </cacheField>
    <cacheField name="FECHA INGRESO" numFmtId="0">
      <sharedItems containsNonDate="0" containsDate="1" containsString="0" containsBlank="1" minDate="2023-07-17T00:00:00" maxDate="2026-01-08T00:00:00" count="230">
        <d v="2023-07-17T00:00:00"/>
        <d v="2024-01-02T00:00:00"/>
        <d v="2024-01-04T00:00:00"/>
        <d v="2024-01-09T00:00:00"/>
        <d v="2024-01-10T00:00:00"/>
        <d v="2024-01-16T00:00:00"/>
        <d v="2024-01-19T00:00:00"/>
        <d v="2024-01-22T00:00:00"/>
        <d v="2024-01-23T00:00:00"/>
        <d v="2024-01-25T00:00:00"/>
        <d v="2024-01-31T00:00:00"/>
        <d v="2024-02-04T00:00:00"/>
        <d v="2024-02-06T00:00:00"/>
        <d v="2024-02-08T00:00:00"/>
        <d v="2024-02-09T00:00:00"/>
        <d v="2024-02-14T00:00:00"/>
        <d v="2024-02-16T00:00:00"/>
        <d v="2024-02-19T00:00:00"/>
        <d v="2024-02-20T00:00:00"/>
        <d v="2024-10-15T00:00:00"/>
        <d v="2024-02-22T00:00:00"/>
        <d v="2024-02-26T00:00:00"/>
        <d v="2024-02-27T00:00:00"/>
        <d v="2024-03-05T00:00:00"/>
        <d v="2024-03-11T00:00:00"/>
        <d v="2024-03-13T00:00:00"/>
        <d v="2024-03-14T00:00:00"/>
        <d v="2024-03-16T00:00:00"/>
        <d v="2024-03-15T00:00:00"/>
        <d v="2024-03-18T00:00:00"/>
        <d v="2024-03-19T00:00:00"/>
        <d v="2024-03-22T00:00:00"/>
        <d v="2024-03-25T00:00:00"/>
        <d v="2024-03-26T00:00:00"/>
        <d v="2024-03-27T00:00:00"/>
        <d v="2024-04-01T00:00:00"/>
        <d v="2024-04-02T00:00:00"/>
        <d v="2024-04-10T00:00:00"/>
        <d v="2024-04-11T00:00:00"/>
        <d v="2024-04-16T00:00:00"/>
        <d v="2024-04-18T00:00:00"/>
        <d v="2024-04-19T00:00:00"/>
        <d v="2024-04-22T00:00:00"/>
        <d v="2024-04-28T00:00:00"/>
        <d v="2024-04-30T00:00:00"/>
        <d v="2024-05-03T00:00:00"/>
        <d v="2024-05-04T00:00:00"/>
        <d v="2024-05-06T00:00:00"/>
        <d v="2024-05-13T00:00:00"/>
        <d v="2024-05-15T00:00:00"/>
        <d v="2024-05-20T00:00:00"/>
        <d v="2024-05-24T00:00:00"/>
        <d v="2024-05-27T00:00:00"/>
        <d v="2024-05-30T00:00:00"/>
        <d v="2024-06-06T00:00:00"/>
        <d v="2024-06-10T00:00:00"/>
        <d v="2024-06-13T00:00:00"/>
        <d v="2024-06-08T00:00:00"/>
        <d v="2024-06-18T00:00:00"/>
        <d v="2024-06-19T00:00:00"/>
        <d v="2024-06-24T00:00:00"/>
        <d v="2024-06-27T00:00:00"/>
        <d v="2024-06-29T00:00:00"/>
        <d v="2024-07-02T00:00:00"/>
        <d v="2024-07-01T00:00:00"/>
        <d v="2024-07-03T00:00:00"/>
        <d v="2024-07-05T00:00:00"/>
        <d v="2024-07-10T00:00:00"/>
        <d v="2024-07-11T00:00:00"/>
        <d v="2024-07-19T00:00:00"/>
        <d v="2024-07-26T00:00:00"/>
        <d v="2024-07-31T00:00:00"/>
        <d v="2024-08-01T00:00:00"/>
        <d v="2024-08-05T00:00:00"/>
        <d v="2024-08-08T00:00:00"/>
        <d v="2024-08-14T00:00:00"/>
        <d v="2024-08-16T00:00:00"/>
        <d v="2024-08-21T00:00:00"/>
        <d v="2024-08-27T00:00:00"/>
        <d v="2024-08-22T00:00:00"/>
        <d v="2024-08-29T00:00:00"/>
        <d v="2024-09-03T00:00:00"/>
        <d v="2024-09-10T00:00:00"/>
        <d v="2024-09-11T00:00:00"/>
        <d v="2024-09-12T00:00:00"/>
        <d v="2024-09-13T00:00:00"/>
        <d v="2024-09-15T00:00:00"/>
        <d v="2024-09-19T00:00:00"/>
        <d v="2024-09-20T00:00:00"/>
        <d v="2024-09-23T00:00:00"/>
        <d v="2024-10-01T00:00:00"/>
        <d v="2024-10-03T00:00:00"/>
        <d v="2024-10-04T00:00:00"/>
        <d v="2024-10-07T00:00:00"/>
        <d v="2024-10-10T00:00:00"/>
        <d v="2024-10-14T00:00:00"/>
        <d v="2024-10-16T00:00:00"/>
        <d v="2024-10-18T00:00:00"/>
        <d v="2024-10-21T00:00:00"/>
        <d v="2024-10-22T00:00:00"/>
        <d v="2024-10-29T00:00:00"/>
        <d v="2024-10-23T00:00:00"/>
        <d v="2024-10-26T00:00:00"/>
        <d v="2024-10-31T00:00:00"/>
        <d v="2024-10-30T00:00:00"/>
        <d v="2024-11-04T00:00:00"/>
        <d v="2024-11-05T00:00:00"/>
        <d v="2024-11-13T00:00:00"/>
        <d v="2024-11-09T00:00:00"/>
        <d v="2024-11-11T00:00:00"/>
        <d v="2024-11-12T00:00:00"/>
        <d v="2024-11-18T00:00:00"/>
        <d v="2024-11-14T00:00:00"/>
        <d v="2024-11-21T00:00:00"/>
        <d v="2024-11-22T00:00:00"/>
        <d v="2024-11-20T00:00:00"/>
        <d v="2024-11-25T00:00:00"/>
        <d v="2025-03-03T00:00:00"/>
        <d v="2024-11-30T00:00:00"/>
        <d v="2024-12-06T00:00:00"/>
        <d v="2024-12-05T00:00:00"/>
        <d v="2024-12-11T00:00:00"/>
        <d v="2024-12-13T00:00:00"/>
        <d v="2024-12-17T00:00:00"/>
        <d v="2024-12-18T00:00:00"/>
        <d v="2024-12-23T00:00:00"/>
        <d v="2024-12-24T00:00:00"/>
        <d v="2025-01-06T00:00:00"/>
        <d v="2025-01-09T00:00:00"/>
        <d v="2025-01-16T00:00:00"/>
        <d v="2025-01-20T00:00:00"/>
        <d v="2025-01-17T00:00:00"/>
        <d v="2025-01-23T00:00:00"/>
        <d v="2025-01-27T00:00:00"/>
        <d v="2025-02-08T00:00:00"/>
        <d v="2025-02-06T00:00:00"/>
        <d v="2025-02-11T00:00:00"/>
        <d v="2025-02-18T00:00:00"/>
        <d v="2025-02-24T00:00:00"/>
        <d v="2025-02-26T00:00:00"/>
        <d v="2025-02-28T00:00:00"/>
        <d v="2025-03-06T00:00:00"/>
        <d v="2025-03-11T00:00:00"/>
        <d v="2025-03-18T00:00:00"/>
        <d v="2025-03-24T00:00:00"/>
        <d v="2025-03-27T00:00:00"/>
        <d v="2025-03-28T00:00:00"/>
        <d v="2025-03-31T00:00:00"/>
        <d v="2025-04-09T00:00:00"/>
        <d v="2025-04-03T00:00:00"/>
        <d v="2025-04-14T00:00:00"/>
        <d v="2025-04-22T00:00:00"/>
        <d v="2025-04-16T00:00:00"/>
        <d v="2025-05-02T00:00:00"/>
        <d v="2025-04-29T00:00:00"/>
        <d v="2025-05-06T00:00:00"/>
        <d v="2025-05-08T00:00:00"/>
        <d v="2025-05-12T00:00:00"/>
        <d v="2025-05-13T00:00:00"/>
        <d v="2025-05-17T00:00:00"/>
        <d v="2025-05-20T00:00:00"/>
        <d v="2025-05-23T00:00:00"/>
        <d v="2025-05-26T00:00:00"/>
        <d v="2025-05-28T00:00:00"/>
        <d v="2025-06-03T00:00:00"/>
        <d v="2025-06-05T00:00:00"/>
        <d v="2025-06-09T00:00:00"/>
        <d v="2025-06-11T00:00:00"/>
        <d v="2025-06-12T00:00:00"/>
        <d v="2025-06-17T00:00:00"/>
        <d v="2025-06-20T00:00:00"/>
        <d v="2025-06-23T00:00:00"/>
        <d v="2025-06-24T00:00:00"/>
        <d v="2025-06-30T00:00:00"/>
        <d v="2025-07-08T00:00:00"/>
        <d v="2025-07-13T00:00:00"/>
        <d v="2025-07-17T00:00:00"/>
        <d v="2025-07-22T00:00:00"/>
        <d v="2025-07-24T00:00:00"/>
        <d v="2025-07-25T00:00:00"/>
        <d v="2025-08-11T00:00:00"/>
        <d v="2025-08-01T00:00:00"/>
        <d v="2025-08-04T00:00:00"/>
        <d v="2025-08-12T00:00:00"/>
        <d v="2025-08-13T00:00:00"/>
        <d v="2025-08-18T00:00:00"/>
        <d v="2025-08-26T00:00:00"/>
        <d v="2025-09-03T00:00:00"/>
        <d v="2025-09-11T00:00:00"/>
        <d v="2025-09-15T00:00:00"/>
        <d v="2025-09-14T00:00:00"/>
        <d v="2025-09-16T00:00:00"/>
        <d v="2025-09-17T00:00:00"/>
        <d v="2025-09-19T00:00:00"/>
        <d v="2025-09-22T00:00:00"/>
        <d v="2025-09-25T00:00:00"/>
        <d v="2025-10-01T00:00:00"/>
        <d v="2025-10-03T00:00:00"/>
        <d v="2025-10-06T00:00:00"/>
        <d v="2025-10-15T00:00:00"/>
        <d v="2025-10-17T00:00:00"/>
        <d v="2025-10-27T00:00:00"/>
        <d v="2025-10-30T00:00:00"/>
        <d v="2025-11-03T00:00:00"/>
        <d v="2025-11-04T00:00:00"/>
        <d v="2025-11-10T00:00:00"/>
        <d v="2025-11-11T00:00:00"/>
        <d v="2025-11-14T00:00:00"/>
        <d v="2025-11-18T00:00:00"/>
        <d v="2025-11-19T00:00:00"/>
        <d v="2025-11-23T00:00:00"/>
        <d v="2025-11-24T00:00:00"/>
        <d v="2025-11-26T00:00:00"/>
        <d v="2025-11-28T00:00:00"/>
        <d v="2025-12-01T00:00:00"/>
        <d v="2025-12-10T00:00:00"/>
        <d v="2025-12-11T00:00:00"/>
        <d v="2025-12-12T00:00:00"/>
        <d v="2025-12-13T00:00:00"/>
        <d v="2025-12-16T00:00:00"/>
        <d v="2025-12-19T00:00:00"/>
        <d v="2025-12-22T00:00:00"/>
        <d v="2025-12-24T00:00:00"/>
        <d v="2025-12-26T00:00:00"/>
        <d v="2025-12-30T00:00:00"/>
        <d v="2026-01-05T00:00:00"/>
        <d v="2026-01-06T00:00:00"/>
        <d v="2026-01-07T00:00:00"/>
        <m/>
        <d v="2025-11-05T00:00:00" u="1"/>
      </sharedItems>
      <fieldGroup par="60"/>
    </cacheField>
    <cacheField name="DIAS DE EVALUACIÓN" numFmtId="0">
      <sharedItems containsBlank="1" containsMixedTypes="1" containsNumber="1" containsInteger="1" minValue="-96" maxValue="103"/>
    </cacheField>
    <cacheField name="FECHA COTIZACION" numFmtId="0">
      <sharedItems containsNonDate="0" containsDate="1" containsString="0" containsBlank="1" minDate="2024-01-03T00:00:00" maxDate="2026-01-15T00:00:00"/>
    </cacheField>
    <cacheField name="DIAS _x000a_COTIZACION" numFmtId="0">
      <sharedItems containsBlank="1" containsMixedTypes="1" containsNumber="1" containsInteger="1" minValue="-6" maxValue="65"/>
    </cacheField>
    <cacheField name="NRO _x000a_COTIZACION" numFmtId="0">
      <sharedItems containsBlank="1"/>
    </cacheField>
    <cacheField name="MONTO $" numFmtId="0">
      <sharedItems containsBlank="1" containsMixedTypes="1" containsNumber="1" minValue="0" maxValue="98750"/>
    </cacheField>
    <cacheField name="FECHA_x000a_APROBACION" numFmtId="0">
      <sharedItems containsDate="1" containsBlank="1" containsMixedTypes="1" minDate="2024-01-16T00:00:00" maxDate="2026-01-16T00:00:00"/>
    </cacheField>
    <cacheField name="DIAS DE APROBACION" numFmtId="0">
      <sharedItems containsBlank="1" containsMixedTypes="1" containsNumber="1" containsInteger="1" minValue="-9" maxValue="45562"/>
    </cacheField>
    <cacheField name="FECHA DE LLEGA DE REPUESTOS" numFmtId="0">
      <sharedItems containsNonDate="0" containsDate="1" containsString="0" containsBlank="1" minDate="2025-04-14T00:00:00" maxDate="2026-01-08T00:00:00"/>
    </cacheField>
    <cacheField name="NRO OC" numFmtId="0">
      <sharedItems containsBlank="1" containsMixedTypes="1" containsNumber="1" containsInteger="1" minValue="4" maxValue="6000073051"/>
    </cacheField>
    <cacheField name="CRITICIDAD" numFmtId="0">
      <sharedItems containsBlank="1" containsMixedTypes="1" containsNumber="1" containsInteger="1" minValue="1" maxValue="2"/>
    </cacheField>
    <cacheField name="FECHA EST_x000a_ENTREGA" numFmtId="0">
      <sharedItems containsDate="1" containsBlank="1" containsMixedTypes="1" minDate="2024-01-16T00:00:00" maxDate="2026-03-14T00:00:00"/>
    </cacheField>
    <cacheField name="FECHA ENTREGA" numFmtId="0">
      <sharedItems containsNonDate="0" containsDate="1" containsString="0" containsBlank="1" minDate="2024-01-04T00:00:00" maxDate="2026-01-14T00:00:00" count="330">
        <m/>
        <d v="2024-01-04T00:00:00"/>
        <d v="2024-01-31T00:00:00"/>
        <d v="2024-02-05T00:00:00"/>
        <d v="2024-02-08T00:00:00"/>
        <d v="2024-02-07T00:00:00"/>
        <d v="2024-01-17T00:00:00"/>
        <d v="2024-02-13T00:00:00"/>
        <d v="2024-03-13T00:00:00"/>
        <d v="2024-04-03T00:00:00"/>
        <d v="2024-04-01T00:00:00"/>
        <d v="2024-02-19T00:00:00"/>
        <d v="2024-02-27T00:00:00"/>
        <d v="2024-03-14T00:00:00"/>
        <d v="2024-03-01T00:00:00"/>
        <d v="2024-02-16T00:00:00"/>
        <d v="2024-02-22T00:00:00"/>
        <d v="2024-03-06T00:00:00"/>
        <d v="2024-03-05T00:00:00"/>
        <d v="2024-04-05T00:00:00"/>
        <d v="2024-03-30T00:00:00"/>
        <d v="2024-03-22T00:00:00"/>
        <d v="2024-04-10T00:00:00"/>
        <d v="2024-02-12T00:00:00"/>
        <d v="2024-03-19T00:00:00"/>
        <d v="2024-04-16T00:00:00"/>
        <d v="2024-04-15T00:00:00"/>
        <d v="2024-03-26T00:00:00"/>
        <d v="2024-04-02T00:00:00"/>
        <d v="2024-04-17T00:00:00"/>
        <d v="2024-04-22T00:00:00"/>
        <d v="2024-03-15T00:00:00"/>
        <d v="2024-02-20T00:00:00"/>
        <d v="2024-02-17T00:00:00"/>
        <d v="2024-05-03T00:00:00"/>
        <d v="2024-03-11T00:00:00"/>
        <d v="2024-05-14T00:00:00"/>
        <d v="2024-04-12T00:00:00"/>
        <d v="2024-05-13T00:00:00"/>
        <d v="2024-12-03T00:00:00"/>
        <d v="2024-05-15T00:00:00"/>
        <d v="2025-02-03T00:00:00"/>
        <d v="2024-04-25T00:00:00"/>
        <d v="2024-04-24T00:00:00"/>
        <d v="2024-04-11T00:00:00"/>
        <d v="2025-01-16T00:00:00"/>
        <d v="2024-05-02T00:00:00"/>
        <d v="2024-05-20T00:00:00"/>
        <d v="2024-04-29T00:00:00"/>
        <d v="2024-05-30T00:00:00"/>
        <d v="2024-05-24T00:00:00"/>
        <d v="2024-05-22T00:00:00"/>
        <d v="2024-04-23T00:00:00"/>
        <d v="2024-06-13T00:00:00"/>
        <d v="2024-06-18T00:00:00"/>
        <d v="2024-06-17T00:00:00"/>
        <d v="2024-05-09T00:00:00"/>
        <d v="2024-03-18T00:00:00"/>
        <d v="2024-05-31T00:00:00"/>
        <d v="2025-03-04T00:00:00"/>
        <d v="2024-04-19T00:00:00"/>
        <d v="2024-05-06T00:00:00"/>
        <d v="2024-06-07T00:00:00"/>
        <d v="2024-05-16T00:00:00"/>
        <d v="2024-06-20T00:00:00"/>
        <d v="2024-05-28T00:00:00"/>
        <d v="2024-06-27T00:00:00"/>
        <d v="2024-05-08T00:00:00"/>
        <d v="2024-06-24T00:00:00"/>
        <d v="2024-06-11T00:00:00"/>
        <d v="2024-07-11T00:00:00"/>
        <d v="2024-06-05T00:00:00"/>
        <d v="2024-07-18T00:00:00"/>
        <d v="2024-07-02T00:00:00"/>
        <d v="2024-07-10T00:00:00"/>
        <d v="2024-07-26T00:00:00"/>
        <d v="2024-07-30T00:00:00"/>
        <d v="2024-06-14T00:00:00"/>
        <d v="2024-06-06T00:00:00"/>
        <d v="2024-07-08T00:00:00"/>
        <d v="2024-08-10T00:00:00"/>
        <d v="2024-06-28T00:00:00"/>
        <d v="2024-08-14T00:00:00"/>
        <d v="2024-06-21T00:00:00"/>
        <d v="2024-07-01T00:00:00"/>
        <d v="2024-07-03T00:00:00"/>
        <d v="2024-08-09T00:00:00"/>
        <d v="2024-08-05T00:00:00"/>
        <d v="2024-07-31T00:00:00"/>
        <d v="2024-07-24T00:00:00"/>
        <d v="2024-08-07T00:00:00"/>
        <d v="2024-07-19T00:00:00"/>
        <d v="2024-10-18T00:00:00"/>
        <d v="2024-08-16T00:00:00"/>
        <d v="2024-07-04T00:00:00"/>
        <d v="2024-08-12T00:00:00"/>
        <d v="2024-10-01T00:00:00"/>
        <d v="2024-08-17T00:00:00"/>
        <d v="2024-09-02T00:00:00"/>
        <d v="2024-08-27T00:00:00"/>
        <d v="2024-08-21T00:00:00"/>
        <d v="2024-09-05T00:00:00"/>
        <d v="2024-09-11T00:00:00"/>
        <d v="2024-07-17T00:00:00"/>
        <d v="2024-08-22T00:00:00"/>
        <d v="2024-08-06T00:00:00"/>
        <d v="2024-09-03T00:00:00"/>
        <d v="2024-08-28T00:00:00"/>
        <d v="2024-07-15T00:00:00"/>
        <d v="2024-09-10T00:00:00"/>
        <d v="2024-09-06T00:00:00"/>
        <d v="2024-11-06T00:00:00"/>
        <d v="2024-07-25T00:00:00"/>
        <d v="2024-09-09T00:00:00"/>
        <d v="2024-08-23T00:00:00"/>
        <d v="2024-09-19T00:00:00"/>
        <d v="2024-10-07T00:00:00"/>
        <d v="2024-09-26T00:00:00"/>
        <d v="2024-09-12T00:00:00"/>
        <d v="2024-10-04T00:00:00"/>
        <d v="2024-11-23T00:00:00"/>
        <d v="2024-09-20T00:00:00"/>
        <d v="2024-09-13T00:00:00"/>
        <d v="2024-10-09T00:00:00"/>
        <d v="2024-10-15T00:00:00"/>
        <d v="2024-10-23T00:00:00"/>
        <d v="2025-04-09T00:00:00"/>
        <d v="2024-11-12T00:00:00"/>
        <d v="2024-10-29T00:00:00"/>
        <d v="2024-10-17T00:00:00"/>
        <d v="2024-11-05T00:00:00"/>
        <d v="2024-10-28T00:00:00"/>
        <d v="2024-10-21T00:00:00"/>
        <d v="2024-11-29T00:00:00"/>
        <d v="2024-09-22T00:00:00"/>
        <d v="2024-10-25T00:00:00"/>
        <d v="2024-11-08T00:00:00"/>
        <d v="2024-09-27T00:00:00"/>
        <d v="2024-11-13T00:00:00"/>
        <d v="2024-10-24T00:00:00"/>
        <d v="2024-12-04T00:00:00"/>
        <d v="2024-12-17T00:00:00"/>
        <d v="2024-11-18T00:00:00"/>
        <d v="2024-12-20T00:00:00"/>
        <d v="2024-11-04T00:00:00"/>
        <d v="2024-12-12T00:00:00"/>
        <d v="2024-11-16T00:00:00"/>
        <d v="2024-12-13T00:00:00"/>
        <d v="2025-03-17T00:00:00"/>
        <d v="2025-01-06T00:00:00"/>
        <d v="2025-08-14T00:00:00"/>
        <d v="2024-11-21T00:00:00"/>
        <d v="2024-12-19T00:00:00"/>
        <d v="2024-10-26T00:00:00"/>
        <d v="2024-11-25T00:00:00"/>
        <d v="2024-11-26T00:00:00"/>
        <d v="2024-12-26T00:00:00"/>
        <d v="2024-11-19T00:00:00"/>
        <d v="2025-01-29T00:00:00"/>
        <d v="2025-01-07T00:00:00"/>
        <d v="2024-12-05T00:00:00"/>
        <d v="2024-10-31T00:00:00"/>
        <d v="2024-12-24T00:00:00"/>
        <d v="2025-06-24T00:00:00"/>
        <d v="2025-01-13T00:00:00"/>
        <d v="2025-04-15T00:00:00"/>
        <d v="2025-01-02T00:00:00"/>
        <d v="2025-01-27T00:00:00"/>
        <d v="2025-04-01T00:00:00"/>
        <d v="2025-01-14T00:00:00"/>
        <d v="2025-01-23T00:00:00"/>
        <d v="2025-01-15T00:00:00"/>
        <d v="2025-01-30T00:00:00"/>
        <d v="2025-01-18T00:00:00"/>
        <d v="2025-03-06T00:00:00"/>
        <d v="2024-12-11T00:00:00"/>
        <d v="2025-01-09T00:00:00"/>
        <d v="2025-02-05T00:00:00"/>
        <d v="2025-02-26T00:00:00"/>
        <d v="2025-02-13T00:00:00"/>
        <d v="2025-01-08T00:00:00"/>
        <d v="2025-01-17T00:00:00"/>
        <d v="2025-03-19T00:00:00"/>
        <d v="2025-01-31T00:00:00"/>
        <d v="2025-02-28T00:00:00"/>
        <d v="2025-02-21T00:00:00"/>
        <d v="2025-02-25T00:00:00"/>
        <d v="2025-03-13T00:00:00"/>
        <d v="2025-03-18T00:00:00"/>
        <d v="2025-04-22T00:00:00"/>
        <d v="2025-04-11T00:00:00"/>
        <d v="2025-04-24T00:00:00"/>
        <d v="2025-02-08T00:00:00"/>
        <d v="2025-02-14T00:00:00"/>
        <d v="2025-02-17T00:00:00"/>
        <d v="2025-05-28T00:00:00"/>
        <d v="2025-03-27T00:00:00"/>
        <d v="2025-03-05T00:00:00"/>
        <d v="2025-04-06T00:00:00"/>
        <d v="2025-03-07T00:00:00"/>
        <d v="2025-02-18T00:00:00"/>
        <d v="2025-07-08T00:00:00"/>
        <d v="2025-03-25T00:00:00"/>
        <d v="2025-03-21T00:00:00"/>
        <d v="2025-03-28T00:00:00"/>
        <d v="2025-04-16T00:00:00"/>
        <d v="2025-04-29T00:00:00"/>
        <d v="2025-05-30T00:00:00"/>
        <d v="2025-03-31T00:00:00"/>
        <d v="2025-04-30T00:00:00"/>
        <d v="2025-05-06T00:00:00"/>
        <d v="2025-05-07T00:00:00"/>
        <d v="2025-04-23T00:00:00"/>
        <d v="2025-04-25T00:00:00"/>
        <d v="2025-05-23T00:00:00"/>
        <d v="2025-05-15T00:00:00"/>
        <d v="2025-04-28T00:00:00"/>
        <d v="2025-05-12T00:00:00"/>
        <d v="2025-04-17T00:00:00"/>
        <d v="2025-04-14T00:00:00"/>
        <d v="2025-05-19T00:00:00"/>
        <d v="2025-05-16T00:00:00"/>
        <d v="2025-06-05T00:00:00"/>
        <d v="2025-05-20T00:00:00"/>
        <d v="2025-06-18T00:00:00"/>
        <d v="2025-06-26T00:00:00"/>
        <d v="2025-10-02T00:00:00"/>
        <d v="2025-06-30T00:00:00"/>
        <d v="2025-06-27T00:00:00"/>
        <d v="2025-06-04T00:00:00"/>
        <d v="2025-05-02T00:00:00"/>
        <d v="2025-07-21T00:00:00"/>
        <d v="2025-06-10T00:00:00"/>
        <d v="2025-06-23T00:00:00"/>
        <d v="2025-06-20T00:00:00"/>
        <d v="2025-06-12T00:00:00"/>
        <d v="2025-06-13T00:00:00"/>
        <d v="2025-07-14T00:00:00"/>
        <d v="2025-07-02T00:00:00"/>
        <d v="2025-07-09T00:00:00"/>
        <d v="2025-06-09T00:00:00"/>
        <d v="2025-04-07T00:00:00"/>
        <d v="2025-04-12T00:00:00"/>
        <d v="2025-04-02T00:00:00"/>
        <d v="2025-05-05T00:00:00"/>
        <d v="2025-07-11T00:00:00"/>
        <d v="2025-08-19T00:00:00"/>
        <d v="2025-07-10T00:00:00"/>
        <d v="2025-08-01T00:00:00"/>
        <d v="2025-09-17T00:00:00"/>
        <d v="2025-09-24T00:00:00"/>
        <d v="2025-07-25T00:00:00"/>
        <d v="2025-07-24T00:00:00"/>
        <d v="2025-08-21T00:00:00"/>
        <d v="2025-11-20T00:00:00"/>
        <d v="2025-08-13T00:00:00"/>
        <d v="2025-05-09T00:00:00"/>
        <d v="2025-07-17T00:00:00"/>
        <d v="2025-10-10T00:00:00"/>
        <d v="2025-07-04T00:00:00"/>
        <d v="2025-07-22T00:00:00"/>
        <d v="2025-08-18T00:00:00"/>
        <d v="2025-07-16T00:00:00"/>
        <d v="2025-08-04T00:00:00"/>
        <d v="2025-09-08T00:00:00"/>
        <d v="2025-07-15T00:00:00"/>
        <d v="2025-07-31T00:00:00"/>
        <d v="2025-08-11T00:00:00"/>
        <d v="2025-08-20T00:00:00"/>
        <d v="2025-07-30T00:00:00"/>
        <d v="2025-08-05T00:00:00"/>
        <d v="2025-06-19T00:00:00"/>
        <d v="2025-09-02T00:00:00"/>
        <d v="2025-09-03T00:00:00"/>
        <d v="2025-09-09T00:00:00"/>
        <d v="2025-08-07T00:00:00"/>
        <d v="2025-07-26T00:00:00"/>
        <d v="2025-08-28T00:00:00"/>
        <d v="2025-08-08T00:00:00"/>
        <d v="2025-08-27T00:00:00"/>
        <d v="2025-11-03T00:00:00"/>
        <d v="2025-09-18T00:00:00"/>
        <d v="2025-10-01T00:00:00"/>
        <d v="2025-12-17T00:00:00"/>
        <d v="2025-10-09T00:00:00"/>
        <d v="2025-09-04T00:00:00"/>
        <d v="2025-09-11T00:00:00"/>
        <d v="2025-10-03T00:00:00"/>
        <d v="2025-08-26T00:00:00"/>
        <d v="2025-09-16T00:00:00"/>
        <d v="2025-10-28T00:00:00"/>
        <d v="2025-08-29T00:00:00"/>
        <d v="2025-09-25T00:00:00"/>
        <d v="2025-12-30T00:00:00"/>
        <d v="2025-10-16T00:00:00"/>
        <d v="2025-10-23T00:00:00"/>
        <d v="2025-10-14T00:00:00"/>
        <d v="2025-12-03T00:00:00"/>
        <d v="2025-10-21T00:00:00"/>
        <d v="2025-11-04T00:00:00"/>
        <d v="2025-09-19T00:00:00"/>
        <d v="2025-11-05T00:00:00"/>
        <d v="2025-10-24T00:00:00"/>
        <d v="2025-12-16T00:00:00"/>
        <d v="2025-11-14T00:00:00"/>
        <d v="2025-11-06T00:00:00"/>
        <d v="2025-10-17T00:00:00"/>
        <d v="2025-11-13T00:00:00"/>
        <d v="2025-12-02T00:00:00"/>
        <d v="2025-12-10T00:00:00"/>
        <d v="2025-12-18T00:00:00"/>
        <d v="2025-11-25T00:00:00"/>
        <d v="2025-12-19T00:00:00"/>
        <d v="2025-11-18T00:00:00"/>
        <d v="2025-12-01T00:00:00"/>
        <d v="2025-11-10T00:00:00"/>
        <d v="2025-11-11T00:00:00"/>
        <d v="2025-11-07T00:00:00"/>
        <d v="2025-11-27T00:00:00"/>
        <d v="2025-11-17T00:00:00"/>
        <d v="2025-11-19T00:00:00"/>
        <d v="2025-11-28T00:00:00"/>
        <d v="2026-01-08T00:00:00"/>
        <d v="2025-10-31T00:00:00"/>
        <d v="2026-01-12T00:00:00"/>
        <d v="2026-01-13T00:00:00"/>
        <d v="2025-12-05T00:00:00"/>
        <d v="2025-12-31T00:00:00"/>
        <d v="2025-12-26T00:00:00"/>
        <d v="2026-01-02T00:00:00"/>
      </sharedItems>
      <fieldGroup par="57"/>
    </cacheField>
    <cacheField name="CUMPLIMIENTO" numFmtId="0">
      <sharedItems containsBlank="1"/>
    </cacheField>
    <cacheField name="DIAS _x000a_PROCESO" numFmtId="0">
      <sharedItems containsBlank="1" containsMixedTypes="1" containsNumber="1" containsInteger="1" minValue="-364" maxValue="45888"/>
    </cacheField>
    <cacheField name="NRO DE INFORME DE ENTREGA" numFmtId="0">
      <sharedItems containsBlank="1"/>
    </cacheField>
    <cacheField name="Nº GUIA DE ENTREGA (SALIDA)" numFmtId="0">
      <sharedItems containsBlank="1"/>
    </cacheField>
    <cacheField name="NRO FACTURA" numFmtId="0">
      <sharedItems containsDate="1" containsBlank="1" containsMixedTypes="1" minDate="2024-10-21T00:00:00" maxDate="2024-10-22T00:00:00"/>
    </cacheField>
    <cacheField name="FECHA FACTURACIÓN" numFmtId="0">
      <sharedItems containsDate="1" containsBlank="1" containsMixedTypes="1" minDate="2024-01-22T00:00:00" maxDate="2026-01-11T00:00:00"/>
    </cacheField>
    <cacheField name="DIAS EN TALLER" numFmtId="0">
      <sharedItems containsString="0" containsBlank="1" containsNumber="1" containsInteger="1" minValue="2" maxValue="914"/>
    </cacheField>
    <cacheField name="STATUS FINAL" numFmtId="0">
      <sharedItems containsBlank="1" count="10">
        <s v="STOCK"/>
        <s v="COBRANZA"/>
        <s v="DEVOLUCIÓN"/>
        <s v="ENTREGADO"/>
        <s v="LISTO PARA DESPACHO"/>
        <s v="PROCESO"/>
        <s v="PROGRAMADO"/>
        <s v="ARMADO"/>
        <s v="EVALUACION"/>
        <m/>
      </sharedItems>
    </cacheField>
    <cacheField name="DIAS DESDE LLEGADA DE REPUESTO" numFmtId="0">
      <sharedItems containsString="0" containsBlank="1" containsNumber="1" containsInteger="1" minValue="-39" maxValue="914"/>
    </cacheField>
    <cacheField name="TIPO DE REPARACION" numFmtId="0">
      <sharedItems containsBlank="1" count="12">
        <m/>
        <s v="ESTANDAR"/>
        <s v="MCCH"/>
        <s v="F"/>
        <s v="NO ESTANDAR"/>
        <s v="EMERGENCIA"/>
        <s v="LIMA"/>
        <s v="LIMA DRITZA 16/12"/>
        <s v="LIMA HYSERCON 16/12"/>
        <s v="LIMA HYSERCOM 26/12"/>
        <s v="LIMA DRITZA 26/12"/>
        <s v=" "/>
      </sharedItems>
    </cacheField>
    <cacheField name="CILINDRO" numFmtId="0">
      <sharedItems containsBlank="1"/>
    </cacheField>
    <cacheField name="VASTAGO" numFmtId="0">
      <sharedItems containsBlank="1"/>
    </cacheField>
    <cacheField name="TAPA" numFmtId="0">
      <sharedItems containsBlank="1"/>
    </cacheField>
    <cacheField name="5" numFmtId="0">
      <sharedItems containsBlank="1"/>
    </cacheField>
    <cacheField name="C. INT 1" numFmtId="0">
      <sharedItems containsBlank="1"/>
    </cacheField>
    <cacheField name="C. INT 2" numFmtId="0">
      <sharedItems containsBlank="1"/>
    </cacheField>
    <cacheField name="OTROS" numFmtId="0">
      <sharedItems containsBlank="1"/>
    </cacheField>
    <cacheField name="REPUESTOS" numFmtId="0">
      <sharedItems containsBlank="1"/>
    </cacheField>
    <cacheField name="RESUMEN" numFmtId="0">
      <sharedItems containsDate="1" containsBlank="1" containsMixedTypes="1" minDate="1899-12-31T04:01:03" maxDate="1899-12-31T04:01:03"/>
    </cacheField>
    <cacheField name="Meses (FECHA ENTREGA)" numFmtId="0" databaseField="0">
      <fieldGroup base="35">
        <rangePr groupBy="months" startDate="2024-01-04T00:00:00" endDate="2026-01-14T00:00:00"/>
        <groupItems count="14">
          <s v="&lt;4/01/2024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14/01/2026"/>
        </groupItems>
      </fieldGroup>
    </cacheField>
    <cacheField name="Trimestres (FECHA ENTREGA)" numFmtId="0" databaseField="0">
      <fieldGroup base="35">
        <rangePr groupBy="quarters" startDate="2024-01-04T00:00:00" endDate="2026-01-14T00:00:00"/>
        <groupItems count="6">
          <s v="&lt;4/01/2024"/>
          <s v="Trim.1"/>
          <s v="Trim.2"/>
          <s v="Trim.3"/>
          <s v="Trim.4"/>
          <s v="&gt;14/01/2026"/>
        </groupItems>
      </fieldGroup>
    </cacheField>
    <cacheField name="Años (FECHA ENTREGA)" numFmtId="0" databaseField="0">
      <fieldGroup base="35">
        <rangePr groupBy="years" startDate="2024-01-04T00:00:00" endDate="2026-01-14T00:00:00"/>
        <groupItems count="5">
          <s v="&lt;4/01/2024"/>
          <s v="2024"/>
          <s v="2025"/>
          <s v="2026"/>
          <s v="&gt;14/01/2026"/>
        </groupItems>
      </fieldGroup>
    </cacheField>
    <cacheField name="Meses (FECHA INGRESO)" numFmtId="0" databaseField="0">
      <fieldGroup base="23">
        <rangePr groupBy="months" startDate="2023-07-17T00:00:00" endDate="2026-01-08T00:00:00"/>
        <groupItems count="14">
          <s v="&lt;17/07/2023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8/01/2026"/>
        </groupItems>
      </fieldGroup>
    </cacheField>
    <cacheField name="Trimestres (FECHA INGRESO)" numFmtId="0" databaseField="0">
      <fieldGroup base="23">
        <rangePr groupBy="quarters" startDate="2023-07-17T00:00:00" endDate="2026-01-08T00:00:00"/>
        <groupItems count="6">
          <s v="&lt;17/07/2023"/>
          <s v="Trim.1"/>
          <s v="Trim.2"/>
          <s v="Trim.3"/>
          <s v="Trim.4"/>
          <s v="&gt;8/01/2026"/>
        </groupItems>
      </fieldGroup>
    </cacheField>
    <cacheField name="Años (FECHA INGRESO)" numFmtId="0" databaseField="0">
      <fieldGroup base="23">
        <rangePr groupBy="years" startDate="2023-07-17T00:00:00" endDate="2026-01-08T00:00:00"/>
        <groupItems count="6">
          <s v="&lt;17/07/2023"/>
          <s v="2023"/>
          <s v="2024"/>
          <s v="2025"/>
          <s v="2026"/>
          <s v="&gt;8/01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C" refreshedDate="46045.328917824074" refreshedVersion="8" recordCount="2" xr:uid="{00000000-000A-0000-FFFF-FFFF00000000}">
  <cacheSource type="worksheet">
    <worksheetSource ref="D855:D857" sheet="Base de datos"/>
  </cacheSource>
  <cacheFields count="1">
    <cacheField name="SI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2">
  <r>
    <x v="0"/>
    <x v="0"/>
    <x v="0"/>
    <s v="SI"/>
    <s v="CATERPILLAR"/>
    <x v="0"/>
    <s v="-"/>
    <s v="-"/>
    <s v="141-2914"/>
    <s v="-"/>
    <s v="-"/>
    <s v="-"/>
    <s v="-"/>
    <s v="NO"/>
    <s v="TL04-00031"/>
    <m/>
    <m/>
    <m/>
    <m/>
    <m/>
    <m/>
    <m/>
    <m/>
    <x v="0"/>
    <s v="POR EVALUAR"/>
    <m/>
    <s v="POR COTIZAR"/>
    <m/>
    <m/>
    <m/>
    <s v=""/>
    <m/>
    <n v="4400501201"/>
    <m/>
    <m/>
    <x v="0"/>
    <s v=""/>
    <s v=""/>
    <m/>
    <m/>
    <m/>
    <m/>
    <n v="914"/>
    <x v="0"/>
    <n v="914"/>
    <x v="0"/>
    <m/>
    <m/>
    <m/>
    <m/>
    <m/>
    <m/>
    <m/>
    <m/>
    <m/>
  </r>
  <r>
    <x v="1"/>
    <x v="0"/>
    <x v="1"/>
    <s v="SI"/>
    <s v="CATERPILLAR"/>
    <x v="0"/>
    <s v="-"/>
    <s v="-"/>
    <s v="468-0220"/>
    <s v="-"/>
    <s v="-"/>
    <s v="-"/>
    <s v="-"/>
    <s v="NO"/>
    <s v="EG07-00094"/>
    <m/>
    <m/>
    <m/>
    <m/>
    <m/>
    <m/>
    <m/>
    <m/>
    <x v="0"/>
    <s v="POR EVALUAR"/>
    <m/>
    <s v="POR COTIZAR"/>
    <m/>
    <m/>
    <m/>
    <s v=""/>
    <m/>
    <n v="4400501066"/>
    <m/>
    <m/>
    <x v="0"/>
    <s v=""/>
    <s v=""/>
    <m/>
    <m/>
    <m/>
    <m/>
    <n v="914"/>
    <x v="0"/>
    <n v="914"/>
    <x v="1"/>
    <m/>
    <m/>
    <m/>
    <m/>
    <m/>
    <m/>
    <m/>
    <m/>
    <m/>
  </r>
  <r>
    <x v="2"/>
    <x v="0"/>
    <x v="2"/>
    <s v="NO"/>
    <s v="WBM"/>
    <x v="1"/>
    <s v="-"/>
    <s v="CR012"/>
    <s v="-"/>
    <s v="-"/>
    <s v="-"/>
    <s v="-"/>
    <s v="-"/>
    <s v="NO"/>
    <s v="-"/>
    <d v="2024-01-02T00:00:00"/>
    <s v="LUIS HUERTA"/>
    <m/>
    <m/>
    <m/>
    <m/>
    <s v="245024-E"/>
    <m/>
    <x v="1"/>
    <n v="1"/>
    <d v="2024-01-03T00:00:00"/>
    <n v="2"/>
    <s v="245024-C"/>
    <n v="4596.04"/>
    <d v="2024-01-23T00:00:00"/>
    <n v="21"/>
    <m/>
    <n v="4400548887"/>
    <m/>
    <m/>
    <x v="1"/>
    <s v="DEMORA"/>
    <n v="-18"/>
    <s v="245024-IF"/>
    <s v="EG07-00815"/>
    <s v="F001-001681"/>
    <d v="2024-01-25T00:00:00"/>
    <n v="3"/>
    <x v="1"/>
    <n v="745"/>
    <x v="0"/>
    <m/>
    <m/>
    <m/>
    <m/>
    <m/>
    <m/>
    <m/>
    <m/>
    <m/>
  </r>
  <r>
    <x v="3"/>
    <x v="0"/>
    <x v="3"/>
    <s v="NO"/>
    <s v="CATERPILLAR"/>
    <x v="2"/>
    <s v="-"/>
    <s v="-"/>
    <s v="6220960R"/>
    <s v="-"/>
    <s v="-"/>
    <s v="-"/>
    <n v="10475579"/>
    <s v="NO"/>
    <s v="-"/>
    <d v="2024-01-05T00:00:00"/>
    <s v="LUIS HUERTA"/>
    <m/>
    <m/>
    <m/>
    <m/>
    <s v="245124-E"/>
    <m/>
    <x v="1"/>
    <n v="4"/>
    <d v="2024-01-16T00:00:00"/>
    <n v="12"/>
    <s v="245124-C"/>
    <n v="3300.43"/>
    <d v="2024-01-16T00:00:00"/>
    <n v="1"/>
    <m/>
    <n v="4400548987"/>
    <m/>
    <d v="2024-01-30T00:00:00"/>
    <x v="2"/>
    <s v="DEMORA"/>
    <n v="16"/>
    <s v="245124-IF"/>
    <s v="EG07-00882"/>
    <s v="F001-001707"/>
    <d v="2024-02-09T00:00:00"/>
    <n v="30"/>
    <x v="1"/>
    <n v="745"/>
    <x v="0"/>
    <m/>
    <m/>
    <m/>
    <m/>
    <m/>
    <m/>
    <m/>
    <m/>
    <m/>
  </r>
  <r>
    <x v="4"/>
    <x v="0"/>
    <x v="3"/>
    <s v="NO"/>
    <s v="CATERPILLAR"/>
    <x v="2"/>
    <s v="-"/>
    <s v="-"/>
    <s v="6220960R"/>
    <s v="-"/>
    <s v="-"/>
    <s v="-"/>
    <n v="10475579"/>
    <s v="NO"/>
    <s v="-"/>
    <d v="2024-01-05T00:00:00"/>
    <s v="LUIS HUERTA"/>
    <m/>
    <m/>
    <m/>
    <m/>
    <s v="245224-E"/>
    <m/>
    <x v="1"/>
    <n v="4"/>
    <d v="2024-01-16T00:00:00"/>
    <n v="12"/>
    <s v="245224-C"/>
    <n v="3300.43"/>
    <d v="2024-01-16T00:00:00"/>
    <n v="1"/>
    <m/>
    <n v="4400548987"/>
    <m/>
    <d v="2024-01-30T00:00:00"/>
    <x v="2"/>
    <s v="DEMORA"/>
    <n v="16"/>
    <s v="245224-IF"/>
    <s v="EG07-00882"/>
    <s v="F001-001707"/>
    <d v="2024-02-09T00:00:00"/>
    <n v="30"/>
    <x v="1"/>
    <n v="745"/>
    <x v="0"/>
    <m/>
    <m/>
    <m/>
    <m/>
    <m/>
    <m/>
    <m/>
    <m/>
    <m/>
  </r>
  <r>
    <x v="5"/>
    <x v="0"/>
    <x v="3"/>
    <s v="NO"/>
    <s v="CATERPILLAR"/>
    <x v="2"/>
    <s v="-"/>
    <s v="-"/>
    <s v="6220960R"/>
    <s v="-"/>
    <s v="-"/>
    <s v="-"/>
    <n v="10475579"/>
    <s v="NO"/>
    <s v="-"/>
    <d v="2024-01-05T00:00:00"/>
    <s v="LUIS HUERTA"/>
    <m/>
    <m/>
    <m/>
    <m/>
    <s v="245324-E"/>
    <m/>
    <x v="1"/>
    <s v="|   "/>
    <d v="2024-01-16T00:00:00"/>
    <n v="12"/>
    <s v="245324-C"/>
    <n v="3300.43"/>
    <d v="2024-01-16T00:00:00"/>
    <n v="1"/>
    <m/>
    <n v="4400548987"/>
    <m/>
    <d v="2024-01-30T00:00:00"/>
    <x v="2"/>
    <s v="DEMORA"/>
    <n v="16"/>
    <s v="245324-IF"/>
    <s v="EG07-00882"/>
    <s v="F001-001707"/>
    <d v="2024-02-09T00:00:00"/>
    <n v="30"/>
    <x v="1"/>
    <n v="745"/>
    <x v="0"/>
    <m/>
    <m/>
    <m/>
    <m/>
    <m/>
    <m/>
    <m/>
    <m/>
    <m/>
  </r>
  <r>
    <x v="6"/>
    <x v="0"/>
    <x v="3"/>
    <s v="NO"/>
    <s v="CATERPILLAR"/>
    <x v="2"/>
    <s v="-"/>
    <s v="-"/>
    <s v="6220960R"/>
    <s v="-"/>
    <s v="-"/>
    <s v="-"/>
    <n v="10475579"/>
    <s v="NO"/>
    <s v="-"/>
    <d v="2024-01-05T00:00:00"/>
    <s v="LUIS HUERTA"/>
    <m/>
    <m/>
    <m/>
    <m/>
    <s v="245424-E"/>
    <m/>
    <x v="1"/>
    <n v="4"/>
    <d v="2024-01-16T00:00:00"/>
    <n v="12"/>
    <s v="245424-C"/>
    <n v="3300.43"/>
    <d v="2024-01-16T00:00:00"/>
    <n v="1"/>
    <m/>
    <n v="4400548987"/>
    <m/>
    <d v="2024-01-30T00:00:00"/>
    <x v="2"/>
    <s v="DEMORA"/>
    <n v="16"/>
    <s v="245424-IF"/>
    <s v="EG07-00882"/>
    <s v="F001-001707"/>
    <d v="2024-02-09T00:00:00"/>
    <n v="30"/>
    <x v="1"/>
    <n v="745"/>
    <x v="0"/>
    <m/>
    <m/>
    <m/>
    <m/>
    <m/>
    <m/>
    <m/>
    <m/>
    <m/>
  </r>
  <r>
    <x v="7"/>
    <x v="0"/>
    <x v="3"/>
    <s v="NO"/>
    <s v="CATERPILLAR"/>
    <x v="2"/>
    <s v="-"/>
    <s v="-"/>
    <s v="436-8631"/>
    <s v="-"/>
    <s v="-"/>
    <s v="-"/>
    <s v="-"/>
    <s v="NO"/>
    <s v="-"/>
    <d v="2024-01-05T00:00:00"/>
    <s v="LUIS HUERTA"/>
    <m/>
    <m/>
    <m/>
    <m/>
    <s v="245524-E"/>
    <m/>
    <x v="1"/>
    <n v="4"/>
    <d v="2024-01-16T00:00:00"/>
    <n v="12"/>
    <s v="245524-C"/>
    <n v="3300.43"/>
    <d v="2024-02-01T00:00:00"/>
    <n v="17"/>
    <m/>
    <n v="4400549640"/>
    <m/>
    <d v="2024-01-30T00:00:00"/>
    <x v="3"/>
    <s v="DEMORA"/>
    <n v="5"/>
    <s v="245524-IF"/>
    <s v="EG07-00896"/>
    <s v="F001-001697"/>
    <d v="2024-02-09T00:00:00"/>
    <n v="35"/>
    <x v="1"/>
    <n v="745"/>
    <x v="0"/>
    <m/>
    <m/>
    <m/>
    <m/>
    <m/>
    <m/>
    <m/>
    <m/>
    <m/>
  </r>
  <r>
    <x v="8"/>
    <x v="0"/>
    <x v="3"/>
    <s v="NO"/>
    <s v="CATERPILLAR"/>
    <x v="2"/>
    <s v="-"/>
    <s v="-"/>
    <s v="436-8631"/>
    <s v="-"/>
    <s v="-"/>
    <s v="-"/>
    <s v="-"/>
    <s v="NO"/>
    <s v="-"/>
    <d v="2024-01-05T00:00:00"/>
    <s v="LUIS HUERTA"/>
    <m/>
    <m/>
    <m/>
    <m/>
    <s v="245624-E"/>
    <m/>
    <x v="1"/>
    <n v="4"/>
    <d v="2024-01-16T00:00:00"/>
    <n v="12"/>
    <s v="245624-C"/>
    <n v="3300.43"/>
    <d v="2024-02-01T00:00:00"/>
    <n v="17"/>
    <m/>
    <n v="4400549641"/>
    <m/>
    <d v="2024-01-30T00:00:00"/>
    <x v="3"/>
    <s v="DEMORA"/>
    <n v="5"/>
    <s v="245624-IF"/>
    <s v="EG07-00895"/>
    <s v="F001-001698"/>
    <d v="2024-02-09T00:00:00"/>
    <n v="35"/>
    <x v="1"/>
    <n v="745"/>
    <x v="0"/>
    <m/>
    <m/>
    <m/>
    <m/>
    <m/>
    <m/>
    <m/>
    <m/>
    <m/>
  </r>
  <r>
    <x v="9"/>
    <x v="0"/>
    <x v="4"/>
    <s v="NO"/>
    <s v="CATERPILLAR"/>
    <x v="2"/>
    <s v="-"/>
    <s v="-"/>
    <s v="451-1067"/>
    <s v="-"/>
    <s v="-"/>
    <s v="-"/>
    <s v="-"/>
    <s v="NO"/>
    <s v="-"/>
    <d v="2024-01-05T00:00:00"/>
    <s v="LUIS HUERTA"/>
    <m/>
    <m/>
    <m/>
    <m/>
    <s v="245724-E"/>
    <m/>
    <x v="1"/>
    <n v="4"/>
    <d v="2024-01-16T00:00:00"/>
    <n v="12"/>
    <s v="245724-C"/>
    <n v="3092.87"/>
    <d v="2024-02-08T00:00:00"/>
    <n v="24"/>
    <m/>
    <n v="4400550925"/>
    <m/>
    <d v="2024-02-08T00:00:00"/>
    <x v="4"/>
    <s v="EN TIEMPO"/>
    <n v="1"/>
    <s v="245724-IF"/>
    <s v="EG07-00910"/>
    <s v="F001-001728"/>
    <d v="2024-02-16T00:00:00"/>
    <n v="38"/>
    <x v="1"/>
    <n v="745"/>
    <x v="0"/>
    <m/>
    <m/>
    <m/>
    <m/>
    <m/>
    <m/>
    <m/>
    <m/>
    <m/>
  </r>
  <r>
    <x v="10"/>
    <x v="0"/>
    <x v="4"/>
    <s v="NO"/>
    <s v="CATERPILLAR"/>
    <x v="2"/>
    <s v="-"/>
    <s v="-"/>
    <s v="451-1067"/>
    <s v="-"/>
    <s v="-"/>
    <s v="-"/>
    <s v="-"/>
    <s v="NO"/>
    <s v="-"/>
    <d v="2024-01-05T00:00:00"/>
    <s v="LUIS HUERTA"/>
    <m/>
    <m/>
    <m/>
    <m/>
    <s v="245824-E"/>
    <m/>
    <x v="1"/>
    <n v="4"/>
    <d v="2024-01-16T00:00:00"/>
    <n v="12"/>
    <s v="245824-C"/>
    <n v="3092.87"/>
    <d v="2024-02-06T00:00:00"/>
    <n v="22"/>
    <m/>
    <n v="4400550930"/>
    <m/>
    <d v="2024-02-07T00:00:00"/>
    <x v="5"/>
    <s v="EN TIEMPO"/>
    <n v="2"/>
    <s v="245824-IF"/>
    <s v="EG07-00907"/>
    <s v="F001-001696"/>
    <d v="2024-02-09T00:00:00"/>
    <n v="37"/>
    <x v="1"/>
    <n v="745"/>
    <x v="0"/>
    <m/>
    <m/>
    <m/>
    <m/>
    <m/>
    <m/>
    <m/>
    <m/>
    <m/>
  </r>
  <r>
    <x v="11"/>
    <x v="0"/>
    <x v="4"/>
    <s v="NO"/>
    <s v="CATERPILLAR"/>
    <x v="2"/>
    <s v="-"/>
    <s v="-"/>
    <s v="451-1067"/>
    <s v="-"/>
    <s v="-"/>
    <s v="-"/>
    <s v="-"/>
    <s v="NO"/>
    <s v="-"/>
    <d v="2024-01-05T00:00:00"/>
    <s v="LUIS HUERTA"/>
    <m/>
    <m/>
    <m/>
    <m/>
    <s v="245924-E"/>
    <m/>
    <x v="1"/>
    <n v="4"/>
    <d v="2024-01-16T00:00:00"/>
    <n v="12"/>
    <s v="245924-C"/>
    <n v="3092.87"/>
    <d v="2024-02-06T00:00:00"/>
    <n v="22"/>
    <m/>
    <n v="4400550926"/>
    <m/>
    <d v="2024-02-07T00:00:00"/>
    <x v="5"/>
    <s v="EN TIEMPO"/>
    <n v="2"/>
    <s v="245924-IF"/>
    <s v="EG07-00908"/>
    <s v="F001-001695"/>
    <d v="2024-02-09T00:00:00"/>
    <n v="37"/>
    <x v="1"/>
    <n v="745"/>
    <x v="0"/>
    <m/>
    <m/>
    <m/>
    <m/>
    <m/>
    <m/>
    <m/>
    <m/>
    <m/>
  </r>
  <r>
    <x v="12"/>
    <x v="0"/>
    <x v="3"/>
    <s v="NO"/>
    <s v="KOMATSU"/>
    <x v="3"/>
    <s v="-"/>
    <s v="-"/>
    <s v="PC2732"/>
    <s v="-"/>
    <s v="-"/>
    <s v="-"/>
    <s v="-"/>
    <s v="NO"/>
    <s v="-"/>
    <d v="2024-01-08T00:00:00"/>
    <s v="LUIS HUERTA"/>
    <m/>
    <m/>
    <m/>
    <m/>
    <s v="246024-E"/>
    <m/>
    <x v="1"/>
    <n v="7"/>
    <d v="2024-01-16T00:00:00"/>
    <n v="9"/>
    <s v="246024-C"/>
    <n v="6365.57"/>
    <d v="2024-02-08T00:00:00"/>
    <n v="24"/>
    <m/>
    <n v="4400552262"/>
    <m/>
    <d v="2024-02-08T00:00:00"/>
    <x v="4"/>
    <s v="EN TIEMPO"/>
    <n v="1"/>
    <s v="246024-IF"/>
    <s v="EG07-00911"/>
    <s v="F001-001729"/>
    <d v="2024-02-16T00:00:00"/>
    <n v="38"/>
    <x v="1"/>
    <n v="745"/>
    <x v="0"/>
    <m/>
    <m/>
    <m/>
    <m/>
    <m/>
    <m/>
    <m/>
    <m/>
    <m/>
  </r>
  <r>
    <x v="13"/>
    <x v="0"/>
    <x v="3"/>
    <s v="NO"/>
    <s v="KOMATSU"/>
    <x v="3"/>
    <s v="-"/>
    <s v="-"/>
    <s v="PC2732"/>
    <s v="-"/>
    <s v="-"/>
    <s v="-"/>
    <s v="-"/>
    <s v="NO"/>
    <s v="-"/>
    <d v="2024-01-08T00:00:00"/>
    <s v="LUIS HUERTA"/>
    <m/>
    <m/>
    <m/>
    <m/>
    <s v="246124-E"/>
    <m/>
    <x v="1"/>
    <n v="7"/>
    <d v="2024-01-16T00:00:00"/>
    <n v="9"/>
    <s v="246124-C"/>
    <n v="6365.57"/>
    <d v="2024-02-08T00:00:00"/>
    <n v="24"/>
    <m/>
    <n v="4400552258"/>
    <m/>
    <d v="2024-02-08T00:00:00"/>
    <x v="4"/>
    <s v="EN TIEMPO"/>
    <n v="1"/>
    <s v="246124-IF"/>
    <s v="EG07-00912"/>
    <s v="F001-001730"/>
    <d v="2024-02-16T00:00:00"/>
    <n v="38"/>
    <x v="1"/>
    <n v="745"/>
    <x v="0"/>
    <m/>
    <m/>
    <m/>
    <m/>
    <m/>
    <m/>
    <m/>
    <m/>
    <m/>
  </r>
  <r>
    <x v="14"/>
    <x v="0"/>
    <x v="5"/>
    <s v="SI"/>
    <s v="KOMATSU"/>
    <x v="4"/>
    <s v="-"/>
    <s v="HT105"/>
    <s v="58B-50-10100"/>
    <s v="TA197699"/>
    <s v="-"/>
    <s v="-"/>
    <n v="100957708"/>
    <s v="NO"/>
    <s v="-"/>
    <d v="2024-01-08T00:00:00"/>
    <s v="LUIS HUERTA"/>
    <m/>
    <m/>
    <m/>
    <m/>
    <s v="246224-E"/>
    <m/>
    <x v="1"/>
    <n v="7"/>
    <d v="2024-01-11T00:00:00"/>
    <n v="4"/>
    <s v="246224-C"/>
    <n v="17787.23"/>
    <d v="2024-01-16T00:00:00"/>
    <n v="6"/>
    <m/>
    <n v="4400546497"/>
    <m/>
    <d v="2024-01-16T00:00:00"/>
    <x v="6"/>
    <s v="DEMORA"/>
    <n v="2"/>
    <s v="246224-IF"/>
    <s v="EG07-00852"/>
    <s v="F001-001676"/>
    <d v="2024-01-22T00:00:00"/>
    <n v="16"/>
    <x v="1"/>
    <n v="745"/>
    <x v="2"/>
    <m/>
    <m/>
    <m/>
    <m/>
    <m/>
    <m/>
    <m/>
    <m/>
    <m/>
  </r>
  <r>
    <x v="15"/>
    <x v="0"/>
    <x v="5"/>
    <s v="SI"/>
    <s v="KOMATSU"/>
    <x v="3"/>
    <s v="RH"/>
    <s v="HT002"/>
    <s v="EM8844"/>
    <s v="TA197935"/>
    <s v="-"/>
    <s v="-"/>
    <n v="101099592"/>
    <s v="NO"/>
    <s v="TL04-001049"/>
    <d v="2024-01-08T00:00:00"/>
    <s v="LUIS HUERTA"/>
    <m/>
    <m/>
    <m/>
    <m/>
    <s v="246324-E"/>
    <m/>
    <x v="2"/>
    <n v="5"/>
    <d v="2024-01-18T00:00:00"/>
    <n v="11"/>
    <s v="246324-C"/>
    <n v="10547.23"/>
    <d v="2024-01-17T00:00:00"/>
    <n v="0"/>
    <m/>
    <n v="4400544755"/>
    <m/>
    <d v="2024-02-13T00:00:00"/>
    <x v="7"/>
    <s v="EN TIEMPO"/>
    <n v="28"/>
    <s v="246324-IF"/>
    <s v="EG07-00932"/>
    <s v="F001-001715"/>
    <d v="2024-02-16T00:00:00"/>
    <n v="41"/>
    <x v="1"/>
    <n v="743"/>
    <x v="0"/>
    <m/>
    <m/>
    <m/>
    <m/>
    <m/>
    <m/>
    <m/>
    <m/>
    <m/>
  </r>
  <r>
    <x v="16"/>
    <x v="0"/>
    <x v="6"/>
    <s v="SI"/>
    <s v="CATERPILLAR"/>
    <x v="5"/>
    <s v="RH"/>
    <s v="DZ012"/>
    <s v="521-8423"/>
    <s v="TA197923"/>
    <s v="-"/>
    <s v="-"/>
    <n v="101074708"/>
    <s v="NO"/>
    <s v="TL04-001049"/>
    <d v="2024-01-08T00:00:00"/>
    <s v="LUIS HUERTA"/>
    <m/>
    <m/>
    <m/>
    <m/>
    <s v="246424-E"/>
    <m/>
    <x v="2"/>
    <n v="5"/>
    <d v="2024-01-18T00:00:00"/>
    <n v="11"/>
    <s v="246424-C"/>
    <n v="5177.55"/>
    <d v="2024-01-18T00:00:00"/>
    <n v="1"/>
    <m/>
    <n v="4400544754"/>
    <m/>
    <d v="2024-03-13T00:00:00"/>
    <x v="8"/>
    <s v="EN TIEMPO"/>
    <n v="56"/>
    <s v="246424-IF"/>
    <s v="EG07-001017"/>
    <s v="F001-001779"/>
    <d v="2024-03-18T00:00:00"/>
    <n v="70"/>
    <x v="1"/>
    <n v="743"/>
    <x v="0"/>
    <m/>
    <m/>
    <m/>
    <m/>
    <m/>
    <m/>
    <m/>
    <m/>
    <m/>
  </r>
  <r>
    <x v="17"/>
    <x v="1"/>
    <x v="7"/>
    <s v="NO"/>
    <s v="CATERPILLAR"/>
    <x v="2"/>
    <m/>
    <s v="EQ3134"/>
    <s v="314-9248"/>
    <s v="-"/>
    <s v="-"/>
    <s v="-"/>
    <s v="-"/>
    <s v="NO"/>
    <m/>
    <d v="2024-01-10T00:00:00"/>
    <s v="LUIS HUERTA"/>
    <m/>
    <m/>
    <m/>
    <m/>
    <s v="246524-E"/>
    <m/>
    <x v="3"/>
    <n v="2"/>
    <d v="2024-01-10T00:00:00"/>
    <n v="1"/>
    <s v="246524-C"/>
    <n v="10900"/>
    <m/>
    <s v=""/>
    <m/>
    <m/>
    <m/>
    <m/>
    <x v="0"/>
    <m/>
    <m/>
    <m/>
    <m/>
    <m/>
    <m/>
    <n v="738"/>
    <x v="0"/>
    <n v="738"/>
    <x v="0"/>
    <m/>
    <m/>
    <m/>
    <m/>
    <m/>
    <m/>
    <m/>
    <m/>
    <m/>
  </r>
  <r>
    <x v="18"/>
    <x v="1"/>
    <x v="7"/>
    <s v="NO"/>
    <s v="CATERPILLAR"/>
    <x v="2"/>
    <m/>
    <s v="EQ3134"/>
    <s v="314-9248"/>
    <s v="-"/>
    <s v="-"/>
    <s v="-"/>
    <s v="-"/>
    <s v="NO"/>
    <m/>
    <d v="2024-01-10T00:00:00"/>
    <s v="LUIS HUERTA"/>
    <m/>
    <m/>
    <m/>
    <m/>
    <s v="246624-E"/>
    <m/>
    <x v="3"/>
    <n v="2"/>
    <d v="2024-01-10T00:00:00"/>
    <n v="1"/>
    <s v="246624-C"/>
    <n v="10900"/>
    <m/>
    <s v=""/>
    <m/>
    <m/>
    <m/>
    <m/>
    <x v="0"/>
    <m/>
    <m/>
    <m/>
    <m/>
    <m/>
    <m/>
    <n v="738"/>
    <x v="0"/>
    <n v="738"/>
    <x v="0"/>
    <m/>
    <m/>
    <m/>
    <m/>
    <m/>
    <m/>
    <m/>
    <m/>
    <m/>
  </r>
  <r>
    <x v="19"/>
    <x v="0"/>
    <x v="8"/>
    <s v="SI"/>
    <s v="CATERPILLAR"/>
    <x v="6"/>
    <s v="RH"/>
    <s v="RT007"/>
    <s v="516-8026"/>
    <s v="TA197928"/>
    <m/>
    <n v="8000"/>
    <n v="101075112"/>
    <s v="NO"/>
    <s v="TL04-001088"/>
    <d v="2024-01-09T00:00:00"/>
    <s v="LUIS HUERTA"/>
    <m/>
    <m/>
    <m/>
    <m/>
    <s v="246724-E"/>
    <m/>
    <x v="3"/>
    <n v="1"/>
    <d v="2024-01-18T00:00:00"/>
    <n v="10"/>
    <s v="246724-C"/>
    <n v="6552.46"/>
    <d v="2024-01-18T00:00:00"/>
    <n v="1"/>
    <m/>
    <n v="4400545632"/>
    <m/>
    <d v="2024-04-02T00:00:00"/>
    <x v="9"/>
    <s v="DEMORA"/>
    <n v="77"/>
    <s v="246724-IF"/>
    <s v="EG07-001085"/>
    <s v="F001-001813"/>
    <d v="2024-04-11T00:00:00"/>
    <n v="86"/>
    <x v="1"/>
    <n v="738"/>
    <x v="0"/>
    <m/>
    <m/>
    <m/>
    <m/>
    <m/>
    <m/>
    <m/>
    <m/>
    <m/>
  </r>
  <r>
    <x v="20"/>
    <x v="0"/>
    <x v="8"/>
    <s v="SI"/>
    <s v="CATERPILLAR"/>
    <x v="6"/>
    <s v="LH"/>
    <s v="RT007"/>
    <s v="516-8027"/>
    <s v="TA197927"/>
    <m/>
    <n v="8000"/>
    <n v="101075111"/>
    <s v="NO"/>
    <s v="TL04-001088"/>
    <d v="2024-01-10T00:00:00"/>
    <s v="LUIS HUERTA"/>
    <m/>
    <m/>
    <m/>
    <m/>
    <s v="246824-E"/>
    <m/>
    <x v="3"/>
    <n v="2"/>
    <d v="2024-01-18T00:00:00"/>
    <n v="9"/>
    <s v="246824-C"/>
    <n v="6552.46"/>
    <d v="2024-01-18T00:00:00"/>
    <n v="1"/>
    <m/>
    <n v="4400545631"/>
    <m/>
    <d v="2024-04-10T00:00:00"/>
    <x v="9"/>
    <s v="EN TIEMPO"/>
    <n v="77"/>
    <s v="246824-IF"/>
    <s v="EG07-001080"/>
    <s v="F001-001814"/>
    <d v="2024-04-11T00:00:00"/>
    <n v="86"/>
    <x v="1"/>
    <n v="738"/>
    <x v="0"/>
    <m/>
    <m/>
    <m/>
    <m/>
    <m/>
    <m/>
    <m/>
    <m/>
    <m/>
  </r>
  <r>
    <x v="21"/>
    <x v="0"/>
    <x v="9"/>
    <s v="SI"/>
    <s v="CATERPILLAR"/>
    <x v="0"/>
    <s v="LH"/>
    <s v="GR003"/>
    <s v="605-8794"/>
    <s v="TA197948"/>
    <m/>
    <n v="8000"/>
    <n v="101102957"/>
    <s v="NO"/>
    <s v="TL04-001088"/>
    <d v="2024-01-12T00:00:00"/>
    <s v="LUIS HUERTA"/>
    <m/>
    <m/>
    <m/>
    <m/>
    <s v="246924-E"/>
    <m/>
    <x v="3"/>
    <n v="4"/>
    <d v="2024-01-18T00:00:00"/>
    <n v="7"/>
    <s v="246924-C"/>
    <n v="2899.18"/>
    <d v="2024-01-18T00:00:00"/>
    <n v="1"/>
    <m/>
    <n v="4400545635"/>
    <m/>
    <d v="2024-03-30T00:00:00"/>
    <x v="10"/>
    <s v="DEMORA"/>
    <n v="75"/>
    <s v="246924-IF"/>
    <s v="EG07-001071"/>
    <s v="F001-001810"/>
    <d v="2024-04-04T00:00:00"/>
    <n v="84"/>
    <x v="1"/>
    <n v="738"/>
    <x v="0"/>
    <m/>
    <m/>
    <m/>
    <m/>
    <m/>
    <m/>
    <m/>
    <m/>
    <m/>
  </r>
  <r>
    <x v="22"/>
    <x v="1"/>
    <x v="10"/>
    <s v="SI"/>
    <s v="CATERPILLAR"/>
    <x v="2"/>
    <s v="LH"/>
    <s v="EQ3138"/>
    <n v="1946171"/>
    <s v="SAP3200925"/>
    <n v="16043"/>
    <n v="18000"/>
    <s v="ID S231809-2"/>
    <s v="NO"/>
    <s v="EG07-00832"/>
    <d v="2024-01-11T00:00:00"/>
    <s v="LUIS HUERTA"/>
    <m/>
    <m/>
    <m/>
    <m/>
    <s v="247024-E"/>
    <m/>
    <x v="4"/>
    <n v="2"/>
    <d v="2024-01-22T00:00:00"/>
    <n v="12"/>
    <s v="247024-C"/>
    <n v="8278.49"/>
    <d v="2024-02-07T00:00:00"/>
    <n v="17"/>
    <m/>
    <n v="4500463609"/>
    <m/>
    <d v="2024-02-16T00:00:00"/>
    <x v="11"/>
    <s v="DEMORA"/>
    <n v="13"/>
    <s v="247024-IF"/>
    <s v="EG07-00955"/>
    <s v="F001-001738"/>
    <d v="2024-02-23T00:00:00"/>
    <n v="41"/>
    <x v="1"/>
    <n v="737"/>
    <x v="0"/>
    <m/>
    <m/>
    <m/>
    <m/>
    <m/>
    <m/>
    <m/>
    <m/>
    <m/>
  </r>
  <r>
    <x v="23"/>
    <x v="1"/>
    <x v="11"/>
    <s v="SI"/>
    <s v="CATERPILLAR"/>
    <x v="7"/>
    <s v="RH"/>
    <s v="EQ3090"/>
    <s v="121-2071"/>
    <s v="SAP3230079"/>
    <n v="9067"/>
    <n v="30000"/>
    <s v="ID S231809-1"/>
    <s v="NO"/>
    <s v="EG07-00832"/>
    <d v="2024-01-10T00:00:00"/>
    <s v="LUIS HUERTA"/>
    <m/>
    <m/>
    <m/>
    <m/>
    <s v="247124-E"/>
    <m/>
    <x v="4"/>
    <n v="1"/>
    <d v="2024-01-22T00:00:00"/>
    <n v="13"/>
    <s v="247124-C"/>
    <n v="23096.51"/>
    <d v="2024-02-07T00:00:00"/>
    <n v="17"/>
    <m/>
    <n v="4500463608"/>
    <m/>
    <d v="2024-02-26T00:00:00"/>
    <x v="12"/>
    <s v="DEMORA"/>
    <n v="21"/>
    <s v="247124-IF"/>
    <s v="EG07-00980"/>
    <s v="F001-001749"/>
    <d v="2024-02-29T00:00:00"/>
    <n v="49"/>
    <x v="1"/>
    <n v="737"/>
    <x v="0"/>
    <m/>
    <m/>
    <m/>
    <m/>
    <m/>
    <m/>
    <m/>
    <m/>
    <m/>
  </r>
  <r>
    <x v="24"/>
    <x v="1"/>
    <x v="6"/>
    <s v="NO"/>
    <s v="CATERPILLAR"/>
    <x v="8"/>
    <s v="RH"/>
    <s v="EQ6111"/>
    <s v="561-7470"/>
    <s v="SAP3217965"/>
    <n v="15820"/>
    <n v="18000"/>
    <s v="ID S231769-1"/>
    <s v="NO"/>
    <s v="EG07-05487"/>
    <d v="2024-01-12T00:00:00"/>
    <s v="LUIS HUERTA"/>
    <m/>
    <m/>
    <m/>
    <m/>
    <s v="247224-E"/>
    <m/>
    <x v="4"/>
    <n v="3"/>
    <d v="2024-01-22T00:00:00"/>
    <n v="11"/>
    <s v="247224-C"/>
    <n v="3771.88"/>
    <d v="2024-02-07T00:00:00"/>
    <n v="17"/>
    <m/>
    <n v="4500461189"/>
    <m/>
    <d v="2024-02-23T00:00:00"/>
    <x v="12"/>
    <s v="DEMORA"/>
    <n v="21"/>
    <s v="247224-IF"/>
    <s v="EG07-00983"/>
    <s v="F001-001764"/>
    <d v="2024-03-08T00:00:00"/>
    <n v="49"/>
    <x v="1"/>
    <n v="737"/>
    <x v="0"/>
    <m/>
    <m/>
    <m/>
    <m/>
    <m/>
    <m/>
    <m/>
    <m/>
    <m/>
  </r>
  <r>
    <x v="25"/>
    <x v="1"/>
    <x v="11"/>
    <s v="NO"/>
    <s v="KOMATSU"/>
    <x v="3"/>
    <s v="RH"/>
    <s v="EQ3114"/>
    <s v="EM8355"/>
    <s v="SAP3236762"/>
    <n v="6385"/>
    <n v="30000"/>
    <s v="ID S240005-1"/>
    <s v="NO"/>
    <s v="EG07-05487"/>
    <d v="2024-01-11T00:00:00"/>
    <s v="LUIS HUERTA"/>
    <m/>
    <m/>
    <m/>
    <m/>
    <s v="247324-E"/>
    <m/>
    <x v="4"/>
    <n v="2"/>
    <d v="2024-01-23T00:00:00"/>
    <n v="13"/>
    <s v="247324-C"/>
    <n v="13874.19"/>
    <d v="2024-02-07T00:00:00"/>
    <n v="16"/>
    <m/>
    <n v="4500464274"/>
    <m/>
    <d v="2024-03-15T00:00:00"/>
    <x v="13"/>
    <s v="EN TIEMPO"/>
    <n v="37"/>
    <s v="247324-IF"/>
    <s v="EG07-001023"/>
    <s v="F001-01772"/>
    <d v="2024-03-15T00:00:00"/>
    <n v="65"/>
    <x v="1"/>
    <n v="737"/>
    <x v="0"/>
    <m/>
    <m/>
    <m/>
    <m/>
    <m/>
    <m/>
    <m/>
    <m/>
    <m/>
  </r>
  <r>
    <x v="26"/>
    <x v="0"/>
    <x v="5"/>
    <s v="SI"/>
    <s v="KOMATSU"/>
    <x v="3"/>
    <s v="LH"/>
    <s v="HT027"/>
    <s v="EM8844"/>
    <s v="TA197959"/>
    <m/>
    <n v="30000"/>
    <n v="100993509"/>
    <s v="NO"/>
    <s v="TL04-001150"/>
    <d v="2024-01-16T00:00:00"/>
    <s v="LUIS HUERTA"/>
    <m/>
    <m/>
    <m/>
    <m/>
    <s v="247424-E"/>
    <m/>
    <x v="5"/>
    <n v="1"/>
    <d v="2024-01-24T00:00:00"/>
    <n v="9"/>
    <s v="247424-C"/>
    <n v="10547.23"/>
    <d v="2024-02-12T00:00:00"/>
    <n v="20"/>
    <m/>
    <n v="4400546490"/>
    <m/>
    <d v="2024-02-22T00:00:00"/>
    <x v="14"/>
    <s v="DEMORA"/>
    <n v="19"/>
    <s v="247724-IF"/>
    <s v="EG07-00988"/>
    <s v="F001-001762"/>
    <d v="2024-03-08T00:00:00"/>
    <n v="46"/>
    <x v="1"/>
    <n v="731"/>
    <x v="0"/>
    <m/>
    <m/>
    <m/>
    <m/>
    <m/>
    <m/>
    <m/>
    <m/>
    <m/>
  </r>
  <r>
    <x v="27"/>
    <x v="0"/>
    <x v="12"/>
    <s v="SI"/>
    <s v="KOMATSU"/>
    <x v="3"/>
    <m/>
    <s v="HT025"/>
    <s v="EM0241"/>
    <s v="TA197970"/>
    <m/>
    <n v="12000"/>
    <n v="101085669"/>
    <s v="NO"/>
    <s v="TL04-001150"/>
    <d v="2024-01-16T00:00:00"/>
    <s v="LUIS HUERTA"/>
    <m/>
    <m/>
    <m/>
    <m/>
    <s v="247524-E"/>
    <m/>
    <x v="5"/>
    <n v="1"/>
    <d v="2024-01-24T00:00:00"/>
    <n v="9"/>
    <s v="247524-C"/>
    <n v="2783.14"/>
    <d v="2024-02-12T00:00:00"/>
    <n v="20"/>
    <m/>
    <n v="4400546493"/>
    <m/>
    <d v="2024-02-13T00:00:00"/>
    <x v="7"/>
    <s v="EN TIEMPO"/>
    <n v="2"/>
    <s v="247524-IF"/>
    <s v="EG07-00930"/>
    <s v="F001-001714"/>
    <d v="2024-02-16T00:00:00"/>
    <n v="29"/>
    <x v="1"/>
    <n v="731"/>
    <x v="0"/>
    <m/>
    <m/>
    <m/>
    <m/>
    <m/>
    <m/>
    <m/>
    <m/>
    <m/>
  </r>
  <r>
    <x v="28"/>
    <x v="0"/>
    <x v="13"/>
    <s v="SI"/>
    <s v="CWS"/>
    <x v="9"/>
    <m/>
    <s v="CR001"/>
    <n v="1003775"/>
    <s v="TA197981"/>
    <m/>
    <n v="12000"/>
    <n v="10334850"/>
    <s v="NO"/>
    <s v="TL04-001150"/>
    <d v="2024-01-19T00:00:00"/>
    <s v="LUIS HUERTA"/>
    <m/>
    <m/>
    <m/>
    <m/>
    <s v="247624-E"/>
    <m/>
    <x v="5"/>
    <n v="4"/>
    <d v="2024-01-24T00:00:00"/>
    <n v="6"/>
    <s v="247624-C"/>
    <n v="1879.62"/>
    <d v="2024-01-25T00:00:00"/>
    <n v="2"/>
    <m/>
    <n v="4400546514"/>
    <m/>
    <d v="2024-03-30T00:00:00"/>
    <x v="10"/>
    <s v="DEMORA"/>
    <n v="68"/>
    <s v="247624-IF"/>
    <s v="EG07-001072"/>
    <s v="F001-001808"/>
    <d v="2024-04-04T00:00:00"/>
    <n v="77"/>
    <x v="1"/>
    <n v="731"/>
    <x v="0"/>
    <m/>
    <m/>
    <m/>
    <m/>
    <m/>
    <m/>
    <m/>
    <m/>
    <m/>
  </r>
  <r>
    <x v="29"/>
    <x v="0"/>
    <x v="14"/>
    <s v="SI"/>
    <s v="CATERPILLAR"/>
    <x v="0"/>
    <m/>
    <s v="CR001"/>
    <s v="553-0359"/>
    <s v="TA197982"/>
    <m/>
    <n v="8000"/>
    <n v="101074745"/>
    <s v="NO"/>
    <s v="TL04-001150"/>
    <d v="2024-01-18T00:00:00"/>
    <s v="LUIS HUERTA"/>
    <m/>
    <m/>
    <m/>
    <m/>
    <s v="247724-E"/>
    <m/>
    <x v="5"/>
    <n v="3"/>
    <d v="2024-01-24T00:00:00"/>
    <n v="7"/>
    <s v="247724-C"/>
    <n v="2472.33"/>
    <d v="2024-01-25T00:00:00"/>
    <n v="2"/>
    <m/>
    <n v="4400546501"/>
    <m/>
    <d v="2024-02-16T00:00:00"/>
    <x v="15"/>
    <s v="EN TIEMPO"/>
    <n v="23"/>
    <s v="247724-IF"/>
    <s v="EG07-00943"/>
    <s v="F001-001750"/>
    <d v="2024-02-29T00:00:00"/>
    <n v="32"/>
    <x v="1"/>
    <n v="731"/>
    <x v="0"/>
    <m/>
    <m/>
    <m/>
    <m/>
    <m/>
    <m/>
    <m/>
    <m/>
    <m/>
  </r>
  <r>
    <x v="30"/>
    <x v="0"/>
    <x v="9"/>
    <s v="SI"/>
    <s v="CATERPILLAR"/>
    <x v="0"/>
    <m/>
    <s v="CR001"/>
    <s v="605-8794"/>
    <s v="TA197983"/>
    <m/>
    <n v="8000"/>
    <n v="101074752"/>
    <s v="NO"/>
    <s v="TL04-001150"/>
    <d v="2024-01-16T00:00:00"/>
    <s v="LUIS HUERTA"/>
    <m/>
    <m/>
    <m/>
    <m/>
    <s v="247824-E"/>
    <m/>
    <x v="5"/>
    <n v="1"/>
    <d v="2024-01-24T00:00:00"/>
    <n v="9"/>
    <s v="247824-C"/>
    <n v="2012.76"/>
    <d v="2024-01-31T00:00:00"/>
    <n v="8"/>
    <m/>
    <n v="4400546499"/>
    <m/>
    <d v="2024-03-30T00:00:00"/>
    <x v="10"/>
    <s v="DEMORA"/>
    <n v="62"/>
    <s v="247824-IF"/>
    <s v="EG07-001073"/>
    <s v="F001-001809"/>
    <d v="2024-04-04T00:00:00"/>
    <n v="77"/>
    <x v="1"/>
    <n v="731"/>
    <x v="0"/>
    <m/>
    <m/>
    <m/>
    <m/>
    <m/>
    <m/>
    <m/>
    <m/>
    <m/>
  </r>
  <r>
    <x v="31"/>
    <x v="0"/>
    <x v="15"/>
    <s v="SI"/>
    <s v="CATERPILLAR"/>
    <x v="6"/>
    <m/>
    <s v="RT003"/>
    <s v="502-5819"/>
    <s v="TA197984"/>
    <m/>
    <n v="12000"/>
    <n v="100990410"/>
    <s v="NO"/>
    <s v="TL04-001150"/>
    <d v="2024-01-16T00:00:00"/>
    <s v="LUIS HUERTA"/>
    <m/>
    <m/>
    <m/>
    <m/>
    <s v="247924-E"/>
    <m/>
    <x v="5"/>
    <n v="1"/>
    <d v="2024-01-24T00:00:00"/>
    <n v="9"/>
    <s v="247924-C"/>
    <n v="7244.36"/>
    <d v="2024-01-31T00:00:00"/>
    <n v="8"/>
    <m/>
    <n v="4400546513"/>
    <m/>
    <d v="2024-03-01T00:00:00"/>
    <x v="14"/>
    <s v="EN TIEMPO"/>
    <n v="31"/>
    <s v="247924-IF"/>
    <s v="EG07-00987"/>
    <s v="F001-001753"/>
    <d v="2024-03-08T00:00:00"/>
    <n v="46"/>
    <x v="1"/>
    <n v="731"/>
    <x v="0"/>
    <m/>
    <m/>
    <m/>
    <m/>
    <m/>
    <m/>
    <m/>
    <m/>
    <m/>
  </r>
  <r>
    <x v="32"/>
    <x v="0"/>
    <x v="12"/>
    <s v="SI"/>
    <s v="CATERPILLAR"/>
    <x v="6"/>
    <m/>
    <s v="RT006"/>
    <s v="6E-1244"/>
    <s v="TA197985"/>
    <m/>
    <n v="8000"/>
    <n v="101075104"/>
    <s v="NO"/>
    <s v="TL04-001150"/>
    <d v="2024-01-16T00:00:00"/>
    <s v="LUIS HUERTA"/>
    <m/>
    <m/>
    <m/>
    <m/>
    <s v="248024-E"/>
    <m/>
    <x v="5"/>
    <n v="1"/>
    <d v="2024-01-24T00:00:00"/>
    <n v="9"/>
    <s v="248024-C"/>
    <n v="2030.5"/>
    <d v="2024-01-31T00:00:00"/>
    <n v="8"/>
    <m/>
    <n v="4400546512"/>
    <m/>
    <d v="2024-02-22T00:00:00"/>
    <x v="16"/>
    <s v="EN TIEMPO"/>
    <n v="23"/>
    <s v="248024-IF"/>
    <s v="EG07-00964"/>
    <s v="F001-001758"/>
    <d v="2024-03-08T00:00:00"/>
    <n v="38"/>
    <x v="1"/>
    <n v="731"/>
    <x v="0"/>
    <m/>
    <m/>
    <m/>
    <m/>
    <m/>
    <m/>
    <m/>
    <m/>
    <m/>
  </r>
  <r>
    <x v="33"/>
    <x v="0"/>
    <x v="15"/>
    <s v="SI"/>
    <s v="KOMATSU"/>
    <x v="10"/>
    <m/>
    <s v="DZ003"/>
    <s v="707-0300-153"/>
    <s v="TA197993"/>
    <m/>
    <n v="12000"/>
    <n v="101086451"/>
    <s v="NO"/>
    <s v="TL04-001150"/>
    <d v="2024-01-17T00:00:00"/>
    <s v="LUIS HUERTA"/>
    <m/>
    <m/>
    <m/>
    <m/>
    <s v="248124-E"/>
    <m/>
    <x v="5"/>
    <n v="2"/>
    <d v="2024-01-24T00:00:00"/>
    <n v="8"/>
    <s v="248124-C"/>
    <n v="4757.42"/>
    <d v="2024-01-31T00:00:00"/>
    <n v="8"/>
    <m/>
    <n v="4400547029"/>
    <m/>
    <d v="2024-03-06T00:00:00"/>
    <x v="17"/>
    <s v="EN TIEMPO"/>
    <n v="36"/>
    <s v="248124-IF"/>
    <s v="EG07-01000"/>
    <s v="F001-001761"/>
    <d v="2024-03-08T00:00:00"/>
    <n v="51"/>
    <x v="1"/>
    <n v="731"/>
    <x v="0"/>
    <m/>
    <m/>
    <m/>
    <m/>
    <m/>
    <m/>
    <m/>
    <m/>
    <m/>
  </r>
  <r>
    <x v="34"/>
    <x v="0"/>
    <x v="11"/>
    <s v="SI"/>
    <s v="KOMATSU"/>
    <x v="3"/>
    <m/>
    <m/>
    <s v="EM8355"/>
    <s v="TA197966"/>
    <m/>
    <n v="12000"/>
    <n v="100979916"/>
    <s v="NO"/>
    <s v="TL04-001150"/>
    <d v="2024-01-19T00:00:00"/>
    <s v="LUIS HUERTA"/>
    <m/>
    <m/>
    <m/>
    <m/>
    <s v="248224-E"/>
    <m/>
    <x v="5"/>
    <n v="4"/>
    <d v="2024-01-24T00:00:00"/>
    <n v="6"/>
    <s v="248224-C"/>
    <n v="20282.63"/>
    <d v="2024-01-31T00:00:00"/>
    <n v="8"/>
    <m/>
    <n v="4400546215"/>
    <m/>
    <d v="2024-03-06T00:00:00"/>
    <x v="17"/>
    <s v="EN TIEMPO"/>
    <n v="36"/>
    <s v="248224-IF"/>
    <s v="EG07-01001"/>
    <s v="F001-001760"/>
    <d v="2024-03-08T00:00:00"/>
    <n v="51"/>
    <x v="1"/>
    <n v="731"/>
    <x v="0"/>
    <m/>
    <m/>
    <m/>
    <m/>
    <m/>
    <m/>
    <m/>
    <m/>
    <m/>
  </r>
  <r>
    <x v="35"/>
    <x v="0"/>
    <x v="11"/>
    <s v="SI"/>
    <s v="KOMATSU"/>
    <x v="3"/>
    <m/>
    <m/>
    <s v="EM8355"/>
    <s v="TA197969"/>
    <m/>
    <n v="12000"/>
    <n v="100979917"/>
    <s v="NO"/>
    <s v="TL04-001150"/>
    <d v="2024-01-19T00:00:00"/>
    <s v="LUIS HUERTA"/>
    <m/>
    <m/>
    <m/>
    <m/>
    <s v="248324-E"/>
    <m/>
    <x v="5"/>
    <n v="4"/>
    <d v="2024-01-24T00:00:00"/>
    <n v="6"/>
    <s v="248324-C"/>
    <n v="20282.63"/>
    <d v="2024-01-25T00:00:00"/>
    <n v="2"/>
    <m/>
    <n v="4400546216"/>
    <m/>
    <d v="2024-03-05T00:00:00"/>
    <x v="18"/>
    <s v="EN TIEMPO"/>
    <n v="41"/>
    <s v="248324-IF"/>
    <s v="EG07-00996"/>
    <s v="F001-001759"/>
    <d v="2024-03-08T00:00:00"/>
    <n v="50"/>
    <x v="1"/>
    <n v="731"/>
    <x v="0"/>
    <m/>
    <m/>
    <m/>
    <m/>
    <m/>
    <m/>
    <m/>
    <m/>
    <m/>
  </r>
  <r>
    <x v="36"/>
    <x v="1"/>
    <x v="12"/>
    <s v="NO"/>
    <s v="CATERPILLAR"/>
    <x v="11"/>
    <s v="RH"/>
    <s v="EQ7109"/>
    <n v="4892406"/>
    <s v="SAP3256180"/>
    <n v="2838"/>
    <n v="13000"/>
    <s v="ID S240068-7"/>
    <s v="NO"/>
    <s v="EG07-05667"/>
    <d v="2024-01-20T00:00:00"/>
    <s v="LUIS HUERTA"/>
    <m/>
    <m/>
    <m/>
    <m/>
    <s v="248424-E"/>
    <m/>
    <x v="6"/>
    <n v="2"/>
    <d v="2024-01-30T00:00:00"/>
    <n v="11"/>
    <s v="248424-C"/>
    <n v="4548.2299999999996"/>
    <d v="2024-02-15T00:00:00"/>
    <n v="17"/>
    <m/>
    <n v="4500467535"/>
    <m/>
    <d v="2024-03-13T00:00:00"/>
    <x v="19"/>
    <s v="DEMORA"/>
    <n v="51"/>
    <s v="248424-IF"/>
    <s v="EG07-001088"/>
    <s v="F001-001816"/>
    <d v="2024-04-11T00:00:00"/>
    <n v="78"/>
    <x v="1"/>
    <n v="728"/>
    <x v="0"/>
    <m/>
    <m/>
    <m/>
    <m/>
    <m/>
    <m/>
    <m/>
    <m/>
    <m/>
  </r>
  <r>
    <x v="37"/>
    <x v="1"/>
    <x v="3"/>
    <s v="SI"/>
    <s v="CATERPILLAR"/>
    <x v="2"/>
    <s v="P2"/>
    <s v="EQ3137"/>
    <n v="2777219"/>
    <s v="SAP3258225"/>
    <n v="918"/>
    <n v="16000"/>
    <s v="ID S240068-3"/>
    <s v="NO"/>
    <s v="EG07-05667"/>
    <d v="2024-01-24T00:00:00"/>
    <s v="LUIS HUERTA"/>
    <m/>
    <m/>
    <m/>
    <m/>
    <s v="248524-E"/>
    <m/>
    <x v="6"/>
    <n v="6"/>
    <d v="2024-01-30T00:00:00"/>
    <n v="7"/>
    <s v="248524-C"/>
    <n v="3627.83"/>
    <d v="2024-02-15T00:00:00"/>
    <n v="17"/>
    <m/>
    <n v="4500467541"/>
    <m/>
    <d v="2024-03-01T00:00:00"/>
    <x v="14"/>
    <s v="EN TIEMPO"/>
    <n v="16"/>
    <s v="248524-IF"/>
    <s v="EG07-00989"/>
    <s v="F001-001765"/>
    <d v="2024-03-08T00:00:00"/>
    <n v="43"/>
    <x v="1"/>
    <n v="728"/>
    <x v="0"/>
    <m/>
    <m/>
    <m/>
    <m/>
    <m/>
    <m/>
    <m/>
    <m/>
    <m/>
  </r>
  <r>
    <x v="38"/>
    <x v="1"/>
    <x v="10"/>
    <s v="SI"/>
    <s v="CATERPILLAR"/>
    <x v="12"/>
    <s v="RH"/>
    <s v="EQ5120"/>
    <n v="4164020"/>
    <s v="SAP2759693"/>
    <n v="17920"/>
    <n v="16000"/>
    <s v="ID S275969-3"/>
    <s v="NO"/>
    <s v="EG07-05667"/>
    <d v="2024-01-25T00:00:00"/>
    <s v="LUIS HUERTA"/>
    <m/>
    <m/>
    <m/>
    <m/>
    <s v="248624-E"/>
    <m/>
    <x v="6"/>
    <n v="7"/>
    <d v="2024-01-30T00:00:00"/>
    <n v="6"/>
    <s v="248624-C"/>
    <n v="7396.86"/>
    <d v="2024-02-05T00:00:00"/>
    <n v="7"/>
    <m/>
    <n v="4500467534"/>
    <m/>
    <d v="2024-03-13T00:00:00"/>
    <x v="20"/>
    <s v="DEMORA"/>
    <n v="55"/>
    <s v="248624-IF"/>
    <s v="EG07-001067"/>
    <s v="F001-001805"/>
    <d v="2024-04-04T00:00:00"/>
    <n v="72"/>
    <x v="1"/>
    <n v="728"/>
    <x v="0"/>
    <m/>
    <m/>
    <m/>
    <m/>
    <m/>
    <m/>
    <m/>
    <m/>
    <m/>
  </r>
  <r>
    <x v="39"/>
    <x v="1"/>
    <x v="8"/>
    <s v="SI"/>
    <s v="CATERPILLAR"/>
    <x v="13"/>
    <s v="LH"/>
    <s v="EQ6134"/>
    <n v="1098833"/>
    <s v="SAP2370938"/>
    <n v="21642"/>
    <n v="15000"/>
    <s v="ID S240041-1"/>
    <s v="NO"/>
    <s v="EG07-05667"/>
    <d v="2024-01-26T00:00:00"/>
    <s v="LUIS HUERTA"/>
    <m/>
    <m/>
    <m/>
    <m/>
    <s v="248724-E"/>
    <m/>
    <x v="6"/>
    <n v="8"/>
    <d v="2024-01-30T00:00:00"/>
    <n v="5"/>
    <s v="248724-C"/>
    <n v="3901.64"/>
    <d v="2024-02-12T00:00:00"/>
    <n v="14"/>
    <m/>
    <n v="4500465722"/>
    <m/>
    <d v="2024-03-01T00:00:00"/>
    <x v="12"/>
    <s v="EN TIEMPO"/>
    <n v="16"/>
    <s v="248724-IF"/>
    <s v="EG07-000982"/>
    <s v="F001-01773"/>
    <d v="2024-03-15T00:00:00"/>
    <n v="40"/>
    <x v="1"/>
    <n v="728"/>
    <x v="0"/>
    <m/>
    <m/>
    <m/>
    <m/>
    <m/>
    <m/>
    <m/>
    <m/>
    <m/>
  </r>
  <r>
    <x v="40"/>
    <x v="1"/>
    <x v="16"/>
    <s v="SI"/>
    <s v="CATERPILLAR"/>
    <x v="7"/>
    <s v="RH"/>
    <s v="EQ3075"/>
    <m/>
    <s v="SAP3231623"/>
    <n v="708"/>
    <n v="10000"/>
    <s v="ID S240050-2"/>
    <s v="SI"/>
    <s v="EG07-05667"/>
    <d v="2024-01-22T00:00:00"/>
    <s v="LUIS HUERTA"/>
    <m/>
    <m/>
    <m/>
    <m/>
    <s v="248824-E"/>
    <m/>
    <x v="6"/>
    <n v="4"/>
    <d v="2024-01-30T00:00:00"/>
    <n v="9"/>
    <s v="248824-C"/>
    <n v="12952"/>
    <d v="2024-02-28T00:00:00"/>
    <n v="30"/>
    <m/>
    <n v="4500466849"/>
    <m/>
    <d v="2024-03-13T00:00:00"/>
    <x v="21"/>
    <s v="DEMORA"/>
    <n v="24"/>
    <s v="248824-IF"/>
    <s v="EG07-001049"/>
    <s v="F001-001793"/>
    <d v="2024-03-26T00:00:00"/>
    <n v="64"/>
    <x v="1"/>
    <n v="728"/>
    <x v="0"/>
    <m/>
    <m/>
    <m/>
    <m/>
    <m/>
    <m/>
    <m/>
    <m/>
    <m/>
  </r>
  <r>
    <x v="41"/>
    <x v="1"/>
    <x v="15"/>
    <s v="NO"/>
    <s v="CATERPILLAR"/>
    <x v="5"/>
    <s v="RH"/>
    <s v="EQ6108"/>
    <n v="2520471"/>
    <s v="SAP3258743"/>
    <n v="8328"/>
    <n v="10000"/>
    <s v="ID S240050-1"/>
    <s v="NO"/>
    <s v="EG07-05667"/>
    <d v="2024-01-24T00:00:00"/>
    <s v="LUIS HUERTA"/>
    <m/>
    <m/>
    <m/>
    <m/>
    <s v="248924-E"/>
    <m/>
    <x v="6"/>
    <n v="6"/>
    <d v="2024-01-30T00:00:00"/>
    <n v="7"/>
    <s v="248924-C"/>
    <n v="5014.3599999999997"/>
    <d v="2024-02-05T00:00:00"/>
    <n v="7"/>
    <m/>
    <n v="4500466855"/>
    <m/>
    <d v="2024-03-15T00:00:00"/>
    <x v="22"/>
    <s v="DEMORA"/>
    <n v="66"/>
    <s v="248924-IF"/>
    <s v="EG07-001094"/>
    <s v="F001-001817"/>
    <d v="2024-04-11T00:00:00"/>
    <n v="83"/>
    <x v="1"/>
    <n v="728"/>
    <x v="0"/>
    <m/>
    <m/>
    <m/>
    <m/>
    <m/>
    <m/>
    <m/>
    <m/>
    <m/>
  </r>
  <r>
    <x v="42"/>
    <x v="1"/>
    <x v="4"/>
    <s v="NO"/>
    <s v="KOMATSU"/>
    <x v="3"/>
    <s v="P2"/>
    <s v="EQ3111"/>
    <s v="PC1116"/>
    <s v="SAP3233884"/>
    <n v="585"/>
    <n v="16000"/>
    <s v="ID S240058-1"/>
    <s v="NO"/>
    <s v="EG07-05667"/>
    <d v="2024-01-20T00:00:00"/>
    <s v="LUIS HUERTA"/>
    <m/>
    <m/>
    <m/>
    <m/>
    <s v="249024-E"/>
    <m/>
    <x v="6"/>
    <n v="2"/>
    <d v="2024-01-30T00:00:00"/>
    <n v="11"/>
    <s v="249024-C"/>
    <n v="3740.57"/>
    <d v="2024-02-05T00:00:00"/>
    <n v="7"/>
    <m/>
    <n v="4500467528"/>
    <m/>
    <d v="2024-02-12T00:00:00"/>
    <x v="23"/>
    <s v="EN TIEMPO"/>
    <n v="8"/>
    <s v="249024-IF"/>
    <s v="EG07-00926"/>
    <s v="F001-001725"/>
    <d v="2024-02-16T00:00:00"/>
    <n v="25"/>
    <x v="1"/>
    <n v="728"/>
    <x v="0"/>
    <m/>
    <m/>
    <m/>
    <m/>
    <m/>
    <m/>
    <m/>
    <m/>
    <m/>
  </r>
  <r>
    <x v="43"/>
    <x v="1"/>
    <x v="4"/>
    <s v="NO"/>
    <s v="KOMATSU"/>
    <x v="3"/>
    <s v="P1"/>
    <s v="EQ3111"/>
    <s v="PC1116"/>
    <s v="SAP3233904"/>
    <n v="18285"/>
    <n v="16000"/>
    <s v="ID S240005-2"/>
    <s v="NO"/>
    <s v="EG07-05667"/>
    <d v="2024-01-20T00:00:00"/>
    <s v="LUIS HUERTA"/>
    <m/>
    <m/>
    <m/>
    <m/>
    <s v="249124-E"/>
    <m/>
    <x v="6"/>
    <n v="2"/>
    <d v="2024-01-30T00:00:00"/>
    <n v="11"/>
    <s v="249124-C"/>
    <n v="3740.57"/>
    <d v="2024-02-05T00:00:00"/>
    <n v="7"/>
    <m/>
    <n v="4500464278"/>
    <m/>
    <d v="2024-02-19T00:00:00"/>
    <x v="11"/>
    <s v="EN TIEMPO"/>
    <n v="15"/>
    <s v="249124-IF"/>
    <s v="EG07-00954"/>
    <s v="F001-001739"/>
    <d v="2024-02-23T00:00:00"/>
    <n v="32"/>
    <x v="1"/>
    <n v="728"/>
    <x v="0"/>
    <m/>
    <m/>
    <m/>
    <m/>
    <m/>
    <m/>
    <m/>
    <m/>
    <m/>
  </r>
  <r>
    <x v="44"/>
    <x v="1"/>
    <x v="5"/>
    <s v="SI"/>
    <s v="KOMATSU"/>
    <x v="3"/>
    <s v="LH"/>
    <s v="EQ3111"/>
    <s v="EM8844"/>
    <s v="SAP3253302"/>
    <n v="27800"/>
    <n v="30000"/>
    <s v="ID S240068-5"/>
    <s v="NO"/>
    <s v="EG07-05667"/>
    <d v="2024-01-24T00:00:00"/>
    <s v="LUIS HUERTA"/>
    <m/>
    <m/>
    <m/>
    <m/>
    <s v="249224-E"/>
    <m/>
    <x v="6"/>
    <n v="6"/>
    <d v="2024-01-30T00:00:00"/>
    <n v="7"/>
    <s v="249224-C"/>
    <n v="9453.6"/>
    <d v="2024-02-05T00:00:00"/>
    <n v="7"/>
    <m/>
    <n v="4500467545"/>
    <m/>
    <d v="2024-03-08T00:00:00"/>
    <x v="24"/>
    <s v="DEMORA"/>
    <n v="44"/>
    <s v="249224-IF"/>
    <s v="EG07-001036"/>
    <s v="F001-001789"/>
    <d v="2024-03-22T00:00:00"/>
    <n v="61"/>
    <x v="1"/>
    <n v="728"/>
    <x v="0"/>
    <m/>
    <m/>
    <m/>
    <m/>
    <m/>
    <m/>
    <m/>
    <m/>
    <m/>
  </r>
  <r>
    <x v="45"/>
    <x v="1"/>
    <x v="11"/>
    <s v="SI"/>
    <s v="CATERPILLAR"/>
    <x v="2"/>
    <s v="RH"/>
    <s v="EQ3121"/>
    <n v="2898616"/>
    <s v="SAP3256337"/>
    <n v="30800"/>
    <n v="30000"/>
    <s v="ID S240068-1"/>
    <s v="NO"/>
    <s v="EG07-05667"/>
    <d v="2024-01-23T00:00:00"/>
    <s v="LUIS HUERTA"/>
    <m/>
    <m/>
    <m/>
    <m/>
    <s v="249324-E"/>
    <m/>
    <x v="6"/>
    <n v="5"/>
    <d v="2024-01-30T00:00:00"/>
    <n v="8"/>
    <s v="249324-C"/>
    <n v="23231"/>
    <d v="2024-02-05T00:00:00"/>
    <n v="7"/>
    <m/>
    <n v="4500467537"/>
    <m/>
    <d v="2024-03-15T00:00:00"/>
    <x v="22"/>
    <s v="DEMORA"/>
    <n v="66"/>
    <s v="249324-IF"/>
    <s v="EG07-001095"/>
    <s v="F001-001818"/>
    <d v="2024-04-11T00:00:00"/>
    <n v="83"/>
    <x v="1"/>
    <n v="728"/>
    <x v="0"/>
    <m/>
    <m/>
    <m/>
    <m/>
    <m/>
    <m/>
    <m/>
    <m/>
    <m/>
  </r>
  <r>
    <x v="46"/>
    <x v="1"/>
    <x v="11"/>
    <s v="SI"/>
    <s v="CATERPILLAR"/>
    <x v="2"/>
    <s v="LH"/>
    <s v="EQ3121"/>
    <n v="2898616"/>
    <s v="SAP3256338"/>
    <n v="30800"/>
    <n v="30000"/>
    <s v="ID S240068-4"/>
    <s v="NO"/>
    <s v="EG07-05667"/>
    <d v="2024-01-22T00:00:00"/>
    <s v="LUIS HUERTA"/>
    <m/>
    <m/>
    <m/>
    <m/>
    <s v="249424-E"/>
    <m/>
    <x v="6"/>
    <n v="4"/>
    <d v="2024-01-30T00:00:00"/>
    <n v="9"/>
    <s v="249424-C"/>
    <n v="23231"/>
    <d v="2024-02-05T00:00:00"/>
    <n v="7"/>
    <m/>
    <n v="4500467543"/>
    <m/>
    <d v="2024-03-15T00:00:00"/>
    <x v="24"/>
    <s v="DEMORA"/>
    <n v="44"/>
    <s v="249424-E"/>
    <s v="EG07-001037"/>
    <s v="F001-001790"/>
    <d v="2024-03-22T00:00:00"/>
    <n v="61"/>
    <x v="1"/>
    <n v="728"/>
    <x v="0"/>
    <m/>
    <m/>
    <m/>
    <m/>
    <m/>
    <m/>
    <m/>
    <m/>
    <m/>
  </r>
  <r>
    <x v="47"/>
    <x v="1"/>
    <x v="5"/>
    <s v="SI"/>
    <s v="CATERPILLAR"/>
    <x v="2"/>
    <s v="RH"/>
    <s v="EQ3121"/>
    <n v="2898619"/>
    <s v="SAP3258436"/>
    <n v="29889"/>
    <n v="30000"/>
    <s v="ID S240068-2"/>
    <s v="NO"/>
    <s v="EG07-05667"/>
    <d v="2024-01-24T00:00:00"/>
    <s v="LUIS HUERTA"/>
    <m/>
    <m/>
    <m/>
    <m/>
    <s v="249524-E"/>
    <m/>
    <x v="6"/>
    <n v="6"/>
    <d v="2024-02-02T00:00:00"/>
    <n v="10"/>
    <s v="249524-C"/>
    <n v="18345.34"/>
    <d v="2024-02-16T00:00:00"/>
    <n v="15"/>
    <m/>
    <n v="4500467538"/>
    <m/>
    <d v="2024-02-26T00:00:00"/>
    <x v="14"/>
    <s v="DEMORA"/>
    <n v="15"/>
    <s v="249524-IF"/>
    <s v="EG07-00990"/>
    <s v="F001-001766"/>
    <d v="2024-03-08T00:00:00"/>
    <n v="43"/>
    <x v="1"/>
    <n v="728"/>
    <x v="0"/>
    <m/>
    <m/>
    <m/>
    <m/>
    <m/>
    <m/>
    <m/>
    <m/>
    <m/>
  </r>
  <r>
    <x v="48"/>
    <x v="1"/>
    <x v="16"/>
    <s v="SI"/>
    <s v="CATERPILLAR"/>
    <x v="7"/>
    <s v="LH"/>
    <s v="EQ3075"/>
    <m/>
    <s v="SAP3231623"/>
    <n v="799"/>
    <n v="10000"/>
    <s v="ID S240050-3"/>
    <s v="SI"/>
    <s v="EG07-05667"/>
    <d v="2024-02-05T00:00:00"/>
    <s v="LUIS HUERTA"/>
    <m/>
    <m/>
    <m/>
    <m/>
    <s v="249624-E"/>
    <m/>
    <x v="6"/>
    <n v="18"/>
    <d v="2024-02-28T00:00:00"/>
    <n v="24"/>
    <s v="249624-C"/>
    <n v="12952"/>
    <d v="2024-03-15T00:00:00"/>
    <n v="17"/>
    <m/>
    <n v="4500466850"/>
    <m/>
    <d v="2024-03-30T00:00:00"/>
    <x v="20"/>
    <s v="EN TIEMPO"/>
    <n v="16"/>
    <s v="249624-IF"/>
    <s v="EG07-001068"/>
    <s v="F001-001806"/>
    <d v="2024-04-04T00:00:00"/>
    <n v="72"/>
    <x v="1"/>
    <n v="728"/>
    <x v="0"/>
    <m/>
    <m/>
    <m/>
    <m/>
    <m/>
    <m/>
    <m/>
    <m/>
    <m/>
  </r>
  <r>
    <x v="49"/>
    <x v="1"/>
    <x v="17"/>
    <s v="SI"/>
    <s v="CATERPILLAR"/>
    <x v="14"/>
    <s v="LH"/>
    <s v="EQ4101"/>
    <n v="40007041"/>
    <s v="SAP3257435"/>
    <n v="19288"/>
    <n v="30000"/>
    <s v="ID S240050-4"/>
    <s v="NO"/>
    <s v="EG07-05667"/>
    <d v="2024-02-13T00:00:00"/>
    <s v="LUIS HUERTA"/>
    <m/>
    <m/>
    <m/>
    <m/>
    <s v="249724-E"/>
    <m/>
    <x v="6"/>
    <n v="26"/>
    <d v="2024-02-13T00:00:00"/>
    <n v="1"/>
    <s v="249724-C"/>
    <n v="5257.28"/>
    <d v="2024-02-28T00:00:00"/>
    <n v="16"/>
    <m/>
    <n v="4500466853"/>
    <m/>
    <d v="2024-03-22T00:00:00"/>
    <x v="25"/>
    <s v="DEMORA"/>
    <n v="49"/>
    <s v="249724-IF"/>
    <s v="EG07-001106"/>
    <s v="F001-001825"/>
    <d v="2024-04-19T00:00:00"/>
    <n v="89"/>
    <x v="1"/>
    <n v="728"/>
    <x v="0"/>
    <m/>
    <m/>
    <m/>
    <m/>
    <m/>
    <m/>
    <m/>
    <m/>
    <m/>
  </r>
  <r>
    <x v="50"/>
    <x v="1"/>
    <x v="3"/>
    <s v="NO"/>
    <s v="CATERPILLAR"/>
    <x v="2"/>
    <s v="P2"/>
    <s v="EQ3122"/>
    <m/>
    <s v="SAP3245151"/>
    <n v="20500"/>
    <n v="16000"/>
    <s v="ID S240027-1"/>
    <s v="NO"/>
    <s v="EG07-05706"/>
    <d v="2024-01-24T00:00:00"/>
    <s v="LUIS HUERTA"/>
    <m/>
    <m/>
    <m/>
    <m/>
    <s v="249824-E"/>
    <m/>
    <x v="7"/>
    <n v="3"/>
    <d v="2024-02-02T00:00:00"/>
    <n v="10"/>
    <s v="249824-C"/>
    <n v="4518.3999999999996"/>
    <d v="2024-02-14T00:00:00"/>
    <n v="13"/>
    <m/>
    <n v="4500465226"/>
    <m/>
    <d v="2024-02-26T00:00:00"/>
    <x v="14"/>
    <s v="DEMORA"/>
    <n v="17"/>
    <s v="249824-IF"/>
    <s v="EG07-00991"/>
    <s v="F001-001767"/>
    <d v="2024-03-08T00:00:00"/>
    <n v="40"/>
    <x v="1"/>
    <n v="725"/>
    <x v="0"/>
    <m/>
    <m/>
    <m/>
    <m/>
    <m/>
    <m/>
    <m/>
    <m/>
    <m/>
  </r>
  <r>
    <x v="51"/>
    <x v="1"/>
    <x v="2"/>
    <s v="SI"/>
    <s v="CATERPILLAR"/>
    <x v="15"/>
    <m/>
    <s v="EQ8110"/>
    <n v="3153375"/>
    <s v="SAP3229442"/>
    <n v="6080"/>
    <n v="15000"/>
    <s v="ID S240027-3"/>
    <s v="NO"/>
    <s v="EG07-05706"/>
    <d v="2024-01-25T00:00:00"/>
    <s v="LUIS HUERTA"/>
    <m/>
    <m/>
    <m/>
    <m/>
    <s v="249924-E"/>
    <m/>
    <x v="7"/>
    <n v="4"/>
    <d v="2024-02-02T00:00:00"/>
    <n v="9"/>
    <s v="249924-C"/>
    <n v="17564.990000000002"/>
    <d v="2024-02-14T00:00:00"/>
    <n v="13"/>
    <m/>
    <n v="4500465231"/>
    <m/>
    <d v="2024-04-15T00:00:00"/>
    <x v="26"/>
    <s v="EN TIEMPO"/>
    <n v="62"/>
    <s v="249424-IF"/>
    <s v="EG07-001105"/>
    <s v="F001-001826"/>
    <d v="2024-04-19T00:00:00"/>
    <n v="85"/>
    <x v="1"/>
    <n v="725"/>
    <x v="0"/>
    <m/>
    <m/>
    <m/>
    <m/>
    <m/>
    <m/>
    <m/>
    <m/>
    <m/>
  </r>
  <r>
    <x v="52"/>
    <x v="1"/>
    <x v="12"/>
    <s v="SI"/>
    <s v="CATERPILLAR"/>
    <x v="2"/>
    <s v="LH"/>
    <s v="EQ3125"/>
    <n v="1946171"/>
    <s v="SAP3093232"/>
    <n v="20531"/>
    <n v="18000"/>
    <s v="ID S240027-2"/>
    <s v="NO"/>
    <s v="EG07-05706"/>
    <d v="2024-01-24T00:00:00"/>
    <s v="LUIS HUERTA"/>
    <m/>
    <m/>
    <m/>
    <m/>
    <s v="250024-E"/>
    <m/>
    <x v="7"/>
    <n v="3"/>
    <d v="2024-02-02T00:00:00"/>
    <n v="10"/>
    <s v="250024-C"/>
    <n v="8919.34"/>
    <d v="2024-02-14T00:00:00"/>
    <n v="13"/>
    <m/>
    <n v="4500465228"/>
    <m/>
    <d v="2024-03-15T00:00:00"/>
    <x v="27"/>
    <s v="DEMORA"/>
    <n v="42"/>
    <s v="250024-IF"/>
    <s v="EG07-001061"/>
    <s v="F001-001795"/>
    <d v="2024-03-27T00:00:00"/>
    <n v="65"/>
    <x v="1"/>
    <n v="725"/>
    <x v="0"/>
    <m/>
    <m/>
    <m/>
    <m/>
    <m/>
    <m/>
    <m/>
    <m/>
    <m/>
  </r>
  <r>
    <x v="53"/>
    <x v="0"/>
    <x v="18"/>
    <s v="SI"/>
    <s v="CATERPILLAR"/>
    <x v="16"/>
    <s v="RH"/>
    <s v="GR021"/>
    <s v="389-9512"/>
    <s v="TA198010"/>
    <m/>
    <n v="18000"/>
    <n v="101074811"/>
    <s v="NO"/>
    <s v="TL04-001220"/>
    <d v="2024-01-30T00:00:00"/>
    <s v="LUIS HUERTA"/>
    <m/>
    <m/>
    <m/>
    <m/>
    <s v="250124-E"/>
    <m/>
    <x v="8"/>
    <n v="8"/>
    <d v="2024-02-06T00:00:00"/>
    <n v="8"/>
    <s v="250124-C"/>
    <n v="2113.65"/>
    <d v="2024-02-09T00:00:00"/>
    <n v="4"/>
    <m/>
    <n v="4400547957"/>
    <m/>
    <d v="2024-04-02T00:00:00"/>
    <x v="28"/>
    <s v="EN TIEMPO"/>
    <n v="54"/>
    <s v="250124-IF"/>
    <s v="EG07-001079"/>
    <s v="F001-001812"/>
    <d v="2024-04-04T00:00:00"/>
    <n v="71"/>
    <x v="1"/>
    <n v="724"/>
    <x v="0"/>
    <m/>
    <m/>
    <m/>
    <m/>
    <m/>
    <m/>
    <m/>
    <m/>
    <m/>
  </r>
  <r>
    <x v="54"/>
    <x v="0"/>
    <x v="0"/>
    <s v="NO"/>
    <s v="CATERPILLAR"/>
    <x v="0"/>
    <m/>
    <s v="GR002"/>
    <s v="507-2438"/>
    <s v="TA198009"/>
    <m/>
    <n v="8000"/>
    <n v="101107339"/>
    <s v="NO"/>
    <s v="TL04-001220"/>
    <d v="2024-01-30T00:00:00"/>
    <s v="LUIS HUERTA"/>
    <m/>
    <m/>
    <m/>
    <m/>
    <s v="250224-E"/>
    <m/>
    <x v="8"/>
    <n v="8"/>
    <d v="2024-02-06T00:00:00"/>
    <n v="8"/>
    <s v="250224-C"/>
    <n v="4391.93"/>
    <d v="2024-02-09T00:00:00"/>
    <n v="4"/>
    <m/>
    <n v="4400547956"/>
    <m/>
    <d v="2024-04-05T00:00:00"/>
    <x v="29"/>
    <s v="DEMORA"/>
    <n v="69"/>
    <s v="250224-IF"/>
    <s v="EG07-001107"/>
    <s v="F001-001828"/>
    <d v="2024-04-19T00:00:00"/>
    <n v="86"/>
    <x v="1"/>
    <n v="724"/>
    <x v="0"/>
    <m/>
    <m/>
    <m/>
    <m/>
    <m/>
    <m/>
    <m/>
    <m/>
    <m/>
  </r>
  <r>
    <x v="55"/>
    <x v="0"/>
    <x v="12"/>
    <s v="SI"/>
    <s v="KOMATSU"/>
    <x v="3"/>
    <s v="LH"/>
    <s v="HT006"/>
    <s v="EM0241"/>
    <s v="TA198014"/>
    <m/>
    <n v="12000"/>
    <n v="101061812"/>
    <s v="NO"/>
    <s v="TL04-001220"/>
    <d v="2024-01-25T00:00:00"/>
    <s v="LUIS HUERTA"/>
    <m/>
    <m/>
    <m/>
    <m/>
    <s v="250324-E"/>
    <m/>
    <x v="8"/>
    <n v="3"/>
    <d v="2024-02-06T00:00:00"/>
    <n v="13"/>
    <s v="250324-C"/>
    <n v="2303.14"/>
    <d v="2024-02-09T00:00:00"/>
    <n v="4"/>
    <m/>
    <n v="4400547755"/>
    <m/>
    <d v="2024-02-22T00:00:00"/>
    <x v="16"/>
    <s v="EN TIEMPO"/>
    <n v="14"/>
    <s v="250324-IF"/>
    <s v="EG07-00965"/>
    <s v="F001-001775"/>
    <d v="2024-03-15T00:00:00"/>
    <n v="31"/>
    <x v="1"/>
    <n v="724"/>
    <x v="0"/>
    <m/>
    <m/>
    <m/>
    <m/>
    <m/>
    <m/>
    <m/>
    <m/>
    <m/>
  </r>
  <r>
    <x v="56"/>
    <x v="0"/>
    <x v="19"/>
    <s v="SI"/>
    <s v="CATERPILLAR"/>
    <x v="16"/>
    <m/>
    <s v="GR021"/>
    <s v="509-6996"/>
    <s v="TA198011"/>
    <m/>
    <n v="18000"/>
    <n v="101074809"/>
    <s v="NO"/>
    <s v="TL04-001220"/>
    <d v="2024-01-29T00:00:00"/>
    <s v="LUIS HUERTA"/>
    <m/>
    <m/>
    <m/>
    <m/>
    <s v="250424-E"/>
    <m/>
    <x v="8"/>
    <n v="7"/>
    <d v="2024-02-06T00:00:00"/>
    <n v="9"/>
    <s v="250424-C"/>
    <n v="3212.98"/>
    <d v="2024-02-09T00:00:00"/>
    <n v="4"/>
    <m/>
    <n v="4400547958"/>
    <m/>
    <d v="2024-03-22T00:00:00"/>
    <x v="21"/>
    <s v="EN TIEMPO"/>
    <n v="43"/>
    <s v="250424-IF"/>
    <s v="EG07-001046"/>
    <s v="F001-001831"/>
    <d v="2024-04-19T00:00:00"/>
    <n v="60"/>
    <x v="1"/>
    <n v="724"/>
    <x v="0"/>
    <m/>
    <m/>
    <m/>
    <m/>
    <m/>
    <m/>
    <m/>
    <m/>
    <m/>
  </r>
  <r>
    <x v="57"/>
    <x v="0"/>
    <x v="20"/>
    <s v="SI"/>
    <s v="CATERPILLAR"/>
    <x v="17"/>
    <m/>
    <s v="EX004"/>
    <s v="522-3895"/>
    <s v="TA197952"/>
    <m/>
    <n v="12000"/>
    <n v="101104252"/>
    <s v="NO"/>
    <s v="TL04-001220"/>
    <d v="2024-01-31T00:00:00"/>
    <s v="LUIS HUERTA"/>
    <m/>
    <m/>
    <m/>
    <m/>
    <s v="250524-E"/>
    <m/>
    <x v="8"/>
    <n v="9"/>
    <d v="2024-02-21T00:00:00"/>
    <n v="22"/>
    <s v="250524-C"/>
    <n v="15241.17"/>
    <d v="2024-02-21T00:00:00"/>
    <n v="1"/>
    <m/>
    <n v="4400547961"/>
    <m/>
    <s v="05/03/202"/>
    <x v="30"/>
    <s v="EN TIEMPO"/>
    <n v="62"/>
    <s v="250524-IF"/>
    <s v="EG07-001116"/>
    <s v="F001-001836"/>
    <d v="2024-04-26T00:00:00"/>
    <n v="91"/>
    <x v="1"/>
    <n v="724"/>
    <x v="0"/>
    <m/>
    <m/>
    <m/>
    <m/>
    <m/>
    <m/>
    <m/>
    <m/>
    <m/>
  </r>
  <r>
    <x v="58"/>
    <x v="0"/>
    <x v="15"/>
    <s v="SI"/>
    <s v="CATERPILLAR"/>
    <x v="6"/>
    <s v="RH"/>
    <s v="RT001"/>
    <s v="502-5819"/>
    <s v="TA198012"/>
    <m/>
    <n v="8000"/>
    <n v="101109356"/>
    <s v="NO"/>
    <s v="TL04-001220"/>
    <d v="2024-01-27T00:00:00"/>
    <s v="LUIS HUERTA"/>
    <m/>
    <m/>
    <m/>
    <m/>
    <s v="250624-E"/>
    <m/>
    <x v="8"/>
    <n v="5"/>
    <d v="2024-02-21T00:00:00"/>
    <n v="26"/>
    <s v="250624-C"/>
    <n v="4287.22"/>
    <d v="2024-02-21T00:00:00"/>
    <n v="1"/>
    <m/>
    <n v="4400547960"/>
    <m/>
    <d v="2024-04-05T00:00:00"/>
    <x v="29"/>
    <s v="DEMORA"/>
    <n v="57"/>
    <s v="250624-IF"/>
    <s v="EG07-001108"/>
    <s v="F001-001827"/>
    <d v="2024-04-19T00:00:00"/>
    <n v="86"/>
    <x v="1"/>
    <n v="724"/>
    <x v="0"/>
    <m/>
    <m/>
    <m/>
    <m/>
    <m/>
    <m/>
    <m/>
    <m/>
    <m/>
  </r>
  <r>
    <x v="59"/>
    <x v="0"/>
    <x v="21"/>
    <s v="SI"/>
    <s v="CATERPILLAR"/>
    <x v="18"/>
    <m/>
    <s v="CR011"/>
    <s v="354-0798"/>
    <s v="TA197996"/>
    <m/>
    <n v="12000"/>
    <n v="101074679"/>
    <s v="NO"/>
    <s v="TL04-001220"/>
    <d v="2024-01-29T00:00:00"/>
    <s v="LUIS HUERTA"/>
    <m/>
    <m/>
    <m/>
    <m/>
    <s v="250724-E"/>
    <m/>
    <x v="8"/>
    <n v="7"/>
    <d v="2024-02-06T00:00:00"/>
    <n v="9"/>
    <s v="250724-C"/>
    <n v="5311.19"/>
    <d v="2024-02-09T00:00:00"/>
    <n v="4"/>
    <m/>
    <n v="4400547950"/>
    <m/>
    <d v="2024-03-15T00:00:00"/>
    <x v="31"/>
    <s v="EN TIEMPO"/>
    <n v="36"/>
    <s v="250724-IF"/>
    <s v="EG07-001026"/>
    <s v="F001-001787"/>
    <d v="2024-03-22T00:00:00"/>
    <n v="53"/>
    <x v="1"/>
    <n v="724"/>
    <x v="0"/>
    <m/>
    <m/>
    <m/>
    <m/>
    <m/>
    <m/>
    <m/>
    <m/>
    <m/>
  </r>
  <r>
    <x v="60"/>
    <x v="0"/>
    <x v="14"/>
    <s v="SI"/>
    <s v="CATERPILLAR"/>
    <x v="0"/>
    <m/>
    <s v="GR002"/>
    <s v="553-0359"/>
    <s v="TA198008"/>
    <m/>
    <n v="15000"/>
    <n v="101109822"/>
    <s v="NO"/>
    <s v="TL04-001220"/>
    <d v="2024-01-29T00:00:00"/>
    <s v="LUIS HUERTA"/>
    <m/>
    <m/>
    <m/>
    <m/>
    <s v="250824-E"/>
    <m/>
    <x v="8"/>
    <n v="7"/>
    <d v="2024-02-06T00:00:00"/>
    <n v="9"/>
    <s v="250824-C"/>
    <n v="2472.33"/>
    <d v="2024-02-09T00:00:00"/>
    <n v="4"/>
    <m/>
    <n v="4400547952"/>
    <m/>
    <d v="2024-03-05T00:00:00"/>
    <x v="18"/>
    <s v="EN TIEMPO"/>
    <n v="26"/>
    <s v="250824-IF"/>
    <s v="EG07-00997"/>
    <s v="F001-001786"/>
    <d v="2024-03-22T00:00:00"/>
    <n v="43"/>
    <x v="1"/>
    <n v="724"/>
    <x v="0"/>
    <m/>
    <m/>
    <m/>
    <m/>
    <m/>
    <m/>
    <m/>
    <m/>
    <m/>
  </r>
  <r>
    <x v="61"/>
    <x v="1"/>
    <x v="3"/>
    <s v="NO"/>
    <s v="KOMATSU"/>
    <x v="3"/>
    <s v="POS1"/>
    <s v="EQ3118"/>
    <s v="PC2732"/>
    <s v="SAP3275777"/>
    <n v="16000"/>
    <n v="16000"/>
    <s v="ID S240087-2"/>
    <s v="NO"/>
    <s v="EG07-005832"/>
    <d v="2024-01-29T00:00:00"/>
    <s v="LUIS HUERTA"/>
    <m/>
    <m/>
    <m/>
    <m/>
    <s v="250924-E"/>
    <m/>
    <x v="9"/>
    <n v="5"/>
    <d v="2024-02-13T00:00:00"/>
    <n v="16"/>
    <s v="250924-C"/>
    <n v="6365.57"/>
    <d v="2024-02-28T00:00:00"/>
    <n v="16"/>
    <m/>
    <n v="4500468622"/>
    <m/>
    <d v="2024-03-08T00:00:00"/>
    <x v="24"/>
    <s v="DEMORA"/>
    <n v="21"/>
    <s v="250924-IF"/>
    <s v="EG07-001039"/>
    <s v="F001-001791"/>
    <d v="2024-03-22T00:00:00"/>
    <n v="55"/>
    <x v="1"/>
    <n v="722"/>
    <x v="0"/>
    <m/>
    <m/>
    <m/>
    <m/>
    <m/>
    <m/>
    <m/>
    <m/>
    <m/>
  </r>
  <r>
    <x v="62"/>
    <x v="1"/>
    <x v="12"/>
    <s v="SI"/>
    <s v="CATERPILLAR"/>
    <x v="2"/>
    <s v="LH"/>
    <s v="EQ3130"/>
    <s v="194-6171"/>
    <s v="SAP3054732"/>
    <n v="17910"/>
    <n v="18000"/>
    <s v="ID S240087-3"/>
    <s v="NO"/>
    <s v="EG07-005832"/>
    <d v="2024-01-29T00:00:00"/>
    <s v="LUIS HUERTA"/>
    <m/>
    <m/>
    <m/>
    <m/>
    <s v="251024-E"/>
    <m/>
    <x v="9"/>
    <n v="5"/>
    <d v="2024-02-13T00:00:00"/>
    <n v="16"/>
    <s v="251024-C"/>
    <n v="8919.34"/>
    <d v="2024-02-28T00:00:00"/>
    <n v="16"/>
    <m/>
    <n v="4500468623"/>
    <m/>
    <d v="2024-03-15T00:00:00"/>
    <x v="27"/>
    <s v="DEMORA"/>
    <n v="28"/>
    <s v="251024-IF"/>
    <s v="EG07-001060"/>
    <s v="F001-001796"/>
    <d v="2024-03-27T00:00:00"/>
    <n v="62"/>
    <x v="1"/>
    <n v="722"/>
    <x v="0"/>
    <m/>
    <m/>
    <m/>
    <m/>
    <m/>
    <m/>
    <m/>
    <m/>
    <m/>
  </r>
  <r>
    <x v="63"/>
    <x v="1"/>
    <x v="12"/>
    <s v="SI"/>
    <s v="CATERPILLAR"/>
    <x v="7"/>
    <s v="RH"/>
    <s v="EQ3082"/>
    <s v="9T-8912"/>
    <s v="SAP3273799"/>
    <n v="6000"/>
    <n v="18000"/>
    <s v="ID S240087-1"/>
    <s v="NO"/>
    <s v="EG07-005832"/>
    <d v="2024-01-31T00:00:00"/>
    <s v="LUIS HUERTA"/>
    <m/>
    <m/>
    <m/>
    <m/>
    <s v="251124-E"/>
    <m/>
    <x v="9"/>
    <n v="7"/>
    <d v="2024-02-13T00:00:00"/>
    <n v="14"/>
    <s v="251124-C"/>
    <n v="7493.98"/>
    <d v="2024-02-27T00:00:00"/>
    <n v="15"/>
    <m/>
    <n v="4500468619"/>
    <m/>
    <d v="2024-02-27T00:00:00"/>
    <x v="12"/>
    <s v="EN TIEMPO"/>
    <n v="1"/>
    <s v="251124-IF"/>
    <s v="EG07-00981"/>
    <s v="F001-001768"/>
    <d v="2024-03-08T00:00:00"/>
    <n v="34"/>
    <x v="1"/>
    <n v="722"/>
    <x v="0"/>
    <m/>
    <m/>
    <m/>
    <m/>
    <m/>
    <m/>
    <m/>
    <m/>
    <m/>
  </r>
  <r>
    <x v="64"/>
    <x v="0"/>
    <x v="22"/>
    <s v="SI"/>
    <s v="EPIROC"/>
    <x v="19"/>
    <m/>
    <s v="TD010"/>
    <s v="26544-72188"/>
    <s v="TA198027"/>
    <m/>
    <n v="15000"/>
    <n v="100876104"/>
    <s v="NO"/>
    <s v="TL04-001290"/>
    <d v="2024-02-02T00:00:00"/>
    <s v="LUIS HUERTA"/>
    <m/>
    <m/>
    <m/>
    <m/>
    <s v="251224-E"/>
    <m/>
    <x v="10"/>
    <n v="3"/>
    <d v="2024-02-13T00:00:00"/>
    <n v="12"/>
    <s v="251224-C"/>
    <n v="10500"/>
    <d v="2024-02-18T00:00:00"/>
    <n v="6"/>
    <m/>
    <n v="4400549405"/>
    <m/>
    <d v="2024-02-20T00:00:00"/>
    <x v="32"/>
    <s v="EN TIEMPO"/>
    <n v="3"/>
    <s v="251224-IF"/>
    <s v="EG07-00959"/>
    <s v="F001-001741"/>
    <d v="2024-02-23T00:00:00"/>
    <n v="21"/>
    <x v="1"/>
    <n v="716"/>
    <x v="0"/>
    <m/>
    <m/>
    <m/>
    <m/>
    <m/>
    <m/>
    <m/>
    <m/>
    <m/>
  </r>
  <r>
    <x v="65"/>
    <x v="0"/>
    <x v="12"/>
    <s v="SI"/>
    <s v="KOMATSU"/>
    <x v="3"/>
    <s v="RH"/>
    <s v="HT023"/>
    <s v="EM0241"/>
    <s v="TA198025"/>
    <m/>
    <n v="12000"/>
    <n v="101089495"/>
    <s v="NO"/>
    <s v="TL04-001290"/>
    <d v="2024-02-01T00:00:00"/>
    <s v="LUIS HUERTA"/>
    <m/>
    <m/>
    <m/>
    <m/>
    <s v="251324-E"/>
    <m/>
    <x v="10"/>
    <n v="2"/>
    <d v="2024-02-13T00:00:00"/>
    <n v="13"/>
    <s v="251324-C"/>
    <n v="2303.14"/>
    <d v="2024-02-14T00:00:00"/>
    <n v="2"/>
    <m/>
    <n v="4400548957"/>
    <m/>
    <d v="2024-03-15T00:00:00"/>
    <x v="31"/>
    <s v="EN TIEMPO"/>
    <n v="31"/>
    <s v="251324-IF"/>
    <s v="EG07-001027"/>
    <s v="F001-001784"/>
    <d v="2024-03-22T00:00:00"/>
    <n v="45"/>
    <x v="1"/>
    <n v="716"/>
    <x v="0"/>
    <m/>
    <m/>
    <m/>
    <m/>
    <m/>
    <m/>
    <m/>
    <m/>
    <m/>
  </r>
  <r>
    <x v="66"/>
    <x v="0"/>
    <x v="22"/>
    <s v="SI"/>
    <s v="EPIROC"/>
    <x v="19"/>
    <m/>
    <s v="TD010"/>
    <s v="26544-72188"/>
    <s v="TA198026"/>
    <m/>
    <n v="15000"/>
    <n v="100876103"/>
    <s v="NO"/>
    <s v="TL04-001290"/>
    <d v="2024-02-01T00:00:00"/>
    <s v="LUIS HUERTA"/>
    <m/>
    <m/>
    <m/>
    <m/>
    <s v="251424-E"/>
    <m/>
    <x v="10"/>
    <n v="2"/>
    <d v="2024-02-13T00:00:00"/>
    <n v="13"/>
    <s v="251424-C"/>
    <n v="10500"/>
    <d v="2024-02-18T00:00:00"/>
    <n v="6"/>
    <m/>
    <n v="4400549406"/>
    <m/>
    <d v="2024-02-20T00:00:00"/>
    <x v="32"/>
    <s v="EN TIEMPO"/>
    <n v="3"/>
    <s v="251424-IF"/>
    <s v="EG07-00960"/>
    <s v="F001-001740"/>
    <d v="2024-02-23T00:00:00"/>
    <n v="21"/>
    <x v="1"/>
    <n v="716"/>
    <x v="0"/>
    <m/>
    <m/>
    <m/>
    <m/>
    <m/>
    <m/>
    <m/>
    <m/>
    <m/>
  </r>
  <r>
    <x v="67"/>
    <x v="0"/>
    <x v="3"/>
    <s v="NO"/>
    <s v="KOMATSU"/>
    <x v="3"/>
    <m/>
    <s v="HT030"/>
    <s v="PC2732"/>
    <s v="TA198066"/>
    <m/>
    <n v="30000"/>
    <n v="101058314"/>
    <s v="NO"/>
    <s v="EG07-00893"/>
    <d v="2024-02-07T00:00:00"/>
    <s v="LUIS HUERTA"/>
    <m/>
    <m/>
    <m/>
    <m/>
    <s v="251524-E"/>
    <m/>
    <x v="11"/>
    <n v="4"/>
    <d v="2024-02-14T00:00:00"/>
    <n v="8"/>
    <s v="251524-C"/>
    <n v="6365.57"/>
    <d v="2024-02-17T00:00:00"/>
    <n v="4"/>
    <m/>
    <n v="4400552265"/>
    <m/>
    <d v="2024-02-17T00:00:00"/>
    <x v="33"/>
    <s v="EN TIEMPO"/>
    <n v="1"/>
    <s v="251524-IF"/>
    <s v="EG07-00947"/>
    <s v="F001-001746"/>
    <d v="2024-02-29T00:00:00"/>
    <n v="14"/>
    <x v="1"/>
    <n v="712"/>
    <x v="0"/>
    <m/>
    <m/>
    <m/>
    <m/>
    <m/>
    <m/>
    <m/>
    <m/>
    <m/>
  </r>
  <r>
    <x v="68"/>
    <x v="0"/>
    <x v="3"/>
    <s v="NO"/>
    <s v="KOMATSU"/>
    <x v="3"/>
    <m/>
    <s v="HT012"/>
    <s v="PC2732"/>
    <s v="TA198065"/>
    <m/>
    <n v="30000"/>
    <n v="101058314"/>
    <s v="NO"/>
    <s v="EG07-00893"/>
    <d v="2024-02-07T00:00:00"/>
    <s v="LUIS HUERTA"/>
    <m/>
    <m/>
    <m/>
    <m/>
    <s v="251624-E"/>
    <m/>
    <x v="11"/>
    <n v="4"/>
    <d v="2024-02-14T00:00:00"/>
    <n v="8"/>
    <s v="251624-C"/>
    <n v="6365.57"/>
    <d v="2024-02-17T00:00:00"/>
    <n v="4"/>
    <m/>
    <n v="4400552259"/>
    <m/>
    <d v="2024-02-17T00:00:00"/>
    <x v="33"/>
    <s v="EN TIEMPO"/>
    <n v="1"/>
    <s v="251624-IF"/>
    <s v="EG07-00948"/>
    <s v="F001-001747"/>
    <d v="2024-02-29T00:00:00"/>
    <n v="14"/>
    <x v="1"/>
    <n v="712"/>
    <x v="0"/>
    <m/>
    <m/>
    <m/>
    <m/>
    <m/>
    <m/>
    <m/>
    <m/>
    <m/>
  </r>
  <r>
    <x v="69"/>
    <x v="0"/>
    <x v="3"/>
    <s v="NO"/>
    <s v="CATERPILLAR"/>
    <x v="2"/>
    <m/>
    <s v="HT074"/>
    <s v="436-8631"/>
    <m/>
    <m/>
    <n v="16000"/>
    <n v="101109186"/>
    <s v="NO"/>
    <s v="EG07-00893"/>
    <d v="2024-02-07T00:00:00"/>
    <s v="LUIS HUERTA"/>
    <m/>
    <m/>
    <m/>
    <m/>
    <s v="251724-E"/>
    <m/>
    <x v="11"/>
    <n v="4"/>
    <d v="2024-02-20T00:00:00"/>
    <n v="14"/>
    <s v="251724-C"/>
    <n v="3300.43"/>
    <d v="2024-02-21T00:00:00"/>
    <n v="2"/>
    <m/>
    <n v="4400550933"/>
    <m/>
    <d v="2024-02-22T00:00:00"/>
    <x v="16"/>
    <s v="EN TIEMPO"/>
    <n v="2"/>
    <s v="251724-IF"/>
    <s v="EG07-00966"/>
    <s v="F001-001757"/>
    <d v="2024-03-08T00:00:00"/>
    <n v="19"/>
    <x v="1"/>
    <n v="712"/>
    <x v="0"/>
    <m/>
    <m/>
    <m/>
    <m/>
    <m/>
    <m/>
    <m/>
    <m/>
    <m/>
  </r>
  <r>
    <x v="70"/>
    <x v="0"/>
    <x v="3"/>
    <s v="NO"/>
    <s v="KOMATSU"/>
    <x v="3"/>
    <m/>
    <m/>
    <s v="PC2732"/>
    <m/>
    <m/>
    <n v="30000"/>
    <m/>
    <s v="NO"/>
    <s v="EG07-00893"/>
    <d v="2024-02-07T00:00:00"/>
    <s v="LUIS HUERTA"/>
    <m/>
    <m/>
    <m/>
    <m/>
    <s v="251824-E"/>
    <m/>
    <x v="11"/>
    <n v="4"/>
    <d v="2024-02-14T00:00:00"/>
    <n v="8"/>
    <s v="251824-C"/>
    <n v="6365.57"/>
    <d v="2024-02-17T00:00:00"/>
    <n v="4"/>
    <m/>
    <n v="4400552260"/>
    <m/>
    <d v="2024-02-17T00:00:00"/>
    <x v="33"/>
    <s v="EN TIEMPO"/>
    <n v="1"/>
    <s v="251824-IF"/>
    <s v="EG07-00949"/>
    <s v="F001-001774"/>
    <d v="2024-03-15T00:00:00"/>
    <n v="14"/>
    <x v="1"/>
    <n v="712"/>
    <x v="0"/>
    <m/>
    <m/>
    <m/>
    <m/>
    <m/>
    <m/>
    <m/>
    <m/>
    <m/>
  </r>
  <r>
    <x v="71"/>
    <x v="0"/>
    <x v="3"/>
    <s v="NO"/>
    <s v="KOMATSU"/>
    <x v="3"/>
    <m/>
    <m/>
    <s v="PC2732"/>
    <m/>
    <m/>
    <n v="30000"/>
    <m/>
    <s v="NO"/>
    <s v="EG07-00893"/>
    <d v="2024-02-07T00:00:00"/>
    <s v="LUIS HUERTA"/>
    <m/>
    <m/>
    <m/>
    <m/>
    <s v="251924-E"/>
    <m/>
    <x v="11"/>
    <n v="4"/>
    <d v="2024-02-14T00:00:00"/>
    <n v="8"/>
    <s v="251924-C"/>
    <n v="6365.57"/>
    <d v="2024-02-17T00:00:00"/>
    <n v="4"/>
    <m/>
    <n v="4400552261"/>
    <m/>
    <d v="2024-02-17T00:00:00"/>
    <x v="33"/>
    <s v="EN TIEMPO"/>
    <n v="1"/>
    <s v="251924-IF"/>
    <s v="EG07-00950"/>
    <s v="F001-001748"/>
    <d v="2024-02-29T00:00:00"/>
    <n v="14"/>
    <x v="1"/>
    <n v="712"/>
    <x v="0"/>
    <m/>
    <m/>
    <m/>
    <m/>
    <m/>
    <m/>
    <m/>
    <m/>
    <m/>
  </r>
  <r>
    <x v="72"/>
    <x v="0"/>
    <x v="4"/>
    <s v="NO"/>
    <s v="CATERPILLAR"/>
    <x v="2"/>
    <m/>
    <s v="HT080"/>
    <s v="451-1067"/>
    <m/>
    <m/>
    <n v="16000"/>
    <n v="101067018"/>
    <s v="NO"/>
    <s v="EG07-00893"/>
    <d v="2024-02-08T00:00:00"/>
    <s v="LUIS HUERTA"/>
    <m/>
    <m/>
    <m/>
    <m/>
    <s v="252024-E"/>
    <m/>
    <x v="11"/>
    <n v="5"/>
    <d v="2024-02-20T00:00:00"/>
    <n v="13"/>
    <s v="252024-C"/>
    <n v="3092.87"/>
    <d v="2024-02-21T00:00:00"/>
    <n v="2"/>
    <m/>
    <n v="4400550929"/>
    <m/>
    <d v="2024-02-22T00:00:00"/>
    <x v="16"/>
    <s v="EN TIEMPO"/>
    <n v="2"/>
    <s v="252024-IF"/>
    <s v="EG07-00967"/>
    <s v="F001-001763"/>
    <d v="2024-03-08T00:00:00"/>
    <n v="19"/>
    <x v="1"/>
    <n v="712"/>
    <x v="0"/>
    <m/>
    <m/>
    <m/>
    <m/>
    <m/>
    <m/>
    <m/>
    <m/>
    <m/>
  </r>
  <r>
    <x v="73"/>
    <x v="0"/>
    <x v="3"/>
    <s v="NO"/>
    <s v="CATERPILLAR"/>
    <x v="2"/>
    <m/>
    <s v="HT076"/>
    <s v="436-8631"/>
    <m/>
    <m/>
    <n v="16000"/>
    <n v="101109186"/>
    <s v="NO"/>
    <s v="EG07-00893"/>
    <d v="2024-02-07T00:00:00"/>
    <s v="LUIS HUERTA"/>
    <m/>
    <m/>
    <m/>
    <m/>
    <s v="252124-E"/>
    <m/>
    <x v="11"/>
    <n v="4"/>
    <d v="2024-02-20T00:00:00"/>
    <n v="14"/>
    <s v="252124-C"/>
    <n v="3300.43"/>
    <d v="2024-02-21T00:00:00"/>
    <n v="2"/>
    <m/>
    <n v="4400550931"/>
    <m/>
    <d v="2024-02-22T00:00:00"/>
    <x v="16"/>
    <s v="EN TIEMPO"/>
    <n v="2"/>
    <s v="252124-IF"/>
    <s v="EG07-00968"/>
    <s v="F001-001744"/>
    <d v="2024-02-29T00:00:00"/>
    <n v="19"/>
    <x v="1"/>
    <n v="712"/>
    <x v="0"/>
    <m/>
    <m/>
    <m/>
    <m/>
    <m/>
    <m/>
    <m/>
    <m/>
    <m/>
  </r>
  <r>
    <x v="74"/>
    <x v="1"/>
    <x v="12"/>
    <s v="SI"/>
    <s v="KOMATSU"/>
    <x v="3"/>
    <s v="RH"/>
    <s v="EQ3112"/>
    <s v="EM0241"/>
    <s v="SAP3283767"/>
    <n v="5891"/>
    <n v="16000"/>
    <s v="ID S240108-1"/>
    <s v="NO"/>
    <s v="EG07-06056"/>
    <d v="2024-02-08T00:00:00"/>
    <s v="LUIS HUERTA"/>
    <m/>
    <m/>
    <m/>
    <m/>
    <s v="252224-E"/>
    <m/>
    <x v="11"/>
    <n v="5"/>
    <d v="2024-02-20T00:00:00"/>
    <n v="13"/>
    <s v="252224-C"/>
    <n v="3239.59"/>
    <d v="2024-03-03T00:00:00"/>
    <n v="13"/>
    <m/>
    <n v="4500469167"/>
    <m/>
    <d v="2024-03-08T00:00:00"/>
    <x v="13"/>
    <s v="DEMORA"/>
    <n v="12"/>
    <s v="252224-IF"/>
    <s v="EG07-001022"/>
    <s v="F001-001781"/>
    <d v="2024-03-22T00:00:00"/>
    <n v="40"/>
    <x v="1"/>
    <n v="712"/>
    <x v="0"/>
    <m/>
    <m/>
    <m/>
    <m/>
    <m/>
    <m/>
    <m/>
    <m/>
    <m/>
  </r>
  <r>
    <x v="75"/>
    <x v="1"/>
    <x v="12"/>
    <s v="SI"/>
    <s v="CATERPILLAR"/>
    <x v="7"/>
    <s v="RH"/>
    <s v="EQ3090"/>
    <s v="9T-8912"/>
    <s v="SAP3281098"/>
    <n v="8964"/>
    <n v="18000"/>
    <s v="ID S240141-2"/>
    <s v="NO"/>
    <s v="EG07-00901"/>
    <d v="2024-02-09T00:00:00"/>
    <s v="LUIS HUERTA"/>
    <m/>
    <m/>
    <m/>
    <m/>
    <s v="252324-E"/>
    <m/>
    <x v="11"/>
    <n v="6"/>
    <d v="2024-02-20T00:00:00"/>
    <n v="12"/>
    <s v="252324-C"/>
    <n v="8348.5499999999993"/>
    <d v="2024-02-28T00:00:00"/>
    <n v="9"/>
    <m/>
    <n v="4500471078"/>
    <m/>
    <d v="2024-03-01T00:00:00"/>
    <x v="14"/>
    <s v="EN TIEMPO"/>
    <n v="3"/>
    <s v="252324-IF"/>
    <s v="EG07-00992"/>
    <s v="F001-001769"/>
    <d v="2024-03-08T00:00:00"/>
    <n v="27"/>
    <x v="1"/>
    <n v="712"/>
    <x v="0"/>
    <m/>
    <m/>
    <m/>
    <m/>
    <m/>
    <m/>
    <m/>
    <m/>
    <m/>
  </r>
  <r>
    <x v="76"/>
    <x v="1"/>
    <x v="12"/>
    <s v="NO"/>
    <s v="KOMATSU"/>
    <x v="20"/>
    <s v="LH"/>
    <s v="EQ3154"/>
    <s v="EL-7952"/>
    <s v="SAP3292583"/>
    <n v="14697"/>
    <n v="15000"/>
    <s v="ID S240141-1"/>
    <s v="NO"/>
    <s v="EG07-00901"/>
    <d v="2024-02-12T00:00:00"/>
    <s v="LUIS HUERTA"/>
    <m/>
    <m/>
    <m/>
    <m/>
    <s v="252424-E"/>
    <m/>
    <x v="11"/>
    <n v="9"/>
    <d v="2024-02-20T00:00:00"/>
    <n v="9"/>
    <s v="252424-C"/>
    <n v="6127.32"/>
    <d v="2024-03-03T00:00:00"/>
    <n v="13"/>
    <m/>
    <n v="4500471077"/>
    <m/>
    <d v="2024-03-26T00:00:00"/>
    <x v="27"/>
    <s v="EN TIEMPO"/>
    <n v="24"/>
    <s v="252424-IF"/>
    <s v="EG07-001062"/>
    <s v="F001-001797"/>
    <d v="2024-03-27T00:00:00"/>
    <n v="52"/>
    <x v="1"/>
    <n v="712"/>
    <x v="0"/>
    <m/>
    <m/>
    <m/>
    <m/>
    <m/>
    <m/>
    <m/>
    <m/>
    <m/>
  </r>
  <r>
    <x v="77"/>
    <x v="1"/>
    <x v="3"/>
    <s v="NO"/>
    <s v="CATERPILLAR"/>
    <x v="7"/>
    <m/>
    <s v="EQ3154"/>
    <s v="PC1811"/>
    <s v="SAP3223513"/>
    <n v="15000"/>
    <n v="20000"/>
    <s v="ID S240149-1"/>
    <s v="NO"/>
    <s v="EG07-00901"/>
    <d v="2024-02-13T00:00:00"/>
    <s v="LUIS HUERTA"/>
    <m/>
    <m/>
    <m/>
    <m/>
    <s v="252524-E"/>
    <m/>
    <x v="11"/>
    <n v="10"/>
    <d v="2024-02-20T00:00:00"/>
    <n v="8"/>
    <s v="252524-C"/>
    <n v="4863.0200000000004"/>
    <d v="2024-04-29T00:00:00"/>
    <n v="70"/>
    <m/>
    <n v="4500484125"/>
    <m/>
    <d v="2024-05-03T00:00:00"/>
    <x v="34"/>
    <s v="EN TIEMPO"/>
    <n v="5"/>
    <s v="252524-IF"/>
    <s v="EG07-001160"/>
    <s v="F001-001852"/>
    <d v="2024-05-09T00:00:00"/>
    <n v="90"/>
    <x v="1"/>
    <n v="712"/>
    <x v="0"/>
    <m/>
    <m/>
    <m/>
    <m/>
    <m/>
    <m/>
    <m/>
    <m/>
    <m/>
  </r>
  <r>
    <x v="78"/>
    <x v="0"/>
    <x v="23"/>
    <s v="NO"/>
    <s v="CATERPILLAR"/>
    <x v="2"/>
    <s v="-"/>
    <s v="-"/>
    <s v="-"/>
    <s v="-"/>
    <s v="-"/>
    <s v="-"/>
    <s v="-"/>
    <s v="NO"/>
    <s v="EG07-00893"/>
    <d v="2024-02-13T00:00:00"/>
    <s v="LUIS HUERTA"/>
    <m/>
    <m/>
    <m/>
    <m/>
    <s v="252624-E"/>
    <m/>
    <x v="11"/>
    <n v="10"/>
    <d v="2024-02-13T00:00:00"/>
    <n v="1"/>
    <s v="252624-C"/>
    <n v="9808.42"/>
    <m/>
    <s v=""/>
    <m/>
    <m/>
    <m/>
    <m/>
    <x v="0"/>
    <s v=""/>
    <s v=""/>
    <m/>
    <m/>
    <m/>
    <m/>
    <n v="712"/>
    <x v="0"/>
    <n v="712"/>
    <x v="0"/>
    <m/>
    <m/>
    <m/>
    <m/>
    <m/>
    <m/>
    <m/>
    <m/>
    <m/>
  </r>
  <r>
    <x v="79"/>
    <x v="0"/>
    <x v="24"/>
    <s v="NO"/>
    <s v="CATERPILLAR"/>
    <x v="2"/>
    <s v="-"/>
    <s v="-"/>
    <s v="-"/>
    <s v="-"/>
    <s v="-"/>
    <s v="-"/>
    <s v="-"/>
    <s v="NO"/>
    <s v="EG07-00893"/>
    <d v="2024-02-13T00:00:00"/>
    <s v="LUIS HUERTA"/>
    <m/>
    <m/>
    <m/>
    <m/>
    <s v="252724-E"/>
    <m/>
    <x v="11"/>
    <n v="10"/>
    <d v="2024-02-13T00:00:00"/>
    <n v="1"/>
    <s v="252724-C"/>
    <n v="9808.42"/>
    <m/>
    <s v=""/>
    <m/>
    <m/>
    <m/>
    <m/>
    <x v="0"/>
    <s v=""/>
    <s v=""/>
    <m/>
    <m/>
    <m/>
    <m/>
    <n v="712"/>
    <x v="0"/>
    <n v="712"/>
    <x v="0"/>
    <m/>
    <m/>
    <m/>
    <m/>
    <m/>
    <m/>
    <m/>
    <m/>
    <m/>
  </r>
  <r>
    <x v="80"/>
    <x v="0"/>
    <x v="24"/>
    <s v="NO"/>
    <s v="CATERPILLAR"/>
    <x v="2"/>
    <s v="-"/>
    <s v="-"/>
    <s v="-"/>
    <s v="-"/>
    <s v="-"/>
    <s v="-"/>
    <s v="-"/>
    <s v="NO"/>
    <s v="EG07-00893"/>
    <d v="2024-02-13T00:00:00"/>
    <s v="LUIS HUERTA"/>
    <m/>
    <m/>
    <m/>
    <m/>
    <s v="252824-E"/>
    <m/>
    <x v="11"/>
    <n v="10"/>
    <d v="2024-02-13T00:00:00"/>
    <n v="1"/>
    <s v="252824-C"/>
    <n v="9808.42"/>
    <m/>
    <s v=""/>
    <m/>
    <m/>
    <m/>
    <m/>
    <x v="0"/>
    <s v=""/>
    <s v=""/>
    <m/>
    <m/>
    <m/>
    <m/>
    <n v="712"/>
    <x v="0"/>
    <n v="712"/>
    <x v="0"/>
    <m/>
    <m/>
    <m/>
    <m/>
    <m/>
    <m/>
    <m/>
    <m/>
    <m/>
  </r>
  <r>
    <x v="81"/>
    <x v="0"/>
    <x v="23"/>
    <s v="NO"/>
    <s v="CATERPILLAR"/>
    <x v="2"/>
    <s v="-"/>
    <s v="-"/>
    <s v="-"/>
    <s v="-"/>
    <s v="-"/>
    <s v="-"/>
    <s v="-"/>
    <s v="NO"/>
    <s v="EG07-00893"/>
    <d v="2024-02-13T00:00:00"/>
    <s v="LUIS HUERTA"/>
    <m/>
    <m/>
    <m/>
    <m/>
    <s v="252924-E"/>
    <m/>
    <x v="11"/>
    <n v="10"/>
    <d v="2024-02-13T00:00:00"/>
    <n v="1"/>
    <s v="252924-C"/>
    <n v="9808.42"/>
    <m/>
    <s v=""/>
    <m/>
    <m/>
    <m/>
    <m/>
    <x v="0"/>
    <s v=""/>
    <s v=""/>
    <m/>
    <m/>
    <m/>
    <m/>
    <n v="712"/>
    <x v="0"/>
    <n v="712"/>
    <x v="0"/>
    <m/>
    <m/>
    <m/>
    <m/>
    <m/>
    <m/>
    <m/>
    <m/>
    <m/>
  </r>
  <r>
    <x v="82"/>
    <x v="0"/>
    <x v="24"/>
    <s v="NO"/>
    <s v="CATERPILLAR"/>
    <x v="2"/>
    <s v="-"/>
    <s v="-"/>
    <s v="-"/>
    <s v="-"/>
    <s v="-"/>
    <s v="-"/>
    <s v="-"/>
    <s v="NO"/>
    <s v="EG07-00893"/>
    <d v="2024-02-13T00:00:00"/>
    <s v="LUIS HUERTA"/>
    <m/>
    <m/>
    <m/>
    <m/>
    <s v="253024-E"/>
    <m/>
    <x v="11"/>
    <n v="10"/>
    <d v="2024-02-13T00:00:00"/>
    <n v="1"/>
    <s v="253024-C"/>
    <n v="9808.42"/>
    <m/>
    <s v=""/>
    <m/>
    <m/>
    <m/>
    <m/>
    <x v="0"/>
    <s v=""/>
    <s v=""/>
    <m/>
    <m/>
    <m/>
    <m/>
    <n v="712"/>
    <x v="0"/>
    <n v="712"/>
    <x v="0"/>
    <m/>
    <m/>
    <m/>
    <m/>
    <m/>
    <m/>
    <m/>
    <m/>
    <m/>
  </r>
  <r>
    <x v="83"/>
    <x v="0"/>
    <x v="24"/>
    <s v="NO"/>
    <s v="CATERPILLAR"/>
    <x v="2"/>
    <s v="-"/>
    <s v="-"/>
    <s v="-"/>
    <s v="-"/>
    <s v="-"/>
    <s v="-"/>
    <s v="-"/>
    <s v="NO"/>
    <s v="EG07-00893"/>
    <d v="2024-02-13T00:00:00"/>
    <s v="LUIS HUERTA"/>
    <m/>
    <m/>
    <m/>
    <m/>
    <s v="253124-E"/>
    <m/>
    <x v="11"/>
    <n v="10"/>
    <d v="2024-02-13T00:00:00"/>
    <n v="1"/>
    <s v="253124-C"/>
    <n v="9808.42"/>
    <m/>
    <s v=""/>
    <m/>
    <m/>
    <m/>
    <m/>
    <x v="0"/>
    <s v=""/>
    <s v=""/>
    <m/>
    <m/>
    <m/>
    <m/>
    <n v="712"/>
    <x v="0"/>
    <n v="712"/>
    <x v="0"/>
    <m/>
    <m/>
    <m/>
    <m/>
    <m/>
    <m/>
    <m/>
    <m/>
    <m/>
  </r>
  <r>
    <x v="84"/>
    <x v="0"/>
    <x v="3"/>
    <s v="SI"/>
    <s v="CATERPILLAR"/>
    <x v="2"/>
    <s v="POS3"/>
    <s v="HT071"/>
    <n v="6220960"/>
    <s v="TA198046"/>
    <m/>
    <n v="9000"/>
    <m/>
    <s v="NO"/>
    <s v="TL04-001336"/>
    <m/>
    <m/>
    <m/>
    <m/>
    <m/>
    <m/>
    <m/>
    <m/>
    <x v="12"/>
    <s v="POR EVALUAR"/>
    <m/>
    <s v="POR COTIZAR"/>
    <m/>
    <m/>
    <m/>
    <s v=""/>
    <m/>
    <m/>
    <m/>
    <m/>
    <x v="0"/>
    <s v=""/>
    <s v=""/>
    <m/>
    <m/>
    <m/>
    <m/>
    <n v="710"/>
    <x v="0"/>
    <n v="710"/>
    <x v="0"/>
    <m/>
    <m/>
    <m/>
    <m/>
    <m/>
    <m/>
    <m/>
    <m/>
    <m/>
  </r>
  <r>
    <x v="85"/>
    <x v="0"/>
    <x v="3"/>
    <s v="SI"/>
    <s v="CATERPILLAR"/>
    <x v="2"/>
    <s v="POS1"/>
    <s v="HT073"/>
    <n v="6220960"/>
    <s v="TA198063"/>
    <m/>
    <n v="9000"/>
    <n v="101111916"/>
    <s v="NO"/>
    <s v="TL04-001336"/>
    <d v="2024-02-12T00:00:00"/>
    <s v="LUIS HUERTA"/>
    <m/>
    <m/>
    <m/>
    <m/>
    <s v="253324-E"/>
    <m/>
    <x v="12"/>
    <n v="7"/>
    <d v="2024-02-20T00:00:00"/>
    <n v="9"/>
    <s v="253324-C"/>
    <n v="3300.43"/>
    <d v="2024-02-21T00:00:00"/>
    <n v="2"/>
    <m/>
    <n v="4400549980"/>
    <m/>
    <d v="2024-02-22T00:00:00"/>
    <x v="16"/>
    <s v="EN TIEMPO"/>
    <n v="2"/>
    <s v="253324-IF"/>
    <s v="EG07-00969"/>
    <s v="F001-001743"/>
    <d v="2024-02-29T00:00:00"/>
    <n v="17"/>
    <x v="1"/>
    <n v="710"/>
    <x v="0"/>
    <m/>
    <m/>
    <m/>
    <m/>
    <m/>
    <m/>
    <m/>
    <m/>
    <m/>
  </r>
  <r>
    <x v="86"/>
    <x v="0"/>
    <x v="4"/>
    <s v="NO"/>
    <s v="CATERPILLAR"/>
    <x v="2"/>
    <m/>
    <m/>
    <n v="61125284"/>
    <s v="TA198068"/>
    <m/>
    <n v="14000"/>
    <m/>
    <s v="NO"/>
    <s v="TL04-001336"/>
    <d v="2024-02-08T00:00:00"/>
    <s v="LUIS HUERTA"/>
    <m/>
    <m/>
    <m/>
    <m/>
    <s v="253424-E"/>
    <m/>
    <x v="12"/>
    <n v="3"/>
    <d v="2024-02-20T00:00:00"/>
    <n v="13"/>
    <s v="253424-C"/>
    <n v="3092.87"/>
    <d v="2024-02-21T00:00:00"/>
    <n v="2"/>
    <m/>
    <n v="4400550226"/>
    <m/>
    <d v="2024-02-22T00:00:00"/>
    <x v="16"/>
    <s v="EN TIEMPO"/>
    <n v="2"/>
    <s v="253424-IF"/>
    <s v="EG07-00970"/>
    <s v="F001-001756"/>
    <d v="2024-03-08T00:00:00"/>
    <n v="17"/>
    <x v="1"/>
    <n v="710"/>
    <x v="0"/>
    <m/>
    <m/>
    <m/>
    <m/>
    <m/>
    <m/>
    <m/>
    <m/>
    <m/>
  </r>
  <r>
    <x v="87"/>
    <x v="0"/>
    <x v="4"/>
    <s v="NO"/>
    <s v="CATERPILLAR"/>
    <x v="2"/>
    <m/>
    <m/>
    <n v="61125284"/>
    <s v="TA198067"/>
    <m/>
    <n v="14000"/>
    <m/>
    <s v="NO"/>
    <s v="TL04-001336"/>
    <d v="2024-02-08T00:00:00"/>
    <s v="LUIS HUERTA"/>
    <m/>
    <m/>
    <m/>
    <m/>
    <s v="253424-E"/>
    <m/>
    <x v="12"/>
    <n v="3"/>
    <d v="2024-02-20T00:00:00"/>
    <n v="13"/>
    <s v="253524-C"/>
    <n v="3092.87"/>
    <d v="2024-02-21T00:00:00"/>
    <n v="2"/>
    <m/>
    <n v="4400550227"/>
    <m/>
    <d v="2024-02-22T00:00:00"/>
    <x v="16"/>
    <s v="EN TIEMPO"/>
    <n v="2"/>
    <s v="253524-IF"/>
    <s v="EG07-00971"/>
    <s v="F001-001755"/>
    <d v="2024-03-08T00:00:00"/>
    <n v="17"/>
    <x v="1"/>
    <n v="710"/>
    <x v="0"/>
    <m/>
    <m/>
    <m/>
    <m/>
    <m/>
    <m/>
    <m/>
    <m/>
    <m/>
  </r>
  <r>
    <x v="88"/>
    <x v="0"/>
    <x v="12"/>
    <s v="SI"/>
    <s v="KOMATSU"/>
    <x v="3"/>
    <s v="RH"/>
    <s v="HT016"/>
    <s v="EM0241"/>
    <s v="TA198054"/>
    <m/>
    <n v="12000"/>
    <n v="101107833"/>
    <s v="NO"/>
    <s v="TL04-001336"/>
    <d v="2024-02-08T00:00:00"/>
    <s v="LUIS HUERTA"/>
    <m/>
    <m/>
    <m/>
    <m/>
    <s v="253624-E"/>
    <m/>
    <x v="12"/>
    <n v="3"/>
    <d v="2024-02-20T00:00:00"/>
    <n v="13"/>
    <s v="253624-C"/>
    <n v="2303.2399999999998"/>
    <d v="2024-02-22T00:00:00"/>
    <n v="3"/>
    <m/>
    <n v="4400549639"/>
    <m/>
    <d v="2024-03-11T00:00:00"/>
    <x v="35"/>
    <s v="EN TIEMPO"/>
    <n v="19"/>
    <s v="253624-IF"/>
    <s v="EG07-01009"/>
    <s v="F001-001778"/>
    <d v="2024-03-15T00:00:00"/>
    <n v="35"/>
    <x v="1"/>
    <n v="710"/>
    <x v="0"/>
    <m/>
    <m/>
    <m/>
    <m/>
    <m/>
    <m/>
    <m/>
    <m/>
    <m/>
  </r>
  <r>
    <x v="89"/>
    <x v="0"/>
    <x v="3"/>
    <s v="SI"/>
    <s v="CATERPILLAR"/>
    <x v="2"/>
    <s v="POS3"/>
    <s v="HT071"/>
    <n v="6220960"/>
    <m/>
    <m/>
    <n v="9000"/>
    <n v="101073480"/>
    <s v="NO"/>
    <s v="TL04-001336"/>
    <d v="2024-02-07T00:00:00"/>
    <s v="LUIS HUERTA"/>
    <m/>
    <m/>
    <m/>
    <m/>
    <s v="253724-E"/>
    <m/>
    <x v="12"/>
    <n v="2"/>
    <d v="2024-02-20T00:00:00"/>
    <n v="14"/>
    <s v="253724-C"/>
    <n v="3300.43"/>
    <d v="2024-02-22T00:00:00"/>
    <n v="3"/>
    <m/>
    <n v="4400550650"/>
    <m/>
    <d v="2024-03-11T00:00:00"/>
    <x v="35"/>
    <s v="EN TIEMPO"/>
    <n v="19"/>
    <s v="253724-IF"/>
    <s v="EG07-001010"/>
    <s v="F001-001777"/>
    <d v="2024-03-15T00:00:00"/>
    <n v="35"/>
    <x v="1"/>
    <n v="710"/>
    <x v="0"/>
    <m/>
    <m/>
    <m/>
    <m/>
    <m/>
    <m/>
    <m/>
    <m/>
    <m/>
  </r>
  <r>
    <x v="90"/>
    <x v="0"/>
    <x v="3"/>
    <s v="SI"/>
    <s v="CATERPILLAR"/>
    <x v="2"/>
    <s v="POS2"/>
    <s v="HT073"/>
    <n v="6220960"/>
    <m/>
    <m/>
    <n v="9000"/>
    <n v="101096320"/>
    <s v="NO"/>
    <s v="TL04-001336"/>
    <d v="2024-02-07T00:00:00"/>
    <s v="LUIS HUERTA"/>
    <m/>
    <m/>
    <m/>
    <m/>
    <s v="253824-E"/>
    <m/>
    <x v="12"/>
    <n v="2"/>
    <d v="2024-02-20T00:00:00"/>
    <n v="14"/>
    <s v="253824-C"/>
    <n v="3300.43"/>
    <d v="2024-02-21T00:00:00"/>
    <n v="2"/>
    <m/>
    <n v="4400550651"/>
    <m/>
    <d v="2024-02-22T00:00:00"/>
    <x v="16"/>
    <s v="EN TIEMPO"/>
    <n v="2"/>
    <s v="253824-IF"/>
    <s v="EG07-00972"/>
    <s v="F001-001754"/>
    <d v="2024-03-08T00:00:00"/>
    <n v="17"/>
    <x v="1"/>
    <n v="710"/>
    <x v="0"/>
    <m/>
    <m/>
    <m/>
    <m/>
    <m/>
    <m/>
    <m/>
    <m/>
    <m/>
  </r>
  <r>
    <x v="91"/>
    <x v="0"/>
    <x v="3"/>
    <s v="SI"/>
    <s v="CATERPILLAR"/>
    <x v="2"/>
    <s v="POS1"/>
    <s v="HT078"/>
    <n v="6220960"/>
    <s v="TA198064"/>
    <m/>
    <n v="9000"/>
    <n v="101104970"/>
    <s v="NO"/>
    <s v="TL04-001336"/>
    <d v="2024-02-07T00:00:00"/>
    <s v="LUIS HUERTA"/>
    <m/>
    <m/>
    <m/>
    <m/>
    <s v="253924-E"/>
    <m/>
    <x v="12"/>
    <n v="2"/>
    <d v="2024-02-20T00:00:00"/>
    <n v="14"/>
    <s v="253924-C"/>
    <n v="3300.43"/>
    <d v="2024-02-21T00:00:00"/>
    <n v="2"/>
    <m/>
    <n v="4400549643"/>
    <m/>
    <d v="2024-03-01T00:00:00"/>
    <x v="14"/>
    <s v="EN TIEMPO"/>
    <n v="10"/>
    <s v="253934-IF"/>
    <s v="EG07-01002"/>
    <s v="F001-001782"/>
    <d v="2024-03-22T00:00:00"/>
    <n v="25"/>
    <x v="1"/>
    <n v="710"/>
    <x v="0"/>
    <m/>
    <m/>
    <m/>
    <m/>
    <m/>
    <m/>
    <m/>
    <m/>
    <m/>
  </r>
  <r>
    <x v="92"/>
    <x v="0"/>
    <x v="3"/>
    <s v="SI"/>
    <s v="CATERPILLAR"/>
    <x v="2"/>
    <s v="POS3"/>
    <s v="HT071"/>
    <n v="6220960"/>
    <s v="TA198047"/>
    <m/>
    <n v="9000"/>
    <m/>
    <s v="NO"/>
    <s v="TL04-001336"/>
    <m/>
    <m/>
    <m/>
    <m/>
    <m/>
    <m/>
    <m/>
    <m/>
    <x v="12"/>
    <s v="POR EVALUAR"/>
    <m/>
    <s v="POR COTIZAR"/>
    <m/>
    <m/>
    <m/>
    <s v=""/>
    <m/>
    <m/>
    <m/>
    <m/>
    <x v="0"/>
    <s v=""/>
    <s v=""/>
    <m/>
    <m/>
    <m/>
    <m/>
    <n v="710"/>
    <x v="0"/>
    <n v="710"/>
    <x v="0"/>
    <m/>
    <m/>
    <m/>
    <m/>
    <m/>
    <m/>
    <m/>
    <m/>
    <m/>
  </r>
  <r>
    <x v="93"/>
    <x v="0"/>
    <x v="2"/>
    <s v="SI"/>
    <s v="CATERPILLAR"/>
    <x v="17"/>
    <m/>
    <s v="EX004"/>
    <s v="5701-981"/>
    <s v="TA198125"/>
    <m/>
    <n v="12000"/>
    <n v="101115731"/>
    <s v="NO"/>
    <s v="TL04-001337"/>
    <d v="2024-02-19T00:00:00"/>
    <s v="LUIS HUERTA"/>
    <m/>
    <m/>
    <m/>
    <m/>
    <s v="254124-E"/>
    <m/>
    <x v="12"/>
    <n v="14"/>
    <d v="2024-02-21T00:00:00"/>
    <n v="3"/>
    <s v="254124-C"/>
    <n v="40108.68"/>
    <d v="2024-02-22T00:00:00"/>
    <n v="2"/>
    <m/>
    <n v="4400550667"/>
    <m/>
    <d v="2024-05-14T00:00:00"/>
    <x v="36"/>
    <s v="EN TIEMPO"/>
    <n v="83"/>
    <s v="254124-IF"/>
    <s v="EG07-001192"/>
    <s v="F001-001887"/>
    <d v="2024-05-17T00:00:00"/>
    <n v="99"/>
    <x v="1"/>
    <n v="710"/>
    <x v="0"/>
    <m/>
    <m/>
    <m/>
    <m/>
    <m/>
    <m/>
    <m/>
    <m/>
    <m/>
  </r>
  <r>
    <x v="94"/>
    <x v="0"/>
    <x v="5"/>
    <s v="SI"/>
    <s v="KOMATSU"/>
    <x v="4"/>
    <s v="RH"/>
    <s v="HT108"/>
    <s v="58B-5010-100"/>
    <s v="TA198087"/>
    <s v="-"/>
    <n v="30000"/>
    <n v="100963719"/>
    <s v="NO"/>
    <s v="TL04-001337"/>
    <d v="2024-02-07T00:00:00"/>
    <s v="LUIS HUERTA"/>
    <m/>
    <m/>
    <m/>
    <m/>
    <s v="254224-E"/>
    <m/>
    <x v="12"/>
    <n v="2"/>
    <d v="2024-02-21T00:00:00"/>
    <n v="15"/>
    <s v="254224-C"/>
    <n v="17787.23"/>
    <d v="2024-02-22T00:00:00"/>
    <n v="2"/>
    <m/>
    <n v="4400549645"/>
    <m/>
    <d v="2024-03-26T00:00:00"/>
    <x v="27"/>
    <s v="EN TIEMPO"/>
    <n v="34"/>
    <s v="254224-IF"/>
    <s v="EG07-001059"/>
    <s v="F001-001802"/>
    <d v="2024-04-03T00:00:00"/>
    <n v="50"/>
    <x v="1"/>
    <n v="710"/>
    <x v="0"/>
    <m/>
    <m/>
    <m/>
    <m/>
    <m/>
    <m/>
    <m/>
    <m/>
    <m/>
  </r>
  <r>
    <x v="95"/>
    <x v="0"/>
    <x v="10"/>
    <s v="SI"/>
    <s v="KOMATSU"/>
    <x v="3"/>
    <s v="LH"/>
    <s v="HT011"/>
    <s v="EM0241"/>
    <s v="TA198084"/>
    <m/>
    <n v="12000"/>
    <n v="101096974"/>
    <s v="NO"/>
    <s v="TL04-001337"/>
    <d v="2024-02-08T00:00:00"/>
    <s v="LUIS HUERTA"/>
    <m/>
    <m/>
    <m/>
    <m/>
    <s v="254324-E"/>
    <m/>
    <x v="12"/>
    <n v="3"/>
    <d v="2024-02-21T00:00:00"/>
    <n v="14"/>
    <s v="254324-C"/>
    <n v="2303.2399999999998"/>
    <d v="2024-02-22T00:00:00"/>
    <n v="2"/>
    <m/>
    <n v="4400550657"/>
    <m/>
    <d v="2024-03-15T00:00:00"/>
    <x v="31"/>
    <s v="EN TIEMPO"/>
    <n v="23"/>
    <s v="254324-IF"/>
    <s v="EG07-001028"/>
    <s v="F001-001783"/>
    <d v="2024-03-22T00:00:00"/>
    <n v="39"/>
    <x v="1"/>
    <n v="710"/>
    <x v="0"/>
    <m/>
    <m/>
    <m/>
    <m/>
    <m/>
    <m/>
    <m/>
    <m/>
    <m/>
  </r>
  <r>
    <x v="96"/>
    <x v="0"/>
    <x v="10"/>
    <s v="SI"/>
    <s v="KOMATSU"/>
    <x v="3"/>
    <s v="RH"/>
    <s v="HT034"/>
    <s v="EM0241"/>
    <s v="TA198085"/>
    <m/>
    <n v="12000"/>
    <n v="101092992"/>
    <s v="NO"/>
    <s v="TL04-001337"/>
    <d v="2024-02-08T00:00:00"/>
    <s v="LUIS HUERTA"/>
    <m/>
    <m/>
    <m/>
    <m/>
    <s v="254424-E"/>
    <m/>
    <x v="12"/>
    <n v="3"/>
    <d v="2024-02-21T00:00:00"/>
    <n v="14"/>
    <s v="254424-C"/>
    <n v="2753.14"/>
    <d v="2024-02-22T00:00:00"/>
    <n v="2"/>
    <m/>
    <n v="4400550655"/>
    <m/>
    <d v="2024-03-11T00:00:00"/>
    <x v="35"/>
    <s v="EN TIEMPO"/>
    <n v="19"/>
    <s v="254424-IF"/>
    <s v="EG07-001008"/>
    <s v="F001-001776"/>
    <d v="2024-03-15T00:00:00"/>
    <n v="35"/>
    <x v="1"/>
    <n v="710"/>
    <x v="0"/>
    <m/>
    <m/>
    <m/>
    <m/>
    <m/>
    <m/>
    <m/>
    <m/>
    <m/>
  </r>
  <r>
    <x v="97"/>
    <x v="0"/>
    <x v="8"/>
    <s v="SI"/>
    <s v="CATERPILLAR"/>
    <x v="5"/>
    <s v="LH"/>
    <s v="DZ012"/>
    <s v="517-3767"/>
    <s v="TA198112"/>
    <m/>
    <n v="12000"/>
    <n v="101113714"/>
    <s v="NO"/>
    <s v="TL04-001337"/>
    <d v="2024-02-12T00:00:00"/>
    <s v="LUIS HUERTA"/>
    <m/>
    <m/>
    <m/>
    <m/>
    <s v="254524-E"/>
    <m/>
    <x v="12"/>
    <n v="7"/>
    <d v="2024-02-21T00:00:00"/>
    <n v="10"/>
    <s v="254524-C"/>
    <n v="7274.24"/>
    <d v="2024-02-22T00:00:00"/>
    <n v="2"/>
    <m/>
    <n v="4400550664"/>
    <m/>
    <d v="2024-04-12T00:00:00"/>
    <x v="37"/>
    <s v="EN TIEMPO"/>
    <n v="51"/>
    <s v="254524-IF"/>
    <s v="EG07-001103"/>
    <s v="F001-001829"/>
    <d v="2024-04-19T00:00:00"/>
    <n v="67"/>
    <x v="1"/>
    <n v="710"/>
    <x v="0"/>
    <m/>
    <m/>
    <m/>
    <m/>
    <m/>
    <m/>
    <m/>
    <m/>
    <m/>
  </r>
  <r>
    <x v="98"/>
    <x v="0"/>
    <x v="1"/>
    <s v="SI"/>
    <s v="CATERPILLAR"/>
    <x v="0"/>
    <s v="RH"/>
    <s v="GR003"/>
    <s v="605-8796"/>
    <s v="TA198113"/>
    <m/>
    <n v="12000"/>
    <n v="101074763"/>
    <s v="NO"/>
    <s v="TL04-001337"/>
    <d v="2024-02-09T00:00:00"/>
    <s v="LUIS HUERTA"/>
    <m/>
    <m/>
    <m/>
    <m/>
    <s v="254624-E"/>
    <m/>
    <x v="12"/>
    <n v="4"/>
    <d v="2024-02-21T00:00:00"/>
    <n v="13"/>
    <s v="254624-C"/>
    <n v="2309.4499999999998"/>
    <d v="2024-03-26T00:00:00"/>
    <n v="35"/>
    <m/>
    <n v="4400550665"/>
    <m/>
    <d v="2024-04-17T00:00:00"/>
    <x v="29"/>
    <s v="EN TIEMPO"/>
    <n v="23"/>
    <s v="254624-IF"/>
    <s v="EG07-001109"/>
    <s v="F001-001830"/>
    <d v="2024-04-19T00:00:00"/>
    <n v="72"/>
    <x v="1"/>
    <n v="710"/>
    <x v="0"/>
    <m/>
    <m/>
    <m/>
    <m/>
    <m/>
    <m/>
    <m/>
    <m/>
    <m/>
  </r>
  <r>
    <x v="99"/>
    <x v="0"/>
    <x v="5"/>
    <s v="SI"/>
    <s v="KOMATSU"/>
    <x v="4"/>
    <s v="LH"/>
    <s v="HT103"/>
    <s v="58B-5010-100"/>
    <s v="TA198086"/>
    <m/>
    <n v="30000"/>
    <n v="100963718"/>
    <s v="NO"/>
    <s v="TL04-001337"/>
    <d v="2024-02-07T00:00:00"/>
    <s v="LUIS HUERTA"/>
    <m/>
    <m/>
    <m/>
    <m/>
    <s v="254724-E"/>
    <m/>
    <x v="12"/>
    <n v="2"/>
    <d v="2024-02-21T00:00:00"/>
    <n v="15"/>
    <s v="254724-C"/>
    <n v="17787.23"/>
    <d v="2024-02-22T00:00:00"/>
    <n v="2"/>
    <m/>
    <n v="4400549644"/>
    <m/>
    <d v="2024-03-30T00:00:00"/>
    <x v="38"/>
    <s v="DEMORA"/>
    <n v="82"/>
    <s v="254724-IF"/>
    <s v="EG07-001182"/>
    <s v="F001-001892"/>
    <d v="2024-05-20T00:00:00"/>
    <n v="98"/>
    <x v="1"/>
    <n v="710"/>
    <x v="3"/>
    <m/>
    <m/>
    <m/>
    <m/>
    <m/>
    <m/>
    <m/>
    <m/>
    <m/>
  </r>
  <r>
    <x v="100"/>
    <x v="2"/>
    <x v="25"/>
    <s v="NO"/>
    <s v="GENERICO"/>
    <x v="21"/>
    <s v="-"/>
    <n v="1219"/>
    <s v="-"/>
    <s v="-"/>
    <s v="-"/>
    <s v="-"/>
    <s v="-"/>
    <s v="NO"/>
    <m/>
    <d v="2024-02-13T00:00:00"/>
    <s v="LUIS HUERTA"/>
    <m/>
    <m/>
    <m/>
    <m/>
    <s v="254824-E"/>
    <m/>
    <x v="13"/>
    <n v="6"/>
    <d v="2024-02-21T00:00:00"/>
    <n v="9"/>
    <s v="254824-C"/>
    <n v="1536.99"/>
    <d v="2024-02-23T00:00:00"/>
    <n v="3"/>
    <m/>
    <m/>
    <s v="BAJA"/>
    <m/>
    <x v="0"/>
    <s v=""/>
    <s v=""/>
    <m/>
    <m/>
    <m/>
    <m/>
    <n v="708"/>
    <x v="0"/>
    <n v="708"/>
    <x v="1"/>
    <m/>
    <m/>
    <m/>
    <m/>
    <m/>
    <m/>
    <m/>
    <m/>
    <m/>
  </r>
  <r>
    <x v="101"/>
    <x v="2"/>
    <x v="25"/>
    <s v="NO"/>
    <s v="GENERICO"/>
    <x v="21"/>
    <s v="-"/>
    <n v="1219"/>
    <s v="-"/>
    <s v="-"/>
    <s v="-"/>
    <s v="-"/>
    <s v="-"/>
    <s v="NO"/>
    <m/>
    <d v="2024-02-13T00:00:00"/>
    <s v="LUIS HUERTA"/>
    <m/>
    <m/>
    <m/>
    <m/>
    <s v="254924-E"/>
    <m/>
    <x v="13"/>
    <n v="6"/>
    <d v="2024-02-21T00:00:00"/>
    <n v="9"/>
    <s v="254924-C"/>
    <n v="1536.99"/>
    <d v="2024-02-23T00:00:00"/>
    <n v="3"/>
    <m/>
    <m/>
    <s v="BAJA"/>
    <m/>
    <x v="0"/>
    <s v=""/>
    <s v=""/>
    <m/>
    <m/>
    <m/>
    <m/>
    <n v="708"/>
    <x v="0"/>
    <n v="708"/>
    <x v="1"/>
    <m/>
    <m/>
    <m/>
    <m/>
    <m/>
    <m/>
    <m/>
    <m/>
    <m/>
  </r>
  <r>
    <x v="102"/>
    <x v="2"/>
    <x v="25"/>
    <s v="NO"/>
    <s v="GENERICO"/>
    <x v="21"/>
    <s v="-"/>
    <n v="1219"/>
    <s v="-"/>
    <s v="-"/>
    <s v="-"/>
    <s v="-"/>
    <s v="-"/>
    <s v="NO"/>
    <m/>
    <d v="2024-02-13T00:00:00"/>
    <s v="LUIS HUERTA"/>
    <m/>
    <m/>
    <m/>
    <m/>
    <s v="255024-E"/>
    <m/>
    <x v="13"/>
    <n v="6"/>
    <d v="2024-02-21T00:00:00"/>
    <n v="9"/>
    <s v="255024-C"/>
    <n v="1536.99"/>
    <d v="2024-02-23T00:00:00"/>
    <n v="3"/>
    <m/>
    <n v="3100359835"/>
    <s v="ALTA"/>
    <d v="2024-12-03T00:00:00"/>
    <x v="39"/>
    <s v="EN TIEMPO"/>
    <n v="285"/>
    <s v="255024-E"/>
    <s v="EG07-001787"/>
    <s v="F001-002240"/>
    <d v="2024-12-13T00:00:00"/>
    <n v="300"/>
    <x v="1"/>
    <n v="708"/>
    <x v="1"/>
    <m/>
    <m/>
    <m/>
    <m/>
    <m/>
    <m/>
    <m/>
    <m/>
    <m/>
  </r>
  <r>
    <x v="103"/>
    <x v="2"/>
    <x v="25"/>
    <s v="NO"/>
    <s v="GENERICO"/>
    <x v="21"/>
    <s v="-"/>
    <n v="1219"/>
    <s v="-"/>
    <s v="-"/>
    <s v="-"/>
    <s v="-"/>
    <s v="-"/>
    <s v="NO"/>
    <m/>
    <d v="2024-02-14T00:00:00"/>
    <s v="LUIS HUERTA"/>
    <m/>
    <m/>
    <m/>
    <m/>
    <s v="255124-E"/>
    <m/>
    <x v="13"/>
    <n v="7"/>
    <d v="2024-02-21T00:00:00"/>
    <n v="8"/>
    <s v="255124-C"/>
    <n v="1536.99"/>
    <d v="2024-02-23T00:00:00"/>
    <n v="3"/>
    <m/>
    <m/>
    <s v="BAJA"/>
    <m/>
    <x v="0"/>
    <s v=""/>
    <s v=""/>
    <m/>
    <m/>
    <m/>
    <m/>
    <n v="708"/>
    <x v="0"/>
    <n v="708"/>
    <x v="1"/>
    <m/>
    <m/>
    <m/>
    <m/>
    <m/>
    <m/>
    <m/>
    <m/>
    <m/>
  </r>
  <r>
    <x v="104"/>
    <x v="2"/>
    <x v="18"/>
    <s v="NO"/>
    <s v="GENERICO"/>
    <x v="22"/>
    <s v="-"/>
    <n v="2348"/>
    <s v="-"/>
    <s v="-"/>
    <s v="-"/>
    <s v="-"/>
    <s v="-"/>
    <s v="NO"/>
    <m/>
    <d v="2024-02-14T00:00:00"/>
    <s v="LUIS HUERTA"/>
    <m/>
    <m/>
    <m/>
    <m/>
    <s v="255224-E"/>
    <m/>
    <x v="13"/>
    <n v="7"/>
    <d v="2024-02-21T00:00:00"/>
    <n v="8"/>
    <s v="255224-C"/>
    <n v="2111.81"/>
    <d v="2024-02-23T00:00:00"/>
    <n v="3"/>
    <m/>
    <n v="5000178491"/>
    <s v="BAJA"/>
    <d v="2024-04-17T00:00:00"/>
    <x v="29"/>
    <s v="EN TIEMPO"/>
    <n v="55"/>
    <s v="255224-IF"/>
    <s v="EG07-001087"/>
    <s v="F001-001824"/>
    <d v="2024-04-17T00:00:00"/>
    <n v="70"/>
    <x v="1"/>
    <n v="708"/>
    <x v="0"/>
    <m/>
    <m/>
    <m/>
    <m/>
    <m/>
    <m/>
    <m/>
    <m/>
    <m/>
  </r>
  <r>
    <x v="105"/>
    <x v="1"/>
    <x v="26"/>
    <s v="NO"/>
    <s v="CATERPILLAR"/>
    <x v="18"/>
    <s v="-"/>
    <s v="EQ6140"/>
    <n v="1003799"/>
    <s v="SAP3055805"/>
    <n v="33010"/>
    <n v="35000"/>
    <s v="ID S231347-2"/>
    <s v="NO"/>
    <s v="EG07-006121"/>
    <d v="2024-02-26T00:00:00"/>
    <s v="IVAN LINGAN"/>
    <m/>
    <m/>
    <m/>
    <m/>
    <s v="255324-E"/>
    <m/>
    <x v="14"/>
    <n v="18"/>
    <d v="2024-02-26T00:00:00"/>
    <n v="1"/>
    <s v="255324-C"/>
    <n v="6843.6"/>
    <d v="2024-03-18T00:00:00"/>
    <n v="22"/>
    <m/>
    <n v="4500474130"/>
    <s v="ALTA"/>
    <d v="2024-05-24T00:00:00"/>
    <x v="40"/>
    <s v="EN TIEMPO"/>
    <n v="59"/>
    <s v="255324-IF"/>
    <s v="EG07-001196"/>
    <s v="F001-001879"/>
    <d v="2024-05-16T00:00:00"/>
    <n v="97"/>
    <x v="1"/>
    <n v="707"/>
    <x v="0"/>
    <m/>
    <m/>
    <m/>
    <m/>
    <m/>
    <m/>
    <m/>
    <m/>
    <m/>
  </r>
  <r>
    <x v="106"/>
    <x v="0"/>
    <x v="10"/>
    <s v="SI"/>
    <s v="KOMATSU"/>
    <x v="3"/>
    <s v="LH"/>
    <s v="HT036"/>
    <s v="EM0241"/>
    <s v="TA198139"/>
    <m/>
    <n v="12000"/>
    <n v="101084285"/>
    <s v="NO"/>
    <s v="TL04-001389"/>
    <d v="2024-02-14T00:00:00"/>
    <s v="LUIS HUERTA"/>
    <m/>
    <m/>
    <m/>
    <m/>
    <s v="255424-E"/>
    <m/>
    <x v="15"/>
    <n v="1"/>
    <d v="2024-02-21T00:00:00"/>
    <n v="8"/>
    <s v="255424-C"/>
    <n v="2303.14"/>
    <d v="2024-02-23T00:00:00"/>
    <n v="3"/>
    <m/>
    <n v="4400551374"/>
    <m/>
    <d v="2024-03-26T00:00:00"/>
    <x v="27"/>
    <s v="EN TIEMPO"/>
    <n v="33"/>
    <s v="255424-IF"/>
    <s v="EG07-001057"/>
    <s v="F001-001801"/>
    <d v="2024-04-03T00:00:00"/>
    <n v="42"/>
    <x v="1"/>
    <n v="702"/>
    <x v="0"/>
    <m/>
    <m/>
    <m/>
    <m/>
    <m/>
    <m/>
    <m/>
    <m/>
    <m/>
  </r>
  <r>
    <x v="107"/>
    <x v="0"/>
    <x v="10"/>
    <s v="SI"/>
    <s v="KOMATSU"/>
    <x v="3"/>
    <s v="LH"/>
    <s v="HT035"/>
    <s v="EM0241"/>
    <s v="TA198159"/>
    <m/>
    <n v="12000"/>
    <n v="101076349"/>
    <s v="NO"/>
    <s v="TL04-001389"/>
    <d v="2024-02-14T00:00:00"/>
    <s v="LUIS HUERTA"/>
    <m/>
    <m/>
    <m/>
    <m/>
    <s v="255524-E"/>
    <m/>
    <x v="15"/>
    <n v="1"/>
    <d v="2024-02-21T00:00:00"/>
    <n v="8"/>
    <s v="255524-C"/>
    <n v="2303.2399999999998"/>
    <d v="2024-02-23T00:00:00"/>
    <n v="3"/>
    <m/>
    <n v="4400551651"/>
    <m/>
    <d v="2024-03-26T00:00:00"/>
    <x v="27"/>
    <s v="EN TIEMPO"/>
    <n v="33"/>
    <s v="255524-IF"/>
    <s v="EG07-001058"/>
    <s v="F001-001800"/>
    <d v="2024-04-03T00:00:00"/>
    <n v="42"/>
    <x v="1"/>
    <n v="702"/>
    <x v="0"/>
    <m/>
    <m/>
    <m/>
    <m/>
    <m/>
    <m/>
    <m/>
    <m/>
    <m/>
  </r>
  <r>
    <x v="108"/>
    <x v="0"/>
    <x v="10"/>
    <s v="SI"/>
    <s v="KOMATSU"/>
    <x v="3"/>
    <s v="LH"/>
    <s v="HT008"/>
    <s v="EM0241"/>
    <s v="TA198157"/>
    <m/>
    <n v="12000"/>
    <n v="101092243"/>
    <s v="NO"/>
    <s v="TL04-001389"/>
    <d v="2024-02-14T00:00:00"/>
    <s v="LUIS HUERTA"/>
    <m/>
    <m/>
    <m/>
    <m/>
    <s v="255624-E"/>
    <m/>
    <x v="15"/>
    <n v="1"/>
    <d v="2024-02-21T00:00:00"/>
    <n v="8"/>
    <s v="255624-C"/>
    <n v="2303.2399999999998"/>
    <d v="2024-02-23T00:00:00"/>
    <n v="3"/>
    <m/>
    <n v="4400551650"/>
    <m/>
    <d v="2024-03-13T00:00:00"/>
    <x v="8"/>
    <s v="EN TIEMPO"/>
    <n v="20"/>
    <s v="255624-IF"/>
    <s v="EG07-001016"/>
    <s v="F001-001803"/>
    <d v="2024-04-03T00:00:00"/>
    <n v="29"/>
    <x v="1"/>
    <n v="702"/>
    <x v="0"/>
    <m/>
    <m/>
    <m/>
    <m/>
    <m/>
    <m/>
    <m/>
    <m/>
    <m/>
  </r>
  <r>
    <x v="109"/>
    <x v="0"/>
    <x v="10"/>
    <s v="SI"/>
    <s v="CATERPILLAR"/>
    <x v="23"/>
    <s v="LH"/>
    <s v="LD004"/>
    <s v="314-9226"/>
    <s v="TA198102"/>
    <m/>
    <n v="6000"/>
    <n v="101075559"/>
    <s v="NO"/>
    <s v="TL04-001389"/>
    <d v="2024-02-15T00:00:00"/>
    <s v="LUIS HUERTA"/>
    <m/>
    <m/>
    <m/>
    <m/>
    <s v="255724-E"/>
    <m/>
    <x v="15"/>
    <n v="2"/>
    <d v="2024-02-21T00:00:00"/>
    <n v="7"/>
    <s v="255724-C"/>
    <n v="2208.5700000000002"/>
    <d v="2024-03-26T00:00:00"/>
    <n v="35"/>
    <m/>
    <n v="4400551129"/>
    <m/>
    <d v="2024-04-03T00:00:00"/>
    <x v="9"/>
    <s v="EN TIEMPO"/>
    <n v="9"/>
    <s v="255724-IF"/>
    <s v="EG07-001086"/>
    <s v="F001-001821"/>
    <d v="2024-04-11T00:00:00"/>
    <n v="50"/>
    <x v="1"/>
    <n v="702"/>
    <x v="0"/>
    <m/>
    <m/>
    <m/>
    <m/>
    <m/>
    <m/>
    <m/>
    <m/>
    <m/>
  </r>
  <r>
    <x v="110"/>
    <x v="3"/>
    <x v="27"/>
    <s v="NO"/>
    <s v="ALCO"/>
    <x v="24"/>
    <s v="-"/>
    <s v="-"/>
    <n v="9090000006"/>
    <s v="-"/>
    <s v="-"/>
    <s v="-"/>
    <s v="-"/>
    <s v="NO"/>
    <s v="-"/>
    <d v="2024-02-24T00:00:00"/>
    <s v="LUIS HUERTA"/>
    <m/>
    <m/>
    <m/>
    <m/>
    <s v="255824-E"/>
    <m/>
    <x v="16"/>
    <n v="9"/>
    <d v="2024-02-24T00:00:00"/>
    <n v="1"/>
    <s v="255824-C"/>
    <n v="10550"/>
    <d v="2024-02-16T00:00:00"/>
    <n v="-7"/>
    <m/>
    <n v="149495"/>
    <s v="ALTA"/>
    <d v="2024-04-10T00:00:00"/>
    <x v="41"/>
    <s v="DEMORA"/>
    <n v="354"/>
    <s v="255824-IF"/>
    <s v="T001-00562"/>
    <m/>
    <m/>
    <n v="354"/>
    <x v="2"/>
    <n v="700"/>
    <x v="1"/>
    <m/>
    <m/>
    <m/>
    <m/>
    <m/>
    <m/>
    <m/>
    <m/>
    <m/>
  </r>
  <r>
    <x v="111"/>
    <x v="0"/>
    <x v="28"/>
    <s v="SI"/>
    <s v="CATERPILLAR"/>
    <x v="18"/>
    <m/>
    <s v="CR012"/>
    <s v="100-3777"/>
    <s v="-"/>
    <s v="-"/>
    <s v="-"/>
    <s v="-"/>
    <s v="NO"/>
    <s v="TL04-00031"/>
    <m/>
    <m/>
    <m/>
    <m/>
    <m/>
    <m/>
    <m/>
    <m/>
    <x v="17"/>
    <s v="POR EVALUAR"/>
    <m/>
    <s v="POR COTIZAR"/>
    <m/>
    <m/>
    <m/>
    <s v=""/>
    <m/>
    <m/>
    <m/>
    <m/>
    <x v="0"/>
    <s v=""/>
    <s v=""/>
    <m/>
    <m/>
    <m/>
    <m/>
    <n v="697"/>
    <x v="0"/>
    <n v="697"/>
    <x v="3"/>
    <m/>
    <m/>
    <m/>
    <m/>
    <m/>
    <m/>
    <m/>
    <m/>
    <m/>
  </r>
  <r>
    <x v="112"/>
    <x v="0"/>
    <x v="8"/>
    <s v="SI"/>
    <s v="CATERPILLAR"/>
    <x v="6"/>
    <s v="RH"/>
    <s v="RT002"/>
    <s v="516-8026"/>
    <s v="TA198183"/>
    <m/>
    <n v="8000"/>
    <n v="101016830"/>
    <s v="NO"/>
    <s v="TL04-001416"/>
    <d v="2024-02-23T00:00:00"/>
    <s v="LUIS HUERTA"/>
    <m/>
    <m/>
    <m/>
    <m/>
    <s v="256024-E"/>
    <m/>
    <x v="18"/>
    <n v="4"/>
    <d v="2024-03-04T00:00:00"/>
    <n v="11"/>
    <s v="256024-C"/>
    <n v="6552.46"/>
    <d v="2024-03-11T00:00:00"/>
    <n v="8"/>
    <m/>
    <n v="4400552504"/>
    <m/>
    <d v="2024-04-25T00:00:00"/>
    <x v="42"/>
    <s v="EN TIEMPO"/>
    <n v="46"/>
    <s v="256024-IF"/>
    <s v="EG07-001135"/>
    <s v="F001-001851"/>
    <d v="2024-05-06T00:00:00"/>
    <n v="66"/>
    <x v="1"/>
    <n v="696"/>
    <x v="0"/>
    <m/>
    <m/>
    <m/>
    <m/>
    <m/>
    <m/>
    <m/>
    <m/>
    <m/>
  </r>
  <r>
    <x v="113"/>
    <x v="0"/>
    <x v="8"/>
    <s v="SI"/>
    <s v="CATERPILLAR"/>
    <x v="6"/>
    <s v="RH"/>
    <s v="RT006"/>
    <s v="516-8026"/>
    <s v="TA198182"/>
    <m/>
    <n v="8000"/>
    <n v="101075108"/>
    <s v="NO"/>
    <s v="TL04-001416"/>
    <d v="2024-02-22T00:00:00"/>
    <s v="LUIS HUERTA"/>
    <m/>
    <m/>
    <m/>
    <m/>
    <s v="256124-E"/>
    <m/>
    <x v="18"/>
    <n v="3"/>
    <d v="2024-03-04T00:00:00"/>
    <n v="12"/>
    <s v="256124-C"/>
    <n v="6552.46"/>
    <d v="2024-03-11T00:00:00"/>
    <n v="8"/>
    <m/>
    <n v="4400552849"/>
    <m/>
    <d v="2024-04-25T00:00:00"/>
    <x v="42"/>
    <s v="EN TIEMPO"/>
    <n v="46"/>
    <s v="256124-IF"/>
    <s v="EG07-001136"/>
    <s v="F001-001850"/>
    <d v="2024-05-06T00:00:00"/>
    <n v="66"/>
    <x v="1"/>
    <n v="696"/>
    <x v="0"/>
    <m/>
    <m/>
    <m/>
    <m/>
    <m/>
    <m/>
    <m/>
    <m/>
    <m/>
  </r>
  <r>
    <x v="114"/>
    <x v="0"/>
    <x v="12"/>
    <s v="SI"/>
    <s v="KOMATSU"/>
    <x v="3"/>
    <s v="LH"/>
    <s v="HT045"/>
    <s v="EM0241"/>
    <s v="TA198172"/>
    <m/>
    <n v="12000"/>
    <n v="101046321"/>
    <s v="NO"/>
    <s v="TL04-001416"/>
    <d v="2024-02-22T00:00:00"/>
    <s v="LUIS HUERTA"/>
    <m/>
    <m/>
    <m/>
    <m/>
    <s v="256224-E"/>
    <m/>
    <x v="18"/>
    <n v="3"/>
    <d v="2024-03-04T00:00:00"/>
    <n v="12"/>
    <s v="256224-C"/>
    <n v="2553.14"/>
    <d v="2024-03-11T00:00:00"/>
    <n v="8"/>
    <m/>
    <n v="4400552503"/>
    <m/>
    <d v="2024-03-26T00:00:00"/>
    <x v="27"/>
    <s v="EN TIEMPO"/>
    <n v="16"/>
    <s v="256224-IF"/>
    <s v="EG07-001056"/>
    <s v="F001-001799"/>
    <d v="2024-04-03T00:00:00"/>
    <n v="36"/>
    <x v="1"/>
    <n v="696"/>
    <x v="0"/>
    <m/>
    <m/>
    <m/>
    <m/>
    <m/>
    <m/>
    <m/>
    <m/>
    <m/>
  </r>
  <r>
    <x v="115"/>
    <x v="0"/>
    <x v="14"/>
    <s v="SI"/>
    <s v="CATERPILLAR"/>
    <x v="0"/>
    <s v="RH"/>
    <s v="GR007"/>
    <s v="553-0359"/>
    <s v="TA198184"/>
    <m/>
    <n v="12000"/>
    <n v="101074800"/>
    <s v="NO"/>
    <s v="TL04-001416"/>
    <d v="2024-02-26T00:00:00"/>
    <s v="LUIS HUERTA"/>
    <m/>
    <m/>
    <m/>
    <m/>
    <s v="256324-E"/>
    <m/>
    <x v="18"/>
    <n v="7"/>
    <d v="2024-03-04T00:00:00"/>
    <n v="8"/>
    <s v="256324-C"/>
    <n v="2472.33"/>
    <d v="2024-03-11T00:00:00"/>
    <n v="8"/>
    <m/>
    <n v="4400552502"/>
    <m/>
    <d v="2024-04-24T00:00:00"/>
    <x v="43"/>
    <s v="EN TIEMPO"/>
    <n v="45"/>
    <s v="256324-IF"/>
    <s v="EG07-001132"/>
    <s v="F001-001839"/>
    <d v="2024-04-26T00:00:00"/>
    <n v="65"/>
    <x v="1"/>
    <n v="696"/>
    <x v="0"/>
    <m/>
    <m/>
    <m/>
    <m/>
    <m/>
    <m/>
    <m/>
    <m/>
    <m/>
  </r>
  <r>
    <x v="116"/>
    <x v="0"/>
    <x v="3"/>
    <s v="NO"/>
    <s v="KOMATSU"/>
    <x v="3"/>
    <s v="RH"/>
    <s v="HT037"/>
    <s v="PC2732"/>
    <s v="TA198170"/>
    <m/>
    <n v="30000"/>
    <n v="101058314"/>
    <s v="NO"/>
    <s v="TL04-001416"/>
    <d v="2024-02-27T00:00:00"/>
    <s v="LUIS HUERTA"/>
    <m/>
    <m/>
    <m/>
    <m/>
    <s v="256424-E"/>
    <m/>
    <x v="18"/>
    <n v="8"/>
    <d v="2024-03-04T00:00:00"/>
    <n v="7"/>
    <s v="256424-C"/>
    <n v="6565.57"/>
    <m/>
    <s v=""/>
    <m/>
    <m/>
    <m/>
    <m/>
    <x v="0"/>
    <s v=""/>
    <s v=""/>
    <m/>
    <m/>
    <m/>
    <m/>
    <n v="696"/>
    <x v="0"/>
    <n v="696"/>
    <x v="0"/>
    <m/>
    <m/>
    <m/>
    <m/>
    <m/>
    <m/>
    <m/>
    <m/>
    <m/>
  </r>
  <r>
    <x v="117"/>
    <x v="0"/>
    <x v="29"/>
    <s v="SI"/>
    <s v="CATERPILLAR"/>
    <x v="8"/>
    <s v="RH"/>
    <s v="DZ012"/>
    <s v="521-8420"/>
    <s v="TA198181"/>
    <m/>
    <n v="12000"/>
    <n v="101017726"/>
    <s v="NO"/>
    <s v="TL04-001416"/>
    <d v="2024-02-27T00:00:00"/>
    <s v="LUIS HUERTA"/>
    <m/>
    <m/>
    <m/>
    <m/>
    <s v="256524-E"/>
    <m/>
    <x v="18"/>
    <n v="8"/>
    <d v="2024-03-04T00:00:00"/>
    <n v="7"/>
    <s v="256524-C"/>
    <n v="3388.58"/>
    <d v="2024-03-11T00:00:00"/>
    <n v="8"/>
    <m/>
    <n v="4400552841"/>
    <m/>
    <m/>
    <x v="44"/>
    <s v="DEMORA"/>
    <n v="32"/>
    <m/>
    <s v="EG07-001101"/>
    <s v="F001-001820"/>
    <d v="2024-04-11T00:00:00"/>
    <n v="52"/>
    <x v="1"/>
    <n v="696"/>
    <x v="0"/>
    <m/>
    <m/>
    <m/>
    <m/>
    <m/>
    <m/>
    <m/>
    <m/>
    <m/>
  </r>
  <r>
    <x v="118"/>
    <x v="0"/>
    <x v="3"/>
    <s v="NO"/>
    <s v="KOMATSU"/>
    <x v="3"/>
    <m/>
    <m/>
    <s v="PC2732"/>
    <s v="TRENV00007205"/>
    <m/>
    <n v="30000"/>
    <n v="101076348"/>
    <s v="NO"/>
    <s v="TL04-003223"/>
    <d v="2024-12-16T00:00:00"/>
    <s v="LUIS HUERTA"/>
    <m/>
    <m/>
    <m/>
    <m/>
    <s v="256624-E"/>
    <m/>
    <x v="19"/>
    <n v="63"/>
    <d v="2024-12-16T00:00:00"/>
    <n v="1"/>
    <s v="256624-C"/>
    <n v="6365.57"/>
    <d v="2024-12-19T00:00:00"/>
    <n v="4"/>
    <m/>
    <n v="4400592050"/>
    <s v="ALTA"/>
    <d v="2025-01-07T00:00:00"/>
    <x v="45"/>
    <s v="DEMORA"/>
    <n v="29"/>
    <s v="256624-IF"/>
    <s v="EG07-001891"/>
    <s v="F001-002318"/>
    <d v="2025-01-27T00:00:00"/>
    <n v="94"/>
    <x v="1"/>
    <n v="458"/>
    <x v="1"/>
    <m/>
    <m/>
    <m/>
    <m/>
    <m/>
    <m/>
    <m/>
    <s v="BLADDER FECHA DE LLEGADA 30/12"/>
    <m/>
  </r>
  <r>
    <x v="119"/>
    <x v="1"/>
    <x v="5"/>
    <s v="NO"/>
    <s v="CATERPILLAR"/>
    <x v="7"/>
    <s v="LH"/>
    <s v="EQ3075"/>
    <s v="106-3722"/>
    <s v="SAP3220112"/>
    <n v="18596"/>
    <n v="25000"/>
    <s v="ID S240191-1"/>
    <s v="NO"/>
    <s v="EG07-00958"/>
    <d v="2024-02-26T00:00:00"/>
    <s v="LUIS HUERTA"/>
    <m/>
    <m/>
    <m/>
    <m/>
    <s v="256724-E"/>
    <m/>
    <x v="18"/>
    <n v="7"/>
    <d v="2024-03-04T00:00:00"/>
    <n v="8"/>
    <s v="256724-C"/>
    <n v="9649.4599999999991"/>
    <d v="2024-03-15T00:00:00"/>
    <n v="12"/>
    <m/>
    <n v="4500474800"/>
    <m/>
    <d v="2024-04-02T00:00:00"/>
    <x v="28"/>
    <s v="EN TIEMPO"/>
    <n v="19"/>
    <s v="256724-IF"/>
    <s v="EG07-001081"/>
    <s v="F001-001807"/>
    <d v="2024-04-04T00:00:00"/>
    <n v="43"/>
    <x v="1"/>
    <n v="696"/>
    <x v="0"/>
    <m/>
    <m/>
    <m/>
    <m/>
    <m/>
    <m/>
    <m/>
    <m/>
    <m/>
  </r>
  <r>
    <x v="120"/>
    <x v="1"/>
    <x v="15"/>
    <s v="NO"/>
    <s v="CATERPILLAR"/>
    <x v="5"/>
    <s v="RH"/>
    <s v="EQ6107"/>
    <s v="252-0471"/>
    <s v="SAP3310865"/>
    <n v="5221"/>
    <n v="10000"/>
    <s v="ID S240208-1"/>
    <s v="NO"/>
    <s v="EG07-00958"/>
    <d v="2024-03-11T00:00:00"/>
    <s v="LUIS HUERTA"/>
    <m/>
    <m/>
    <m/>
    <m/>
    <s v="256824-E"/>
    <m/>
    <x v="18"/>
    <n v="21"/>
    <d v="2024-03-20T00:00:00"/>
    <n v="10"/>
    <s v="256824-C"/>
    <n v="5014.3599999999997"/>
    <d v="2024-03-15T00:00:00"/>
    <n v="-4"/>
    <m/>
    <n v="4500475741"/>
    <m/>
    <d v="2024-05-17T00:00:00"/>
    <x v="46"/>
    <s v="EN TIEMPO"/>
    <n v="49"/>
    <s v="256824-IF"/>
    <s v="EG07-001148"/>
    <s v="F001-001853"/>
    <d v="2024-05-09T00:00:00"/>
    <n v="73"/>
    <x v="1"/>
    <n v="696"/>
    <x v="0"/>
    <m/>
    <m/>
    <m/>
    <m/>
    <m/>
    <m/>
    <m/>
    <m/>
    <m/>
  </r>
  <r>
    <x v="121"/>
    <x v="0"/>
    <x v="0"/>
    <s v="SI"/>
    <s v="CATERPILLAR"/>
    <x v="0"/>
    <m/>
    <s v="GR004"/>
    <s v="507-2438"/>
    <s v="TA198164"/>
    <m/>
    <n v="8000"/>
    <n v="101074769"/>
    <s v="NO"/>
    <s v="TL04-001416"/>
    <d v="2024-02-28T00:00:00"/>
    <s v="LUIS HUERTA"/>
    <m/>
    <m/>
    <m/>
    <m/>
    <s v="256924-E"/>
    <m/>
    <x v="18"/>
    <n v="9"/>
    <d v="2024-03-04T00:00:00"/>
    <n v="6"/>
    <s v="256924-C"/>
    <n v="4391.93"/>
    <d v="2024-03-26T00:00:00"/>
    <n v="23"/>
    <m/>
    <n v="4400552284"/>
    <m/>
    <d v="2024-05-15T00:00:00"/>
    <x v="40"/>
    <s v="EN TIEMPO"/>
    <n v="51"/>
    <s v="256924-IF"/>
    <s v="EG07-001202"/>
    <s v="F001-001908"/>
    <d v="2024-05-27T00:00:00"/>
    <n v="86"/>
    <x v="1"/>
    <n v="696"/>
    <x v="0"/>
    <m/>
    <m/>
    <m/>
    <m/>
    <m/>
    <m/>
    <m/>
    <m/>
    <m/>
  </r>
  <r>
    <x v="122"/>
    <x v="0"/>
    <x v="29"/>
    <s v="SI"/>
    <s v="CATERPILLAR"/>
    <x v="8"/>
    <s v="LH"/>
    <s v="DZ012"/>
    <s v="521-8420"/>
    <s v="TA198180"/>
    <m/>
    <n v="12000"/>
    <n v="101029582"/>
    <s v="NO"/>
    <s v="TL04-001416"/>
    <d v="2024-02-27T00:00:00"/>
    <s v="LUIS HUERTA"/>
    <m/>
    <m/>
    <m/>
    <m/>
    <s v="257024-E"/>
    <m/>
    <x v="18"/>
    <n v="8"/>
    <d v="2024-03-06T00:00:00"/>
    <n v="9"/>
    <s v="257024-C"/>
    <n v="3388.58"/>
    <d v="2024-03-11T00:00:00"/>
    <n v="6"/>
    <m/>
    <n v="4400552840"/>
    <m/>
    <m/>
    <x v="37"/>
    <s v="DEMORA"/>
    <n v="33"/>
    <m/>
    <s v="EG07-001100"/>
    <s v="F001-001819"/>
    <d v="2024-04-11T00:00:00"/>
    <n v="53"/>
    <x v="1"/>
    <n v="696"/>
    <x v="0"/>
    <m/>
    <m/>
    <m/>
    <m/>
    <m/>
    <m/>
    <m/>
    <m/>
    <m/>
  </r>
  <r>
    <x v="123"/>
    <x v="1"/>
    <x v="8"/>
    <s v="SI"/>
    <s v="CATERPILLAR"/>
    <x v="5"/>
    <s v="LH"/>
    <s v="EQ6108"/>
    <n v="3672259"/>
    <s v="SAP2511034"/>
    <n v="15646"/>
    <n v="10000"/>
    <s v="ID S240237-1"/>
    <s v="NO"/>
    <s v="EG07-000976"/>
    <d v="2024-02-27T00:00:00"/>
    <s v="LUIS HUERTA"/>
    <m/>
    <m/>
    <m/>
    <m/>
    <s v="257124-E"/>
    <m/>
    <x v="20"/>
    <n v="6"/>
    <d v="2024-03-06T00:00:00"/>
    <n v="9"/>
    <s v="257124-C"/>
    <n v="6363.88"/>
    <d v="2024-03-21T00:00:00"/>
    <n v="16"/>
    <m/>
    <n v="4500477543"/>
    <m/>
    <d v="2024-04-15T00:00:00"/>
    <x v="42"/>
    <s v="DEMORA"/>
    <n v="36"/>
    <s v="257124-IF"/>
    <s v="EG07-001134"/>
    <s v="F001-001844"/>
    <d v="2024-04-30T00:00:00"/>
    <n v="64"/>
    <x v="1"/>
    <n v="694"/>
    <x v="0"/>
    <m/>
    <m/>
    <m/>
    <m/>
    <m/>
    <m/>
    <m/>
    <m/>
    <m/>
  </r>
  <r>
    <x v="124"/>
    <x v="1"/>
    <x v="20"/>
    <s v="SI"/>
    <s v="CATERPILLAR"/>
    <x v="17"/>
    <m/>
    <s v="EQ8104"/>
    <s v="3624589B"/>
    <s v="SAP3329029"/>
    <n v="1741"/>
    <n v="15000"/>
    <s v="ID S240237-2"/>
    <s v="NO"/>
    <s v="EG07-000976"/>
    <d v="2024-02-29T00:00:00"/>
    <s v="LUIS HUERTA"/>
    <m/>
    <m/>
    <m/>
    <m/>
    <s v="257224-E"/>
    <m/>
    <x v="20"/>
    <n v="8"/>
    <d v="2024-03-06T00:00:00"/>
    <n v="7"/>
    <s v="257224-C"/>
    <n v="6423.15"/>
    <d v="2024-03-15T00:00:00"/>
    <n v="10"/>
    <m/>
    <n v="4500477778"/>
    <m/>
    <d v="2024-04-15T00:00:00"/>
    <x v="30"/>
    <s v="DEMORA"/>
    <n v="39"/>
    <s v="257224-IF"/>
    <s v="EG07-001123"/>
    <s v="F001-001843"/>
    <d v="2024-04-29T00:00:00"/>
    <n v="61"/>
    <x v="1"/>
    <n v="694"/>
    <x v="0"/>
    <m/>
    <m/>
    <m/>
    <m/>
    <m/>
    <m/>
    <m/>
    <m/>
    <m/>
  </r>
  <r>
    <x v="125"/>
    <x v="0"/>
    <x v="10"/>
    <s v="SI"/>
    <s v="KOMATSU"/>
    <x v="3"/>
    <s v="LH"/>
    <s v="HT005"/>
    <s v="EM0241"/>
    <s v="TA198200"/>
    <m/>
    <n v="12000"/>
    <n v="101085356"/>
    <s v="NO"/>
    <s v="TL04-001466"/>
    <d v="2024-02-29T00:00:00"/>
    <s v="LUIS HUERTA"/>
    <m/>
    <m/>
    <m/>
    <m/>
    <s v="257324-E"/>
    <m/>
    <x v="21"/>
    <n v="4"/>
    <d v="2024-03-06T00:00:00"/>
    <n v="7"/>
    <s v="257324-C"/>
    <n v="4083.14"/>
    <d v="2024-03-11T00:00:00"/>
    <n v="6"/>
    <m/>
    <n v="4400553381"/>
    <m/>
    <d v="2024-03-30T00:00:00"/>
    <x v="10"/>
    <s v="DEMORA"/>
    <n v="22"/>
    <s v="257324-IF"/>
    <s v="EG07-001074"/>
    <s v="F001-001833"/>
    <d v="2024-04-19T00:00:00"/>
    <n v="36"/>
    <x v="1"/>
    <n v="690"/>
    <x v="0"/>
    <m/>
    <m/>
    <m/>
    <m/>
    <m/>
    <m/>
    <m/>
    <m/>
    <m/>
  </r>
  <r>
    <x v="126"/>
    <x v="0"/>
    <x v="15"/>
    <s v="SI"/>
    <s v="KOMATSU"/>
    <x v="10"/>
    <s v="LH"/>
    <s v="DZ007"/>
    <s v="707-010-F560"/>
    <s v="TA198258"/>
    <m/>
    <n v="12000"/>
    <n v="101123788"/>
    <s v="NO"/>
    <s v="TL04-001496"/>
    <d v="2024-03-11T00:00:00"/>
    <s v="LUIS HUERTA"/>
    <m/>
    <m/>
    <m/>
    <m/>
    <s v="257424-E"/>
    <m/>
    <x v="22"/>
    <n v="14"/>
    <d v="2024-03-20T00:00:00"/>
    <n v="10"/>
    <s v="257424-C"/>
    <n v="4754.42"/>
    <d v="2024-03-22T00:00:00"/>
    <n v="3"/>
    <m/>
    <n v="4400554960"/>
    <m/>
    <d v="2024-05-20T00:00:00"/>
    <x v="47"/>
    <s v="EN TIEMPO"/>
    <n v="60"/>
    <s v="257424-IF"/>
    <s v="EG07-001207"/>
    <s v="F001-001944"/>
    <d v="2024-06-21T00:00:00"/>
    <n v="84"/>
    <x v="1"/>
    <n v="689"/>
    <x v="0"/>
    <m/>
    <m/>
    <m/>
    <m/>
    <m/>
    <m/>
    <m/>
    <m/>
    <m/>
  </r>
  <r>
    <x v="127"/>
    <x v="0"/>
    <x v="10"/>
    <s v="SI"/>
    <s v="KOMATSU"/>
    <x v="3"/>
    <s v="LH"/>
    <s v="HT025"/>
    <s v="EM0241"/>
    <s v="TA198216"/>
    <m/>
    <n v="12000"/>
    <n v="101103520"/>
    <s v="NO"/>
    <s v="TL04-001496"/>
    <d v="2024-03-27T00:00:00"/>
    <s v="LUIS HUERTA"/>
    <m/>
    <m/>
    <m/>
    <m/>
    <s v="257524-E"/>
    <m/>
    <x v="22"/>
    <n v="30"/>
    <d v="2024-04-03T00:00:00"/>
    <n v="8"/>
    <s v="257524-C"/>
    <n v="2783.14"/>
    <d v="2024-04-23T00:00:00"/>
    <n v="21"/>
    <m/>
    <n v="4400554197"/>
    <m/>
    <d v="2024-04-24T00:00:00"/>
    <x v="43"/>
    <s v="EN TIEMPO"/>
    <n v="2"/>
    <s v="257524-IF"/>
    <s v="EG07-001131"/>
    <s v="F001-001876"/>
    <d v="2024-05-14T00:00:00"/>
    <n v="58"/>
    <x v="1"/>
    <n v="689"/>
    <x v="0"/>
    <m/>
    <m/>
    <m/>
    <m/>
    <m/>
    <m/>
    <m/>
    <m/>
    <m/>
  </r>
  <r>
    <x v="128"/>
    <x v="0"/>
    <x v="8"/>
    <s v="SI"/>
    <s v="KOMATSU"/>
    <x v="10"/>
    <s v="RH"/>
    <s v="DZ009"/>
    <s v="707-010-F560"/>
    <s v="TA198175"/>
    <m/>
    <n v="12000"/>
    <n v="101083017"/>
    <s v="NO"/>
    <s v="TL04-001496"/>
    <d v="2024-02-29T00:00:00"/>
    <s v="LUIS HUERTA"/>
    <m/>
    <m/>
    <m/>
    <m/>
    <s v="257624-E"/>
    <m/>
    <x v="22"/>
    <n v="3"/>
    <d v="2024-03-06T00:00:00"/>
    <n v="7"/>
    <s v="257624-C"/>
    <n v="7996.3"/>
    <d v="2024-03-11T00:00:00"/>
    <n v="6"/>
    <m/>
    <n v="4400554196"/>
    <m/>
    <d v="2024-04-29T00:00:00"/>
    <x v="48"/>
    <s v="EN TIEMPO"/>
    <n v="50"/>
    <s v="257624-IF"/>
    <s v="EG07-001142"/>
    <s v="F001-001873"/>
    <d v="2024-05-14T00:00:00"/>
    <n v="63"/>
    <x v="1"/>
    <n v="689"/>
    <x v="0"/>
    <m/>
    <m/>
    <m/>
    <m/>
    <m/>
    <m/>
    <m/>
    <m/>
    <m/>
  </r>
  <r>
    <x v="129"/>
    <x v="0"/>
    <x v="8"/>
    <s v="SI"/>
    <s v="KOMATSU"/>
    <x v="10"/>
    <s v="LH"/>
    <s v="DZ004"/>
    <s v="707-010-F560"/>
    <s v="TA198212"/>
    <m/>
    <n v="12000"/>
    <n v="101121832"/>
    <s v="NO"/>
    <s v="TL04-001496"/>
    <d v="2024-02-29T00:00:00"/>
    <s v="LUIS HUERTA"/>
    <m/>
    <m/>
    <m/>
    <m/>
    <s v="257724-E"/>
    <m/>
    <x v="22"/>
    <n v="3"/>
    <d v="2024-03-06T00:00:00"/>
    <n v="7"/>
    <s v="257724-C"/>
    <n v="7996.3"/>
    <d v="2024-03-10T00:00:00"/>
    <n v="5"/>
    <m/>
    <n v="4400554195"/>
    <m/>
    <d v="2024-05-24T00:00:00"/>
    <x v="49"/>
    <s v="DEMORA"/>
    <n v="82"/>
    <s v="257724-IF"/>
    <s v="EG07-001244"/>
    <s v="F001-001919"/>
    <d v="2024-06-07T00:00:00"/>
    <n v="94"/>
    <x v="1"/>
    <n v="689"/>
    <x v="0"/>
    <m/>
    <m/>
    <m/>
    <m/>
    <m/>
    <m/>
    <m/>
    <m/>
    <m/>
  </r>
  <r>
    <x v="130"/>
    <x v="1"/>
    <x v="10"/>
    <s v="NO"/>
    <s v="KOMATSU"/>
    <x v="3"/>
    <s v="RH"/>
    <s v="EQ3118"/>
    <s v="EM0241"/>
    <s v="SAP2782767"/>
    <n v="18104"/>
    <n v="16000"/>
    <s v="ID S240242-1"/>
    <s v="NO"/>
    <s v="EG07-00984"/>
    <d v="2024-03-11T00:00:00"/>
    <s v="LUIS HUERTA"/>
    <m/>
    <m/>
    <m/>
    <m/>
    <s v="257824-E"/>
    <m/>
    <x v="22"/>
    <n v="14"/>
    <d v="2024-03-21T00:00:00"/>
    <n v="11"/>
    <s v="257824-C"/>
    <n v="3239.59"/>
    <d v="2024-04-29T00:00:00"/>
    <n v="40"/>
    <m/>
    <n v="4500478537"/>
    <m/>
    <d v="2024-04-22T00:00:00"/>
    <x v="48"/>
    <s v="DEMORA"/>
    <n v="1"/>
    <s v="257824-IF"/>
    <s v="EG07-001149"/>
    <s v="F001-001854"/>
    <d v="2024-05-14T00:00:00"/>
    <n v="63"/>
    <x v="1"/>
    <n v="689"/>
    <x v="0"/>
    <m/>
    <m/>
    <m/>
    <m/>
    <m/>
    <m/>
    <m/>
    <m/>
    <m/>
  </r>
  <r>
    <x v="131"/>
    <x v="1"/>
    <x v="5"/>
    <s v="SI"/>
    <s v="KOMATSU"/>
    <x v="3"/>
    <s v="LH"/>
    <s v="EQ3117"/>
    <s v="EM8844"/>
    <s v="SAP3292536"/>
    <n v="24793"/>
    <n v="30000"/>
    <s v="ID S240225-1"/>
    <s v="NO"/>
    <s v="EG07-00984"/>
    <d v="2024-03-05T00:00:00"/>
    <s v="GABRIEL GALLEGOS"/>
    <m/>
    <m/>
    <m/>
    <m/>
    <s v="257924-E"/>
    <m/>
    <x v="22"/>
    <n v="8"/>
    <d v="2024-03-21T00:00:00"/>
    <n v="17"/>
    <s v="257924-C"/>
    <n v="9463.6"/>
    <d v="2024-04-29T00:00:00"/>
    <n v="40"/>
    <m/>
    <n v="4500476408"/>
    <m/>
    <d v="2024-04-22T00:00:00"/>
    <x v="48"/>
    <s v="DEMORA"/>
    <n v="1"/>
    <s v="257924-IF"/>
    <s v="EG07-001150"/>
    <s v="F001-001855"/>
    <d v="2024-05-14T00:00:00"/>
    <n v="63"/>
    <x v="1"/>
    <n v="689"/>
    <x v="0"/>
    <m/>
    <m/>
    <m/>
    <m/>
    <m/>
    <m/>
    <m/>
    <m/>
    <m/>
  </r>
  <r>
    <x v="132"/>
    <x v="1"/>
    <x v="15"/>
    <s v="SI"/>
    <s v="CATERPILLAR"/>
    <x v="13"/>
    <s v="LH"/>
    <s v="EQ6135"/>
    <n v="5025819"/>
    <s v="SAP3343687"/>
    <n v="22946"/>
    <n v="10000"/>
    <s v="ID S240251-1"/>
    <s v="NO"/>
    <s v="EG07-00984"/>
    <d v="2024-03-11T00:00:00"/>
    <s v="LUIS HUERTA"/>
    <m/>
    <m/>
    <m/>
    <m/>
    <s v="258024-E"/>
    <m/>
    <x v="22"/>
    <n v="14"/>
    <d v="2024-03-21T00:00:00"/>
    <n v="11"/>
    <s v="258024-C"/>
    <n v="8628.09"/>
    <d v="2024-04-29T00:00:00"/>
    <n v="40"/>
    <m/>
    <n v="4500479296"/>
    <m/>
    <d v="2024-04-22T00:00:00"/>
    <x v="48"/>
    <s v="DEMORA"/>
    <n v="1"/>
    <s v="258024-IF"/>
    <s v="EG07-001151"/>
    <s v="F001-001857"/>
    <d v="2024-05-14T00:00:00"/>
    <n v="63"/>
    <x v="1"/>
    <n v="689"/>
    <x v="0"/>
    <m/>
    <m/>
    <m/>
    <m/>
    <m/>
    <m/>
    <m/>
    <m/>
    <m/>
  </r>
  <r>
    <x v="133"/>
    <x v="1"/>
    <x v="10"/>
    <s v="SI"/>
    <s v="KOMATSU"/>
    <x v="3"/>
    <s v="LH"/>
    <s v="EQ3117"/>
    <s v="EM0241"/>
    <s v="SAP3330484"/>
    <n v="6009"/>
    <n v="16000"/>
    <s v="ID S240251-2"/>
    <s v="NO"/>
    <s v="EG07-00984"/>
    <d v="2024-02-29T00:00:00"/>
    <s v="LUIS HUERTA"/>
    <m/>
    <m/>
    <m/>
    <m/>
    <s v="258124-E"/>
    <m/>
    <x v="22"/>
    <n v="3"/>
    <d v="2024-03-07T00:00:00"/>
    <n v="8"/>
    <s v="258124-C"/>
    <n v="3822.7"/>
    <d v="2024-05-07T00:00:00"/>
    <n v="62"/>
    <m/>
    <n v="4500479319"/>
    <m/>
    <d v="2024-05-13T00:00:00"/>
    <x v="38"/>
    <s v="EN TIEMPO"/>
    <n v="7"/>
    <s v="258124-IF"/>
    <s v="EG07-001187"/>
    <s v="F001-001880"/>
    <d v="2024-05-16T00:00:00"/>
    <n v="77"/>
    <x v="1"/>
    <n v="689"/>
    <x v="0"/>
    <m/>
    <m/>
    <m/>
    <m/>
    <m/>
    <m/>
    <m/>
    <m/>
    <m/>
  </r>
  <r>
    <x v="134"/>
    <x v="0"/>
    <x v="30"/>
    <s v="SI"/>
    <s v="KOMATSU"/>
    <x v="10"/>
    <s v="LH"/>
    <s v="DZ001"/>
    <s v="707-0300-153"/>
    <s v="TA198213"/>
    <m/>
    <n v="12000"/>
    <n v="100944421"/>
    <s v="NO"/>
    <s v="TL04-001531"/>
    <d v="2024-03-12T00:00:00"/>
    <s v="LUIS HUERTA"/>
    <m/>
    <m/>
    <m/>
    <m/>
    <s v="258224-E"/>
    <m/>
    <x v="23"/>
    <n v="8"/>
    <d v="2024-03-21T00:00:00"/>
    <n v="10"/>
    <s v="258224-C"/>
    <n v="6344.04"/>
    <d v="2024-03-22T00:00:00"/>
    <n v="2"/>
    <m/>
    <n v="4400554194"/>
    <m/>
    <d v="2024-05-02T00:00:00"/>
    <x v="46"/>
    <s v="EN TIEMPO"/>
    <n v="42"/>
    <s v="258224-IF"/>
    <s v="EG07-001159"/>
    <s v="F001-001872"/>
    <d v="2024-05-14T00:00:00"/>
    <n v="59"/>
    <x v="1"/>
    <n v="682"/>
    <x v="0"/>
    <m/>
    <m/>
    <m/>
    <m/>
    <m/>
    <m/>
    <m/>
    <m/>
    <m/>
  </r>
  <r>
    <x v="135"/>
    <x v="0"/>
    <x v="31"/>
    <s v="SI"/>
    <s v="CATERPILLAR"/>
    <x v="0"/>
    <s v="LH"/>
    <s v="GR004"/>
    <s v="605-8793"/>
    <s v="TA198265"/>
    <m/>
    <n v="10000"/>
    <n v="101074774"/>
    <s v="NO"/>
    <s v="TL04-001531"/>
    <d v="2024-03-13T00:00:00"/>
    <s v="LUIS HUERTA"/>
    <m/>
    <m/>
    <m/>
    <m/>
    <s v="258324-E"/>
    <m/>
    <x v="23"/>
    <n v="9"/>
    <d v="2024-03-21T00:00:00"/>
    <n v="9"/>
    <s v="258324-C"/>
    <n v="2652.08"/>
    <d v="2024-03-26T00:00:00"/>
    <n v="6"/>
    <m/>
    <n v="4400554963"/>
    <m/>
    <d v="2024-05-24T00:00:00"/>
    <x v="50"/>
    <s v="EN TIEMPO"/>
    <n v="60"/>
    <s v="258324-IF"/>
    <s v="EG07-001229"/>
    <s v="F001-001935"/>
    <d v="2024-06-14T00:00:00"/>
    <n v="81"/>
    <x v="1"/>
    <n v="682"/>
    <x v="0"/>
    <m/>
    <m/>
    <m/>
    <m/>
    <m/>
    <m/>
    <m/>
    <m/>
    <m/>
  </r>
  <r>
    <x v="136"/>
    <x v="0"/>
    <x v="21"/>
    <s v="SI"/>
    <s v="CATERPILLAR"/>
    <x v="25"/>
    <s v="LH"/>
    <s v="LD006"/>
    <s v="112-5004"/>
    <s v="TA198263"/>
    <m/>
    <n v="14000"/>
    <n v="101124240"/>
    <s v="NO"/>
    <s v="TL04-001531"/>
    <d v="2024-03-27T00:00:00"/>
    <s v="LUIS HUERTA"/>
    <m/>
    <m/>
    <m/>
    <m/>
    <s v="258424-E"/>
    <m/>
    <x v="23"/>
    <n v="23"/>
    <d v="2024-04-03T00:00:00"/>
    <n v="8"/>
    <s v="258424-C"/>
    <n v="4885.13"/>
    <d v="2024-04-05T00:00:00"/>
    <n v="3"/>
    <m/>
    <n v="4400554961"/>
    <m/>
    <d v="2024-04-24T00:00:00"/>
    <x v="43"/>
    <s v="EN TIEMPO"/>
    <n v="20"/>
    <s v="258424-IF"/>
    <s v="EG07-001130"/>
    <s v="F001-001840"/>
    <d v="2024-04-26T00:00:00"/>
    <n v="51"/>
    <x v="1"/>
    <n v="682"/>
    <x v="0"/>
    <m/>
    <m/>
    <m/>
    <m/>
    <m/>
    <m/>
    <m/>
    <m/>
    <m/>
  </r>
  <r>
    <x v="137"/>
    <x v="0"/>
    <x v="3"/>
    <s v="SI"/>
    <s v="KOMATSU"/>
    <x v="3"/>
    <m/>
    <s v="HT009"/>
    <s v="PC2732"/>
    <s v="TA198214"/>
    <m/>
    <n v="30000"/>
    <n v="101121830"/>
    <s v="NO"/>
    <s v="TL04-001531"/>
    <d v="2024-03-12T00:00:00"/>
    <s v="LUIS HUERTA"/>
    <m/>
    <m/>
    <m/>
    <m/>
    <s v="258524-E"/>
    <m/>
    <x v="23"/>
    <n v="8"/>
    <d v="2024-03-21T00:00:00"/>
    <n v="10"/>
    <s v="258524-C"/>
    <n v="5489.15"/>
    <d v="2024-03-22T00:00:00"/>
    <n v="2"/>
    <m/>
    <n v="4400554373"/>
    <m/>
    <d v="2024-04-02T00:00:00"/>
    <x v="28"/>
    <s v="EN TIEMPO"/>
    <n v="12"/>
    <s v="258524-IF"/>
    <s v="EG07-001078"/>
    <s v="F001-001834"/>
    <d v="2024-04-19T00:00:00"/>
    <n v="29"/>
    <x v="1"/>
    <n v="682"/>
    <x v="0"/>
    <m/>
    <m/>
    <m/>
    <m/>
    <m/>
    <m/>
    <m/>
    <m/>
    <m/>
  </r>
  <r>
    <x v="138"/>
    <x v="0"/>
    <x v="6"/>
    <s v="SI"/>
    <s v="CATERPILLAR"/>
    <x v="0"/>
    <s v="RH"/>
    <s v="GR001"/>
    <s v="113-7754"/>
    <s v="TA198264"/>
    <m/>
    <n v="10000"/>
    <n v="101074749"/>
    <s v="NO"/>
    <s v="TL04-001531"/>
    <d v="2024-03-13T00:00:00"/>
    <s v="LUIS HUERTA"/>
    <m/>
    <m/>
    <m/>
    <m/>
    <s v="258624-E"/>
    <m/>
    <x v="23"/>
    <n v="9"/>
    <d v="2024-03-21T00:00:00"/>
    <n v="9"/>
    <s v="258624-C"/>
    <n v="3157.86"/>
    <d v="2024-03-26T00:00:00"/>
    <n v="6"/>
    <m/>
    <n v="4400554962"/>
    <m/>
    <d v="2024-05-22T00:00:00"/>
    <x v="51"/>
    <s v="EN TIEMPO"/>
    <n v="58"/>
    <s v="258624-IF"/>
    <s v="EG07-001216"/>
    <s v="F001-001907"/>
    <d v="2024-05-27T00:00:00"/>
    <n v="79"/>
    <x v="1"/>
    <n v="682"/>
    <x v="0"/>
    <m/>
    <m/>
    <m/>
    <m/>
    <m/>
    <m/>
    <m/>
    <m/>
    <m/>
  </r>
  <r>
    <x v="139"/>
    <x v="0"/>
    <x v="12"/>
    <s v="NO"/>
    <s v="CATERPILLAR"/>
    <x v="16"/>
    <s v="RH"/>
    <s v="GR021"/>
    <s v="605-8769"/>
    <s v="TA198266"/>
    <m/>
    <n v="18000"/>
    <n v="101123467"/>
    <s v="NO"/>
    <s v="TL04-001531"/>
    <d v="2024-03-14T00:00:00"/>
    <s v="LUIS HUERTA"/>
    <m/>
    <m/>
    <m/>
    <m/>
    <s v="258724-E"/>
    <m/>
    <x v="23"/>
    <n v="10"/>
    <d v="2024-03-21T00:00:00"/>
    <n v="8"/>
    <s v="258724-C"/>
    <n v="4217.0600000000004"/>
    <d v="2024-03-26T00:00:00"/>
    <n v="6"/>
    <m/>
    <n v="4400554964"/>
    <m/>
    <d v="2024-04-29T00:00:00"/>
    <x v="48"/>
    <s v="EN TIEMPO"/>
    <n v="35"/>
    <s v="258724-IF"/>
    <s v="EG07-001145"/>
    <s v="F001-001846"/>
    <d v="2024-05-06T00:00:00"/>
    <n v="56"/>
    <x v="1"/>
    <n v="682"/>
    <x v="0"/>
    <m/>
    <m/>
    <m/>
    <m/>
    <m/>
    <m/>
    <m/>
    <m/>
    <m/>
  </r>
  <r>
    <x v="140"/>
    <x v="0"/>
    <x v="8"/>
    <s v="SI"/>
    <s v="KOMATSU"/>
    <x v="10"/>
    <s v="RH"/>
    <s v="DZ002"/>
    <s v="7070-10F-521"/>
    <s v="TA198281"/>
    <m/>
    <n v="12000"/>
    <n v="101126036"/>
    <s v="NO"/>
    <s v="TL04-001562"/>
    <d v="2024-03-15T00:00:00"/>
    <s v="LUIS HUERTA"/>
    <m/>
    <m/>
    <m/>
    <m/>
    <s v="258824-E"/>
    <m/>
    <x v="24"/>
    <n v="5"/>
    <d v="2024-03-21T00:00:00"/>
    <n v="7"/>
    <s v="258824-C"/>
    <n v="10196.299999999999"/>
    <d v="2024-04-05T00:00:00"/>
    <n v="16"/>
    <m/>
    <n v="4400556033"/>
    <m/>
    <d v="2024-05-24T00:00:00"/>
    <x v="50"/>
    <s v="EN TIEMPO"/>
    <n v="50"/>
    <s v="258824-IF"/>
    <s v="EG07-001226"/>
    <s v="F001-001945"/>
    <d v="2024-06-21T00:00:00"/>
    <n v="75"/>
    <x v="1"/>
    <n v="676"/>
    <x v="0"/>
    <m/>
    <m/>
    <m/>
    <m/>
    <m/>
    <m/>
    <m/>
    <m/>
    <m/>
  </r>
  <r>
    <x v="141"/>
    <x v="0"/>
    <x v="32"/>
    <s v="SI"/>
    <s v="CATERPILLAR"/>
    <x v="0"/>
    <s v="LH"/>
    <s v="GR003"/>
    <s v="273-1733"/>
    <s v="TA198297"/>
    <n v="797"/>
    <n v="10000"/>
    <n v="101018103"/>
    <s v="SI"/>
    <s v="TL04-001562"/>
    <d v="2024-03-12T00:00:00"/>
    <s v="LUIS HUERTA"/>
    <m/>
    <m/>
    <m/>
    <m/>
    <s v="258924-E"/>
    <m/>
    <x v="24"/>
    <n v="2"/>
    <d v="2024-03-21T00:00:00"/>
    <n v="10"/>
    <s v="258924-C"/>
    <n v="2309.4499999999998"/>
    <d v="2024-03-26T00:00:00"/>
    <n v="6"/>
    <m/>
    <n v="4400555652"/>
    <m/>
    <d v="2024-04-22T00:00:00"/>
    <x v="30"/>
    <s v="EG07-001120"/>
    <n v="28"/>
    <s v="258924-IF"/>
    <s v="EG07-001120"/>
    <s v="F001-001838"/>
    <d v="2024-04-26T00:00:00"/>
    <n v="43"/>
    <x v="1"/>
    <n v="676"/>
    <x v="0"/>
    <m/>
    <m/>
    <m/>
    <m/>
    <m/>
    <m/>
    <m/>
    <m/>
    <m/>
  </r>
  <r>
    <x v="142"/>
    <x v="0"/>
    <x v="12"/>
    <s v="SI"/>
    <s v="KOMATSU"/>
    <x v="3"/>
    <s v="RH"/>
    <s v="HT021"/>
    <s v="EM0241"/>
    <s v="TA198259"/>
    <m/>
    <n v="12000"/>
    <n v="101101643"/>
    <s v="NO"/>
    <s v="TL04-001562"/>
    <d v="2024-03-12T00:00:00"/>
    <s v="LUIS HUERTA"/>
    <m/>
    <m/>
    <m/>
    <m/>
    <s v="259024-E"/>
    <m/>
    <x v="24"/>
    <n v="2"/>
    <d v="2024-03-21T00:00:00"/>
    <n v="10"/>
    <s v="259024-C"/>
    <n v="4583.1400000000003"/>
    <d v="2024-03-22T00:00:00"/>
    <n v="2"/>
    <m/>
    <n v="4400556032"/>
    <m/>
    <d v="2024-04-24T00:00:00"/>
    <x v="43"/>
    <s v="EN TIEMPO"/>
    <n v="34"/>
    <s v="259024-IF"/>
    <s v="EG07-001129"/>
    <s v="F001-001875"/>
    <d v="2024-05-14T00:00:00"/>
    <n v="45"/>
    <x v="1"/>
    <n v="676"/>
    <x v="0"/>
    <m/>
    <m/>
    <m/>
    <m/>
    <m/>
    <m/>
    <m/>
    <m/>
    <m/>
  </r>
  <r>
    <x v="143"/>
    <x v="0"/>
    <x v="30"/>
    <s v="SI"/>
    <s v="KOMATSU"/>
    <x v="10"/>
    <s v="LH"/>
    <s v="DZ003"/>
    <s v="7070-10F-560"/>
    <s v="TA198282"/>
    <m/>
    <n v="12000"/>
    <n v="100776420"/>
    <s v="NO"/>
    <s v="TL04-001562"/>
    <d v="2024-03-12T00:00:00"/>
    <s v="LUIS HUERTA"/>
    <m/>
    <m/>
    <m/>
    <m/>
    <s v="259124-E"/>
    <m/>
    <x v="24"/>
    <n v="2"/>
    <d v="2024-03-21T00:00:00"/>
    <n v="10"/>
    <s v="259124-C"/>
    <n v="6344.04"/>
    <d v="2024-04-05T00:00:00"/>
    <n v="16"/>
    <m/>
    <n v="4400556035"/>
    <m/>
    <d v="2024-04-24T00:00:00"/>
    <x v="43"/>
    <s v="EN TIEMPO"/>
    <n v="20"/>
    <s v="259124-IF"/>
    <s v="EG07-001128"/>
    <s v="F001-001874"/>
    <d v="2024-05-14T00:00:00"/>
    <n v="45"/>
    <x v="1"/>
    <n v="676"/>
    <x v="0"/>
    <m/>
    <m/>
    <m/>
    <m/>
    <m/>
    <m/>
    <m/>
    <m/>
    <m/>
  </r>
  <r>
    <x v="144"/>
    <x v="0"/>
    <x v="12"/>
    <s v="SI"/>
    <s v="CATERPILLAR"/>
    <x v="6"/>
    <s v="RH"/>
    <s v="RT006"/>
    <s v="6E-1244"/>
    <s v="TA198298"/>
    <m/>
    <n v="8000"/>
    <n v="101075105"/>
    <s v="NO"/>
    <s v="TL04-001562"/>
    <d v="2024-03-12T00:00:00"/>
    <s v="LUIS HUERTA"/>
    <m/>
    <m/>
    <m/>
    <m/>
    <s v="259224-E"/>
    <m/>
    <x v="24"/>
    <n v="2"/>
    <d v="2024-03-21T00:00:00"/>
    <n v="10"/>
    <s v="259224-C"/>
    <n v="2030.5"/>
    <d v="2024-03-26T00:00:00"/>
    <n v="6"/>
    <m/>
    <n v="4400555653"/>
    <m/>
    <d v="2024-04-22T00:00:00"/>
    <x v="30"/>
    <s v="EN TIEMPO"/>
    <n v="28"/>
    <s v="259224-IF"/>
    <s v="EG07-001119"/>
    <s v="F001-001837"/>
    <d v="2024-04-26T00:00:00"/>
    <n v="43"/>
    <x v="1"/>
    <n v="676"/>
    <x v="0"/>
    <m/>
    <m/>
    <m/>
    <m/>
    <m/>
    <m/>
    <m/>
    <m/>
    <m/>
  </r>
  <r>
    <x v="145"/>
    <x v="4"/>
    <x v="33"/>
    <s v="NO"/>
    <s v="GENERICO"/>
    <x v="26"/>
    <m/>
    <m/>
    <m/>
    <m/>
    <m/>
    <m/>
    <m/>
    <s v="NO"/>
    <s v="T004-000592"/>
    <d v="2024-03-26T00:00:00"/>
    <s v="LUIS HUERTA"/>
    <m/>
    <m/>
    <m/>
    <m/>
    <s v="259324-E"/>
    <m/>
    <x v="25"/>
    <n v="14"/>
    <d v="2024-03-26T00:00:00"/>
    <n v="1"/>
    <s v="259324-C"/>
    <n v="243.34"/>
    <d v="2024-03-26T00:00:00"/>
    <n v="1"/>
    <m/>
    <n v="4600036069"/>
    <m/>
    <d v="2024-04-23T00:00:00"/>
    <x v="52"/>
    <s v="EN TIEMPO"/>
    <n v="29"/>
    <s v="259324-IF"/>
    <s v="EG07-001125"/>
    <s v="F001-001878"/>
    <d v="2024-05-16T00:00:00"/>
    <n v="42"/>
    <x v="1"/>
    <n v="674"/>
    <x v="0"/>
    <m/>
    <m/>
    <m/>
    <m/>
    <m/>
    <m/>
    <m/>
    <m/>
    <m/>
  </r>
  <r>
    <x v="146"/>
    <x v="1"/>
    <x v="31"/>
    <s v="NO"/>
    <s v="CATERPILLAR"/>
    <x v="0"/>
    <s v="LH"/>
    <s v="EQ7108"/>
    <n v="1170836"/>
    <s v="SAP3368140"/>
    <n v="4897"/>
    <n v="21000"/>
    <s v="ID S240297-1"/>
    <s v="NO"/>
    <s v="EG07-006790"/>
    <d v="2024-03-18T00:00:00"/>
    <s v="LUIS HUERTA"/>
    <m/>
    <m/>
    <m/>
    <m/>
    <s v="259424-E"/>
    <m/>
    <x v="25"/>
    <n v="6"/>
    <d v="2024-04-08T00:00:00"/>
    <n v="22"/>
    <s v="259424-C"/>
    <n v="2342.27"/>
    <d v="2024-05-02T00:00:00"/>
    <n v="25"/>
    <m/>
    <n v="4500483237"/>
    <m/>
    <d v="2024-05-22T00:00:00"/>
    <x v="47"/>
    <s v="EN TIEMPO"/>
    <n v="19"/>
    <s v="259424-IF"/>
    <s v="EG07-001211"/>
    <s v="F001-001895"/>
    <d v="2024-05-24T00:00:00"/>
    <n v="69"/>
    <x v="1"/>
    <n v="674"/>
    <x v="0"/>
    <m/>
    <m/>
    <m/>
    <m/>
    <m/>
    <m/>
    <m/>
    <m/>
    <m/>
  </r>
  <r>
    <x v="147"/>
    <x v="1"/>
    <x v="34"/>
    <s v="NO"/>
    <s v="CATERPILLAR"/>
    <x v="27"/>
    <s v="LH"/>
    <s v="EQ5029"/>
    <n v="5695376"/>
    <s v="SAP3260843"/>
    <n v="9236"/>
    <n v="10000"/>
    <s v="ID S240297-2"/>
    <s v="NO"/>
    <s v="EG07-006790"/>
    <d v="2024-03-27T00:00:00"/>
    <s v="LUIS HUERTA"/>
    <m/>
    <m/>
    <m/>
    <m/>
    <s v="259524-E"/>
    <m/>
    <x v="25"/>
    <n v="15"/>
    <d v="2024-04-01T00:00:00"/>
    <n v="6"/>
    <s v="259524-C"/>
    <n v="14845.07"/>
    <d v="2024-04-29T00:00:00"/>
    <n v="29"/>
    <m/>
    <n v="4500483241"/>
    <s v="ALTA"/>
    <d v="2024-06-12T00:00:00"/>
    <x v="53"/>
    <s v="DEMORA"/>
    <n v="46"/>
    <s v="259524-IF"/>
    <s v="EG07-001279"/>
    <s v="F001-001936"/>
    <d v="2024-06-14T00:00:00"/>
    <n v="93"/>
    <x v="1"/>
    <n v="674"/>
    <x v="0"/>
    <m/>
    <m/>
    <m/>
    <m/>
    <m/>
    <m/>
    <m/>
    <m/>
    <m/>
  </r>
  <r>
    <x v="148"/>
    <x v="1"/>
    <x v="11"/>
    <s v="NO"/>
    <s v="KOMATSU"/>
    <x v="3"/>
    <s v="RH"/>
    <s v="EQ3116"/>
    <s v="EM8355"/>
    <m/>
    <n v="30638"/>
    <n v="30000"/>
    <s v="ID S240271-1"/>
    <s v="NO"/>
    <s v="EG07-001025"/>
    <d v="2024-03-26T00:00:00"/>
    <s v="LUIS HUERTA"/>
    <m/>
    <m/>
    <m/>
    <m/>
    <s v="259624-E"/>
    <m/>
    <x v="26"/>
    <n v="13"/>
    <d v="2024-04-03T00:00:00"/>
    <n v="9"/>
    <s v="259624-C"/>
    <n v="13874.19"/>
    <d v="2024-04-29T00:00:00"/>
    <n v="27"/>
    <m/>
    <n v="4500481660"/>
    <m/>
    <d v="2024-05-03T00:00:00"/>
    <x v="46"/>
    <s v="EN TIEMPO"/>
    <n v="4"/>
    <s v="259624-IF"/>
    <s v="EG07-001168"/>
    <s v="F001-001856"/>
    <d v="2024-05-09T00:00:00"/>
    <n v="50"/>
    <x v="1"/>
    <n v="673"/>
    <x v="0"/>
    <m/>
    <m/>
    <m/>
    <m/>
    <m/>
    <m/>
    <m/>
    <m/>
    <m/>
  </r>
  <r>
    <x v="149"/>
    <x v="1"/>
    <x v="3"/>
    <s v="NO"/>
    <s v="CATERPILLAR"/>
    <x v="7"/>
    <s v="POS1"/>
    <m/>
    <s v="219-2540"/>
    <s v="SAP3358369"/>
    <n v="2473"/>
    <n v="16000"/>
    <s v="ID S240282-2"/>
    <s v="SI"/>
    <s v="EG07-001025"/>
    <d v="2024-03-25T00:00:00"/>
    <s v="LUIS HUERTA"/>
    <m/>
    <m/>
    <m/>
    <m/>
    <s v="259724-E"/>
    <m/>
    <x v="26"/>
    <n v="12"/>
    <d v="2024-04-01T00:00:00"/>
    <n v="8"/>
    <s v="259724-C"/>
    <n v="4863.0200000000004"/>
    <d v="2024-06-16T00:00:00"/>
    <n v="77"/>
    <m/>
    <n v="4500482214"/>
    <m/>
    <d v="2024-06-18T00:00:00"/>
    <x v="54"/>
    <s v="EN TIEMPO"/>
    <n v="3"/>
    <s v="259724-IF"/>
    <s v="EG07-001291"/>
    <s v="F001-001946"/>
    <d v="2024-06-21T00:00:00"/>
    <n v="97"/>
    <x v="1"/>
    <n v="673"/>
    <x v="0"/>
    <m/>
    <m/>
    <m/>
    <m/>
    <m/>
    <m/>
    <m/>
    <m/>
    <m/>
  </r>
  <r>
    <x v="150"/>
    <x v="1"/>
    <x v="5"/>
    <s v="SI"/>
    <s v="KOMATSU"/>
    <x v="3"/>
    <s v="LH"/>
    <s v="EQ3115"/>
    <s v="EM8844"/>
    <s v="SAP3364347"/>
    <n v="20958"/>
    <n v="30000"/>
    <s v="ID S240282-1"/>
    <s v="NO"/>
    <s v="EG07-001025"/>
    <d v="2024-03-25T00:00:00"/>
    <s v="LUIS HUERTA"/>
    <m/>
    <m/>
    <m/>
    <m/>
    <s v="259824-E"/>
    <m/>
    <x v="26"/>
    <n v="12"/>
    <d v="2024-04-01T00:00:00"/>
    <n v="8"/>
    <s v="259824-C"/>
    <n v="9463.6"/>
    <d v="2024-04-29T00:00:00"/>
    <n v="29"/>
    <m/>
    <n v="4500482213"/>
    <m/>
    <d v="2024-05-10T00:00:00"/>
    <x v="38"/>
    <s v="DEMORA"/>
    <n v="15"/>
    <s v="269824-IF"/>
    <s v="EG07-001183"/>
    <s v="F001-001881"/>
    <d v="2024-05-16T00:00:00"/>
    <n v="61"/>
    <x v="1"/>
    <n v="673"/>
    <x v="0"/>
    <m/>
    <m/>
    <m/>
    <m/>
    <m/>
    <m/>
    <m/>
    <m/>
    <m/>
  </r>
  <r>
    <x v="151"/>
    <x v="1"/>
    <x v="15"/>
    <s v="NO"/>
    <s v="KOMATSU"/>
    <x v="10"/>
    <s v="LH"/>
    <s v="EQ6114"/>
    <s v="707G106470SG"/>
    <s v="SAP3365240"/>
    <n v="6616"/>
    <n v="10000"/>
    <s v="ID S240297-3"/>
    <s v="NO"/>
    <s v="EG07-006823"/>
    <d v="2024-03-25T00:00:00"/>
    <s v="LUIS HUERTA"/>
    <m/>
    <m/>
    <m/>
    <m/>
    <s v="259924-E"/>
    <m/>
    <x v="26"/>
    <n v="12"/>
    <d v="2024-04-01T00:00:00"/>
    <n v="8"/>
    <s v="259924-C"/>
    <n v="12751.57"/>
    <d v="2024-05-02T00:00:00"/>
    <n v="32"/>
    <m/>
    <n v="4500483243"/>
    <m/>
    <d v="2024-05-23T00:00:00"/>
    <x v="50"/>
    <s v="DEMORA"/>
    <n v="23"/>
    <s v="259924-IF"/>
    <s v="EG07-001231"/>
    <s v="F001-001912"/>
    <d v="2024-05-30T00:00:00"/>
    <n v="72"/>
    <x v="1"/>
    <n v="673"/>
    <x v="0"/>
    <m/>
    <m/>
    <m/>
    <m/>
    <m/>
    <m/>
    <m/>
    <m/>
    <m/>
  </r>
  <r>
    <x v="152"/>
    <x v="0"/>
    <x v="26"/>
    <s v="NO"/>
    <s v="CATERPILLAR"/>
    <x v="18"/>
    <m/>
    <s v="CR002"/>
    <m/>
    <m/>
    <m/>
    <m/>
    <m/>
    <s v="NO"/>
    <s v="EG07-000268"/>
    <d v="2024-03-22T00:00:00"/>
    <s v="LUIS HUERTA"/>
    <m/>
    <m/>
    <m/>
    <m/>
    <s v="260024-E"/>
    <m/>
    <x v="26"/>
    <n v="9"/>
    <d v="2024-03-26T00:00:00"/>
    <n v="5"/>
    <s v="260024-C"/>
    <n v="9843.6"/>
    <d v="2024-07-10T00:00:00"/>
    <n v="107"/>
    <m/>
    <n v="4400577401"/>
    <s v="ALTA"/>
    <d v="2024-06-10T00:00:00"/>
    <x v="55"/>
    <s v="DEMORA"/>
    <n v="-22"/>
    <s v="260024-IF"/>
    <s v="EG07-001003"/>
    <s v="F001-002178"/>
    <d v="2024-11-05T00:00:00"/>
    <n v="96"/>
    <x v="1"/>
    <n v="673"/>
    <x v="0"/>
    <m/>
    <m/>
    <m/>
    <m/>
    <m/>
    <m/>
    <m/>
    <m/>
    <m/>
  </r>
  <r>
    <x v="153"/>
    <x v="0"/>
    <x v="5"/>
    <s v="SI"/>
    <s v="KOMATSU"/>
    <x v="3"/>
    <s v="LH"/>
    <s v="HT010"/>
    <s v="EM8844"/>
    <s v="TA198120"/>
    <m/>
    <n v="38000"/>
    <n v="101114543"/>
    <s v="NO"/>
    <s v="T088-0010940"/>
    <d v="2024-03-15T00:00:00"/>
    <s v="LUIS HUERTA"/>
    <m/>
    <m/>
    <m/>
    <m/>
    <s v="260124-E"/>
    <m/>
    <x v="26"/>
    <n v="2"/>
    <d v="2024-03-21T00:00:00"/>
    <n v="7"/>
    <s v="260124-C"/>
    <n v="18647.23"/>
    <d v="2024-04-05T00:00:00"/>
    <n v="16"/>
    <m/>
    <n v="4400557173"/>
    <m/>
    <d v="2024-05-20T00:00:00"/>
    <x v="47"/>
    <s v="EN TIEMPO"/>
    <n v="46"/>
    <m/>
    <s v="EG07-001208"/>
    <s v="F001-001911"/>
    <d v="2024-05-27T00:00:00"/>
    <n v="68"/>
    <x v="1"/>
    <n v="673"/>
    <x v="0"/>
    <m/>
    <m/>
    <m/>
    <m/>
    <m/>
    <m/>
    <m/>
    <m/>
    <m/>
  </r>
  <r>
    <x v="154"/>
    <x v="5"/>
    <x v="35"/>
    <s v="NO"/>
    <s v="GENERICO"/>
    <x v="26"/>
    <s v="-"/>
    <s v="-"/>
    <s v="-"/>
    <s v="-"/>
    <s v="-"/>
    <s v="-"/>
    <s v="-"/>
    <s v="NO"/>
    <s v="-"/>
    <d v="2024-02-27T00:00:00"/>
    <s v="DANITZA C."/>
    <m/>
    <m/>
    <m/>
    <m/>
    <s v="260224-E"/>
    <m/>
    <x v="22"/>
    <n v="1"/>
    <d v="2024-02-27T00:00:00"/>
    <n v="1"/>
    <s v="260224-C"/>
    <n v="96600"/>
    <d v="2024-03-05T00:00:00"/>
    <n v="8"/>
    <m/>
    <n v="4100636707"/>
    <m/>
    <d v="2024-03-29T00:00:00"/>
    <x v="56"/>
    <s v="DEMORA"/>
    <n v="66"/>
    <s v="260224-IF"/>
    <s v="EG07-001173"/>
    <s v="F001-001869"/>
    <d v="2024-05-10T00:00:00"/>
    <n v="73"/>
    <x v="1"/>
    <n v="689"/>
    <x v="0"/>
    <m/>
    <m/>
    <m/>
    <m/>
    <m/>
    <m/>
    <m/>
    <m/>
    <m/>
  </r>
  <r>
    <x v="155"/>
    <x v="0"/>
    <x v="36"/>
    <s v="NO"/>
    <s v="GENERICO"/>
    <x v="26"/>
    <s v="-"/>
    <s v="-"/>
    <s v="-"/>
    <s v="-"/>
    <s v="-"/>
    <s v="-"/>
    <s v="-"/>
    <s v="NO"/>
    <s v="-"/>
    <m/>
    <m/>
    <m/>
    <m/>
    <m/>
    <m/>
    <m/>
    <m/>
    <x v="27"/>
    <s v="POR EVALUAR"/>
    <m/>
    <s v="POR COTIZAR"/>
    <m/>
    <m/>
    <m/>
    <s v=""/>
    <m/>
    <m/>
    <m/>
    <m/>
    <x v="0"/>
    <s v=""/>
    <s v=""/>
    <m/>
    <m/>
    <m/>
    <m/>
    <n v="671"/>
    <x v="0"/>
    <n v="671"/>
    <x v="3"/>
    <m/>
    <m/>
    <m/>
    <m/>
    <m/>
    <m/>
    <m/>
    <m/>
    <m/>
  </r>
  <r>
    <x v="156"/>
    <x v="0"/>
    <x v="15"/>
    <s v="NO"/>
    <s v="CATERPILLAR"/>
    <x v="28"/>
    <s v="-"/>
    <s v="-"/>
    <s v="165-8633"/>
    <s v="-"/>
    <s v="-"/>
    <s v="-"/>
    <s v="-"/>
    <s v="NO"/>
    <s v="-"/>
    <d v="2024-03-16T00:00:00"/>
    <s v="LUIS CH."/>
    <m/>
    <m/>
    <m/>
    <m/>
    <n v="260424"/>
    <m/>
    <x v="27"/>
    <n v="1"/>
    <d v="2024-03-16T00:00:00"/>
    <n v="1"/>
    <s v="260424-C"/>
    <n v="6863.65"/>
    <d v="2024-03-26T00:00:00"/>
    <n v="11"/>
    <m/>
    <n v="4400559811"/>
    <m/>
    <d v="2024-03-18T00:00:00"/>
    <x v="57"/>
    <s v="EN TIEMPO"/>
    <n v="-7"/>
    <s v="260424-IF"/>
    <s v="EG07-001035"/>
    <s v="F001-001835"/>
    <d v="2024-04-26T00:00:00"/>
    <n v="3"/>
    <x v="1"/>
    <n v="671"/>
    <x v="0"/>
    <m/>
    <m/>
    <m/>
    <m/>
    <m/>
    <m/>
    <m/>
    <m/>
    <m/>
  </r>
  <r>
    <x v="157"/>
    <x v="0"/>
    <x v="12"/>
    <s v="SI"/>
    <s v="KOMATSU"/>
    <x v="3"/>
    <s v="LH"/>
    <s v="HT001"/>
    <s v="EM0241"/>
    <s v="TA198283"/>
    <s v="-"/>
    <n v="12000"/>
    <n v="101104802"/>
    <s v="NO"/>
    <s v="TL04-001583"/>
    <d v="2024-03-26T00:00:00"/>
    <s v="LUIS HUERTA"/>
    <m/>
    <m/>
    <m/>
    <m/>
    <s v="260524-E"/>
    <m/>
    <x v="28"/>
    <n v="12"/>
    <d v="2024-03-26T00:00:00"/>
    <n v="1"/>
    <s v="260524-C"/>
    <n v="2303.14"/>
    <d v="2024-04-05T00:00:00"/>
    <n v="11"/>
    <m/>
    <n v="4400556539"/>
    <m/>
    <d v="2024-05-22T00:00:00"/>
    <x v="51"/>
    <s v="EN TIEMPO"/>
    <n v="48"/>
    <m/>
    <s v="EG07-001217"/>
    <s v="F001-001906"/>
    <d v="2024-05-27T00:00:00"/>
    <n v="69"/>
    <x v="1"/>
    <n v="672"/>
    <x v="0"/>
    <m/>
    <m/>
    <m/>
    <m/>
    <m/>
    <m/>
    <m/>
    <m/>
    <m/>
  </r>
  <r>
    <x v="158"/>
    <x v="0"/>
    <x v="8"/>
    <s v="SI"/>
    <s v="CATERPILLAR"/>
    <x v="6"/>
    <s v="RH"/>
    <s v="RT001"/>
    <s v="516-8026"/>
    <s v="TA198319"/>
    <s v="-"/>
    <n v="8000"/>
    <n v="101075081"/>
    <s v="NO"/>
    <s v="TL04-001583"/>
    <d v="2024-03-22T00:00:00"/>
    <s v="LUIS HUERTA"/>
    <m/>
    <m/>
    <m/>
    <m/>
    <s v="260624-E"/>
    <m/>
    <x v="28"/>
    <n v="8"/>
    <d v="2024-03-26T00:00:00"/>
    <n v="5"/>
    <s v="260624-C"/>
    <n v="6765.46"/>
    <d v="2024-04-05T00:00:00"/>
    <n v="11"/>
    <m/>
    <n v="4400556289"/>
    <m/>
    <d v="2024-06-12T00:00:00"/>
    <x v="53"/>
    <s v="DEMORA"/>
    <n v="70"/>
    <s v="260624-IF"/>
    <s v="EG07-001294"/>
    <s v="F001-001943"/>
    <d v="2024-06-21T00:00:00"/>
    <n v="91"/>
    <x v="1"/>
    <n v="672"/>
    <x v="0"/>
    <m/>
    <m/>
    <m/>
    <m/>
    <m/>
    <m/>
    <m/>
    <m/>
    <m/>
  </r>
  <r>
    <x v="159"/>
    <x v="0"/>
    <x v="12"/>
    <s v="SI"/>
    <s v="KOMATSU"/>
    <x v="3"/>
    <s v="RH"/>
    <s v="HT001"/>
    <s v="EM0241"/>
    <s v="TA198284"/>
    <s v="-"/>
    <n v="12000"/>
    <n v="101104803"/>
    <s v="NO"/>
    <s v="TL04-001583"/>
    <d v="2024-03-22T00:00:00"/>
    <s v="LUIS HUERTA"/>
    <m/>
    <m/>
    <m/>
    <m/>
    <s v="260724-E"/>
    <m/>
    <x v="28"/>
    <n v="8"/>
    <d v="2024-03-26T00:00:00"/>
    <n v="5"/>
    <s v="260724-C"/>
    <n v="3583.14"/>
    <d v="2024-04-05T00:00:00"/>
    <n v="11"/>
    <m/>
    <n v="4400556541"/>
    <m/>
    <d v="2024-05-31T00:00:00"/>
    <x v="58"/>
    <s v="EN TIEMPO"/>
    <n v="57"/>
    <s v="260724-IF"/>
    <s v="EG07-001248"/>
    <s v="F001-001920"/>
    <d v="2024-06-07T00:00:00"/>
    <n v="78"/>
    <x v="1"/>
    <n v="672"/>
    <x v="0"/>
    <m/>
    <m/>
    <m/>
    <m/>
    <m/>
    <m/>
    <m/>
    <m/>
    <m/>
  </r>
  <r>
    <x v="160"/>
    <x v="0"/>
    <x v="15"/>
    <s v="SI"/>
    <s v="CATERPILLAR"/>
    <x v="5"/>
    <s v="LH"/>
    <s v="DZ012"/>
    <s v="252-0471"/>
    <s v="TA198321"/>
    <s v="-"/>
    <n v="12000"/>
    <n v="101075202"/>
    <s v="NO"/>
    <s v="TL04-001583"/>
    <d v="2024-03-20T00:00:00"/>
    <s v="LUIS HUERTA"/>
    <m/>
    <m/>
    <m/>
    <m/>
    <s v="260824-E"/>
    <m/>
    <x v="28"/>
    <n v="6"/>
    <d v="2024-03-20T00:00:00"/>
    <n v="1"/>
    <s v="260824-C"/>
    <n v="10537.5"/>
    <d v="2024-03-21T00:00:00"/>
    <n v="2"/>
    <m/>
    <n v="4400556294"/>
    <m/>
    <d v="2024-03-22T00:00:00"/>
    <x v="21"/>
    <s v="EN TIEMPO"/>
    <n v="2"/>
    <s v="260824-IF"/>
    <s v="EG07-001047"/>
    <s v="F001-001832"/>
    <d v="2024-04-19T00:00:00"/>
    <n v="8"/>
    <x v="1"/>
    <n v="672"/>
    <x v="0"/>
    <m/>
    <m/>
    <m/>
    <m/>
    <m/>
    <m/>
    <m/>
    <m/>
    <m/>
  </r>
  <r>
    <x v="161"/>
    <x v="0"/>
    <x v="15"/>
    <s v="SI"/>
    <s v="CATERPILLAR"/>
    <x v="5"/>
    <s v="RH"/>
    <s v="DZ012"/>
    <s v="252-0471"/>
    <s v="TA198320"/>
    <s v="-"/>
    <n v="12000"/>
    <n v="101127457"/>
    <s v="NO"/>
    <s v="TL04-001583"/>
    <d v="2024-03-22T00:00:00"/>
    <s v="LUIS HUERTA"/>
    <m/>
    <m/>
    <m/>
    <m/>
    <s v="260924-E"/>
    <m/>
    <x v="28"/>
    <n v="8"/>
    <d v="2024-03-26T00:00:00"/>
    <n v="5"/>
    <s v="260924-C"/>
    <n v="5908.48"/>
    <d v="2024-04-05T00:00:00"/>
    <n v="11"/>
    <m/>
    <n v="4400556293"/>
    <m/>
    <d v="2024-05-13T00:00:00"/>
    <x v="38"/>
    <s v="EN TIEMPO"/>
    <n v="39"/>
    <s v="260924-IF"/>
    <s v="EG07-001177"/>
    <s v="F001-001888"/>
    <d v="2024-05-16T00:00:00"/>
    <n v="60"/>
    <x v="1"/>
    <n v="672"/>
    <x v="0"/>
    <m/>
    <m/>
    <m/>
    <m/>
    <m/>
    <m/>
    <m/>
    <m/>
    <m/>
  </r>
  <r>
    <x v="162"/>
    <x v="1"/>
    <x v="8"/>
    <s v="SI"/>
    <s v="CATERPILLAR"/>
    <x v="6"/>
    <s v="LH"/>
    <s v="EQ6132"/>
    <s v="109-8833"/>
    <s v="SAP3350162"/>
    <n v="22296"/>
    <n v="15000"/>
    <s v="ID S240328-1"/>
    <s v="NO"/>
    <s v="EG07-006870"/>
    <d v="2024-03-22T00:00:00"/>
    <s v="LUIS HUERTA"/>
    <m/>
    <m/>
    <m/>
    <m/>
    <s v="261024-E"/>
    <m/>
    <x v="29"/>
    <n v="5"/>
    <d v="2024-03-26T00:00:00"/>
    <n v="5"/>
    <s v="261024-C"/>
    <n v="3901.64"/>
    <d v="2024-04-29T00:00:00"/>
    <n v="35"/>
    <m/>
    <n v="4500484624"/>
    <m/>
    <d v="2024-05-24T00:00:00"/>
    <x v="49"/>
    <s v="DEMORA"/>
    <n v="32"/>
    <s v="261024-IF"/>
    <s v="EG07-001241"/>
    <s v="F001-001916"/>
    <d v="2024-06-07T00:00:00"/>
    <n v="74"/>
    <x v="1"/>
    <n v="669"/>
    <x v="0"/>
    <m/>
    <m/>
    <m/>
    <m/>
    <m/>
    <m/>
    <m/>
    <m/>
    <m/>
  </r>
  <r>
    <x v="163"/>
    <x v="1"/>
    <x v="37"/>
    <s v="SI"/>
    <s v="KOMATSU"/>
    <x v="29"/>
    <s v="RH"/>
    <s v="EQ8109"/>
    <s v="707G105230"/>
    <s v="SAP3366771"/>
    <n v="2555"/>
    <n v="14000"/>
    <s v="ID S240328-2"/>
    <s v="NO"/>
    <s v="EG07-006870"/>
    <d v="2024-04-02T00:00:00"/>
    <s v="LUIS HUERTA"/>
    <m/>
    <m/>
    <m/>
    <m/>
    <s v="261124-E"/>
    <m/>
    <x v="29"/>
    <n v="16"/>
    <d v="2024-04-08T00:00:00"/>
    <n v="7"/>
    <s v="261124-C"/>
    <n v="13511.91"/>
    <d v="2024-05-02T00:00:00"/>
    <n v="25"/>
    <m/>
    <n v="4500484622"/>
    <m/>
    <d v="2024-05-24T00:00:00"/>
    <x v="49"/>
    <s v="DEMORA"/>
    <n v="29"/>
    <s v="261124-IF"/>
    <s v="EG07-001242"/>
    <s v="F001-001917"/>
    <d v="2024-06-07T00:00:00"/>
    <n v="74"/>
    <x v="1"/>
    <n v="669"/>
    <x v="0"/>
    <m/>
    <m/>
    <m/>
    <m/>
    <m/>
    <m/>
    <m/>
    <m/>
    <m/>
  </r>
  <r>
    <x v="164"/>
    <x v="2"/>
    <x v="38"/>
    <s v="NO"/>
    <s v="TEREX"/>
    <x v="30"/>
    <m/>
    <n v="1221"/>
    <m/>
    <s v="DZ60/25250"/>
    <m/>
    <m/>
    <m/>
    <s v="NO"/>
    <s v="EG07-001034"/>
    <d v="2024-04-02T00:00:00"/>
    <s v="LUIS HUERTA"/>
    <m/>
    <m/>
    <m/>
    <m/>
    <s v="261224-E"/>
    <m/>
    <x v="29"/>
    <n v="16"/>
    <d v="2024-04-03T00:00:00"/>
    <n v="2"/>
    <s v="261224-C"/>
    <n v="1146.99"/>
    <m/>
    <s v=""/>
    <m/>
    <m/>
    <s v="BAJA"/>
    <d v="2025-03-04T00:00:00"/>
    <x v="59"/>
    <s v="EN TIEMPO"/>
    <n v="45721"/>
    <m/>
    <s v="EG07-002011"/>
    <m/>
    <m/>
    <n v="352"/>
    <x v="2"/>
    <n v="669"/>
    <x v="4"/>
    <m/>
    <m/>
    <m/>
    <m/>
    <m/>
    <m/>
    <m/>
    <m/>
    <m/>
  </r>
  <r>
    <x v="165"/>
    <x v="2"/>
    <x v="38"/>
    <s v="NO"/>
    <s v="TEREX"/>
    <x v="31"/>
    <m/>
    <n v="1220"/>
    <m/>
    <n v="12552512"/>
    <m/>
    <m/>
    <m/>
    <s v="NO"/>
    <s v="EG07-001034"/>
    <d v="2024-04-02T00:00:00"/>
    <s v="LUIS HUERTA"/>
    <m/>
    <m/>
    <m/>
    <m/>
    <s v="261324-E"/>
    <m/>
    <x v="29"/>
    <n v="16"/>
    <d v="2024-04-03T00:00:00"/>
    <n v="2"/>
    <s v="261324-C"/>
    <n v="1146.99"/>
    <m/>
    <s v=""/>
    <m/>
    <m/>
    <s v="BAJA"/>
    <d v="2025-03-04T00:00:00"/>
    <x v="59"/>
    <s v="EN TIEMPO"/>
    <n v="45721"/>
    <m/>
    <s v="EG07-002011"/>
    <m/>
    <m/>
    <n v="352"/>
    <x v="2"/>
    <n v="669"/>
    <x v="4"/>
    <m/>
    <m/>
    <m/>
    <m/>
    <m/>
    <m/>
    <m/>
    <m/>
    <m/>
  </r>
  <r>
    <x v="166"/>
    <x v="2"/>
    <x v="38"/>
    <s v="NO"/>
    <s v="TEREX"/>
    <x v="31"/>
    <m/>
    <n v="1220"/>
    <m/>
    <n v="12552512"/>
    <m/>
    <m/>
    <m/>
    <s v="NO"/>
    <s v="EG07-001034"/>
    <d v="2024-04-02T00:00:00"/>
    <s v="LUIS HUERTA"/>
    <m/>
    <m/>
    <m/>
    <m/>
    <s v="261424-E"/>
    <m/>
    <x v="29"/>
    <n v="16"/>
    <d v="2024-04-03T00:00:00"/>
    <n v="2"/>
    <s v="261424-C"/>
    <n v="1343.99"/>
    <m/>
    <s v=""/>
    <m/>
    <m/>
    <s v="BAJA"/>
    <d v="2025-03-04T00:00:00"/>
    <x v="59"/>
    <s v="EN TIEMPO"/>
    <n v="45721"/>
    <m/>
    <s v="EG07-002011"/>
    <m/>
    <m/>
    <n v="352"/>
    <x v="2"/>
    <n v="669"/>
    <x v="4"/>
    <m/>
    <m/>
    <m/>
    <m/>
    <m/>
    <m/>
    <m/>
    <m/>
    <m/>
  </r>
  <r>
    <x v="167"/>
    <x v="1"/>
    <x v="18"/>
    <s v="NO"/>
    <s v="GENERICO"/>
    <x v="18"/>
    <m/>
    <m/>
    <s v="901-4014"/>
    <m/>
    <m/>
    <m/>
    <s v="ID S231814-2"/>
    <s v="NO"/>
    <s v="EG07-006906"/>
    <d v="2024-04-03T00:00:00"/>
    <s v="LUIS HUERTA"/>
    <m/>
    <m/>
    <m/>
    <m/>
    <s v="261524-E"/>
    <m/>
    <x v="30"/>
    <n v="16"/>
    <d v="2024-04-08T00:00:00"/>
    <n v="6"/>
    <s v="261524-C"/>
    <n v="4403.6099999999997"/>
    <d v="2024-04-29T00:00:00"/>
    <n v="22"/>
    <m/>
    <n v="4500487756"/>
    <m/>
    <d v="2024-05-17T00:00:00"/>
    <x v="47"/>
    <s v="DEMORA"/>
    <n v="22"/>
    <s v="261524-IF"/>
    <s v="EG07-001210"/>
    <s v="F001-001896"/>
    <d v="2024-05-24T00:00:00"/>
    <n v="63"/>
    <x v="1"/>
    <n v="668"/>
    <x v="0"/>
    <m/>
    <m/>
    <m/>
    <m/>
    <m/>
    <m/>
    <m/>
    <m/>
    <m/>
  </r>
  <r>
    <x v="168"/>
    <x v="0"/>
    <x v="3"/>
    <s v="SI"/>
    <s v="CATERPILLAR"/>
    <x v="2"/>
    <s v="POS2"/>
    <s v="HT070"/>
    <s v="622-0960"/>
    <s v="TA198285"/>
    <m/>
    <n v="9000"/>
    <n v="101116174"/>
    <s v="NO"/>
    <s v="TL04-001638"/>
    <d v="2024-04-01T00:00:00"/>
    <s v="LUIS HUERTA"/>
    <m/>
    <m/>
    <m/>
    <m/>
    <s v="261624-E"/>
    <m/>
    <x v="31"/>
    <n v="11"/>
    <d v="2024-04-02T00:00:00"/>
    <n v="2"/>
    <s v="261624-C"/>
    <n v="2409.86"/>
    <d v="2024-04-05T00:00:00"/>
    <n v="4"/>
    <m/>
    <n v="4400557124"/>
    <m/>
    <d v="2024-04-11T00:00:00"/>
    <x v="44"/>
    <s v="EN TIEMPO"/>
    <n v="7"/>
    <s v="261624-IF"/>
    <s v="EG07-001098"/>
    <s v="F001-001823"/>
    <d v="2024-04-17T00:00:00"/>
    <n v="21"/>
    <x v="1"/>
    <n v="665"/>
    <x v="0"/>
    <m/>
    <m/>
    <m/>
    <m/>
    <m/>
    <m/>
    <m/>
    <m/>
    <m/>
  </r>
  <r>
    <x v="169"/>
    <x v="0"/>
    <x v="3"/>
    <s v="SI"/>
    <s v="CATERPILLAR"/>
    <x v="2"/>
    <s v="POS2"/>
    <s v="HT071"/>
    <s v="622-0960"/>
    <s v="TA198226"/>
    <m/>
    <n v="9000"/>
    <n v="101087174"/>
    <s v="NO"/>
    <s v="TL04-001638"/>
    <d v="2024-03-27T00:00:00"/>
    <s v="LUIS HUERTA"/>
    <m/>
    <m/>
    <m/>
    <m/>
    <s v="261724-E"/>
    <m/>
    <x v="31"/>
    <n v="6"/>
    <d v="2024-04-01T00:00:00"/>
    <n v="6"/>
    <s v="261724-C"/>
    <n v="2409.86"/>
    <d v="2024-04-05T00:00:00"/>
    <n v="5"/>
    <m/>
    <n v="4400557132"/>
    <m/>
    <d v="2024-04-11T00:00:00"/>
    <x v="44"/>
    <s v="EN TIEMPO"/>
    <n v="7"/>
    <s v="261724-IF"/>
    <s v="EG07-001099"/>
    <s v="F001-001822"/>
    <d v="2024-04-17T00:00:00"/>
    <n v="21"/>
    <x v="1"/>
    <n v="665"/>
    <x v="0"/>
    <m/>
    <m/>
    <m/>
    <m/>
    <m/>
    <m/>
    <m/>
    <m/>
    <m/>
  </r>
  <r>
    <x v="170"/>
    <x v="0"/>
    <x v="3"/>
    <s v="SI"/>
    <s v="CATERPILLAR"/>
    <x v="2"/>
    <s v="POS1"/>
    <s v="HT076"/>
    <s v="622-0960"/>
    <s v="TA198188"/>
    <m/>
    <n v="9000"/>
    <n v="101109186"/>
    <s v="NO"/>
    <s v="TL04-001638"/>
    <d v="2024-04-01T00:00:00"/>
    <s v="LUIS HUERTA"/>
    <m/>
    <m/>
    <m/>
    <m/>
    <s v="261824-E"/>
    <m/>
    <x v="31"/>
    <n v="11"/>
    <d v="2024-04-02T00:00:00"/>
    <n v="2"/>
    <s v="261824-C"/>
    <n v="2409.86"/>
    <d v="2024-04-05T00:00:00"/>
    <n v="4"/>
    <m/>
    <n v="4400557130"/>
    <m/>
    <d v="2024-04-19T00:00:00"/>
    <x v="60"/>
    <s v="EN TIEMPO"/>
    <n v="15"/>
    <s v="261824-IF"/>
    <s v="EG07-001113"/>
    <s v="F001-001848"/>
    <d v="2024-05-06T00:00:00"/>
    <n v="29"/>
    <x v="1"/>
    <n v="665"/>
    <x v="0"/>
    <m/>
    <m/>
    <m/>
    <m/>
    <m/>
    <m/>
    <m/>
    <m/>
    <m/>
  </r>
  <r>
    <x v="171"/>
    <x v="0"/>
    <x v="3"/>
    <s v="SI"/>
    <s v="CATERPILLAR"/>
    <x v="2"/>
    <s v="POS3"/>
    <s v="HT078"/>
    <s v="622-0960"/>
    <s v="TA198286"/>
    <m/>
    <n v="9000"/>
    <n v="101124469"/>
    <s v="NO"/>
    <s v="TL04-001638"/>
    <d v="2024-04-01T00:00:00"/>
    <s v="LUIS HUERTA"/>
    <m/>
    <m/>
    <m/>
    <m/>
    <s v="261924-E"/>
    <m/>
    <x v="31"/>
    <n v="11"/>
    <d v="2024-04-02T00:00:00"/>
    <n v="2"/>
    <s v="261924-C"/>
    <n v="2409.86"/>
    <d v="2024-04-05T00:00:00"/>
    <n v="4"/>
    <m/>
    <n v="4400557125"/>
    <m/>
    <d v="2024-04-19T00:00:00"/>
    <x v="60"/>
    <s v="EN TIEMPO"/>
    <n v="15"/>
    <s v="261924-IF"/>
    <s v="EG07-001112"/>
    <s v="F001-001847"/>
    <d v="2024-05-06T00:00:00"/>
    <n v="29"/>
    <x v="1"/>
    <n v="665"/>
    <x v="0"/>
    <m/>
    <m/>
    <m/>
    <m/>
    <m/>
    <m/>
    <m/>
    <m/>
    <m/>
  </r>
  <r>
    <x v="172"/>
    <x v="0"/>
    <x v="3"/>
    <s v="SI"/>
    <s v="CATERPILLAR"/>
    <x v="2"/>
    <s v="POS1"/>
    <s v="HT072"/>
    <s v="622-0960"/>
    <s v="TA198225"/>
    <m/>
    <n v="9000"/>
    <n v="101095592"/>
    <s v="NO"/>
    <s v="TL04-001638"/>
    <d v="2024-04-01T00:00:00"/>
    <s v="LUIS HUERTA"/>
    <m/>
    <m/>
    <m/>
    <m/>
    <s v="262024-E"/>
    <m/>
    <x v="31"/>
    <n v="11"/>
    <d v="2024-04-02T00:00:00"/>
    <n v="2"/>
    <s v="262024-C"/>
    <n v="2409.86"/>
    <d v="2024-04-05T00:00:00"/>
    <n v="4"/>
    <m/>
    <n v="4400557126"/>
    <m/>
    <d v="2024-04-22T00:00:00"/>
    <x v="30"/>
    <s v="EN TIEMPO"/>
    <n v="18"/>
    <s v="262024-IF"/>
    <s v="EG07-001115"/>
    <s v="F001-001849"/>
    <d v="2024-05-06T00:00:00"/>
    <n v="32"/>
    <x v="1"/>
    <n v="665"/>
    <x v="0"/>
    <m/>
    <m/>
    <m/>
    <m/>
    <m/>
    <m/>
    <m/>
    <m/>
    <m/>
  </r>
  <r>
    <x v="173"/>
    <x v="1"/>
    <x v="14"/>
    <s v="NO"/>
    <s v="CATERPILLAR"/>
    <x v="0"/>
    <s v="LH"/>
    <s v="EQ7106"/>
    <n v="2767646"/>
    <s v="SAP4003926"/>
    <n v="15492"/>
    <n v="15000"/>
    <s v="ID S240375-2"/>
    <s v="NO"/>
    <s v="EG07-007048"/>
    <d v="2024-03-27T00:00:00"/>
    <s v="LUIS HUERTA"/>
    <m/>
    <m/>
    <m/>
    <m/>
    <s v="262124-E"/>
    <m/>
    <x v="32"/>
    <n v="3"/>
    <d v="2024-04-03T00:00:00"/>
    <n v="8"/>
    <s v="262424-C"/>
    <n v="3549.35"/>
    <d v="2024-04-29T00:00:00"/>
    <n v="27"/>
    <m/>
    <n v="4500486407"/>
    <m/>
    <d v="2024-05-08T00:00:00"/>
    <x v="38"/>
    <s v="DEMORA"/>
    <n v="15"/>
    <s v="262124-IF"/>
    <s v="EG07-001184"/>
    <s v="F001-001882"/>
    <d v="2024-05-16T00:00:00"/>
    <n v="50"/>
    <x v="1"/>
    <n v="662"/>
    <x v="0"/>
    <m/>
    <m/>
    <m/>
    <m/>
    <m/>
    <m/>
    <m/>
    <m/>
    <m/>
  </r>
  <r>
    <x v="174"/>
    <x v="1"/>
    <x v="12"/>
    <s v="SI"/>
    <s v="CATERPILLAR"/>
    <x v="11"/>
    <s v="RH"/>
    <s v="EQ7108"/>
    <n v="4892406"/>
    <s v="SAP3372975"/>
    <n v="2184"/>
    <n v="13000"/>
    <s v="ID S240381-1"/>
    <s v="NO"/>
    <s v="EG07-007048"/>
    <d v="2024-03-26T00:00:00"/>
    <s v="LUIS HUERTA"/>
    <m/>
    <m/>
    <m/>
    <m/>
    <s v="262224-E"/>
    <m/>
    <x v="32"/>
    <n v="2"/>
    <d v="2024-04-02T00:00:00"/>
    <n v="8"/>
    <s v="262224-C"/>
    <n v="3921.81"/>
    <d v="2024-04-29T00:00:00"/>
    <n v="28"/>
    <m/>
    <n v="4500487014"/>
    <m/>
    <d v="2024-05-03T00:00:00"/>
    <x v="61"/>
    <s v="DEMORA"/>
    <n v="8"/>
    <s v="262224-IF"/>
    <s v="EG07-001171"/>
    <s v="F001-001858"/>
    <d v="2024-05-09T00:00:00"/>
    <n v="43"/>
    <x v="1"/>
    <n v="662"/>
    <x v="0"/>
    <m/>
    <m/>
    <m/>
    <m/>
    <m/>
    <m/>
    <m/>
    <m/>
    <m/>
  </r>
  <r>
    <x v="175"/>
    <x v="1"/>
    <x v="12"/>
    <s v="NO"/>
    <s v="CATERPILLAR"/>
    <x v="11"/>
    <s v="RH"/>
    <s v="EQ7112"/>
    <n v="4892406"/>
    <s v="SAP3341041"/>
    <n v="5256"/>
    <n v="13000"/>
    <s v="ID S240381-2"/>
    <s v="NO"/>
    <s v="EG07-007048"/>
    <d v="2024-03-26T00:00:00"/>
    <s v="LUIS HUERTA"/>
    <m/>
    <m/>
    <m/>
    <m/>
    <s v="262324-E"/>
    <m/>
    <x v="32"/>
    <n v="2"/>
    <d v="2024-04-02T00:00:00"/>
    <n v="8"/>
    <s v="262324-C"/>
    <n v="4548.2299999999996"/>
    <d v="2024-04-29T00:00:00"/>
    <n v="28"/>
    <m/>
    <n v="4500487016"/>
    <m/>
    <d v="2024-05-03T00:00:00"/>
    <x v="61"/>
    <s v="DEMORA"/>
    <n v="8"/>
    <s v="262324-IF"/>
    <s v="EG07-001169"/>
    <s v="F001-001859"/>
    <d v="2024-05-09T00:00:00"/>
    <n v="43"/>
    <x v="1"/>
    <n v="662"/>
    <x v="0"/>
    <m/>
    <m/>
    <m/>
    <m/>
    <m/>
    <m/>
    <m/>
    <m/>
    <m/>
  </r>
  <r>
    <x v="176"/>
    <x v="1"/>
    <x v="8"/>
    <s v="SI"/>
    <s v="CATERPILLAR"/>
    <x v="5"/>
    <s v="RH"/>
    <s v="EQ6107"/>
    <n v="3672258"/>
    <s v="SAP4003793"/>
    <n v="2317"/>
    <n v="10000"/>
    <s v="ID S240375-1"/>
    <s v="SI"/>
    <s v="EG07-007048"/>
    <d v="2024-04-02T00:00:00"/>
    <s v="LUIS HUERTA"/>
    <m/>
    <m/>
    <m/>
    <m/>
    <s v="262424-E"/>
    <m/>
    <x v="32"/>
    <n v="9"/>
    <d v="2024-04-08T00:00:00"/>
    <n v="7"/>
    <s v="262424-C"/>
    <n v="6363.88"/>
    <d v="2024-05-07T00:00:00"/>
    <n v="30"/>
    <m/>
    <n v="4500486403"/>
    <m/>
    <d v="2024-05-31T00:00:00"/>
    <x v="62"/>
    <s v="DEMORA"/>
    <n v="32"/>
    <s v="262424-IF"/>
    <s v="EG07-001261"/>
    <s v="F001-001926"/>
    <d v="2024-06-13T00:00:00"/>
    <n v="75"/>
    <x v="1"/>
    <n v="662"/>
    <x v="0"/>
    <m/>
    <m/>
    <m/>
    <m/>
    <m/>
    <m/>
    <m/>
    <m/>
    <m/>
  </r>
  <r>
    <x v="177"/>
    <x v="1"/>
    <x v="5"/>
    <s v="SI"/>
    <s v="CATERPILLAR"/>
    <x v="2"/>
    <s v="RH"/>
    <s v="EQ3130"/>
    <n v="2898619"/>
    <s v="SAP3393374"/>
    <n v="13781"/>
    <n v="30000"/>
    <s v="ID S240397-1"/>
    <s v="NO"/>
    <s v="EG07-001064"/>
    <d v="2024-04-05T00:00:00"/>
    <s v="LUIS HUERTA"/>
    <m/>
    <m/>
    <m/>
    <m/>
    <s v="262524-E"/>
    <m/>
    <x v="33"/>
    <n v="11"/>
    <d v="2024-04-16T00:00:00"/>
    <n v="12"/>
    <s v="262524-C"/>
    <n v="18345.34"/>
    <d v="2024-04-29T00:00:00"/>
    <n v="14"/>
    <m/>
    <n v="4500487825"/>
    <m/>
    <d v="2024-04-15T00:00:00"/>
    <x v="63"/>
    <s v="DEMORA"/>
    <n v="18"/>
    <s v="262524-IF"/>
    <s v="EG07-001203"/>
    <s v="F001-001897"/>
    <d v="2024-05-24T00:00:00"/>
    <n v="52"/>
    <x v="1"/>
    <n v="661"/>
    <x v="0"/>
    <m/>
    <m/>
    <m/>
    <m/>
    <m/>
    <m/>
    <m/>
    <m/>
    <m/>
  </r>
  <r>
    <x v="178"/>
    <x v="1"/>
    <x v="12"/>
    <s v="SI"/>
    <s v="KOMATSU"/>
    <x v="3"/>
    <s v="RH"/>
    <s v="EQ3135"/>
    <s v="EM0241"/>
    <s v="SAP2986729"/>
    <n v="18242"/>
    <n v="16000"/>
    <s v="ID S240383-2"/>
    <s v="NO"/>
    <s v="EG07-001064"/>
    <d v="2024-04-03T00:00:00"/>
    <s v="LUIS HUERTA"/>
    <m/>
    <m/>
    <m/>
    <m/>
    <s v="262624-E"/>
    <m/>
    <x v="33"/>
    <n v="9"/>
    <d v="2024-04-09T00:00:00"/>
    <n v="7"/>
    <s v="262624-C"/>
    <n v="3239.59"/>
    <d v="2024-05-07T00:00:00"/>
    <n v="29"/>
    <m/>
    <n v="4500487012"/>
    <m/>
    <d v="2024-05-31T00:00:00"/>
    <x v="51"/>
    <s v="EN TIEMPO"/>
    <n v="16"/>
    <s v="262624-IF"/>
    <s v="EG07-001220"/>
    <s v="F001-001898"/>
    <d v="2024-05-24T00:00:00"/>
    <n v="58"/>
    <x v="1"/>
    <n v="661"/>
    <x v="0"/>
    <m/>
    <m/>
    <m/>
    <m/>
    <m/>
    <m/>
    <m/>
    <m/>
    <m/>
  </r>
  <r>
    <x v="179"/>
    <x v="1"/>
    <x v="5"/>
    <s v="SI"/>
    <s v="CATERPILLAR"/>
    <x v="2"/>
    <s v="LH"/>
    <s v="EQ3120"/>
    <n v="2898620"/>
    <s v="SAP3254344"/>
    <n v="31920"/>
    <n v="30000"/>
    <s v="ID S240383-1"/>
    <s v="NO"/>
    <s v="EG07-001064"/>
    <d v="2024-04-05T00:00:00"/>
    <s v="LUIS HUERTA"/>
    <m/>
    <m/>
    <m/>
    <m/>
    <s v="262724-E"/>
    <m/>
    <x v="33"/>
    <n v="11"/>
    <d v="2024-04-16T00:00:00"/>
    <n v="12"/>
    <s v="262724-C"/>
    <n v="18345.34"/>
    <d v="2024-04-29T00:00:00"/>
    <n v="14"/>
    <m/>
    <n v="4500487004"/>
    <m/>
    <d v="2024-05-17T00:00:00"/>
    <x v="40"/>
    <s v="EN TIEMPO"/>
    <n v="17"/>
    <s v="262724-IF"/>
    <s v="EG07-001195"/>
    <s v="F001-001883"/>
    <d v="2024-05-16T00:00:00"/>
    <n v="51"/>
    <x v="1"/>
    <n v="661"/>
    <x v="0"/>
    <m/>
    <m/>
    <m/>
    <m/>
    <m/>
    <m/>
    <m/>
    <m/>
    <m/>
  </r>
  <r>
    <x v="180"/>
    <x v="0"/>
    <x v="31"/>
    <s v="SI"/>
    <s v="CATERPILLAR"/>
    <x v="0"/>
    <s v="LH"/>
    <s v="GR004"/>
    <n v="6058793"/>
    <s v="TA198343"/>
    <m/>
    <n v="10000"/>
    <n v="101129611"/>
    <s v="NO"/>
    <s v="TL04-001674"/>
    <d v="2024-04-04T00:00:00"/>
    <s v="LUIS HUERTA"/>
    <m/>
    <m/>
    <m/>
    <m/>
    <s v="262824-E"/>
    <m/>
    <x v="34"/>
    <n v="9"/>
    <d v="2024-04-09T00:00:00"/>
    <n v="6"/>
    <s v="262824-C"/>
    <n v="2847.79"/>
    <d v="2024-04-10T00:00:00"/>
    <n v="2"/>
    <m/>
    <n v="4400559039"/>
    <m/>
    <d v="2024-05-02T00:00:00"/>
    <x v="46"/>
    <s v="EN TIEMPO"/>
    <n v="23"/>
    <s v="262824-IF"/>
    <s v="EG07-001157"/>
    <s v="F001-001864"/>
    <d v="2024-05-09T00:00:00"/>
    <n v="37"/>
    <x v="1"/>
    <n v="660"/>
    <x v="0"/>
    <m/>
    <m/>
    <m/>
    <m/>
    <m/>
    <m/>
    <m/>
    <m/>
    <m/>
  </r>
  <r>
    <x v="181"/>
    <x v="0"/>
    <x v="12"/>
    <s v="SI"/>
    <s v="KOMATSU"/>
    <x v="3"/>
    <s v="RH"/>
    <s v="HT032"/>
    <s v="EM0241"/>
    <s v="TA198360"/>
    <m/>
    <n v="12000"/>
    <n v="101098444"/>
    <s v="NO"/>
    <s v="TL04-001674"/>
    <d v="2024-04-03T00:00:00"/>
    <s v="LUIS HUERTA"/>
    <m/>
    <m/>
    <m/>
    <m/>
    <s v="262924-E"/>
    <m/>
    <x v="34"/>
    <n v="8"/>
    <d v="2024-04-09T00:00:00"/>
    <n v="7"/>
    <s v="262924-C"/>
    <n v="3303.14"/>
    <d v="2024-04-22T00:00:00"/>
    <n v="14"/>
    <m/>
    <n v="4400558193"/>
    <m/>
    <d v="2024-05-02T00:00:00"/>
    <x v="46"/>
    <s v="EN TIEMPO"/>
    <n v="11"/>
    <s v="262924-IF"/>
    <s v="EG07-001156"/>
    <s v="F001-001871"/>
    <d v="2024-05-14T00:00:00"/>
    <n v="37"/>
    <x v="1"/>
    <n v="660"/>
    <x v="0"/>
    <m/>
    <m/>
    <m/>
    <m/>
    <m/>
    <m/>
    <m/>
    <m/>
    <m/>
  </r>
  <r>
    <x v="182"/>
    <x v="0"/>
    <x v="12"/>
    <s v="SI"/>
    <s v="KOMATSU"/>
    <x v="3"/>
    <s v="LH"/>
    <s v="HT018"/>
    <s v="EM0241"/>
    <s v="TA198361"/>
    <m/>
    <n v="12000"/>
    <n v="101108178"/>
    <s v="NO"/>
    <s v="TL04-001674"/>
    <d v="2024-04-05T00:00:00"/>
    <s v="LUIS HUERTA"/>
    <m/>
    <m/>
    <m/>
    <m/>
    <s v="263024-E"/>
    <m/>
    <x v="34"/>
    <n v="10"/>
    <d v="2024-04-16T00:00:00"/>
    <n v="12"/>
    <s v="263024-C"/>
    <n v="3303.14"/>
    <d v="2024-04-22T00:00:00"/>
    <n v="7"/>
    <m/>
    <n v="4400558195"/>
    <m/>
    <d v="2024-05-02T00:00:00"/>
    <x v="46"/>
    <s v="EN TIEMPO"/>
    <n v="11"/>
    <s v="263024-IF"/>
    <s v="EG07-001158"/>
    <s v="F001-001870"/>
    <d v="2024-05-14T00:00:00"/>
    <n v="37"/>
    <x v="1"/>
    <n v="660"/>
    <x v="0"/>
    <m/>
    <m/>
    <m/>
    <m/>
    <m/>
    <m/>
    <m/>
    <m/>
    <m/>
  </r>
  <r>
    <x v="183"/>
    <x v="0"/>
    <x v="22"/>
    <s v="SI"/>
    <s v="EPIROC"/>
    <x v="19"/>
    <s v="RH"/>
    <m/>
    <m/>
    <s v="TA198407"/>
    <m/>
    <n v="15000"/>
    <m/>
    <s v="SI"/>
    <s v="TL04-001674"/>
    <d v="2024-04-01T00:00:00"/>
    <s v="LUIS HUERTA"/>
    <m/>
    <m/>
    <m/>
    <m/>
    <s v="263124-E"/>
    <m/>
    <x v="34"/>
    <n v="6"/>
    <d v="2024-04-01T00:00:00"/>
    <n v="1"/>
    <s v="263124-C"/>
    <n v="0"/>
    <d v="2024-04-01T00:00:00"/>
    <n v="1"/>
    <m/>
    <n v="4400549406"/>
    <m/>
    <d v="2024-04-05T00:00:00"/>
    <x v="19"/>
    <s v="EN TIEMPO"/>
    <n v="5"/>
    <s v="263124-IF"/>
    <s v="EG07-001089"/>
    <m/>
    <m/>
    <n v="10"/>
    <x v="1"/>
    <n v="660"/>
    <x v="0"/>
    <m/>
    <m/>
    <m/>
    <m/>
    <m/>
    <m/>
    <m/>
    <m/>
    <m/>
  </r>
  <r>
    <x v="184"/>
    <x v="0"/>
    <x v="8"/>
    <s v="NO"/>
    <s v="CATERPILLAR"/>
    <x v="8"/>
    <s v="LH"/>
    <s v="DZ016"/>
    <n v="5616909"/>
    <s v="TA198384"/>
    <m/>
    <n v="12000"/>
    <n v="101074730"/>
    <s v="NO"/>
    <s v="TL04-001674"/>
    <d v="2024-04-05T00:00:00"/>
    <s v="LUIS HUERTA"/>
    <m/>
    <m/>
    <m/>
    <m/>
    <s v="263224-E"/>
    <m/>
    <x v="34"/>
    <n v="10"/>
    <d v="2024-04-16T00:00:00"/>
    <n v="12"/>
    <s v="263224-C"/>
    <n v="7946.42"/>
    <d v="2024-04-24T00:00:00"/>
    <n v="9"/>
    <m/>
    <n v="4400559044"/>
    <m/>
    <d v="2024-05-24T00:00:00"/>
    <x v="49"/>
    <s v="DEMORA"/>
    <n v="37"/>
    <s v="263224-IF"/>
    <s v="EG07-001243"/>
    <s v="F001-001921"/>
    <d v="2024-06-07T00:00:00"/>
    <n v="65"/>
    <x v="1"/>
    <n v="660"/>
    <x v="0"/>
    <m/>
    <m/>
    <m/>
    <m/>
    <m/>
    <m/>
    <m/>
    <m/>
    <m/>
  </r>
  <r>
    <x v="185"/>
    <x v="0"/>
    <x v="22"/>
    <s v="SI"/>
    <s v="EPIROC"/>
    <x v="19"/>
    <s v="LH"/>
    <m/>
    <m/>
    <s v="TA198408"/>
    <m/>
    <n v="15000"/>
    <m/>
    <s v="SI"/>
    <s v="TL04-001674"/>
    <d v="2024-04-01T00:00:00"/>
    <s v="LUIS HUERTA"/>
    <m/>
    <m/>
    <m/>
    <m/>
    <s v="263324-E"/>
    <m/>
    <x v="34"/>
    <n v="6"/>
    <d v="2024-04-01T00:00:00"/>
    <n v="1"/>
    <s v="263324-C"/>
    <n v="0"/>
    <d v="2024-04-01T00:00:00"/>
    <n v="1"/>
    <m/>
    <n v="4400549405"/>
    <m/>
    <d v="2024-04-05T00:00:00"/>
    <x v="19"/>
    <s v="EN TIEMPO"/>
    <n v="5"/>
    <s v="263324-IF"/>
    <s v="EG07-001090"/>
    <m/>
    <m/>
    <n v="10"/>
    <x v="1"/>
    <n v="660"/>
    <x v="0"/>
    <m/>
    <m/>
    <m/>
    <m/>
    <m/>
    <m/>
    <m/>
    <m/>
    <m/>
  </r>
  <r>
    <x v="186"/>
    <x v="1"/>
    <x v="2"/>
    <s v="NO"/>
    <s v="CATERPILLAR"/>
    <x v="15"/>
    <m/>
    <s v="EQ8110"/>
    <n v="3631685"/>
    <s v="SAP3408538"/>
    <n v="1192"/>
    <n v="15000"/>
    <s v="ID S240428-1"/>
    <s v="SI"/>
    <s v="EG07-007167"/>
    <d v="2024-04-04T00:00:00"/>
    <s v="LUIS HUERTA"/>
    <m/>
    <m/>
    <m/>
    <m/>
    <s v="263424-E"/>
    <m/>
    <x v="35"/>
    <n v="4"/>
    <d v="2024-04-10T00:00:00"/>
    <n v="7"/>
    <s v="263424-C"/>
    <n v="10182.790000000001"/>
    <d v="2024-05-29T00:00:00"/>
    <n v="50"/>
    <m/>
    <n v="4500489628"/>
    <m/>
    <d v="2024-06-19T00:00:00"/>
    <x v="64"/>
    <s v="DEMORA"/>
    <n v="23"/>
    <s v="263424-IF"/>
    <s v="EG07-001299"/>
    <s v="F001-001947"/>
    <d v="2024-06-21T00:00:00"/>
    <n v="81"/>
    <x v="1"/>
    <n v="655"/>
    <x v="0"/>
    <m/>
    <m/>
    <m/>
    <m/>
    <m/>
    <m/>
    <m/>
    <m/>
    <m/>
  </r>
  <r>
    <x v="187"/>
    <x v="1"/>
    <x v="18"/>
    <s v="SI"/>
    <s v="KOMATSU"/>
    <x v="32"/>
    <s v="LH"/>
    <s v="EQ5103"/>
    <m/>
    <s v="SAP3177081"/>
    <n v="1184"/>
    <n v="10000"/>
    <s v="ID S240401-1"/>
    <s v="SI"/>
    <s v="EG07-007167"/>
    <d v="2024-04-03T00:00:00"/>
    <s v="LUIS HUERTA"/>
    <m/>
    <m/>
    <m/>
    <m/>
    <s v="263524-E"/>
    <m/>
    <x v="35"/>
    <n v="3"/>
    <d v="2024-04-10T00:00:00"/>
    <n v="8"/>
    <s v="263524-C"/>
    <n v="3498.52"/>
    <d v="2024-04-29T00:00:00"/>
    <n v="20"/>
    <m/>
    <n v="4500488561"/>
    <m/>
    <d v="2024-05-08T00:00:00"/>
    <x v="38"/>
    <s v="DEMORA"/>
    <n v="15"/>
    <s v="263524-IF"/>
    <s v="EG07-001185"/>
    <s v="F001-001884"/>
    <d v="2024-05-16T00:00:00"/>
    <n v="43"/>
    <x v="1"/>
    <n v="655"/>
    <x v="0"/>
    <m/>
    <m/>
    <m/>
    <m/>
    <m/>
    <m/>
    <m/>
    <m/>
    <m/>
  </r>
  <r>
    <x v="188"/>
    <x v="1"/>
    <x v="8"/>
    <s v="SI"/>
    <s v="CATERPILLAR"/>
    <x v="5"/>
    <s v="RH"/>
    <s v="EQ6109"/>
    <n v="3672258"/>
    <s v="SAP4003793"/>
    <n v="8079"/>
    <n v="10000"/>
    <s v="ID S240420-1"/>
    <s v="NO"/>
    <s v="EG07-007167"/>
    <d v="2024-04-04T00:00:00"/>
    <s v="LUIS HUERTA"/>
    <m/>
    <m/>
    <m/>
    <m/>
    <s v="263624-E"/>
    <m/>
    <x v="35"/>
    <n v="4"/>
    <d v="2024-04-10T00:00:00"/>
    <n v="7"/>
    <s v="263624-C"/>
    <n v="6363.88"/>
    <d v="2024-04-29T00:00:00"/>
    <n v="20"/>
    <m/>
    <n v="4500488577"/>
    <m/>
    <d v="2024-05-29T00:00:00"/>
    <x v="53"/>
    <s v="DEMORA"/>
    <n v="46"/>
    <s v="263624-IF"/>
    <s v="EG07-001283"/>
    <s v="F001-001948"/>
    <d v="2024-06-21T00:00:00"/>
    <n v="74"/>
    <x v="1"/>
    <n v="655"/>
    <x v="0"/>
    <m/>
    <m/>
    <m/>
    <m/>
    <m/>
    <m/>
    <m/>
    <m/>
    <m/>
  </r>
  <r>
    <x v="189"/>
    <x v="1"/>
    <x v="14"/>
    <s v="NO"/>
    <s v="CATERPILLAR"/>
    <x v="11"/>
    <s v="LH"/>
    <s v="EQ7112"/>
    <n v="2767646"/>
    <s v="SAP4003926"/>
    <n v="3849"/>
    <n v="15000"/>
    <s v="ID S240420-2"/>
    <s v="NO"/>
    <s v="EG07-007167"/>
    <d v="2024-04-05T00:00:00"/>
    <s v="LUIS HUERTA"/>
    <m/>
    <m/>
    <m/>
    <m/>
    <s v="263724-E"/>
    <m/>
    <x v="35"/>
    <n v="5"/>
    <d v="2024-04-16T00:00:00"/>
    <n v="12"/>
    <s v="263724-C"/>
    <n v="3549.35"/>
    <d v="2024-05-29T00:00:00"/>
    <n v="44"/>
    <m/>
    <n v="4500488580"/>
    <m/>
    <d v="2024-05-29T00:00:00"/>
    <x v="65"/>
    <s v="EN TIEMPO"/>
    <n v="0"/>
    <s v="263724-IF"/>
    <s v="EG07-001235"/>
    <s v="F001-001913"/>
    <d v="2024-05-30T00:00:00"/>
    <n v="58"/>
    <x v="1"/>
    <n v="655"/>
    <x v="0"/>
    <m/>
    <m/>
    <m/>
    <m/>
    <m/>
    <m/>
    <m/>
    <m/>
    <m/>
  </r>
  <r>
    <x v="190"/>
    <x v="1"/>
    <x v="5"/>
    <s v="SI"/>
    <s v="CATERPILLAR"/>
    <x v="2"/>
    <s v="RH"/>
    <s v="EQ3101"/>
    <n v="2898619"/>
    <s v="SAP4003699"/>
    <n v="5653"/>
    <n v="30000"/>
    <s v="ID S240430-1"/>
    <s v="SI"/>
    <s v="EG07-007167"/>
    <d v="2024-04-05T00:00:00"/>
    <s v="LUIS HUERTA"/>
    <m/>
    <m/>
    <m/>
    <m/>
    <s v="263824-E"/>
    <m/>
    <x v="35"/>
    <n v="5"/>
    <d v="2024-04-17T00:00:00"/>
    <n v="13"/>
    <s v="263824-C"/>
    <n v="44729.58"/>
    <d v="2024-05-25T00:00:00"/>
    <n v="39"/>
    <m/>
    <n v="4500489683"/>
    <m/>
    <d v="2024-06-18T00:00:00"/>
    <x v="54"/>
    <s v="EN TIEMPO"/>
    <n v="25"/>
    <s v="263824-IF"/>
    <s v="EG07-001292"/>
    <s v="F001-001949"/>
    <d v="2024-06-21T00:00:00"/>
    <n v="79"/>
    <x v="1"/>
    <n v="655"/>
    <x v="0"/>
    <m/>
    <m/>
    <m/>
    <m/>
    <m/>
    <m/>
    <m/>
    <m/>
    <m/>
  </r>
  <r>
    <x v="191"/>
    <x v="1"/>
    <x v="12"/>
    <s v="SI"/>
    <s v="KOMATSU"/>
    <x v="3"/>
    <s v="LH"/>
    <s v="EQ3118"/>
    <s v="EM0241"/>
    <s v="SAP3403190"/>
    <n v="11450"/>
    <n v="16000"/>
    <s v="ID S240422-1"/>
    <s v="NO"/>
    <s v="EG07-001077"/>
    <d v="2024-04-05T00:00:00"/>
    <s v="LUIS HUERTA"/>
    <m/>
    <m/>
    <m/>
    <m/>
    <s v="263924-E"/>
    <m/>
    <x v="35"/>
    <n v="5"/>
    <d v="2024-04-16T00:00:00"/>
    <n v="12"/>
    <s v="263924-C"/>
    <n v="3239.59"/>
    <d v="2024-05-29T00:00:00"/>
    <n v="44"/>
    <m/>
    <n v="4500488591"/>
    <m/>
    <d v="2024-05-20T00:00:00"/>
    <x v="51"/>
    <s v="DEMORA"/>
    <n v="-6"/>
    <s v="263924-IF"/>
    <s v="EG07-001222"/>
    <s v="F001-001901"/>
    <d v="2024-05-24T00:00:00"/>
    <n v="52"/>
    <x v="1"/>
    <n v="655"/>
    <x v="0"/>
    <m/>
    <m/>
    <m/>
    <m/>
    <m/>
    <m/>
    <m/>
    <m/>
    <m/>
  </r>
  <r>
    <x v="192"/>
    <x v="1"/>
    <x v="3"/>
    <s v="NO"/>
    <s v="KOMATSU"/>
    <x v="3"/>
    <s v="P1"/>
    <s v="EQ3118"/>
    <s v="PC2732"/>
    <s v="SAP3404370"/>
    <n v="5604"/>
    <n v="25000"/>
    <s v="ID S240430-2"/>
    <s v="NO"/>
    <s v="EG07-001077"/>
    <d v="2024-04-05T00:00:00"/>
    <s v="LUIS HUERTA"/>
    <m/>
    <m/>
    <m/>
    <m/>
    <s v="264024-E"/>
    <m/>
    <x v="35"/>
    <n v="5"/>
    <d v="2024-04-16T00:00:00"/>
    <n v="12"/>
    <s v="264024-C"/>
    <n v="6365.57"/>
    <d v="2024-04-29T00:00:00"/>
    <n v="14"/>
    <m/>
    <n v="4500489691"/>
    <m/>
    <d v="2024-05-27T00:00:00"/>
    <x v="58"/>
    <s v="DEMORA"/>
    <n v="33"/>
    <s v="264024-IF"/>
    <s v="EG07-001251"/>
    <s v="F001-001918"/>
    <d v="2024-06-07T00:00:00"/>
    <n v="61"/>
    <x v="1"/>
    <n v="655"/>
    <x v="0"/>
    <m/>
    <m/>
    <m/>
    <m/>
    <m/>
    <m/>
    <m/>
    <m/>
    <m/>
  </r>
  <r>
    <x v="193"/>
    <x v="0"/>
    <x v="3"/>
    <s v="NO"/>
    <s v="KOMATSU"/>
    <x v="3"/>
    <m/>
    <s v="HT004"/>
    <s v="PC2732"/>
    <s v="TA198326"/>
    <m/>
    <n v="30000"/>
    <n v="101128613"/>
    <s v="NO"/>
    <s v="TL04-001723"/>
    <d v="2024-04-05T00:00:00"/>
    <s v="LUIS HUERTA"/>
    <m/>
    <m/>
    <m/>
    <m/>
    <s v="264124-E"/>
    <m/>
    <x v="36"/>
    <n v="4"/>
    <d v="2024-04-16T00:00:00"/>
    <n v="12"/>
    <s v="264124-C"/>
    <n v="5489.15"/>
    <d v="2024-05-08T00:00:00"/>
    <n v="23"/>
    <m/>
    <n v="4400557135"/>
    <m/>
    <d v="2024-05-14T00:00:00"/>
    <x v="36"/>
    <s v="EN TIEMPO"/>
    <n v="7"/>
    <s v="264124-IF"/>
    <s v="EG07-001191"/>
    <s v="F001-001891"/>
    <d v="2024-05-20T00:00:00"/>
    <n v="43"/>
    <x v="1"/>
    <n v="654"/>
    <x v="3"/>
    <m/>
    <m/>
    <m/>
    <m/>
    <m/>
    <m/>
    <m/>
    <m/>
    <m/>
  </r>
  <r>
    <x v="194"/>
    <x v="0"/>
    <x v="3"/>
    <s v="SI"/>
    <s v="CATERPILLAR"/>
    <x v="2"/>
    <s v="P2"/>
    <s v="HT083"/>
    <s v="622-0960"/>
    <s v="TA198331"/>
    <m/>
    <n v="9000"/>
    <n v="101116172"/>
    <s v="NO"/>
    <s v="TL04-001723"/>
    <d v="2024-04-05T00:00:00"/>
    <s v="LUIS HUERTA"/>
    <m/>
    <m/>
    <m/>
    <m/>
    <s v="264224-E"/>
    <m/>
    <x v="36"/>
    <n v="4"/>
    <d v="2024-04-16T00:00:00"/>
    <n v="12"/>
    <s v="264224-C"/>
    <n v="2409.86"/>
    <d v="2024-05-09T00:00:00"/>
    <n v="24"/>
    <m/>
    <n v="4400559587"/>
    <m/>
    <d v="2024-05-13T00:00:00"/>
    <x v="38"/>
    <s v="EN TIEMPO"/>
    <n v="5"/>
    <s v="264224-IF"/>
    <s v="EG07-001178"/>
    <s v="F001-001886"/>
    <d v="2024-05-17T00:00:00"/>
    <n v="42"/>
    <x v="1"/>
    <n v="654"/>
    <x v="0"/>
    <m/>
    <m/>
    <m/>
    <m/>
    <m/>
    <m/>
    <m/>
    <m/>
    <m/>
  </r>
  <r>
    <x v="195"/>
    <x v="0"/>
    <x v="30"/>
    <s v="SI"/>
    <s v="KOMATSU"/>
    <x v="10"/>
    <s v="LH"/>
    <s v="DZ024"/>
    <s v="7070/10F/560"/>
    <s v="TA198325"/>
    <m/>
    <n v="12000"/>
    <n v="100956615"/>
    <s v="NO"/>
    <s v="TL04-001723"/>
    <d v="2024-04-05T00:00:00"/>
    <s v="LUIS HUERTA"/>
    <m/>
    <m/>
    <m/>
    <m/>
    <s v="264324-E"/>
    <m/>
    <x v="36"/>
    <n v="4"/>
    <d v="2024-04-16T00:00:00"/>
    <n v="12"/>
    <s v="264324-C"/>
    <n v="7944.04"/>
    <d v="2024-04-22T00:00:00"/>
    <n v="7"/>
    <m/>
    <n v="4400559565"/>
    <m/>
    <d v="2024-06-26T00:00:00"/>
    <x v="66"/>
    <s v="DEMORA"/>
    <n v="67"/>
    <s v="264324-IF"/>
    <s v="EG07-001314"/>
    <s v="F001-001965"/>
    <d v="2024-06-28T00:00:00"/>
    <n v="87"/>
    <x v="1"/>
    <n v="654"/>
    <x v="0"/>
    <m/>
    <m/>
    <m/>
    <m/>
    <m/>
    <m/>
    <m/>
    <m/>
    <m/>
  </r>
  <r>
    <x v="196"/>
    <x v="0"/>
    <x v="31"/>
    <s v="SI"/>
    <s v="CATERPILLAR"/>
    <x v="0"/>
    <s v="RH"/>
    <s v="GR004"/>
    <n v="6058793"/>
    <s v="TA198415"/>
    <m/>
    <n v="10000"/>
    <n v="101074775"/>
    <s v="NO"/>
    <s v="TL04-001723"/>
    <d v="2024-04-04T00:00:00"/>
    <s v="LUIS HUERTA"/>
    <m/>
    <m/>
    <m/>
    <m/>
    <s v="264424-E"/>
    <m/>
    <x v="36"/>
    <n v="3"/>
    <d v="2024-04-10T00:00:00"/>
    <n v="7"/>
    <s v="264424-C"/>
    <n v="1782.32"/>
    <d v="2024-04-12T00:00:00"/>
    <n v="3"/>
    <m/>
    <n v="4400559579"/>
    <m/>
    <d v="2024-05-16T00:00:00"/>
    <x v="63"/>
    <s v="EN TIEMPO"/>
    <n v="35"/>
    <s v="264424-IF"/>
    <s v="EG07-001204"/>
    <s v="F001-001909"/>
    <d v="2024-05-24T00:00:00"/>
    <n v="45"/>
    <x v="1"/>
    <n v="654"/>
    <x v="0"/>
    <m/>
    <m/>
    <m/>
    <m/>
    <m/>
    <m/>
    <m/>
    <m/>
    <m/>
  </r>
  <r>
    <x v="197"/>
    <x v="0"/>
    <x v="12"/>
    <s v="SI"/>
    <s v="CATERPILLAR"/>
    <x v="18"/>
    <s v="RH"/>
    <s v="CR010"/>
    <n v="3630218"/>
    <s v="TA198414"/>
    <m/>
    <n v="16000"/>
    <n v="101058427"/>
    <s v="NO"/>
    <s v="TL04-001723"/>
    <d v="2024-04-05T00:00:00"/>
    <s v="LUIS HUERTA"/>
    <m/>
    <m/>
    <m/>
    <m/>
    <s v="264524-E"/>
    <m/>
    <x v="36"/>
    <n v="4"/>
    <d v="2024-04-16T00:00:00"/>
    <n v="12"/>
    <s v="264524-C"/>
    <n v="3278.85"/>
    <d v="2024-04-24T00:00:00"/>
    <n v="9"/>
    <m/>
    <n v="4400559581"/>
    <m/>
    <d v="2024-05-24T00:00:00"/>
    <x v="50"/>
    <s v="EN TIEMPO"/>
    <n v="31"/>
    <s v="264524-IF"/>
    <s v="EG07-001228"/>
    <s v="F001-001934"/>
    <d v="2024-06-13T00:00:00"/>
    <n v="53"/>
    <x v="1"/>
    <n v="654"/>
    <x v="0"/>
    <m/>
    <m/>
    <m/>
    <m/>
    <m/>
    <m/>
    <m/>
    <m/>
    <m/>
  </r>
  <r>
    <x v="198"/>
    <x v="0"/>
    <x v="12"/>
    <s v="SI"/>
    <s v="KOMATSU"/>
    <x v="33"/>
    <s v="RH"/>
    <s v="HT108"/>
    <s v="58B41-00010"/>
    <s v="TA198453"/>
    <m/>
    <n v="12000"/>
    <n v="101062541"/>
    <s v="NO"/>
    <s v="TL04-001770"/>
    <d v="2024-04-12T00:00:00"/>
    <s v="LUIS HUERTA"/>
    <m/>
    <m/>
    <m/>
    <m/>
    <s v="264624-E"/>
    <m/>
    <x v="37"/>
    <n v="3"/>
    <d v="2024-04-18T00:00:00"/>
    <n v="7"/>
    <s v="264624-C"/>
    <n v="4497.3100000000004"/>
    <d v="2024-04-22T00:00:00"/>
    <n v="5"/>
    <m/>
    <n v="4400560478"/>
    <m/>
    <d v="2024-05-22T00:00:00"/>
    <x v="51"/>
    <s v="EN TIEMPO"/>
    <n v="31"/>
    <s v="264624-IF"/>
    <s v="EG07-001218"/>
    <s v="F001-001905"/>
    <d v="2024-05-27T00:00:00"/>
    <n v="43"/>
    <x v="1"/>
    <n v="646"/>
    <x v="3"/>
    <m/>
    <m/>
    <m/>
    <m/>
    <m/>
    <m/>
    <m/>
    <m/>
    <m/>
  </r>
  <r>
    <x v="199"/>
    <x v="0"/>
    <x v="12"/>
    <s v="SI"/>
    <s v="KOMATSU"/>
    <x v="33"/>
    <s v="LH"/>
    <s v="HT108"/>
    <s v="58B41-00010"/>
    <s v="TA198454"/>
    <m/>
    <n v="12000"/>
    <n v="101062540"/>
    <s v="NO"/>
    <s v="TL04-001770"/>
    <d v="2024-04-12T00:00:00"/>
    <s v="LUIS HUERTA"/>
    <m/>
    <m/>
    <m/>
    <m/>
    <s v="264724-E"/>
    <m/>
    <x v="37"/>
    <n v="3"/>
    <d v="2024-04-18T00:00:00"/>
    <n v="7"/>
    <s v="264724-C"/>
    <n v="4497.3100000000004"/>
    <d v="2024-04-22T00:00:00"/>
    <n v="5"/>
    <m/>
    <n v="4400560476"/>
    <m/>
    <d v="2024-05-22T00:00:00"/>
    <x v="51"/>
    <s v="EN TIEMPO"/>
    <n v="31"/>
    <s v="264724-IF"/>
    <s v="EG07-001219"/>
    <s v="F001-001904"/>
    <d v="2024-05-27T00:00:00"/>
    <n v="43"/>
    <x v="1"/>
    <n v="646"/>
    <x v="3"/>
    <m/>
    <m/>
    <m/>
    <m/>
    <m/>
    <m/>
    <m/>
    <m/>
    <m/>
  </r>
  <r>
    <x v="200"/>
    <x v="0"/>
    <x v="15"/>
    <s v="SI"/>
    <s v="CATERPILLAR"/>
    <x v="6"/>
    <s v="LH"/>
    <s v="RT007"/>
    <s v="502-5819"/>
    <s v="TA198386"/>
    <m/>
    <n v="8000"/>
    <n v="101042878"/>
    <s v="NO"/>
    <s v="TL04-001770"/>
    <d v="2024-04-12T00:00:00"/>
    <s v="LUIS HUERTA"/>
    <m/>
    <m/>
    <m/>
    <m/>
    <s v="264824-E"/>
    <m/>
    <x v="37"/>
    <n v="3"/>
    <d v="2024-04-18T00:00:00"/>
    <n v="7"/>
    <s v="264824-C"/>
    <n v="6775.22"/>
    <d v="2024-04-22T00:00:00"/>
    <n v="5"/>
    <m/>
    <n v="4400560462"/>
    <m/>
    <d v="2024-06-26T00:00:00"/>
    <x v="66"/>
    <s v="DEMORA"/>
    <n v="67"/>
    <s v="264824-IF"/>
    <s v="EG07-001313"/>
    <s v="F001-001966"/>
    <d v="2024-06-28T00:00:00"/>
    <n v="79"/>
    <x v="1"/>
    <n v="646"/>
    <x v="0"/>
    <m/>
    <m/>
    <m/>
    <m/>
    <m/>
    <m/>
    <m/>
    <m/>
    <m/>
  </r>
  <r>
    <x v="201"/>
    <x v="0"/>
    <x v="39"/>
    <s v="NO"/>
    <s v="CATERPILLAR"/>
    <x v="2"/>
    <s v="LH"/>
    <s v="HT079"/>
    <n v="3581398"/>
    <s v="TA198420"/>
    <m/>
    <n v="22000"/>
    <n v="101070406"/>
    <s v="NO"/>
    <s v="TL04-001770"/>
    <d v="2024-04-19T00:00:00"/>
    <s v="LUIS HUERTA"/>
    <m/>
    <m/>
    <m/>
    <m/>
    <s v="264924-E"/>
    <m/>
    <x v="37"/>
    <n v="10"/>
    <d v="2024-04-19T00:00:00"/>
    <n v="1"/>
    <s v="264924-C"/>
    <n v="9808.42"/>
    <d v="2024-04-19T00:00:00"/>
    <n v="1"/>
    <m/>
    <n v="4400560475"/>
    <m/>
    <d v="2024-05-08T00:00:00"/>
    <x v="67"/>
    <s v="EN TIEMPO"/>
    <n v="20"/>
    <s v="264924-IF"/>
    <s v="EG07-001164"/>
    <s v="F001-001863"/>
    <d v="2024-05-10T00:00:00"/>
    <n v="29"/>
    <x v="1"/>
    <n v="646"/>
    <x v="0"/>
    <m/>
    <m/>
    <m/>
    <m/>
    <m/>
    <m/>
    <m/>
    <m/>
    <m/>
  </r>
  <r>
    <x v="202"/>
    <x v="0"/>
    <x v="15"/>
    <s v="SI"/>
    <s v="CATERPILLAR"/>
    <x v="6"/>
    <s v="RH"/>
    <s v="RT007"/>
    <s v="502-5819"/>
    <s v="TA198385"/>
    <m/>
    <n v="8000"/>
    <n v="101034522"/>
    <s v="NO"/>
    <s v="TL04-001770"/>
    <d v="2024-04-12T00:00:00"/>
    <s v="LUIS HUERTA"/>
    <m/>
    <m/>
    <m/>
    <m/>
    <s v="265024-E"/>
    <m/>
    <x v="37"/>
    <n v="3"/>
    <d v="2024-04-18T00:00:00"/>
    <n v="7"/>
    <s v="265024-C"/>
    <n v="5125.22"/>
    <d v="2024-04-22T00:00:00"/>
    <n v="5"/>
    <m/>
    <n v="4400560464"/>
    <m/>
    <d v="2024-05-24T00:00:00"/>
    <x v="50"/>
    <s v="EN TIEMPO"/>
    <n v="33"/>
    <s v="265024-IF"/>
    <s v="EG07-001227"/>
    <s v="F001-001933"/>
    <d v="2024-06-13T00:00:00"/>
    <n v="45"/>
    <x v="1"/>
    <n v="646"/>
    <x v="0"/>
    <m/>
    <m/>
    <m/>
    <m/>
    <m/>
    <m/>
    <m/>
    <m/>
    <m/>
  </r>
  <r>
    <x v="203"/>
    <x v="0"/>
    <x v="40"/>
    <s v="NO"/>
    <s v="CATERPILLAR"/>
    <x v="2"/>
    <s v="LH"/>
    <s v="HT079"/>
    <n v="2000885"/>
    <s v="TA198419"/>
    <m/>
    <n v="22000"/>
    <n v="101070405"/>
    <s v="NO"/>
    <s v="TL04-001770"/>
    <d v="2024-04-19T00:00:00"/>
    <s v="LUIS HUERTA"/>
    <m/>
    <m/>
    <m/>
    <m/>
    <s v="265124-E"/>
    <m/>
    <x v="37"/>
    <n v="10"/>
    <d v="2024-04-19T00:00:00"/>
    <n v="1"/>
    <s v="265124-C"/>
    <n v="9808.42"/>
    <d v="2024-04-22T00:00:00"/>
    <n v="4"/>
    <m/>
    <n v="4400560467"/>
    <m/>
    <d v="2024-05-08T00:00:00"/>
    <x v="67"/>
    <s v="EN TIEMPO"/>
    <n v="17"/>
    <s v="265124-IF"/>
    <s v="EG07-001165"/>
    <s v="F001-001868"/>
    <d v="2024-05-10T00:00:00"/>
    <n v="29"/>
    <x v="1"/>
    <n v="646"/>
    <x v="0"/>
    <m/>
    <m/>
    <m/>
    <m/>
    <m/>
    <m/>
    <m/>
    <m/>
    <m/>
  </r>
  <r>
    <x v="204"/>
    <x v="0"/>
    <x v="3"/>
    <s v="SI"/>
    <s v="CATERPILLAR"/>
    <x v="2"/>
    <s v="POS02"/>
    <s v="HT078"/>
    <s v="622-0960"/>
    <s v="TA198418"/>
    <m/>
    <n v="9000"/>
    <n v="101134363"/>
    <s v="NO"/>
    <s v="TL04-001770"/>
    <d v="2024-04-12T00:00:00"/>
    <s v="LUIS HUERTA"/>
    <m/>
    <m/>
    <m/>
    <m/>
    <s v="265224-E"/>
    <m/>
    <x v="37"/>
    <n v="3"/>
    <d v="2024-04-18T00:00:00"/>
    <n v="7"/>
    <s v="265224-C"/>
    <n v="2409.86"/>
    <d v="2024-04-24T00:00:00"/>
    <n v="7"/>
    <m/>
    <n v="4400560470"/>
    <m/>
    <d v="2024-05-16T00:00:00"/>
    <x v="63"/>
    <s v="EN TIEMPO"/>
    <n v="23"/>
    <s v="265224-IF"/>
    <s v="EG07-001200"/>
    <s v="F001-001903"/>
    <d v="2024-05-27T00:00:00"/>
    <n v="37"/>
    <x v="1"/>
    <n v="646"/>
    <x v="0"/>
    <m/>
    <m/>
    <m/>
    <m/>
    <m/>
    <m/>
    <m/>
    <m/>
    <m/>
  </r>
  <r>
    <x v="205"/>
    <x v="0"/>
    <x v="3"/>
    <s v="SI"/>
    <s v="CATERPILLAR"/>
    <x v="2"/>
    <s v="POS02"/>
    <s v="HT074"/>
    <s v="622-0960"/>
    <s v="TA198417"/>
    <m/>
    <n v="9000"/>
    <n v="101134363"/>
    <s v="NO"/>
    <s v="TL04-001770"/>
    <d v="2024-04-12T00:00:00"/>
    <s v="LUIS HUERTA"/>
    <m/>
    <m/>
    <m/>
    <m/>
    <s v="265324-E"/>
    <m/>
    <x v="37"/>
    <n v="3"/>
    <d v="2024-04-18T00:00:00"/>
    <n v="7"/>
    <s v="265324-C"/>
    <n v="2409.86"/>
    <d v="2024-04-24T00:00:00"/>
    <n v="7"/>
    <m/>
    <n v="4400560474"/>
    <m/>
    <d v="2024-05-16T00:00:00"/>
    <x v="63"/>
    <s v="EN TIEMPO"/>
    <n v="23"/>
    <s v="265324-IF"/>
    <s v="EG07-001201"/>
    <s v="F001-001902"/>
    <d v="2024-05-27T00:00:00"/>
    <n v="37"/>
    <x v="1"/>
    <n v="646"/>
    <x v="0"/>
    <m/>
    <m/>
    <m/>
    <m/>
    <m/>
    <m/>
    <m/>
    <m/>
    <m/>
  </r>
  <r>
    <x v="206"/>
    <x v="0"/>
    <x v="19"/>
    <s v="SI"/>
    <s v="CATERPILLAR"/>
    <x v="16"/>
    <m/>
    <s v="GR021"/>
    <s v="509-6996"/>
    <s v="TA198439"/>
    <m/>
    <n v="18000"/>
    <n v="101135982"/>
    <s v="NO"/>
    <s v="TL04-001770"/>
    <d v="2024-04-12T00:00:00"/>
    <s v="LUIS HUERTA"/>
    <m/>
    <m/>
    <m/>
    <m/>
    <s v="265424-E"/>
    <m/>
    <x v="37"/>
    <n v="3"/>
    <d v="2024-04-18T00:00:00"/>
    <n v="7"/>
    <s v="265424-C"/>
    <n v="3108.61"/>
    <d v="2024-04-22T00:00:00"/>
    <n v="5"/>
    <m/>
    <n v="4400560463"/>
    <m/>
    <d v="2024-06-14T00:00:00"/>
    <x v="68"/>
    <s v="DEMORA"/>
    <n v="64"/>
    <s v="265424-IF"/>
    <s v="EG07-001309"/>
    <s v="F001-001967"/>
    <d v="2024-06-28T00:00:00"/>
    <n v="76"/>
    <x v="1"/>
    <n v="646"/>
    <x v="0"/>
    <m/>
    <m/>
    <m/>
    <m/>
    <m/>
    <m/>
    <m/>
    <m/>
    <m/>
  </r>
  <r>
    <x v="207"/>
    <x v="0"/>
    <x v="15"/>
    <s v="SI"/>
    <s v="CATERPILLAR"/>
    <x v="5"/>
    <s v="RH"/>
    <s v="DZ010"/>
    <s v="252-0471"/>
    <s v="TA198437"/>
    <m/>
    <n v="8000"/>
    <n v="101074693"/>
    <s v="NO"/>
    <s v="TL04-001770"/>
    <d v="2024-04-15T00:00:00"/>
    <s v="LUIS HUERTA"/>
    <m/>
    <m/>
    <m/>
    <m/>
    <s v="265524-E"/>
    <m/>
    <x v="37"/>
    <n v="6"/>
    <d v="2024-04-18T00:00:00"/>
    <n v="4"/>
    <s v="265524-C"/>
    <n v="5908.48"/>
    <d v="2024-04-22T00:00:00"/>
    <n v="5"/>
    <m/>
    <n v="4400560461"/>
    <m/>
    <d v="2024-05-24T00:00:00"/>
    <x v="50"/>
    <s v="EN TIEMPO"/>
    <n v="33"/>
    <s v="265524-IF"/>
    <s v="EG07-001230"/>
    <s v="F001-001932"/>
    <d v="2024-06-13T00:00:00"/>
    <n v="45"/>
    <x v="1"/>
    <n v="646"/>
    <x v="3"/>
    <m/>
    <m/>
    <m/>
    <m/>
    <m/>
    <m/>
    <m/>
    <m/>
    <m/>
  </r>
  <r>
    <x v="208"/>
    <x v="1"/>
    <x v="12"/>
    <s v="SI"/>
    <s v="KOMATSU"/>
    <x v="20"/>
    <s v="LH"/>
    <s v="EQ3154"/>
    <s v="EL7952"/>
    <s v="SAP3292583"/>
    <m/>
    <m/>
    <s v="ID S240474-1"/>
    <s v="NO"/>
    <s v="EG07-001097"/>
    <d v="2024-04-16T00:00:00"/>
    <s v="LUIS HUERTA"/>
    <m/>
    <m/>
    <m/>
    <m/>
    <s v="265624-E"/>
    <m/>
    <x v="38"/>
    <n v="6"/>
    <d v="2024-04-24T00:00:00"/>
    <n v="9"/>
    <s v="265624-C"/>
    <n v="3332"/>
    <d v="2024-05-07T00:00:00"/>
    <n v="14"/>
    <m/>
    <n v="4500492279"/>
    <m/>
    <d v="2024-05-31T00:00:00"/>
    <x v="69"/>
    <s v="DEMORA"/>
    <n v="36"/>
    <s v="265624-IF"/>
    <s v="EG07-001267"/>
    <s v="F001-001927"/>
    <d v="2024-06-13T00:00:00"/>
    <n v="62"/>
    <x v="1"/>
    <n v="645"/>
    <x v="0"/>
    <m/>
    <m/>
    <m/>
    <m/>
    <m/>
    <m/>
    <m/>
    <m/>
    <m/>
  </r>
  <r>
    <x v="209"/>
    <x v="1"/>
    <x v="11"/>
    <s v="SI"/>
    <s v="CATERPILLAR"/>
    <x v="2"/>
    <s v="RH"/>
    <s v="EQ3123"/>
    <s v="289-8616"/>
    <s v="SAP3084097"/>
    <n v="29844"/>
    <n v="30000"/>
    <s v="ID S240474-2"/>
    <s v="NO"/>
    <s v="EG07-001097"/>
    <d v="2024-04-16T00:00:00"/>
    <s v="LUIS HUERTA"/>
    <m/>
    <m/>
    <m/>
    <m/>
    <s v="265724-E"/>
    <m/>
    <x v="38"/>
    <n v="6"/>
    <d v="2024-04-24T00:00:00"/>
    <n v="9"/>
    <s v="265724-C"/>
    <n v="24481"/>
    <d v="2024-05-07T00:00:00"/>
    <n v="14"/>
    <m/>
    <n v="4500492282"/>
    <m/>
    <d v="2024-06-19T00:00:00"/>
    <x v="68"/>
    <s v="DEMORA"/>
    <n v="49"/>
    <s v="265724-IF"/>
    <s v="EG07-001308"/>
    <s v="F001-001961"/>
    <d v="2024-06-28T00:00:00"/>
    <n v="75"/>
    <x v="1"/>
    <n v="645"/>
    <x v="0"/>
    <m/>
    <m/>
    <m/>
    <m/>
    <m/>
    <m/>
    <m/>
    <m/>
    <m/>
  </r>
  <r>
    <x v="210"/>
    <x v="1"/>
    <x v="5"/>
    <s v="SI"/>
    <s v="CATERPILLAR"/>
    <x v="2"/>
    <s v="RH"/>
    <s v="EQ3138"/>
    <n v="2898619"/>
    <s v="SAP3407947"/>
    <n v="7048"/>
    <n v="30000"/>
    <s v="ID S240450-1"/>
    <s v="NO"/>
    <s v="EG07-001097"/>
    <d v="2024-04-16T00:00:00"/>
    <s v="LUIS HUERTA"/>
    <m/>
    <m/>
    <m/>
    <m/>
    <s v="265824-E"/>
    <m/>
    <x v="38"/>
    <n v="6"/>
    <d v="2024-04-24T00:00:00"/>
    <n v="9"/>
    <s v="265824-C"/>
    <n v="18345.34"/>
    <d v="2024-05-07T00:00:00"/>
    <n v="14"/>
    <m/>
    <n v="4500490922"/>
    <m/>
    <d v="2024-05-31T00:00:00"/>
    <x v="65"/>
    <s v="EN TIEMPO"/>
    <n v="22"/>
    <s v="265824-IF"/>
    <s v="EG07-001234"/>
    <s v="F001-001914"/>
    <d v="2024-05-30T00:00:00"/>
    <n v="48"/>
    <x v="1"/>
    <n v="645"/>
    <x v="0"/>
    <m/>
    <m/>
    <m/>
    <m/>
    <m/>
    <m/>
    <m/>
    <m/>
    <m/>
  </r>
  <r>
    <x v="211"/>
    <x v="0"/>
    <x v="41"/>
    <s v="NO"/>
    <s v="FMA"/>
    <x v="34"/>
    <s v="-"/>
    <s v="CR010"/>
    <m/>
    <m/>
    <m/>
    <m/>
    <m/>
    <s v="NO"/>
    <m/>
    <m/>
    <m/>
    <m/>
    <m/>
    <m/>
    <m/>
    <m/>
    <m/>
    <x v="38"/>
    <s v="POR EVALUAR"/>
    <m/>
    <s v="POR COTIZAR"/>
    <m/>
    <n v="5920"/>
    <d v="2024-09-26T00:00:00"/>
    <n v="45562"/>
    <m/>
    <n v="4400589997"/>
    <m/>
    <d v="2024-04-12T00:00:00"/>
    <x v="37"/>
    <s v="EN TIEMPO"/>
    <n v="-166"/>
    <s v="265924-IF"/>
    <s v="EG07-001153"/>
    <s v="F001-002191"/>
    <d v="2024-11-12T00:00:00"/>
    <n v="2"/>
    <x v="1"/>
    <n v="645"/>
    <x v="0"/>
    <m/>
    <m/>
    <m/>
    <m/>
    <m/>
    <m/>
    <m/>
    <m/>
    <m/>
  </r>
  <r>
    <x v="212"/>
    <x v="0"/>
    <x v="10"/>
    <s v="SI"/>
    <s v="CATERPILLAR"/>
    <x v="6"/>
    <s v="RH"/>
    <s v="RT003"/>
    <s v="6E-1244"/>
    <s v="TA198440"/>
    <m/>
    <n v="8000"/>
    <n v="101075089"/>
    <s v="NO"/>
    <s v="TL04-001809"/>
    <d v="2024-04-17T00:00:00"/>
    <s v="LUIS HUERTA"/>
    <m/>
    <m/>
    <m/>
    <m/>
    <s v="266024-E"/>
    <m/>
    <x v="39"/>
    <n v="2"/>
    <d v="2024-04-24T00:00:00"/>
    <n v="8"/>
    <s v="266024-C"/>
    <n v="2030.5"/>
    <d v="2024-04-24T00:00:00"/>
    <n v="1"/>
    <m/>
    <n v="4400561508"/>
    <m/>
    <d v="2024-05-20T00:00:00"/>
    <x v="47"/>
    <s v="EN TIEMPO"/>
    <n v="27"/>
    <s v="266024-IF"/>
    <s v="EG07-001209"/>
    <s v="F001-001910"/>
    <d v="2024-05-27T00:00:00"/>
    <n v="35"/>
    <x v="1"/>
    <n v="640"/>
    <x v="3"/>
    <m/>
    <m/>
    <m/>
    <m/>
    <m/>
    <m/>
    <m/>
    <m/>
    <m/>
  </r>
  <r>
    <x v="213"/>
    <x v="0"/>
    <x v="3"/>
    <s v="SI"/>
    <s v="CATERPILLAR"/>
    <x v="2"/>
    <s v="PO3"/>
    <s v="HT079"/>
    <s v="622-0960"/>
    <s v="TA198435"/>
    <m/>
    <n v="9000"/>
    <n v="101116171"/>
    <s v="NO"/>
    <s v="TL04-001809"/>
    <d v="2024-04-17T00:00:00"/>
    <s v="LUIS HUERTA"/>
    <m/>
    <m/>
    <m/>
    <m/>
    <s v="266124-E"/>
    <m/>
    <x v="39"/>
    <n v="2"/>
    <d v="2024-04-24T00:00:00"/>
    <n v="8"/>
    <s v="266124-C"/>
    <n v="2409.86"/>
    <d v="2024-05-09T00:00:00"/>
    <n v="16"/>
    <m/>
    <n v="4400561679"/>
    <m/>
    <d v="2024-05-13T00:00:00"/>
    <x v="38"/>
    <s v="EN TIEMPO"/>
    <n v="5"/>
    <s v="266124-IF"/>
    <s v="EG07-001179"/>
    <s v="F001-001885"/>
    <d v="2024-05-17T00:00:00"/>
    <n v="28"/>
    <x v="1"/>
    <n v="640"/>
    <x v="3"/>
    <m/>
    <m/>
    <m/>
    <m/>
    <m/>
    <m/>
    <m/>
    <m/>
    <m/>
  </r>
  <r>
    <x v="214"/>
    <x v="0"/>
    <x v="10"/>
    <s v="SI"/>
    <s v="KOMATSU"/>
    <x v="3"/>
    <s v="LH"/>
    <s v="HT027"/>
    <s v="EM0241"/>
    <s v="TA198482"/>
    <m/>
    <n v="12000"/>
    <n v="101117843"/>
    <s v="NO"/>
    <s v="TL04-001809"/>
    <d v="2024-04-17T00:00:00"/>
    <s v="LUIS HUERTA"/>
    <m/>
    <m/>
    <m/>
    <m/>
    <s v="266224-E"/>
    <m/>
    <x v="39"/>
    <n v="2"/>
    <d v="2024-04-24T00:00:00"/>
    <n v="8"/>
    <s v="266224-C"/>
    <n v="3303.14"/>
    <d v="2024-05-09T00:00:00"/>
    <n v="16"/>
    <m/>
    <n v="4400561503"/>
    <m/>
    <d v="2024-05-13T00:00:00"/>
    <x v="38"/>
    <s v="EN TIEMPO"/>
    <n v="5"/>
    <s v="266224-IF"/>
    <s v="EG07-001180"/>
    <s v="F001-001890"/>
    <d v="2024-05-17T00:00:00"/>
    <n v="28"/>
    <x v="1"/>
    <n v="640"/>
    <x v="0"/>
    <m/>
    <m/>
    <m/>
    <m/>
    <m/>
    <m/>
    <m/>
    <m/>
    <m/>
  </r>
  <r>
    <x v="215"/>
    <x v="0"/>
    <x v="42"/>
    <s v="SI"/>
    <s v="KOMATSU"/>
    <x v="3"/>
    <s v="RH"/>
    <s v="LB099"/>
    <s v="SM222156CPB"/>
    <s v="TA198472"/>
    <m/>
    <n v="6000"/>
    <n v="101138186"/>
    <s v="NO"/>
    <s v="TL04-001809"/>
    <d v="2024-04-24T00:00:00"/>
    <s v="LUIS HUERTA"/>
    <m/>
    <m/>
    <m/>
    <m/>
    <s v="266324-E"/>
    <m/>
    <x v="39"/>
    <n v="9"/>
    <d v="2024-04-24T00:00:00"/>
    <n v="1"/>
    <s v="266324-C"/>
    <n v="19874.240000000002"/>
    <d v="2024-05-09T00:00:00"/>
    <n v="16"/>
    <m/>
    <n v="4400560932"/>
    <m/>
    <d v="2024-06-28T00:00:00"/>
    <x v="70"/>
    <s v="DEMORA"/>
    <n v="64"/>
    <s v="266324-IF"/>
    <s v="EG07-001354"/>
    <s v="F001-001986"/>
    <d v="2024-07-12T00:00:00"/>
    <n v="87"/>
    <x v="1"/>
    <n v="640"/>
    <x v="4"/>
    <s v="MAQUINAR TAPA POSTERIOR, F, CANCAMO, BARRENAR"/>
    <s v="FABRICAR BOCINA, CROMAR"/>
    <s v="RECTIFICAR CANAL DE SELLO"/>
    <s v="PULIR"/>
    <m/>
    <m/>
    <m/>
    <s v="F.E KIT DE SELLOS: ALMACEN              F.E. REPUESTOS: ALMACEN          F.E CROMADO O BARRA CROMADA: ALMACEN"/>
    <s v="COMPLETO"/>
  </r>
  <r>
    <x v="216"/>
    <x v="0"/>
    <x v="39"/>
    <s v="NO"/>
    <s v="CATERPILLAR"/>
    <x v="2"/>
    <s v="LH"/>
    <s v="HT077"/>
    <s v="358-1398"/>
    <s v="TA198372"/>
    <m/>
    <n v="22000"/>
    <n v="101030286"/>
    <s v="NO"/>
    <s v="TL04-001809"/>
    <d v="2024-04-19T00:00:00"/>
    <s v="LUIS HUERTA"/>
    <m/>
    <m/>
    <m/>
    <m/>
    <s v="266424-E"/>
    <m/>
    <x v="39"/>
    <n v="4"/>
    <d v="2024-04-19T00:00:00"/>
    <n v="1"/>
    <s v="266424-C"/>
    <n v="9808.42"/>
    <d v="2024-04-22T00:00:00"/>
    <n v="4"/>
    <m/>
    <n v="4400561670"/>
    <m/>
    <d v="2024-05-08T00:00:00"/>
    <x v="67"/>
    <s v="EN TIEMPO"/>
    <n v="17"/>
    <s v="266424-IF"/>
    <s v="EG07-001166"/>
    <s v="F001-001862"/>
    <d v="2024-05-10T00:00:00"/>
    <n v="23"/>
    <x v="1"/>
    <n v="640"/>
    <x v="0"/>
    <m/>
    <m/>
    <m/>
    <m/>
    <m/>
    <m/>
    <m/>
    <m/>
    <m/>
  </r>
  <r>
    <x v="217"/>
    <x v="0"/>
    <x v="39"/>
    <s v="NO"/>
    <s v="CATERPILLAR"/>
    <x v="2"/>
    <s v="LH"/>
    <s v="HT074"/>
    <s v="358-1398"/>
    <s v="TA198496"/>
    <m/>
    <n v="22000"/>
    <n v="101030284"/>
    <s v="NO"/>
    <s v="TL04-001809"/>
    <d v="2024-04-19T00:00:00"/>
    <s v="LUIS HUERTA"/>
    <m/>
    <m/>
    <m/>
    <m/>
    <s v="266524-E"/>
    <m/>
    <x v="39"/>
    <n v="4"/>
    <d v="2024-04-19T00:00:00"/>
    <n v="1"/>
    <s v="265224-C"/>
    <n v="9808.42"/>
    <d v="2024-04-22T00:00:00"/>
    <n v="4"/>
    <m/>
    <n v="4400561682"/>
    <m/>
    <d v="2024-05-08T00:00:00"/>
    <x v="67"/>
    <s v="EN TIEMPO"/>
    <n v="17"/>
    <s v="266524-IF"/>
    <s v="EG07-001167"/>
    <s v="F001-001861"/>
    <d v="2024-05-10T00:00:00"/>
    <n v="23"/>
    <x v="1"/>
    <n v="640"/>
    <x v="0"/>
    <m/>
    <m/>
    <m/>
    <m/>
    <m/>
    <m/>
    <m/>
    <m/>
    <m/>
  </r>
  <r>
    <x v="218"/>
    <x v="1"/>
    <x v="6"/>
    <s v="NO"/>
    <s v="CATERPILLAR"/>
    <x v="5"/>
    <s v="LH"/>
    <m/>
    <n v="1018614"/>
    <s v="SAP3295817"/>
    <m/>
    <m/>
    <s v="ID S240129-1"/>
    <s v="NO"/>
    <s v="EG07-007435"/>
    <d v="2024-04-18T00:00:00"/>
    <s v="LUIS HUERTA"/>
    <m/>
    <m/>
    <m/>
    <m/>
    <s v="266624-E"/>
    <m/>
    <x v="39"/>
    <n v="3"/>
    <d v="2024-04-24T00:00:00"/>
    <n v="7"/>
    <s v="266624-C"/>
    <n v="3465.92"/>
    <d v="2024-05-07T00:00:00"/>
    <n v="14"/>
    <m/>
    <n v="4500470626"/>
    <m/>
    <d v="2024-06-20T00:00:00"/>
    <x v="66"/>
    <s v="DEMORA"/>
    <n v="52"/>
    <s v="266624-IF"/>
    <s v="EG07-001316"/>
    <s v="F001-001962"/>
    <d v="2024-06-28T00:00:00"/>
    <n v="73"/>
    <x v="1"/>
    <n v="640"/>
    <x v="0"/>
    <m/>
    <m/>
    <m/>
    <m/>
    <m/>
    <m/>
    <m/>
    <m/>
    <m/>
  </r>
  <r>
    <x v="219"/>
    <x v="1"/>
    <x v="6"/>
    <s v="NO"/>
    <s v="CATERPILLAR"/>
    <x v="5"/>
    <s v="RH"/>
    <m/>
    <n v="1018614"/>
    <s v="SAP3295818"/>
    <m/>
    <m/>
    <s v="ID S240129-2"/>
    <s v="NO"/>
    <s v="EG07-007435"/>
    <d v="2024-04-18T00:00:00"/>
    <s v="LUIS HUERTA"/>
    <m/>
    <m/>
    <m/>
    <m/>
    <s v="266724-E"/>
    <m/>
    <x v="39"/>
    <n v="3"/>
    <d v="2024-04-24T00:00:00"/>
    <n v="7"/>
    <s v="266724-C"/>
    <n v="3465.92"/>
    <d v="2024-05-05T00:00:00"/>
    <n v="12"/>
    <m/>
    <n v="4500470628"/>
    <m/>
    <d v="2024-06-20T00:00:00"/>
    <x v="66"/>
    <s v="DEMORA"/>
    <n v="54"/>
    <s v="266724-IF"/>
    <s v="EG07-001315"/>
    <s v="F001-001963"/>
    <d v="2024-06-28T00:00:00"/>
    <n v="73"/>
    <x v="1"/>
    <n v="640"/>
    <x v="0"/>
    <m/>
    <m/>
    <m/>
    <m/>
    <m/>
    <m/>
    <m/>
    <m/>
    <m/>
  </r>
  <r>
    <x v="220"/>
    <x v="2"/>
    <x v="18"/>
    <s v="NO"/>
    <s v="GENERICO"/>
    <x v="35"/>
    <m/>
    <n v="1150"/>
    <m/>
    <m/>
    <m/>
    <m/>
    <m/>
    <s v="NO"/>
    <m/>
    <d v="2024-04-29T00:00:00"/>
    <s v="LUIS HUERTA"/>
    <m/>
    <m/>
    <m/>
    <m/>
    <s v="266824-E"/>
    <m/>
    <x v="40"/>
    <n v="12"/>
    <d v="2024-05-07T00:00:00"/>
    <n v="9"/>
    <s v="266824-C"/>
    <n v="2111.81"/>
    <m/>
    <s v=""/>
    <m/>
    <m/>
    <s v="BAJA"/>
    <d v="2025-03-04T00:00:00"/>
    <x v="59"/>
    <s v="EN TIEMPO"/>
    <n v="45721"/>
    <m/>
    <s v="EG07-002011"/>
    <m/>
    <m/>
    <n v="321"/>
    <x v="2"/>
    <n v="638"/>
    <x v="1"/>
    <m/>
    <m/>
    <m/>
    <m/>
    <m/>
    <m/>
    <m/>
    <m/>
    <m/>
  </r>
  <r>
    <x v="221"/>
    <x v="2"/>
    <x v="43"/>
    <s v="NO"/>
    <s v="GENERICO"/>
    <x v="26"/>
    <m/>
    <m/>
    <m/>
    <m/>
    <m/>
    <m/>
    <m/>
    <s v="NO"/>
    <m/>
    <d v="2024-04-22T00:00:00"/>
    <s v="LUIS HUERTA"/>
    <m/>
    <m/>
    <m/>
    <m/>
    <s v="266924-E"/>
    <m/>
    <x v="40"/>
    <n v="5"/>
    <d v="2024-04-23T00:00:00"/>
    <n v="2"/>
    <s v="266924-C"/>
    <n v="1036.99"/>
    <d v="2024-04-25T00:00:00"/>
    <n v="3"/>
    <m/>
    <n v="5000183833"/>
    <m/>
    <d v="2024-04-25T00:00:00"/>
    <x v="42"/>
    <s v="EN TIEMPO"/>
    <n v="1"/>
    <s v="266924-IF"/>
    <s v="EG07-001138"/>
    <s v="F001-001894"/>
    <d v="2024-05-24T00:00:00"/>
    <n v="8"/>
    <x v="1"/>
    <n v="638"/>
    <x v="0"/>
    <m/>
    <m/>
    <m/>
    <m/>
    <m/>
    <m/>
    <m/>
    <m/>
    <m/>
  </r>
  <r>
    <x v="222"/>
    <x v="1"/>
    <x v="10"/>
    <s v="SI"/>
    <s v="KOMATSU"/>
    <x v="3"/>
    <s v="LH"/>
    <s v="EQ3112"/>
    <s v="EM0241"/>
    <s v="SAP2706657"/>
    <m/>
    <m/>
    <s v="ID S240495-1"/>
    <s v="NO"/>
    <s v="EG07-001114"/>
    <d v="2024-04-22T00:00:00"/>
    <s v="LUIS HUERTA"/>
    <m/>
    <m/>
    <m/>
    <m/>
    <s v="267024-E"/>
    <m/>
    <x v="41"/>
    <n v="4"/>
    <d v="2024-05-07T00:00:00"/>
    <n v="16"/>
    <s v="267024-C"/>
    <n v="3239.59"/>
    <d v="2024-05-14T00:00:00"/>
    <n v="8"/>
    <m/>
    <n v="4500492911"/>
    <m/>
    <d v="2024-06-07T00:00:00"/>
    <x v="69"/>
    <s v="DEMORA"/>
    <n v="29"/>
    <s v="267024-IF"/>
    <s v="EG07-001268"/>
    <s v="F001-001928"/>
    <d v="2024-06-13T00:00:00"/>
    <n v="54"/>
    <x v="1"/>
    <n v="637"/>
    <x v="0"/>
    <m/>
    <m/>
    <m/>
    <m/>
    <m/>
    <m/>
    <m/>
    <m/>
    <m/>
  </r>
  <r>
    <x v="223"/>
    <x v="1"/>
    <x v="28"/>
    <s v="SI"/>
    <s v="CATERPILLAR"/>
    <x v="17"/>
    <s v="RH"/>
    <s v="EQ8103"/>
    <n v="3539616"/>
    <s v="SAP3425006"/>
    <m/>
    <m/>
    <s v="ID S240480-1"/>
    <s v="NO"/>
    <s v="EG07-007521"/>
    <d v="2024-04-23T00:00:00"/>
    <s v="LUIS HUERTA"/>
    <m/>
    <m/>
    <m/>
    <m/>
    <s v="267124-E"/>
    <m/>
    <x v="41"/>
    <n v="5"/>
    <d v="2024-05-07T00:00:00"/>
    <n v="15"/>
    <s v="267124-C"/>
    <n v="5936.45"/>
    <d v="2024-05-14T00:00:00"/>
    <n v="8"/>
    <m/>
    <n v="4500492297"/>
    <m/>
    <d v="2024-06-07T00:00:00"/>
    <x v="71"/>
    <s v="EN TIEMPO"/>
    <n v="23"/>
    <s v="267124-IF"/>
    <s v="EG07-001254"/>
    <s v="F001-001929"/>
    <d v="2024-06-13T00:00:00"/>
    <n v="48"/>
    <x v="1"/>
    <n v="637"/>
    <x v="0"/>
    <m/>
    <m/>
    <m/>
    <m/>
    <m/>
    <m/>
    <m/>
    <m/>
    <m/>
  </r>
  <r>
    <x v="224"/>
    <x v="1"/>
    <x v="28"/>
    <s v="SI"/>
    <s v="CATERPILLAR"/>
    <x v="17"/>
    <s v="RH"/>
    <s v="EQ8104"/>
    <n v="3539616"/>
    <s v="SAP3430194"/>
    <m/>
    <m/>
    <s v="ID S240490-1"/>
    <s v="NO"/>
    <s v="EG07-007521"/>
    <d v="2024-04-23T00:00:00"/>
    <s v="LUIS HUERTA"/>
    <m/>
    <m/>
    <m/>
    <m/>
    <s v="267224-E"/>
    <m/>
    <x v="41"/>
    <n v="5"/>
    <d v="2024-05-07T00:00:00"/>
    <n v="15"/>
    <s v="267224-C"/>
    <n v="5936.45"/>
    <d v="2024-05-14T00:00:00"/>
    <n v="8"/>
    <m/>
    <n v="4500492932"/>
    <m/>
    <d v="2024-06-12T00:00:00"/>
    <x v="53"/>
    <s v="DEMORA"/>
    <n v="31"/>
    <s v="267224-IF"/>
    <s v="EG07-001280"/>
    <s v="F001-001931"/>
    <d v="2024-06-14T00:00:00"/>
    <n v="56"/>
    <x v="1"/>
    <n v="637"/>
    <x v="0"/>
    <m/>
    <m/>
    <m/>
    <m/>
    <m/>
    <m/>
    <m/>
    <m/>
    <m/>
  </r>
  <r>
    <x v="225"/>
    <x v="1"/>
    <x v="8"/>
    <s v="NO"/>
    <s v="CATERPILLAR"/>
    <x v="6"/>
    <s v="RH"/>
    <s v="EQ6135"/>
    <n v="1098832"/>
    <s v="SAP3430169"/>
    <m/>
    <m/>
    <s v="ID S240490-1"/>
    <s v="NO"/>
    <s v="EG07-007521"/>
    <d v="2024-04-24T00:00:00"/>
    <s v="LUIS HUERTA"/>
    <m/>
    <m/>
    <m/>
    <m/>
    <s v="267324-E"/>
    <m/>
    <x v="41"/>
    <n v="6"/>
    <d v="2024-05-07T00:00:00"/>
    <n v="14"/>
    <s v="267324-C"/>
    <n v="5602.44"/>
    <d v="2024-05-14T00:00:00"/>
    <n v="8"/>
    <m/>
    <n v="4500492937"/>
    <m/>
    <d v="2024-06-28T00:00:00"/>
    <x v="72"/>
    <s v="DEMORA"/>
    <n v="66"/>
    <s v="267324-IF"/>
    <s v="EG07-001369"/>
    <s v="F001-001998"/>
    <d v="2024-07-19T00:00:00"/>
    <n v="91"/>
    <x v="1"/>
    <n v="637"/>
    <x v="4"/>
    <s v="F. DADOS, F. CILINDRO, RELLENADO DE OREJAS, BARRENADO"/>
    <s v="F. VASTAGO, RELLENADO, BARRENADO"/>
    <s v="RECTIFICAR CANAL DE SELLO"/>
    <s v="PULIR"/>
    <m/>
    <m/>
    <m/>
    <s v="F.E KIT DE SELLOS: ALMACEN              F.E. REPUESTOS: ALMACEN          F.E CROMADO O BARRA CROMADA: ALMACEN"/>
    <s v="COMPLETO"/>
  </r>
  <r>
    <x v="226"/>
    <x v="0"/>
    <x v="12"/>
    <s v="SI"/>
    <s v="KOMATSU"/>
    <x v="3"/>
    <s v="RH"/>
    <s v="HT010"/>
    <s v="EM0241"/>
    <s v="TA198519"/>
    <m/>
    <n v="12000"/>
    <n v="101117842"/>
    <s v="NO"/>
    <s v="TL04-001852"/>
    <d v="2024-04-25T00:00:00"/>
    <s v="LUIS HUERTA"/>
    <m/>
    <m/>
    <m/>
    <m/>
    <s v="267424-E"/>
    <m/>
    <x v="42"/>
    <n v="4"/>
    <d v="2024-05-07T00:00:00"/>
    <n v="13"/>
    <s v="267424-C"/>
    <n v="2303.14"/>
    <d v="2024-05-16T00:00:00"/>
    <n v="10"/>
    <m/>
    <n v="4400563236"/>
    <m/>
    <d v="2024-05-31T00:00:00"/>
    <x v="58"/>
    <s v="EN TIEMPO"/>
    <n v="16"/>
    <s v="267424-IF"/>
    <s v="EG07-001249"/>
    <s v="F001-001922"/>
    <d v="2024-06-07T00:00:00"/>
    <n v="40"/>
    <x v="1"/>
    <n v="634"/>
    <x v="0"/>
    <m/>
    <m/>
    <m/>
    <m/>
    <m/>
    <m/>
    <m/>
    <m/>
    <m/>
  </r>
  <r>
    <x v="227"/>
    <x v="0"/>
    <x v="15"/>
    <s v="SI"/>
    <s v="CATERPILLAR"/>
    <x v="6"/>
    <s v="RH"/>
    <s v="RT003"/>
    <s v="502-5819"/>
    <s v="TA198546"/>
    <m/>
    <n v="8000"/>
    <n v="101075087"/>
    <s v="NO"/>
    <s v="TL04-001852"/>
    <d v="2024-04-26T00:00:00"/>
    <s v="LUIS HUERTA"/>
    <m/>
    <m/>
    <m/>
    <m/>
    <s v="267524-E"/>
    <m/>
    <x v="42"/>
    <n v="5"/>
    <d v="2024-05-06T00:00:00"/>
    <n v="11"/>
    <s v="267524-C"/>
    <n v="6775.22"/>
    <d v="2024-05-08T00:00:00"/>
    <n v="3"/>
    <m/>
    <n v="4400563235"/>
    <m/>
    <d v="2024-07-05T00:00:00"/>
    <x v="73"/>
    <s v="EN TIEMPO"/>
    <n v="56"/>
    <s v="267524-IF"/>
    <s v="EG07-001333"/>
    <s v="F001-001982"/>
    <d v="2024-07-05T00:00:00"/>
    <n v="72"/>
    <x v="1"/>
    <n v="634"/>
    <x v="0"/>
    <m/>
    <m/>
    <m/>
    <m/>
    <m/>
    <m/>
    <m/>
    <m/>
    <m/>
  </r>
  <r>
    <x v="228"/>
    <x v="0"/>
    <x v="12"/>
    <s v="SI"/>
    <s v="CATERPILLAR"/>
    <x v="36"/>
    <s v="LH"/>
    <s v="LD005"/>
    <s v="157-1352"/>
    <s v="TA198500"/>
    <m/>
    <n v="6000"/>
    <n v="101074822"/>
    <s v="NO"/>
    <s v="TL04-001852"/>
    <d v="2024-04-24T00:00:00"/>
    <s v="LUIS HUERTA"/>
    <m/>
    <m/>
    <m/>
    <m/>
    <s v="267624-E"/>
    <m/>
    <x v="42"/>
    <n v="3"/>
    <d v="2024-05-07T00:00:00"/>
    <n v="14"/>
    <s v="267624-C"/>
    <n v="3920"/>
    <d v="2024-05-15T00:00:00"/>
    <n v="9"/>
    <m/>
    <n v="4400562610"/>
    <m/>
    <d v="2024-06-07T00:00:00"/>
    <x v="71"/>
    <s v="EN TIEMPO"/>
    <n v="22"/>
    <s v="267624-IF"/>
    <s v="EG07-001252"/>
    <s v="F001-001938"/>
    <d v="2024-06-14T00:00:00"/>
    <n v="45"/>
    <x v="1"/>
    <n v="634"/>
    <x v="0"/>
    <m/>
    <m/>
    <m/>
    <m/>
    <m/>
    <m/>
    <m/>
    <m/>
    <m/>
  </r>
  <r>
    <x v="229"/>
    <x v="0"/>
    <x v="31"/>
    <s v="SI"/>
    <s v="CATERPILLAR"/>
    <x v="0"/>
    <s v="LH"/>
    <s v="GR005"/>
    <s v="605-8793"/>
    <s v="TA198504"/>
    <m/>
    <n v="12000"/>
    <n v="101010683"/>
    <s v="NO"/>
    <s v="TL04-001852"/>
    <d v="2024-04-24T00:00:00"/>
    <s v="LUIS HUERTA"/>
    <m/>
    <m/>
    <m/>
    <m/>
    <s v="267724-E"/>
    <m/>
    <x v="42"/>
    <n v="3"/>
    <d v="2024-05-07T00:00:00"/>
    <n v="14"/>
    <s v="267724-C"/>
    <n v="2025.66"/>
    <d v="2024-05-21T00:00:00"/>
    <n v="15"/>
    <m/>
    <n v="4400562605"/>
    <m/>
    <d v="2024-06-28T00:00:00"/>
    <x v="66"/>
    <s v="EN TIEMPO"/>
    <n v="38"/>
    <s v="267724-IF"/>
    <s v="EG07-001312"/>
    <s v="F001-001968"/>
    <d v="2024-06-28T00:00:00"/>
    <n v="67"/>
    <x v="1"/>
    <n v="634"/>
    <x v="0"/>
    <m/>
    <m/>
    <m/>
    <m/>
    <m/>
    <m/>
    <m/>
    <m/>
    <m/>
  </r>
  <r>
    <x v="230"/>
    <x v="0"/>
    <x v="32"/>
    <s v="SI"/>
    <s v="CATERPILLAR"/>
    <x v="0"/>
    <s v="RH"/>
    <s v="GR002"/>
    <s v="273-1733"/>
    <s v="TA198543"/>
    <m/>
    <n v="10000"/>
    <n v="101040622"/>
    <s v="NO"/>
    <s v="TL04-001852"/>
    <d v="2024-04-25T00:00:00"/>
    <s v="LUIS HUERTA"/>
    <m/>
    <m/>
    <m/>
    <m/>
    <s v="267824-E"/>
    <m/>
    <x v="42"/>
    <n v="4"/>
    <d v="2024-05-07T00:00:00"/>
    <n v="13"/>
    <s v="267824-C"/>
    <n v="2309.4499999999998"/>
    <d v="2024-05-21T00:00:00"/>
    <n v="15"/>
    <m/>
    <n v="4400563234"/>
    <m/>
    <d v="2024-06-07T00:00:00"/>
    <x v="69"/>
    <s v="DEMORA"/>
    <n v="22"/>
    <s v="267824-IF"/>
    <s v="EG07-001269"/>
    <s v="F001-001939"/>
    <d v="2024-06-14T00:00:00"/>
    <n v="51"/>
    <x v="1"/>
    <n v="634"/>
    <x v="0"/>
    <m/>
    <m/>
    <m/>
    <m/>
    <m/>
    <m/>
    <m/>
    <m/>
    <m/>
  </r>
  <r>
    <x v="231"/>
    <x v="0"/>
    <x v="5"/>
    <s v="SI"/>
    <s v="KOMATSU"/>
    <x v="3"/>
    <s v="RH"/>
    <s v="HT023"/>
    <s v="EM8844"/>
    <s v="TA198547"/>
    <m/>
    <n v="38000"/>
    <n v="101141840"/>
    <s v="NO"/>
    <s v="TL04-001852"/>
    <d v="2024-04-26T00:00:00"/>
    <s v="LUIS HUERTA"/>
    <m/>
    <m/>
    <m/>
    <m/>
    <s v="267924-E"/>
    <m/>
    <x v="42"/>
    <n v="5"/>
    <d v="2024-05-06T00:00:00"/>
    <n v="11"/>
    <s v="267924-C"/>
    <n v="18647.23"/>
    <d v="2024-05-16T00:00:00"/>
    <n v="11"/>
    <m/>
    <n v="4400563238"/>
    <m/>
    <d v="2024-06-26T00:00:00"/>
    <x v="66"/>
    <s v="DEMORA"/>
    <n v="43"/>
    <s v="267924-IF"/>
    <s v="EG07-001311"/>
    <s v="F001-001969"/>
    <d v="2024-06-28T00:00:00"/>
    <n v="67"/>
    <x v="1"/>
    <n v="634"/>
    <x v="0"/>
    <m/>
    <m/>
    <m/>
    <m/>
    <m/>
    <m/>
    <m/>
    <m/>
    <m/>
  </r>
  <r>
    <x v="232"/>
    <x v="0"/>
    <x v="20"/>
    <s v="NO"/>
    <s v="CATERPILLAR"/>
    <x v="37"/>
    <m/>
    <s v="EX002"/>
    <s v="570-1986"/>
    <s v="TA198501"/>
    <m/>
    <n v="12000"/>
    <n v="101138718"/>
    <s v="NO"/>
    <s v="TL04-001852"/>
    <d v="2024-04-24T00:00:00"/>
    <s v="LUIS HUERTA"/>
    <m/>
    <m/>
    <m/>
    <m/>
    <s v="268024-E"/>
    <m/>
    <x v="42"/>
    <n v="3"/>
    <d v="2024-05-07T00:00:00"/>
    <n v="14"/>
    <s v="268024-C"/>
    <n v="20241.169999999998"/>
    <d v="2024-05-21T00:00:00"/>
    <n v="15"/>
    <m/>
    <n v="4400563231"/>
    <m/>
    <d v="2024-06-28T00:00:00"/>
    <x v="74"/>
    <s v="DEMORA"/>
    <n v="51"/>
    <s v="268024-IF"/>
    <s v="EG07-001352"/>
    <s v="F001-001992"/>
    <d v="2024-07-12T00:00:00"/>
    <n v="80"/>
    <x v="1"/>
    <n v="634"/>
    <x v="4"/>
    <s v="RELLENADO, BARRENADO, BRUÑIDO"/>
    <s v="FABRICAR, RELLENADO, BARRENADO"/>
    <s v="RECTIFICAR CANAL DE SELLO"/>
    <s v="RECTIFICAR CARAS LATERALES"/>
    <m/>
    <m/>
    <m/>
    <s v="F.E KIT DE SELLOS: ALMACEN              F.E. REPUESTOS: ALMACEN          F.E CROMADO O BARRA CROMADA: ALMACEN"/>
    <s v="COMPLETO"/>
  </r>
  <r>
    <x v="233"/>
    <x v="0"/>
    <x v="22"/>
    <s v="NO"/>
    <s v="EPIROC"/>
    <x v="19"/>
    <s v="LH"/>
    <s v="TD009"/>
    <s v="265-4472188"/>
    <s v="TA198427"/>
    <m/>
    <n v="15000"/>
    <n v="100834169"/>
    <s v="NO"/>
    <s v="TL04-001852"/>
    <d v="2024-04-26T00:00:00"/>
    <s v="LUIS HUERTA"/>
    <m/>
    <m/>
    <m/>
    <m/>
    <s v="268124-E"/>
    <m/>
    <x v="42"/>
    <n v="5"/>
    <d v="2024-05-10T00:00:00"/>
    <n v="15"/>
    <s v="268124-C"/>
    <n v="13850"/>
    <d v="2024-06-11T00:00:00"/>
    <n v="33"/>
    <m/>
    <n v="4400563229"/>
    <m/>
    <d v="2024-06-11T00:00:00"/>
    <x v="69"/>
    <s v="EN TIEMPO"/>
    <n v="1"/>
    <s v="268124-IF"/>
    <s v="EG07-001266"/>
    <s v="F001-001956"/>
    <d v="2024-06-21T00:00:00"/>
    <n v="51"/>
    <x v="1"/>
    <n v="634"/>
    <x v="0"/>
    <m/>
    <m/>
    <m/>
    <m/>
    <m/>
    <m/>
    <m/>
    <m/>
    <m/>
  </r>
  <r>
    <x v="234"/>
    <x v="0"/>
    <x v="22"/>
    <s v="NO"/>
    <s v="EPIROC"/>
    <x v="19"/>
    <s v="RH"/>
    <s v="TD009"/>
    <s v="265-4472188"/>
    <s v="TA198428"/>
    <m/>
    <n v="15000"/>
    <n v="100834171"/>
    <s v="NO"/>
    <s v="TL04-001852"/>
    <d v="2024-04-26T00:00:00"/>
    <s v="LUIS HUERTA"/>
    <m/>
    <m/>
    <m/>
    <m/>
    <s v="268224-E"/>
    <m/>
    <x v="42"/>
    <n v="5"/>
    <d v="2024-05-10T00:00:00"/>
    <n v="15"/>
    <s v="268224-C"/>
    <n v="13850"/>
    <d v="2024-05-16T00:00:00"/>
    <n v="7"/>
    <m/>
    <n v="4400563230"/>
    <m/>
    <d v="2024-06-11T00:00:00"/>
    <x v="69"/>
    <s v="EN TIEMPO"/>
    <n v="27"/>
    <s v="268224-IF"/>
    <s v="EG07-001264"/>
    <s v="F001-001957"/>
    <d v="2024-06-21T00:00:00"/>
    <n v="51"/>
    <x v="1"/>
    <n v="634"/>
    <x v="0"/>
    <m/>
    <m/>
    <m/>
    <m/>
    <m/>
    <m/>
    <m/>
    <m/>
    <m/>
  </r>
  <r>
    <x v="235"/>
    <x v="0"/>
    <x v="10"/>
    <s v="SI"/>
    <s v="CATERPILLAR"/>
    <x v="6"/>
    <s v="LH"/>
    <s v="RT001"/>
    <s v="6E-1244"/>
    <s v="TA198502"/>
    <m/>
    <n v="8000"/>
    <n v="101009083"/>
    <s v="NO"/>
    <s v="TL04-001852"/>
    <d v="2024-04-24T00:00:00"/>
    <s v="LUIS HUERTA"/>
    <m/>
    <m/>
    <m/>
    <m/>
    <s v="268324-E"/>
    <m/>
    <x v="42"/>
    <n v="3"/>
    <d v="2024-05-07T00:00:00"/>
    <n v="14"/>
    <s v="268324-C"/>
    <n v="2030.5"/>
    <d v="2024-05-08T00:00:00"/>
    <n v="2"/>
    <m/>
    <n v="4400562607"/>
    <m/>
    <d v="2024-05-31T00:00:00"/>
    <x v="71"/>
    <s v="DEMORA"/>
    <n v="29"/>
    <s v="268324-IF"/>
    <s v="EG07-001253"/>
    <s v="F001-001942"/>
    <d v="2024-06-21T00:00:00"/>
    <n v="45"/>
    <x v="1"/>
    <n v="634"/>
    <x v="0"/>
    <m/>
    <m/>
    <m/>
    <m/>
    <m/>
    <m/>
    <m/>
    <m/>
    <m/>
  </r>
  <r>
    <x v="236"/>
    <x v="1"/>
    <x v="2"/>
    <s v="SI"/>
    <s v="CATERPILLAR"/>
    <x v="17"/>
    <m/>
    <s v="EQ8113"/>
    <n v="3153375"/>
    <s v="SAP3446819"/>
    <n v="3561"/>
    <n v="15000"/>
    <s v="ID S240550-2"/>
    <s v="NO"/>
    <s v="EG07-007589"/>
    <d v="2024-04-25T00:00:00"/>
    <s v="LUIS HUERTA"/>
    <m/>
    <m/>
    <m/>
    <m/>
    <s v="268424-E"/>
    <m/>
    <x v="42"/>
    <n v="4"/>
    <d v="2024-05-07T00:00:00"/>
    <n v="13"/>
    <s v="268424-C"/>
    <n v="15413.43"/>
    <d v="2024-05-14T00:00:00"/>
    <n v="8"/>
    <m/>
    <n v="4500495587"/>
    <m/>
    <d v="2024-06-28T00:00:00"/>
    <x v="75"/>
    <s v="DEMORA"/>
    <n v="74"/>
    <m/>
    <s v="EG07-001388"/>
    <s v="F001-002007"/>
    <d v="2025-04-09T00:00:00"/>
    <n v="96"/>
    <x v="1"/>
    <n v="634"/>
    <x v="4"/>
    <s v="FABRICAR, PULIDO DE BOCINAS"/>
    <s v="FABRICAR, RELLENAR, BARRENAR"/>
    <s v="PULIR"/>
    <s v="PULIR"/>
    <m/>
    <m/>
    <m/>
    <s v="F.E KIT DE SELLOS: ALMACEN              F.E. REPUESTOS: ALMACEN          F.E CROMADO O BARRA CROMADA: ALMACEN"/>
    <s v="COMPLETO"/>
  </r>
  <r>
    <x v="237"/>
    <x v="1"/>
    <x v="2"/>
    <s v="SI"/>
    <s v="CATERPILLAR"/>
    <x v="17"/>
    <m/>
    <s v="EQ8103"/>
    <n v="3631685"/>
    <s v="SAP3435466"/>
    <n v="2378"/>
    <n v="15000"/>
    <s v="ID S240531-2"/>
    <s v="NO"/>
    <s v="EG07-007589"/>
    <d v="2024-04-25T00:00:00"/>
    <s v="LUIS HUERTA"/>
    <m/>
    <m/>
    <m/>
    <m/>
    <s v="268524-E"/>
    <m/>
    <x v="42"/>
    <n v="4"/>
    <d v="2024-05-07T00:00:00"/>
    <n v="13"/>
    <s v="268524-C"/>
    <n v="15413.43"/>
    <d v="2024-05-14T00:00:00"/>
    <n v="8"/>
    <m/>
    <n v="4500494841"/>
    <m/>
    <d v="2024-06-28T00:00:00"/>
    <x v="76"/>
    <s v="DEMORA"/>
    <n v="78"/>
    <m/>
    <s v="EG07-001397"/>
    <s v="F001-002008"/>
    <d v="2025-04-09T00:00:00"/>
    <n v="100"/>
    <x v="1"/>
    <n v="634"/>
    <x v="4"/>
    <s v="RELLENADO, BARRENADO, BRUÑIDO"/>
    <s v="FABRICAR, RELLENADO, BARRENADO"/>
    <s v="PULIR"/>
    <s v="PULIR"/>
    <m/>
    <m/>
    <m/>
    <s v="F.E KIT DE SELLOS: ALMACEN              F.E. REPUESTOS: ALMACEN          F.E CROMADO O BARRA CROMADA: ALMACEN"/>
    <s v="COMPLETO"/>
  </r>
  <r>
    <x v="238"/>
    <x v="1"/>
    <x v="15"/>
    <s v="SI"/>
    <s v="CATERPILLAR"/>
    <x v="6"/>
    <s v="LH"/>
    <s v="EQ6132"/>
    <s v="502-5819"/>
    <s v="SAP4003676"/>
    <n v="3820"/>
    <n v="10000"/>
    <s v="ID S240531-1"/>
    <s v="NO"/>
    <s v="EG07-007589"/>
    <d v="2024-04-26T00:00:00"/>
    <s v="LUIS HUERTA"/>
    <m/>
    <m/>
    <m/>
    <m/>
    <s v="268624-E"/>
    <m/>
    <x v="42"/>
    <n v="5"/>
    <d v="2024-05-03T00:00:00"/>
    <n v="8"/>
    <s v="268624-C"/>
    <n v="4432.88"/>
    <d v="2024-05-07T00:00:00"/>
    <n v="5"/>
    <m/>
    <n v="4500494835"/>
    <m/>
    <d v="2024-06-12T00:00:00"/>
    <x v="53"/>
    <s v="DEMORA"/>
    <n v="38"/>
    <s v="268624-IF"/>
    <s v="EG07-001281"/>
    <s v="F001-001950"/>
    <d v="2024-06-21T00:00:00"/>
    <n v="53"/>
    <x v="1"/>
    <n v="634"/>
    <x v="0"/>
    <m/>
    <m/>
    <m/>
    <m/>
    <m/>
    <m/>
    <m/>
    <m/>
    <m/>
  </r>
  <r>
    <x v="239"/>
    <x v="1"/>
    <x v="12"/>
    <s v="NO"/>
    <s v="CATERPILLAR"/>
    <x v="11"/>
    <s v="LH"/>
    <s v="EQ7106"/>
    <n v="4892403"/>
    <s v="SAP3430170"/>
    <n v="13769"/>
    <n v="13000"/>
    <s v="ID S240550-1"/>
    <s v="NO"/>
    <s v="EG07-007589"/>
    <d v="2024-04-26T00:00:00"/>
    <s v="LUIS HUERTA"/>
    <m/>
    <m/>
    <m/>
    <m/>
    <s v="268724-E"/>
    <m/>
    <x v="42"/>
    <n v="5"/>
    <d v="2024-05-03T00:00:00"/>
    <n v="8"/>
    <s v="268724-C"/>
    <n v="4742.93"/>
    <d v="2024-05-07T00:00:00"/>
    <n v="5"/>
    <m/>
    <n v="4500495586"/>
    <m/>
    <d v="2024-06-07T00:00:00"/>
    <x v="69"/>
    <s v="DEMORA"/>
    <n v="36"/>
    <s v="268724-IF"/>
    <s v="EG07-001273"/>
    <s v="F001-001930"/>
    <d v="2024-06-14T00:00:00"/>
    <n v="51"/>
    <x v="1"/>
    <n v="634"/>
    <x v="0"/>
    <m/>
    <m/>
    <m/>
    <m/>
    <m/>
    <m/>
    <m/>
    <m/>
    <m/>
  </r>
  <r>
    <x v="240"/>
    <x v="1"/>
    <x v="12"/>
    <s v="SI"/>
    <s v="CATERPILLAR"/>
    <x v="2"/>
    <s v="LH"/>
    <s v="EQ3133"/>
    <n v="1946171"/>
    <s v="SAP3434511"/>
    <n v="14116"/>
    <n v="18000"/>
    <s v="ID S240537-1"/>
    <s v="NO"/>
    <s v="EG07-001124"/>
    <d v="2024-04-29T00:00:00"/>
    <s v="LUIS HUERTA"/>
    <m/>
    <m/>
    <m/>
    <m/>
    <s v="268824-E"/>
    <m/>
    <x v="42"/>
    <n v="8"/>
    <d v="2024-05-06T00:00:00"/>
    <n v="8"/>
    <s v="268824-C"/>
    <n v="10464.42"/>
    <d v="2024-05-14T00:00:00"/>
    <n v="9"/>
    <m/>
    <n v="4500494824"/>
    <m/>
    <m/>
    <x v="77"/>
    <s v="DEMORA"/>
    <n v="32"/>
    <s v="268824-IF"/>
    <m/>
    <m/>
    <m/>
    <n v="54"/>
    <x v="2"/>
    <n v="634"/>
    <x v="0"/>
    <m/>
    <m/>
    <m/>
    <m/>
    <m/>
    <m/>
    <m/>
    <m/>
    <m/>
  </r>
  <r>
    <x v="241"/>
    <x v="0"/>
    <x v="44"/>
    <s v="NO"/>
    <s v="FMA"/>
    <x v="18"/>
    <m/>
    <s v="CR010"/>
    <m/>
    <m/>
    <m/>
    <m/>
    <m/>
    <s v="SI"/>
    <m/>
    <m/>
    <m/>
    <m/>
    <m/>
    <m/>
    <m/>
    <m/>
    <m/>
    <x v="43"/>
    <s v="POR EVALUAR"/>
    <m/>
    <s v="POR COTIZAR"/>
    <m/>
    <m/>
    <m/>
    <s v=""/>
    <m/>
    <m/>
    <m/>
    <d v="2024-04-29T00:00:00"/>
    <x v="48"/>
    <s v="EN TIEMPO"/>
    <n v="45412"/>
    <m/>
    <m/>
    <m/>
    <m/>
    <n v="2"/>
    <x v="1"/>
    <n v="628"/>
    <x v="0"/>
    <m/>
    <m/>
    <m/>
    <m/>
    <m/>
    <m/>
    <m/>
    <m/>
    <m/>
  </r>
  <r>
    <x v="242"/>
    <x v="0"/>
    <x v="12"/>
    <s v="SI"/>
    <s v="KOMATSU"/>
    <x v="3"/>
    <s v="RH"/>
    <s v="HT026"/>
    <s v="EM0241"/>
    <s v="TA198522"/>
    <m/>
    <n v="12000"/>
    <n v="101112872"/>
    <s v="NO"/>
    <s v="TL04-001930"/>
    <d v="2024-05-02T00:00:00"/>
    <s v="LUIS HUERTA"/>
    <m/>
    <m/>
    <m/>
    <m/>
    <s v="269024-E"/>
    <m/>
    <x v="44"/>
    <n v="3"/>
    <d v="2024-05-14T00:00:00"/>
    <n v="13"/>
    <s v="269024-C"/>
    <n v="2783.14"/>
    <d v="2024-05-20T00:00:00"/>
    <n v="7"/>
    <m/>
    <n v="4400564214"/>
    <m/>
    <d v="2024-05-31T00:00:00"/>
    <x v="58"/>
    <s v="EN TIEMPO"/>
    <n v="12"/>
    <s v="269024-IF"/>
    <s v="EG07-001250"/>
    <s v="F001-001923"/>
    <d v="2024-06-07T00:00:00"/>
    <n v="32"/>
    <x v="1"/>
    <n v="626"/>
    <x v="0"/>
    <m/>
    <m/>
    <m/>
    <m/>
    <m/>
    <m/>
    <m/>
    <m/>
    <m/>
  </r>
  <r>
    <x v="243"/>
    <x v="0"/>
    <x v="12"/>
    <s v="SI"/>
    <s v="KOMATSU"/>
    <x v="3"/>
    <s v="LH"/>
    <s v="HT013"/>
    <s v="EM0241"/>
    <s v="TA198580"/>
    <m/>
    <n v="12000"/>
    <n v="101144315"/>
    <s v="NO"/>
    <s v="TL04-001930"/>
    <d v="2024-05-02T00:00:00"/>
    <s v="LUIS HUERTA"/>
    <m/>
    <m/>
    <m/>
    <m/>
    <s v="269124-E"/>
    <m/>
    <x v="44"/>
    <n v="3"/>
    <d v="2024-05-14T00:00:00"/>
    <n v="13"/>
    <s v="269124-C"/>
    <n v="2783.14"/>
    <d v="2024-05-20T00:00:00"/>
    <n v="7"/>
    <m/>
    <n v="4400564204"/>
    <m/>
    <d v="2024-06-07T00:00:00"/>
    <x v="69"/>
    <s v="DEMORA"/>
    <n v="23"/>
    <s v="269124-IF"/>
    <s v="EG07-001270"/>
    <s v="F001-001941"/>
    <d v="2024-06-21T00:00:00"/>
    <n v="43"/>
    <x v="1"/>
    <n v="626"/>
    <x v="0"/>
    <m/>
    <m/>
    <m/>
    <m/>
    <m/>
    <m/>
    <m/>
    <m/>
    <m/>
  </r>
  <r>
    <x v="244"/>
    <x v="0"/>
    <x v="8"/>
    <s v="SI"/>
    <s v="CATERPILLAR"/>
    <x v="5"/>
    <s v="LH"/>
    <s v="DZ013"/>
    <s v="517-3767"/>
    <s v="TA198571"/>
    <m/>
    <n v="12000"/>
    <n v="101143726"/>
    <s v="NO"/>
    <s v="TL04-001930"/>
    <d v="2024-05-02T00:00:00"/>
    <s v="LUIS HUERTA"/>
    <m/>
    <m/>
    <m/>
    <m/>
    <s v="269224-E"/>
    <m/>
    <x v="44"/>
    <n v="3"/>
    <d v="2024-05-20T00:00:00"/>
    <n v="19"/>
    <s v="269224-C"/>
    <n v="7274.24"/>
    <d v="2024-05-21T00:00:00"/>
    <n v="2"/>
    <m/>
    <n v="4400564229"/>
    <m/>
    <d v="2024-06-06T00:00:00"/>
    <x v="78"/>
    <s v="EN TIEMPO"/>
    <n v="17"/>
    <s v="269224-IF"/>
    <s v="EG07-001255"/>
    <s v="F001-001958"/>
    <d v="2024-06-21T00:00:00"/>
    <n v="38"/>
    <x v="1"/>
    <n v="626"/>
    <x v="0"/>
    <m/>
    <m/>
    <m/>
    <m/>
    <m/>
    <m/>
    <m/>
    <m/>
    <m/>
  </r>
  <r>
    <x v="245"/>
    <x v="0"/>
    <x v="11"/>
    <s v="SI"/>
    <s v="KOMATSU"/>
    <x v="3"/>
    <s v="LH"/>
    <s v="HT037"/>
    <s v="EM8355"/>
    <s v="TA198523"/>
    <m/>
    <n v="30000"/>
    <n v="100967224"/>
    <s v="NO"/>
    <s v="TL04-001930"/>
    <d v="2024-05-03T00:00:00"/>
    <s v="LUIS HUERTA"/>
    <m/>
    <m/>
    <m/>
    <m/>
    <s v="269324-E"/>
    <m/>
    <x v="44"/>
    <n v="4"/>
    <d v="2024-05-20T00:00:00"/>
    <n v="18"/>
    <s v="269324-C"/>
    <n v="20282.63"/>
    <d v="2024-05-23T00:00:00"/>
    <n v="4"/>
    <m/>
    <n v="4400564215"/>
    <m/>
    <d v="2024-06-28T00:00:00"/>
    <x v="79"/>
    <s v="DEMORA"/>
    <n v="47"/>
    <s v="269324-IF"/>
    <s v="EG07-001348"/>
    <s v="F001-001991"/>
    <d v="2024-07-12T00:00:00"/>
    <n v="70"/>
    <x v="1"/>
    <n v="626"/>
    <x v="1"/>
    <s v="BRUÑIDO, RELLENADO, BARRENADO"/>
    <s v="CROMAR, RELLENADO, BARRENADO"/>
    <s v="PULIR"/>
    <s v="PULIR"/>
    <s v="CROMAR"/>
    <s v="CROMAR"/>
    <m/>
    <s v="F.E KIT DE SELLOS: ALMACEN              F.E. REPUESTOS: ALMACEN          F.E CROMADO O BARRA CROMADA: ALMACEN"/>
    <s v="COMPLETO"/>
  </r>
  <r>
    <x v="246"/>
    <x v="0"/>
    <x v="11"/>
    <s v="SI"/>
    <s v="KOMATSU"/>
    <x v="3"/>
    <s v="RH"/>
    <s v="HT037"/>
    <s v="EM8355"/>
    <s v="TA198524"/>
    <m/>
    <n v="30000"/>
    <n v="100967225"/>
    <s v="NO"/>
    <s v="TL04-001930"/>
    <d v="2024-05-03T00:00:00"/>
    <s v="LUIS HUERTA"/>
    <m/>
    <m/>
    <m/>
    <m/>
    <s v="269424-E"/>
    <m/>
    <x v="44"/>
    <n v="4"/>
    <d v="2024-05-20T00:00:00"/>
    <n v="18"/>
    <s v="269424-C"/>
    <n v="20282.63"/>
    <d v="2024-05-23T00:00:00"/>
    <n v="4"/>
    <m/>
    <n v="4400564217"/>
    <m/>
    <d v="2024-06-28T00:00:00"/>
    <x v="79"/>
    <s v="DEMORA"/>
    <n v="47"/>
    <s v="269424-IF"/>
    <s v="EG07-001349"/>
    <s v="F001-001990"/>
    <d v="2024-07-12T00:00:00"/>
    <n v="70"/>
    <x v="1"/>
    <n v="626"/>
    <x v="1"/>
    <s v="BRUÑIDO, RELLENADO, BARRENADO"/>
    <s v="CROMAR, RELLENADO, BARRENADO"/>
    <s v="PULIR"/>
    <s v="PULIR"/>
    <s v="CROMAR"/>
    <s v="CROMAR"/>
    <m/>
    <s v="F.E KIT DE SELLOS: ALMACEN              F.E. REPUESTOS: ALMACEN          F.E CROMADO O BARRA CROMADA: ALMACEN"/>
    <s v="COMPLETO"/>
  </r>
  <r>
    <x v="247"/>
    <x v="0"/>
    <x v="15"/>
    <s v="NO"/>
    <s v="CATERPILLAR"/>
    <x v="8"/>
    <s v="RH"/>
    <s v="DZ016"/>
    <s v="561-7981"/>
    <s v="TA198542"/>
    <m/>
    <n v="12000"/>
    <n v="101074724"/>
    <s v="NO"/>
    <s v="TL04-001930"/>
    <d v="2024-05-06T00:00:00"/>
    <s v="LUIS HUERTA"/>
    <m/>
    <m/>
    <m/>
    <m/>
    <s v="269524-E"/>
    <m/>
    <x v="44"/>
    <n v="7"/>
    <d v="2024-05-14T00:00:00"/>
    <n v="9"/>
    <s v="269524-C"/>
    <n v="5317.27"/>
    <d v="2024-05-20T00:00:00"/>
    <n v="7"/>
    <m/>
    <n v="4400564226"/>
    <m/>
    <d v="2024-06-07T00:00:00"/>
    <x v="69"/>
    <s v="DEMORA"/>
    <n v="23"/>
    <s v="269524-IF"/>
    <s v="EG07-001271"/>
    <s v="F001-002430"/>
    <d v="2025-04-11T00:00:00"/>
    <n v="43"/>
    <x v="1"/>
    <n v="626"/>
    <x v="0"/>
    <m/>
    <m/>
    <m/>
    <m/>
    <m/>
    <m/>
    <m/>
    <m/>
    <m/>
  </r>
  <r>
    <x v="248"/>
    <x v="0"/>
    <x v="15"/>
    <s v="NO"/>
    <s v="CATERPILLAR"/>
    <x v="8"/>
    <s v="LH"/>
    <s v="DZ016"/>
    <s v="561-7981"/>
    <s v="TA198541"/>
    <m/>
    <n v="12000"/>
    <n v="101074723"/>
    <s v="NO"/>
    <s v="TL04-001930"/>
    <d v="2024-05-06T00:00:00"/>
    <s v="LUIS HUERTA"/>
    <m/>
    <m/>
    <m/>
    <m/>
    <s v="269624-E"/>
    <m/>
    <x v="44"/>
    <n v="7"/>
    <d v="2024-05-14T00:00:00"/>
    <n v="9"/>
    <s v="269624-C"/>
    <n v="5317.27"/>
    <d v="2024-05-20T00:00:00"/>
    <n v="7"/>
    <m/>
    <n v="4400564228"/>
    <m/>
    <d v="2024-06-07T00:00:00"/>
    <x v="69"/>
    <s v="DEMORA"/>
    <n v="23"/>
    <s v="269624-IF"/>
    <s v="EG07-001272"/>
    <s v="F001-001940"/>
    <d v="2024-06-21T00:00:00"/>
    <n v="43"/>
    <x v="1"/>
    <n v="626"/>
    <x v="0"/>
    <m/>
    <m/>
    <m/>
    <m/>
    <m/>
    <m/>
    <m/>
    <m/>
    <m/>
  </r>
  <r>
    <x v="249"/>
    <x v="1"/>
    <x v="12"/>
    <s v="NO"/>
    <s v="CATERPILLAR"/>
    <x v="11"/>
    <s v="LH"/>
    <s v="EQ7108"/>
    <n v="4892403"/>
    <s v="SAP3433028"/>
    <n v="7002"/>
    <n v="13000"/>
    <s v="ID S240579-1"/>
    <s v="NO"/>
    <s v="EG07-007816"/>
    <d v="2024-05-06T00:00:00"/>
    <s v="LUIS HUERTA"/>
    <m/>
    <m/>
    <m/>
    <m/>
    <s v="269724-E"/>
    <m/>
    <x v="45"/>
    <n v="4"/>
    <d v="2024-05-14T00:00:00"/>
    <n v="9"/>
    <s v="269724-C"/>
    <n v="5359.25"/>
    <d v="2024-05-25T00:00:00"/>
    <n v="12"/>
    <m/>
    <n v="4500496654"/>
    <m/>
    <d v="2024-06-14T00:00:00"/>
    <x v="77"/>
    <s v="EN TIEMPO"/>
    <n v="21"/>
    <s v="269724-IF"/>
    <s v="EG07-001285"/>
    <s v="F001-001951"/>
    <d v="2024-06-21T00:00:00"/>
    <n v="43"/>
    <x v="1"/>
    <n v="623"/>
    <x v="0"/>
    <m/>
    <m/>
    <m/>
    <m/>
    <m/>
    <m/>
    <m/>
    <m/>
    <m/>
  </r>
  <r>
    <x v="250"/>
    <x v="1"/>
    <x v="12"/>
    <s v="NO"/>
    <s v="CATERPILLAR"/>
    <x v="11"/>
    <s v="LH"/>
    <s v="EQ7010"/>
    <n v="4892403"/>
    <s v="SAP3383484"/>
    <n v="2324"/>
    <n v="13000"/>
    <s v="ID S240480-2"/>
    <s v="NO"/>
    <s v="EG07-007816"/>
    <d v="2024-05-06T00:00:00"/>
    <s v="LUIS HUERTA"/>
    <m/>
    <m/>
    <m/>
    <m/>
    <s v="269824-E"/>
    <m/>
    <x v="45"/>
    <n v="4"/>
    <d v="2024-05-14T00:00:00"/>
    <n v="9"/>
    <s v="269824-C"/>
    <n v="5359.25"/>
    <d v="2024-05-25T00:00:00"/>
    <n v="12"/>
    <m/>
    <n v="4500492298"/>
    <m/>
    <d v="2024-06-07T00:00:00"/>
    <x v="65"/>
    <s v="EN TIEMPO"/>
    <n v="4"/>
    <s v="269824-IF"/>
    <s v="EG07-001236"/>
    <s v="F001-001915"/>
    <d v="2024-05-30T00:00:00"/>
    <n v="26"/>
    <x v="1"/>
    <n v="623"/>
    <x v="0"/>
    <m/>
    <m/>
    <m/>
    <m/>
    <m/>
    <m/>
    <m/>
    <m/>
    <m/>
  </r>
  <r>
    <x v="251"/>
    <x v="1"/>
    <x v="5"/>
    <s v="SI"/>
    <s v="CATERPILLAR"/>
    <x v="2"/>
    <s v="RH"/>
    <s v="EQ3140"/>
    <n v="2898619"/>
    <s v="SAP4003705"/>
    <n v="3225"/>
    <n v="30000"/>
    <s v="ID S240574-2"/>
    <s v="SI"/>
    <s v="VA05-2197"/>
    <d v="2024-05-07T00:00:00"/>
    <s v="LUIS HUERTA"/>
    <m/>
    <m/>
    <m/>
    <m/>
    <s v="269924-E"/>
    <m/>
    <x v="46"/>
    <n v="4"/>
    <d v="2024-05-14T00:00:00"/>
    <n v="8"/>
    <s v="269924-C"/>
    <n v="35845.339999999997"/>
    <d v="2024-07-11T00:00:00"/>
    <n v="59"/>
    <m/>
    <n v="4500496734"/>
    <s v="ALTA"/>
    <d v="2024-08-10T00:00:00"/>
    <x v="80"/>
    <s v="EN TIEMPO"/>
    <n v="31"/>
    <s v="269924-IF"/>
    <s v="EG07-001418"/>
    <s v="F001-002017"/>
    <d v="2024-08-16T00:00:00"/>
    <n v="99"/>
    <x v="1"/>
    <n v="622"/>
    <x v="4"/>
    <s v="FABRICAR, RELLENAR &amp; BARRENADO"/>
    <s v="CROMADO, RELLENAR, BARRENAR"/>
    <s v="PULIR"/>
    <s v="PULIR"/>
    <m/>
    <m/>
    <m/>
    <s v="F.E KIT DE SELLOS: COMPLETO   F.E. REPUESTOS: COMPLETO    F.E  BARRA CROMADA: A PARTIR DE LA 2 PM TALLER"/>
    <s v="PENDIENTE"/>
  </r>
  <r>
    <x v="252"/>
    <x v="1"/>
    <x v="4"/>
    <s v="SI"/>
    <s v="KOMATSU"/>
    <x v="3"/>
    <s v="POS2"/>
    <s v="EQ3116"/>
    <s v="PC1116"/>
    <s v="SAP3450928"/>
    <n v="83136"/>
    <n v="25000"/>
    <s v="ID S240574-1"/>
    <s v="NO"/>
    <s v="VA05-2197"/>
    <d v="2024-05-06T00:00:00"/>
    <s v="LUIS HUERTA"/>
    <m/>
    <m/>
    <m/>
    <m/>
    <s v="270024-E"/>
    <m/>
    <x v="46"/>
    <n v="3"/>
    <d v="2024-05-14T00:00:00"/>
    <n v="9"/>
    <s v="270024-C"/>
    <n v="3114.15"/>
    <d v="2024-05-25T00:00:00"/>
    <n v="12"/>
    <m/>
    <n v="4500496718"/>
    <m/>
    <d v="2024-06-12T00:00:00"/>
    <x v="53"/>
    <s v="DEMORA"/>
    <n v="20"/>
    <s v="270024-IF"/>
    <s v="EG07-001282"/>
    <s v="F001-001952"/>
    <d v="2024-06-21T00:00:00"/>
    <n v="41"/>
    <x v="1"/>
    <n v="622"/>
    <x v="0"/>
    <m/>
    <m/>
    <m/>
    <m/>
    <m/>
    <m/>
    <m/>
    <m/>
    <m/>
  </r>
  <r>
    <x v="253"/>
    <x v="1"/>
    <x v="5"/>
    <s v="SI"/>
    <s v="KOMATSU"/>
    <x v="3"/>
    <s v="RH"/>
    <s v="EQ3112"/>
    <s v="EM8844"/>
    <s v="SAP3415193"/>
    <n v="23073"/>
    <n v="30000"/>
    <s v="ID S240495-2"/>
    <s v="NO"/>
    <s v="EG07-001170"/>
    <d v="2024-05-07T00:00:00"/>
    <s v="LUIS HUERTA"/>
    <m/>
    <m/>
    <m/>
    <m/>
    <s v="270124-E"/>
    <m/>
    <x v="47"/>
    <n v="2"/>
    <d v="2024-05-14T00:00:00"/>
    <n v="8"/>
    <s v="270124-C"/>
    <n v="9463.6"/>
    <d v="2024-05-25T00:00:00"/>
    <n v="12"/>
    <m/>
    <n v="4500492915"/>
    <m/>
    <d v="2024-06-20T00:00:00"/>
    <x v="81"/>
    <s v="DEMORA"/>
    <n v="35"/>
    <s v="270124-IF"/>
    <s v="EG07-001323"/>
    <s v="F001-001977"/>
    <d v="2024-07-05T00:00:00"/>
    <n v="54"/>
    <x v="1"/>
    <n v="620"/>
    <x v="0"/>
    <m/>
    <m/>
    <m/>
    <m/>
    <m/>
    <m/>
    <m/>
    <m/>
    <m/>
  </r>
  <r>
    <x v="254"/>
    <x v="1"/>
    <x v="5"/>
    <s v="SI"/>
    <s v="CATERPILLAR"/>
    <x v="2"/>
    <s v="RH"/>
    <s v="EQ3122"/>
    <n v="2898619"/>
    <s v="SAP3454319"/>
    <n v="5725"/>
    <n v="30000"/>
    <s v="ID S240641-2"/>
    <s v="NO"/>
    <s v="EG07-001189"/>
    <d v="2024-05-15T00:00:00"/>
    <s v="LUIS HUERTA"/>
    <m/>
    <m/>
    <m/>
    <m/>
    <s v="270224-E"/>
    <m/>
    <x v="48"/>
    <n v="3"/>
    <d v="2024-05-20T00:00:00"/>
    <n v="6"/>
    <s v="270224-C"/>
    <n v="44729.58"/>
    <d v="2024-07-11T00:00:00"/>
    <n v="53"/>
    <m/>
    <n v="4500499656"/>
    <s v="ALTA"/>
    <d v="2024-08-10T00:00:00"/>
    <x v="82"/>
    <s v="DEMORA"/>
    <n v="35"/>
    <s v="270224-IF"/>
    <s v="EG07-001422"/>
    <s v="F001-002028"/>
    <d v="2024-08-21T00:00:00"/>
    <n v="94"/>
    <x v="1"/>
    <n v="613"/>
    <x v="4"/>
    <s v="FABRICAR, RELLENAR &amp; BARRENADO"/>
    <s v="CROMADO, RELLENAR, BARRENAR"/>
    <s v="FABRICAR"/>
    <s v="PULIR"/>
    <m/>
    <m/>
    <m/>
    <s v="F.E KIT DE SELLOS: COMPLETO   F.E. REPUESTOS: COMPLETO    F.E  BARRA CROMADA: COMPLETO"/>
    <s v="COMPLETO"/>
  </r>
  <r>
    <x v="255"/>
    <x v="1"/>
    <x v="12"/>
    <s v="NO"/>
    <s v="KOMATSU"/>
    <x v="3"/>
    <s v="LH"/>
    <s v="EQ3113"/>
    <s v="EM0241"/>
    <s v="SAP3476738"/>
    <n v="4074"/>
    <n v="16000"/>
    <s v="ID S240632-1"/>
    <s v="NO"/>
    <s v="EG07-001189"/>
    <d v="2024-05-16T00:00:00"/>
    <s v="LUIS HUERTA"/>
    <m/>
    <m/>
    <m/>
    <m/>
    <s v="270324-E"/>
    <m/>
    <x v="48"/>
    <n v="4"/>
    <d v="2024-05-20T00:00:00"/>
    <n v="5"/>
    <s v="270324-C"/>
    <n v="3972.85"/>
    <d v="2024-05-25T00:00:00"/>
    <n v="6"/>
    <m/>
    <n v="4500499215"/>
    <m/>
    <d v="2024-06-28T00:00:00"/>
    <x v="81"/>
    <s v="EN TIEMPO"/>
    <n v="35"/>
    <s v="270324-IF"/>
    <s v="EG07-001322"/>
    <s v="F001-001878"/>
    <d v="2024-07-05T00:00:00"/>
    <n v="47"/>
    <x v="1"/>
    <n v="613"/>
    <x v="0"/>
    <m/>
    <m/>
    <m/>
    <m/>
    <m/>
    <m/>
    <m/>
    <m/>
    <m/>
  </r>
  <r>
    <x v="256"/>
    <x v="1"/>
    <x v="15"/>
    <s v="SI"/>
    <s v="CATERPILLAR"/>
    <x v="5"/>
    <s v="LH"/>
    <s v="EQ6105"/>
    <n v="2520471"/>
    <s v="SAP3462980"/>
    <n v="5839"/>
    <n v="10000"/>
    <s v="ID S240638-1"/>
    <s v="NO"/>
    <s v="EG07-007975"/>
    <d v="2024-05-17T00:00:00"/>
    <s v="JIMMY CUBA"/>
    <m/>
    <m/>
    <m/>
    <m/>
    <s v="270424-E"/>
    <m/>
    <x v="48"/>
    <n v="5"/>
    <d v="2024-05-28T00:00:00"/>
    <n v="12"/>
    <s v="270424-C"/>
    <n v="5063.91"/>
    <d v="2024-06-06T00:00:00"/>
    <n v="10"/>
    <m/>
    <n v="4500499564"/>
    <m/>
    <d v="2024-06-28T00:00:00"/>
    <x v="83"/>
    <s v="EN TIEMPO"/>
    <n v="16"/>
    <s v="270424-IF"/>
    <s v="EG07-001306"/>
    <s v="F001-001964"/>
    <d v="2024-06-28T00:00:00"/>
    <n v="40"/>
    <x v="1"/>
    <n v="613"/>
    <x v="0"/>
    <m/>
    <m/>
    <m/>
    <m/>
    <m/>
    <m/>
    <m/>
    <m/>
    <m/>
  </r>
  <r>
    <x v="257"/>
    <x v="1"/>
    <x v="45"/>
    <s v="NO"/>
    <s v="CATERPILLAR"/>
    <x v="18"/>
    <m/>
    <s v="EQ6142"/>
    <n v="1003776"/>
    <s v="SAP3470450"/>
    <n v="5623"/>
    <n v="12000"/>
    <s v="ID S240638-3"/>
    <s v="NO"/>
    <s v="EG07-007975"/>
    <d v="2024-05-20T00:00:00"/>
    <s v="LUIS HUERTA"/>
    <m/>
    <m/>
    <m/>
    <m/>
    <s v="270524-E"/>
    <m/>
    <x v="48"/>
    <n v="8"/>
    <d v="2024-06-03T00:00:00"/>
    <n v="15"/>
    <s v="270524-C"/>
    <n v="5403.61"/>
    <d v="2024-06-16T00:00:00"/>
    <n v="14"/>
    <m/>
    <n v="4500499642"/>
    <m/>
    <d v="2024-07-01T00:00:00"/>
    <x v="75"/>
    <s v="DEMORA"/>
    <n v="41"/>
    <m/>
    <s v="EG07-001389"/>
    <m/>
    <m/>
    <n v="75"/>
    <x v="1"/>
    <n v="613"/>
    <x v="4"/>
    <s v="FABRICAR CAÑERIA, RELLENAR, BARRENAR, F. COJINETE"/>
    <s v="FABRICAR, RELLENADO, BARRENADO, FABRICAR COJINETE"/>
    <s v="FABRICAR"/>
    <s v="PULIR"/>
    <m/>
    <m/>
    <m/>
    <s v="F.E KIT DE SELLOS: ALMACEN              F.E. REPUESTOS: ALMACEN          F.E CROMADO O BARRA CROMADA: ALMACEN"/>
    <s v="COMPLETO"/>
  </r>
  <r>
    <x v="258"/>
    <x v="1"/>
    <x v="12"/>
    <s v="NO"/>
    <s v="CATERPILLAR"/>
    <x v="13"/>
    <s v="LH"/>
    <s v="EQ6135"/>
    <s v="6E1244"/>
    <s v="SAP2367490"/>
    <n v="24245"/>
    <n v="15000"/>
    <s v="ID S240638-2"/>
    <s v="NO"/>
    <s v="EG07-007975"/>
    <d v="2024-05-15T00:00:00"/>
    <s v="JIMMY CUBA"/>
    <m/>
    <m/>
    <m/>
    <m/>
    <s v="270624-E"/>
    <m/>
    <x v="48"/>
    <n v="3"/>
    <d v="2024-05-21T00:00:00"/>
    <n v="7"/>
    <s v="270624-C"/>
    <n v="2577.1799999999998"/>
    <d v="2024-05-25T00:00:00"/>
    <n v="5"/>
    <m/>
    <n v="4500499640"/>
    <m/>
    <d v="2024-06-20T00:00:00"/>
    <x v="64"/>
    <s v="EN TIEMPO"/>
    <n v="27"/>
    <s v="270624-IF"/>
    <s v="EG07-001296"/>
    <s v="F001-001953"/>
    <d v="2024-06-21T00:00:00"/>
    <n v="39"/>
    <x v="1"/>
    <n v="613"/>
    <x v="0"/>
    <m/>
    <m/>
    <m/>
    <m/>
    <m/>
    <m/>
    <m/>
    <m/>
    <m/>
  </r>
  <r>
    <x v="259"/>
    <x v="1"/>
    <x v="12"/>
    <s v="NO"/>
    <s v="CATERPILLAR"/>
    <x v="13"/>
    <s v="RH"/>
    <s v="EQ6135"/>
    <s v="6E1244"/>
    <s v="SAP2367491"/>
    <n v="24245"/>
    <n v="15000"/>
    <s v="ID S240638-4"/>
    <s v="NO"/>
    <s v="EG07-007975"/>
    <d v="2024-05-15T00:00:00"/>
    <s v="JIMMY CUBA"/>
    <m/>
    <m/>
    <m/>
    <m/>
    <s v="270724-E"/>
    <m/>
    <x v="48"/>
    <n v="3"/>
    <d v="2024-05-21T00:00:00"/>
    <n v="7"/>
    <s v="270724-C"/>
    <n v="2577.1799999999998"/>
    <d v="2024-05-25T00:00:00"/>
    <n v="5"/>
    <m/>
    <n v="4500499643"/>
    <m/>
    <d v="2024-06-20T00:00:00"/>
    <x v="64"/>
    <s v="EN TIEMPO"/>
    <n v="27"/>
    <s v="270724-IF"/>
    <s v="EG07-001298"/>
    <s v="F001-001954"/>
    <d v="2024-06-21T00:00:00"/>
    <n v="39"/>
    <x v="1"/>
    <n v="613"/>
    <x v="0"/>
    <m/>
    <m/>
    <m/>
    <m/>
    <m/>
    <m/>
    <m/>
    <m/>
    <m/>
  </r>
  <r>
    <x v="260"/>
    <x v="0"/>
    <x v="8"/>
    <s v="SI"/>
    <s v="KOMATSU"/>
    <x v="10"/>
    <s v="RH"/>
    <s v="DZ003"/>
    <s v="707010F521"/>
    <s v="TA198631"/>
    <m/>
    <n v="12000"/>
    <n v="200852063"/>
    <s v="NO"/>
    <s v="TL04-002013"/>
    <d v="2024-05-17T00:00:00"/>
    <s v="JIMMY CUBA"/>
    <m/>
    <m/>
    <m/>
    <m/>
    <s v="270824-E"/>
    <m/>
    <x v="48"/>
    <n v="5"/>
    <d v="2024-05-28T00:00:00"/>
    <n v="12"/>
    <s v="270824-C"/>
    <n v="7996.3"/>
    <d v="2024-05-29T00:00:00"/>
    <n v="2"/>
    <m/>
    <n v="4400566322"/>
    <m/>
    <d v="2024-06-28T00:00:00"/>
    <x v="72"/>
    <s v="DEMORA"/>
    <n v="51"/>
    <s v="270824-IF"/>
    <s v="EG07-001372"/>
    <s v="F001-002001"/>
    <d v="2024-07-24T00:00:00"/>
    <n v="67"/>
    <x v="1"/>
    <n v="613"/>
    <x v="1"/>
    <s v="BRUÑIDO, RELLENADO, BARRENADO"/>
    <s v="CROMADO, RELLENAR, BARRENAR"/>
    <s v="RECTIFICAR CANAL DE SELLO"/>
    <s v="PULIR"/>
    <m/>
    <m/>
    <m/>
    <s v="F.E KIT DE SELLOS: ALMACEN              F.E. REPUESTOS: ALMACEN          F.E CROMADO O BARRA CROMADA: ALMACEN"/>
    <s v="COMPLETO"/>
  </r>
  <r>
    <x v="261"/>
    <x v="0"/>
    <x v="12"/>
    <s v="NO"/>
    <s v="CATERPILLAR"/>
    <x v="11"/>
    <s v="RH"/>
    <s v="GR007"/>
    <n v="6058785"/>
    <s v="TA198629"/>
    <m/>
    <n v="12000"/>
    <n v="101149168"/>
    <s v="NO"/>
    <s v="TL04-002013"/>
    <d v="2024-05-16T00:00:00"/>
    <s v="JIMMY CUBA"/>
    <m/>
    <m/>
    <m/>
    <m/>
    <s v="270924-E"/>
    <m/>
    <x v="48"/>
    <n v="4"/>
    <d v="2024-05-21T00:00:00"/>
    <n v="6"/>
    <s v="270924-C"/>
    <n v="7388.57"/>
    <m/>
    <s v=""/>
    <m/>
    <n v="4400566061"/>
    <m/>
    <m/>
    <x v="0"/>
    <m/>
    <m/>
    <m/>
    <m/>
    <m/>
    <m/>
    <n v="613"/>
    <x v="2"/>
    <n v="613"/>
    <x v="0"/>
    <m/>
    <m/>
    <m/>
    <m/>
    <m/>
    <m/>
    <m/>
    <m/>
    <m/>
  </r>
  <r>
    <x v="262"/>
    <x v="0"/>
    <x v="5"/>
    <s v="SI"/>
    <s v="KOMATSU"/>
    <x v="3"/>
    <s v="RH"/>
    <s v="HT009"/>
    <s v="EM8844"/>
    <s v="TA198611"/>
    <m/>
    <n v="30000"/>
    <n v="100992809"/>
    <s v="NO"/>
    <s v="TL04-002013"/>
    <d v="2024-05-15T00:00:00"/>
    <s v="LUIS HUERTA"/>
    <m/>
    <m/>
    <m/>
    <m/>
    <s v="271024-E"/>
    <m/>
    <x v="48"/>
    <n v="3"/>
    <d v="2024-05-21T00:00:00"/>
    <n v="7"/>
    <s v="271024-C"/>
    <n v="18647.23"/>
    <d v="2024-05-23T00:00:00"/>
    <n v="3"/>
    <m/>
    <n v="4400565371"/>
    <m/>
    <d v="2024-06-28T00:00:00"/>
    <x v="70"/>
    <s v="DEMORA"/>
    <n v="50"/>
    <s v="271024-IF"/>
    <s v="EG07-001355"/>
    <s v="F001-001987"/>
    <d v="2024-07-12T00:00:00"/>
    <n v="60"/>
    <x v="1"/>
    <n v="613"/>
    <x v="1"/>
    <s v="BRUÑIDO, RELLENADO, BARRENADO"/>
    <s v="CROMADO, RELLENAR, BARRENAR"/>
    <s v="PULIR"/>
    <s v="PULIR"/>
    <m/>
    <m/>
    <m/>
    <s v="F.E KIT DE SELLOS: ALMACEN              F.E. REPUESTOS: ALMACEN          F.E CROMADO O BARRA CROMADA: ALMACEN"/>
    <s v="COMPLETO"/>
  </r>
  <r>
    <x v="263"/>
    <x v="0"/>
    <x v="46"/>
    <s v="SI"/>
    <s v="CATERPILLAR"/>
    <x v="0"/>
    <s v="RH"/>
    <s v="GR003"/>
    <n v="2719321"/>
    <s v="TA198544"/>
    <m/>
    <n v="7500"/>
    <n v="101075541"/>
    <s v="NO"/>
    <s v="TL02-000752"/>
    <d v="2024-05-30T00:00:00"/>
    <s v="LUIS HUERTA"/>
    <m/>
    <m/>
    <m/>
    <m/>
    <s v="271124-E"/>
    <m/>
    <x v="48"/>
    <n v="18"/>
    <d v="2024-05-30T00:00:00"/>
    <n v="1"/>
    <s v="271124-C"/>
    <n v="18730"/>
    <d v="2024-06-12T00:00:00"/>
    <n v="14"/>
    <m/>
    <n v="4400565362"/>
    <m/>
    <d v="2024-07-05T00:00:00"/>
    <x v="72"/>
    <s v="DEMORA"/>
    <n v="37"/>
    <s v="271124-IF"/>
    <s v="EG07-001373"/>
    <s v="F001-001996"/>
    <d v="2024-07-19T00:00:00"/>
    <n v="67"/>
    <x v="1"/>
    <n v="613"/>
    <x v="1"/>
    <m/>
    <m/>
    <m/>
    <m/>
    <m/>
    <m/>
    <s v="PULIR ALOJAMIENTOS"/>
    <s v="REPUESTOS COMPLETOS"/>
    <s v="COMPLETO"/>
  </r>
  <r>
    <x v="264"/>
    <x v="0"/>
    <x v="46"/>
    <s v="SI"/>
    <s v="CATERPILLAR"/>
    <x v="0"/>
    <s v="LH"/>
    <s v="GR003"/>
    <n v="2719321"/>
    <s v="TA198545"/>
    <m/>
    <n v="7500"/>
    <n v="101075540"/>
    <s v="NO"/>
    <s v="TL02-000752"/>
    <d v="2024-05-30T00:00:00"/>
    <s v="LUIS HUERTA"/>
    <m/>
    <m/>
    <m/>
    <m/>
    <s v="271224-E"/>
    <m/>
    <x v="48"/>
    <n v="18"/>
    <d v="2024-05-30T00:00:00"/>
    <n v="1"/>
    <s v="271224-C"/>
    <n v="18730"/>
    <d v="2024-06-12T00:00:00"/>
    <n v="14"/>
    <m/>
    <n v="4400565364"/>
    <m/>
    <d v="2024-07-18T00:00:00"/>
    <x v="72"/>
    <s v="EN TIEMPO"/>
    <n v="37"/>
    <s v="271224-IF"/>
    <s v="EG07-001374"/>
    <s v="F001-001997"/>
    <d v="2024-07-19T00:00:00"/>
    <n v="67"/>
    <x v="1"/>
    <n v="613"/>
    <x v="1"/>
    <m/>
    <m/>
    <m/>
    <m/>
    <m/>
    <m/>
    <s v="PULIR ALOJAMIENTOS"/>
    <s v="ESPERA DE PISTON FECHA DE ENTREGA 16/07"/>
    <s v="PENDIENTE"/>
  </r>
  <r>
    <x v="265"/>
    <x v="1"/>
    <x v="5"/>
    <s v="SI"/>
    <s v="KOMATSU"/>
    <x v="20"/>
    <s v="LH"/>
    <s v="EQ3152"/>
    <s v="EJ2176"/>
    <s v="SAP3423290"/>
    <n v="48242"/>
    <n v="30000"/>
    <s v="ID S240641-1"/>
    <s v="NO"/>
    <s v="EG07-001189"/>
    <d v="2024-05-16T00:00:00"/>
    <s v="LUIS HUERTA"/>
    <m/>
    <m/>
    <m/>
    <m/>
    <s v="271324-E"/>
    <m/>
    <x v="48"/>
    <n v="4"/>
    <d v="2024-05-21T00:00:00"/>
    <n v="6"/>
    <s v="271324-C"/>
    <n v="7826.93"/>
    <d v="2024-05-25T00:00:00"/>
    <n v="5"/>
    <m/>
    <n v="4500499649"/>
    <m/>
    <d v="2024-06-12T00:00:00"/>
    <x v="77"/>
    <s v="DEMORA"/>
    <n v="21"/>
    <s v="271324-IF"/>
    <s v="EG07-001286"/>
    <s v="F001-001955"/>
    <d v="2024-06-21T00:00:00"/>
    <n v="33"/>
    <x v="1"/>
    <n v="613"/>
    <x v="0"/>
    <m/>
    <m/>
    <m/>
    <m/>
    <m/>
    <m/>
    <m/>
    <m/>
    <m/>
  </r>
  <r>
    <x v="266"/>
    <x v="0"/>
    <x v="14"/>
    <s v="SI"/>
    <s v="CATERPILLAR"/>
    <x v="0"/>
    <m/>
    <s v="GR006"/>
    <n v="5530359"/>
    <s v="TA198671"/>
    <m/>
    <n v="12000"/>
    <n v="101149796"/>
    <s v="NO"/>
    <s v="TL02-000769"/>
    <d v="2024-05-16T00:00:00"/>
    <s v="LUIS HUERTA"/>
    <m/>
    <m/>
    <m/>
    <m/>
    <s v="271424-E"/>
    <m/>
    <x v="49"/>
    <n v="2"/>
    <d v="2024-05-28T00:00:00"/>
    <n v="13"/>
    <s v="271424-C"/>
    <n v="3922.33"/>
    <d v="2024-05-29T00:00:00"/>
    <n v="2"/>
    <m/>
    <n v="4400566930"/>
    <m/>
    <d v="2024-06-26T00:00:00"/>
    <x v="66"/>
    <s v="DEMORA"/>
    <n v="30"/>
    <s v="271424-IF"/>
    <s v="EG07-001318"/>
    <s v="F001-001975 "/>
    <d v="2024-07-03T00:00:00"/>
    <n v="44"/>
    <x v="1"/>
    <n v="611"/>
    <x v="0"/>
    <m/>
    <m/>
    <m/>
    <m/>
    <m/>
    <m/>
    <m/>
    <m/>
    <m/>
  </r>
  <r>
    <x v="267"/>
    <x v="0"/>
    <x v="9"/>
    <s v="SI"/>
    <s v="CATERPILLAR"/>
    <x v="0"/>
    <s v="RH"/>
    <s v="GR007"/>
    <n v="6058794"/>
    <s v="TA198629"/>
    <m/>
    <n v="12000"/>
    <n v="101074804"/>
    <s v="NO"/>
    <s v="TL02-000769"/>
    <d v="2024-05-16T00:00:00"/>
    <s v="JIMMY CUBA"/>
    <m/>
    <m/>
    <m/>
    <m/>
    <s v="271524-E"/>
    <m/>
    <x v="49"/>
    <n v="2"/>
    <d v="2024-05-28T00:00:00"/>
    <n v="13"/>
    <s v="271524-C"/>
    <n v="3312.76"/>
    <d v="2024-05-29T00:00:00"/>
    <n v="2"/>
    <m/>
    <n v="4400566924"/>
    <m/>
    <d v="2024-06-28T00:00:00"/>
    <x v="66"/>
    <s v="EN TIEMPO"/>
    <n v="30"/>
    <s v="271524-IF"/>
    <s v="EG07-001317"/>
    <s v="F001-001976"/>
    <d v="2024-07-03T00:00:00"/>
    <n v="44"/>
    <x v="1"/>
    <n v="611"/>
    <x v="0"/>
    <m/>
    <m/>
    <m/>
    <m/>
    <m/>
    <m/>
    <m/>
    <m/>
    <m/>
  </r>
  <r>
    <x v="268"/>
    <x v="0"/>
    <x v="47"/>
    <s v="NO"/>
    <s v="WBM"/>
    <x v="18"/>
    <m/>
    <s v="CR012"/>
    <s v="317-002-1072"/>
    <s v="TA198670"/>
    <m/>
    <n v="12000"/>
    <n v="200853797"/>
    <s v="NO"/>
    <s v="TL02-000769"/>
    <d v="2024-05-16T00:00:00"/>
    <s v="LUIS HUERTA"/>
    <m/>
    <m/>
    <m/>
    <m/>
    <s v="271624-E"/>
    <m/>
    <x v="49"/>
    <n v="2"/>
    <d v="2024-05-28T00:00:00"/>
    <n v="13"/>
    <s v="271624-C"/>
    <n v="3842.64"/>
    <d v="2024-05-29T00:00:00"/>
    <n v="2"/>
    <m/>
    <n v="4400566929"/>
    <m/>
    <d v="2024-06-24T00:00:00"/>
    <x v="68"/>
    <s v="EN TIEMPO"/>
    <n v="27"/>
    <s v="271624-IF"/>
    <s v="EG07-001276"/>
    <s v="F001-001983"/>
    <d v="2024-07-05T00:00:00"/>
    <n v="41"/>
    <x v="1"/>
    <n v="611"/>
    <x v="0"/>
    <m/>
    <m/>
    <m/>
    <m/>
    <m/>
    <m/>
    <m/>
    <m/>
    <m/>
  </r>
  <r>
    <x v="269"/>
    <x v="1"/>
    <x v="10"/>
    <s v="SI"/>
    <s v="CATERPILLAR"/>
    <x v="11"/>
    <s v="RH"/>
    <s v="EQ7108"/>
    <n v="4892406"/>
    <s v="SAP3467986"/>
    <n v="958"/>
    <n v="13000"/>
    <s v="ID S240657-3"/>
    <s v="SI"/>
    <s v="EG07-008009"/>
    <d v="2024-05-16T00:00:00"/>
    <s v="JIMMY CUBA"/>
    <m/>
    <m/>
    <m/>
    <m/>
    <s v="271724-E"/>
    <m/>
    <x v="49"/>
    <n v="2"/>
    <d v="2024-05-28T00:00:00"/>
    <n v="13"/>
    <s v="271724-C"/>
    <n v="3952.27"/>
    <d v="2024-07-11T00:00:00"/>
    <n v="45"/>
    <m/>
    <n v="4500500696"/>
    <m/>
    <d v="2024-07-26T00:00:00"/>
    <x v="75"/>
    <s v="EN TIEMPO"/>
    <n v="16"/>
    <m/>
    <s v="EG07-001390"/>
    <s v="F001-002010"/>
    <d v="2024-08-09T00:00:00"/>
    <n v="73"/>
    <x v="1"/>
    <n v="611"/>
    <x v="4"/>
    <s v="BRUÑIDO, RELLENADO, BARRENADO"/>
    <s v="FABRICAR, RELLENAR, BARRENAR"/>
    <s v="RECTIFICAR CANAL DE SELLO"/>
    <s v="PULIR"/>
    <m/>
    <m/>
    <m/>
    <s v="F.E KIT DE SELLOS: ALMACEN              F.E. REPUESTOS: ALMACEN          F.E CROMADO O BARRA CROMADA: ALMACEN"/>
    <s v="COMPLETO"/>
  </r>
  <r>
    <x v="270"/>
    <x v="1"/>
    <x v="29"/>
    <s v="SI"/>
    <s v="CATERPILLAR"/>
    <x v="5"/>
    <s v="RH"/>
    <s v="EQ6108"/>
    <n v="1303263"/>
    <s v="SAP3480239"/>
    <n v="6217"/>
    <n v="18000"/>
    <s v="ID S240657-2"/>
    <s v="NO"/>
    <s v="EG07-008009"/>
    <d v="2024-05-17T00:00:00"/>
    <s v="JIMMY CUBA"/>
    <m/>
    <m/>
    <m/>
    <m/>
    <s v="271824-E"/>
    <m/>
    <x v="49"/>
    <n v="3"/>
    <d v="2024-05-28T00:00:00"/>
    <n v="12"/>
    <s v="271824-C"/>
    <n v="3180.71"/>
    <d v="2024-06-06T00:00:00"/>
    <n v="10"/>
    <m/>
    <n v="4500500695"/>
    <m/>
    <d v="2024-06-24T00:00:00"/>
    <x v="84"/>
    <s v="DEMORA"/>
    <n v="26"/>
    <s v="271824-IF"/>
    <s v="EG07-001328"/>
    <s v="F001-001979"/>
    <d v="2024-07-05T00:00:00"/>
    <n v="48"/>
    <x v="1"/>
    <n v="611"/>
    <x v="0"/>
    <m/>
    <m/>
    <m/>
    <m/>
    <m/>
    <m/>
    <m/>
    <m/>
    <m/>
  </r>
  <r>
    <x v="271"/>
    <x v="1"/>
    <x v="15"/>
    <s v="SI"/>
    <s v="CATERPILLAR"/>
    <x v="5"/>
    <s v="LH"/>
    <s v="EQ6109"/>
    <n v="2520471"/>
    <s v="SAP3481359"/>
    <n v="8246"/>
    <n v="10000"/>
    <s v="ID S240657-1"/>
    <s v="NO"/>
    <s v="EG07-008009"/>
    <d v="2024-05-17T00:00:00"/>
    <s v="JIMMY CUBA"/>
    <m/>
    <m/>
    <m/>
    <m/>
    <s v="271924-E"/>
    <m/>
    <x v="49"/>
    <n v="3"/>
    <d v="2024-05-28T00:00:00"/>
    <n v="12"/>
    <s v="271924-C"/>
    <n v="5063.91"/>
    <d v="2024-06-06T00:00:00"/>
    <n v="10"/>
    <m/>
    <n v="4500500690"/>
    <m/>
    <d v="2024-06-21T00:00:00"/>
    <x v="81"/>
    <s v="DEMORA"/>
    <n v="23"/>
    <s v="271924-IF"/>
    <s v="EG07-001321"/>
    <s v="F001-001980"/>
    <d v="2024-07-05T00:00:00"/>
    <n v="45"/>
    <x v="1"/>
    <n v="611"/>
    <x v="0"/>
    <m/>
    <m/>
    <m/>
    <m/>
    <m/>
    <m/>
    <m/>
    <m/>
    <m/>
  </r>
  <r>
    <x v="272"/>
    <x v="1"/>
    <x v="8"/>
    <s v="SI"/>
    <s v="CATERPILLAR"/>
    <x v="5"/>
    <s v="RH"/>
    <s v="EQ6106"/>
    <n v="3672258"/>
    <s v="SAP3492467"/>
    <n v="5156"/>
    <n v="10000"/>
    <s v="ID S240689-2"/>
    <s v="NO"/>
    <m/>
    <d v="2024-05-22T00:00:00"/>
    <s v="LUIS HUERTA"/>
    <m/>
    <m/>
    <m/>
    <m/>
    <s v="272024-E"/>
    <m/>
    <x v="50"/>
    <n v="3"/>
    <d v="2024-05-28T00:00:00"/>
    <n v="7"/>
    <s v="272024-C"/>
    <n v="6383.88"/>
    <d v="2024-06-06T00:00:00"/>
    <n v="10"/>
    <m/>
    <n v="4500501796"/>
    <m/>
    <d v="2024-06-24T00:00:00"/>
    <x v="81"/>
    <s v="DEMORA"/>
    <n v="23"/>
    <s v="272024-IF"/>
    <s v="EG07-001324"/>
    <s v="F001-001981"/>
    <d v="2024-07-05T00:00:00"/>
    <n v="40"/>
    <x v="1"/>
    <n v="606"/>
    <x v="0"/>
    <m/>
    <m/>
    <m/>
    <m/>
    <m/>
    <m/>
    <m/>
    <m/>
    <m/>
  </r>
  <r>
    <x v="273"/>
    <x v="1"/>
    <x v="31"/>
    <s v="SI"/>
    <s v="CATERPILLAR"/>
    <x v="11"/>
    <s v="RH"/>
    <s v="EQ7108"/>
    <n v="1170836"/>
    <s v="SAP3467985"/>
    <n v="3481"/>
    <n v="21000"/>
    <s v="ID S240689-1"/>
    <s v="SI"/>
    <s v="EG07-008244"/>
    <d v="2024-05-24T00:00:00"/>
    <s v="LUIS HUERTA"/>
    <m/>
    <m/>
    <m/>
    <m/>
    <s v="272124-E"/>
    <m/>
    <x v="51"/>
    <n v="1"/>
    <d v="2024-06-04T00:00:00"/>
    <n v="12"/>
    <s v="272124-C"/>
    <n v="2023"/>
    <d v="2024-06-16T00:00:00"/>
    <n v="13"/>
    <m/>
    <n v="4500501792"/>
    <m/>
    <d v="2024-07-01T00:00:00"/>
    <x v="75"/>
    <s v="DEMORA"/>
    <n v="41"/>
    <m/>
    <s v="EG07-001391"/>
    <s v="F001-002011"/>
    <d v="2024-08-09T00:00:00"/>
    <n v="64"/>
    <x v="1"/>
    <n v="602"/>
    <x v="4"/>
    <s v="BRUÑIDO, RELLENADO, BARRENADO"/>
    <s v="FABRICAR, RELLENAR, BARRENAR"/>
    <s v="FABRICAR"/>
    <s v="PULIR"/>
    <m/>
    <m/>
    <m/>
    <s v="F.E KIT DE SELLOS: ALMACEN              F.E. REPUESTOS: ALMACEN          F.E CROMADO O BARRA CROMADA: ALMACEN"/>
    <s v="COMPLETO"/>
  </r>
  <r>
    <x v="274"/>
    <x v="1"/>
    <x v="5"/>
    <s v="SI"/>
    <s v="KOMATSU"/>
    <x v="38"/>
    <s v="RH"/>
    <s v="EQ3154"/>
    <s v="EJ2176"/>
    <s v="SAP3496609"/>
    <n v="20545"/>
    <n v="30000"/>
    <s v="ID S240713-1"/>
    <s v="NO"/>
    <s v="EG07-001223"/>
    <d v="2024-05-24T00:00:00"/>
    <s v="LUIS HUERTA"/>
    <m/>
    <m/>
    <m/>
    <m/>
    <s v="272224-E"/>
    <m/>
    <x v="51"/>
    <n v="1"/>
    <d v="2024-06-04T00:00:00"/>
    <n v="12"/>
    <s v="272224-C"/>
    <n v="7826.93"/>
    <d v="2024-06-16T00:00:00"/>
    <n v="13"/>
    <m/>
    <n v="4500502870"/>
    <m/>
    <d v="2024-07-27T00:00:00"/>
    <x v="72"/>
    <s v="EN TIEMPO"/>
    <n v="33"/>
    <s v="272224-IF"/>
    <s v="EG07-001368"/>
    <s v="F001-001999"/>
    <d v="2024-07-19T00:00:00"/>
    <n v="56"/>
    <x v="1"/>
    <n v="602"/>
    <x v="1"/>
    <s v="BRUÑIDO, RELLENADO, BARRENADO"/>
    <s v="CROMADO, RELLENAR, BARRENAR"/>
    <s v="PULIR"/>
    <s v="PULIR"/>
    <m/>
    <m/>
    <m/>
    <s v="F.E KIT DE SELLOS: ALMACEN              F.E. REPUESTOS: ALMACEN          F.E CROMADO O BARRA CROMADA: ALMACEN"/>
    <s v="COMPLETO"/>
  </r>
  <r>
    <x v="275"/>
    <x v="0"/>
    <x v="4"/>
    <s v="NO"/>
    <s v="KOMATSU"/>
    <x v="3"/>
    <s v="LH"/>
    <m/>
    <s v="PC1116"/>
    <m/>
    <m/>
    <m/>
    <n v="101025653"/>
    <s v="NO"/>
    <s v="EG07-000314"/>
    <d v="2024-06-03T00:00:00"/>
    <s v="LUIS HUERTA"/>
    <m/>
    <m/>
    <m/>
    <m/>
    <s v="272324-E"/>
    <m/>
    <x v="52"/>
    <n v="8"/>
    <d v="2024-06-12T00:00:00"/>
    <n v="10"/>
    <s v="272324-C"/>
    <n v="3714.15"/>
    <d v="2024-07-01T00:00:00"/>
    <n v="20"/>
    <m/>
    <n v="4400573282"/>
    <m/>
    <d v="2024-07-03T00:00:00"/>
    <x v="85"/>
    <s v="EN TIEMPO"/>
    <n v="3"/>
    <s v="272324-IF"/>
    <s v="EG07-001339"/>
    <s v="F001-001994"/>
    <d v="2024-07-12T00:00:00"/>
    <n v="38"/>
    <x v="1"/>
    <n v="599"/>
    <x v="0"/>
    <m/>
    <m/>
    <m/>
    <m/>
    <m/>
    <m/>
    <m/>
    <m/>
    <m/>
  </r>
  <r>
    <x v="276"/>
    <x v="0"/>
    <x v="4"/>
    <s v="NO"/>
    <s v="KOMATSU"/>
    <x v="3"/>
    <s v="RH"/>
    <m/>
    <s v="PC1116"/>
    <m/>
    <m/>
    <m/>
    <n v="101025653"/>
    <s v="NO"/>
    <s v="EG07-000314"/>
    <d v="2024-06-03T00:00:00"/>
    <s v="LUIS HUERTA"/>
    <m/>
    <m/>
    <m/>
    <m/>
    <s v="272424-E"/>
    <m/>
    <x v="52"/>
    <n v="8"/>
    <d v="2024-06-12T00:00:00"/>
    <n v="10"/>
    <s v="272424-C"/>
    <n v="3714.15"/>
    <d v="2024-07-01T00:00:00"/>
    <n v="20"/>
    <m/>
    <n v="4400573281"/>
    <m/>
    <d v="2024-07-03T00:00:00"/>
    <x v="85"/>
    <s v="EN TIEMPO"/>
    <n v="3"/>
    <s v="272424-IF"/>
    <s v="EG07-001340"/>
    <s v="F001-001993"/>
    <d v="2024-07-12T00:00:00"/>
    <n v="38"/>
    <x v="1"/>
    <n v="599"/>
    <x v="0"/>
    <m/>
    <m/>
    <m/>
    <m/>
    <m/>
    <m/>
    <m/>
    <m/>
    <m/>
  </r>
  <r>
    <x v="277"/>
    <x v="0"/>
    <x v="11"/>
    <s v="SI"/>
    <s v="KOMATSU"/>
    <x v="3"/>
    <s v="RH"/>
    <s v="HT027"/>
    <s v="EM8355"/>
    <s v="TA198703"/>
    <m/>
    <n v="30000"/>
    <n v="100998267"/>
    <s v="NO"/>
    <s v="TL04-002200"/>
    <d v="2024-06-05T00:00:00"/>
    <s v="LUIS HUERTA"/>
    <m/>
    <m/>
    <m/>
    <m/>
    <s v="272524-E"/>
    <m/>
    <x v="53"/>
    <n v="7"/>
    <d v="2024-06-12T00:00:00"/>
    <n v="8"/>
    <s v="272524-C"/>
    <n v="20282.63"/>
    <d v="2024-06-13T00:00:00"/>
    <n v="2"/>
    <m/>
    <n v="4400568723"/>
    <m/>
    <d v="2024-06-05T00:00:00"/>
    <x v="86"/>
    <s v="DEMORA"/>
    <n v="58"/>
    <s v="272524-IF"/>
    <s v="EG07-001410"/>
    <s v="F001-002023"/>
    <d v="2024-08-19T00:00:00"/>
    <n v="72"/>
    <x v="1"/>
    <n v="596"/>
    <x v="1"/>
    <s v="BRUÑIDO, RELLENADO, BARRENADO"/>
    <s v="CROMADO, RELLENAR, BARRENAR"/>
    <s v="PULIR"/>
    <s v="PULIR"/>
    <s v="CROMAR"/>
    <s v="CROMAR"/>
    <m/>
    <s v="F.E KIT DE SELLOS: ALMACEN              F.E. REPUESTOS: ALMACEN          F.E CROMADO O BARRA CROMADA: ALMACEN"/>
    <s v="COMPLETO"/>
  </r>
  <r>
    <x v="278"/>
    <x v="0"/>
    <x v="11"/>
    <s v="SI"/>
    <s v="KOMATSU"/>
    <x v="3"/>
    <s v="LH"/>
    <s v="HT027"/>
    <s v="EM8355"/>
    <s v="TA198698"/>
    <m/>
    <n v="30000"/>
    <n v="100998266"/>
    <s v="NO"/>
    <s v="TL04-002200"/>
    <d v="2024-06-05T00:00:00"/>
    <s v="LUIS HUERTA"/>
    <m/>
    <m/>
    <m/>
    <m/>
    <s v="272624-E"/>
    <m/>
    <x v="53"/>
    <n v="7"/>
    <d v="2024-06-12T00:00:00"/>
    <n v="8"/>
    <s v="272624-C"/>
    <n v="20282.63"/>
    <d v="2024-06-13T00:00:00"/>
    <n v="2"/>
    <m/>
    <n v="4400568722"/>
    <m/>
    <d v="2024-06-05T00:00:00"/>
    <x v="86"/>
    <s v="DEMORA"/>
    <n v="58"/>
    <m/>
    <s v="EG07-001411"/>
    <s v="F001-002022"/>
    <d v="2024-08-19T00:00:00"/>
    <n v="72"/>
    <x v="1"/>
    <n v="596"/>
    <x v="1"/>
    <s v="BRUÑIDO, RELLENADO, BARRENADO"/>
    <s v="CROMADO, RELLENAR, BARRENAR"/>
    <s v="PULIR"/>
    <s v="PULIR"/>
    <s v="CROMAR"/>
    <s v="CROMAR"/>
    <m/>
    <s v="F.E KIT DE SELLOS: ALMACEN              F.E. REPUESTOS: ALMACEN          F.E CROMADO O BARRA CROMADA: ALMACEN"/>
    <s v="COMPLETO"/>
  </r>
  <r>
    <x v="279"/>
    <x v="0"/>
    <x v="8"/>
    <s v="SI"/>
    <s v="CATERPILLAR"/>
    <x v="6"/>
    <s v="LH"/>
    <s v="RT003"/>
    <s v="516-8027"/>
    <s v="TA198694"/>
    <m/>
    <n v="8000"/>
    <n v="101007981"/>
    <s v="NO"/>
    <s v="TL04-002200"/>
    <d v="2024-06-06T00:00:00"/>
    <s v="LUIS HUERTA"/>
    <m/>
    <m/>
    <m/>
    <m/>
    <s v="272724-E"/>
    <m/>
    <x v="53"/>
    <n v="8"/>
    <d v="2024-06-12T00:00:00"/>
    <n v="7"/>
    <s v="272724-C"/>
    <n v="6765.46"/>
    <d v="2024-06-14T00:00:00"/>
    <n v="3"/>
    <m/>
    <n v="4400568715"/>
    <m/>
    <d v="2024-07-12T00:00:00"/>
    <x v="82"/>
    <s v="DEMORA"/>
    <n v="62"/>
    <s v="272724-IF"/>
    <s v="EG07-001420"/>
    <s v="F001-002019"/>
    <d v="2024-08-16T00:00:00"/>
    <n v="77"/>
    <x v="1"/>
    <n v="596"/>
    <x v="4"/>
    <s v="FABRICAR CILINDRO, DADOS DE ANCLAJE, RELLENAR, BARRENAR OREJAS"/>
    <s v="FABRICAR, RELLENAR, BARRENAR"/>
    <s v="RELLENAR Ø EXTERIOR"/>
    <s v="PULIR"/>
    <m/>
    <m/>
    <m/>
    <s v="F.E KIT DE SELLOS: ALMACEN              F.E. REPUESTOS: ALMACEN          F.E CROMADO O BARRA CROMADA: ALMACEN"/>
    <s v="COMPLETO"/>
  </r>
  <r>
    <x v="280"/>
    <x v="0"/>
    <x v="15"/>
    <s v="SI"/>
    <s v="KOMATSU"/>
    <x v="10"/>
    <s v="LH"/>
    <s v="DZ004"/>
    <s v="7070-300-153"/>
    <s v="TA198211"/>
    <m/>
    <n v="12000"/>
    <n v="101099292"/>
    <s v="NO"/>
    <s v="TL04-002200"/>
    <d v="2024-06-05T00:00:00"/>
    <s v="LUIS HUERTA"/>
    <m/>
    <m/>
    <m/>
    <m/>
    <s v="272824-E"/>
    <m/>
    <x v="53"/>
    <n v="7"/>
    <d v="2024-06-12T00:00:00"/>
    <n v="8"/>
    <s v="272824-C"/>
    <n v="6940.95"/>
    <d v="2024-06-13T00:00:00"/>
    <n v="2"/>
    <m/>
    <n v="4400568721"/>
    <m/>
    <d v="2024-07-08T00:00:00"/>
    <x v="87"/>
    <s v="DEMORA"/>
    <n v="54"/>
    <s v="272824-IF"/>
    <s v="EG07-001403"/>
    <s v="F001-002025"/>
    <d v="2024-08-19T00:00:00"/>
    <n v="68"/>
    <x v="1"/>
    <n v="596"/>
    <x v="1"/>
    <s v="BRUÑIDO, FABRICAR BOCINAS "/>
    <s v="CROMAR, RELLENADO, BARRENADO, FABRICAR BOCINA"/>
    <s v="RECTIFICAR CANAL DE SELLO"/>
    <s v="PULIR"/>
    <m/>
    <m/>
    <m/>
    <s v="F.E KIT DE SELLOS: ALMACEN              F.E. REPUESTOS: ALMACEN          F.E CROMADO O BARRA CROMADA: ALMACEN"/>
    <s v="COMPLETO"/>
  </r>
  <r>
    <x v="281"/>
    <x v="0"/>
    <x v="15"/>
    <s v="SI"/>
    <s v="KOMATSU"/>
    <x v="10"/>
    <s v="LH"/>
    <s v="DZ001"/>
    <s v="7070-300-153"/>
    <s v="TA198798"/>
    <m/>
    <n v="12000"/>
    <n v="101162622"/>
    <s v="NO"/>
    <s v="TL04-002200"/>
    <d v="2024-06-05T00:00:00"/>
    <s v="LUIS HUERTA"/>
    <m/>
    <m/>
    <m/>
    <m/>
    <s v="272924-E"/>
    <m/>
    <x v="53"/>
    <n v="7"/>
    <d v="2024-06-17T00:00:00"/>
    <n v="13"/>
    <s v="272924-C"/>
    <n v="6940.95"/>
    <d v="2024-07-09T00:00:00"/>
    <n v="23"/>
    <m/>
    <n v="4400572532"/>
    <m/>
    <d v="2024-08-05T00:00:00"/>
    <x v="87"/>
    <s v="EN TIEMPO"/>
    <n v="28"/>
    <s v="272924-IF"/>
    <s v="EG07-001402"/>
    <s v="F001-002024"/>
    <d v="2024-08-19T00:00:00"/>
    <n v="68"/>
    <x v="1"/>
    <n v="596"/>
    <x v="1"/>
    <s v="BRUÑIDO, FABRICAR BOCINAS "/>
    <s v="CROMAR, RELLENADO, BARRENADO, FABRICAR BOCINA"/>
    <s v="RECTIFICAR CANAL DE SELLO"/>
    <s v="PULIR"/>
    <m/>
    <m/>
    <m/>
    <s v="F.E KIT DE SELLOS: ALMACEN              F.E. REPUESTOS: ALMACEN          F.E CROMADO O BARRA CROMADA: ALMACEN"/>
    <s v="COMPLETO"/>
  </r>
  <r>
    <x v="282"/>
    <x v="0"/>
    <x v="5"/>
    <s v="SI"/>
    <s v="KOMATSU"/>
    <x v="4"/>
    <s v="RH"/>
    <s v="HT111"/>
    <s v="58B-5010-100"/>
    <s v="TA198679"/>
    <s v="-"/>
    <n v="30000"/>
    <n v="101150067"/>
    <s v="NO"/>
    <s v="TL04-002200"/>
    <d v="2024-06-05T00:00:00"/>
    <s v="LUIS HUERTA"/>
    <m/>
    <m/>
    <m/>
    <m/>
    <s v="273024-E"/>
    <m/>
    <x v="53"/>
    <n v="7"/>
    <d v="2024-06-12T00:00:00"/>
    <n v="8"/>
    <s v="273024-C"/>
    <n v="17122.52"/>
    <d v="2024-06-13T00:00:00"/>
    <n v="2"/>
    <m/>
    <n v="4400567471"/>
    <m/>
    <d v="2024-07-05T00:00:00"/>
    <x v="88"/>
    <s v="DEMORA"/>
    <n v="49"/>
    <s v="273024-IF"/>
    <s v="EG07-001399"/>
    <s v="F001-002029"/>
    <d v="2024-08-23T00:00:00"/>
    <n v="63"/>
    <x v="1"/>
    <n v="596"/>
    <x v="1"/>
    <s v="BRUÑIR, RELLENAR Y BARRENAR"/>
    <s v="CROMADO, RELLENAR, BARRENAR"/>
    <s v="PULIR"/>
    <s v="PULIR"/>
    <m/>
    <m/>
    <m/>
    <s v="F.E KIT DE SELLOS: ALMACEN              F.E. REPUESTOS: ALMACEN          F.E CROMADO O BARRA CROMADA: ALMACEN"/>
    <s v="COMPLETO"/>
  </r>
  <r>
    <x v="283"/>
    <x v="0"/>
    <x v="8"/>
    <s v="SI"/>
    <s v="CATERPILLAR"/>
    <x v="5"/>
    <s v="RH"/>
    <s v="DZ010"/>
    <s v="517-3766"/>
    <s v="TA198693"/>
    <m/>
    <n v="12000"/>
    <n v="101048014"/>
    <s v="NO"/>
    <s v="TL04-002200"/>
    <d v="2024-06-05T00:00:00"/>
    <s v="LUIS HUERTA"/>
    <m/>
    <m/>
    <m/>
    <m/>
    <s v="273124-E"/>
    <m/>
    <x v="53"/>
    <n v="7"/>
    <d v="2024-06-05T00:00:00"/>
    <n v="1"/>
    <s v="273124-C"/>
    <n v="9274.24"/>
    <d v="2024-06-07T00:00:00"/>
    <n v="3"/>
    <m/>
    <n v="4400568716"/>
    <m/>
    <d v="2024-06-06T00:00:00"/>
    <x v="78"/>
    <s v="EN TIEMPO"/>
    <n v="0"/>
    <s v="273124-IF"/>
    <s v="EG07-001256"/>
    <s v="F001-001984"/>
    <d v="2024-07-05T00:00:00"/>
    <n v="8"/>
    <x v="1"/>
    <n v="596"/>
    <x v="0"/>
    <m/>
    <m/>
    <m/>
    <m/>
    <m/>
    <m/>
    <m/>
    <m/>
    <m/>
  </r>
  <r>
    <x v="284"/>
    <x v="4"/>
    <x v="48"/>
    <s v="NO"/>
    <s v="GENERICO"/>
    <x v="39"/>
    <m/>
    <s v="BK001"/>
    <m/>
    <m/>
    <m/>
    <m/>
    <m/>
    <s v="NO"/>
    <s v="EG07-001245"/>
    <d v="2024-06-04T00:00:00"/>
    <s v="LUIS HUERTA"/>
    <m/>
    <m/>
    <m/>
    <m/>
    <s v="273224-E"/>
    <m/>
    <x v="53"/>
    <n v="6"/>
    <d v="2024-05-28T00:00:00"/>
    <n v="-6"/>
    <s v="273224-C"/>
    <n v="2198.5300000000002"/>
    <d v="2024-05-28T00:00:00"/>
    <n v="1"/>
    <m/>
    <n v="4600036911"/>
    <m/>
    <d v="2024-07-22T00:00:00"/>
    <x v="89"/>
    <s v="DEMORA"/>
    <n v="58"/>
    <s v="273224-IF"/>
    <s v="EG07-001385"/>
    <s v="F001-002005"/>
    <d v="2024-07-31T00:00:00"/>
    <n v="56"/>
    <x v="1"/>
    <n v="596"/>
    <x v="1"/>
    <s v="BRUÑIDO"/>
    <s v="CROMADO"/>
    <s v="PULIR"/>
    <s v="PULIR"/>
    <m/>
    <m/>
    <m/>
    <s v="F.E KIT DE SELLOS: ALMACEN              F.E. REPUESTOS: ALMACEN          F.E CROMADO O BARRA CROMADA: ALMACEN"/>
    <s v="COMPLETO"/>
  </r>
  <r>
    <x v="285"/>
    <x v="4"/>
    <x v="48"/>
    <s v="NO"/>
    <s v="GENERICO"/>
    <x v="40"/>
    <m/>
    <s v="BK001"/>
    <m/>
    <m/>
    <m/>
    <m/>
    <m/>
    <s v="NO"/>
    <s v="EG07-001245"/>
    <d v="2024-06-04T00:00:00"/>
    <s v="LUIS HUERTA"/>
    <m/>
    <m/>
    <m/>
    <m/>
    <s v="273324-E"/>
    <m/>
    <x v="53"/>
    <n v="6"/>
    <d v="2024-05-28T00:00:00"/>
    <n v="-6"/>
    <s v="273324-C"/>
    <n v="1822.11"/>
    <d v="2024-05-28T00:00:00"/>
    <n v="1"/>
    <m/>
    <s v="4600036911 / 4500049414"/>
    <m/>
    <d v="2024-07-22T00:00:00"/>
    <x v="89"/>
    <s v="DEMORA"/>
    <n v="58"/>
    <s v="273324-IF"/>
    <s v="EG07-001385"/>
    <s v="F001-002005"/>
    <d v="2024-07-31T00:00:00"/>
    <n v="56"/>
    <x v="1"/>
    <n v="596"/>
    <x v="4"/>
    <s v="BRUÑIDO"/>
    <s v="CROMADO"/>
    <s v="PULIR"/>
    <s v="FABRICAR"/>
    <m/>
    <m/>
    <m/>
    <s v="F.E KIT DE SELLOS: ALMACEN              F.E. REPUESTOS: ALMACEN          F.E CROMADO O BARRA CROMADA: ALMACEN"/>
    <s v="COMPLETO"/>
  </r>
  <r>
    <x v="286"/>
    <x v="4"/>
    <x v="48"/>
    <s v="NO"/>
    <s v="GENERICO"/>
    <x v="41"/>
    <m/>
    <s v="BK001"/>
    <m/>
    <m/>
    <m/>
    <m/>
    <m/>
    <s v="NO"/>
    <s v="EG07-001245"/>
    <d v="2024-06-04T00:00:00"/>
    <s v="LUIS HUERTA"/>
    <m/>
    <m/>
    <m/>
    <m/>
    <s v="273424-E"/>
    <m/>
    <x v="53"/>
    <n v="6"/>
    <d v="2024-05-28T00:00:00"/>
    <n v="-6"/>
    <s v="273424-C"/>
    <n v="1465.75"/>
    <d v="2024-05-28T00:00:00"/>
    <n v="1"/>
    <m/>
    <s v="4600036911 / 4500049414"/>
    <m/>
    <d v="2024-07-22T00:00:00"/>
    <x v="89"/>
    <s v="DEMORA"/>
    <n v="58"/>
    <s v="273424-IF"/>
    <s v="EG07-001385"/>
    <s v="F001-002005"/>
    <d v="2024-07-31T00:00:00"/>
    <n v="56"/>
    <x v="1"/>
    <n v="596"/>
    <x v="4"/>
    <s v="BRUÑIDO"/>
    <s v="CROMADO"/>
    <s v="PULIR"/>
    <s v="FABRICAR"/>
    <m/>
    <m/>
    <m/>
    <s v="F.E KIT DE SELLOS: ALMACEN              F.E. REPUESTOS: ALMACEN          F.E CROMADO O BARRA CROMADA: ALMACEN"/>
    <s v="COMPLETO"/>
  </r>
  <r>
    <x v="287"/>
    <x v="1"/>
    <x v="15"/>
    <s v="NO"/>
    <s v="CATERPILLAR"/>
    <x v="42"/>
    <s v="LH"/>
    <s v="EQ6101"/>
    <n v="2505861"/>
    <s v="SAP2983692"/>
    <n v="14440"/>
    <n v="15000"/>
    <s v="ID S240752-1"/>
    <s v="NO"/>
    <s v="EG07-008529"/>
    <d v="2024-06-12T00:00:00"/>
    <s v="LUIS HUERTA"/>
    <m/>
    <m/>
    <m/>
    <m/>
    <s v="273524-E"/>
    <m/>
    <x v="54"/>
    <n v="7"/>
    <d v="2024-06-19T00:00:00"/>
    <n v="8"/>
    <s v="273524-C"/>
    <n v="2916.79"/>
    <d v="2024-07-11T00:00:00"/>
    <n v="23"/>
    <m/>
    <n v="4500504941"/>
    <m/>
    <m/>
    <x v="72"/>
    <s v="DEMORA"/>
    <n v="8"/>
    <s v="273524-IF"/>
    <s v="EG07-001367"/>
    <s v="F001-002000"/>
    <d v="2024-07-19T00:00:00"/>
    <n v="43"/>
    <x v="1"/>
    <n v="589"/>
    <x v="1"/>
    <s v="BRUÑIDO"/>
    <s v="CROMADO"/>
    <s v="PULIR"/>
    <s v="PULIR"/>
    <m/>
    <m/>
    <m/>
    <s v="F.E KIT DE SELLOS: ALMACEN              F.E. REPUESTOS: ALMACEN          F.E CROMADO O BARRA CROMADA: ALMACEN"/>
    <s v="COMPLETO"/>
  </r>
  <r>
    <x v="288"/>
    <x v="1"/>
    <x v="20"/>
    <s v="NO"/>
    <s v="CATERPILLAR"/>
    <x v="15"/>
    <m/>
    <s v="EQ8110"/>
    <n v="4340194"/>
    <s v="SAP3508656"/>
    <n v="6659"/>
    <n v="5000"/>
    <s v="ID S240752-3"/>
    <s v="NO"/>
    <s v="EG07-008529"/>
    <d v="2024-06-12T00:00:00"/>
    <s v="LUIS HUERTA"/>
    <m/>
    <m/>
    <m/>
    <m/>
    <s v="273624-E"/>
    <m/>
    <x v="54"/>
    <n v="7"/>
    <d v="2024-06-19T00:00:00"/>
    <n v="8"/>
    <s v="273624-C"/>
    <n v="7924.48"/>
    <d v="2024-07-11T00:00:00"/>
    <n v="23"/>
    <m/>
    <n v="4500504949"/>
    <m/>
    <d v="2024-08-09T00:00:00"/>
    <x v="90"/>
    <s v="EN TIEMPO"/>
    <n v="28"/>
    <s v="273624-IF"/>
    <s v="EG07-001408"/>
    <s v="F001-002044"/>
    <d v="2024-08-29T00:00:00"/>
    <n v="63"/>
    <x v="1"/>
    <n v="589"/>
    <x v="4"/>
    <s v="BRUÑIDO, PULIDO DE ALOJAMIENTO"/>
    <s v="FABRICAR, RELLENADO, BARRENADO"/>
    <s v="PULIR"/>
    <s v="PULIR"/>
    <m/>
    <m/>
    <m/>
    <s v="F.E KIT DE SELLOS:COMPLETO   F.E. REPUESTOS: COMPLETO       F.E  BARRA CROMADA: COMPLETO"/>
    <s v="COMPLETO"/>
  </r>
  <r>
    <x v="289"/>
    <x v="1"/>
    <x v="15"/>
    <s v="NO"/>
    <s v="CATERPILLAR"/>
    <x v="8"/>
    <s v="LH"/>
    <s v="EQ6114"/>
    <n v="4652717"/>
    <s v="SAP3490844"/>
    <n v="7542"/>
    <n v="10000"/>
    <s v="ID S240734-1"/>
    <s v="NO"/>
    <s v="EG07-008529"/>
    <d v="2024-06-06T00:00:00"/>
    <s v="LUIS HUERTA"/>
    <m/>
    <m/>
    <m/>
    <m/>
    <s v="272724-E"/>
    <m/>
    <x v="54"/>
    <n v="1"/>
    <d v="2024-06-19T00:00:00"/>
    <n v="14"/>
    <s v="273724-C"/>
    <n v="11463.38"/>
    <d v="2024-07-11T00:00:00"/>
    <n v="23"/>
    <m/>
    <n v="4500503561"/>
    <m/>
    <d v="2024-08-07T00:00:00"/>
    <x v="82"/>
    <s v="DEMORA"/>
    <n v="35"/>
    <s v="273724-IF"/>
    <s v="EG07-001419"/>
    <s v="F001-002042"/>
    <d v="2024-08-26T00:00:00"/>
    <n v="70"/>
    <x v="1"/>
    <n v="589"/>
    <x v="1"/>
    <s v="BRUÑIDO"/>
    <s v="CROMADO, RELLENADO, BARRENADO"/>
    <s v="RECTIFICAR CANAL DE SELLO"/>
    <s v="PULIR"/>
    <m/>
    <m/>
    <m/>
    <s v="F.E KIT DE SELLOS: ALMACEN              F.E. REPUESTOS: ALMACEN          F.E CROMADO O BARRA CROMADA: ALMACEN"/>
    <s v="COMPLETO"/>
  </r>
  <r>
    <x v="290"/>
    <x v="1"/>
    <x v="15"/>
    <s v="SI"/>
    <s v="CATERPILLAR"/>
    <x v="5"/>
    <s v="LH"/>
    <s v="EQ6108"/>
    <n v="2520471"/>
    <s v="SAP3181884"/>
    <n v="10893"/>
    <n v="10000"/>
    <s v="ID S240752-2"/>
    <s v="NO"/>
    <s v="EG07-008529"/>
    <d v="2024-06-10T00:00:00"/>
    <s v="LUIS HUERTA"/>
    <m/>
    <m/>
    <m/>
    <m/>
    <s v="273824-E"/>
    <m/>
    <x v="54"/>
    <n v="5"/>
    <d v="2024-06-19T00:00:00"/>
    <n v="10"/>
    <s v="273824-C"/>
    <n v="5014.3599999999997"/>
    <d v="2024-07-11T00:00:00"/>
    <n v="23"/>
    <m/>
    <n v="4500504948"/>
    <m/>
    <d v="2024-08-07T00:00:00"/>
    <x v="91"/>
    <s v="EN TIEMPO"/>
    <n v="9"/>
    <s v="273824-IF"/>
    <s v="EG07-001379"/>
    <s v="F001-002043"/>
    <d v="2024-08-26T00:00:00"/>
    <n v="44"/>
    <x v="1"/>
    <n v="589"/>
    <x v="1"/>
    <s v="BRUÑIDO"/>
    <s v="CROMADO, RELLENADO, BARRENADO"/>
    <s v="RECTIFICAR CANAL DE SELLO"/>
    <s v="PULIR"/>
    <m/>
    <m/>
    <m/>
    <s v="F.E KIT DE SELLOS: ALMACEN              F.E. REPUESTOS: ALMACEN          F.E CROMADO O BARRA CROMADA: ALMACEN"/>
    <s v="COMPLETO"/>
  </r>
  <r>
    <x v="291"/>
    <x v="1"/>
    <x v="5"/>
    <s v="NO"/>
    <s v="CATERPILLAR"/>
    <x v="2"/>
    <s v="LH"/>
    <s v="EQ3121"/>
    <n v="2898620"/>
    <s v="SAP3513388"/>
    <n v="5538"/>
    <n v="30000"/>
    <s v="ID S250751-1"/>
    <s v="SI"/>
    <s v="EG07-008529"/>
    <d v="2024-06-10T00:00:00"/>
    <s v="LUIS HUERTA"/>
    <m/>
    <m/>
    <m/>
    <m/>
    <s v="273924-E"/>
    <m/>
    <x v="54"/>
    <n v="5"/>
    <d v="2024-06-25T00:00:00"/>
    <n v="16"/>
    <s v="273924-C"/>
    <n v="44729.58"/>
    <d v="2024-09-20T00:00:00"/>
    <n v="88"/>
    <m/>
    <n v="4500504955"/>
    <m/>
    <d v="2024-10-17T00:00:00"/>
    <x v="92"/>
    <s v="DEMORA"/>
    <n v="29"/>
    <s v="273924-IF"/>
    <s v="EG07-001617"/>
    <d v="2024-10-21T00:00:00"/>
    <s v="F001-002145"/>
    <n v="135"/>
    <x v="1"/>
    <n v="589"/>
    <x v="4"/>
    <s v="FABRICAR CILINDRO, RELLENADO, BARRENADO"/>
    <s v="CROMADO, RELLENADO, BARRENADO"/>
    <s v="FABRICAR"/>
    <s v="PULIR"/>
    <m/>
    <m/>
    <m/>
    <m/>
    <s v="PENDIENTE"/>
  </r>
  <r>
    <x v="292"/>
    <x v="0"/>
    <x v="21"/>
    <s v="SI"/>
    <s v="CATERPILLAR"/>
    <x v="25"/>
    <s v="RH"/>
    <s v="LD007"/>
    <s v="112-5003"/>
    <s v="TA198728"/>
    <m/>
    <n v="14000"/>
    <n v="101074982"/>
    <s v="NO"/>
    <s v="TL04-002299"/>
    <d v="2024-06-12T00:00:00"/>
    <s v="LUIS HUERTA"/>
    <m/>
    <m/>
    <m/>
    <m/>
    <s v="274024-E"/>
    <m/>
    <x v="54"/>
    <n v="7"/>
    <d v="2024-06-19T00:00:00"/>
    <n v="8"/>
    <s v="274024-C"/>
    <n v="4885.13"/>
    <d v="2024-07-01T00:00:00"/>
    <n v="13"/>
    <m/>
    <n v="4400570294"/>
    <m/>
    <d v="2024-08-16T00:00:00"/>
    <x v="93"/>
    <s v="EN TIEMPO"/>
    <n v="47"/>
    <s v="274024-IF"/>
    <s v="EG07-001432"/>
    <s v="F001-002030"/>
    <d v="2024-08-26T00:00:00"/>
    <n v="72"/>
    <x v="1"/>
    <n v="589"/>
    <x v="1"/>
    <s v="BRUÑIDO"/>
    <s v="CROMADO"/>
    <s v="PULIR"/>
    <s v="PULIR"/>
    <m/>
    <m/>
    <m/>
    <s v="F.E KIT DE SELLOS: ALMACEN              F.E. REPUESTOS: ALMACEN          F.E CROMADO O BARRA CROMADA: ALMACEN"/>
    <s v="COMPLETO"/>
  </r>
  <r>
    <x v="293"/>
    <x v="0"/>
    <x v="8"/>
    <s v="SI"/>
    <s v="CATERPILLAR"/>
    <x v="9"/>
    <s v="RH"/>
    <s v="CR002"/>
    <s v="264-3233"/>
    <s v="TA197922"/>
    <m/>
    <n v="15000"/>
    <n v="101040644"/>
    <s v="NO"/>
    <s v="TL04-002299"/>
    <d v="2024-06-12T00:00:00"/>
    <s v="LUIS HUERTA"/>
    <m/>
    <m/>
    <m/>
    <m/>
    <s v="274124-E"/>
    <m/>
    <x v="54"/>
    <n v="7"/>
    <d v="2024-06-19T00:00:00"/>
    <n v="8"/>
    <s v="274124-C"/>
    <n v="1849.43"/>
    <d v="2024-07-01T00:00:00"/>
    <n v="13"/>
    <m/>
    <n v="4400570296"/>
    <m/>
    <d v="2024-08-16T00:00:00"/>
    <x v="93"/>
    <s v="EN TIEMPO"/>
    <n v="47"/>
    <s v="274124-IF"/>
    <s v="EG07-001433"/>
    <s v="F001-002031"/>
    <d v="2024-08-26T00:00:00"/>
    <n v="72"/>
    <x v="1"/>
    <n v="589"/>
    <x v="1"/>
    <s v="BRUÑIDO"/>
    <s v="CROMADO"/>
    <s v="PULIR"/>
    <s v="PULIR"/>
    <m/>
    <m/>
    <m/>
    <s v="F.E KIT DE SELLOS: ALMACEN              F.E. REPUESTOS: ALMACEN          F.E CROMADO O BARRA CROMADA: ALMACEN"/>
    <s v="COMPLETO"/>
  </r>
  <r>
    <x v="294"/>
    <x v="0"/>
    <x v="3"/>
    <s v="NO"/>
    <s v="KOMATSU"/>
    <x v="3"/>
    <s v="RH"/>
    <s v="HT032"/>
    <s v="PC2732"/>
    <s v="TA198395"/>
    <m/>
    <n v="30000"/>
    <n v="101132553"/>
    <s v="NO"/>
    <s v="TL04-002299"/>
    <d v="2024-06-10T00:00:00"/>
    <s v="LUIS HUERTA"/>
    <m/>
    <m/>
    <m/>
    <m/>
    <s v="274224-E"/>
    <m/>
    <x v="54"/>
    <n v="5"/>
    <d v="2024-06-19T00:00:00"/>
    <n v="10"/>
    <s v="274224-C"/>
    <n v="5489.15"/>
    <d v="2024-07-01T00:00:00"/>
    <n v="13"/>
    <m/>
    <n v="4400570700"/>
    <m/>
    <d v="2024-07-04T00:00:00"/>
    <x v="94"/>
    <s v="EN TIEMPO"/>
    <n v="4"/>
    <s v="274224-IF"/>
    <s v="EG07-001344"/>
    <s v="F001-001988"/>
    <d v="2024-07-12T00:00:00"/>
    <n v="29"/>
    <x v="1"/>
    <n v="589"/>
    <x v="0"/>
    <m/>
    <m/>
    <m/>
    <m/>
    <m/>
    <m/>
    <m/>
    <s v="F.E KIT DE SELLOS: 19/07     F.E. REPUESTOS:19/07       F.E CROMADO O BARRA CROMADA: 19/07/2024"/>
    <m/>
  </r>
  <r>
    <x v="295"/>
    <x v="0"/>
    <x v="3"/>
    <s v="NO"/>
    <s v="KOMATSU"/>
    <x v="3"/>
    <s v="RH"/>
    <s v="HT017"/>
    <s v="PC2732"/>
    <s v="TA198215"/>
    <m/>
    <n v="30000"/>
    <n v="101121831"/>
    <s v="NO"/>
    <s v="TL04-002299"/>
    <d v="2024-06-10T00:00:00"/>
    <s v="LUIS HUERTA"/>
    <m/>
    <m/>
    <m/>
    <m/>
    <s v="274324-E"/>
    <m/>
    <x v="54"/>
    <n v="5"/>
    <d v="2024-06-19T00:00:00"/>
    <n v="10"/>
    <s v="274324-C"/>
    <n v="5489.15"/>
    <d v="2024-07-01T00:00:00"/>
    <n v="13"/>
    <m/>
    <n v="4400570699"/>
    <m/>
    <d v="2024-07-04T00:00:00"/>
    <x v="94"/>
    <s v="EN TIEMPO"/>
    <n v="4"/>
    <s v="274324-IF"/>
    <s v="EG07-001345"/>
    <s v="F001-001989"/>
    <d v="2024-07-12T00:00:00"/>
    <n v="29"/>
    <x v="1"/>
    <n v="589"/>
    <x v="0"/>
    <m/>
    <m/>
    <m/>
    <m/>
    <m/>
    <m/>
    <m/>
    <s v="F.E KIT DE SELLOS: 19/07     F.E. REPUESTOS:19/07       F.E CROMADO O BARRA CROMADA: 19/07/2024"/>
    <m/>
  </r>
  <r>
    <x v="296"/>
    <x v="0"/>
    <x v="15"/>
    <s v="SI"/>
    <s v="KOMATSU"/>
    <x v="43"/>
    <s v="RH"/>
    <s v="DZ007"/>
    <s v="7070-300-153"/>
    <s v="TA198735"/>
    <m/>
    <n v="12000"/>
    <n v="101156670"/>
    <s v="NO"/>
    <s v="TL04-002299"/>
    <d v="2024-06-11T00:00:00"/>
    <s v="LUIS HUERTA"/>
    <m/>
    <m/>
    <m/>
    <m/>
    <s v="274424-E"/>
    <m/>
    <x v="54"/>
    <n v="6"/>
    <d v="2024-06-19T00:00:00"/>
    <n v="9"/>
    <s v="274424-C"/>
    <m/>
    <m/>
    <s v=""/>
    <m/>
    <m/>
    <m/>
    <m/>
    <x v="0"/>
    <s v=""/>
    <s v=""/>
    <m/>
    <m/>
    <m/>
    <m/>
    <n v="589"/>
    <x v="0"/>
    <n v="589"/>
    <x v="1"/>
    <s v="BRUÑIDO, FABRICAR BOCINAS "/>
    <s v="CROMADO, RELLNADO, BARRENADO, FABRICACION DE BOCINA"/>
    <s v="RECTIFICAR CANAL DE SELLO"/>
    <s v="PULIR"/>
    <m/>
    <m/>
    <m/>
    <s v="F.E KIT DE SELLOS02/07      F.E. REPUESTOS: 02/07       F.E CROMADO O BARRA CROMADA: 02/07/2024"/>
    <s v="PENDIENTE"/>
  </r>
  <r>
    <x v="297"/>
    <x v="0"/>
    <x v="8"/>
    <s v="SI"/>
    <s v="CATERPILLAR"/>
    <x v="8"/>
    <s v="LH"/>
    <s v="DZ012"/>
    <s v="561-6909"/>
    <s v="TA198815"/>
    <m/>
    <n v="12000"/>
    <n v="101162952"/>
    <s v="NO"/>
    <s v="TL04-002299"/>
    <d v="2024-06-10T00:00:00"/>
    <s v="LUIS HUERTA"/>
    <m/>
    <m/>
    <m/>
    <m/>
    <s v="274524-E"/>
    <m/>
    <x v="54"/>
    <n v="5"/>
    <d v="2024-07-09T00:00:00"/>
    <n v="30"/>
    <s v="274524-C"/>
    <n v="7320"/>
    <d v="2024-07-18T00:00:00"/>
    <n v="10"/>
    <m/>
    <n v="4400573868"/>
    <m/>
    <d v="2024-08-16T00:00:00"/>
    <x v="93"/>
    <s v="EN TIEMPO"/>
    <n v="30"/>
    <s v="274524-IF"/>
    <s v="EG07-001426"/>
    <s v="F001-002032"/>
    <d v="2024-08-26T00:00:00"/>
    <n v="72"/>
    <x v="1"/>
    <n v="589"/>
    <x v="1"/>
    <s v="RELLENADO, BARRENADO, BRUÑIDO, RELLENADO DE BRIDA, MAQUINADO DE BRIDA"/>
    <s v="RELLENADO, BARRENADO, CROMADO"/>
    <s v="RELLENADO, MAQUINADO DE Ø ESTERIOR, PULIR"/>
    <s v="PULIR"/>
    <m/>
    <m/>
    <m/>
    <s v="F.E KIT DE SELLOS: ALMACEN              F.E. REPUESTOS: ALMACEN          F.E CROMADO O BARRA CROMADA: ALMACEN"/>
    <s v="COMPLETO"/>
  </r>
  <r>
    <x v="298"/>
    <x v="0"/>
    <x v="6"/>
    <s v="SI"/>
    <s v="CATERPILLAR"/>
    <x v="0"/>
    <s v="LH"/>
    <s v="GR002"/>
    <s v="113-7754"/>
    <s v="TA198715"/>
    <m/>
    <n v="10000"/>
    <n v="101058435"/>
    <s v="NO"/>
    <s v="TL04-002299"/>
    <d v="2024-06-11T00:00:00"/>
    <s v="LUIS HUERTA"/>
    <m/>
    <m/>
    <m/>
    <m/>
    <s v="274624-E"/>
    <m/>
    <x v="54"/>
    <n v="6"/>
    <d v="2024-06-20T00:00:00"/>
    <n v="10"/>
    <s v="274624-C"/>
    <n v="3616.22"/>
    <d v="2024-06-24T00:00:00"/>
    <n v="5"/>
    <m/>
    <n v="4400570297"/>
    <m/>
    <d v="2024-07-15T00:00:00"/>
    <x v="93"/>
    <s v="DEMORA"/>
    <n v="54"/>
    <s v="274624-IF"/>
    <s v="EG07-001431"/>
    <s v="F001-002033"/>
    <d v="2024-08-26T00:00:00"/>
    <n v="72"/>
    <x v="1"/>
    <n v="589"/>
    <x v="4"/>
    <s v="FABRICAR CILINDRO, SOLDAR, RECTIFICAR"/>
    <s v="RELLENADO, BARRENADO, CROMADO"/>
    <s v="PULIR"/>
    <s v="PULIR"/>
    <m/>
    <m/>
    <m/>
    <s v="F.E KIT DE SELLOS: ALMACEN              F.E. REPUESTOS: ALMACEN          F.E CROMADO O BARRA CROMADA: ALMACEN"/>
    <s v="COMPLETO"/>
  </r>
  <r>
    <x v="299"/>
    <x v="0"/>
    <x v="8"/>
    <s v="SI"/>
    <s v="CATERPILLAR"/>
    <x v="5"/>
    <s v="LH"/>
    <s v="DZ012"/>
    <s v="517-3767"/>
    <s v="TA198714"/>
    <m/>
    <n v="12000"/>
    <n v="101154096"/>
    <s v="NO"/>
    <s v="TL04-002299"/>
    <d v="2024-06-11T00:00:00"/>
    <s v="LUIS HUERTA"/>
    <m/>
    <m/>
    <m/>
    <m/>
    <s v="274724-E"/>
    <m/>
    <x v="54"/>
    <n v="6"/>
    <d v="2024-06-20T00:00:00"/>
    <n v="10"/>
    <s v="274724-C"/>
    <n v="7274.24"/>
    <d v="2024-06-24T00:00:00"/>
    <n v="5"/>
    <m/>
    <n v="4400570300"/>
    <m/>
    <d v="2024-07-08T00:00:00"/>
    <x v="93"/>
    <s v="DEMORA"/>
    <n v="54"/>
    <s v="274724-IF"/>
    <s v="EG07-001430"/>
    <s v="F001-002034"/>
    <d v="2024-08-26T00:00:00"/>
    <n v="72"/>
    <x v="1"/>
    <n v="589"/>
    <x v="1"/>
    <s v="RELLENADO, BARRENADO, BRUÑIDO"/>
    <s v="RELLENADO, BARRENADO, CROMADO"/>
    <s v="RELLENADO, MAQUINADO DE Ø ESTERIOR, PULIR"/>
    <s v="PULIR"/>
    <m/>
    <m/>
    <m/>
    <s v="F.E KIT DE SELLOS: ALMACEN              F.E. REPUESTOS: ALMACEN          F.E CROMADO O BARRA CROMADA: ALMACEN"/>
    <s v="COMPLETO"/>
  </r>
  <r>
    <x v="300"/>
    <x v="0"/>
    <x v="49"/>
    <s v="SI"/>
    <s v="FMA"/>
    <x v="18"/>
    <m/>
    <s v="CR010"/>
    <s v="80117C0"/>
    <s v="TA198726"/>
    <m/>
    <m/>
    <n v="200858092"/>
    <s v="NO"/>
    <s v="TL04-002299"/>
    <d v="2024-06-11T00:00:00"/>
    <s v="LUIS HUERTA"/>
    <m/>
    <m/>
    <m/>
    <m/>
    <s v="274824-E"/>
    <m/>
    <x v="54"/>
    <n v="6"/>
    <d v="2024-06-20T00:00:00"/>
    <n v="10"/>
    <s v="274824-C"/>
    <n v="4109"/>
    <d v="2024-06-24T00:00:00"/>
    <n v="5"/>
    <m/>
    <n v="4400570295"/>
    <s v="ALTA"/>
    <d v="2024-07-15T00:00:00"/>
    <x v="85"/>
    <s v="EN TIEMPO"/>
    <n v="10"/>
    <s v="274824-IF"/>
    <s v="EG07-001341"/>
    <s v="F001-002297"/>
    <d v="2025-01-17T00:00:00"/>
    <n v="28"/>
    <x v="1"/>
    <n v="589"/>
    <x v="0"/>
    <m/>
    <m/>
    <m/>
    <m/>
    <m/>
    <m/>
    <m/>
    <m/>
    <m/>
  </r>
  <r>
    <x v="301"/>
    <x v="1"/>
    <x v="0"/>
    <s v="SI"/>
    <s v="CATERPILLAR"/>
    <x v="0"/>
    <m/>
    <s v="EQ7108"/>
    <n v="1412914"/>
    <s v="SAP3501911"/>
    <n v="12877"/>
    <n v="15000"/>
    <s v="ID S240774-1"/>
    <s v="NO"/>
    <s v="EG07-008584"/>
    <d v="2024-06-14T00:00:00"/>
    <s v="LUIS HUERTA"/>
    <m/>
    <m/>
    <m/>
    <m/>
    <n v="274924"/>
    <m/>
    <x v="55"/>
    <n v="5"/>
    <d v="2024-06-20T00:00:00"/>
    <n v="7"/>
    <s v="274924-C"/>
    <n v="3488.71"/>
    <d v="2024-07-11T00:00:00"/>
    <n v="22"/>
    <m/>
    <n v="4500509203"/>
    <m/>
    <d v="2024-08-09T00:00:00"/>
    <x v="87"/>
    <s v="EN TIEMPO"/>
    <n v="26"/>
    <s v="274924-IF"/>
    <s v="EG07-001404"/>
    <m/>
    <m/>
    <n v="57"/>
    <x v="1"/>
    <n v="585"/>
    <x v="4"/>
    <s v="RELLENADO, BARRENADO, F. DADOS DE ANCLAJE, BRUÑIDO"/>
    <s v="FABRICAR VASTAGO, RELLENADO, BARRENADO"/>
    <s v="RECTIFICAR CANAL DE SELLO"/>
    <s v="PULIR"/>
    <m/>
    <m/>
    <m/>
    <s v="F.E KIT DE SELLOS: ALMACEN              F.E. REPUESTOS: ALMACEN          F.E CROMADO O BARRA CROMADA: ALMACEN"/>
    <s v="COMPLETO"/>
  </r>
  <r>
    <x v="302"/>
    <x v="1"/>
    <x v="50"/>
    <s v="SI"/>
    <s v="CATERPILLAR"/>
    <x v="12"/>
    <s v="RH"/>
    <s v="EQ5120"/>
    <n v="4164018"/>
    <s v="SAP3174361"/>
    <n v="13795"/>
    <n v="12000"/>
    <s v="ID S240774-2"/>
    <s v="NO"/>
    <s v="EG07-008584"/>
    <d v="2024-06-17T00:00:00"/>
    <s v="LUIS HUERTA"/>
    <m/>
    <m/>
    <m/>
    <m/>
    <s v="275024-E"/>
    <m/>
    <x v="55"/>
    <n v="8"/>
    <d v="2024-06-20T00:00:00"/>
    <n v="4"/>
    <s v="275024-C"/>
    <n v="10180.280000000001"/>
    <d v="2024-07-11T00:00:00"/>
    <n v="22"/>
    <m/>
    <n v="4500509205"/>
    <m/>
    <d v="2024-08-07T00:00:00"/>
    <x v="87"/>
    <s v="EN TIEMPO"/>
    <n v="26"/>
    <s v="275024-IF"/>
    <s v="EG07-001405"/>
    <m/>
    <m/>
    <n v="57"/>
    <x v="1"/>
    <n v="585"/>
    <x v="1"/>
    <s v="RELLENADO, BARRENADO, BRUÑIDO"/>
    <s v="RELLENADO, BARRENADO, CROMADO"/>
    <s v="PULIR"/>
    <s v="PULIR"/>
    <m/>
    <m/>
    <m/>
    <s v="F.E KIT DE SELLOS:completo     F.E. REPUESTOS: 25/07       F.E CROMADO : COMPLETO"/>
    <s v="PENDIENTE"/>
  </r>
  <r>
    <x v="303"/>
    <x v="0"/>
    <x v="51"/>
    <s v="SI"/>
    <s v="KOMATSU"/>
    <x v="3"/>
    <s v="RH"/>
    <s v="HT025"/>
    <s v="58F3240013"/>
    <s v="TA198680"/>
    <m/>
    <n v="22000"/>
    <n v="101147667"/>
    <s v="NO"/>
    <s v="TL04-002368"/>
    <d v="2024-06-17T00:00:00"/>
    <s v="LUIS HUERTA"/>
    <m/>
    <m/>
    <m/>
    <m/>
    <s v="275124-E"/>
    <m/>
    <x v="56"/>
    <n v="5"/>
    <d v="2024-07-11T00:00:00"/>
    <n v="25"/>
    <s v="275124-C"/>
    <n v="49050"/>
    <d v="2024-07-12T00:00:00"/>
    <n v="2"/>
    <m/>
    <n v="4400571299"/>
    <m/>
    <d v="2024-08-12T00:00:00"/>
    <x v="95"/>
    <s v="EN TIEMPO"/>
    <n v="32"/>
    <s v="275124-IF"/>
    <s v="EG07-001415"/>
    <s v="F001-002026"/>
    <d v="2024-08-19T00:00:00"/>
    <n v="61"/>
    <x v="1"/>
    <n v="582"/>
    <x v="1"/>
    <m/>
    <m/>
    <m/>
    <m/>
    <m/>
    <m/>
    <s v="PULIR ALOJAMIENTOS, ESMERIALDO DE SPLINDER"/>
    <s v="F.E KIT DE SELLOS 23/7"/>
    <s v="PENDIENTE"/>
  </r>
  <r>
    <x v="304"/>
    <x v="0"/>
    <x v="52"/>
    <s v="SI"/>
    <s v="KOMATSU"/>
    <x v="3"/>
    <s v="RH"/>
    <s v="HT025"/>
    <s v="XB3916"/>
    <s v="TA198680"/>
    <m/>
    <n v="22000"/>
    <n v="101147668"/>
    <s v="NO"/>
    <s v="TL04-002368"/>
    <d v="2024-06-17T00:00:00"/>
    <s v="LUIS HUERTA"/>
    <m/>
    <m/>
    <m/>
    <m/>
    <s v="275224-E"/>
    <m/>
    <x v="56"/>
    <n v="5"/>
    <d v="2024-07-11T00:00:00"/>
    <n v="25"/>
    <s v="275224-C"/>
    <n v="11404.18"/>
    <d v="2024-07-12T00:00:00"/>
    <n v="2"/>
    <m/>
    <n v="4400571301"/>
    <m/>
    <d v="2024-08-12T00:00:00"/>
    <x v="95"/>
    <s v="EN TIEMPO"/>
    <n v="32"/>
    <s v="275224-IF"/>
    <s v="EG07-001416"/>
    <s v="F001-002027"/>
    <d v="2024-08-19T00:00:00"/>
    <n v="61"/>
    <x v="1"/>
    <n v="582"/>
    <x v="1"/>
    <s v="BRUÑIDO"/>
    <s v="CROMADO DE BALA"/>
    <s v="PULIR"/>
    <s v="PULIR"/>
    <m/>
    <m/>
    <m/>
    <s v="F.E KIT DE SELLOS: ALMACEN              F.E. REPUESTOS: ALMACEN          F.E CROMADO O BARRA CROMADA: ALMACEN"/>
    <s v="COMPLETO"/>
  </r>
  <r>
    <x v="305"/>
    <x v="0"/>
    <x v="5"/>
    <s v="SI"/>
    <s v="KOMATSU"/>
    <x v="4"/>
    <s v="LH"/>
    <s v="HT104"/>
    <s v="58B5010100"/>
    <s v="TA198758"/>
    <s v="-"/>
    <n v="30000"/>
    <n v="100965721"/>
    <s v="NO"/>
    <s v="TL04-002368"/>
    <d v="2024-06-17T00:00:00"/>
    <s v="LUIS HUERTA"/>
    <m/>
    <m/>
    <m/>
    <m/>
    <s v="275324-E"/>
    <m/>
    <x v="56"/>
    <n v="5"/>
    <d v="2024-06-24T00:00:00"/>
    <n v="8"/>
    <s v="275324-C"/>
    <n v="17622.52"/>
    <d v="2024-07-01T00:00:00"/>
    <n v="8"/>
    <m/>
    <n v="4400570847"/>
    <m/>
    <d v="2024-07-05T00:00:00"/>
    <x v="88"/>
    <s v="DEMORA"/>
    <n v="31"/>
    <s v="275324-IF"/>
    <s v="EG07-001400"/>
    <s v="F001-002035"/>
    <d v="2024-08-26T00:00:00"/>
    <n v="49"/>
    <x v="1"/>
    <n v="582"/>
    <x v="1"/>
    <s v="RELLENADO, BARRENADO, BRUÑIDO"/>
    <s v="RELLENADO, BARRENADO, CROMADO"/>
    <s v="PULIR"/>
    <s v="PULIR"/>
    <m/>
    <m/>
    <m/>
    <s v="F.E KIT DE SELLOS 02/08   F.E. REPUESTOS:COMPLETO      F.E CROMADO: COMPLETO"/>
    <s v="PENDIENTE"/>
  </r>
  <r>
    <x v="306"/>
    <x v="0"/>
    <x v="11"/>
    <s v="SI"/>
    <s v="KOMATSU"/>
    <x v="3"/>
    <s v="LH"/>
    <s v="HT036"/>
    <s v="EM8355"/>
    <s v="TA198759"/>
    <m/>
    <n v="30000"/>
    <n v="100984565"/>
    <s v="NO"/>
    <s v="TL04-002368"/>
    <d v="2024-06-17T00:00:00"/>
    <s v="LUIS HUERTA"/>
    <m/>
    <m/>
    <m/>
    <m/>
    <s v="275424-E"/>
    <m/>
    <x v="56"/>
    <n v="5"/>
    <d v="2024-06-24T00:00:00"/>
    <n v="8"/>
    <s v="275424-C"/>
    <n v="20282.63"/>
    <d v="2024-07-01T00:00:00"/>
    <n v="8"/>
    <m/>
    <n v="4400570845"/>
    <m/>
    <d v="2024-09-13T00:00:00"/>
    <x v="96"/>
    <s v="DEMORA"/>
    <n v="93"/>
    <s v="275424-IF"/>
    <s v="EG07-001571"/>
    <s v="F001-002128"/>
    <d v="2024-10-04T00:00:00"/>
    <n v="111"/>
    <x v="1"/>
    <n v="582"/>
    <x v="1"/>
    <s v="RELLENADO, BARRENADO, BRUÑIDO"/>
    <s v="RELLENADO, BARRENADO, CROMADO"/>
    <s v="PULIR"/>
    <s v="PULIR"/>
    <s v="CROMAR"/>
    <s v="CROMAR"/>
    <m/>
    <m/>
    <s v="COMPLETO"/>
  </r>
  <r>
    <x v="307"/>
    <x v="0"/>
    <x v="6"/>
    <s v="SI"/>
    <s v="CATERPILLAR"/>
    <x v="5"/>
    <s v="LH"/>
    <s v="DZ012"/>
    <n v="5218423"/>
    <s v="TA198761"/>
    <m/>
    <n v="12000"/>
    <n v="101125895"/>
    <s v="NO"/>
    <s v="TL02-000852"/>
    <d v="2024-06-17T00:00:00"/>
    <s v="LUIS HUERTA"/>
    <m/>
    <m/>
    <m/>
    <m/>
    <s v="275524-E"/>
    <m/>
    <x v="57"/>
    <n v="10"/>
    <d v="2024-06-24T00:00:00"/>
    <n v="8"/>
    <s v="275524-C"/>
    <n v="4633.0200000000004"/>
    <d v="2024-06-25T00:00:00"/>
    <n v="2"/>
    <m/>
    <n v="4400571292"/>
    <m/>
    <d v="2024-08-12T00:00:00"/>
    <x v="95"/>
    <s v="EN TIEMPO"/>
    <n v="49"/>
    <s v="275524-IF"/>
    <s v="EG07-001414"/>
    <s v="F001-002036"/>
    <d v="2024-08-26T00:00:00"/>
    <n v="66"/>
    <x v="1"/>
    <n v="587"/>
    <x v="1"/>
    <s v="RELLENADO, BARRENADO, BRUÑIDO"/>
    <s v="RELLENADO, BARRENADO, CROMADO"/>
    <s v="PULIR"/>
    <s v="PULIR"/>
    <m/>
    <m/>
    <m/>
    <s v="F.E KIT DE SELLOS: ALMACEN              F.E. REPUESTOS: ALMACEN          F.E CROMADO O BARRA CROMADA: ALMACEN"/>
    <s v="COMPLETO"/>
  </r>
  <r>
    <x v="308"/>
    <x v="0"/>
    <x v="9"/>
    <s v="SI"/>
    <s v="CATERPILLAR"/>
    <x v="0"/>
    <s v="RH"/>
    <s v="GR004"/>
    <s v="605-8794"/>
    <s v="TA198762"/>
    <m/>
    <n v="8000"/>
    <n v="101074773"/>
    <s v="NO"/>
    <s v="TL02-000852"/>
    <d v="2024-06-17T00:00:00"/>
    <s v="LUIS HUERTA"/>
    <m/>
    <m/>
    <m/>
    <m/>
    <s v="275624-E"/>
    <m/>
    <x v="57"/>
    <n v="10"/>
    <d v="2024-06-25T00:00:00"/>
    <n v="9"/>
    <s v="275624-C"/>
    <n v="2212.7600000000002"/>
    <d v="2024-06-25T00:00:00"/>
    <n v="1"/>
    <m/>
    <n v="4400571295"/>
    <m/>
    <d v="2024-08-16T00:00:00"/>
    <x v="97"/>
    <s v="DEMORA"/>
    <n v="54"/>
    <s v="275624-IF"/>
    <s v="EG07-001437"/>
    <s v="F001-002049"/>
    <d v="2024-08-29T00:00:00"/>
    <n v="71"/>
    <x v="1"/>
    <n v="587"/>
    <x v="4"/>
    <s v="RELLENADO, BARRENADO, BRUÑIDO"/>
    <s v="RELLENADO, BARRENADO, FABRICAR VASTAGO"/>
    <s v="PULIR"/>
    <s v="PULIR"/>
    <m/>
    <m/>
    <m/>
    <s v="F.E KIT DE SELLOS: ALMACEN              F.E. REPUESTOS: ALMACEN          F.E CROMADO O BARRA CROMADA: ALMACEN"/>
    <s v="COMPLETO"/>
  </r>
  <r>
    <x v="309"/>
    <x v="0"/>
    <x v="9"/>
    <s v="SI"/>
    <s v="CATERPILLAR"/>
    <x v="0"/>
    <s v="LH"/>
    <s v="GR004"/>
    <s v="605-8794"/>
    <s v="TA198763"/>
    <m/>
    <n v="8000"/>
    <n v="101074772"/>
    <s v="NO"/>
    <s v="TL02-000852"/>
    <d v="2024-06-17T00:00:00"/>
    <s v="LUIS HUERTA"/>
    <m/>
    <m/>
    <m/>
    <m/>
    <s v="275724-E"/>
    <m/>
    <x v="57"/>
    <n v="10"/>
    <d v="2024-06-25T00:00:00"/>
    <n v="9"/>
    <s v="275724-C"/>
    <n v="2212.7600000000002"/>
    <d v="2024-06-25T00:00:00"/>
    <n v="1"/>
    <m/>
    <n v="4400571294"/>
    <m/>
    <d v="2024-08-16T00:00:00"/>
    <x v="97"/>
    <s v="DEMORA"/>
    <n v="54"/>
    <s v="275724-IF"/>
    <s v="EG07-001436"/>
    <s v="F001-002037"/>
    <d v="2024-08-26T00:00:00"/>
    <n v="71"/>
    <x v="1"/>
    <n v="587"/>
    <x v="4"/>
    <s v="RELLENADO, BARRENADO, BRUÑIDO"/>
    <s v="RELLENADO, BARRENADO, FABRICAR VASTAGO"/>
    <s v="PULIR"/>
    <s v="PULIR"/>
    <m/>
    <m/>
    <m/>
    <s v="F.E KIT DE SELLOS: ALMACEN              F.E. REPUESTOS: ALMACEN          F.E CROMADO O BARRA CROMADA: ALMACEN"/>
    <s v="COMPLETO"/>
  </r>
  <r>
    <x v="310"/>
    <x v="0"/>
    <x v="31"/>
    <s v="SI"/>
    <s v="CATERPILLAR"/>
    <x v="0"/>
    <s v="RH"/>
    <s v="GR007"/>
    <s v="605-8793"/>
    <s v="TA198765"/>
    <m/>
    <n v="12000"/>
    <n v="101074808"/>
    <s v="NO"/>
    <s v="TL02-000852"/>
    <d v="2024-06-17T00:00:00"/>
    <s v="LUIS HUERTA"/>
    <m/>
    <m/>
    <m/>
    <m/>
    <s v="275824-E"/>
    <m/>
    <x v="57"/>
    <n v="10"/>
    <d v="2024-06-25T00:00:00"/>
    <n v="9"/>
    <s v="275824-C"/>
    <n v="2125.66"/>
    <d v="2024-06-25T00:00:00"/>
    <n v="1"/>
    <m/>
    <n v="4400571293"/>
    <m/>
    <d v="2024-08-14T00:00:00"/>
    <x v="82"/>
    <s v="EN TIEMPO"/>
    <n v="51"/>
    <s v="275824-IF"/>
    <s v="EG07-001421"/>
    <s v="F001-002020"/>
    <d v="2024-08-16T00:00:00"/>
    <n v="68"/>
    <x v="1"/>
    <n v="587"/>
    <x v="4"/>
    <s v="RELLENADO, BARRENADO, BRUÑIDO"/>
    <s v="RELLENADO, BARRENADO, FABRICAR VASTAGO"/>
    <s v="PULIR"/>
    <s v="PULIR"/>
    <m/>
    <m/>
    <m/>
    <s v="F.E KIT DE SELLOS: ALMACEN              F.E. REPUESTOS: ALMACEN          F.E CROMADO O BARRA CROMADA: ALMACEN"/>
    <s v="COMPLETO"/>
  </r>
  <r>
    <x v="311"/>
    <x v="0"/>
    <x v="12"/>
    <s v="SI"/>
    <s v="KOMATSU"/>
    <x v="3"/>
    <s v="LH"/>
    <s v="HT014"/>
    <s v="EM0241"/>
    <s v="TA198769"/>
    <m/>
    <n v="12000"/>
    <n v="101117106"/>
    <s v="NO"/>
    <s v="TL02-000852"/>
    <d v="2024-06-17T00:00:00"/>
    <s v="LUIS HUERTA"/>
    <m/>
    <m/>
    <m/>
    <m/>
    <s v="275924-E"/>
    <m/>
    <x v="57"/>
    <n v="10"/>
    <d v="2024-06-25T00:00:00"/>
    <n v="9"/>
    <s v="275924-C"/>
    <n v="2783.14"/>
    <d v="2024-07-09T00:00:00"/>
    <n v="15"/>
    <m/>
    <n v="4400571296"/>
    <m/>
    <d v="2024-08-16T00:00:00"/>
    <x v="93"/>
    <s v="EN TIEMPO"/>
    <n v="39"/>
    <s v="275924-IF"/>
    <s v="EG07-001429"/>
    <s v="F001-002038"/>
    <d v="2024-08-26T00:00:00"/>
    <n v="70"/>
    <x v="1"/>
    <n v="587"/>
    <x v="1"/>
    <s v="RELLENADO, BARRENADO, BRUÑIDO"/>
    <s v="RELLENADO, BARRENADO, CROMADO"/>
    <s v="RECTIFICAR CANAL DE SELLO"/>
    <s v="PULIR"/>
    <m/>
    <m/>
    <m/>
    <s v="F.E KIT DE SELLOS: ALMACEN              F.E. REPUESTOS: ALMACEN          F.E CROMADO O BARRA CROMADA: ALMACEN"/>
    <s v="COMPLETO"/>
  </r>
  <r>
    <x v="312"/>
    <x v="1"/>
    <x v="53"/>
    <s v="SI"/>
    <s v="CATERPILLAR"/>
    <x v="44"/>
    <s v="LH"/>
    <s v="EQ4132"/>
    <n v="4436895"/>
    <s v="SAP3530780"/>
    <n v="173"/>
    <n v="6000"/>
    <s v="ID S240804-1"/>
    <s v="SI"/>
    <s v="EG07-001294"/>
    <d v="2024-07-11T00:00:00"/>
    <s v="LUIS HUERTA"/>
    <m/>
    <m/>
    <m/>
    <m/>
    <s v="276024-E"/>
    <m/>
    <x v="58"/>
    <n v="24"/>
    <d v="2024-07-18T00:00:00"/>
    <n v="8"/>
    <s v="276024-C"/>
    <n v="1105.4000000000001"/>
    <d v="2024-08-10T00:00:00"/>
    <n v="24"/>
    <m/>
    <n v="4500508272"/>
    <m/>
    <d v="2024-08-27T00:00:00"/>
    <x v="98"/>
    <s v="DEMORA"/>
    <n v="24"/>
    <s v="276024-IF"/>
    <s v="EG07-001478"/>
    <s v="F001-002062"/>
    <d v="2024-09-06T00:00:00"/>
    <n v="77"/>
    <x v="1"/>
    <n v="577"/>
    <x v="1"/>
    <s v="BRUÑIDO MINIMO"/>
    <s v="CROMADO, FABRICAR BRIDA DE CAÑERIA"/>
    <s v="PULIR"/>
    <s v="PULIR"/>
    <m/>
    <m/>
    <m/>
    <s v="SE REUTILIZARA REPUESTOS"/>
    <s v="COMPLETO"/>
  </r>
  <r>
    <x v="313"/>
    <x v="1"/>
    <x v="8"/>
    <s v="NO"/>
    <s v="CATERPILLAR"/>
    <x v="13"/>
    <s v="LH"/>
    <s v="EQ6133"/>
    <s v="516-8027"/>
    <s v="SAP3542214"/>
    <m/>
    <n v="15000"/>
    <s v="ID S240826-1"/>
    <s v="NO"/>
    <s v="EG07-008745"/>
    <d v="2024-07-03T00:00:00"/>
    <s v="LUIS HUERTA"/>
    <m/>
    <m/>
    <m/>
    <m/>
    <s v="276124-E"/>
    <m/>
    <x v="58"/>
    <n v="16"/>
    <d v="2024-07-09T00:00:00"/>
    <n v="7"/>
    <s v="276124-C"/>
    <n v="4792.21"/>
    <d v="2024-07-30T00:00:00"/>
    <n v="22"/>
    <m/>
    <n v="4500509215"/>
    <m/>
    <d v="2024-08-23T00:00:00"/>
    <x v="99"/>
    <s v="DEMORA"/>
    <n v="29"/>
    <s v="276124-IF"/>
    <s v="EG07-001461"/>
    <s v="F001-002063"/>
    <d v="2024-09-06T00:00:00"/>
    <n v="71"/>
    <x v="1"/>
    <n v="577"/>
    <x v="4"/>
    <s v="RELLENADO, BARRENADO, BRUÑIDO,  FABRICAR DADOS DE ANCLAJE"/>
    <s v="RELLENAR, BARRENAR, FABRICAR VASTAGO"/>
    <s v="FABRICAR ANILLO ROSCADO"/>
    <s v="PULIR"/>
    <m/>
    <m/>
    <m/>
    <s v="F.E KIT DE SELLOS 05/08 F.E. REPUESTOS:05/08  F.E  BARRA CROMADA: COMPLETO"/>
    <s v="PENDIENTE"/>
  </r>
  <r>
    <x v="314"/>
    <x v="1"/>
    <x v="8"/>
    <s v="SI"/>
    <s v="CATERPILLAR"/>
    <x v="5"/>
    <s v="LH"/>
    <s v="EQ6106"/>
    <s v="517-3767"/>
    <s v="SAP3532820"/>
    <n v="8084"/>
    <n v="10000"/>
    <s v="ID S240806-3"/>
    <s v="NO"/>
    <s v="EG07-008745"/>
    <d v="2024-06-26T00:00:00"/>
    <s v="LUIS HUERTA"/>
    <m/>
    <m/>
    <m/>
    <m/>
    <s v="276224-E"/>
    <m/>
    <x v="58"/>
    <n v="9"/>
    <d v="2024-07-02T00:00:00"/>
    <n v="7"/>
    <s v="276224-C"/>
    <n v="6383.88"/>
    <d v="2024-07-30T00:00:00"/>
    <n v="29"/>
    <m/>
    <n v="4500509221"/>
    <m/>
    <d v="2024-08-23T00:00:00"/>
    <x v="99"/>
    <s v="DEMORA"/>
    <n v="29"/>
    <s v="276224-IF"/>
    <s v="EG07-001462"/>
    <s v="F001-002064"/>
    <d v="2024-09-06T00:00:00"/>
    <n v="71"/>
    <x v="1"/>
    <n v="577"/>
    <x v="4"/>
    <s v="REMOVER SOLDADURA, BISELAR, RECUPERAR CON SOLDADURA Ø DE BRIDA, RELLENADO, BARRENADO"/>
    <s v="FABRICAR, RELLENADO, BARRENADO"/>
    <s v="PULIR"/>
    <s v="PULIR"/>
    <m/>
    <m/>
    <m/>
    <s v="F.E KIT DE SELLOS: ALMACEN              F.E. REPUESTOS: ALMACEN          F.E CROMADO O BARRA CROMADA: ALMACEN"/>
    <s v="COMPLETO"/>
  </r>
  <r>
    <x v="315"/>
    <x v="1"/>
    <x v="15"/>
    <s v="SI"/>
    <s v="CATERPILLAR"/>
    <x v="5"/>
    <s v="LH"/>
    <s v="EQ6106"/>
    <n v="2520471"/>
    <s v="SAP3513982"/>
    <n v="9381"/>
    <n v="10000"/>
    <s v="ID S240806-2"/>
    <s v="NO"/>
    <s v="EG07-008745"/>
    <d v="2024-06-28T00:00:00"/>
    <s v="LUIS HUERTA"/>
    <m/>
    <m/>
    <m/>
    <m/>
    <s v="276324-E"/>
    <m/>
    <x v="58"/>
    <n v="11"/>
    <d v="2024-07-09T00:00:00"/>
    <n v="12"/>
    <s v="276324-C"/>
    <n v="5014.3599999999997"/>
    <d v="2024-07-30T00:00:00"/>
    <n v="22"/>
    <m/>
    <n v="4500509219"/>
    <m/>
    <d v="2024-08-23T00:00:00"/>
    <x v="100"/>
    <s v="EN TIEMPO"/>
    <n v="23"/>
    <s v="276324-IF"/>
    <s v="EG07-001444"/>
    <s v="F001-002045"/>
    <d v="2024-08-29T00:00:00"/>
    <n v="65"/>
    <x v="1"/>
    <n v="577"/>
    <x v="1"/>
    <s v="BRUÑIDO"/>
    <s v="RELLENADO, CROMADO, BARRENADO"/>
    <s v="RECTIFICAR CANAL DE SELLO"/>
    <s v="PULIR"/>
    <m/>
    <m/>
    <m/>
    <s v="F.E KIT DE SELLOS COMPLETO   F.E. REPUESTOS:COMPLETO   F.E  BARRA CROMADA: COMPLETO"/>
    <s v="COMPLETO"/>
  </r>
  <r>
    <x v="316"/>
    <x v="0"/>
    <x v="15"/>
    <s v="SI"/>
    <s v="KOMATSU"/>
    <x v="43"/>
    <s v="RH"/>
    <s v="DZ003"/>
    <s v="707-0300-153"/>
    <m/>
    <m/>
    <n v="12000"/>
    <m/>
    <s v="NO"/>
    <s v="TL04-002429"/>
    <m/>
    <m/>
    <m/>
    <m/>
    <m/>
    <m/>
    <m/>
    <m/>
    <x v="59"/>
    <s v="POR EVALUAR"/>
    <m/>
    <s v="POR COTIZAR"/>
    <m/>
    <m/>
    <m/>
    <s v=""/>
    <m/>
    <m/>
    <m/>
    <m/>
    <x v="0"/>
    <s v=""/>
    <s v=""/>
    <m/>
    <m/>
    <m/>
    <m/>
    <n v="576"/>
    <x v="0"/>
    <n v="576"/>
    <x v="1"/>
    <m/>
    <m/>
    <m/>
    <m/>
    <m/>
    <m/>
    <m/>
    <s v="F.E KIT DE SELLOS 15/07      F.E. REPUESTOS: 11/07       F.E CROMADO : 12/07"/>
    <s v="PENDIENTE"/>
  </r>
  <r>
    <x v="317"/>
    <x v="0"/>
    <x v="20"/>
    <s v="SI"/>
    <s v="KOMATSU"/>
    <x v="45"/>
    <s v="RH"/>
    <s v="EX020"/>
    <s v="707-H10-5800"/>
    <s v="TA198795"/>
    <m/>
    <n v="8000"/>
    <n v="100950077"/>
    <s v="NO"/>
    <s v="TL04-002429"/>
    <d v="2024-06-26T00:00:00"/>
    <s v="LUIS HUERTA"/>
    <m/>
    <m/>
    <m/>
    <m/>
    <s v="276524-E"/>
    <m/>
    <x v="59"/>
    <n v="8"/>
    <d v="2024-07-09T00:00:00"/>
    <n v="14"/>
    <s v="276524-C"/>
    <n v="23179.33"/>
    <d v="2024-07-10T00:00:00"/>
    <n v="2"/>
    <m/>
    <n v="4400573278"/>
    <m/>
    <d v="2024-09-10T00:00:00"/>
    <x v="101"/>
    <s v="EN TIEMPO"/>
    <n v="58"/>
    <s v="276524-IF"/>
    <s v="EG07-001495"/>
    <s v="F001-002095"/>
    <d v="2024-09-20T00:00:00"/>
    <n v="79"/>
    <x v="1"/>
    <n v="576"/>
    <x v="1"/>
    <s v="RELLENADO, BARRENADO, BRUÑIDO"/>
    <s v="RELLENADO, CROMADO, BARRENADO"/>
    <s v="PULIR"/>
    <s v="PULIR"/>
    <m/>
    <m/>
    <m/>
    <m/>
    <s v="PENDIENTE"/>
  </r>
  <r>
    <x v="318"/>
    <x v="0"/>
    <x v="20"/>
    <s v="SI"/>
    <s v="KOMATSU"/>
    <x v="45"/>
    <s v="LH"/>
    <s v="EX020"/>
    <s v="707-H10-5800"/>
    <s v="TA198797"/>
    <m/>
    <n v="8000"/>
    <n v="100950076"/>
    <s v="NO"/>
    <s v="TL04-002429"/>
    <d v="2024-06-26T00:00:00"/>
    <s v="LUIS HUERTA"/>
    <m/>
    <m/>
    <m/>
    <m/>
    <s v="276624-E"/>
    <m/>
    <x v="59"/>
    <n v="8"/>
    <d v="2024-07-02T00:00:00"/>
    <n v="7"/>
    <s v="276624-C"/>
    <n v="17646.3"/>
    <d v="2024-07-10T00:00:00"/>
    <n v="9"/>
    <m/>
    <n v="4400573279"/>
    <m/>
    <d v="2024-09-04T00:00:00"/>
    <x v="102"/>
    <s v="DEMORA"/>
    <n v="64"/>
    <s v="276624-IF"/>
    <s v="EG07-001519"/>
    <s v="F001-002096"/>
    <d v="2024-09-20T00:00:00"/>
    <n v="85"/>
    <x v="1"/>
    <n v="576"/>
    <x v="1"/>
    <s v="RELLENADO, BARRENADO, BRUÑIDO"/>
    <s v="RELLENADO, CROMADO, BARRENADO"/>
    <s v="PULIR"/>
    <s v="PULIR"/>
    <m/>
    <m/>
    <m/>
    <m/>
    <s v="PENDIENTE"/>
  </r>
  <r>
    <x v="319"/>
    <x v="0"/>
    <x v="22"/>
    <s v="SI"/>
    <s v="EPIROC"/>
    <x v="19"/>
    <s v="R-LC"/>
    <s v="TD014"/>
    <s v="265-4472-188"/>
    <s v="TA198755"/>
    <m/>
    <n v="15000"/>
    <n v="100851262"/>
    <s v="NO"/>
    <s v="TL04-002429"/>
    <d v="2024-06-27T00:00:00"/>
    <s v="LUIS HUERTA"/>
    <m/>
    <m/>
    <m/>
    <m/>
    <s v="276724-E"/>
    <m/>
    <x v="59"/>
    <n v="9"/>
    <d v="2024-07-09T00:00:00"/>
    <n v="13"/>
    <s v="276724-C"/>
    <n v="14300"/>
    <d v="2024-07-10T00:00:00"/>
    <n v="2"/>
    <m/>
    <n v="4400572675"/>
    <m/>
    <d v="2024-07-17T00:00:00"/>
    <x v="103"/>
    <s v="EN TIEMPO"/>
    <n v="8"/>
    <s v="276724-IF"/>
    <s v="EG07-001363"/>
    <s v="F001-002003"/>
    <d v="2024-07-26T00:00:00"/>
    <n v="29"/>
    <x v="1"/>
    <n v="576"/>
    <x v="1"/>
    <s v="BRUÑIDO"/>
    <s v="RECTIFICADO DE ROSCA, CROMADO"/>
    <s v="PULIR"/>
    <s v="FABRICAR TUERCA, PULIDO"/>
    <m/>
    <m/>
    <m/>
    <s v="NO HAY REQUERIMIENTO SOLO VALVULAS COMPLETO       F.E CROMADO : 12/07"/>
    <s v="PENDIENTE"/>
  </r>
  <r>
    <x v="320"/>
    <x v="0"/>
    <x v="22"/>
    <s v="NO"/>
    <s v="EPIROC"/>
    <x v="19"/>
    <s v="R-LNC"/>
    <s v="TD014"/>
    <s v="265-4472-188"/>
    <s v="TA198754"/>
    <m/>
    <n v="15000"/>
    <n v="100851263"/>
    <s v="NO"/>
    <s v="TL04-002429"/>
    <d v="2024-06-27T00:00:00"/>
    <s v="LUIS HUERTA"/>
    <m/>
    <m/>
    <m/>
    <m/>
    <s v="276824-E"/>
    <m/>
    <x v="59"/>
    <n v="9"/>
    <d v="2024-07-09T00:00:00"/>
    <n v="13"/>
    <s v="276824-C"/>
    <n v="14300"/>
    <d v="2024-07-10T00:00:00"/>
    <n v="2"/>
    <m/>
    <n v="4400572673"/>
    <m/>
    <d v="2024-07-17T00:00:00"/>
    <x v="103"/>
    <s v="EN TIEMPO"/>
    <n v="8"/>
    <s v="276824-IF"/>
    <s v="EG07-001364"/>
    <s v="F001-002002"/>
    <d v="2024-07-26T00:00:00"/>
    <n v="29"/>
    <x v="1"/>
    <n v="576"/>
    <x v="1"/>
    <s v="BRUÑIDO"/>
    <s v="RECTIFICADO DE ROSCA, CROMADO"/>
    <s v="PULIR"/>
    <s v="FABRICAR TUERCA, PULIDO"/>
    <m/>
    <m/>
    <m/>
    <s v="NO HAY REQUERIMIENTO SOLO VALVULAS COMPLETO       F.E CROMADO : 12/07"/>
    <s v="PENDIENTE"/>
  </r>
  <r>
    <x v="321"/>
    <x v="0"/>
    <x v="12"/>
    <s v="SI"/>
    <s v="KOMATSU"/>
    <x v="33"/>
    <s v="LH"/>
    <s v="HT111"/>
    <s v="58B-41000-10"/>
    <s v="TA198791"/>
    <m/>
    <n v="12000"/>
    <n v="101081282"/>
    <s v="NO"/>
    <s v="TL04-002429"/>
    <d v="2024-06-27T00:00:00"/>
    <s v="LUIS HUERTA"/>
    <m/>
    <m/>
    <m/>
    <m/>
    <s v="276924-E"/>
    <m/>
    <x v="59"/>
    <n v="9"/>
    <d v="2024-07-09T00:00:00"/>
    <n v="13"/>
    <s v="276924-C"/>
    <n v="5243.31"/>
    <d v="2024-08-22T00:00:00"/>
    <n v="45"/>
    <m/>
    <n v="4400572524"/>
    <m/>
    <d v="2024-08-20T00:00:00"/>
    <x v="104"/>
    <s v="DEMORA"/>
    <n v="1"/>
    <s v="276924-IF"/>
    <s v="EG07-001451"/>
    <s v="F001-002050"/>
    <d v="2024-08-29T00:00:00"/>
    <n v="65"/>
    <x v="1"/>
    <n v="576"/>
    <x v="1"/>
    <s v="RELLENADO, BARRENADO, BRUÑIDO"/>
    <s v="RELLENADO, BARRENADO, CROMADO"/>
    <s v="PULIR"/>
    <s v="PULIR"/>
    <m/>
    <m/>
    <m/>
    <s v="F.E KIT DE SELLOS: COMPLETO      F.E. REPUESTOS: COMPLETO       F.E CROMADO : COMPLETO"/>
    <s v="COMPLETO"/>
  </r>
  <r>
    <x v="322"/>
    <x v="0"/>
    <x v="12"/>
    <s v="SI"/>
    <s v="KOMATSU"/>
    <x v="33"/>
    <s v="RH"/>
    <s v="HT111"/>
    <s v="58B-41000-10"/>
    <s v="TA198792"/>
    <m/>
    <n v="12000"/>
    <n v="101081283"/>
    <s v="NO"/>
    <s v="TL04-002429"/>
    <d v="2024-06-27T00:00:00"/>
    <s v="LUIS HUERTA"/>
    <m/>
    <m/>
    <m/>
    <m/>
    <s v="277024-E"/>
    <m/>
    <x v="59"/>
    <n v="9"/>
    <d v="2024-07-09T00:00:00"/>
    <n v="13"/>
    <s v="277024-C"/>
    <n v="5243.31"/>
    <d v="2024-08-22T00:00:00"/>
    <n v="45"/>
    <m/>
    <n v="4400572525"/>
    <m/>
    <d v="2024-08-20T00:00:00"/>
    <x v="104"/>
    <s v="DEMORA"/>
    <n v="1"/>
    <s v="277024-IF"/>
    <s v="EG07-001452"/>
    <s v="F001-002051"/>
    <d v="2024-08-29T00:00:00"/>
    <n v="65"/>
    <x v="1"/>
    <n v="576"/>
    <x v="1"/>
    <s v="RELLENADO, BARRENADO, BRUÑIDO"/>
    <s v="RELLENADO, BARRENADO, CROMADO"/>
    <s v="PULIR"/>
    <s v="PULIR"/>
    <m/>
    <m/>
    <m/>
    <s v="F.E KIT DE SELLOS: COMPLETO      F.E. REPUESTOS: COMPLETO      F.E CROMADO O BARRA CROMADA: COMPLETO"/>
    <s v="COMPLETO"/>
  </r>
  <r>
    <x v="323"/>
    <x v="1"/>
    <x v="37"/>
    <s v="SI"/>
    <s v="KOMATSU"/>
    <x v="29"/>
    <s v="RH"/>
    <s v="EQ8109"/>
    <s v="707G105230"/>
    <s v="SAP3480569"/>
    <n v="0"/>
    <n v="14000"/>
    <s v="ID S240841-1"/>
    <s v="SI"/>
    <s v="EG07-008913"/>
    <d v="2024-07-11T00:00:00"/>
    <s v="LUIS HUERTA"/>
    <m/>
    <m/>
    <m/>
    <m/>
    <s v="277124-E"/>
    <m/>
    <x v="60"/>
    <n v="18"/>
    <d v="2024-07-18T00:00:00"/>
    <n v="8"/>
    <s v="277124-C"/>
    <n v="0"/>
    <d v="2024-07-26T00:00:00"/>
    <n v="9"/>
    <m/>
    <n v="4500509917"/>
    <m/>
    <d v="2024-07-26T00:00:00"/>
    <x v="75"/>
    <s v="EN TIEMPO"/>
    <n v="1"/>
    <m/>
    <s v="EG07-001392"/>
    <s v="GARANTIA ACEPTADA"/>
    <m/>
    <n v="33"/>
    <x v="1"/>
    <n v="571"/>
    <x v="1"/>
    <s v="BRUÑIDO"/>
    <s v="RELLENADO DE ALOJAMIENTO, BARRENADO"/>
    <s v="PULIR"/>
    <s v="PULIR"/>
    <m/>
    <m/>
    <m/>
    <s v="F.E KIT DE SELLOS: COMPLETO      F.E. REPUESTOS: COMPLETO      F.E CROMADO O BARRA CROMADA: COMPLETO"/>
    <s v="COMPLETO"/>
  </r>
  <r>
    <x v="324"/>
    <x v="1"/>
    <x v="12"/>
    <s v="SI"/>
    <s v="KOMATSU"/>
    <x v="3"/>
    <s v="LH"/>
    <s v="EQ3115"/>
    <s v="EM0241"/>
    <s v="SAP3545722"/>
    <n v="4213"/>
    <n v="16000"/>
    <s v="ID S240825-2"/>
    <s v="NO"/>
    <s v="EG07-001310"/>
    <d v="2024-06-27T00:00:00"/>
    <s v="LUIS HUERTA"/>
    <m/>
    <m/>
    <m/>
    <m/>
    <s v="277224-E"/>
    <m/>
    <x v="60"/>
    <n v="4"/>
    <d v="2024-07-09T00:00:00"/>
    <n v="13"/>
    <s v="277224-C"/>
    <n v="3239.59"/>
    <d v="2024-07-30T00:00:00"/>
    <n v="22"/>
    <m/>
    <n v="4500509566"/>
    <m/>
    <d v="2024-08-21T00:00:00"/>
    <x v="100"/>
    <s v="EN TIEMPO"/>
    <n v="23"/>
    <s v="277224-IF"/>
    <s v="EG07-001441"/>
    <s v="F001-002046"/>
    <d v="2024-08-29T00:00:00"/>
    <n v="59"/>
    <x v="1"/>
    <n v="571"/>
    <x v="1"/>
    <s v="RELLENADO, BARRENADO, BRUÑIDO"/>
    <s v="RELLENADO, BARRENADO, CROMADO"/>
    <s v="PULIR"/>
    <s v="PULIR"/>
    <m/>
    <m/>
    <m/>
    <s v="F.E KIT DE SELLOS COMPLETO   F.E. REPUESTOS: COMPLETO   F.E CROMADO: COMPLETO"/>
    <s v="COMPLETO"/>
  </r>
  <r>
    <x v="325"/>
    <x v="1"/>
    <x v="3"/>
    <s v="SI"/>
    <s v="KOMATSU"/>
    <x v="3"/>
    <s v="P1"/>
    <s v="EQ3116"/>
    <s v="PC2732"/>
    <s v="SAP3562298"/>
    <n v="84119"/>
    <n v="25000"/>
    <s v="ID S240850-1"/>
    <s v="NO"/>
    <s v="EG07-001310"/>
    <d v="2024-07-03T00:00:00"/>
    <s v="LUIS HUERTA"/>
    <m/>
    <m/>
    <m/>
    <m/>
    <s v="277324-E"/>
    <m/>
    <x v="60"/>
    <n v="10"/>
    <d v="2024-07-09T00:00:00"/>
    <n v="7"/>
    <s v="277324-C"/>
    <n v="3627.83"/>
    <d v="2024-07-30T00:00:00"/>
    <n v="22"/>
    <m/>
    <n v="4500510622"/>
    <m/>
    <d v="2024-07-30T00:00:00"/>
    <x v="76"/>
    <s v="EN TIEMPO"/>
    <n v="1"/>
    <m/>
    <s v="EG07-001398"/>
    <m/>
    <m/>
    <n v="37"/>
    <x v="1"/>
    <n v="571"/>
    <x v="1"/>
    <s v="BRUÑIDO"/>
    <s v="BLADDER"/>
    <s v="PULIR"/>
    <s v="PULIR"/>
    <m/>
    <m/>
    <m/>
    <s v="F.E KIT DE SELLOS COMPLETO   F.E. REPUESTOS:COMPLETO   F.E  CROMADO: COMPLETO"/>
    <s v="COMPLETO"/>
  </r>
  <r>
    <x v="326"/>
    <x v="1"/>
    <x v="12"/>
    <s v="NO"/>
    <s v="CATERPILLAR"/>
    <x v="2"/>
    <s v="RH"/>
    <s v="EQ3123"/>
    <n v="2885537"/>
    <s v="SAP3254359"/>
    <n v="19846"/>
    <n v="18000"/>
    <s v="ID S240825-1"/>
    <s v="NO"/>
    <s v="EG07-001310"/>
    <d v="2024-06-27T00:00:00"/>
    <s v="LUIS HUERTA"/>
    <m/>
    <m/>
    <m/>
    <m/>
    <s v="277424-E"/>
    <m/>
    <x v="60"/>
    <n v="4"/>
    <d v="2024-07-09T00:00:00"/>
    <n v="13"/>
    <s v="277424-C"/>
    <n v="12064.89"/>
    <d v="2024-07-30T00:00:00"/>
    <n v="22"/>
    <m/>
    <n v="4500509554"/>
    <m/>
    <d v="2024-08-21T00:00:00"/>
    <x v="100"/>
    <s v="EN TIEMPO"/>
    <n v="23"/>
    <s v="277424-IF"/>
    <s v="EG07-001442"/>
    <s v="F001-002047"/>
    <d v="2024-08-29T00:00:00"/>
    <n v="59"/>
    <x v="1"/>
    <n v="571"/>
    <x v="1"/>
    <s v="RELLENADO, BARRENADO, BRUÑIDO"/>
    <s v="RELLENADO, CROMADO, BARRENADO"/>
    <s v="PULIR"/>
    <s v="PULIR"/>
    <m/>
    <m/>
    <m/>
    <s v="F.E KIT DE SELLOS: COMPLETO      F.E. REPUESTOS: COMPLETO      F.E CROMADO O BARRA CROMADA: COMPLETO"/>
    <s v="COMPLETO"/>
  </r>
  <r>
    <x v="327"/>
    <x v="0"/>
    <x v="36"/>
    <s v="NO"/>
    <s v="GENERICO"/>
    <x v="26"/>
    <m/>
    <s v="AT04"/>
    <m/>
    <m/>
    <m/>
    <m/>
    <m/>
    <s v="NO"/>
    <m/>
    <m/>
    <m/>
    <m/>
    <m/>
    <m/>
    <m/>
    <m/>
    <m/>
    <x v="60"/>
    <s v="POR EVALUAR"/>
    <m/>
    <s v="POR COTIZAR"/>
    <m/>
    <m/>
    <m/>
    <s v=""/>
    <m/>
    <m/>
    <m/>
    <m/>
    <x v="0"/>
    <s v=""/>
    <s v=""/>
    <m/>
    <m/>
    <m/>
    <m/>
    <n v="571"/>
    <x v="0"/>
    <n v="571"/>
    <x v="1"/>
    <s v="BRUÑIR"/>
    <s v="CROMADO"/>
    <s v="PULIR"/>
    <s v="PULIR"/>
    <m/>
    <m/>
    <m/>
    <s v="PROCESO DE COTIZACION"/>
    <s v="PENDIENTE"/>
  </r>
  <r>
    <x v="328"/>
    <x v="5"/>
    <x v="54"/>
    <s v="NO"/>
    <s v="KOMATSU"/>
    <x v="46"/>
    <m/>
    <m/>
    <m/>
    <m/>
    <m/>
    <m/>
    <m/>
    <s v="NO"/>
    <m/>
    <d v="2024-05-29T00:00:00"/>
    <s v="LUIS HUERTA"/>
    <m/>
    <m/>
    <m/>
    <m/>
    <s v="277624-E"/>
    <m/>
    <x v="61"/>
    <n v="-28"/>
    <d v="2024-05-29T00:00:00"/>
    <n v="1"/>
    <s v="277624-C"/>
    <n v="24150"/>
    <d v="2024-06-27T00:00:00"/>
    <n v="30"/>
    <m/>
    <n v="4100662312"/>
    <m/>
    <d v="2024-08-06T00:00:00"/>
    <x v="105"/>
    <s v="EN TIEMPO"/>
    <n v="41"/>
    <s v="277624-IF"/>
    <s v="EG07-001406"/>
    <m/>
    <m/>
    <n v="41"/>
    <x v="1"/>
    <n v="568"/>
    <x v="4"/>
    <s v="FABRICAR"/>
    <s v="FABRICAR"/>
    <s v="FABRICAR"/>
    <s v="FABRICAR"/>
    <m/>
    <m/>
    <m/>
    <s v="F.E KIT DE SELLOS PENDIENTE   F.E. REPUESTOS: PENDIENTE   F.E  BARRA CROMADA: PROCESO DE CROMADO"/>
    <s v="PENDIENTE"/>
  </r>
  <r>
    <x v="329"/>
    <x v="0"/>
    <x v="8"/>
    <s v="NO"/>
    <s v="CATERPILLAR"/>
    <x v="5"/>
    <s v="RH"/>
    <s v="DZ012"/>
    <n v="5173766"/>
    <s v="TA198727"/>
    <m/>
    <n v="12000"/>
    <n v="101017727"/>
    <s v="NO"/>
    <s v="TL04-002495"/>
    <d v="2024-07-03T00:00:00"/>
    <s v="LUIS HUERTA"/>
    <m/>
    <m/>
    <m/>
    <m/>
    <s v="277724-E"/>
    <m/>
    <x v="61"/>
    <n v="7"/>
    <d v="2024-07-09T00:00:00"/>
    <n v="7"/>
    <s v="277724-C"/>
    <n v="8457.39"/>
    <d v="2024-07-17T00:00:00"/>
    <n v="9"/>
    <m/>
    <n v="4400570299"/>
    <m/>
    <d v="2024-08-21T00:00:00"/>
    <x v="104"/>
    <s v="DEMORA"/>
    <n v="37"/>
    <s v="277724-IF"/>
    <s v="EG07-001454"/>
    <s v="F001-002069"/>
    <d v="2024-09-06T00:00:00"/>
    <n v="57"/>
    <x v="1"/>
    <n v="568"/>
    <x v="4"/>
    <s v="RELLENADO, BARRENADO, BRUÑIDO"/>
    <s v="RELLENADO, BARRENADO, FABRICAR VASTAGO"/>
    <s v="PULIR"/>
    <s v="PULIR"/>
    <m/>
    <m/>
    <m/>
    <s v="F.E KIT DE SELLOS: COMPLETO      F.E. REPUESTOS: COMPLETO      F.E CROMADO O BARRA CROMADA: COMPLETO"/>
    <s v="COMPLETO"/>
  </r>
  <r>
    <x v="330"/>
    <x v="0"/>
    <x v="6"/>
    <s v="SI"/>
    <s v="CATERPILLAR"/>
    <x v="0"/>
    <s v="LH"/>
    <s v="GR001"/>
    <s v="113-7754"/>
    <s v="TA198816"/>
    <m/>
    <n v="10000"/>
    <n v="101003933"/>
    <s v="NO"/>
    <s v="TL04-002495"/>
    <d v="2024-07-11T00:00:00"/>
    <s v="GABRIEL GALLEGOS"/>
    <m/>
    <m/>
    <m/>
    <m/>
    <s v="277824-E"/>
    <m/>
    <x v="61"/>
    <n v="15"/>
    <d v="2024-07-15T00:00:00"/>
    <n v="5"/>
    <s v="277824-C"/>
    <n v="3616.22"/>
    <d v="2024-07-18T00:00:00"/>
    <n v="4"/>
    <m/>
    <n v="4400573869"/>
    <m/>
    <d v="2024-08-22T00:00:00"/>
    <x v="99"/>
    <s v="DEMORA"/>
    <n v="41"/>
    <s v="277824-IF"/>
    <s v="EG07-001466"/>
    <s v="F001-002070"/>
    <d v="2024-09-06T00:00:00"/>
    <n v="62"/>
    <x v="1"/>
    <n v="568"/>
    <x v="4"/>
    <s v="F. CILINDRO"/>
    <s v="F. VASTAGO"/>
    <s v="PULIR"/>
    <s v="PULIR"/>
    <m/>
    <m/>
    <m/>
    <s v="F.E KIT DE SELLOS 02/08  F.E. REPUESTOS: COMPLETO   F.E  BARRA CROMADA: COMPLETO"/>
    <s v="PENDIENTE"/>
  </r>
  <r>
    <x v="331"/>
    <x v="0"/>
    <x v="32"/>
    <s v="SI"/>
    <s v="CATERPILLAR"/>
    <x v="0"/>
    <s v="RH"/>
    <s v="GR002"/>
    <s v="273-1733"/>
    <s v="TA198817"/>
    <m/>
    <n v="10000"/>
    <n v="101163375"/>
    <s v="NO"/>
    <s v="TL04-002495"/>
    <d v="2024-07-01T00:00:00"/>
    <s v="LUIS CHOQUE"/>
    <m/>
    <m/>
    <m/>
    <m/>
    <s v="277924-E"/>
    <m/>
    <x v="61"/>
    <n v="5"/>
    <d v="2024-07-01T00:00:00"/>
    <n v="1"/>
    <s v="277924-C"/>
    <n v="2708.09"/>
    <d v="2024-07-02T00:00:00"/>
    <n v="2"/>
    <m/>
    <n v="4400573870"/>
    <m/>
    <d v="2024-08-16T00:00:00"/>
    <x v="99"/>
    <s v="DEMORA"/>
    <n v="57"/>
    <s v="277924-IF"/>
    <s v="EG07-001467"/>
    <s v="F001-002071"/>
    <d v="2024-09-06T00:00:00"/>
    <n v="62"/>
    <x v="1"/>
    <n v="568"/>
    <x v="1"/>
    <s v="RELLENAR, BRUÑIR, BARRENAR"/>
    <s v="RELLENAR, CROMAR, BARRENAR"/>
    <s v="PULIR"/>
    <s v="PULIR"/>
    <m/>
    <m/>
    <m/>
    <s v="F.E KIT DE SELLOS 02/08   F.E. REPUESTOS: COMPLETO   F.E  BARRA CROMADA: COMPLETO"/>
    <s v="PENDIENTE"/>
  </r>
  <r>
    <x v="332"/>
    <x v="0"/>
    <x v="31"/>
    <s v="SI"/>
    <s v="CATERPILLAR"/>
    <x v="0"/>
    <s v="RH"/>
    <s v="GR003"/>
    <s v="605-8793"/>
    <s v="TA198818"/>
    <m/>
    <n v="10000"/>
    <n v="101163068"/>
    <s v="NO"/>
    <s v="TL04-002495"/>
    <d v="2024-07-11T00:00:00"/>
    <s v="LUIS HUERTA"/>
    <m/>
    <m/>
    <m/>
    <m/>
    <s v="278024-E"/>
    <m/>
    <x v="61"/>
    <n v="15"/>
    <d v="2024-07-16T00:00:00"/>
    <n v="6"/>
    <s v="278024-C"/>
    <n v="2881.51"/>
    <d v="2024-07-18T00:00:00"/>
    <n v="3"/>
    <m/>
    <n v="4400573871"/>
    <m/>
    <d v="2024-08-22T00:00:00"/>
    <x v="106"/>
    <s v="DEMORA"/>
    <n v="48"/>
    <s v="278024-IF"/>
    <s v="EG07-001481"/>
    <s v="F001-002073"/>
    <d v="2024-09-06T00:00:00"/>
    <n v="69"/>
    <x v="1"/>
    <n v="568"/>
    <x v="4"/>
    <s v="F. TUBO, RELLENAR, BARRENAR"/>
    <s v="F, CANCAMO, F. VASTAGO, RELLENAR, BARRENAR"/>
    <s v="FABRICAR"/>
    <s v="RECTIFICAR"/>
    <m/>
    <m/>
    <m/>
    <s v="F.E KIT DE SELLOS COMPLETO   F.E. REPUESTOS: 05/08   F.E  BARRA CROMADA:08/08"/>
    <s v="PENDIENTE"/>
  </r>
  <r>
    <x v="333"/>
    <x v="1"/>
    <x v="8"/>
    <s v="SI"/>
    <s v="CATERPILLAR"/>
    <x v="13"/>
    <s v="RH"/>
    <s v="EQ6135"/>
    <n v="1098832"/>
    <s v="SAP3536334"/>
    <n v="11957"/>
    <n v="15000"/>
    <s v="ID S240866-1"/>
    <s v="NO"/>
    <s v="EG07-001319"/>
    <d v="2024-07-03T00:00:00"/>
    <s v="LUIS HUERTA"/>
    <m/>
    <m/>
    <m/>
    <m/>
    <s v="278124-E"/>
    <m/>
    <x v="61"/>
    <n v="7"/>
    <d v="2024-07-09T00:00:00"/>
    <n v="7"/>
    <s v="278124-C"/>
    <n v="3901.64"/>
    <d v="2024-07-30T00:00:00"/>
    <n v="22"/>
    <m/>
    <n v="4500511190"/>
    <m/>
    <d v="2024-08-21T00:00:00"/>
    <x v="99"/>
    <s v="DEMORA"/>
    <n v="29"/>
    <s v="278124-IF"/>
    <s v="EG07-001463"/>
    <s v="F001-2085"/>
    <d v="2024-09-10T00:00:00"/>
    <n v="62"/>
    <x v="1"/>
    <n v="568"/>
    <x v="4"/>
    <s v="RELLENADO, BARRENADO, BRUÑIDO,  FABRICAR DADOS DE ANCLAJE"/>
    <s v="RELLENAR, BARRENAR, FABRICAR VASTAGO"/>
    <s v="RECTIFICAR CANAL DE SELLO"/>
    <s v="PULIR"/>
    <m/>
    <m/>
    <m/>
    <s v="F.E KIT DE SELLOS 02/08   F.E. REPUESTOS: 02/08   F.E  BARRA CROMADA: 05/08"/>
    <s v="PENDIENTE"/>
  </r>
  <r>
    <x v="334"/>
    <x v="1"/>
    <x v="8"/>
    <s v="SI"/>
    <s v="CATERPILLAR"/>
    <x v="13"/>
    <s v="RH"/>
    <s v="EQ6135"/>
    <n v="1098832"/>
    <s v="SAP3569273"/>
    <n v="130"/>
    <n v="15000"/>
    <s v="ID S240866-2"/>
    <s v="SI"/>
    <s v="EG07-001319"/>
    <d v="2024-07-12T00:00:00"/>
    <s v="LUIS HUERTA"/>
    <m/>
    <m/>
    <m/>
    <m/>
    <s v="278224-E"/>
    <m/>
    <x v="61"/>
    <n v="16"/>
    <d v="2024-08-19T00:00:00"/>
    <n v="39"/>
    <s v="278224-C"/>
    <n v="0"/>
    <d v="2024-08-19T00:00:00"/>
    <n v="1"/>
    <m/>
    <n v="4500511201"/>
    <m/>
    <d v="2024-08-27T00:00:00"/>
    <x v="99"/>
    <s v="EN TIEMPO"/>
    <n v="9"/>
    <s v="278224-IF"/>
    <s v="EG07-001465"/>
    <m/>
    <m/>
    <n v="62"/>
    <x v="1"/>
    <n v="568"/>
    <x v="1"/>
    <s v="RELLENADO, BRUÑIDO. BARERNADO"/>
    <s v="PULIDO DE VASTAGO"/>
    <s v="PULIR"/>
    <s v="PULIR"/>
    <m/>
    <m/>
    <m/>
    <s v="PROCESO DE COTIZACION"/>
    <s v="PENDIENTE"/>
  </r>
  <r>
    <x v="335"/>
    <x v="0"/>
    <x v="55"/>
    <s v="NO"/>
    <s v="GENERICO"/>
    <x v="26"/>
    <m/>
    <s v="HC004"/>
    <m/>
    <m/>
    <m/>
    <m/>
    <m/>
    <s v="NO"/>
    <m/>
    <d v="2024-07-01T00:00:00"/>
    <s v="LUIS HUERTA"/>
    <m/>
    <m/>
    <m/>
    <m/>
    <s v="278324-E"/>
    <m/>
    <x v="62"/>
    <n v="3"/>
    <d v="2024-07-03T00:00:00"/>
    <n v="3"/>
    <s v="278324-C"/>
    <n v="4830.18"/>
    <d v="2024-07-10T00:00:00"/>
    <n v="8"/>
    <m/>
    <n v="4400577403"/>
    <m/>
    <d v="2024-07-02T00:00:00"/>
    <x v="73"/>
    <s v="EN TIEMPO"/>
    <n v="-7"/>
    <s v="278324-IF"/>
    <s v="EG07-001329"/>
    <s v="F001-002195"/>
    <d v="2024-11-14T00:00:00"/>
    <n v="4"/>
    <x v="1"/>
    <n v="566"/>
    <x v="0"/>
    <m/>
    <m/>
    <m/>
    <m/>
    <m/>
    <m/>
    <m/>
    <m/>
    <m/>
  </r>
  <r>
    <x v="336"/>
    <x v="0"/>
    <x v="55"/>
    <s v="NO"/>
    <s v="GENERICO"/>
    <x v="26"/>
    <m/>
    <s v="HC004"/>
    <m/>
    <m/>
    <m/>
    <m/>
    <m/>
    <s v="NO"/>
    <m/>
    <d v="2024-07-01T00:00:00"/>
    <s v="LUIS HUERTA"/>
    <m/>
    <m/>
    <m/>
    <m/>
    <s v="278424-E"/>
    <m/>
    <x v="62"/>
    <n v="3"/>
    <d v="2024-07-03T00:00:00"/>
    <n v="3"/>
    <s v="278424-C"/>
    <n v="4830.18"/>
    <d v="2024-07-10T00:00:00"/>
    <n v="8"/>
    <m/>
    <n v="4400577403"/>
    <m/>
    <d v="2024-07-02T00:00:00"/>
    <x v="73"/>
    <s v="EN TIEMPO"/>
    <n v="-7"/>
    <s v="278424-IF"/>
    <s v="EG07-001330"/>
    <s v="F001-002195"/>
    <d v="2024-11-14T00:00:00"/>
    <n v="4"/>
    <x v="1"/>
    <n v="566"/>
    <x v="0"/>
    <m/>
    <m/>
    <m/>
    <m/>
    <m/>
    <m/>
    <m/>
    <m/>
    <m/>
  </r>
  <r>
    <x v="337"/>
    <x v="0"/>
    <x v="49"/>
    <s v="NO"/>
    <s v="FMA"/>
    <x v="18"/>
    <m/>
    <s v="HC004"/>
    <m/>
    <m/>
    <m/>
    <m/>
    <m/>
    <s v="NO"/>
    <m/>
    <d v="2024-07-01T00:00:00"/>
    <s v="LUIS HUERTA"/>
    <m/>
    <m/>
    <m/>
    <m/>
    <s v="278524-E"/>
    <m/>
    <x v="63"/>
    <n v="0"/>
    <d v="2024-07-03T00:00:00"/>
    <n v="3"/>
    <s v="278524-C"/>
    <n v="4509"/>
    <d v="2024-07-10T00:00:00"/>
    <n v="8"/>
    <m/>
    <n v="4400577402"/>
    <m/>
    <d v="2024-07-03T00:00:00"/>
    <x v="85"/>
    <s v="EN TIEMPO"/>
    <n v="-6"/>
    <s v="278524-IF"/>
    <s v="EG07-001342"/>
    <s v="F001-002194"/>
    <d v="2024-11-14T00:00:00"/>
    <n v="2"/>
    <x v="1"/>
    <n v="563"/>
    <x v="0"/>
    <m/>
    <m/>
    <m/>
    <m/>
    <m/>
    <m/>
    <m/>
    <m/>
    <m/>
  </r>
  <r>
    <x v="338"/>
    <x v="0"/>
    <x v="49"/>
    <s v="NO"/>
    <s v="FMA"/>
    <x v="18"/>
    <m/>
    <s v="HC004"/>
    <m/>
    <m/>
    <m/>
    <m/>
    <m/>
    <s v="NO"/>
    <m/>
    <d v="2024-07-01T00:00:00"/>
    <s v="LUIS HUERTA"/>
    <m/>
    <m/>
    <m/>
    <m/>
    <s v="278624-E"/>
    <m/>
    <x v="63"/>
    <n v="0"/>
    <d v="2024-07-03T00:00:00"/>
    <n v="3"/>
    <s v="278624-C"/>
    <n v="3839"/>
    <d v="2024-07-10T00:00:00"/>
    <n v="8"/>
    <m/>
    <n v="4400577402"/>
    <m/>
    <d v="2024-07-03T00:00:00"/>
    <x v="85"/>
    <s v="EN TIEMPO"/>
    <n v="-6"/>
    <s v="278624-IF"/>
    <s v="EG07-001343"/>
    <s v="F001-002194"/>
    <d v="2024-11-14T00:00:00"/>
    <n v="2"/>
    <x v="1"/>
    <n v="563"/>
    <x v="0"/>
    <m/>
    <m/>
    <m/>
    <m/>
    <m/>
    <m/>
    <m/>
    <m/>
    <m/>
  </r>
  <r>
    <x v="339"/>
    <x v="0"/>
    <x v="9"/>
    <s v="SI"/>
    <s v="CATERPILLAR"/>
    <x v="0"/>
    <s v="LH"/>
    <s v="GR003"/>
    <s v="605-8794"/>
    <s v="TA198830"/>
    <m/>
    <n v="8000"/>
    <n v="101165525"/>
    <s v="NO"/>
    <s v="TL02-000891"/>
    <d v="2024-07-08T00:00:00"/>
    <s v="LUIS HUERTA"/>
    <m/>
    <m/>
    <m/>
    <m/>
    <s v="278724-E"/>
    <m/>
    <x v="64"/>
    <n v="8"/>
    <d v="2024-07-16T00:00:00"/>
    <n v="9"/>
    <s v="278724-C"/>
    <n v="2212.7600000000002"/>
    <d v="2024-07-18T00:00:00"/>
    <n v="3"/>
    <m/>
    <n v="4400574962"/>
    <m/>
    <d v="2024-08-23T00:00:00"/>
    <x v="104"/>
    <s v="EN TIEMPO"/>
    <n v="36"/>
    <s v="278724-IF"/>
    <s v="EG07-001455"/>
    <s v="F001-002075"/>
    <d v="2024-09-06T00:00:00"/>
    <n v="53"/>
    <x v="1"/>
    <n v="564"/>
    <x v="4"/>
    <s v="RELLENADO, BRUÑIDO, BARRENADO"/>
    <s v="F. VASTAGO, RELLENADO, BARRENADO"/>
    <s v="PULIR"/>
    <s v="PULIR"/>
    <m/>
    <m/>
    <m/>
    <s v="F.E KIT DE SELLOS: COMPLETO      F.E. REPUESTOS: COMPLETO      F.E CROMADO O BARRA CROMADA: COMPLETO"/>
    <s v="COMPLETO"/>
  </r>
  <r>
    <x v="340"/>
    <x v="0"/>
    <x v="12"/>
    <s v="SI"/>
    <s v="CATERPILLAR"/>
    <x v="6"/>
    <s v="RH"/>
    <s v="RT002"/>
    <s v="6E-1244"/>
    <s v="TA198831"/>
    <m/>
    <n v="8000"/>
    <n v="101004452"/>
    <s v="NO"/>
    <s v="TL02-000891"/>
    <d v="2024-07-03T00:00:00"/>
    <s v="LUIS HUERTA"/>
    <m/>
    <m/>
    <m/>
    <m/>
    <s v="278824-E"/>
    <m/>
    <x v="64"/>
    <n v="3"/>
    <d v="2024-07-09T00:00:00"/>
    <n v="7"/>
    <s v="278824-C"/>
    <n v="2510.5"/>
    <d v="2024-07-18T00:00:00"/>
    <n v="10"/>
    <m/>
    <n v="4400574964"/>
    <m/>
    <d v="2024-08-21T00:00:00"/>
    <x v="104"/>
    <s v="DEMORA"/>
    <n v="36"/>
    <s v="278824-IF"/>
    <s v="EG07-001445"/>
    <s v="F001-002076"/>
    <d v="2024-09-06T00:00:00"/>
    <n v="53"/>
    <x v="1"/>
    <n v="564"/>
    <x v="1"/>
    <s v="RELLENADO, BARRENADO, BRUÑIDO"/>
    <s v="RELLENADO, CROMADO, BARRENADO"/>
    <s v="PULIR"/>
    <s v="PULIR"/>
    <m/>
    <m/>
    <m/>
    <s v="F.E KIT DE SELLOS: COMPLETO      F.E. REPUESTOS: COMPLETO      F.E CROMADO O BARRA CROMADA: COMPLETO"/>
    <s v="COMPLETO"/>
  </r>
  <r>
    <x v="341"/>
    <x v="0"/>
    <x v="15"/>
    <s v="SI"/>
    <s v="CATERPILLAR"/>
    <x v="5"/>
    <s v="LH"/>
    <s v="DZ013"/>
    <s v="252-0471"/>
    <s v="TA198854"/>
    <m/>
    <n v="8000"/>
    <n v="101048230"/>
    <s v="NO"/>
    <s v="TL02-000891"/>
    <d v="2024-07-03T00:00:00"/>
    <s v="LUIS HUERTA"/>
    <m/>
    <m/>
    <m/>
    <m/>
    <s v="278924-E"/>
    <m/>
    <x v="64"/>
    <n v="3"/>
    <d v="2024-07-30T00:00:00"/>
    <n v="28"/>
    <s v="278924-C"/>
    <n v="7713.28"/>
    <d v="2024-07-31T00:00:00"/>
    <n v="2"/>
    <m/>
    <n v="4400574963"/>
    <m/>
    <d v="2024-08-21T00:00:00"/>
    <x v="100"/>
    <s v="EN TIEMPO"/>
    <n v="22"/>
    <s v="278924-IF"/>
    <s v="EG07-001443"/>
    <s v="F001-002077"/>
    <d v="2024-09-06T00:00:00"/>
    <n v="52"/>
    <x v="1"/>
    <n v="564"/>
    <x v="1"/>
    <s v="RELLENADO, BRUÑIDO, BARRENADO"/>
    <s v="RELLENADO, CROMADO, BARRENADO"/>
    <s v="PULIR"/>
    <s v="PULIR"/>
    <m/>
    <m/>
    <m/>
    <s v="F.E KIT DE SELLOS 03/08   F.E. REPUESTOS: 03/08  F.E  BARRA CROMADA: COMPLETO"/>
    <s v="PENDIENTE"/>
  </r>
  <r>
    <x v="342"/>
    <x v="0"/>
    <x v="10"/>
    <s v="SI"/>
    <s v="KOMATSU"/>
    <x v="3"/>
    <s v="RH"/>
    <s v="HT019"/>
    <s v="EM0241"/>
    <s v="TA198838"/>
    <m/>
    <n v="12000"/>
    <n v="101122747"/>
    <s v="NO"/>
    <s v="TL02-000885"/>
    <d v="2024-07-03T00:00:00"/>
    <s v="LUIS HUERTA"/>
    <m/>
    <m/>
    <m/>
    <m/>
    <s v="279024-E"/>
    <m/>
    <x v="64"/>
    <n v="3"/>
    <d v="2024-07-09T00:00:00"/>
    <n v="7"/>
    <s v="279024-C"/>
    <n v="2783.14"/>
    <d v="2024-07-10T00:00:00"/>
    <n v="2"/>
    <m/>
    <n v="4400574674"/>
    <m/>
    <d v="2024-08-16T00:00:00"/>
    <x v="93"/>
    <s v="EN TIEMPO"/>
    <n v="38"/>
    <s v="279024-IF"/>
    <s v="EG07-001427"/>
    <s v="F001-002039"/>
    <d v="2024-08-26T00:00:00"/>
    <n v="47"/>
    <x v="1"/>
    <n v="564"/>
    <x v="1"/>
    <s v="RELLENADO, BARRENADO, BRUÑIDO"/>
    <s v="RELLENADO, BARRENADO, CROMADO"/>
    <s v="PULIR"/>
    <s v="PULIR"/>
    <m/>
    <m/>
    <m/>
    <s v="F.E KIT DE SELLOS COMPLETO   F.E. REPUESTOS: COMPLETO   F.E  BARRA CROMADA: COMPLETO"/>
    <s v="COMPLETO"/>
  </r>
  <r>
    <x v="343"/>
    <x v="0"/>
    <x v="10"/>
    <s v="SI"/>
    <s v="KOMATSU"/>
    <x v="3"/>
    <s v="LH"/>
    <s v="HT019"/>
    <s v="EM0241"/>
    <s v="TA198839"/>
    <m/>
    <n v="12000"/>
    <n v="101133373"/>
    <s v="NO"/>
    <s v="TL02-000885"/>
    <d v="2024-07-03T00:00:00"/>
    <s v="LUIS HUERTA"/>
    <m/>
    <m/>
    <m/>
    <m/>
    <s v="279124-E"/>
    <m/>
    <x v="64"/>
    <n v="3"/>
    <d v="2024-07-09T00:00:00"/>
    <n v="7"/>
    <s v="279124-C"/>
    <n v="2783.14"/>
    <d v="2024-07-10T00:00:00"/>
    <n v="2"/>
    <m/>
    <n v="4400574676"/>
    <m/>
    <d v="2024-08-16T00:00:00"/>
    <x v="93"/>
    <s v="EN TIEMPO"/>
    <n v="38"/>
    <s v="279124-IF"/>
    <s v="EG07-001428"/>
    <s v="F001-002040"/>
    <d v="2024-08-26T00:00:00"/>
    <n v="47"/>
    <x v="1"/>
    <n v="564"/>
    <x v="1"/>
    <s v="RELLENADO, BARRENADO, BRUÑIDO"/>
    <s v="RELLENADO, BARRENADO, CROMADO"/>
    <s v="PULIR"/>
    <s v="PULIR"/>
    <m/>
    <m/>
    <m/>
    <s v="F.E KIT DE SELLOS COMPLETO   F.E. REPUESTOS: COMPLETO   F.E  BARRA CROMADA: COMPLETO"/>
    <s v="COMPLETO"/>
  </r>
  <r>
    <x v="344"/>
    <x v="2"/>
    <x v="56"/>
    <s v="NO"/>
    <s v="GENERICO"/>
    <x v="47"/>
    <m/>
    <n v="1320"/>
    <m/>
    <n v="1320"/>
    <m/>
    <m/>
    <m/>
    <s v="NO"/>
    <s v="EG07-001327"/>
    <d v="2024-07-05T00:00:00"/>
    <s v="LUIS HUERTA"/>
    <m/>
    <m/>
    <m/>
    <m/>
    <s v="279224-E"/>
    <m/>
    <x v="64"/>
    <n v="5"/>
    <d v="2024-07-05T00:00:00"/>
    <n v="1"/>
    <s v="279224-C"/>
    <n v="1156.99"/>
    <m/>
    <s v=""/>
    <m/>
    <m/>
    <s v="BAJA"/>
    <d v="2025-03-04T00:00:00"/>
    <x v="59"/>
    <s v="EN TIEMPO"/>
    <n v="45721"/>
    <s v="279224-IF"/>
    <s v="EG07-002011"/>
    <m/>
    <m/>
    <n v="247"/>
    <x v="2"/>
    <n v="564"/>
    <x v="1"/>
    <m/>
    <m/>
    <m/>
    <m/>
    <m/>
    <m/>
    <m/>
    <s v="F.E KIT DE SELLOS PENDIENTE   F.E. REPUESTOS: PENDIENTE   F.E  BARRA CROMADA: PROCESO DE CROMADO"/>
    <s v="PENDIENTE"/>
  </r>
  <r>
    <x v="345"/>
    <x v="1"/>
    <x v="11"/>
    <s v="SI"/>
    <s v="CATERPILLAR"/>
    <x v="2"/>
    <s v="RH"/>
    <s v="EQ3141"/>
    <n v="2898616"/>
    <s v="SAP3528118"/>
    <n v="37899"/>
    <n v="30000"/>
    <s v="ID S240886-2"/>
    <s v="NO"/>
    <s v="EG07-001338"/>
    <d v="2024-07-09T00:00:00"/>
    <s v="LUIS HUERTA"/>
    <m/>
    <m/>
    <m/>
    <m/>
    <s v="279324-E"/>
    <m/>
    <x v="65"/>
    <n v="7"/>
    <d v="2024-07-22T00:00:00"/>
    <n v="14"/>
    <s v="279324-C"/>
    <n v="23231"/>
    <d v="2024-08-10T00:00:00"/>
    <n v="20"/>
    <m/>
    <n v="4500512789"/>
    <m/>
    <d v="2024-08-29T00:00:00"/>
    <x v="107"/>
    <s v="EN TIEMPO"/>
    <n v="19"/>
    <s v="279324-IF"/>
    <s v="EG07-001474"/>
    <s v="F001-002048"/>
    <d v="2024-08-29T00:00:00"/>
    <n v="57"/>
    <x v="1"/>
    <n v="562"/>
    <x v="1"/>
    <s v="RELLENADO, BRUÑIDO, BARRENADO"/>
    <s v="CROMADO"/>
    <s v="PULIR"/>
    <s v="PULIR"/>
    <m/>
    <m/>
    <m/>
    <s v="KIT DE SELLOS: PENDIENTE REPUESTOS PENDIENTE, CROMADO: EN PROCESO DE CROMADO"/>
    <s v="PENDIENTE"/>
  </r>
  <r>
    <x v="346"/>
    <x v="1"/>
    <x v="14"/>
    <s v="NO"/>
    <s v="CATERPILLAR"/>
    <x v="0"/>
    <s v="LH"/>
    <s v="EQ7107"/>
    <s v="2767646A"/>
    <s v="SAP3568763"/>
    <n v="12438"/>
    <n v="15000"/>
    <s v="ID S240881-1"/>
    <s v="NO"/>
    <s v="EG07-009053"/>
    <d v="2024-07-09T00:00:00"/>
    <s v="LUIS HUERTA"/>
    <m/>
    <m/>
    <m/>
    <m/>
    <s v="279424-E"/>
    <m/>
    <x v="65"/>
    <n v="7"/>
    <d v="2024-07-16T00:00:00"/>
    <n v="8"/>
    <s v="279424-C"/>
    <n v="3549.35"/>
    <d v="2024-08-10T00:00:00"/>
    <n v="26"/>
    <m/>
    <n v="4500511952"/>
    <m/>
    <d v="2024-08-23T00:00:00"/>
    <x v="99"/>
    <s v="DEMORA"/>
    <n v="18"/>
    <s v="279424-IF"/>
    <s v="EG07-001464"/>
    <s v="F001-002065"/>
    <d v="2024-09-06T00:00:00"/>
    <n v="56"/>
    <x v="1"/>
    <n v="562"/>
    <x v="1"/>
    <s v="BRUÑIDO"/>
    <s v="CROMADO"/>
    <s v="PULIR"/>
    <s v="PULIR"/>
    <m/>
    <m/>
    <m/>
    <s v="F.E KIT DE SELLOS PENDIENTE   F.E. REPUESTOS: PENDIENTE   F.E  BARRA CROMADA: PROCESO DE CROMADO"/>
    <s v="PENDIENTE"/>
  </r>
  <r>
    <x v="347"/>
    <x v="0"/>
    <x v="57"/>
    <s v="NO"/>
    <s v="CATERPILLAR"/>
    <x v="18"/>
    <m/>
    <s v="CR011"/>
    <m/>
    <m/>
    <m/>
    <m/>
    <m/>
    <s v="NO"/>
    <m/>
    <d v="2024-07-08T00:00:00"/>
    <s v="LUIS HUERTA"/>
    <m/>
    <m/>
    <m/>
    <m/>
    <s v="279524-E"/>
    <m/>
    <x v="66"/>
    <n v="4"/>
    <d v="2024-07-08T00:00:00"/>
    <n v="1"/>
    <s v="279524-C"/>
    <n v="2977"/>
    <d v="2024-07-10T00:00:00"/>
    <n v="3"/>
    <m/>
    <n v="4400577404"/>
    <m/>
    <d v="2024-07-15T00:00:00"/>
    <x v="108"/>
    <s v="EN TIEMPO"/>
    <n v="6"/>
    <s v="279524-IF"/>
    <s v="EG07-001359"/>
    <s v="F001-002190"/>
    <d v="2024-11-12T00:00:00"/>
    <n v="11"/>
    <x v="1"/>
    <n v="560"/>
    <x v="0"/>
    <m/>
    <m/>
    <m/>
    <m/>
    <m/>
    <m/>
    <m/>
    <s v="F.E KIT DE SELLOS PENDIENTE   F.E. REPUESTOS: PENDIENTE   F.E  BARRA CROMADA: PROCESO DE CROMADO"/>
    <s v="PENDIENTE"/>
  </r>
  <r>
    <x v="348"/>
    <x v="1"/>
    <x v="5"/>
    <s v="SI"/>
    <s v="CATERPILLAR"/>
    <x v="2"/>
    <s v="RH"/>
    <s v="EQ3125"/>
    <n v="2898619"/>
    <s v="SAP3576942"/>
    <n v="4579"/>
    <n v="30000"/>
    <s v="ID S240886-1"/>
    <s v="SI"/>
    <s v="EG07-001353"/>
    <d v="2024-07-12T00:00:00"/>
    <s v="LUIS HUERTA"/>
    <m/>
    <m/>
    <m/>
    <m/>
    <s v="279624-E"/>
    <m/>
    <x v="67"/>
    <n v="3"/>
    <d v="2024-08-26T00:00:00"/>
    <n v="46"/>
    <s v="279624-C"/>
    <n v="12468.42"/>
    <d v="2024-09-20T00:00:00"/>
    <n v="26"/>
    <m/>
    <n v="4500512788"/>
    <m/>
    <d v="2024-10-17T00:00:00"/>
    <x v="92"/>
    <s v="DEMORA"/>
    <n v="29"/>
    <s v="279624-IF"/>
    <s v="EG07-001618"/>
    <d v="2024-10-21T00:00:00"/>
    <s v="F001-002146"/>
    <n v="101"/>
    <x v="1"/>
    <n v="555"/>
    <x v="4"/>
    <s v="RELLENADO, BRUÑIDO, BARRENADO"/>
    <s v="CROMADO"/>
    <s v="PULIR"/>
    <s v="PULIR"/>
    <m/>
    <m/>
    <m/>
    <m/>
    <s v="PENDIENTE"/>
  </r>
  <r>
    <x v="349"/>
    <x v="0"/>
    <x v="8"/>
    <s v="SI"/>
    <s v="KOMATSU"/>
    <x v="10"/>
    <s v="RH"/>
    <s v="DZ007"/>
    <s v="707-010-F521"/>
    <s v="TA198799"/>
    <m/>
    <n v="12000"/>
    <n v="101135011"/>
    <s v="NO"/>
    <s v="TL04-002624"/>
    <d v="2024-07-24T00:00:00"/>
    <s v="LUIS HUERTA"/>
    <m/>
    <m/>
    <m/>
    <m/>
    <s v="279724-E"/>
    <m/>
    <x v="68"/>
    <n v="14"/>
    <d v="2024-07-30T00:00:00"/>
    <n v="7"/>
    <s v="279724-C"/>
    <n v="8821.74"/>
    <d v="2024-07-31T00:00:00"/>
    <n v="2"/>
    <m/>
    <n v="4400575482"/>
    <m/>
    <d v="2024-08-21T00:00:00"/>
    <x v="104"/>
    <s v="DEMORA"/>
    <n v="23"/>
    <s v="279724-IF"/>
    <s v="EG07-001458"/>
    <s v="F001-002079"/>
    <d v="2024-09-06T00:00:00"/>
    <n v="43"/>
    <x v="1"/>
    <n v="554"/>
    <x v="0"/>
    <m/>
    <m/>
    <m/>
    <m/>
    <m/>
    <m/>
    <m/>
    <s v="F.E KIT DE SELLOS PENDIENTE   F.E. REPUESTOS: PENDIENTE   F.E  BARRA CROMADA: PROCESO DE CROMADO"/>
    <s v="PENDIENTE"/>
  </r>
  <r>
    <x v="350"/>
    <x v="0"/>
    <x v="12"/>
    <s v="SI"/>
    <s v="KOMATSU"/>
    <x v="33"/>
    <s v="LH"/>
    <s v="HT107"/>
    <s v="58B-41000-10"/>
    <s v="TA198870"/>
    <m/>
    <n v="12000"/>
    <n v="101079708"/>
    <s v="NO"/>
    <s v="TL04-002624"/>
    <d v="2024-07-15T00:00:00"/>
    <s v="LUIS HUERTA"/>
    <m/>
    <m/>
    <m/>
    <m/>
    <s v="279824-E"/>
    <m/>
    <x v="68"/>
    <n v="5"/>
    <d v="2024-07-22T00:00:00"/>
    <n v="8"/>
    <s v="279824-C"/>
    <n v="5243.31"/>
    <d v="2024-08-22T00:00:00"/>
    <n v="32"/>
    <m/>
    <n v="4400575481"/>
    <m/>
    <d v="2024-08-22T00:00:00"/>
    <x v="104"/>
    <s v="EN TIEMPO"/>
    <n v="1"/>
    <s v="279824-IF"/>
    <s v="EG07-001459"/>
    <s v="F001-002052"/>
    <d v="2024-08-29T00:00:00"/>
    <n v="43"/>
    <x v="1"/>
    <n v="554"/>
    <x v="1"/>
    <s v="RELLENADO, BRUÑIDO, BARRENADO"/>
    <s v="RELLENADO, BARRENADO, CROMADO"/>
    <s v="PULIR"/>
    <s v="PULIR"/>
    <m/>
    <m/>
    <m/>
    <s v="F.E KIT DE SELLOS COMPLETO  F.E. REPUESTOS: COMPLETO   F.E  BARRA CROMADA: COMPLETO"/>
    <s v="COMPLETO"/>
  </r>
  <r>
    <x v="351"/>
    <x v="0"/>
    <x v="12"/>
    <s v="SI"/>
    <s v="KOMATSU"/>
    <x v="33"/>
    <s v="RH"/>
    <s v="HT107"/>
    <s v="58B-41000-10"/>
    <s v="TA198871"/>
    <m/>
    <n v="12000"/>
    <n v="101079709"/>
    <s v="NO"/>
    <s v="TL04-002624"/>
    <d v="2024-07-15T00:00:00"/>
    <s v="LUIS HUERTA"/>
    <m/>
    <m/>
    <m/>
    <m/>
    <s v="279924-E"/>
    <m/>
    <x v="68"/>
    <n v="5"/>
    <d v="2024-07-22T00:00:00"/>
    <n v="8"/>
    <s v="279924-C"/>
    <n v="5243.31"/>
    <d v="2024-08-22T00:00:00"/>
    <n v="32"/>
    <m/>
    <n v="4400575480"/>
    <m/>
    <d v="2024-08-22T00:00:00"/>
    <x v="104"/>
    <s v="EN TIEMPO"/>
    <n v="1"/>
    <s v="279924-IF"/>
    <s v="EG07-001453"/>
    <s v="F001-002053"/>
    <d v="2024-08-29T00:00:00"/>
    <n v="43"/>
    <x v="1"/>
    <n v="554"/>
    <x v="1"/>
    <s v="RELLENADO, BRUÑIDO, BARRENADO"/>
    <s v="RELLENADO, BARRENADO, CROMADO"/>
    <s v="PULIR"/>
    <s v="PULIR"/>
    <m/>
    <m/>
    <m/>
    <s v="F.E KIT DE SELLOS COMPLETO   F.E. REPUESTOS: 05/08   F.E  BARRA CROMADA: COMPLETO"/>
    <s v="PENDIENTE"/>
  </r>
  <r>
    <x v="352"/>
    <x v="0"/>
    <x v="58"/>
    <s v="SI"/>
    <s v="FMA"/>
    <x v="18"/>
    <m/>
    <s v="CR010"/>
    <s v="80114C0-01"/>
    <s v="TA198910"/>
    <m/>
    <m/>
    <n v="200867054"/>
    <s v="NO"/>
    <s v="TL04-002624"/>
    <d v="2024-07-19T00:00:00"/>
    <s v="LUIS HUERTA"/>
    <m/>
    <m/>
    <m/>
    <m/>
    <s v="280024-E"/>
    <m/>
    <x v="68"/>
    <n v="9"/>
    <d v="2024-07-24T00:00:00"/>
    <n v="6"/>
    <s v="280024-C"/>
    <n v="2432.9"/>
    <d v="2024-07-26T00:00:00"/>
    <n v="3"/>
    <m/>
    <n v="4400576630"/>
    <m/>
    <d v="2024-09-03T00:00:00"/>
    <x v="106"/>
    <s v="EN TIEMPO"/>
    <n v="40"/>
    <s v="280024-IF"/>
    <s v="EG07-001482"/>
    <s v="F001-002080"/>
    <d v="2024-09-06T00:00:00"/>
    <n v="55"/>
    <x v="1"/>
    <n v="554"/>
    <x v="4"/>
    <s v="FABRICAR CIL., RELLENADO Y BARRENADO"/>
    <s v="RELLENADO , CROMADO, BARRENADO"/>
    <s v="PULIR"/>
    <s v="PULIR"/>
    <m/>
    <m/>
    <m/>
    <s v="F.E KIT DE SELLOS FALTA REQUERIMIENTO   F.E. REPUESTOS: 05/08   F.E  BARRA CROMADA: PROCESO DE CROMADO"/>
    <s v="PENDIENTE"/>
  </r>
  <r>
    <x v="353"/>
    <x v="0"/>
    <x v="14"/>
    <s v="SI"/>
    <s v="CATERPILLAR"/>
    <x v="0"/>
    <s v="RH"/>
    <s v="GR004"/>
    <s v="553-0359"/>
    <s v="TA198909"/>
    <m/>
    <n v="8000"/>
    <n v="101075545"/>
    <s v="NO"/>
    <s v="TL04-002624"/>
    <d v="2024-07-16T00:00:00"/>
    <s v="LUIS HUERTA"/>
    <m/>
    <m/>
    <m/>
    <m/>
    <s v="280124-E"/>
    <m/>
    <x v="68"/>
    <n v="6"/>
    <d v="2024-07-22T00:00:00"/>
    <n v="7"/>
    <s v="280124-C"/>
    <n v="3922.33"/>
    <d v="2024-07-22T00:00:00"/>
    <n v="1"/>
    <m/>
    <n v="4400576629"/>
    <m/>
    <d v="2024-08-21T00:00:00"/>
    <x v="104"/>
    <s v="DEMORA"/>
    <n v="32"/>
    <s v="280124-IF"/>
    <s v="EG07-001450"/>
    <s v="F001-002081"/>
    <d v="2024-09-06T00:00:00"/>
    <n v="43"/>
    <x v="1"/>
    <n v="554"/>
    <x v="1"/>
    <s v="BRUÑIDO"/>
    <s v="CROMADO"/>
    <s v="PULIR"/>
    <s v="PULIR"/>
    <m/>
    <m/>
    <m/>
    <s v="F.E KIT DE SELLOS COMPLETO  F.E. REPUESTOS: COMPLETO F.E  BARRA CROMADA: COMPLETO"/>
    <s v="COMPLETO"/>
  </r>
  <r>
    <x v="354"/>
    <x v="0"/>
    <x v="6"/>
    <s v="SI"/>
    <s v="CATERPILLAR"/>
    <x v="5"/>
    <s v="RH"/>
    <s v="DZ010"/>
    <s v="521-8423"/>
    <s v="TA198908"/>
    <m/>
    <n v="12000"/>
    <n v="101074695"/>
    <s v="NO"/>
    <s v="TL04-002624"/>
    <d v="2024-07-18T00:00:00"/>
    <s v="LUIS HUERTA"/>
    <m/>
    <m/>
    <m/>
    <m/>
    <s v="280224-E"/>
    <m/>
    <x v="68"/>
    <n v="8"/>
    <d v="2024-07-24T00:00:00"/>
    <n v="7"/>
    <s v="280224-C"/>
    <n v="4754.6400000000003"/>
    <d v="2024-07-25T00:00:00"/>
    <n v="2"/>
    <m/>
    <n v="4400576628"/>
    <m/>
    <d v="2024-08-17T00:00:00"/>
    <x v="97"/>
    <s v="EN TIEMPO"/>
    <n v="24"/>
    <s v="280224-IF"/>
    <s v="EG07-001435"/>
    <s v="F001-002041"/>
    <d v="2024-08-26T00:00:00"/>
    <n v="38"/>
    <x v="1"/>
    <n v="554"/>
    <x v="4"/>
    <s v="RELLENADO, BARRENADO, BRUÑIDO"/>
    <s v="FABRICAR VAST., RELLENADO, BARRENADO"/>
    <s v="PULIR"/>
    <s v="PULIR"/>
    <m/>
    <m/>
    <m/>
    <s v="F.E KIT DE SELLOS 05/08   F.E. REPUESTOS: 05/08  F.E  BARRA CROMADA:COMPLETO"/>
    <s v="PENDIENTE"/>
  </r>
  <r>
    <x v="355"/>
    <x v="0"/>
    <x v="12"/>
    <s v="SI"/>
    <s v="KOMATSU"/>
    <x v="3"/>
    <s v="RH"/>
    <s v="HT018"/>
    <s v="EM0241"/>
    <s v="TA198896"/>
    <m/>
    <n v="12000"/>
    <n v="101131720"/>
    <s v="NO"/>
    <s v="TL04-002624"/>
    <d v="2024-07-15T00:00:00"/>
    <s v="LUIS HUERTA"/>
    <m/>
    <m/>
    <m/>
    <m/>
    <s v="280324-E"/>
    <m/>
    <x v="68"/>
    <n v="5"/>
    <d v="2024-07-24T00:00:00"/>
    <n v="10"/>
    <s v="280324-C"/>
    <n v="2783.14"/>
    <d v="2024-08-28T00:00:00"/>
    <n v="36"/>
    <m/>
    <n v="4400576625"/>
    <m/>
    <d v="2024-08-23T00:00:00"/>
    <x v="98"/>
    <s v="DEMORA"/>
    <n v="6"/>
    <s v="280324-IF"/>
    <s v="EG07-001480"/>
    <s v="F001-002137"/>
    <d v="2024-10-11T00:00:00"/>
    <n v="54"/>
    <x v="1"/>
    <n v="554"/>
    <x v="1"/>
    <s v="RELLENADO, BARRENADO, BRUÑIDO"/>
    <s v="RELLENADO, CROMADO, BARRENADO"/>
    <s v="RECTIFICAR CANAL U SEAL"/>
    <s v="PULIR"/>
    <m/>
    <m/>
    <m/>
    <s v="F.E KIT DE SELLOS COMPLETO  F.E. REPUESTOS: COMPLETO F.E  BARRA CROMADA: COMPLETO"/>
    <s v="COMPLETO"/>
  </r>
  <r>
    <x v="356"/>
    <x v="0"/>
    <x v="12"/>
    <s v="SI"/>
    <s v="KOMATSU"/>
    <x v="3"/>
    <s v="LH"/>
    <s v="HT010"/>
    <s v="EM0241"/>
    <s v="TA198895"/>
    <m/>
    <n v="12000"/>
    <n v="101154508"/>
    <s v="NO"/>
    <s v="TL04-002624"/>
    <d v="2024-07-15T00:00:00"/>
    <s v="LUIS HUERTA"/>
    <m/>
    <m/>
    <m/>
    <m/>
    <s v="280424-E"/>
    <m/>
    <x v="68"/>
    <n v="5"/>
    <d v="2024-07-24T00:00:00"/>
    <n v="10"/>
    <s v="280424-C"/>
    <n v="2783.14"/>
    <d v="2024-08-28T00:00:00"/>
    <n v="36"/>
    <m/>
    <n v="4400576624"/>
    <m/>
    <d v="2024-08-23T00:00:00"/>
    <x v="98"/>
    <s v="DEMORA"/>
    <n v="6"/>
    <s v="280424-IF"/>
    <s v="EG07-001479"/>
    <s v="F001-002084"/>
    <d v="2024-09-10T00:00:00"/>
    <n v="54"/>
    <x v="1"/>
    <n v="554"/>
    <x v="1"/>
    <s v="RELLENADO, BARRENADO, BRUÑIDO"/>
    <s v="RELLENADO, CROMADO, BARRENADO"/>
    <s v="PULIR"/>
    <s v="PULIR"/>
    <m/>
    <m/>
    <m/>
    <s v="F.E KIT DE SELLOS COMPLETO  F.E. REPUESTOS: COMPLETO F.E  BARRA CROMADA: COMPLETO"/>
    <s v="COMPLETO"/>
  </r>
  <r>
    <x v="357"/>
    <x v="0"/>
    <x v="15"/>
    <s v="SI"/>
    <s v="CATERPILLAR"/>
    <x v="5"/>
    <s v="RH"/>
    <s v="DZ014"/>
    <s v="252-0471"/>
    <s v="TA198876"/>
    <m/>
    <n v="8000"/>
    <n v="101033622"/>
    <s v="NO"/>
    <s v="TL04-002624"/>
    <d v="2024-07-18T00:00:00"/>
    <s v="LUIS HUERTA"/>
    <m/>
    <m/>
    <m/>
    <m/>
    <s v="280524-E"/>
    <m/>
    <x v="68"/>
    <n v="8"/>
    <d v="2024-07-24T00:00:00"/>
    <n v="7"/>
    <s v="280524-C"/>
    <n v="7713.28"/>
    <d v="2024-07-25T00:00:00"/>
    <n v="2"/>
    <m/>
    <n v="4400576623"/>
    <m/>
    <d v="2024-08-23T00:00:00"/>
    <x v="104"/>
    <s v="EN TIEMPO"/>
    <n v="29"/>
    <s v="280524-IF"/>
    <s v="EG07-001457"/>
    <s v="F001-002083"/>
    <d v="2024-09-10T00:00:00"/>
    <n v="43"/>
    <x v="1"/>
    <n v="554"/>
    <x v="1"/>
    <s v="RESOLDAR PIVOTANTES, PULIR BRIDA, F. DADOS DE ANCLAJE, BRUÑIDO"/>
    <s v="RELLENADO, CROMADO, BARRENADO"/>
    <s v="AMPLIAR CANAL DE BUFFER 2.5MM"/>
    <s v="PULIR"/>
    <m/>
    <m/>
    <m/>
    <s v="F.E KIT DE SELLOS COMPLETO   F.E. REPUESTOS: 05/08   F.E  BARRA CROMADA: COMPLETO"/>
    <s v="PENDIENTE"/>
  </r>
  <r>
    <x v="358"/>
    <x v="1"/>
    <x v="8"/>
    <s v="SI"/>
    <s v="CATERPILLAR"/>
    <x v="5"/>
    <s v="RH"/>
    <s v="EQ6107"/>
    <n v="3672258"/>
    <s v="SAP3608807"/>
    <n v="2125"/>
    <n v="10000"/>
    <s v="ID S240949-3"/>
    <s v="SI"/>
    <s v="EG07-001371"/>
    <d v="2024-07-26T00:00:00"/>
    <s v="LUIS HUERTA"/>
    <m/>
    <m/>
    <m/>
    <m/>
    <s v="280624-E"/>
    <m/>
    <x v="69"/>
    <n v="8"/>
    <d v="2024-08-21T00:00:00"/>
    <n v="27"/>
    <s v="280624-C"/>
    <n v="0"/>
    <d v="2024-08-21T00:00:00"/>
    <n v="1"/>
    <m/>
    <n v="4500515261"/>
    <m/>
    <d v="2024-09-10T00:00:00"/>
    <x v="109"/>
    <s v="EN TIEMPO"/>
    <n v="21"/>
    <s v="280624-IF"/>
    <s v="EG07-001514"/>
    <m/>
    <m/>
    <n v="54"/>
    <x v="1"/>
    <n v="546"/>
    <x v="4"/>
    <s v="BRUÑIDO, CAMBIO DE ROTULAS"/>
    <s v="F. VASTAGO, RELLENADO, BARRENADO"/>
    <s v="RECTIFICADO DE ALOJAMIENTO"/>
    <s v="PULIR"/>
    <m/>
    <m/>
    <m/>
    <m/>
    <s v="PENDIENTE"/>
  </r>
  <r>
    <x v="359"/>
    <x v="1"/>
    <x v="15"/>
    <s v="SI"/>
    <s v="CATERPILLAR"/>
    <x v="13"/>
    <s v="LH"/>
    <s v="EQ6135"/>
    <n v="5025819"/>
    <s v="SAP3612663"/>
    <n v="7220"/>
    <n v="10000"/>
    <s v="ID S240949-1"/>
    <s v="NO"/>
    <s v="EG07-001371"/>
    <d v="2024-07-22T00:00:00"/>
    <s v="LUIS HUERTA"/>
    <m/>
    <m/>
    <m/>
    <m/>
    <s v="280724-E"/>
    <m/>
    <x v="69"/>
    <n v="4"/>
    <d v="2024-07-30T00:00:00"/>
    <n v="9"/>
    <s v="280724-C"/>
    <n v="5162.82"/>
    <d v="2024-08-14T00:00:00"/>
    <n v="16"/>
    <m/>
    <n v="4500515258"/>
    <m/>
    <d v="2024-09-04T00:00:00"/>
    <x v="101"/>
    <s v="DEMORA"/>
    <n v="23"/>
    <s v="280724-IF"/>
    <s v="EG07-001503"/>
    <s v="F001-002104"/>
    <d v="2024-09-20T00:00:00"/>
    <n v="49"/>
    <x v="1"/>
    <n v="546"/>
    <x v="4"/>
    <s v="F. CILINDRO"/>
    <s v="F. VASTAGO"/>
    <s v="RECTIFICADO DE ALOJAMIENTO"/>
    <s v="PULIR"/>
    <m/>
    <m/>
    <m/>
    <m/>
    <s v="PENDIENTE"/>
  </r>
  <r>
    <x v="360"/>
    <x v="1"/>
    <x v="3"/>
    <s v="SI"/>
    <s v="KOMATSU"/>
    <x v="20"/>
    <s v="POS2"/>
    <s v="EQ3154"/>
    <s v="PC1811"/>
    <s v="SAP3607042"/>
    <n v="17000"/>
    <n v="20000"/>
    <s v="ID S240949-4"/>
    <s v="NO"/>
    <s v="EG07-001371"/>
    <d v="2024-07-22T00:00:00"/>
    <s v="LUIS HUERTA"/>
    <m/>
    <m/>
    <m/>
    <m/>
    <s v="280824-E"/>
    <m/>
    <x v="69"/>
    <n v="4"/>
    <d v="2024-07-30T00:00:00"/>
    <n v="9"/>
    <s v="280824-C"/>
    <n v="3426.42"/>
    <d v="2024-08-14T00:00:00"/>
    <n v="16"/>
    <m/>
    <n v="4500515270"/>
    <m/>
    <d v="2024-09-10T00:00:00"/>
    <x v="109"/>
    <s v="EN TIEMPO"/>
    <n v="28"/>
    <s v="280824-IF"/>
    <s v="EG07-001513"/>
    <s v="F001-002105"/>
    <d v="2024-09-20T00:00:00"/>
    <n v="54"/>
    <x v="1"/>
    <n v="546"/>
    <x v="1"/>
    <s v="PULIR"/>
    <m/>
    <m/>
    <m/>
    <m/>
    <m/>
    <s v="PULIDO DE ALOJAMIENTO DE BLADDER"/>
    <m/>
    <s v="PENDIENTE"/>
  </r>
  <r>
    <x v="361"/>
    <x v="1"/>
    <x v="15"/>
    <s v="SI"/>
    <s v="CATERPILLAR"/>
    <x v="5"/>
    <s v="LH"/>
    <s v="EQ6107"/>
    <n v="2520471"/>
    <s v="SAP2646614"/>
    <n v="11847"/>
    <n v="10000"/>
    <s v="ID S240949-2"/>
    <s v="NO"/>
    <s v="EG07-001371"/>
    <d v="2024-07-22T00:00:00"/>
    <s v="LUIS HUERTA"/>
    <m/>
    <m/>
    <m/>
    <m/>
    <s v="280924-E"/>
    <m/>
    <x v="69"/>
    <n v="4"/>
    <d v="2024-07-30T00:00:00"/>
    <n v="9"/>
    <s v="280924-C"/>
    <n v="5690.33"/>
    <d v="2024-08-14T00:00:00"/>
    <n v="16"/>
    <m/>
    <n v="4500515259"/>
    <m/>
    <d v="2024-09-04T00:00:00"/>
    <x v="110"/>
    <s v="DEMORA"/>
    <n v="24"/>
    <s v="280924-IF"/>
    <s v="EG07-001502"/>
    <s v="F001-002106"/>
    <d v="2024-09-20T00:00:00"/>
    <n v="50"/>
    <x v="1"/>
    <n v="546"/>
    <x v="4"/>
    <s v="BRUÑIDO, CAMBIO DE DADOS DE ANCLAJE"/>
    <s v="F. VASTAGO, RELLENADO, BARRENADO"/>
    <s v="RECTIFICADO DE ALOJAMIENTO"/>
    <s v="PULIR"/>
    <m/>
    <m/>
    <m/>
    <m/>
    <s v="PENDIENTE"/>
  </r>
  <r>
    <x v="362"/>
    <x v="1"/>
    <x v="59"/>
    <s v="NO"/>
    <s v="CATERPILLAR"/>
    <x v="48"/>
    <s v="RH"/>
    <s v="EQ2170"/>
    <n v="4592050"/>
    <s v="SAP3581666"/>
    <n v="840"/>
    <n v="5000"/>
    <s v="ID S240937-1"/>
    <s v="SI"/>
    <s v="EG07-001371"/>
    <d v="2024-07-24T00:00:00"/>
    <s v="LUIS HUERTA"/>
    <m/>
    <m/>
    <m/>
    <m/>
    <s v="281024-E"/>
    <m/>
    <x v="69"/>
    <n v="6"/>
    <d v="2024-07-31T00:00:00"/>
    <n v="8"/>
    <s v="281024-C"/>
    <n v="5944.75"/>
    <d v="2024-10-16T00:00:00"/>
    <n v="78"/>
    <m/>
    <n v="4500514311"/>
    <s v="ALTA"/>
    <d v="2024-11-05T00:00:00"/>
    <x v="111"/>
    <s v="DEMORA"/>
    <n v="22"/>
    <s v="281024-IF"/>
    <s v="EG07-001695"/>
    <s v="F001-002183"/>
    <d v="2024-11-12T00:00:00"/>
    <n v="111"/>
    <x v="1"/>
    <n v="546"/>
    <x v="4"/>
    <s v="F. CILINDRO"/>
    <s v="CROMADO"/>
    <s v="PULIR"/>
    <s v="PULIR"/>
    <m/>
    <m/>
    <m/>
    <m/>
    <s v="PENDIENTE"/>
  </r>
  <r>
    <x v="363"/>
    <x v="1"/>
    <x v="5"/>
    <s v="SI"/>
    <s v="KOMATSU"/>
    <x v="3"/>
    <s v="RH"/>
    <s v="EQ3116"/>
    <s v="EM8844"/>
    <s v="SAP3583664"/>
    <n v="25324"/>
    <n v="30000"/>
    <s v="ID S240921-1"/>
    <s v="NO"/>
    <s v="EG07-001371"/>
    <d v="2024-07-22T00:00:00"/>
    <s v="LUIS HUERTA"/>
    <m/>
    <m/>
    <m/>
    <m/>
    <s v="281124-E"/>
    <m/>
    <x v="69"/>
    <n v="4"/>
    <d v="2024-07-30T00:00:00"/>
    <n v="9"/>
    <s v="281124-C"/>
    <n v="9463.6"/>
    <d v="2024-08-14T00:00:00"/>
    <n v="16"/>
    <m/>
    <n v="4500513743"/>
    <m/>
    <d v="2024-09-05T00:00:00"/>
    <x v="101"/>
    <s v="EN TIEMPO"/>
    <n v="23"/>
    <s v="281124-IF"/>
    <s v="EG07-001473"/>
    <s v="F001-002086"/>
    <d v="2024-09-10T00:00:00"/>
    <n v="49"/>
    <x v="1"/>
    <n v="546"/>
    <x v="1"/>
    <s v="RELLENADO, BRUÑIDO, BARRENADO"/>
    <s v="RELLENADO, CROMADO, BARRENADO"/>
    <s v="PULIR"/>
    <s v="PULIR"/>
    <m/>
    <m/>
    <m/>
    <s v="F.E KIT DE SELLOS PENDIENTE   F.E. REPUESTOS: PENDIENTE   F.E  BARRA CROMADA: PROCESO DE CROMADO"/>
    <s v="PENDIENTE"/>
  </r>
  <r>
    <x v="364"/>
    <x v="1"/>
    <x v="18"/>
    <s v="NO"/>
    <s v="CATERPILLAR"/>
    <x v="18"/>
    <s v="RH"/>
    <s v="EQ6140"/>
    <n v="3557377"/>
    <s v="SAP3614771"/>
    <n v="38389"/>
    <n v="18000"/>
    <s v="ID S240965-1"/>
    <s v="NO"/>
    <s v="EG07-001371"/>
    <d v="2024-07-25T00:00:00"/>
    <s v="LUIS HUERTA"/>
    <m/>
    <m/>
    <m/>
    <m/>
    <s v="281224-E"/>
    <m/>
    <x v="69"/>
    <n v="7"/>
    <d v="2024-08-17T00:00:00"/>
    <n v="24"/>
    <s v="281224-C"/>
    <n v="6344.16"/>
    <d v="2024-09-06T00:00:00"/>
    <n v="21"/>
    <m/>
    <n v="4500515962"/>
    <m/>
    <d v="2024-09-19T00:00:00"/>
    <x v="96"/>
    <s v="DEMORA"/>
    <n v="26"/>
    <s v="281224-IF"/>
    <s v="EG07-001575"/>
    <s v="F001-002125"/>
    <d v="2024-10-04T00:00:00"/>
    <n v="75"/>
    <x v="1"/>
    <n v="546"/>
    <x v="1"/>
    <s v="BRUÑIDO"/>
    <s v="F. VASTAGO, RELLENADO, BARRENADO"/>
    <s v="PULIR"/>
    <s v="PULIR"/>
    <m/>
    <m/>
    <m/>
    <m/>
    <s v="PENDIENTE"/>
  </r>
  <r>
    <x v="365"/>
    <x v="0"/>
    <x v="60"/>
    <s v="NO"/>
    <s v="GENERICO"/>
    <x v="26"/>
    <m/>
    <s v="CT005"/>
    <m/>
    <m/>
    <m/>
    <m/>
    <m/>
    <s v="NO"/>
    <s v="EG07-001366"/>
    <d v="2024-07-19T00:00:00"/>
    <s v="LUIS HUERTA"/>
    <m/>
    <m/>
    <m/>
    <m/>
    <s v="281324-E"/>
    <m/>
    <x v="69"/>
    <n v="1"/>
    <d v="2024-07-19T00:00:00"/>
    <n v="1"/>
    <s v="281324-C"/>
    <n v="4730.18"/>
    <d v="2024-09-26T00:00:00"/>
    <n v="70"/>
    <m/>
    <n v="4400589998"/>
    <m/>
    <d v="2024-07-25T00:00:00"/>
    <x v="112"/>
    <s v="EN TIEMPO"/>
    <n v="-62"/>
    <s v="281324-IF"/>
    <s v="EG07-001383"/>
    <s v="F001-002192"/>
    <d v="2024-11-12T00:00:00"/>
    <n v="7"/>
    <x v="1"/>
    <n v="546"/>
    <x v="0"/>
    <m/>
    <m/>
    <m/>
    <m/>
    <m/>
    <m/>
    <m/>
    <s v="ESPERA DE SELLOS CASDELL, VASTAGO COMPLETO"/>
    <s v="COMPLETO"/>
  </r>
  <r>
    <x v="366"/>
    <x v="0"/>
    <x v="60"/>
    <s v="NO"/>
    <s v="GENERICO"/>
    <x v="26"/>
    <m/>
    <s v="CT005"/>
    <m/>
    <m/>
    <m/>
    <m/>
    <m/>
    <s v="NO"/>
    <s v="EG07-001366"/>
    <d v="2024-07-19T00:00:00"/>
    <s v="LUIS HUERTA"/>
    <m/>
    <m/>
    <m/>
    <m/>
    <s v="281424-E"/>
    <m/>
    <x v="69"/>
    <n v="1"/>
    <d v="2024-07-19T00:00:00"/>
    <n v="1"/>
    <s v="281424-C"/>
    <n v="4730.18"/>
    <d v="2024-09-26T00:00:00"/>
    <n v="70"/>
    <m/>
    <n v="4400589998"/>
    <m/>
    <d v="2024-07-25T00:00:00"/>
    <x v="112"/>
    <s v="EN TIEMPO"/>
    <n v="-62"/>
    <s v="281424-IF"/>
    <s v="EG07-001384"/>
    <s v="F001-002192"/>
    <d v="2024-11-12T00:00:00"/>
    <n v="7"/>
    <x v="1"/>
    <n v="546"/>
    <x v="0"/>
    <m/>
    <m/>
    <m/>
    <m/>
    <m/>
    <m/>
    <m/>
    <s v="ESPERA DE SELLOS CASDELL, VASTAGO COMPLETO"/>
    <s v="COMPLETO"/>
  </r>
  <r>
    <x v="367"/>
    <x v="0"/>
    <x v="2"/>
    <s v="NO"/>
    <s v="CATERPILLAR"/>
    <x v="49"/>
    <m/>
    <s v="EX007"/>
    <s v="599-6994"/>
    <s v="TA198944"/>
    <m/>
    <n v="12000"/>
    <n v="101075140"/>
    <s v="NO"/>
    <s v="TL04-002712"/>
    <d v="2024-07-25T00:00:00"/>
    <s v="LUIS HUERTA"/>
    <m/>
    <m/>
    <m/>
    <m/>
    <s v="281524-E"/>
    <m/>
    <x v="69"/>
    <n v="7"/>
    <d v="2024-08-17T00:00:00"/>
    <n v="24"/>
    <s v="281524-C"/>
    <n v="17841.14"/>
    <d v="2024-08-22T00:00:00"/>
    <n v="6"/>
    <m/>
    <n v="4400577274"/>
    <m/>
    <d v="2024-09-10T00:00:00"/>
    <x v="113"/>
    <s v="EN TIEMPO"/>
    <n v="19"/>
    <s v="281524-IF"/>
    <s v="EG07-001507"/>
    <s v="F001-002097"/>
    <d v="2024-09-20T00:00:00"/>
    <n v="53"/>
    <x v="1"/>
    <n v="546"/>
    <x v="4"/>
    <s v="BRUÑIDO"/>
    <s v="F. VASTAGO, RELLENADO, BARRENADO"/>
    <s v="PULIR"/>
    <s v="PULIR"/>
    <m/>
    <m/>
    <m/>
    <m/>
    <s v="PENDIENTE"/>
  </r>
  <r>
    <x v="368"/>
    <x v="0"/>
    <x v="12"/>
    <s v="SI"/>
    <s v="KOMATSU"/>
    <x v="3"/>
    <s v="LH"/>
    <s v="HT040"/>
    <s v="EM0241"/>
    <s v="TA198793"/>
    <m/>
    <n v="12000"/>
    <n v="101134717"/>
    <s v="NO"/>
    <s v="TL04-002712"/>
    <d v="2024-07-23T00:00:00"/>
    <s v="LUIS HUERTA"/>
    <m/>
    <m/>
    <m/>
    <m/>
    <s v="281624-E"/>
    <m/>
    <x v="69"/>
    <n v="5"/>
    <d v="2024-07-30T00:00:00"/>
    <n v="8"/>
    <s v="281624-C"/>
    <n v="2783.14"/>
    <d v="2024-07-31T00:00:00"/>
    <n v="2"/>
    <m/>
    <n v="4400576870"/>
    <m/>
    <d v="2024-08-23T00:00:00"/>
    <x v="114"/>
    <s v="EN TIEMPO"/>
    <n v="24"/>
    <s v="281624-IF"/>
    <s v="EG07-001456"/>
    <s v="F001-002054"/>
    <d v="2024-08-29T00:00:00"/>
    <n v="36"/>
    <x v="1"/>
    <n v="546"/>
    <x v="1"/>
    <s v="RELLENADO, BRUÑIDO, BARRENADO"/>
    <s v="RELLENADO, CROMADO, BARRENADO"/>
    <s v="PULIR"/>
    <s v="PULIR"/>
    <m/>
    <m/>
    <m/>
    <s v="F.E KIT DE SELLOS COMPLETO  F.E. REPUESTOS: COMPLETO F.E  BARRA CROMADA: COMPLETO"/>
    <s v="COMPLETO"/>
  </r>
  <r>
    <x v="369"/>
    <x v="0"/>
    <x v="12"/>
    <s v="SI"/>
    <s v="KOMATSU"/>
    <x v="3"/>
    <s v="LH"/>
    <s v="HT034"/>
    <s v="EM0241"/>
    <s v="TA198930"/>
    <m/>
    <n v="12000"/>
    <n v="101140169"/>
    <s v="NO"/>
    <s v="TL04-002712"/>
    <d v="2024-07-23T00:00:00"/>
    <s v="LUIS HUERTA"/>
    <m/>
    <m/>
    <m/>
    <m/>
    <s v="281724-E"/>
    <m/>
    <x v="69"/>
    <n v="5"/>
    <d v="2024-07-30T00:00:00"/>
    <n v="8"/>
    <s v="281724-C"/>
    <n v="2783.14"/>
    <d v="2024-07-31T00:00:00"/>
    <n v="2"/>
    <m/>
    <n v="4400577811"/>
    <m/>
    <d v="2024-08-23T00:00:00"/>
    <x v="104"/>
    <s v="EN TIEMPO"/>
    <n v="23"/>
    <s v="281724-IF"/>
    <s v="EG07-001446"/>
    <s v="F001-002055"/>
    <d v="2024-08-29T00:00:00"/>
    <n v="35"/>
    <x v="1"/>
    <n v="546"/>
    <x v="1"/>
    <s v="RELLENADO, BRUÑIDO, BARRENADO"/>
    <s v="RELLENADO, CROMADO, BARRENADO"/>
    <s v="RECTIFICADO DE ALOJAMIENTO"/>
    <s v="PULIR"/>
    <m/>
    <m/>
    <m/>
    <s v="F.E KIT DE SELLOS COMPLETO  F.E. REPUESTOS: COMPLETO F.E  BARRA CROMADA: COMPLETO"/>
    <s v="COMPLETO"/>
  </r>
  <r>
    <x v="370"/>
    <x v="0"/>
    <x v="5"/>
    <s v="SI"/>
    <s v="KOMATSU"/>
    <x v="3"/>
    <s v="RH"/>
    <s v="HT024"/>
    <s v="EM8844"/>
    <s v="TA198966"/>
    <m/>
    <n v="30000"/>
    <n v="101172911"/>
    <s v="NO"/>
    <s v="TL04-002712"/>
    <d v="2024-07-25T00:00:00"/>
    <s v="LUIS HUERTA"/>
    <m/>
    <m/>
    <m/>
    <m/>
    <s v="281824-E"/>
    <m/>
    <x v="69"/>
    <n v="7"/>
    <d v="2024-08-17T00:00:00"/>
    <n v="24"/>
    <s v="281824-C"/>
    <n v="18647.23"/>
    <d v="2024-08-22T00:00:00"/>
    <n v="6"/>
    <m/>
    <n v="4400577805"/>
    <m/>
    <d v="2024-09-06T00:00:00"/>
    <x v="110"/>
    <s v="EN TIEMPO"/>
    <n v="16"/>
    <s v="281824-IF"/>
    <s v="EG07-001498"/>
    <s v="F001-002087"/>
    <d v="2024-09-10T00:00:00"/>
    <n v="50"/>
    <x v="1"/>
    <n v="546"/>
    <x v="1"/>
    <s v="RELLENADO, BRUÑIDO, BARRENADO"/>
    <s v="RELLENADO, CROMADO, BARRENADO"/>
    <s v="PULIR"/>
    <s v="PULIR"/>
    <m/>
    <m/>
    <m/>
    <m/>
    <s v="COMPLETO"/>
  </r>
  <r>
    <x v="371"/>
    <x v="0"/>
    <x v="12"/>
    <s v="SI"/>
    <s v="KOMATSU"/>
    <x v="3"/>
    <s v="RH"/>
    <s v="HT040"/>
    <s v="EM0241"/>
    <s v="TA198967"/>
    <m/>
    <n v="12000"/>
    <n v="101144648"/>
    <s v="NO"/>
    <s v="TL04-002712"/>
    <d v="2024-07-23T00:00:00"/>
    <s v="LUIS HUERTA"/>
    <m/>
    <m/>
    <m/>
    <m/>
    <s v="281924-E"/>
    <m/>
    <x v="69"/>
    <n v="5"/>
    <d v="2024-07-30T00:00:00"/>
    <n v="8"/>
    <s v="281924-C"/>
    <n v="2783.14"/>
    <d v="2024-07-31T00:00:00"/>
    <n v="2"/>
    <m/>
    <n v="4400577808"/>
    <m/>
    <d v="2024-08-26T00:00:00"/>
    <x v="104"/>
    <s v="EN TIEMPO"/>
    <n v="23"/>
    <s v="281924-IF"/>
    <s v="EG07-001447"/>
    <s v="F001-002056"/>
    <d v="2024-08-29T00:00:00"/>
    <n v="35"/>
    <x v="1"/>
    <n v="546"/>
    <x v="4"/>
    <s v="RELLENADO, BRUÑIDO, BARRENADO"/>
    <s v="F. VASTAGO, RELLENADO, BARRENADO"/>
    <s v="RECTIFICADO DE ALOJAMIENTO"/>
    <s v="PULIR"/>
    <m/>
    <m/>
    <m/>
    <s v="F.E KIT DE SELLOS COMPLETO  F.E. REPUESTOS: COMPLETO F.E  BARRA CROMADA: COMPLETO"/>
    <s v="COMPLETO"/>
  </r>
  <r>
    <x v="372"/>
    <x v="0"/>
    <x v="12"/>
    <s v="SI"/>
    <s v="KOMATSU"/>
    <x v="3"/>
    <s v="LH"/>
    <s v="LB099"/>
    <s v="EM0241"/>
    <s v="TA198968"/>
    <m/>
    <n v="12000"/>
    <n v="100960065"/>
    <s v="NO"/>
    <s v="TL04-002712"/>
    <d v="2024-07-23T00:00:00"/>
    <s v="LUIS HUERTA"/>
    <m/>
    <m/>
    <m/>
    <m/>
    <s v="282024-E"/>
    <m/>
    <x v="69"/>
    <n v="5"/>
    <d v="2024-07-30T00:00:00"/>
    <n v="8"/>
    <s v="282024-C"/>
    <n v="2783.14"/>
    <d v="2024-07-31T00:00:00"/>
    <n v="2"/>
    <m/>
    <n v="4400577807"/>
    <m/>
    <d v="2024-08-23T00:00:00"/>
    <x v="104"/>
    <s v="EN TIEMPO"/>
    <n v="23"/>
    <s v="282024-IF"/>
    <s v="EG07-001448"/>
    <s v="F001-002057"/>
    <d v="2024-08-29T00:00:00"/>
    <n v="35"/>
    <x v="1"/>
    <n v="546"/>
    <x v="1"/>
    <s v="RELLENADO, BRUÑIDO, BARRENADO"/>
    <s v="RELLENADO, CROMADO, BARRENADO"/>
    <s v="RECTIFICADO DE ALOJAMIENTO"/>
    <s v="PULIR"/>
    <m/>
    <m/>
    <m/>
    <s v="F.E KIT DE SELLOS COMPLETO  F.E. REPUESTOS: COMPLETO F.E  BARRA CROMADA: COMPLETO"/>
    <s v="COMPLETO"/>
  </r>
  <r>
    <x v="373"/>
    <x v="0"/>
    <x v="12"/>
    <s v="SI"/>
    <s v="KOMATSU"/>
    <x v="3"/>
    <s v="RH"/>
    <s v="LB099"/>
    <s v="EM0241"/>
    <s v="TA198969"/>
    <m/>
    <n v="12000"/>
    <n v="101015400"/>
    <s v="NO"/>
    <s v="TL04-002712"/>
    <d v="2024-07-23T00:00:00"/>
    <s v="LUIS HUERTA"/>
    <m/>
    <m/>
    <m/>
    <m/>
    <s v="282124-E"/>
    <m/>
    <x v="69"/>
    <n v="5"/>
    <d v="2024-07-30T00:00:00"/>
    <n v="8"/>
    <s v="282124-C"/>
    <n v="2783.14"/>
    <d v="2024-07-31T00:00:00"/>
    <n v="2"/>
    <m/>
    <n v="4400577809"/>
    <m/>
    <d v="2024-08-23T00:00:00"/>
    <x v="104"/>
    <s v="EN TIEMPO"/>
    <n v="23"/>
    <s v="282124-IF"/>
    <s v="EG07-001449"/>
    <s v="F001-002058"/>
    <d v="2024-08-29T00:00:00"/>
    <n v="35"/>
    <x v="1"/>
    <n v="546"/>
    <x v="1"/>
    <s v="RELLENADO, BRUÑIDO, BARRENADO"/>
    <s v="RELLENADO, CROMADO, BARRENADO"/>
    <s v="RECTIFICADO DE ALOJAMIENTO"/>
    <s v="PULIR"/>
    <m/>
    <m/>
    <m/>
    <s v="F.E KIT DE SELLOS COMPLETO  F.E. REPUESTOS: COMPLETO F.E  BARRA CROMADA: COMPLETO"/>
    <s v="COMPLETO"/>
  </r>
  <r>
    <x v="374"/>
    <x v="0"/>
    <x v="22"/>
    <s v="NO"/>
    <s v="EPIROC"/>
    <x v="19"/>
    <m/>
    <s v="TD014"/>
    <n v="2654472188"/>
    <s v="TA198880"/>
    <m/>
    <n v="15000"/>
    <n v="100970330"/>
    <s v="NO"/>
    <s v="TL04-002712"/>
    <d v="2024-07-26T00:00:00"/>
    <s v="LUIS HUERTA"/>
    <m/>
    <m/>
    <m/>
    <m/>
    <s v="282224-E"/>
    <m/>
    <x v="69"/>
    <n v="8"/>
    <d v="2024-07-31T00:00:00"/>
    <n v="6"/>
    <s v="282224-C"/>
    <n v="14300"/>
    <d v="2024-08-01T00:00:00"/>
    <n v="2"/>
    <m/>
    <n v="4400577978"/>
    <m/>
    <d v="2024-08-23T00:00:00"/>
    <x v="106"/>
    <s v="DEMORA"/>
    <n v="34"/>
    <s v="282224-IF"/>
    <s v="EG07-001483"/>
    <s v="F001-002072"/>
    <d v="2024-09-06T00:00:00"/>
    <n v="47"/>
    <x v="1"/>
    <n v="546"/>
    <x v="1"/>
    <s v="BRUÑIDO"/>
    <s v="CROMADO"/>
    <s v="PULIR"/>
    <s v="PULIR"/>
    <m/>
    <m/>
    <m/>
    <s v="F.E KIT DE SELLOS PENDIENTE   F.E. REPUESTOS: PENDIENTE   F.E  BARRA CROMADA: PROCESO DE CROMADO"/>
    <s v="PENDIENTE"/>
  </r>
  <r>
    <x v="375"/>
    <x v="0"/>
    <x v="22"/>
    <s v="NO"/>
    <s v="EPIROC"/>
    <x v="19"/>
    <m/>
    <s v="TD014"/>
    <n v="2654472188"/>
    <s v="TA198882"/>
    <m/>
    <n v="15000"/>
    <n v="100970327"/>
    <s v="NO"/>
    <s v="TL04-002712"/>
    <d v="2024-07-26T00:00:00"/>
    <s v="LUIS HUERTA"/>
    <m/>
    <m/>
    <m/>
    <m/>
    <s v="282324-E"/>
    <m/>
    <x v="69"/>
    <n v="8"/>
    <d v="2024-07-31T00:00:00"/>
    <n v="6"/>
    <s v="282324-C"/>
    <n v="14300"/>
    <d v="2024-08-01T00:00:00"/>
    <n v="2"/>
    <m/>
    <n v="4400577979"/>
    <m/>
    <s v="04/09/0224"/>
    <x v="106"/>
    <s v="EN TIEMPO"/>
    <n v="34"/>
    <s v="282324-IF"/>
    <s v="EG07-001484"/>
    <s v="F001-002074"/>
    <d v="2024-09-06T00:00:00"/>
    <n v="47"/>
    <x v="1"/>
    <n v="546"/>
    <x v="1"/>
    <s v="BRUÑIDO"/>
    <s v="CROMADO"/>
    <s v="PULIR"/>
    <s v="PULIR"/>
    <m/>
    <m/>
    <m/>
    <s v="F.E KIT DE SELLOS PENDIENTE   F.E. REPUESTOS: PENDIENTE   F.E  BARRA CROMADA: PROCESO DE CROMADO"/>
    <s v="PENDIENTE"/>
  </r>
  <r>
    <x v="376"/>
    <x v="1"/>
    <x v="15"/>
    <s v="NO"/>
    <s v="CATERPILLAR"/>
    <x v="5"/>
    <s v="RH"/>
    <s v="EQ6109"/>
    <n v="2520471"/>
    <s v="SAP3642880"/>
    <n v="329"/>
    <n v="10000"/>
    <s v="ID S240977-1"/>
    <s v="NO"/>
    <s v="EG07-009445"/>
    <d v="2024-07-24T00:00:00"/>
    <s v="LUIS HUERTA"/>
    <m/>
    <m/>
    <m/>
    <m/>
    <s v="282424-E"/>
    <m/>
    <x v="69"/>
    <n v="6"/>
    <d v="2024-08-19T00:00:00"/>
    <n v="27"/>
    <s v="282424-C"/>
    <n v="5690.33"/>
    <d v="2024-09-06T00:00:00"/>
    <n v="19"/>
    <m/>
    <n v="4500516619"/>
    <m/>
    <d v="2024-09-17T00:00:00"/>
    <x v="115"/>
    <s v="DEMORA"/>
    <n v="14"/>
    <s v="282424-IF"/>
    <s v="EG07-001536"/>
    <s v="F001-002111"/>
    <d v="2024-09-27T00:00:00"/>
    <n v="63"/>
    <x v="1"/>
    <n v="546"/>
    <x v="4"/>
    <s v="BRUÑIDO"/>
    <s v="F. BARRA, RELLENADO, BARERNADO"/>
    <s v="PULIR"/>
    <s v="PULIR"/>
    <m/>
    <m/>
    <m/>
    <m/>
    <s v="PENDIENTE"/>
  </r>
  <r>
    <x v="377"/>
    <x v="0"/>
    <x v="12"/>
    <s v="SI"/>
    <s v="KOMATSU"/>
    <x v="3"/>
    <s v="RH"/>
    <s v="HT029"/>
    <s v="EM0241"/>
    <s v="TA198989"/>
    <m/>
    <n v="12000"/>
    <n v="101139847"/>
    <s v="NO"/>
    <s v="TL04-0002781"/>
    <d v="2024-07-30T00:00:00"/>
    <s v="LUIS HUERTA"/>
    <m/>
    <m/>
    <m/>
    <m/>
    <s v="282524-E"/>
    <m/>
    <x v="70"/>
    <n v="5"/>
    <d v="2024-08-21T00:00:00"/>
    <n v="23"/>
    <s v="282524-C"/>
    <n v="2783.14"/>
    <d v="2024-08-22T00:00:00"/>
    <n v="2"/>
    <m/>
    <n v="4400579127"/>
    <m/>
    <d v="2024-08-28T00:00:00"/>
    <x v="107"/>
    <s v="EN TIEMPO"/>
    <n v="7"/>
    <s v="282524-IF"/>
    <s v="EG07-001471"/>
    <s v="F001-002066"/>
    <d v="2024-09-06T00:00:00"/>
    <n v="34"/>
    <x v="1"/>
    <n v="539"/>
    <x v="1"/>
    <s v="RELLENADO, BRUÑIDO, BARRENADO"/>
    <s v="RELLENADO, CROMADO, BARRENADO"/>
    <s v="RECTIFICADO DE ALOJAMIENTO"/>
    <s v="PULIR"/>
    <m/>
    <m/>
    <m/>
    <s v="DESARMADO - PROCESO DE EVALUACION"/>
    <s v="PENDIENTE"/>
  </r>
  <r>
    <x v="378"/>
    <x v="0"/>
    <x v="4"/>
    <s v="SI"/>
    <s v="KOMATSU"/>
    <x v="3"/>
    <s v="LH"/>
    <s v="HT004"/>
    <s v="PC1116"/>
    <s v="TA199031"/>
    <m/>
    <n v="30000"/>
    <n v="101025657"/>
    <s v="NO"/>
    <s v="TL04-0002781"/>
    <d v="2024-07-30T00:00:00"/>
    <s v="LUIS HUERTA"/>
    <m/>
    <m/>
    <m/>
    <m/>
    <s v="282624-E"/>
    <m/>
    <x v="70"/>
    <n v="5"/>
    <d v="2024-08-21T00:00:00"/>
    <n v="23"/>
    <s v="282624-C"/>
    <n v="3714.15"/>
    <d v="2024-08-22T00:00:00"/>
    <n v="2"/>
    <m/>
    <n v="4400579129"/>
    <m/>
    <d v="2024-09-02T00:00:00"/>
    <x v="98"/>
    <s v="EN TIEMPO"/>
    <n v="12"/>
    <s v="282624-IF"/>
    <s v="EG07-001477"/>
    <s v="F001-002067"/>
    <d v="2024-09-06T00:00:00"/>
    <n v="39"/>
    <x v="1"/>
    <n v="539"/>
    <x v="1"/>
    <s v="BRUÑIDO"/>
    <m/>
    <m/>
    <m/>
    <m/>
    <m/>
    <m/>
    <s v="DESARMADO - PROCESO DE EVALUACION"/>
    <s v="PENDIENTE"/>
  </r>
  <r>
    <x v="379"/>
    <x v="0"/>
    <x v="3"/>
    <s v="SI"/>
    <s v="KOMATSU"/>
    <x v="3"/>
    <s v="RH"/>
    <s v="HT004"/>
    <s v="PC2732"/>
    <s v="TA199032"/>
    <m/>
    <n v="30000"/>
    <n v="101178772"/>
    <s v="NO"/>
    <s v="TL04-0002781"/>
    <d v="2024-07-30T00:00:00"/>
    <s v="LUIS HUERTA"/>
    <m/>
    <m/>
    <m/>
    <m/>
    <s v="282724-E"/>
    <m/>
    <x v="70"/>
    <n v="5"/>
    <d v="2024-08-21T00:00:00"/>
    <n v="23"/>
    <s v="282724-C"/>
    <n v="5489.15"/>
    <d v="2024-08-22T00:00:00"/>
    <n v="2"/>
    <m/>
    <n v="4400579131"/>
    <m/>
    <d v="2024-08-28T00:00:00"/>
    <x v="107"/>
    <s v="EN TIEMPO"/>
    <n v="7"/>
    <s v="282724-IF"/>
    <s v="EG07-001472"/>
    <s v="F001-002068"/>
    <d v="2024-09-06T00:00:00"/>
    <n v="34"/>
    <x v="1"/>
    <n v="539"/>
    <x v="1"/>
    <s v="BRUÑIDO"/>
    <m/>
    <m/>
    <m/>
    <m/>
    <m/>
    <m/>
    <s v="DESARMADO - PROCESO DE EVALUACION"/>
    <s v="PENDIENTE"/>
  </r>
  <r>
    <x v="380"/>
    <x v="0"/>
    <x v="46"/>
    <s v="SI"/>
    <s v="CATERPILLAR"/>
    <x v="11"/>
    <s v="LH"/>
    <s v="GR008"/>
    <n v="4421908"/>
    <s v="TA199043"/>
    <m/>
    <n v="6000"/>
    <n v="101103780"/>
    <s v="NO"/>
    <s v="TL04-0002781"/>
    <d v="2024-08-20T00:00:00"/>
    <s v="LUIS HUERTA"/>
    <m/>
    <m/>
    <m/>
    <m/>
    <s v="282824-E"/>
    <m/>
    <x v="70"/>
    <n v="26"/>
    <d v="2024-08-26T00:00:00"/>
    <n v="7"/>
    <s v="282824-C"/>
    <n v="24380.97"/>
    <d v="2024-08-29T00:00:00"/>
    <n v="4"/>
    <m/>
    <n v="4400579125"/>
    <m/>
    <d v="2024-09-19T00:00:00"/>
    <x v="96"/>
    <s v="DEMORA"/>
    <n v="34"/>
    <s v="282824-IF"/>
    <s v="EG07-001572"/>
    <s v="F001-002129"/>
    <d v="2024-10-04T00:00:00"/>
    <n v="68"/>
    <x v="1"/>
    <n v="539"/>
    <x v="1"/>
    <s v="PULIR"/>
    <s v="PULIR"/>
    <s v="PULIR"/>
    <s v="PULIR"/>
    <m/>
    <m/>
    <m/>
    <m/>
    <s v="PENDIENTE"/>
  </r>
  <r>
    <x v="381"/>
    <x v="0"/>
    <x v="46"/>
    <s v="SI"/>
    <s v="CATERPILLAR"/>
    <x v="11"/>
    <s v="RH"/>
    <s v="GR008"/>
    <n v="4421909"/>
    <s v="TA199044"/>
    <m/>
    <n v="6000"/>
    <n v="101103782"/>
    <s v="NO"/>
    <s v="TL04-0002781"/>
    <d v="2024-08-20T00:00:00"/>
    <s v="LUIS HUERTA"/>
    <m/>
    <m/>
    <m/>
    <m/>
    <s v="282924-E"/>
    <m/>
    <x v="70"/>
    <n v="26"/>
    <d v="2024-08-26T00:00:00"/>
    <n v="7"/>
    <s v="282924-C"/>
    <n v="22781.59"/>
    <d v="2024-08-29T00:00:00"/>
    <n v="4"/>
    <m/>
    <n v="4400579126"/>
    <m/>
    <d v="2024-09-19T00:00:00"/>
    <x v="96"/>
    <s v="DEMORA"/>
    <n v="34"/>
    <s v="282924-IF"/>
    <s v="EG07-001573"/>
    <s v="F001-002130"/>
    <d v="2024-10-04T00:00:00"/>
    <n v="68"/>
    <x v="1"/>
    <n v="539"/>
    <x v="1"/>
    <s v="PULIR"/>
    <s v="PULIR"/>
    <s v="PULIR"/>
    <s v="PULIR"/>
    <m/>
    <m/>
    <m/>
    <m/>
    <s v="PENDIENTE"/>
  </r>
  <r>
    <x v="382"/>
    <x v="0"/>
    <x v="15"/>
    <s v="SI"/>
    <s v="CATERPILLAR"/>
    <x v="6"/>
    <s v="LH"/>
    <s v="RT004"/>
    <s v="502-5819"/>
    <s v="TA199041"/>
    <m/>
    <n v="8000"/>
    <n v="101079015"/>
    <s v="NO"/>
    <s v="TL04-0002781"/>
    <d v="2024-08-07T00:00:00"/>
    <s v="LUIS HUERTA"/>
    <m/>
    <m/>
    <m/>
    <m/>
    <s v="283024-E"/>
    <m/>
    <x v="70"/>
    <n v="13"/>
    <d v="2024-08-21T00:00:00"/>
    <n v="15"/>
    <s v="283024-C"/>
    <n v="5095.22"/>
    <d v="2024-08-22T00:00:00"/>
    <n v="2"/>
    <m/>
    <n v="4400579122"/>
    <m/>
    <d v="2024-09-06T00:00:00"/>
    <x v="113"/>
    <s v="DEMORA"/>
    <n v="19"/>
    <s v="283024-IF"/>
    <s v="EG07-001508"/>
    <s v="F001-002098"/>
    <d v="2024-09-20T00:00:00"/>
    <n v="46"/>
    <x v="1"/>
    <n v="539"/>
    <x v="4"/>
    <s v="BRUÑIDO"/>
    <s v="F. BARRA, RELLENADO, BARERNADO"/>
    <s v="RECTIFICADO DE ALOJAMIENTO"/>
    <s v="PULIR"/>
    <m/>
    <m/>
    <m/>
    <m/>
    <s v="PENDIENTE"/>
  </r>
  <r>
    <x v="383"/>
    <x v="0"/>
    <x v="47"/>
    <s v="SI"/>
    <s v="WBM"/>
    <x v="18"/>
    <m/>
    <s v="CR012"/>
    <s v="317-002-1072"/>
    <s v="TA199042"/>
    <m/>
    <n v="12000"/>
    <n v="200873154"/>
    <s v="NO"/>
    <s v="TL04-0002781"/>
    <d v="2024-08-08T00:00:00"/>
    <s v="LUIS HUERTA"/>
    <m/>
    <m/>
    <m/>
    <m/>
    <s v="283124-E"/>
    <m/>
    <x v="70"/>
    <n v="14"/>
    <d v="2024-08-21T00:00:00"/>
    <n v="14"/>
    <s v="283124-C"/>
    <n v="2847.41"/>
    <d v="2024-09-17T00:00:00"/>
    <n v="28"/>
    <m/>
    <n v="4400579123"/>
    <m/>
    <d v="2024-09-06T00:00:00"/>
    <x v="115"/>
    <s v="DEMORA"/>
    <n v="3"/>
    <s v="283124-IF"/>
    <s v="EG07-001538"/>
    <s v="F001-002115"/>
    <d v="2024-09-27T00:00:00"/>
    <n v="56"/>
    <x v="1"/>
    <n v="539"/>
    <x v="4"/>
    <s v="BRUÑIDO, F. BOCINAS"/>
    <s v="F. CANCAMO, F. BARRA, F. BOCINAS"/>
    <s v="PULIR"/>
    <s v="PULIR"/>
    <m/>
    <m/>
    <m/>
    <m/>
    <s v="PENDIENTE"/>
  </r>
  <r>
    <x v="384"/>
    <x v="0"/>
    <x v="12"/>
    <s v="SI"/>
    <s v="KOMATSU"/>
    <x v="3"/>
    <s v="RH"/>
    <s v="HT012"/>
    <s v="EM0241"/>
    <s v="TA199034"/>
    <m/>
    <n v="12000"/>
    <n v="101153728"/>
    <s v="NO"/>
    <s v="TL04-0002781"/>
    <d v="2024-08-05T00:00:00"/>
    <s v="LUIS HUERTA"/>
    <m/>
    <m/>
    <m/>
    <m/>
    <s v="283224-E"/>
    <m/>
    <x v="70"/>
    <n v="11"/>
    <d v="2024-08-21T00:00:00"/>
    <n v="17"/>
    <s v="283224-C"/>
    <n v="2783.14"/>
    <d v="2024-08-22T00:00:00"/>
    <n v="2"/>
    <m/>
    <n v="4400579132"/>
    <m/>
    <d v="2024-09-06T00:00:00"/>
    <x v="110"/>
    <s v="EN TIEMPO"/>
    <n v="16"/>
    <s v="283224-IF"/>
    <s v="EG07-001499"/>
    <s v="F001-002093"/>
    <d v="2024-09-19T00:00:00"/>
    <n v="43"/>
    <x v="1"/>
    <n v="539"/>
    <x v="1"/>
    <s v="RELLENADO, BRUÑIDO, BARRENADO"/>
    <s v="RELLENADO, CROMADO, BARRENADO"/>
    <s v="RECTIFICADO DE ALOJAMIENTO"/>
    <s v="PULIR"/>
    <m/>
    <m/>
    <m/>
    <m/>
    <s v="PENDIENTE"/>
  </r>
  <r>
    <x v="385"/>
    <x v="0"/>
    <x v="12"/>
    <s v="SI"/>
    <s v="KOMATSU"/>
    <x v="33"/>
    <s v="LH"/>
    <s v="HT110"/>
    <s v="58B-4150-120"/>
    <s v="TA198990"/>
    <m/>
    <n v="12000"/>
    <n v="101057091"/>
    <s v="NO"/>
    <s v="TL04-0002781"/>
    <d v="2024-08-05T00:00:00"/>
    <s v="LUIS HUERTA"/>
    <m/>
    <m/>
    <m/>
    <m/>
    <s v="283324-E"/>
    <m/>
    <x v="70"/>
    <n v="11"/>
    <d v="2024-08-21T00:00:00"/>
    <n v="17"/>
    <s v="283324-C"/>
    <n v="5243.31"/>
    <d v="2024-08-22T00:00:00"/>
    <n v="2"/>
    <m/>
    <n v="4400579109"/>
    <m/>
    <d v="2024-09-04T00:00:00"/>
    <x v="101"/>
    <s v="DEMORA"/>
    <n v="15"/>
    <s v="283324-IF"/>
    <s v="EG07-001492"/>
    <s v="F001-002088"/>
    <d v="2024-09-10T00:00:00"/>
    <n v="42"/>
    <x v="1"/>
    <n v="539"/>
    <x v="1"/>
    <s v="RELLENADO, BRUÑIDO, BARRENADO"/>
    <s v="RELLENADO, CROMADO, BARRENADO"/>
    <s v="PULIR"/>
    <s v="PULIR"/>
    <m/>
    <m/>
    <m/>
    <m/>
    <s v="PENDIENTE"/>
  </r>
  <r>
    <x v="386"/>
    <x v="0"/>
    <x v="12"/>
    <s v="SI"/>
    <s v="KOMATSU"/>
    <x v="33"/>
    <s v="RH"/>
    <s v="HT110"/>
    <s v="58B-4150-120"/>
    <s v="TA198991"/>
    <m/>
    <n v="12000"/>
    <n v="101057092"/>
    <s v="NO"/>
    <s v="TL04-0002781"/>
    <d v="2024-08-05T00:00:00"/>
    <s v="LUIS HUERTA"/>
    <m/>
    <m/>
    <m/>
    <m/>
    <s v="283424-E"/>
    <m/>
    <x v="70"/>
    <n v="11"/>
    <d v="2024-08-21T00:00:00"/>
    <n v="17"/>
    <s v="283424-C"/>
    <n v="5243.31"/>
    <d v="2024-08-22T00:00:00"/>
    <n v="2"/>
    <m/>
    <n v="4400579128"/>
    <m/>
    <d v="2024-09-06T00:00:00"/>
    <x v="101"/>
    <s v="EN TIEMPO"/>
    <n v="15"/>
    <s v="283424-IF"/>
    <s v="EG07-001494"/>
    <s v="F001-002089"/>
    <d v="2024-09-10T00:00:00"/>
    <n v="42"/>
    <x v="1"/>
    <n v="539"/>
    <x v="1"/>
    <s v="RELLENADO, BRUÑIDO, BARRENADO"/>
    <s v="RELLENADO, CROMADO, BARRENADO"/>
    <s v="PULIR"/>
    <s v="PULIR"/>
    <m/>
    <m/>
    <m/>
    <m/>
    <s v="PENDIENTE"/>
  </r>
  <r>
    <x v="387"/>
    <x v="0"/>
    <x v="30"/>
    <s v="SI"/>
    <s v="KOMATSU"/>
    <x v="10"/>
    <s v="RH"/>
    <s v="DZ009"/>
    <s v="707-H1-06360"/>
    <s v="TA199030"/>
    <m/>
    <n v="12000"/>
    <n v="100891258"/>
    <s v="NO"/>
    <s v="TL04-0002781"/>
    <d v="2024-08-21T00:00:00"/>
    <s v="LUIS HUERTA"/>
    <m/>
    <m/>
    <m/>
    <m/>
    <s v="283524-E"/>
    <m/>
    <x v="70"/>
    <n v="27"/>
    <d v="2024-08-27T00:00:00"/>
    <n v="7"/>
    <s v="283524-C"/>
    <n v="7944.04"/>
    <d v="2024-08-28T00:00:00"/>
    <n v="2"/>
    <m/>
    <n v="4400579118"/>
    <m/>
    <d v="2024-09-06T00:00:00"/>
    <x v="110"/>
    <s v="EN TIEMPO"/>
    <n v="10"/>
    <s v="283524-IF"/>
    <s v="EG07-001497"/>
    <s v="F001-002090"/>
    <d v="2024-09-10T00:00:00"/>
    <n v="43"/>
    <x v="1"/>
    <n v="539"/>
    <x v="1"/>
    <s v="RELLENADO, BRUÑIDO, BARRENADO"/>
    <s v="RELLENADO, CROMADO, BARRENADO"/>
    <s v="PULIR"/>
    <s v="PULIR"/>
    <m/>
    <m/>
    <m/>
    <m/>
    <s v="PENDIENTE"/>
  </r>
  <r>
    <x v="388"/>
    <x v="0"/>
    <x v="30"/>
    <s v="SI"/>
    <s v="KOMATSU"/>
    <x v="10"/>
    <s v="LH"/>
    <s v="DZ009"/>
    <s v="707-H1-06360"/>
    <s v="TA199029"/>
    <m/>
    <n v="12000"/>
    <n v="100842347"/>
    <s v="NO"/>
    <s v="TL04-0002781"/>
    <d v="2024-08-21T00:00:00"/>
    <s v="LUIS HUERTA"/>
    <m/>
    <m/>
    <m/>
    <m/>
    <s v="283624-E"/>
    <m/>
    <x v="70"/>
    <n v="27"/>
    <d v="2024-08-27T00:00:00"/>
    <n v="7"/>
    <s v="283624-C"/>
    <n v="7941.96"/>
    <d v="2024-08-28T00:00:00"/>
    <n v="2"/>
    <m/>
    <n v="4400579117"/>
    <m/>
    <d v="2024-09-06T00:00:00"/>
    <x v="113"/>
    <s v="DEMORA"/>
    <n v="13"/>
    <s v="283624-IF"/>
    <s v="EG07-001509"/>
    <s v="F001-002099"/>
    <d v="2024-09-20T00:00:00"/>
    <n v="46"/>
    <x v="1"/>
    <n v="539"/>
    <x v="1"/>
    <s v="RELLENADO, BRUÑIDO, BARRENADO"/>
    <s v="RELLENADO, CROMADO, BARRENADO"/>
    <s v="PULIR"/>
    <s v="PULIR"/>
    <m/>
    <m/>
    <m/>
    <m/>
    <s v="PENDIENTE"/>
  </r>
  <r>
    <x v="389"/>
    <x v="1"/>
    <x v="15"/>
    <s v="SI"/>
    <s v="CATERPILLAR"/>
    <x v="5"/>
    <s v="RH"/>
    <s v="EQ3109"/>
    <n v="2520471"/>
    <s v="SAP3652630"/>
    <m/>
    <n v="10000"/>
    <s v="ID S241007-1"/>
    <s v="NO"/>
    <m/>
    <d v="2024-08-21T00:00:00"/>
    <s v="LUIS HUERTA"/>
    <m/>
    <m/>
    <m/>
    <m/>
    <s v="283724-E"/>
    <m/>
    <x v="71"/>
    <n v="22"/>
    <d v="2024-08-23T00:00:00"/>
    <n v="3"/>
    <s v="283724-C"/>
    <n v="4972.6099999999997"/>
    <d v="2024-09-06T00:00:00"/>
    <n v="15"/>
    <m/>
    <n v="4500518233"/>
    <m/>
    <d v="2024-10-07T00:00:00"/>
    <x v="116"/>
    <s v="EN TIEMPO"/>
    <n v="32"/>
    <s v="283724-IF"/>
    <s v="EG07-001591"/>
    <s v="F001-002134"/>
    <d v="2024-10-14T00:00:00"/>
    <n v="69"/>
    <x v="1"/>
    <n v="534"/>
    <x v="4"/>
    <s v="BRUÑIDO"/>
    <s v="F. BARRA, RELLENADO, BARERNADO"/>
    <s v="RECTIFICAR ALOJAMIENTO"/>
    <s v="PULIR"/>
    <m/>
    <m/>
    <m/>
    <m/>
    <s v="PENDIENTE"/>
  </r>
  <r>
    <x v="390"/>
    <x v="0"/>
    <x v="10"/>
    <s v="SI"/>
    <s v="KOMATSU"/>
    <x v="3"/>
    <s v="LH"/>
    <s v="HT012"/>
    <s v="EM0241"/>
    <s v="TA199033"/>
    <m/>
    <n v="12000"/>
    <n v="101153727"/>
    <s v="NO"/>
    <m/>
    <d v="2024-08-19T00:00:00"/>
    <s v="LUIS HUERTA"/>
    <m/>
    <m/>
    <m/>
    <m/>
    <s v="283824-E"/>
    <m/>
    <x v="71"/>
    <n v="20"/>
    <d v="2024-08-26T00:00:00"/>
    <n v="8"/>
    <s v="283824-C"/>
    <n v="2783.14"/>
    <d v="2024-08-28T00:00:00"/>
    <n v="3"/>
    <m/>
    <n v="4400579813"/>
    <m/>
    <d v="2024-09-09T00:00:00"/>
    <x v="101"/>
    <s v="EN TIEMPO"/>
    <n v="9"/>
    <s v="283824-IF"/>
    <s v="EG07-001493"/>
    <s v="F001-002091"/>
    <d v="2024-09-10T00:00:00"/>
    <n v="37"/>
    <x v="1"/>
    <n v="534"/>
    <x v="1"/>
    <s v="RELLENADO, BRUÑIDO. BARERNADO"/>
    <s v="RELLENADO, CROMADO, BARRENADO"/>
    <s v="PULIR"/>
    <s v="PULIR"/>
    <m/>
    <m/>
    <m/>
    <m/>
    <s v="PENDIENTE"/>
  </r>
  <r>
    <x v="391"/>
    <x v="0"/>
    <x v="8"/>
    <s v="SI"/>
    <s v="CATERPILLAR"/>
    <x v="6"/>
    <s v="LH"/>
    <s v="RT002"/>
    <s v="516-8027"/>
    <s v="TA198853"/>
    <m/>
    <n v="8000"/>
    <n v="101166757"/>
    <s v="NO"/>
    <m/>
    <d v="2024-08-20T00:00:00"/>
    <s v="LUIS HUERTA"/>
    <m/>
    <m/>
    <m/>
    <m/>
    <s v="283924-E"/>
    <m/>
    <x v="71"/>
    <n v="21"/>
    <d v="2024-08-23T00:00:00"/>
    <n v="4"/>
    <s v="283924-C"/>
    <n v="4965.66"/>
    <d v="2024-08-29T00:00:00"/>
    <n v="7"/>
    <m/>
    <n v="4400579808"/>
    <m/>
    <d v="2024-09-11T00:00:00"/>
    <x v="115"/>
    <s v="DEMORA"/>
    <n v="22"/>
    <s v="283924-IF"/>
    <s v="EG07-001534"/>
    <s v="F001-002116"/>
    <d v="2024-09-27T00:00:00"/>
    <n v="51"/>
    <x v="1"/>
    <n v="534"/>
    <x v="1"/>
    <s v="RELLENADO, BRUÑIDO, BARERNADO, F. DADOS DE ANCLAJE"/>
    <s v="F. VASTAGO, RELLENADO , BARRENADO"/>
    <s v="PULIR"/>
    <s v="PULIR"/>
    <m/>
    <m/>
    <m/>
    <m/>
    <s v="PENDIENTE"/>
  </r>
  <r>
    <x v="392"/>
    <x v="0"/>
    <x v="2"/>
    <s v="NO"/>
    <s v="CATERPILLAR"/>
    <x v="17"/>
    <m/>
    <s v="EX003"/>
    <s v="363-1685"/>
    <s v="TA198954"/>
    <m/>
    <n v="14000"/>
    <n v="101174993"/>
    <s v="NO"/>
    <m/>
    <d v="2024-08-21T00:00:00"/>
    <s v="LUIS HUERTA"/>
    <m/>
    <m/>
    <m/>
    <m/>
    <s v="284024-E"/>
    <m/>
    <x v="72"/>
    <n v="21"/>
    <d v="2024-08-29T00:00:00"/>
    <n v="9"/>
    <s v="284024-C"/>
    <n v="21138.9"/>
    <d v="2024-09-04T00:00:00"/>
    <n v="7"/>
    <m/>
    <n v="4400580039"/>
    <m/>
    <d v="2024-09-20T00:00:00"/>
    <x v="96"/>
    <s v="DEMORA"/>
    <n v="28"/>
    <s v="284024-IF"/>
    <s v="EG07-001574"/>
    <s v="F001-002131"/>
    <d v="2024-10-04T00:00:00"/>
    <n v="62"/>
    <x v="1"/>
    <n v="533"/>
    <x v="4"/>
    <s v="RELLENADO, BRUÑIDO, BARRENADO"/>
    <s v="F. BARRA, RELLENADO, BARRENADO"/>
    <s v="PULIR"/>
    <s v="PULIR"/>
    <m/>
    <m/>
    <m/>
    <m/>
    <s v="PENDIENTE"/>
  </r>
  <r>
    <x v="393"/>
    <x v="0"/>
    <x v="8"/>
    <s v="SI"/>
    <s v="KOMATSU"/>
    <x v="10"/>
    <s v="LH"/>
    <s v="DZ007"/>
    <s v="7070-10-F521"/>
    <s v="TA199054"/>
    <m/>
    <n v="12000"/>
    <n v="101081878"/>
    <s v="NO"/>
    <m/>
    <d v="2024-08-21T00:00:00"/>
    <s v="LUIS HUERTA"/>
    <m/>
    <m/>
    <m/>
    <m/>
    <s v="284124-E"/>
    <m/>
    <x v="72"/>
    <n v="21"/>
    <d v="2024-08-27T00:00:00"/>
    <n v="7"/>
    <s v="284124-C"/>
    <n v="11021.74"/>
    <d v="2024-09-25T00:00:00"/>
    <n v="30"/>
    <m/>
    <n v="4400580037"/>
    <m/>
    <d v="2024-09-20T00:00:00"/>
    <x v="117"/>
    <s v="DEMORA"/>
    <n v="2"/>
    <s v="284124-IF"/>
    <s v="EG07-001555"/>
    <s v="F001-002118"/>
    <d v="2024-09-27T00:00:00"/>
    <n v="57"/>
    <x v="1"/>
    <n v="533"/>
    <x v="4"/>
    <s v="F. TUBO, RELLENAR, BARRENAR"/>
    <s v="F. BARRA, RELLENADO, BARRENADO"/>
    <s v="PULIR"/>
    <s v="PULIR"/>
    <m/>
    <m/>
    <m/>
    <m/>
    <s v="PENDIENTE"/>
  </r>
  <r>
    <x v="394"/>
    <x v="0"/>
    <x v="12"/>
    <s v="SI"/>
    <s v="KOMATSU"/>
    <x v="3"/>
    <s v="LH"/>
    <s v="HT002"/>
    <s v="EM0241"/>
    <s v="TA199055"/>
    <m/>
    <n v="12000"/>
    <n v="101146525"/>
    <s v="NO"/>
    <m/>
    <d v="2024-08-21T00:00:00"/>
    <s v="LUIS HUERTA"/>
    <m/>
    <m/>
    <m/>
    <m/>
    <s v="284224-E"/>
    <m/>
    <x v="72"/>
    <n v="21"/>
    <d v="2024-08-27T00:00:00"/>
    <n v="7"/>
    <s v="284224-C"/>
    <n v="2783.14"/>
    <d v="2024-09-25T00:00:00"/>
    <n v="30"/>
    <m/>
    <n v="4400580038"/>
    <m/>
    <d v="2024-09-26T00:00:00"/>
    <x v="117"/>
    <s v="EN TIEMPO"/>
    <n v="2"/>
    <s v="284224-IF"/>
    <s v="EG07-001556"/>
    <s v="F001-002119"/>
    <d v="2024-09-27T00:00:00"/>
    <n v="57"/>
    <x v="1"/>
    <n v="533"/>
    <x v="1"/>
    <s v="RELLENADO, BRUÑIDO, BARRENADO"/>
    <s v="RELLENADO , CROMADO, BARRENADO"/>
    <s v="PULIR"/>
    <s v="PULIR"/>
    <m/>
    <m/>
    <m/>
    <m/>
    <s v="PENDIENTE"/>
  </r>
  <r>
    <x v="395"/>
    <x v="0"/>
    <x v="14"/>
    <s v="SI"/>
    <s v="CATERPILLAR"/>
    <x v="0"/>
    <s v="RH"/>
    <s v="GR001"/>
    <s v="553-0359"/>
    <s v="TA199071"/>
    <m/>
    <n v="8000"/>
    <n v="101075526"/>
    <s v="NO"/>
    <s v="TL04-002826"/>
    <d v="2024-08-19T00:00:00"/>
    <s v="LUIS HUERTA"/>
    <m/>
    <m/>
    <m/>
    <m/>
    <s v="284324-E"/>
    <m/>
    <x v="73"/>
    <n v="15"/>
    <d v="2024-08-27T00:00:00"/>
    <n v="9"/>
    <s v="284324-C"/>
    <n v="3922.33"/>
    <d v="2024-08-28T00:00:00"/>
    <n v="2"/>
    <m/>
    <n v="4400580461"/>
    <m/>
    <d v="2024-09-06T00:00:00"/>
    <x v="118"/>
    <s v="DEMORA"/>
    <n v="16"/>
    <s v="284324-IF"/>
    <s v="EG07-001522"/>
    <s v="F001-002101"/>
    <d v="2024-09-20T00:00:00"/>
    <n v="39"/>
    <x v="1"/>
    <n v="529"/>
    <x v="1"/>
    <s v="BRUÑIDO"/>
    <s v="CROMADO"/>
    <s v="PULIR"/>
    <s v="PULIR"/>
    <m/>
    <m/>
    <m/>
    <m/>
    <s v="PENDIENTE"/>
  </r>
  <r>
    <x v="396"/>
    <x v="0"/>
    <x v="12"/>
    <s v="SI"/>
    <s v="CATERPILLAR"/>
    <x v="6"/>
    <s v="RH"/>
    <s v="RT005"/>
    <s v="6E-1244"/>
    <s v="TA199072"/>
    <m/>
    <n v="8000"/>
    <n v="101047002"/>
    <s v="NO"/>
    <s v="TL04-002826"/>
    <d v="2024-08-21T00:00:00"/>
    <s v="LUIS HUERTA"/>
    <m/>
    <m/>
    <m/>
    <m/>
    <s v="284424-E"/>
    <m/>
    <x v="73"/>
    <n v="17"/>
    <d v="2024-08-23T00:00:00"/>
    <n v="3"/>
    <s v="284424-C"/>
    <n v="2510.5"/>
    <d v="2024-08-29T00:00:00"/>
    <n v="7"/>
    <m/>
    <n v="4400580458"/>
    <m/>
    <d v="2024-09-06T00:00:00"/>
    <x v="102"/>
    <s v="DEMORA"/>
    <n v="14"/>
    <s v="284424-IF"/>
    <s v="EG07-001520"/>
    <s v="F001-002102"/>
    <d v="2024-09-20T00:00:00"/>
    <n v="38"/>
    <x v="1"/>
    <n v="529"/>
    <x v="1"/>
    <s v="RELLENADO, BRUÑIDO, BARRENADO"/>
    <s v="RELLENADO , CROMADO, BARRENADO"/>
    <s v="PULIR"/>
    <s v="PULIR"/>
    <m/>
    <m/>
    <m/>
    <m/>
    <s v="PENDIENTE"/>
  </r>
  <r>
    <x v="397"/>
    <x v="0"/>
    <x v="8"/>
    <s v="SI"/>
    <s v="CATERPILLAR"/>
    <x v="6"/>
    <s v="RH"/>
    <s v="RT005"/>
    <s v="516-8026"/>
    <s v="TA199073"/>
    <m/>
    <n v="8000"/>
    <n v="101075099"/>
    <s v="NO"/>
    <s v="TL04-002826"/>
    <d v="2024-08-19T00:00:00"/>
    <s v="LUIS HUERTA"/>
    <m/>
    <m/>
    <m/>
    <m/>
    <s v="284524-E"/>
    <m/>
    <x v="73"/>
    <n v="15"/>
    <d v="2024-08-26T00:00:00"/>
    <n v="8"/>
    <s v="284524-C"/>
    <n v="4965.66"/>
    <d v="2024-10-01T00:00:00"/>
    <n v="37"/>
    <m/>
    <n v="4400580457"/>
    <m/>
    <d v="2024-10-04T00:00:00"/>
    <x v="119"/>
    <s v="EN TIEMPO"/>
    <n v="4"/>
    <s v="284524-IF"/>
    <s v="EG07-001585"/>
    <s v="F001-002138"/>
    <d v="2024-10-15T00:00:00"/>
    <n v="61"/>
    <x v="1"/>
    <n v="529"/>
    <x v="4"/>
    <s v="RELLENADO, BRUÑIDO, F. DADOS, BARRENADO"/>
    <s v="F. BARRA, RELLENADO, BARRENADO"/>
    <s v="PULIR"/>
    <s v="PULIR"/>
    <m/>
    <m/>
    <m/>
    <m/>
    <s v="PENDIENTE"/>
  </r>
  <r>
    <x v="398"/>
    <x v="0"/>
    <x v="15"/>
    <s v="SI"/>
    <s v="KOMATSU"/>
    <x v="10"/>
    <s v="RH"/>
    <s v="DZ005"/>
    <s v="707-G300-180SG"/>
    <s v="TA199084"/>
    <m/>
    <n v="12000"/>
    <n v="101181711"/>
    <s v="NO"/>
    <s v="TL04-002826"/>
    <d v="2024-08-20T00:00:00"/>
    <s v="LUIS HUERTA"/>
    <m/>
    <m/>
    <m/>
    <m/>
    <s v="284624-E"/>
    <m/>
    <x v="73"/>
    <n v="16"/>
    <d v="2024-08-27T00:00:00"/>
    <n v="8"/>
    <s v="284624-C"/>
    <n v="6557.46"/>
    <d v="2024-09-25T00:00:00"/>
    <n v="30"/>
    <m/>
    <n v="4400580466"/>
    <m/>
    <d v="2024-09-26T00:00:00"/>
    <x v="117"/>
    <s v="EN TIEMPO"/>
    <n v="2"/>
    <s v="284624-IF"/>
    <s v="EG07-001557"/>
    <s v="F001-002120"/>
    <d v="2024-09-27T00:00:00"/>
    <n v="53"/>
    <x v="1"/>
    <n v="529"/>
    <x v="1"/>
    <s v="BRUÑIDO"/>
    <s v="RELLENADO, CROMADO, BARRENADO"/>
    <s v="RECTIFICADO"/>
    <s v="PULIR"/>
    <m/>
    <m/>
    <m/>
    <m/>
    <s v="PENDIENTE"/>
  </r>
  <r>
    <x v="399"/>
    <x v="0"/>
    <x v="15"/>
    <s v="SI"/>
    <s v="KOMATSU"/>
    <x v="10"/>
    <s v="LH"/>
    <s v="DZ005"/>
    <s v="707-G300-180SG"/>
    <s v="TA199085"/>
    <m/>
    <n v="12000"/>
    <n v="101181712"/>
    <s v="NO"/>
    <s v="TL04-002826"/>
    <d v="2024-08-20T00:00:00"/>
    <s v="LUIS HUERTA"/>
    <m/>
    <m/>
    <m/>
    <m/>
    <s v="284724-E"/>
    <m/>
    <x v="73"/>
    <n v="16"/>
    <d v="2024-08-27T00:00:00"/>
    <n v="8"/>
    <s v="284724-C"/>
    <n v="7557.46"/>
    <d v="2024-09-25T00:00:00"/>
    <n v="30"/>
    <m/>
    <n v="4400580467"/>
    <m/>
    <d v="2024-09-17T00:00:00"/>
    <x v="119"/>
    <s v="DEMORA"/>
    <n v="10"/>
    <s v="284724-IF"/>
    <s v="EG07-001587"/>
    <s v="F001-002139"/>
    <d v="2024-10-15T00:00:00"/>
    <n v="61"/>
    <x v="1"/>
    <n v="529"/>
    <x v="4"/>
    <s v="F. TUBO"/>
    <s v="RELLENADO, CROMADO, BARRENADO"/>
    <s v="RECTIFICADO"/>
    <s v="PULIR"/>
    <m/>
    <m/>
    <m/>
    <m/>
    <s v="PENDIENTE"/>
  </r>
  <r>
    <x v="400"/>
    <x v="0"/>
    <x v="3"/>
    <s v="SI"/>
    <s v="KOMATSU"/>
    <x v="3"/>
    <s v="R"/>
    <s v="HT009"/>
    <s v="PC2732"/>
    <s v="TA199086"/>
    <m/>
    <n v="30000"/>
    <n v="101058307"/>
    <s v="NO"/>
    <s v="TL04-002826"/>
    <d v="2024-08-21T00:00:00"/>
    <s v="LUIS HUERTA"/>
    <m/>
    <m/>
    <m/>
    <m/>
    <s v="284824-E"/>
    <m/>
    <x v="73"/>
    <n v="17"/>
    <d v="2024-08-27T00:00:00"/>
    <n v="7"/>
    <s v="284824-C"/>
    <n v="5489.15"/>
    <d v="2024-08-28T00:00:00"/>
    <n v="2"/>
    <m/>
    <n v="4400580465"/>
    <m/>
    <d v="2024-09-13T00:00:00"/>
    <x v="113"/>
    <s v="EN TIEMPO"/>
    <n v="13"/>
    <s v="284824-IF"/>
    <s v="EG07-001510"/>
    <s v="F001-002103"/>
    <d v="2024-09-20T00:00:00"/>
    <n v="36"/>
    <x v="1"/>
    <n v="529"/>
    <x v="1"/>
    <s v="BRUÑIDO"/>
    <m/>
    <m/>
    <m/>
    <m/>
    <m/>
    <m/>
    <m/>
    <s v="PENDIENTE"/>
  </r>
  <r>
    <x v="401"/>
    <x v="0"/>
    <x v="28"/>
    <s v="SI"/>
    <s v="CATERPILLAR"/>
    <x v="17"/>
    <s v="LH"/>
    <s v="EX004"/>
    <s v="470-7141"/>
    <s v="TA199070"/>
    <m/>
    <n v="12000"/>
    <n v="101171747"/>
    <s v="NO"/>
    <s v="TL04-002826"/>
    <d v="2024-08-21T00:00:00"/>
    <s v="LUIS HUERTA"/>
    <m/>
    <m/>
    <m/>
    <m/>
    <s v="284924-E"/>
    <m/>
    <x v="73"/>
    <n v="17"/>
    <d v="2024-08-23T00:00:00"/>
    <n v="3"/>
    <s v="284924-C"/>
    <n v="10530.9"/>
    <d v="2024-08-29T00:00:00"/>
    <n v="7"/>
    <m/>
    <n v="4400580455"/>
    <m/>
    <d v="2024-09-13T00:00:00"/>
    <x v="118"/>
    <s v="EN TIEMPO"/>
    <n v="15"/>
    <s v="284924-IF"/>
    <s v="EG07-001521"/>
    <s v="F001-002108"/>
    <d v="2024-09-20T00:00:00"/>
    <n v="39"/>
    <x v="1"/>
    <n v="529"/>
    <x v="1"/>
    <s v="RELLENADO, BRUÑIDO, BARRENADO"/>
    <s v="RELLENADO, CROMADO, BARRENADO"/>
    <s v="PULIR"/>
    <s v="PULIR"/>
    <m/>
    <m/>
    <m/>
    <m/>
    <s v="PENDIENTE"/>
  </r>
  <r>
    <x v="402"/>
    <x v="1"/>
    <x v="8"/>
    <s v="SI"/>
    <s v="CATERPILLAR"/>
    <x v="5"/>
    <s v="LH"/>
    <s v="EQ6105"/>
    <n v="3672259"/>
    <s v="SAP3680881"/>
    <n v="7687"/>
    <n v="10000"/>
    <s v="ID S241063-2"/>
    <s v="NO"/>
    <s v="EG07-009766"/>
    <d v="2024-08-19T00:00:00"/>
    <s v="LUIS HUERTA"/>
    <m/>
    <m/>
    <m/>
    <m/>
    <s v="285024-E"/>
    <m/>
    <x v="73"/>
    <n v="15"/>
    <d v="2024-08-23T00:00:00"/>
    <n v="5"/>
    <s v="285024-C"/>
    <n v="6383.88"/>
    <d v="2024-09-06T00:00:00"/>
    <n v="15"/>
    <m/>
    <n v="4500520965"/>
    <m/>
    <d v="2024-09-19T00:00:00"/>
    <x v="115"/>
    <s v="EN TIEMPO"/>
    <n v="14"/>
    <s v="285024-IF"/>
    <s v="EG07-001539"/>
    <s v="F001-002112"/>
    <d v="2024-09-27T00:00:00"/>
    <n v="46"/>
    <x v="1"/>
    <n v="529"/>
    <x v="4"/>
    <s v="RELLENADO, BRUÑIDO, BARRENADO, F. PLANCHAS"/>
    <s v="RELLENADO, F. BARRA. BARRENADO"/>
    <s v="PULIR"/>
    <s v="PULIR"/>
    <m/>
    <m/>
    <m/>
    <m/>
    <s v="PENDIENTE"/>
  </r>
  <r>
    <x v="403"/>
    <x v="1"/>
    <x v="6"/>
    <s v="SI"/>
    <s v="CATERPILLAR"/>
    <x v="8"/>
    <s v="LH"/>
    <s v="EQ6111"/>
    <n v="5617470"/>
    <s v="SAP3194711"/>
    <n v="19565"/>
    <n v="18000"/>
    <s v="ID S241047-3"/>
    <s v="NO"/>
    <s v="EG07-009766"/>
    <d v="2024-08-21T00:00:00"/>
    <s v="LUIS HUERTA"/>
    <m/>
    <m/>
    <m/>
    <m/>
    <s v="285124-E"/>
    <m/>
    <x v="73"/>
    <n v="17"/>
    <d v="2024-08-23T00:00:00"/>
    <n v="3"/>
    <s v="285124-C"/>
    <n v="3771.88"/>
    <d v="2024-09-20T00:00:00"/>
    <n v="29"/>
    <m/>
    <n v="4500519627"/>
    <m/>
    <d v="2024-09-26T00:00:00"/>
    <x v="117"/>
    <s v="EN TIEMPO"/>
    <n v="7"/>
    <s v="285124-IF"/>
    <s v="EG07-001558"/>
    <s v="F001-002109"/>
    <d v="2024-09-27T00:00:00"/>
    <n v="53"/>
    <x v="1"/>
    <n v="529"/>
    <x v="1"/>
    <s v="RELLENADO, BRUÑIDO, BARRENADO"/>
    <s v="RELLENADO, CROMADO , BARRENADO"/>
    <s v="PULIR"/>
    <s v="PULIR"/>
    <m/>
    <m/>
    <m/>
    <m/>
    <s v="PENDIENTE"/>
  </r>
  <r>
    <x v="404"/>
    <x v="1"/>
    <x v="8"/>
    <s v="SI"/>
    <s v="CATERPILLAR"/>
    <x v="5"/>
    <s v="RH"/>
    <s v="EQ6105"/>
    <n v="3672258"/>
    <s v="SAP2816494"/>
    <n v="11071"/>
    <n v="10000"/>
    <s v="ID S241047-1"/>
    <s v="NO"/>
    <s v="EG07-009766"/>
    <d v="2024-08-19T00:00:00"/>
    <s v="LUIS HUERTA"/>
    <m/>
    <m/>
    <m/>
    <m/>
    <s v="285224-E"/>
    <m/>
    <x v="73"/>
    <n v="15"/>
    <d v="2024-08-27T00:00:00"/>
    <n v="9"/>
    <s v="285224-C"/>
    <n v="7887.29"/>
    <d v="2024-09-06T00:00:00"/>
    <n v="11"/>
    <m/>
    <n v="4500519625"/>
    <m/>
    <d v="2024-10-16T00:00:00"/>
    <x v="92"/>
    <s v="DEMORA"/>
    <n v="43"/>
    <s v="285224-IF"/>
    <s v="EG07-001621"/>
    <d v="2024-10-21T00:00:00"/>
    <s v="F001-002147"/>
    <n v="75"/>
    <x v="1"/>
    <n v="529"/>
    <x v="4"/>
    <s v="F. TUBO, RELLENADO, BARRENADO"/>
    <s v="F. BARRA, RELLENADO, BARRENADO"/>
    <s v="PULIR"/>
    <s v="PULIR"/>
    <m/>
    <m/>
    <m/>
    <m/>
    <s v="PENDIENTE"/>
  </r>
  <r>
    <x v="405"/>
    <x v="1"/>
    <x v="12"/>
    <s v="SI"/>
    <s v="CATERPILLAR"/>
    <x v="11"/>
    <s v="RH"/>
    <s v="EQ7110"/>
    <n v="4892406"/>
    <s v="SAP3661936"/>
    <n v="6307"/>
    <n v="13000"/>
    <s v="ID S241047-2"/>
    <s v="NO"/>
    <s v="EG07-009766"/>
    <d v="2024-08-19T00:00:00"/>
    <s v="LUIS HUERTA"/>
    <m/>
    <m/>
    <m/>
    <m/>
    <s v="285324-E"/>
    <m/>
    <x v="73"/>
    <n v="15"/>
    <d v="2024-08-27T00:00:00"/>
    <n v="9"/>
    <s v="285324-C"/>
    <n v="4942.53"/>
    <d v="2024-09-20T00:00:00"/>
    <n v="25"/>
    <m/>
    <n v="4500519626"/>
    <m/>
    <d v="2024-10-25T00:00:00"/>
    <x v="92"/>
    <s v="EN TIEMPO"/>
    <n v="29"/>
    <s v="285324-IF"/>
    <s v="EG07-001620"/>
    <s v="F001-002152"/>
    <d v="2024-10-25T00:00:00"/>
    <n v="75"/>
    <x v="1"/>
    <n v="529"/>
    <x v="4"/>
    <s v="F. TUBO, RELLENADO, BARRENADO"/>
    <s v="ENDEREZAR, RELLENADO, BARRENADO"/>
    <s v="PULIR"/>
    <s v="FABRICAR"/>
    <m/>
    <m/>
    <m/>
    <m/>
    <s v="PENDIENTE"/>
  </r>
  <r>
    <x v="406"/>
    <x v="1"/>
    <x v="12"/>
    <s v="SI"/>
    <s v="CATERPILLAR"/>
    <x v="7"/>
    <s v="LH"/>
    <s v="EQ3090"/>
    <s v="9T8912"/>
    <s v="SAP2609952"/>
    <n v="25159"/>
    <n v="18000"/>
    <s v="ID S241069-1"/>
    <s v="NO"/>
    <s v="EG07-001407"/>
    <d v="2024-08-21T00:00:00"/>
    <s v="LUIS HUERTA"/>
    <m/>
    <m/>
    <m/>
    <m/>
    <s v="285424-E"/>
    <m/>
    <x v="73"/>
    <n v="17"/>
    <d v="2024-08-26T00:00:00"/>
    <n v="6"/>
    <s v="285424-C"/>
    <n v="7493.98"/>
    <d v="2024-09-06T00:00:00"/>
    <n v="12"/>
    <m/>
    <n v="4500520945"/>
    <m/>
    <d v="2024-09-19T00:00:00"/>
    <x v="115"/>
    <s v="EN TIEMPO"/>
    <n v="14"/>
    <s v="285424-IF"/>
    <s v="EG07-001540"/>
    <s v="F001-002113"/>
    <d v="2024-09-27T00:00:00"/>
    <n v="46"/>
    <x v="1"/>
    <n v="529"/>
    <x v="1"/>
    <s v="RELLENADO, BARRENADO, BRUÑIDO"/>
    <s v="RELLENADO, CROMADO , BARRENADO"/>
    <s v="PULIR"/>
    <s v="PULIR"/>
    <m/>
    <m/>
    <m/>
    <m/>
    <s v="PENDIENTE"/>
  </r>
  <r>
    <x v="407"/>
    <x v="1"/>
    <x v="12"/>
    <s v="NO"/>
    <s v="KOMATSU"/>
    <x v="50"/>
    <s v="LH"/>
    <s v="EQ3104"/>
    <s v="707010F500"/>
    <s v="SAP3681297"/>
    <n v="9701"/>
    <n v="16000"/>
    <s v="ID S241069-2"/>
    <s v="NO"/>
    <s v="EG07-001407"/>
    <d v="2024-08-21T00:00:00"/>
    <s v="LUIS HUERTA"/>
    <m/>
    <m/>
    <m/>
    <m/>
    <s v="285524-E"/>
    <m/>
    <x v="73"/>
    <n v="17"/>
    <d v="2024-08-23T00:00:00"/>
    <n v="3"/>
    <s v="285524-C"/>
    <n v="4235.6000000000004"/>
    <d v="2024-09-06T00:00:00"/>
    <n v="15"/>
    <m/>
    <n v="4500520946"/>
    <m/>
    <d v="2024-10-16T00:00:00"/>
    <x v="92"/>
    <s v="DEMORA"/>
    <n v="43"/>
    <s v="285524-IF"/>
    <s v="EG07-001622"/>
    <d v="2024-10-21T00:00:00"/>
    <s v="F001-002148"/>
    <n v="75"/>
    <x v="1"/>
    <n v="529"/>
    <x v="4"/>
    <s v="F. CILINDRO, RELLENADO, BARRENADO"/>
    <s v="RELLENADO, CROMADO , BARRENADO"/>
    <s v="PULIR"/>
    <s v="PULIR"/>
    <m/>
    <m/>
    <m/>
    <m/>
    <s v="PENDIENTE"/>
  </r>
  <r>
    <x v="408"/>
    <x v="1"/>
    <x v="3"/>
    <s v="NO"/>
    <s v="KOMATSU"/>
    <x v="3"/>
    <s v="POS2"/>
    <s v="EQ3114"/>
    <s v="PC2732"/>
    <s v="SAP3658197"/>
    <n v="7083"/>
    <n v="25000"/>
    <s v="ID S241042-1"/>
    <s v="NO"/>
    <s v="EG07-009760"/>
    <d v="2024-08-21T00:00:00"/>
    <s v="LUIS HUERTA"/>
    <m/>
    <m/>
    <m/>
    <m/>
    <s v="285624-E"/>
    <m/>
    <x v="73"/>
    <n v="17"/>
    <d v="2024-08-27T00:00:00"/>
    <n v="7"/>
    <s v="285624-C"/>
    <n v="6629.72"/>
    <d v="2024-09-06T00:00:00"/>
    <n v="11"/>
    <m/>
    <n v="4500519605"/>
    <m/>
    <d v="2024-09-09T00:00:00"/>
    <x v="113"/>
    <s v="EN TIEMPO"/>
    <n v="4"/>
    <s v="285624-IF"/>
    <s v="EG07-001506"/>
    <s v="F001-002107"/>
    <d v="2024-09-20T00:00:00"/>
    <n v="36"/>
    <x v="1"/>
    <n v="529"/>
    <x v="1"/>
    <s v="BRUÑIDO"/>
    <m/>
    <m/>
    <m/>
    <m/>
    <m/>
    <m/>
    <m/>
    <s v="PENDIENTE"/>
  </r>
  <r>
    <x v="409"/>
    <x v="1"/>
    <x v="18"/>
    <s v="SI"/>
    <s v="CATERPILLAR"/>
    <x v="27"/>
    <s v="RH"/>
    <s v="EQ5029"/>
    <n v="5695376"/>
    <s v="SAP3354358"/>
    <n v="11569"/>
    <n v="10000"/>
    <s v="ID S241063-1"/>
    <s v="NO"/>
    <s v="EG07-009760"/>
    <d v="2024-08-21T00:00:00"/>
    <s v="LUIS HUERTA"/>
    <m/>
    <m/>
    <m/>
    <m/>
    <s v="285724-E"/>
    <m/>
    <x v="73"/>
    <n v="17"/>
    <d v="2024-08-29T00:00:00"/>
    <n v="9"/>
    <s v="285724-C"/>
    <n v="20794.53"/>
    <d v="2024-09-20T00:00:00"/>
    <n v="23"/>
    <m/>
    <n v="4500520964"/>
    <s v="ALTA"/>
    <d v="2024-11-22T00:00:00"/>
    <x v="120"/>
    <s v="DEMORA"/>
    <n v="65"/>
    <s v="285724-IF"/>
    <s v="EG07-001767"/>
    <s v="F001-002228"/>
    <d v="2024-11-28T00:00:00"/>
    <n v="111"/>
    <x v="1"/>
    <n v="529"/>
    <x v="4"/>
    <s v="CAMBIO DE TAPA POSTERIOR, BRUÑIDO"/>
    <s v="RELLENADO, CROMADO, BARRENADO"/>
    <s v="PULIR"/>
    <s v="PULIR"/>
    <m/>
    <m/>
    <m/>
    <m/>
    <s v="PENDIENTE"/>
  </r>
  <r>
    <x v="410"/>
    <x v="1"/>
    <x v="28"/>
    <s v="SI"/>
    <s v="CATERPILLAR"/>
    <x v="15"/>
    <s v="LH"/>
    <s v="EQ8113"/>
    <n v="4707141"/>
    <s v="SAP3407080"/>
    <n v="12542"/>
    <n v="10000"/>
    <s v="ID S241063-3"/>
    <s v="NO"/>
    <s v="EG07-009760"/>
    <d v="2024-08-21T00:00:00"/>
    <s v="LUIS HUERTA"/>
    <m/>
    <m/>
    <m/>
    <m/>
    <s v="285824-E"/>
    <m/>
    <x v="73"/>
    <n v="17"/>
    <d v="2024-08-23T00:00:00"/>
    <n v="3"/>
    <s v="285824-C"/>
    <n v="7396.11"/>
    <d v="2024-09-06T00:00:00"/>
    <n v="15"/>
    <m/>
    <n v="4500520966"/>
    <m/>
    <d v="2024-09-20T00:00:00"/>
    <x v="121"/>
    <s v="EN TIEMPO"/>
    <n v="15"/>
    <s v="285824-IF"/>
    <s v="EG07-001541"/>
    <s v="F001-002114"/>
    <d v="2024-09-27T00:00:00"/>
    <n v="47"/>
    <x v="1"/>
    <n v="529"/>
    <x v="1"/>
    <s v="RELLENADO, BARRENADO, BRUÑIDO"/>
    <s v="RELLENADO, CROMADO, BARRENADO"/>
    <s v="PULIR"/>
    <s v="PULIR"/>
    <m/>
    <m/>
    <m/>
    <m/>
    <s v="PENDIENTE"/>
  </r>
  <r>
    <x v="411"/>
    <x v="0"/>
    <x v="61"/>
    <s v="SI"/>
    <s v="UKUMARI"/>
    <x v="51"/>
    <s v="-"/>
    <s v="-"/>
    <s v="-"/>
    <s v="-"/>
    <s v="-"/>
    <s v="-"/>
    <s v="-"/>
    <s v="NO"/>
    <m/>
    <d v="2024-08-08T00:00:00"/>
    <s v="LUIS CHOQUE"/>
    <m/>
    <m/>
    <m/>
    <m/>
    <s v="285924-E"/>
    <m/>
    <x v="74"/>
    <n v="1"/>
    <d v="2024-08-19T00:00:00"/>
    <n v="12"/>
    <s v="285924-C"/>
    <n v="8330"/>
    <d v="2024-11-15T00:00:00"/>
    <n v="89"/>
    <m/>
    <n v="4400597734"/>
    <s v="MEDIA"/>
    <d v="2024-09-03T00:00:00"/>
    <x v="106"/>
    <s v="EN TIEMPO"/>
    <n v="-72"/>
    <s v="285924-E"/>
    <s v="EG07-001488"/>
    <s v="F001-002289"/>
    <d v="2025-01-10T00:00:00"/>
    <n v="27"/>
    <x v="1"/>
    <n v="526"/>
    <x v="4"/>
    <s v="BRUÑIDO"/>
    <s v="CROMADO"/>
    <s v="FABRICAR"/>
    <s v="PULIR"/>
    <m/>
    <m/>
    <m/>
    <s v="DESARMADO - PROCESO DE EVALUACION"/>
    <s v="PENDIENTE"/>
  </r>
  <r>
    <x v="412"/>
    <x v="1"/>
    <x v="12"/>
    <s v="SI"/>
    <s v="KOMATSU"/>
    <x v="3"/>
    <s v="RH"/>
    <s v="EQ3117"/>
    <s v="EM0241"/>
    <s v="SAP3702840"/>
    <m/>
    <n v="16000"/>
    <s v="ID S241093-1"/>
    <s v="NO"/>
    <s v="EG07-001423"/>
    <d v="2024-08-20T00:00:00"/>
    <s v="LUIS HUERTA"/>
    <m/>
    <m/>
    <m/>
    <m/>
    <s v="286024-E"/>
    <m/>
    <x v="75"/>
    <n v="7"/>
    <d v="2024-08-26T00:00:00"/>
    <n v="7"/>
    <s v="286024-C"/>
    <n v="5212.28"/>
    <d v="2024-09-06T00:00:00"/>
    <n v="12"/>
    <m/>
    <n v="4500522025"/>
    <m/>
    <d v="2024-10-21T00:00:00"/>
    <x v="92"/>
    <s v="EN TIEMPO"/>
    <n v="43"/>
    <s v="286024-IF"/>
    <s v="EG07-001623"/>
    <s v="F001-002153"/>
    <d v="2024-10-25T00:00:00"/>
    <n v="66"/>
    <x v="1"/>
    <n v="520"/>
    <x v="4"/>
    <s v="RELLENADO, BRUÑIDO, BARRENADO"/>
    <s v="F. BARRA, F. CANCAMO"/>
    <s v="PULIR"/>
    <s v="FABRICAR"/>
    <m/>
    <m/>
    <m/>
    <m/>
    <s v="PENDIENTE"/>
  </r>
  <r>
    <x v="413"/>
    <x v="2"/>
    <x v="62"/>
    <s v="NO"/>
    <s v="GENERICO"/>
    <x v="52"/>
    <m/>
    <n v="1153"/>
    <m/>
    <m/>
    <m/>
    <n v="15306"/>
    <s v="ID S241049-1"/>
    <s v="NO"/>
    <s v="EG07-001424"/>
    <m/>
    <m/>
    <m/>
    <m/>
    <m/>
    <m/>
    <m/>
    <m/>
    <x v="75"/>
    <s v="POR EVALUAR"/>
    <m/>
    <s v="POR COTIZAR"/>
    <m/>
    <m/>
    <m/>
    <s v=""/>
    <m/>
    <m/>
    <m/>
    <d v="2024-08-16T00:00:00"/>
    <x v="93"/>
    <s v="EN TIEMPO"/>
    <n v="45521"/>
    <m/>
    <s v="EG07-001434"/>
    <m/>
    <m/>
    <n v="3"/>
    <x v="2"/>
    <n v="520"/>
    <x v="0"/>
    <m/>
    <m/>
    <m/>
    <m/>
    <m/>
    <m/>
    <m/>
    <s v="DESARMADO - PROCESO DE EVALUACION"/>
    <s v="PENDIENTE"/>
  </r>
  <r>
    <x v="414"/>
    <x v="2"/>
    <x v="62"/>
    <s v="NO"/>
    <s v="GENERICO"/>
    <x v="52"/>
    <m/>
    <n v="1153"/>
    <m/>
    <m/>
    <m/>
    <n v="15306"/>
    <s v="ID S241049-1"/>
    <s v="NO"/>
    <s v="EG07-001424"/>
    <m/>
    <m/>
    <m/>
    <m/>
    <m/>
    <m/>
    <m/>
    <m/>
    <x v="75"/>
    <s v="POR EVALUAR"/>
    <m/>
    <s v="POR COTIZAR"/>
    <m/>
    <m/>
    <m/>
    <s v=""/>
    <m/>
    <m/>
    <m/>
    <d v="2024-08-16T00:00:00"/>
    <x v="93"/>
    <s v="EN TIEMPO"/>
    <n v="45521"/>
    <m/>
    <s v="EG07-001434"/>
    <m/>
    <m/>
    <n v="3"/>
    <x v="2"/>
    <n v="520"/>
    <x v="0"/>
    <m/>
    <m/>
    <m/>
    <m/>
    <m/>
    <m/>
    <m/>
    <s v="DESARMADO - PROCESO DE EVALUACION"/>
    <s v="PENDIENTE"/>
  </r>
  <r>
    <x v="415"/>
    <x v="0"/>
    <x v="3"/>
    <s v="NO"/>
    <s v="KOMATSU"/>
    <x v="3"/>
    <s v="R"/>
    <s v="HT044"/>
    <s v="PC2732"/>
    <s v="TA199108"/>
    <m/>
    <n v="30000"/>
    <n v="101184135"/>
    <s v="NO"/>
    <s v="TL04-002911"/>
    <d v="2024-08-21T00:00:00"/>
    <s v="LUIS HUERTA"/>
    <m/>
    <m/>
    <m/>
    <m/>
    <s v="286324-E"/>
    <m/>
    <x v="76"/>
    <n v="6"/>
    <d v="2024-08-26T00:00:00"/>
    <n v="6"/>
    <s v="286324-C"/>
    <n v="6115.57"/>
    <d v="2024-08-29T00:00:00"/>
    <n v="4"/>
    <m/>
    <n v="4400581573"/>
    <m/>
    <d v="2024-09-06T00:00:00"/>
    <x v="101"/>
    <s v="EN TIEMPO"/>
    <n v="8"/>
    <s v="286324-IF"/>
    <s v="EG07-001491"/>
    <s v="F001-002092"/>
    <d v="2024-09-11T00:00:00"/>
    <n v="21"/>
    <x v="1"/>
    <n v="518"/>
    <x v="1"/>
    <s v="PULIR"/>
    <m/>
    <m/>
    <m/>
    <m/>
    <m/>
    <m/>
    <m/>
    <s v="PENDIENTE"/>
  </r>
  <r>
    <x v="416"/>
    <x v="0"/>
    <x v="14"/>
    <s v="NO"/>
    <s v="CATERPILLAR"/>
    <x v="11"/>
    <s v="LH"/>
    <s v="GR006"/>
    <s v="553-0359"/>
    <s v="TA199101"/>
    <m/>
    <n v="12000"/>
    <n v="101183427"/>
    <s v="NO"/>
    <s v="TL04-002911"/>
    <d v="2024-08-20T00:00:00"/>
    <s v="LUIS HUERTA"/>
    <m/>
    <m/>
    <m/>
    <m/>
    <s v="286424-E"/>
    <m/>
    <x v="76"/>
    <n v="5"/>
    <d v="2024-08-26T00:00:00"/>
    <n v="7"/>
    <s v="286424-C"/>
    <n v="4160.59"/>
    <d v="2024-08-29T00:00:00"/>
    <n v="4"/>
    <m/>
    <n v="4400581579"/>
    <m/>
    <d v="2024-09-06T00:00:00"/>
    <x v="122"/>
    <s v="DEMORA"/>
    <n v="16"/>
    <s v="286424-IF"/>
    <s v="EG07-001523"/>
    <s v="F001-002100"/>
    <d v="2024-09-20T00:00:00"/>
    <n v="29"/>
    <x v="1"/>
    <n v="518"/>
    <x v="1"/>
    <s v="BRUÑIDO"/>
    <s v="CROMADO"/>
    <s v="PILIR"/>
    <s v="PILIR"/>
    <m/>
    <m/>
    <m/>
    <m/>
    <s v="PENDIENTE"/>
  </r>
  <r>
    <x v="417"/>
    <x v="0"/>
    <x v="32"/>
    <s v="SI"/>
    <s v="CATERPILLAR"/>
    <x v="0"/>
    <s v="RH"/>
    <s v="GR002"/>
    <s v="273-1733"/>
    <s v="TA199115"/>
    <n v="797"/>
    <n v="10000"/>
    <n v="101183439"/>
    <s v="NO"/>
    <s v="TL04-002911"/>
    <d v="2024-08-20T00:00:00"/>
    <s v="LUIS HUERTA"/>
    <m/>
    <m/>
    <m/>
    <m/>
    <s v="286524-E"/>
    <m/>
    <x v="76"/>
    <n v="5"/>
    <d v="2024-08-26T00:00:00"/>
    <n v="7"/>
    <s v="286524-C"/>
    <n v="2708.09"/>
    <d v="2024-08-29T00:00:00"/>
    <n v="4"/>
    <m/>
    <n v="4400581586"/>
    <m/>
    <d v="2024-09-04T00:00:00"/>
    <x v="98"/>
    <s v="EN TIEMPO"/>
    <n v="5"/>
    <s v="286524-IF"/>
    <s v="EG07-001476"/>
    <s v="F001-002078"/>
    <d v="2024-09-06T00:00:00"/>
    <n v="18"/>
    <x v="1"/>
    <n v="518"/>
    <x v="1"/>
    <s v="RELLENADO, BRUÑIDO, BARENADO"/>
    <s v="CROMADO"/>
    <s v="PILIR"/>
    <s v="PILIR"/>
    <m/>
    <m/>
    <m/>
    <s v="DESARMADO - PROCESO DE EVALUACION"/>
    <s v="PENDIENTE"/>
  </r>
  <r>
    <x v="418"/>
    <x v="0"/>
    <x v="8"/>
    <s v="SI"/>
    <s v="CATERPILLAR"/>
    <x v="5"/>
    <s v="LH"/>
    <s v="DZ011"/>
    <s v="517-3767"/>
    <s v="TA199122"/>
    <m/>
    <n v="12000"/>
    <n v="101079053"/>
    <s v="NO"/>
    <s v="TL04-002934"/>
    <d v="2024-08-20T00:00:00"/>
    <s v="LUIS HUERTA"/>
    <m/>
    <m/>
    <m/>
    <m/>
    <s v="286624-E"/>
    <m/>
    <x v="77"/>
    <n v="0"/>
    <d v="2024-08-26T00:00:00"/>
    <n v="7"/>
    <s v="286624-C"/>
    <n v="9160.7999999999993"/>
    <d v="2024-09-10T00:00:00"/>
    <n v="16"/>
    <m/>
    <n v="4400583123"/>
    <m/>
    <d v="2024-09-24T00:00:00"/>
    <x v="123"/>
    <s v="DEMORA"/>
    <n v="30"/>
    <s v="286624-IF"/>
    <s v="EG07-001597"/>
    <s v="F001-002116"/>
    <d v="2024-10-31T00:00:00"/>
    <n v="50"/>
    <x v="1"/>
    <n v="513"/>
    <x v="4"/>
    <s v="F. TUBO, RELLENADO, BARRENADO (OVER0.30)"/>
    <s v="F. BARRA, RELLENADO , BARRENADO"/>
    <s v="PULIR"/>
    <s v="PULIR"/>
    <m/>
    <m/>
    <m/>
    <m/>
    <m/>
  </r>
  <r>
    <x v="419"/>
    <x v="1"/>
    <x v="3"/>
    <s v="NO"/>
    <s v="CATERPILLAR"/>
    <x v="2"/>
    <s v="P2"/>
    <s v="EQ3134"/>
    <n v="2777219"/>
    <s v="SAP3752746"/>
    <n v="5109"/>
    <n v="16000"/>
    <s v="ID S241162-1"/>
    <s v="NO"/>
    <s v="EG07-001468"/>
    <d v="2024-08-28T00:00:00"/>
    <s v="LUIS HUERTA"/>
    <m/>
    <m/>
    <m/>
    <m/>
    <s v="286724-E"/>
    <m/>
    <x v="78"/>
    <n v="2"/>
    <d v="2024-09-09T00:00:00"/>
    <n v="13"/>
    <s v="286724-C"/>
    <n v="4382.8500000000004"/>
    <d v="2024-10-02T00:00:00"/>
    <n v="24"/>
    <m/>
    <n v="4500524867"/>
    <m/>
    <d v="2024-09-18T00:00:00"/>
    <x v="116"/>
    <s v="DEMORA"/>
    <n v="6"/>
    <s v="286724-IF"/>
    <s v="EG07-001592"/>
    <s v="F001-002135"/>
    <d v="2024-10-11T00:00:00"/>
    <n v="42"/>
    <x v="1"/>
    <n v="507"/>
    <x v="1"/>
    <s v="BRUÑIDO"/>
    <m/>
    <s v="PILIR"/>
    <s v="PILIR"/>
    <m/>
    <m/>
    <m/>
    <m/>
    <m/>
  </r>
  <r>
    <x v="420"/>
    <x v="1"/>
    <x v="3"/>
    <s v="NO"/>
    <s v="CATERPILLAR"/>
    <x v="2"/>
    <s v="P3"/>
    <s v="EQ3140"/>
    <n v="2777219"/>
    <s v="SAP3723391"/>
    <n v="13041"/>
    <n v="16000"/>
    <s v="ID S241146-1"/>
    <s v="NO"/>
    <s v="EG07-001468"/>
    <d v="2024-08-28T00:00:00"/>
    <s v="LUIS HUERTA"/>
    <m/>
    <m/>
    <m/>
    <m/>
    <s v="286824-E"/>
    <m/>
    <x v="78"/>
    <n v="2"/>
    <d v="2024-09-09T00:00:00"/>
    <n v="13"/>
    <s v="286824-C"/>
    <n v="4382.8500000000004"/>
    <d v="2024-09-20T00:00:00"/>
    <n v="12"/>
    <m/>
    <n v="4500524408"/>
    <m/>
    <d v="2024-09-18T00:00:00"/>
    <x v="117"/>
    <s v="DEMORA"/>
    <n v="7"/>
    <s v="286824-IF"/>
    <s v="EG07-001559"/>
    <s v="F001-002110"/>
    <d v="2024-09-27T00:00:00"/>
    <n v="31"/>
    <x v="1"/>
    <n v="507"/>
    <x v="1"/>
    <s v="BRUÑIDO"/>
    <m/>
    <s v="PULIR"/>
    <s v="PULIR"/>
    <m/>
    <m/>
    <m/>
    <m/>
    <m/>
  </r>
  <r>
    <x v="421"/>
    <x v="1"/>
    <x v="3"/>
    <s v="NO"/>
    <s v="CATERPILLAR"/>
    <x v="2"/>
    <s v="P3"/>
    <s v="EQ3124"/>
    <n v="2777219"/>
    <s v="SAP4003603"/>
    <n v="2785"/>
    <n v="16000"/>
    <s v="ID S241146-2"/>
    <s v="NO"/>
    <s v="EG07-001468"/>
    <d v="2024-09-11T00:00:00"/>
    <s v="LUIS HUERTA"/>
    <m/>
    <m/>
    <m/>
    <m/>
    <s v="286924-E"/>
    <m/>
    <x v="78"/>
    <n v="16"/>
    <d v="2024-09-17T00:00:00"/>
    <n v="7"/>
    <s v="286924-C"/>
    <n v="4382.8500000000004"/>
    <d v="2024-10-02T00:00:00"/>
    <n v="16"/>
    <m/>
    <n v="4500524410"/>
    <m/>
    <d v="2024-09-18T00:00:00"/>
    <x v="116"/>
    <s v="DEMORA"/>
    <n v="6"/>
    <s v="286924-IF"/>
    <s v="EG07-001593"/>
    <s v="F001-002136"/>
    <d v="2024-10-11T00:00:00"/>
    <n v="42"/>
    <x v="1"/>
    <n v="507"/>
    <x v="1"/>
    <s v="BRUÑIDO"/>
    <m/>
    <s v="PULIR"/>
    <s v="PULIR"/>
    <m/>
    <m/>
    <m/>
    <m/>
    <m/>
  </r>
  <r>
    <x v="422"/>
    <x v="1"/>
    <x v="15"/>
    <s v="SI"/>
    <s v="KOMATSU"/>
    <x v="10"/>
    <s v="RH"/>
    <s v="EQ6115"/>
    <s v="707G106470SG"/>
    <s v="SAP4051673"/>
    <n v="9563"/>
    <n v="10000"/>
    <s v="ID S241158-1"/>
    <s v="NO"/>
    <m/>
    <d v="2024-08-28T00:00:00"/>
    <s v="LUIS HUERTA"/>
    <m/>
    <m/>
    <m/>
    <m/>
    <s v="287024-E"/>
    <m/>
    <x v="79"/>
    <n v="7"/>
    <d v="2024-09-09T00:00:00"/>
    <n v="13"/>
    <s v="287024-C"/>
    <n v="10951.57"/>
    <d v="2024-09-20T00:00:00"/>
    <n v="12"/>
    <m/>
    <n v="4500524754"/>
    <m/>
    <d v="2024-10-16T00:00:00"/>
    <x v="92"/>
    <s v="DEMORA"/>
    <n v="29"/>
    <s v="287024-IF"/>
    <s v="EG07-001624"/>
    <d v="2024-10-21T00:00:00"/>
    <s v="F001-002149"/>
    <n v="58"/>
    <x v="1"/>
    <n v="512"/>
    <x v="4"/>
    <s v="RELLENADO, BRUÑIDO, BARRENADO"/>
    <s v="F. BARRA, RELLENADO, BARRENADO"/>
    <s v="PULIR"/>
    <s v="PULIR"/>
    <m/>
    <m/>
    <m/>
    <m/>
    <m/>
  </r>
  <r>
    <x v="423"/>
    <x v="1"/>
    <x v="29"/>
    <s v="SI"/>
    <s v="CATERPILLAR"/>
    <x v="5"/>
    <s v="LH"/>
    <s v="EQ6106"/>
    <n v="1306381"/>
    <s v="SAP4003794"/>
    <n v="25235"/>
    <n v="18000"/>
    <s v="ID S241183-1"/>
    <s v="NO"/>
    <m/>
    <d v="2024-08-28T00:00:00"/>
    <s v="LUIS HUERTA"/>
    <m/>
    <m/>
    <m/>
    <m/>
    <s v="287124-E"/>
    <m/>
    <x v="79"/>
    <n v="7"/>
    <d v="2024-09-09T00:00:00"/>
    <n v="13"/>
    <s v="287124-C"/>
    <n v="2986.84"/>
    <d v="2024-09-20T00:00:00"/>
    <n v="12"/>
    <m/>
    <n v="4500525793"/>
    <m/>
    <m/>
    <x v="96"/>
    <s v="DEMORA"/>
    <n v="12"/>
    <s v="287124-IF"/>
    <s v="EG07-001576"/>
    <s v="F001-002126"/>
    <d v="2024-10-04T00:00:00"/>
    <n v="41"/>
    <x v="1"/>
    <n v="512"/>
    <x v="1"/>
    <s v="RELLENADO, BRUÑIDO, BARRENADO"/>
    <s v="RELLENADO, CROMADO, BARRENADO"/>
    <s v="PULIR"/>
    <s v="PULIR"/>
    <m/>
    <m/>
    <m/>
    <m/>
    <m/>
  </r>
  <r>
    <x v="424"/>
    <x v="1"/>
    <x v="29"/>
    <s v="SI"/>
    <s v="CATERPILLAR"/>
    <x v="5"/>
    <s v="RH"/>
    <s v="EQ6106"/>
    <n v="1303263"/>
    <s v="SAP4003795"/>
    <n v="23717"/>
    <n v="18000"/>
    <s v="ID S241183-2"/>
    <s v="NO"/>
    <m/>
    <d v="2024-08-28T00:00:00"/>
    <s v="LUIS HUERTA"/>
    <m/>
    <m/>
    <m/>
    <m/>
    <s v="287224-E"/>
    <m/>
    <x v="79"/>
    <n v="7"/>
    <d v="2024-09-09T00:00:00"/>
    <n v="13"/>
    <s v="287224-C"/>
    <n v="2986.84"/>
    <d v="2024-09-20T00:00:00"/>
    <n v="12"/>
    <m/>
    <n v="4500525794"/>
    <m/>
    <m/>
    <x v="96"/>
    <s v="DEMORA"/>
    <n v="12"/>
    <s v="287224-IF"/>
    <s v="EG07-001577"/>
    <s v="F001-002127"/>
    <d v="2024-10-04T00:00:00"/>
    <n v="41"/>
    <x v="1"/>
    <n v="512"/>
    <x v="1"/>
    <s v="RELLENADO, BRUÑIDO, BARRENADO"/>
    <s v="RELLENADO, CROMADO, BARRENADO"/>
    <s v="PULIR"/>
    <s v="PULIR"/>
    <m/>
    <m/>
    <m/>
    <m/>
    <m/>
  </r>
  <r>
    <x v="425"/>
    <x v="1"/>
    <x v="12"/>
    <s v="NO"/>
    <s v="CATERPILLAR"/>
    <x v="11"/>
    <s v="LH"/>
    <s v="EQ7109"/>
    <n v="4892403"/>
    <s v="SAP3756150"/>
    <m/>
    <m/>
    <s v="ID S241183-4"/>
    <s v="NO"/>
    <m/>
    <d v="2024-08-29T00:00:00"/>
    <s v="LUIS HUERTA"/>
    <m/>
    <m/>
    <m/>
    <m/>
    <s v="287324-E"/>
    <m/>
    <x v="79"/>
    <n v="8"/>
    <d v="2024-09-09T00:00:00"/>
    <n v="12"/>
    <s v="287324-C"/>
    <n v="4416.32"/>
    <d v="2024-10-02T00:00:00"/>
    <n v="24"/>
    <m/>
    <n v="4500525801"/>
    <m/>
    <d v="2024-10-17T00:00:00"/>
    <x v="92"/>
    <s v="DEMORA"/>
    <n v="17"/>
    <s v="287324-IF"/>
    <s v="EG07-001626"/>
    <s v="F001-002154"/>
    <d v="2024-10-25T00:00:00"/>
    <n v="58"/>
    <x v="1"/>
    <n v="512"/>
    <x v="4"/>
    <s v="F. TUBO, RELLENADO, BARRENADO"/>
    <s v="ENEDERZADO, RELLENADO, CROMADO, BARRENADO"/>
    <s v="PULIR"/>
    <s v="RECTIFICAR"/>
    <m/>
    <m/>
    <m/>
    <m/>
    <m/>
  </r>
  <r>
    <x v="426"/>
    <x v="0"/>
    <x v="5"/>
    <s v="SI"/>
    <s v="KOMATSU"/>
    <x v="3"/>
    <s v="RH"/>
    <s v="HT020"/>
    <s v="EM8844"/>
    <s v="TA199136"/>
    <m/>
    <n v="38000"/>
    <n v="101187109"/>
    <s v="NO"/>
    <s v="TL04-002996"/>
    <d v="2024-09-03T00:00:00"/>
    <s v="LUIS HUERTA"/>
    <m/>
    <m/>
    <m/>
    <m/>
    <s v="287424-E"/>
    <m/>
    <x v="80"/>
    <n v="6"/>
    <d v="2024-09-09T00:00:00"/>
    <n v="7"/>
    <s v="287424-C"/>
    <n v="18647.23"/>
    <d v="2024-09-10T00:00:00"/>
    <n v="2"/>
    <m/>
    <n v="4400583646"/>
    <m/>
    <d v="2024-09-24T00:00:00"/>
    <x v="119"/>
    <s v="DEMORA"/>
    <n v="25"/>
    <s v="287424-IF"/>
    <s v="EG07-001586"/>
    <s v="F001-002140"/>
    <d v="2024-10-15T00:00:00"/>
    <n v="37"/>
    <x v="1"/>
    <n v="505"/>
    <x v="1"/>
    <s v="RECONSTRUIR ALOJAMIENTOS ROSCADOS, RELLENADO, BARRENADO, BRUÑIDO"/>
    <s v="RELLENADO, BARERNADO, CROMADO"/>
    <s v="PULIR"/>
    <s v="PULIR"/>
    <m/>
    <m/>
    <m/>
    <m/>
    <m/>
  </r>
  <r>
    <x v="427"/>
    <x v="0"/>
    <x v="2"/>
    <s v="SI"/>
    <s v="FMA"/>
    <x v="18"/>
    <m/>
    <s v="CR010"/>
    <s v="80109C0-04"/>
    <s v="TA199155"/>
    <m/>
    <m/>
    <n v="200880252"/>
    <s v="NO"/>
    <s v="TL04-002994"/>
    <d v="2024-09-05T00:00:00"/>
    <s v="LUIS HUERTA"/>
    <m/>
    <m/>
    <m/>
    <m/>
    <s v="287524-E"/>
    <m/>
    <x v="80"/>
    <n v="8"/>
    <d v="2024-09-16T00:00:00"/>
    <n v="12"/>
    <s v="287524-C"/>
    <n v="2964.09"/>
    <d v="2024-09-24T00:00:00"/>
    <n v="9"/>
    <m/>
    <n v="4400584449"/>
    <m/>
    <d v="2024-10-15T00:00:00"/>
    <x v="124"/>
    <s v="EN TIEMPO"/>
    <n v="22"/>
    <s v="287524-IF"/>
    <s v="EG07-001604"/>
    <s v="F001-002174"/>
    <d v="2024-11-05T00:00:00"/>
    <n v="48"/>
    <x v="1"/>
    <n v="505"/>
    <x v="1"/>
    <s v="RELLENADO, BRUÑIDO, BARRENADO"/>
    <s v="RELLENADO, CROMADO, BARRENADO"/>
    <s v="PULIR"/>
    <s v="PULIR"/>
    <m/>
    <m/>
    <m/>
    <m/>
    <m/>
  </r>
  <r>
    <x v="428"/>
    <x v="0"/>
    <x v="14"/>
    <s v="SI"/>
    <s v="CATERPILLAR"/>
    <x v="11"/>
    <m/>
    <s v="GR005"/>
    <s v="553-0359"/>
    <s v="TA199180"/>
    <m/>
    <n v="12000"/>
    <n v="101010682"/>
    <s v="NO"/>
    <s v="TL04-002994"/>
    <d v="2024-09-04T00:00:00"/>
    <s v="LUIS HUERTA"/>
    <m/>
    <m/>
    <m/>
    <m/>
    <s v="287624-E"/>
    <m/>
    <x v="80"/>
    <n v="7"/>
    <d v="2024-09-16T00:00:00"/>
    <n v="13"/>
    <s v="287624-C"/>
    <n v="3102.33"/>
    <d v="2024-09-24T00:00:00"/>
    <n v="9"/>
    <m/>
    <n v="4400584447"/>
    <m/>
    <d v="2024-10-15T00:00:00"/>
    <x v="124"/>
    <s v="EN TIEMPO"/>
    <n v="22"/>
    <s v="287624-IF"/>
    <s v="EG07-001603"/>
    <s v="F001-002175"/>
    <d v="2024-11-05T00:00:00"/>
    <n v="48"/>
    <x v="1"/>
    <n v="505"/>
    <x v="4"/>
    <s v="F. TUBO, "/>
    <s v="CROMADO"/>
    <s v="PULIR"/>
    <s v="PULIR"/>
    <m/>
    <m/>
    <m/>
    <m/>
    <m/>
  </r>
  <r>
    <x v="429"/>
    <x v="0"/>
    <x v="22"/>
    <s v="SI"/>
    <s v="EPIROC"/>
    <x v="19"/>
    <s v="LC"/>
    <s v="TD009"/>
    <s v="265-4472188"/>
    <s v="TA199109"/>
    <m/>
    <n v="15000"/>
    <n v="100834168"/>
    <s v="NO"/>
    <s v="TL04-002994"/>
    <d v="2024-09-04T00:00:00"/>
    <s v="LUIS HUERTA"/>
    <m/>
    <m/>
    <m/>
    <m/>
    <s v="287724-E"/>
    <m/>
    <x v="80"/>
    <n v="7"/>
    <d v="2024-09-16T00:00:00"/>
    <n v="13"/>
    <s v="287724-C"/>
    <n v="11800"/>
    <d v="2024-09-24T00:00:00"/>
    <n v="9"/>
    <m/>
    <n v="4400584470"/>
    <m/>
    <d v="2024-10-15T00:00:00"/>
    <x v="124"/>
    <s v="EN TIEMPO"/>
    <n v="22"/>
    <s v="287724-IF"/>
    <s v="EG07-001602"/>
    <s v="F001-002167"/>
    <d v="2024-10-31T00:00:00"/>
    <n v="48"/>
    <x v="1"/>
    <n v="505"/>
    <x v="1"/>
    <s v="BRUÑIDO, RESOLDADO DE CORDON DE SOLDADURA TAPA POST"/>
    <s v="CROMADO"/>
    <s v="PULIR"/>
    <s v="PULIR"/>
    <m/>
    <m/>
    <m/>
    <m/>
    <m/>
  </r>
  <r>
    <x v="430"/>
    <x v="0"/>
    <x v="22"/>
    <s v="SI"/>
    <s v="EPIROC"/>
    <x v="19"/>
    <s v="FC"/>
    <s v="TD009"/>
    <s v="265-4472188"/>
    <s v="TA199110"/>
    <m/>
    <n v="15000"/>
    <n v="100834170"/>
    <s v="NO"/>
    <s v="TL04-002994"/>
    <d v="2024-09-04T00:00:00"/>
    <s v="LUIS HUERTA"/>
    <m/>
    <m/>
    <m/>
    <m/>
    <s v="287824-E"/>
    <m/>
    <x v="80"/>
    <n v="7"/>
    <d v="2024-09-16T00:00:00"/>
    <n v="13"/>
    <s v="287924-C"/>
    <n v="11800"/>
    <d v="2024-09-24T00:00:00"/>
    <n v="9"/>
    <m/>
    <n v="4400584469"/>
    <m/>
    <d v="2024-10-15T00:00:00"/>
    <x v="124"/>
    <s v="EN TIEMPO"/>
    <n v="22"/>
    <s v="287824-IF"/>
    <s v="EG07-001601"/>
    <s v="F001-002168"/>
    <d v="2024-10-31T00:00:00"/>
    <n v="48"/>
    <x v="1"/>
    <n v="505"/>
    <x v="1"/>
    <s v="BRUÑIDO, RESOLDADO DE CORDON DE SOLDADURA TAPA POST"/>
    <s v="CROMADO"/>
    <s v="PULIR"/>
    <s v="PULIR"/>
    <m/>
    <m/>
    <m/>
    <m/>
    <m/>
  </r>
  <r>
    <x v="431"/>
    <x v="0"/>
    <x v="2"/>
    <s v="SI"/>
    <s v="CATERPILLAR"/>
    <x v="17"/>
    <m/>
    <s v="EX004"/>
    <s v="363-1685"/>
    <s v="TA199179"/>
    <m/>
    <n v="14000"/>
    <n v="1011900953"/>
    <s v="NO"/>
    <s v="TL04-002994"/>
    <d v="2024-09-03T00:00:00"/>
    <s v="LUIS HUERTA"/>
    <m/>
    <m/>
    <m/>
    <m/>
    <s v="287924-E"/>
    <m/>
    <x v="80"/>
    <n v="6"/>
    <d v="2024-09-09T00:00:00"/>
    <n v="7"/>
    <s v="287924-C"/>
    <n v="19007.189999999999"/>
    <d v="2024-09-10T00:00:00"/>
    <n v="2"/>
    <m/>
    <n v="4400584468"/>
    <m/>
    <d v="2024-10-23T00:00:00"/>
    <x v="125"/>
    <s v="EN TIEMPO"/>
    <n v="44"/>
    <s v="287924-IF"/>
    <s v="EG07-001636"/>
    <s v="F001-002155"/>
    <d v="2024-10-25T00:00:00"/>
    <n v="56"/>
    <x v="1"/>
    <n v="505"/>
    <x v="4"/>
    <s v="EXTRAER TAPA POSTERIOR, BRUÑIDO, RELLENADO, BARRENADO"/>
    <s v="F. BARRA, RELLENADO , BARRENADO"/>
    <s v="PULIR"/>
    <s v="PULIR"/>
    <m/>
    <m/>
    <m/>
    <m/>
    <m/>
  </r>
  <r>
    <x v="432"/>
    <x v="1"/>
    <x v="63"/>
    <s v="NO"/>
    <s v="GENERICO"/>
    <x v="47"/>
    <m/>
    <n v="1320"/>
    <m/>
    <m/>
    <m/>
    <m/>
    <s v="ID S240941-1"/>
    <s v="NO"/>
    <s v="EG07-001475"/>
    <d v="2024-09-03T00:00:00"/>
    <s v="LUIS HUERTA"/>
    <m/>
    <m/>
    <m/>
    <m/>
    <s v="288024-E"/>
    <m/>
    <x v="80"/>
    <n v="6"/>
    <d v="2024-09-03T00:00:00"/>
    <n v="1"/>
    <s v="288024-C"/>
    <n v="1740.54"/>
    <d v="2025-10-07T00:00:00"/>
    <n v="400"/>
    <m/>
    <s v="C003568991 "/>
    <s v="ALTA"/>
    <d v="2025-04-09T00:00:00"/>
    <x v="126"/>
    <s v="EN TIEMPO"/>
    <n v="-180"/>
    <s v="288024-IF"/>
    <s v="EG07-002091"/>
    <s v="FALTA ORDEN"/>
    <m/>
    <n v="224"/>
    <x v="3"/>
    <n v="505"/>
    <x v="1"/>
    <s v="BRUÑIDO"/>
    <s v="CROMADO"/>
    <s v="PULIR"/>
    <s v="PULIR"/>
    <m/>
    <m/>
    <m/>
    <m/>
    <m/>
  </r>
  <r>
    <x v="433"/>
    <x v="1"/>
    <x v="56"/>
    <s v="NO"/>
    <s v="EQ1324"/>
    <x v="30"/>
    <m/>
    <n v="1153"/>
    <m/>
    <m/>
    <m/>
    <m/>
    <s v="ID S241049-1"/>
    <s v="NO"/>
    <s v="EG07-001475"/>
    <d v="2024-09-03T00:00:00"/>
    <s v="LUIS HUERTA"/>
    <m/>
    <m/>
    <m/>
    <m/>
    <s v="288124-E"/>
    <m/>
    <x v="80"/>
    <n v="6"/>
    <d v="2024-09-03T00:00:00"/>
    <n v="1"/>
    <s v="288124-C"/>
    <n v="1745.96"/>
    <m/>
    <s v=""/>
    <m/>
    <s v="FALTA ORDEN"/>
    <m/>
    <d v="2024-10-07T00:00:00"/>
    <x v="116"/>
    <s v="EN TIEMPO"/>
    <n v="45573"/>
    <s v="288124-IF"/>
    <s v="EG07-001596"/>
    <s v="FALTA ORDEN"/>
    <m/>
    <n v="40"/>
    <x v="3"/>
    <n v="505"/>
    <x v="1"/>
    <s v="BRUÑIDO"/>
    <s v="CROMADO"/>
    <s v="PULIR"/>
    <s v="PULIR"/>
    <m/>
    <m/>
    <m/>
    <m/>
    <m/>
  </r>
  <r>
    <x v="434"/>
    <x v="1"/>
    <x v="56"/>
    <s v="NO"/>
    <s v="EQ1324"/>
    <x v="52"/>
    <m/>
    <n v="1153"/>
    <m/>
    <m/>
    <m/>
    <m/>
    <s v="ID S241049-1"/>
    <s v="NO"/>
    <s v="EG07-001475"/>
    <d v="2024-09-03T00:00:00"/>
    <s v="LUIS HUERTA"/>
    <m/>
    <m/>
    <m/>
    <m/>
    <s v="288224-E"/>
    <m/>
    <x v="80"/>
    <n v="6"/>
    <d v="2024-09-03T00:00:00"/>
    <n v="1"/>
    <s v="288224-C"/>
    <n v="1845.96"/>
    <d v="2025-10-07T00:00:00"/>
    <n v="400"/>
    <m/>
    <s v="C003568973 "/>
    <m/>
    <d v="2024-10-07T00:00:00"/>
    <x v="116"/>
    <s v="EN TIEMPO"/>
    <n v="-364"/>
    <s v="288224-IF"/>
    <s v="EG07-001596"/>
    <s v="FALTA ORDEN"/>
    <m/>
    <n v="40"/>
    <x v="3"/>
    <n v="505"/>
    <x v="1"/>
    <s v="BRUÑIDO"/>
    <s v="CROMADO, ENDEREZADO"/>
    <s v="PULIR"/>
    <s v="PULIR"/>
    <m/>
    <m/>
    <m/>
    <m/>
    <m/>
  </r>
  <r>
    <x v="435"/>
    <x v="1"/>
    <x v="8"/>
    <s v="NO"/>
    <s v="CATERPILLAR"/>
    <x v="5"/>
    <s v="LH"/>
    <s v="EQ6105"/>
    <n v="3672259"/>
    <s v="SAP3756109"/>
    <m/>
    <m/>
    <s v="ID S241183-3"/>
    <s v="NO"/>
    <m/>
    <d v="2024-09-05T00:00:00"/>
    <s v="LUIS HUERTA"/>
    <m/>
    <m/>
    <m/>
    <m/>
    <s v="288324-E"/>
    <m/>
    <x v="81"/>
    <n v="3"/>
    <d v="2024-09-16T00:00:00"/>
    <n v="12"/>
    <s v="288324-C"/>
    <n v="7436.69"/>
    <d v="2024-10-02T00:00:00"/>
    <n v="17"/>
    <m/>
    <n v="4500525799"/>
    <s v="ALTA"/>
    <d v="2024-11-07T00:00:00"/>
    <x v="127"/>
    <s v="DEMORA"/>
    <n v="42"/>
    <s v="288324-IF"/>
    <s v="EG07-001715"/>
    <s v="F001-002204"/>
    <d v="2024-11-21T00:00:00"/>
    <n v="71"/>
    <x v="1"/>
    <n v="500"/>
    <x v="4"/>
    <s v="F. TUBO, RELLENADO, BARRENADO"/>
    <s v="CROMADO"/>
    <s v="PULIR"/>
    <s v="PULIR"/>
    <m/>
    <m/>
    <m/>
    <m/>
    <m/>
  </r>
  <r>
    <x v="436"/>
    <x v="1"/>
    <x v="32"/>
    <s v="NO"/>
    <s v="CATERPILLAR"/>
    <x v="11"/>
    <s v="LH"/>
    <s v="EQ7112"/>
    <n v="4680220"/>
    <s v="SAP3581855"/>
    <n v="6819"/>
    <n v="18000"/>
    <s v="ID S241255-1"/>
    <s v="NO"/>
    <s v="EG07-010514"/>
    <d v="2024-09-12T00:00:00"/>
    <s v="LUIS CHOQUE"/>
    <m/>
    <m/>
    <m/>
    <m/>
    <s v="288424-E"/>
    <m/>
    <x v="82"/>
    <n v="3"/>
    <d v="2024-09-17T00:00:00"/>
    <n v="6"/>
    <s v="288424-C"/>
    <n v="2456.7800000000002"/>
    <d v="2024-10-02T00:00:00"/>
    <n v="16"/>
    <m/>
    <n v="4500528882"/>
    <s v="ALTA"/>
    <d v="2024-11-05T00:00:00"/>
    <x v="111"/>
    <s v="DEMORA"/>
    <n v="36"/>
    <s v="288424-IF"/>
    <s v="EG07-001699"/>
    <s v="F001-002184"/>
    <d v="2024-11-08T00:00:00"/>
    <n v="58"/>
    <x v="1"/>
    <n v="493"/>
    <x v="4"/>
    <s v="F. TUBO, RELLENADO, BARRENADO"/>
    <s v="RELLENADO, CAMBIO DE BARRA, BARRENADO"/>
    <s v="RECTIFICAR"/>
    <s v="PULIR"/>
    <m/>
    <m/>
    <m/>
    <m/>
    <m/>
  </r>
  <r>
    <x v="437"/>
    <x v="1"/>
    <x v="11"/>
    <s v="SI"/>
    <s v="CATERPILLAR"/>
    <x v="2"/>
    <s v="LH"/>
    <s v="EQ3128"/>
    <n v="2898616"/>
    <s v="SAP3380707"/>
    <n v="29528"/>
    <n v="30000"/>
    <s v="ID S241257-1"/>
    <s v="NO"/>
    <s v="EG07-001517"/>
    <d v="2024-09-11T00:00:00"/>
    <s v="LUIS HUERTA"/>
    <m/>
    <m/>
    <m/>
    <m/>
    <s v="288524-E"/>
    <m/>
    <x v="82"/>
    <n v="2"/>
    <d v="2024-09-17T00:00:00"/>
    <n v="7"/>
    <s v="288524-C"/>
    <n v="23231"/>
    <d v="2024-10-02T00:00:00"/>
    <n v="16"/>
    <m/>
    <n v="4500528753"/>
    <m/>
    <d v="2024-10-21T00:00:00"/>
    <x v="128"/>
    <s v="DEMORA"/>
    <n v="28"/>
    <s v="288524-IF"/>
    <s v="EG07-001663"/>
    <s v="F001-002172"/>
    <d v="2024-10-31T00:00:00"/>
    <n v="50"/>
    <x v="1"/>
    <n v="493"/>
    <x v="1"/>
    <s v="RELLENADO, BARRENADO, BRUÑIDO"/>
    <s v="RELLENADO, CROMADO, BARRENADO"/>
    <s v="PULIR"/>
    <s v="PULIR"/>
    <m/>
    <m/>
    <m/>
    <m/>
    <m/>
  </r>
  <r>
    <x v="438"/>
    <x v="0"/>
    <x v="28"/>
    <s v="SI"/>
    <s v="CATERPILLAR"/>
    <x v="17"/>
    <s v="LH"/>
    <s v="EX001"/>
    <s v="353-9648"/>
    <s v="TA199177"/>
    <m/>
    <n v="14000"/>
    <n v="101075390"/>
    <s v="NO"/>
    <s v="TL04-003075"/>
    <d v="2024-09-12T00:00:00"/>
    <s v="LUIS HUERTA"/>
    <m/>
    <m/>
    <m/>
    <m/>
    <s v="288624-E"/>
    <m/>
    <x v="83"/>
    <n v="2"/>
    <d v="2024-09-18T00:00:00"/>
    <n v="7"/>
    <s v="288624-C"/>
    <n v="10530.9"/>
    <d v="2024-09-23T00:00:00"/>
    <n v="6"/>
    <m/>
    <n v="4400586161"/>
    <m/>
    <d v="2024-10-16T00:00:00"/>
    <x v="129"/>
    <s v="DEMORA"/>
    <n v="25"/>
    <s v="288624-IF"/>
    <s v="EG07-001614"/>
    <s v="F001-002169"/>
    <d v="2024-10-31T00:00:00"/>
    <n v="37"/>
    <x v="1"/>
    <n v="492"/>
    <x v="1"/>
    <s v="RELLENADO, BARRENADO, BRUÑIDO"/>
    <s v="RELLENADO, CROMADO, BARRENADO"/>
    <s v="PULIR"/>
    <s v="PULIR"/>
    <m/>
    <m/>
    <m/>
    <m/>
    <m/>
  </r>
  <r>
    <x v="439"/>
    <x v="0"/>
    <x v="28"/>
    <s v="SI"/>
    <s v="CATERPILLAR"/>
    <x v="17"/>
    <s v="RH"/>
    <s v="EX001"/>
    <s v="353-9648"/>
    <s v="TA199178"/>
    <m/>
    <n v="14000"/>
    <n v="101187598"/>
    <s v="NO"/>
    <s v="TL04-003075"/>
    <d v="2024-09-12T00:00:00"/>
    <s v="LUIS HUERTA"/>
    <m/>
    <m/>
    <m/>
    <m/>
    <s v="288724-E"/>
    <m/>
    <x v="83"/>
    <n v="2"/>
    <d v="2024-09-18T00:00:00"/>
    <n v="7"/>
    <s v="288724-C"/>
    <n v="10530.9"/>
    <d v="2024-09-23T00:00:00"/>
    <n v="6"/>
    <m/>
    <n v="4400586157"/>
    <s v="MEDIA"/>
    <d v="2024-10-29T00:00:00"/>
    <x v="130"/>
    <s v="DEMORA"/>
    <n v="44"/>
    <s v="288724-IF"/>
    <s v="EG07-001690"/>
    <s v="F001-002185"/>
    <d v="2024-11-08T00:00:00"/>
    <n v="56"/>
    <x v="1"/>
    <n v="492"/>
    <x v="4"/>
    <s v="RELLENADO, BARRENADO, BRUÑIDO"/>
    <s v="RELLENADO, CAMBIO DE BARRA, BARRENADO"/>
    <s v="PULIR"/>
    <s v="PULIR"/>
    <m/>
    <m/>
    <m/>
    <m/>
    <m/>
  </r>
  <r>
    <x v="440"/>
    <x v="0"/>
    <x v="46"/>
    <s v="SI"/>
    <s v="CATERPILLAR"/>
    <x v="0"/>
    <s v="LH"/>
    <s v="GR001"/>
    <s v="271-9321"/>
    <s v="TA199199"/>
    <m/>
    <n v="7500"/>
    <n v="101181578"/>
    <s v="NO"/>
    <s v="TL04-003077"/>
    <d v="2024-09-13T00:00:00"/>
    <s v="LUIS HUERTA"/>
    <m/>
    <m/>
    <m/>
    <m/>
    <s v="288824-E"/>
    <m/>
    <x v="84"/>
    <n v="2"/>
    <d v="2024-09-18T00:00:00"/>
    <n v="6"/>
    <s v="288824-C"/>
    <n v="18730"/>
    <d v="2024-09-30T00:00:00"/>
    <n v="13"/>
    <m/>
    <n v="4400585966"/>
    <m/>
    <d v="2024-10-26T00:00:00"/>
    <x v="131"/>
    <s v="DEMORA"/>
    <n v="29"/>
    <s v="288824-IF"/>
    <s v="EG07-001660"/>
    <s v="F001-02170"/>
    <d v="2024-10-31T00:00:00"/>
    <n v="47"/>
    <x v="1"/>
    <n v="491"/>
    <x v="1"/>
    <s v="PULIR"/>
    <s v="PULIR"/>
    <s v="PULIR"/>
    <s v="PULIR"/>
    <m/>
    <m/>
    <m/>
    <m/>
    <m/>
  </r>
  <r>
    <x v="441"/>
    <x v="0"/>
    <x v="46"/>
    <s v="SI"/>
    <s v="CATERPILLAR"/>
    <x v="0"/>
    <s v="RH"/>
    <s v="GR001"/>
    <s v="271-9321"/>
    <s v="TA199202"/>
    <m/>
    <n v="7500"/>
    <n v="101026414"/>
    <s v="NO"/>
    <s v="TL04-003077"/>
    <d v="2024-09-13T00:00:00"/>
    <s v="LUIS HUERTA"/>
    <m/>
    <m/>
    <m/>
    <m/>
    <s v="288924-E"/>
    <m/>
    <x v="84"/>
    <n v="2"/>
    <d v="2024-09-18T00:00:00"/>
    <n v="6"/>
    <s v="288924-C"/>
    <n v="18730"/>
    <d v="2024-09-30T00:00:00"/>
    <n v="13"/>
    <m/>
    <n v="4400585971"/>
    <m/>
    <d v="2024-10-26T00:00:00"/>
    <x v="131"/>
    <s v="DEMORA"/>
    <n v="29"/>
    <s v="288924-IF"/>
    <s v="EG07-001658"/>
    <s v="F001-002171"/>
    <d v="2024-10-31T00:00:00"/>
    <n v="47"/>
    <x v="1"/>
    <n v="491"/>
    <x v="1"/>
    <s v="PULIR"/>
    <s v="PULIR"/>
    <s v="PULIR"/>
    <s v="PULIR"/>
    <m/>
    <m/>
    <m/>
    <m/>
    <m/>
  </r>
  <r>
    <x v="442"/>
    <x v="0"/>
    <x v="15"/>
    <s v="SI"/>
    <s v="CATERPILLAR"/>
    <x v="6"/>
    <s v="LH"/>
    <s v="RT002"/>
    <s v="502-5819"/>
    <s v="TA199181"/>
    <m/>
    <n v="8000"/>
    <n v="101089478"/>
    <s v="NO"/>
    <s v="TL04-003077"/>
    <d v="2024-09-13T00:00:00"/>
    <s v="LUIS CHOQUE"/>
    <m/>
    <m/>
    <m/>
    <m/>
    <s v="289024-E"/>
    <m/>
    <x v="84"/>
    <n v="2"/>
    <d v="2024-09-18T00:00:00"/>
    <n v="6"/>
    <s v="289024-C"/>
    <n v="5095.22"/>
    <d v="2024-09-23T00:00:00"/>
    <n v="6"/>
    <m/>
    <n v="4400585961"/>
    <s v="ALTA"/>
    <d v="2024-09-19T00:00:00"/>
    <x v="115"/>
    <s v="EN TIEMPO"/>
    <n v="-3"/>
    <s v="289024-IF"/>
    <s v="EG07-001532"/>
    <s v="F001-002387"/>
    <d v="2025-03-14T00:00:00"/>
    <n v="8"/>
    <x v="1"/>
    <n v="491"/>
    <x v="1"/>
    <s v="RELLENADO, BARERNADO DE PIVOTANTES"/>
    <s v="CROMADO"/>
    <s v="PULIR"/>
    <s v="PULIR"/>
    <m/>
    <m/>
    <m/>
    <m/>
    <m/>
  </r>
  <r>
    <x v="443"/>
    <x v="0"/>
    <x v="3"/>
    <s v="SI"/>
    <s v="KOMATSU"/>
    <x v="3"/>
    <m/>
    <s v="HT025"/>
    <s v="PC2732"/>
    <s v="TA199206"/>
    <m/>
    <n v="30000"/>
    <n v="101192784"/>
    <s v="NO"/>
    <s v="TL04-003077"/>
    <d v="2024-09-13T00:00:00"/>
    <s v="LUIS HUERTA"/>
    <m/>
    <m/>
    <m/>
    <m/>
    <s v="289124-E"/>
    <m/>
    <x v="84"/>
    <n v="2"/>
    <d v="2024-09-18T00:00:00"/>
    <n v="6"/>
    <s v="289124-C"/>
    <n v="5489.15"/>
    <d v="2024-09-23T00:00:00"/>
    <n v="6"/>
    <m/>
    <n v="4400585958"/>
    <m/>
    <d v="2024-10-04T00:00:00"/>
    <x v="119"/>
    <s v="EN TIEMPO"/>
    <n v="12"/>
    <s v="289124-IF"/>
    <s v="EG07-001594"/>
    <s v="F001-002141"/>
    <d v="2024-10-15T00:00:00"/>
    <n v="23"/>
    <x v="1"/>
    <n v="491"/>
    <x v="1"/>
    <s v="BRUÑIDO"/>
    <m/>
    <m/>
    <m/>
    <m/>
    <m/>
    <m/>
    <m/>
    <m/>
  </r>
  <r>
    <x v="444"/>
    <x v="0"/>
    <x v="12"/>
    <s v="SI"/>
    <s v="KOMATSU"/>
    <x v="3"/>
    <m/>
    <s v="HT033"/>
    <s v="EM0241"/>
    <s v="TRENV00005414"/>
    <m/>
    <m/>
    <n v="101193556"/>
    <s v="NO"/>
    <s v="TL04-003085"/>
    <d v="2024-09-13T00:00:00"/>
    <s v="LUIS HUERTA"/>
    <m/>
    <m/>
    <m/>
    <m/>
    <s v="289224-E"/>
    <m/>
    <x v="85"/>
    <n v="1"/>
    <d v="2024-09-18T00:00:00"/>
    <n v="6"/>
    <s v="289224-C"/>
    <n v="2783.14"/>
    <d v="2024-10-03T00:00:00"/>
    <n v="16"/>
    <m/>
    <n v="4400587007"/>
    <m/>
    <d v="2024-10-16T00:00:00"/>
    <x v="129"/>
    <s v="DEMORA"/>
    <n v="15"/>
    <s v="289224-IF"/>
    <s v="EG07-001615"/>
    <s v="F001-002156"/>
    <d v="2024-10-25T00:00:00"/>
    <n v="35"/>
    <x v="1"/>
    <n v="490"/>
    <x v="1"/>
    <s v="RELLENADO, BARRENADO, BRUÑIDO"/>
    <s v="RELLENADO, CROMADO, BARRENADO"/>
    <s v="RECTIFICAR"/>
    <s v="PULIR"/>
    <m/>
    <m/>
    <m/>
    <m/>
    <m/>
  </r>
  <r>
    <x v="445"/>
    <x v="0"/>
    <x v="12"/>
    <s v="SI"/>
    <s v="KOMATSU"/>
    <x v="3"/>
    <m/>
    <s v="HT007"/>
    <s v="EM0241"/>
    <s v="TRENV00005410"/>
    <m/>
    <m/>
    <n v="101158612"/>
    <s v="NO"/>
    <s v="TL04-003085"/>
    <d v="2024-09-13T00:00:00"/>
    <s v="LUIS HUERTA"/>
    <m/>
    <m/>
    <m/>
    <m/>
    <s v="289324-E"/>
    <m/>
    <x v="85"/>
    <n v="1"/>
    <d v="2024-09-18T00:00:00"/>
    <n v="6"/>
    <s v="289324-C"/>
    <n v="2783.14"/>
    <d v="2024-10-01T00:00:00"/>
    <n v="14"/>
    <m/>
    <n v="4400587006"/>
    <m/>
    <d v="2024-10-16T00:00:00"/>
    <x v="129"/>
    <s v="DEMORA"/>
    <n v="17"/>
    <s v="289324-IF"/>
    <s v="EG07-001612"/>
    <s v="F001-002157"/>
    <d v="2024-10-25T00:00:00"/>
    <n v="35"/>
    <x v="1"/>
    <n v="490"/>
    <x v="1"/>
    <s v="RELLENADO, BARRENADO, BRUÑIDO"/>
    <s v="RELLENADO, CROMADO, BARRENADO"/>
    <s v="RECTIFICAR"/>
    <s v="PULIR"/>
    <m/>
    <m/>
    <m/>
    <m/>
    <m/>
  </r>
  <r>
    <x v="446"/>
    <x v="0"/>
    <x v="64"/>
    <s v="SI"/>
    <s v="UKUMARI"/>
    <x v="51"/>
    <s v="-"/>
    <s v="-"/>
    <s v="-"/>
    <s v="-"/>
    <s v="-"/>
    <s v="-"/>
    <s v="-"/>
    <s v="SI"/>
    <s v="04-00000061"/>
    <d v="2024-09-15T00:00:00"/>
    <s v="LUIS HUERTA"/>
    <m/>
    <m/>
    <m/>
    <m/>
    <s v="289424-E"/>
    <m/>
    <x v="86"/>
    <n v="1"/>
    <d v="2024-09-18T00:00:00"/>
    <n v="4"/>
    <s v="289424-C"/>
    <n v="0"/>
    <d v="2024-11-15T00:00:00"/>
    <n v="59"/>
    <m/>
    <n v="4400597734"/>
    <m/>
    <d v="2024-10-21T00:00:00"/>
    <x v="132"/>
    <s v="EN TIEMPO"/>
    <n v="-24"/>
    <s v="289424-IF"/>
    <s v="EG07-001631"/>
    <s v="F001-002289"/>
    <d v="2025-01-10T00:00:00"/>
    <n v="37"/>
    <x v="1"/>
    <n v="488"/>
    <x v="1"/>
    <m/>
    <m/>
    <m/>
    <m/>
    <m/>
    <m/>
    <m/>
    <m/>
    <m/>
  </r>
  <r>
    <x v="447"/>
    <x v="1"/>
    <x v="15"/>
    <s v="NO"/>
    <s v="CATERPILLAR"/>
    <x v="6"/>
    <s v="LH"/>
    <s v="EQ6136"/>
    <n v="5025819"/>
    <s v="SAP3677368"/>
    <n v="19080"/>
    <n v="8000"/>
    <s v="ID S241320-1"/>
    <s v="NO"/>
    <s v="EG07-0010710"/>
    <d v="2024-10-01T00:00:00"/>
    <s v="LUIS HUERTA"/>
    <m/>
    <m/>
    <m/>
    <m/>
    <s v="289524-E"/>
    <m/>
    <x v="87"/>
    <n v="13"/>
    <d v="2024-10-07T00:00:00"/>
    <n v="7"/>
    <s v="289524-C"/>
    <n v="5095.22"/>
    <d v="2024-10-16T00:00:00"/>
    <n v="10"/>
    <m/>
    <n v="4500530643"/>
    <m/>
    <d v="2024-10-23T00:00:00"/>
    <x v="125"/>
    <s v="EN TIEMPO"/>
    <n v="8"/>
    <s v="289524-IF"/>
    <s v="EG07-001639"/>
    <s v="F001-002163"/>
    <d v="2024-10-25T00:00:00"/>
    <n v="35"/>
    <x v="1"/>
    <n v="484"/>
    <x v="4"/>
    <s v="RELLENADO, BARRENADO, BRUÑIDO"/>
    <s v="F. BARRA, RELLENADO, BARRENADO"/>
    <s v="PULIR"/>
    <s v="PULIR"/>
    <m/>
    <m/>
    <m/>
    <m/>
    <m/>
  </r>
  <r>
    <x v="448"/>
    <x v="1"/>
    <x v="8"/>
    <s v="NO"/>
    <s v="CATERPILLAR"/>
    <x v="13"/>
    <s v="RH"/>
    <s v="EQ6136"/>
    <n v="1098832"/>
    <s v="SAP3677369"/>
    <n v="19080"/>
    <n v="15000"/>
    <s v="ID S241320-3"/>
    <s v="NO"/>
    <s v="EG07-0010710"/>
    <d v="2024-10-01T00:00:00"/>
    <s v="LUIS HUERTA"/>
    <m/>
    <m/>
    <m/>
    <m/>
    <s v="289624-E"/>
    <m/>
    <x v="87"/>
    <n v="13"/>
    <d v="2024-10-07T00:00:00"/>
    <n v="7"/>
    <s v="289624-C"/>
    <n v="5339.21"/>
    <d v="2024-10-16T00:00:00"/>
    <n v="10"/>
    <m/>
    <n v="4500530645"/>
    <s v="ALTA"/>
    <d v="2024-11-06T00:00:00"/>
    <x v="127"/>
    <s v="DEMORA"/>
    <n v="28"/>
    <s v="289624-IF"/>
    <s v="EG07-001716"/>
    <s v="F001-002196"/>
    <d v="2024-11-14T00:00:00"/>
    <n v="55"/>
    <x v="1"/>
    <n v="484"/>
    <x v="4"/>
    <s v="CAMBIO DE TUBO, RELLENADO, BARRENADO"/>
    <s v="F. BARRA, RELLENADO, BARRENADO"/>
    <s v="RECTIFICAR"/>
    <s v="PULIR"/>
    <m/>
    <m/>
    <m/>
    <m/>
    <m/>
  </r>
  <r>
    <x v="449"/>
    <x v="1"/>
    <x v="2"/>
    <s v="SI"/>
    <s v="CATERPILLAR"/>
    <x v="17"/>
    <m/>
    <s v="EQ8103"/>
    <n v="3631685"/>
    <s v="SAP3796137"/>
    <n v="2552"/>
    <n v="15000"/>
    <s v="ID S241320-4"/>
    <s v="SI"/>
    <s v="EG07-0010710"/>
    <d v="2024-10-01T00:00:00"/>
    <s v="JIMMY CUBA"/>
    <m/>
    <m/>
    <m/>
    <m/>
    <s v="289724-E"/>
    <m/>
    <x v="87"/>
    <n v="13"/>
    <d v="2024-10-11T00:00:00"/>
    <n v="11"/>
    <s v="289724-C"/>
    <n v="15413.43"/>
    <d v="2024-11-08T00:00:00"/>
    <n v="29"/>
    <m/>
    <n v="4500530646"/>
    <s v="ALTA"/>
    <d v="2024-11-27T00:00:00"/>
    <x v="133"/>
    <s v="DEMORA"/>
    <n v="22"/>
    <s v="289724-IF"/>
    <s v="EG07-001777"/>
    <s v="F001-002233"/>
    <d v="2024-12-06T00:00:00"/>
    <n v="72"/>
    <x v="1"/>
    <n v="484"/>
    <x v="4"/>
    <s v="F. CILINDRO, RELLENADO, BARRENADO"/>
    <s v="F. BARRA, RELLENADO, BARRENADO"/>
    <s v="RECTIFICADO"/>
    <s v="PULIR"/>
    <m/>
    <m/>
    <m/>
    <m/>
    <m/>
  </r>
  <r>
    <x v="450"/>
    <x v="0"/>
    <x v="10"/>
    <s v="NO"/>
    <s v="WBM"/>
    <x v="18"/>
    <m/>
    <s v="CR011"/>
    <m/>
    <m/>
    <m/>
    <m/>
    <m/>
    <s v="NO"/>
    <s v="EG07-001530"/>
    <d v="2024-09-20T00:00:00"/>
    <s v="LUIS CHOQUE"/>
    <m/>
    <m/>
    <m/>
    <m/>
    <s v="289824-E"/>
    <m/>
    <x v="88"/>
    <n v="1"/>
    <d v="2024-09-21T00:00:00"/>
    <n v="2"/>
    <s v="289824-C"/>
    <n v="1943.14"/>
    <d v="2024-09-22T00:00:00"/>
    <n v="2"/>
    <m/>
    <n v="4400590000"/>
    <m/>
    <d v="2024-09-26T00:00:00"/>
    <x v="134"/>
    <s v="EN TIEMPO"/>
    <n v="1"/>
    <s v="298924-IF"/>
    <s v="EG07-001543"/>
    <s v="F001-002165"/>
    <d v="2024-10-30T00:00:00"/>
    <n v="3"/>
    <x v="1"/>
    <n v="483"/>
    <x v="1"/>
    <m/>
    <m/>
    <m/>
    <m/>
    <m/>
    <m/>
    <m/>
    <m/>
    <m/>
  </r>
  <r>
    <x v="451"/>
    <x v="0"/>
    <x v="65"/>
    <s v="NO"/>
    <s v="WBM"/>
    <x v="18"/>
    <m/>
    <s v="CR011"/>
    <m/>
    <m/>
    <m/>
    <m/>
    <m/>
    <s v="NO"/>
    <s v="EG07-001530"/>
    <d v="2024-09-20T00:00:00"/>
    <s v="LUIS CHOQUE"/>
    <m/>
    <m/>
    <m/>
    <m/>
    <s v="289924-E"/>
    <m/>
    <x v="88"/>
    <n v="1"/>
    <d v="2024-09-21T00:00:00"/>
    <n v="2"/>
    <s v="289924-C"/>
    <n v="2428.3200000000002"/>
    <d v="2024-09-22T00:00:00"/>
    <n v="2"/>
    <m/>
    <n v="4400590000"/>
    <m/>
    <d v="2024-09-26T00:00:00"/>
    <x v="117"/>
    <s v="EN TIEMPO"/>
    <n v="5"/>
    <m/>
    <s v="EG07-001554"/>
    <s v="F001-002165"/>
    <d v="2024-10-30T00:00:00"/>
    <n v="7"/>
    <x v="1"/>
    <n v="483"/>
    <x v="1"/>
    <m/>
    <m/>
    <m/>
    <m/>
    <m/>
    <m/>
    <m/>
    <m/>
    <m/>
  </r>
  <r>
    <x v="452"/>
    <x v="0"/>
    <x v="66"/>
    <s v="NO"/>
    <s v="WBM"/>
    <x v="18"/>
    <m/>
    <s v="CR011"/>
    <m/>
    <m/>
    <m/>
    <m/>
    <m/>
    <s v="NO"/>
    <s v="EG07-001530"/>
    <d v="2024-09-20T00:00:00"/>
    <s v="LUIS CHOQUE"/>
    <m/>
    <m/>
    <m/>
    <m/>
    <s v="290024-E"/>
    <m/>
    <x v="88"/>
    <n v="1"/>
    <d v="2024-09-21T00:00:00"/>
    <n v="2"/>
    <s v="290024-C"/>
    <n v="3941.64"/>
    <d v="2024-09-22T00:00:00"/>
    <n v="2"/>
    <m/>
    <n v="4400590000"/>
    <m/>
    <d v="2024-09-26T00:00:00"/>
    <x v="134"/>
    <s v="EN TIEMPO"/>
    <n v="1"/>
    <s v="290024-IF"/>
    <s v="EG07-001544"/>
    <s v="F001-002165"/>
    <d v="2024-10-30T00:00:00"/>
    <n v="3"/>
    <x v="1"/>
    <n v="483"/>
    <x v="1"/>
    <m/>
    <m/>
    <m/>
    <m/>
    <m/>
    <m/>
    <m/>
    <m/>
    <m/>
  </r>
  <r>
    <x v="453"/>
    <x v="0"/>
    <x v="66"/>
    <s v="NO"/>
    <s v="WBM"/>
    <x v="18"/>
    <m/>
    <s v="CR011"/>
    <m/>
    <m/>
    <m/>
    <m/>
    <m/>
    <s v="NO"/>
    <s v="EG07-001530"/>
    <d v="2024-09-20T00:00:00"/>
    <s v="LUIS CHOQUE"/>
    <m/>
    <m/>
    <m/>
    <m/>
    <s v="290124-E"/>
    <m/>
    <x v="88"/>
    <n v="1"/>
    <d v="2024-09-21T00:00:00"/>
    <n v="2"/>
    <s v="290124-C"/>
    <n v="3941.64"/>
    <d v="2024-09-22T00:00:00"/>
    <n v="2"/>
    <m/>
    <n v="4400590000"/>
    <m/>
    <d v="2024-09-26T00:00:00"/>
    <x v="134"/>
    <s v="EN TIEMPO"/>
    <n v="1"/>
    <s v="290124-IF"/>
    <s v="EG07-001545"/>
    <s v="F001-002165"/>
    <d v="2024-10-30T00:00:00"/>
    <n v="3"/>
    <x v="1"/>
    <n v="483"/>
    <x v="1"/>
    <m/>
    <m/>
    <m/>
    <m/>
    <m/>
    <m/>
    <m/>
    <m/>
    <m/>
  </r>
  <r>
    <x v="454"/>
    <x v="0"/>
    <x v="67"/>
    <s v="NO"/>
    <s v="FMA"/>
    <x v="18"/>
    <m/>
    <s v="CR010"/>
    <m/>
    <m/>
    <m/>
    <m/>
    <m/>
    <s v="NO"/>
    <s v="EG07-001530"/>
    <d v="2024-09-20T00:00:00"/>
    <s v="LUIS CHOQUE"/>
    <m/>
    <m/>
    <m/>
    <m/>
    <s v="290224-E"/>
    <m/>
    <x v="88"/>
    <n v="1"/>
    <d v="2024-09-21T00:00:00"/>
    <n v="2"/>
    <s v="290224-C"/>
    <n v="4618.6400000000003"/>
    <d v="2024-09-22T00:00:00"/>
    <n v="2"/>
    <m/>
    <n v="4400589997"/>
    <m/>
    <d v="2024-09-22T00:00:00"/>
    <x v="134"/>
    <s v="EN TIEMPO"/>
    <n v="1"/>
    <s v="290224-IF"/>
    <s v="EG07-001546"/>
    <s v="F001-002191"/>
    <d v="2024-11-12T00:00:00"/>
    <n v="3"/>
    <x v="1"/>
    <n v="483"/>
    <x v="1"/>
    <m/>
    <m/>
    <m/>
    <m/>
    <m/>
    <m/>
    <m/>
    <m/>
    <m/>
  </r>
  <r>
    <x v="455"/>
    <x v="0"/>
    <x v="68"/>
    <s v="NO"/>
    <s v="WBM"/>
    <x v="18"/>
    <m/>
    <s v="CR011"/>
    <m/>
    <m/>
    <m/>
    <m/>
    <m/>
    <s v="NO"/>
    <s v="EG07-001530"/>
    <m/>
    <m/>
    <m/>
    <m/>
    <m/>
    <m/>
    <m/>
    <m/>
    <x v="88"/>
    <s v="POR EVALUAR"/>
    <m/>
    <s v="POR COTIZAR"/>
    <m/>
    <m/>
    <m/>
    <s v=""/>
    <m/>
    <m/>
    <m/>
    <m/>
    <x v="0"/>
    <s v=""/>
    <s v=""/>
    <m/>
    <m/>
    <m/>
    <m/>
    <n v="483"/>
    <x v="0"/>
    <n v="483"/>
    <x v="5"/>
    <m/>
    <m/>
    <m/>
    <m/>
    <m/>
    <m/>
    <m/>
    <m/>
    <m/>
  </r>
  <r>
    <x v="456"/>
    <x v="0"/>
    <x v="69"/>
    <s v="NO"/>
    <s v="WBM"/>
    <x v="18"/>
    <m/>
    <s v="CR011"/>
    <m/>
    <m/>
    <m/>
    <m/>
    <m/>
    <s v="NO"/>
    <s v="EG07-001530"/>
    <m/>
    <m/>
    <m/>
    <m/>
    <m/>
    <m/>
    <m/>
    <m/>
    <x v="88"/>
    <s v="POR EVALUAR"/>
    <m/>
    <s v="POR COTIZAR"/>
    <m/>
    <m/>
    <m/>
    <s v=""/>
    <m/>
    <m/>
    <m/>
    <d v="2024-09-26T00:00:00"/>
    <x v="117"/>
    <s v="EN TIEMPO"/>
    <n v="45562"/>
    <m/>
    <m/>
    <m/>
    <m/>
    <n v="7"/>
    <x v="2"/>
    <n v="483"/>
    <x v="5"/>
    <m/>
    <m/>
    <m/>
    <m/>
    <m/>
    <m/>
    <m/>
    <m/>
    <m/>
  </r>
  <r>
    <x v="457"/>
    <x v="0"/>
    <x v="70"/>
    <s v="NO"/>
    <s v="WBM"/>
    <x v="18"/>
    <m/>
    <s v="CR011"/>
    <m/>
    <m/>
    <m/>
    <m/>
    <m/>
    <s v="NO"/>
    <s v="EG07-001530"/>
    <m/>
    <m/>
    <m/>
    <m/>
    <m/>
    <m/>
    <m/>
    <m/>
    <x v="88"/>
    <s v="POR EVALUAR"/>
    <m/>
    <s v="POR COTIZAR"/>
    <m/>
    <m/>
    <m/>
    <s v=""/>
    <m/>
    <m/>
    <m/>
    <d v="2024-09-26T00:00:00"/>
    <x v="117"/>
    <s v="EN TIEMPO"/>
    <n v="45562"/>
    <m/>
    <m/>
    <m/>
    <m/>
    <n v="7"/>
    <x v="2"/>
    <n v="483"/>
    <x v="5"/>
    <m/>
    <m/>
    <m/>
    <m/>
    <m/>
    <m/>
    <m/>
    <m/>
    <m/>
  </r>
  <r>
    <x v="458"/>
    <x v="0"/>
    <x v="9"/>
    <s v="SI"/>
    <s v="CATERPILLAR"/>
    <x v="0"/>
    <m/>
    <m/>
    <s v="605-8794"/>
    <s v="TRENV00005420"/>
    <m/>
    <m/>
    <n v="101195681"/>
    <s v="NO"/>
    <s v="TL04-003111"/>
    <d v="2024-10-02T00:00:00"/>
    <s v="LUIS CHOQUE"/>
    <m/>
    <m/>
    <m/>
    <m/>
    <s v="290624-E"/>
    <m/>
    <x v="88"/>
    <n v="13"/>
    <d v="2024-10-10T00:00:00"/>
    <n v="9"/>
    <s v="290624-C"/>
    <n v="2742.76"/>
    <d v="2024-10-11T00:00:00"/>
    <n v="2"/>
    <m/>
    <n v="4400587631"/>
    <s v="ALTA"/>
    <d v="2024-11-04T00:00:00"/>
    <x v="130"/>
    <s v="DEMORA"/>
    <n v="26"/>
    <s v="290624-IF"/>
    <s v="EG07-001689"/>
    <s v="F001-002186"/>
    <d v="2024-11-08T00:00:00"/>
    <n v="47"/>
    <x v="1"/>
    <n v="483"/>
    <x v="4"/>
    <s v="RELLENADO, BRUÑIDO, BARRENADO"/>
    <s v="F. BARRA, F. CANCAMO, BARRENAR"/>
    <s v="RECTIFICAR"/>
    <s v="PULIR"/>
    <m/>
    <m/>
    <m/>
    <m/>
    <m/>
  </r>
  <r>
    <x v="459"/>
    <x v="0"/>
    <x v="12"/>
    <s v="SI"/>
    <s v="CATERPILLAR"/>
    <x v="53"/>
    <s v="LH"/>
    <s v="CR002"/>
    <s v="175-5521"/>
    <s v="TRENV00005336"/>
    <m/>
    <m/>
    <n v="101009106"/>
    <s v="NO"/>
    <s v="TL04-003111"/>
    <d v="2024-09-25T00:00:00"/>
    <s v="LUIS HUERTA"/>
    <m/>
    <m/>
    <m/>
    <m/>
    <s v="290724-E"/>
    <m/>
    <x v="88"/>
    <n v="6"/>
    <d v="2024-09-30T00:00:00"/>
    <n v="6"/>
    <s v="290724-C"/>
    <n v="2461.79"/>
    <d v="2024-10-01T00:00:00"/>
    <n v="2"/>
    <m/>
    <n v="4400587628"/>
    <m/>
    <d v="2024-10-25T00:00:00"/>
    <x v="135"/>
    <s v="EN TIEMPO"/>
    <n v="25"/>
    <s v="290724-IF"/>
    <s v="EG07-001647"/>
    <s v="F001-002176"/>
    <d v="2024-11-05T00:00:00"/>
    <n v="36"/>
    <x v="1"/>
    <n v="483"/>
    <x v="1"/>
    <s v="RELLENADO, BRUÑIDO, BARRENADO"/>
    <s v="RELLENADO, CROMADO, BARRENADO"/>
    <s v="PULIR"/>
    <s v="PULIR"/>
    <m/>
    <m/>
    <m/>
    <m/>
    <m/>
  </r>
  <r>
    <x v="460"/>
    <x v="0"/>
    <x v="12"/>
    <s v="SI"/>
    <s v="CATERPILLAR"/>
    <x v="53"/>
    <s v="LH"/>
    <s v="CR002"/>
    <s v="175-5521"/>
    <s v="TRENV00005339"/>
    <m/>
    <m/>
    <n v="101024048"/>
    <s v="NO"/>
    <s v="TL04-003111"/>
    <d v="2024-09-25T00:00:00"/>
    <s v="LUIS HUERTA"/>
    <m/>
    <m/>
    <m/>
    <m/>
    <s v="290824-E"/>
    <m/>
    <x v="88"/>
    <n v="6"/>
    <d v="2024-09-30T00:00:00"/>
    <n v="6"/>
    <s v="290824-C"/>
    <n v="2461.79"/>
    <d v="2024-10-01T00:00:00"/>
    <n v="2"/>
    <m/>
    <n v="4400587624"/>
    <m/>
    <d v="2024-10-23T00:00:00"/>
    <x v="125"/>
    <s v="EN TIEMPO"/>
    <n v="23"/>
    <s v="290824-IF"/>
    <s v="EG07-001634"/>
    <s v="F001-002158"/>
    <d v="2024-10-25T00:00:00"/>
    <n v="34"/>
    <x v="1"/>
    <n v="483"/>
    <x v="1"/>
    <s v="RELLENADO, BRUÑIDO, BARRENADO"/>
    <s v="RELLENADO, CROMADO, BARRENADO"/>
    <s v="PULIR"/>
    <s v="PULIR"/>
    <m/>
    <m/>
    <m/>
    <m/>
    <m/>
  </r>
  <r>
    <x v="461"/>
    <x v="0"/>
    <x v="6"/>
    <s v="SI"/>
    <s v="CATERPILLAR"/>
    <x v="5"/>
    <s v="LH"/>
    <s v="DZ010"/>
    <s v="521-8423"/>
    <s v="TA199176"/>
    <m/>
    <n v="12000"/>
    <n v="101020899"/>
    <s v="NO"/>
    <s v="TL04-003111"/>
    <d v="2024-10-01T00:00:00"/>
    <s v="LUIS CHOQUE"/>
    <m/>
    <m/>
    <m/>
    <m/>
    <s v="290924-E"/>
    <m/>
    <x v="88"/>
    <n v="12"/>
    <d v="2024-10-10T00:00:00"/>
    <n v="10"/>
    <s v="290924-C"/>
    <n v="5254.64"/>
    <d v="2024-10-11T00:00:00"/>
    <n v="2"/>
    <m/>
    <n v="4400587623"/>
    <m/>
    <d v="2024-10-25T00:00:00"/>
    <x v="135"/>
    <s v="EN TIEMPO"/>
    <n v="15"/>
    <s v="290924-IF"/>
    <s v="EG07-001648"/>
    <s v="F001-002177"/>
    <d v="2024-11-05T00:00:00"/>
    <n v="36"/>
    <x v="1"/>
    <n v="483"/>
    <x v="1"/>
    <s v="RELLENADO, BRUÑIDO, BARENADO"/>
    <s v="RELLENADO, CROMADO, BARRENADO"/>
    <s v="PILIR"/>
    <s v="PILIR"/>
    <m/>
    <m/>
    <m/>
    <m/>
    <m/>
  </r>
  <r>
    <x v="462"/>
    <x v="0"/>
    <x v="15"/>
    <s v="SI"/>
    <s v="CATERPILLAR"/>
    <x v="6"/>
    <s v="LH"/>
    <s v="RT006"/>
    <s v="502-5819"/>
    <s v="TRENV00005608"/>
    <m/>
    <n v="10000"/>
    <n v="101070359"/>
    <s v="NO"/>
    <s v="TL04-003111"/>
    <d v="2024-09-27T00:00:00"/>
    <s v="LUIS HUERTA"/>
    <m/>
    <m/>
    <m/>
    <m/>
    <s v="291024-E"/>
    <m/>
    <x v="88"/>
    <n v="8"/>
    <d v="2024-10-04T00:00:00"/>
    <n v="8"/>
    <s v="291024-C"/>
    <n v="5095.22"/>
    <d v="2024-10-09T00:00:00"/>
    <n v="6"/>
    <m/>
    <n v="4400587575"/>
    <s v="ALTA"/>
    <d v="2024-10-29T00:00:00"/>
    <x v="130"/>
    <s v="DEMORA"/>
    <n v="28"/>
    <s v="291024-IF"/>
    <s v="EG07-001691"/>
    <s v="F001-002187"/>
    <d v="2024-11-08T00:00:00"/>
    <n v="47"/>
    <x v="1"/>
    <n v="483"/>
    <x v="1"/>
    <s v="RELLENADO, BRUÑIDO, BARRENADO"/>
    <s v="RELLENADO, CROMADO, BARRENADO"/>
    <s v="PULIR"/>
    <s v="PULIR"/>
    <m/>
    <m/>
    <m/>
    <m/>
    <m/>
  </r>
  <r>
    <x v="463"/>
    <x v="0"/>
    <x v="8"/>
    <s v="SI"/>
    <s v="CATERPILLAR"/>
    <x v="6"/>
    <m/>
    <m/>
    <s v="516-8026"/>
    <s v="TRENV00005614"/>
    <m/>
    <m/>
    <n v="101037653"/>
    <s v="NO"/>
    <s v="TL04-003111"/>
    <d v="2024-09-26T00:00:00"/>
    <s v="LUIS HUERTA"/>
    <m/>
    <m/>
    <m/>
    <m/>
    <s v="291124-E"/>
    <m/>
    <x v="88"/>
    <n v="7"/>
    <d v="2024-10-04T00:00:00"/>
    <n v="9"/>
    <s v="291124-C"/>
    <n v="6552.66"/>
    <d v="2024-10-09T00:00:00"/>
    <n v="6"/>
    <m/>
    <n v="4400587576"/>
    <m/>
    <d v="2024-10-26T00:00:00"/>
    <x v="131"/>
    <s v="DEMORA"/>
    <n v="20"/>
    <s v="291124-IF"/>
    <s v="EG07-001661"/>
    <s v="F001-002173"/>
    <d v="2024-11-05T00:00:00"/>
    <n v="39"/>
    <x v="1"/>
    <n v="483"/>
    <x v="4"/>
    <s v="CAMBIO DE TUBO, RELLENADO, BARRENADO"/>
    <s v="F. BARRA, RELLENADO, BARRENADO"/>
    <s v="RECTIFICAR"/>
    <s v="PULIR"/>
    <m/>
    <m/>
    <m/>
    <m/>
    <m/>
  </r>
  <r>
    <x v="464"/>
    <x v="0"/>
    <x v="32"/>
    <s v="SI"/>
    <s v="CATERPILLAR"/>
    <x v="0"/>
    <s v="LH"/>
    <s v="GR004"/>
    <s v="273-1733"/>
    <s v="TRENV00005601"/>
    <m/>
    <m/>
    <n v="101111424"/>
    <s v="NO"/>
    <s v="TL04-003111"/>
    <d v="2024-09-25T00:00:00"/>
    <s v="LUIS HUERTA"/>
    <m/>
    <m/>
    <m/>
    <m/>
    <s v="291224-E"/>
    <m/>
    <x v="88"/>
    <n v="6"/>
    <d v="2024-09-30T00:00:00"/>
    <n v="6"/>
    <s v="291224-C"/>
    <n v="2708.09"/>
    <d v="2024-10-01T00:00:00"/>
    <n v="2"/>
    <m/>
    <n v="4400587580"/>
    <s v="ALTA"/>
    <d v="2024-10-30T00:00:00"/>
    <x v="130"/>
    <s v="DEMORA"/>
    <n v="36"/>
    <s v="291224-IF"/>
    <s v="EG07-001692"/>
    <s v="F001-002201"/>
    <d v="2024-11-20T00:00:00"/>
    <n v="47"/>
    <x v="1"/>
    <n v="483"/>
    <x v="1"/>
    <s v="RELLENADO, BRUÑIDO, BARRENADO"/>
    <s v="RELLENADO, CROMADO, BARRENADO, RECTIFICADO DE ROSCA"/>
    <s v="RECTIFICAR"/>
    <s v="PULIR"/>
    <m/>
    <m/>
    <m/>
    <m/>
    <m/>
  </r>
  <r>
    <x v="465"/>
    <x v="0"/>
    <x v="15"/>
    <s v="SI"/>
    <s v="CATERPILLAR"/>
    <x v="6"/>
    <m/>
    <m/>
    <s v="502-5819"/>
    <s v="TRENV00005611"/>
    <m/>
    <n v="10000"/>
    <n v="101099560"/>
    <s v="NO"/>
    <s v="TL04-003111"/>
    <d v="2024-10-01T00:00:00"/>
    <s v="LUIS HUERTA"/>
    <m/>
    <m/>
    <m/>
    <m/>
    <s v="291324-E"/>
    <m/>
    <x v="88"/>
    <n v="12"/>
    <d v="2024-10-04T00:00:00"/>
    <n v="4"/>
    <s v="291324-C"/>
    <n v="7457.93"/>
    <d v="2024-10-09T00:00:00"/>
    <n v="6"/>
    <m/>
    <n v="4400587589"/>
    <s v="ALTA"/>
    <d v="2024-11-08T00:00:00"/>
    <x v="136"/>
    <s v="EN TIEMPO"/>
    <n v="31"/>
    <s v="291324-IF"/>
    <s v="EG07-001704"/>
    <s v="F001-002213"/>
    <d v="2024-11-22T00:00:00"/>
    <n v="50"/>
    <x v="1"/>
    <n v="483"/>
    <x v="4"/>
    <s v="RELLENADO, BARRENADO, BRUÑIDO"/>
    <s v="F. BARRA, RELLENADO, BARRENADO"/>
    <s v="PULIR"/>
    <s v="CAMBIO"/>
    <m/>
    <m/>
    <m/>
    <m/>
    <m/>
  </r>
  <r>
    <x v="466"/>
    <x v="0"/>
    <x v="67"/>
    <s v="NO"/>
    <s v="FMA"/>
    <x v="18"/>
    <m/>
    <s v="CR010"/>
    <m/>
    <m/>
    <m/>
    <m/>
    <m/>
    <s v="NO"/>
    <s v="EG07-001548"/>
    <d v="2024-09-27T00:00:00"/>
    <s v="LUIS CHOQUE"/>
    <m/>
    <m/>
    <m/>
    <m/>
    <s v="291424-E"/>
    <m/>
    <x v="89"/>
    <n v="5"/>
    <d v="2024-09-27T00:00:00"/>
    <n v="1"/>
    <s v="291424-C"/>
    <n v="5118.6400000000003"/>
    <d v="2024-11-15T00:00:00"/>
    <n v="50"/>
    <m/>
    <n v="4400597733"/>
    <s v="ALTA"/>
    <d v="2024-09-27T00:00:00"/>
    <x v="137"/>
    <s v="EN TIEMPO"/>
    <n v="-48"/>
    <s v="291424-IF"/>
    <s v="EG07-001563"/>
    <s v="F001-002287"/>
    <d v="2025-01-10T00:00:00"/>
    <n v="5"/>
    <x v="1"/>
    <n v="480"/>
    <x v="4"/>
    <s v="RELLENADO, BARRENADO, BRUÑIDO"/>
    <s v="F. BARRA, RELLENADO, BARRENADO"/>
    <s v="PULIR"/>
    <s v="PULIR"/>
    <m/>
    <m/>
    <m/>
    <m/>
    <m/>
  </r>
  <r>
    <x v="467"/>
    <x v="0"/>
    <x v="8"/>
    <s v="SI"/>
    <s v="CATERPILLAR"/>
    <x v="6"/>
    <m/>
    <m/>
    <s v="516-8026"/>
    <m/>
    <m/>
    <m/>
    <m/>
    <s v="NO"/>
    <s v="EG07-001548"/>
    <m/>
    <m/>
    <m/>
    <m/>
    <m/>
    <m/>
    <m/>
    <m/>
    <x v="89"/>
    <s v="POR EVALUAR"/>
    <m/>
    <s v="POR COTIZAR"/>
    <m/>
    <m/>
    <m/>
    <s v=""/>
    <m/>
    <m/>
    <m/>
    <m/>
    <x v="0"/>
    <s v=""/>
    <s v=""/>
    <m/>
    <m/>
    <m/>
    <m/>
    <n v="480"/>
    <x v="0"/>
    <n v="480"/>
    <x v="0"/>
    <m/>
    <m/>
    <m/>
    <m/>
    <m/>
    <m/>
    <m/>
    <m/>
    <m/>
  </r>
  <r>
    <x v="468"/>
    <x v="0"/>
    <x v="15"/>
    <s v="SI"/>
    <s v="CATERPILLAR"/>
    <x v="6"/>
    <m/>
    <m/>
    <s v="502-5819"/>
    <m/>
    <m/>
    <n v="10000"/>
    <m/>
    <s v="NO"/>
    <s v="EG07-001548"/>
    <m/>
    <m/>
    <m/>
    <m/>
    <m/>
    <m/>
    <m/>
    <m/>
    <x v="89"/>
    <s v="POR EVALUAR"/>
    <m/>
    <s v="POR COTIZAR"/>
    <m/>
    <m/>
    <m/>
    <s v=""/>
    <m/>
    <m/>
    <m/>
    <m/>
    <x v="0"/>
    <s v=""/>
    <s v=""/>
    <m/>
    <m/>
    <m/>
    <m/>
    <n v="480"/>
    <x v="0"/>
    <n v="480"/>
    <x v="0"/>
    <m/>
    <m/>
    <m/>
    <m/>
    <m/>
    <m/>
    <m/>
    <m/>
    <m/>
  </r>
  <r>
    <x v="469"/>
    <x v="0"/>
    <x v="51"/>
    <s v="SI"/>
    <s v="KOMATSU"/>
    <x v="3"/>
    <s v="LH"/>
    <s v="HT010"/>
    <s v="58F3240013"/>
    <s v="TA199207"/>
    <m/>
    <n v="22000"/>
    <n v="101185237"/>
    <s v="NO"/>
    <s v="TL04-003121"/>
    <d v="2024-10-02T00:00:00"/>
    <s v="LUIS HUERTA"/>
    <m/>
    <m/>
    <m/>
    <m/>
    <s v="291724-E"/>
    <m/>
    <x v="89"/>
    <n v="10"/>
    <d v="2024-10-09T00:00:00"/>
    <n v="8"/>
    <s v="291724-C"/>
    <n v="49050"/>
    <d v="2024-10-10T00:00:00"/>
    <n v="2"/>
    <m/>
    <n v="4400588879"/>
    <s v="ALTA"/>
    <d v="2024-11-12T00:00:00"/>
    <x v="138"/>
    <s v="DEMORA"/>
    <n v="35"/>
    <s v="291724-E"/>
    <s v="EG07-001719"/>
    <s v="F001-002199"/>
    <d v="2024-11-15T00:00:00"/>
    <n v="52"/>
    <x v="1"/>
    <n v="480"/>
    <x v="1"/>
    <s v="PULIR"/>
    <s v="PULIR"/>
    <s v="PULIR"/>
    <s v="PULIR"/>
    <m/>
    <m/>
    <m/>
    <m/>
    <m/>
  </r>
  <r>
    <x v="470"/>
    <x v="0"/>
    <x v="52"/>
    <s v="SI"/>
    <s v="KOMATSU"/>
    <x v="3"/>
    <s v="LH"/>
    <s v="HT010"/>
    <s v="XB3916"/>
    <s v="TA199208"/>
    <m/>
    <n v="22000"/>
    <n v="101185238"/>
    <s v="NO"/>
    <s v="TL04-003121"/>
    <d v="2024-10-02T00:00:00"/>
    <s v="LUIS HUERTA"/>
    <m/>
    <m/>
    <m/>
    <m/>
    <s v="291824-E"/>
    <m/>
    <x v="89"/>
    <n v="10"/>
    <d v="2024-10-09T00:00:00"/>
    <n v="8"/>
    <s v="291824-C"/>
    <n v="11404.18"/>
    <d v="2024-10-10T00:00:00"/>
    <n v="2"/>
    <m/>
    <n v="4400588878"/>
    <s v="ALTA"/>
    <d v="2024-11-12T00:00:00"/>
    <x v="138"/>
    <s v="DEMORA"/>
    <n v="35"/>
    <s v="291824-IF"/>
    <s v="EG07-001720"/>
    <s v="F001-002200"/>
    <d v="2024-11-15T00:00:00"/>
    <n v="52"/>
    <x v="1"/>
    <n v="480"/>
    <x v="1"/>
    <s v="BRUÑIDO"/>
    <s v="CROMADO"/>
    <s v="PULIR"/>
    <s v="PULIR"/>
    <m/>
    <m/>
    <m/>
    <m/>
    <m/>
  </r>
  <r>
    <x v="471"/>
    <x v="0"/>
    <x v="71"/>
    <s v="SI"/>
    <s v="CATERPILLAR"/>
    <x v="54"/>
    <m/>
    <m/>
    <s v="112-5004"/>
    <s v="TRENV00005617"/>
    <m/>
    <m/>
    <n v="101074852"/>
    <s v="NO"/>
    <s v="TL04-003121"/>
    <d v="2024-09-25T00:00:00"/>
    <s v="LUIS CHOQUE"/>
    <m/>
    <m/>
    <m/>
    <m/>
    <s v="291924-E"/>
    <m/>
    <x v="89"/>
    <n v="3"/>
    <d v="2024-10-04T00:00:00"/>
    <n v="10"/>
    <s v="291924-C"/>
    <n v="4885.13"/>
    <d v="2024-10-09T00:00:00"/>
    <n v="6"/>
    <m/>
    <n v="4400587573"/>
    <s v="MEDIA"/>
    <d v="2024-10-29T00:00:00"/>
    <x v="130"/>
    <s v="DEMORA"/>
    <n v="28"/>
    <s v="291924-IF"/>
    <s v="EG07-001694"/>
    <s v="F001-002188"/>
    <d v="2024-11-08T00:00:00"/>
    <n v="44"/>
    <x v="1"/>
    <n v="480"/>
    <x v="1"/>
    <s v="RELLENADO, BRUÑIDO, BARRENADO"/>
    <s v="RELLENADO, CROMADO, BARRENADO"/>
    <s v="PULIR"/>
    <s v="PULIR"/>
    <m/>
    <m/>
    <m/>
    <m/>
    <m/>
  </r>
  <r>
    <x v="472"/>
    <x v="0"/>
    <x v="8"/>
    <s v="SI"/>
    <s v="CATERPILLAR"/>
    <x v="5"/>
    <s v="LH"/>
    <m/>
    <n v="5173767"/>
    <m/>
    <m/>
    <m/>
    <n v="101198411"/>
    <s v="NO"/>
    <s v="TL04-003121"/>
    <d v="2024-09-30T00:00:00"/>
    <s v="LUIS CHOQUE"/>
    <m/>
    <m/>
    <m/>
    <m/>
    <s v="292024-E"/>
    <m/>
    <x v="89"/>
    <n v="8"/>
    <d v="2024-10-04T00:00:00"/>
    <n v="5"/>
    <s v="292024-C"/>
    <n v="9160.7999999999993"/>
    <d v="2024-10-09T00:00:00"/>
    <n v="6"/>
    <m/>
    <n v="4400587584"/>
    <s v="ALTA"/>
    <d v="2024-10-24T00:00:00"/>
    <x v="139"/>
    <s v="EN TIEMPO"/>
    <n v="16"/>
    <s v="292024-IF"/>
    <s v="EG07-001643"/>
    <s v="F001-002243"/>
    <d v="2025-01-10T00:00:00"/>
    <n v="32"/>
    <x v="1"/>
    <n v="480"/>
    <x v="4"/>
    <s v="RELLENADO, BRUÑIDO, BARRENADO(CAMBIO DE DADOS)"/>
    <s v="F. BARRA, F.CANCAMO, RELLENADO, BARRENADO"/>
    <s v="RECTIFICAR"/>
    <s v="PULIR"/>
    <m/>
    <m/>
    <m/>
    <m/>
    <m/>
  </r>
  <r>
    <x v="473"/>
    <x v="0"/>
    <x v="6"/>
    <s v="SI"/>
    <s v="CATERPILLAR"/>
    <x v="11"/>
    <m/>
    <m/>
    <n v="6058762"/>
    <m/>
    <m/>
    <m/>
    <n v="101074802"/>
    <s v="NO"/>
    <s v="TL04-003121"/>
    <d v="2024-10-14T00:00:00"/>
    <s v="LUIS CHOQUE"/>
    <m/>
    <m/>
    <m/>
    <m/>
    <s v="292124-E"/>
    <m/>
    <x v="89"/>
    <n v="22"/>
    <d v="2024-10-17T00:00:00"/>
    <n v="4"/>
    <s v="292124-C"/>
    <n v="3474.65"/>
    <d v="2024-10-30T00:00:00"/>
    <n v="14"/>
    <m/>
    <n v="4400588269"/>
    <s v="ALTA"/>
    <d v="2024-11-27T00:00:00"/>
    <x v="140"/>
    <s v="DEMORA"/>
    <n v="36"/>
    <m/>
    <s v="EG07-001788"/>
    <s v="F001-002241"/>
    <d v="2024-12-13T00:00:00"/>
    <n v="73"/>
    <x v="1"/>
    <n v="480"/>
    <x v="4"/>
    <s v="CAMBIO DE TUBO, F. TRUNNION, RELLENADO Y BARRENADO"/>
    <s v="F. VASATGO, RELLENADO Y BARRENADO"/>
    <s v="RECTIFICAR"/>
    <s v="RECTIFICAR"/>
    <m/>
    <m/>
    <m/>
    <m/>
    <m/>
  </r>
  <r>
    <x v="474"/>
    <x v="0"/>
    <x v="14"/>
    <s v="SI"/>
    <s v="CATERPILLAR"/>
    <x v="0"/>
    <m/>
    <m/>
    <s v="553-0359"/>
    <s v="TRENV00006059"/>
    <m/>
    <m/>
    <n v="101200914"/>
    <s v="NO"/>
    <s v="TL04-003121"/>
    <d v="2024-09-25T00:00:00"/>
    <s v="LUIS CHOQUE"/>
    <m/>
    <m/>
    <m/>
    <m/>
    <s v="292224-E"/>
    <m/>
    <x v="89"/>
    <n v="3"/>
    <d v="2024-10-04T00:00:00"/>
    <n v="10"/>
    <s v="292224-C"/>
    <n v="4160.51"/>
    <d v="2024-10-09T00:00:00"/>
    <n v="6"/>
    <m/>
    <n v="4400588270"/>
    <m/>
    <d v="2024-10-23T00:00:00"/>
    <x v="125"/>
    <s v="EN TIEMPO"/>
    <n v="15"/>
    <s v="292224-IF"/>
    <s v="EG07-001635"/>
    <s v="F001-002159"/>
    <d v="2024-10-25T00:00:00"/>
    <n v="31"/>
    <x v="1"/>
    <n v="480"/>
    <x v="1"/>
    <s v="RELLENADO, BRUÑIDO, BARRENADO"/>
    <s v="RELLENADO, CROMADO, BARRENADO"/>
    <s v="PULIR"/>
    <s v="PULIR"/>
    <m/>
    <m/>
    <m/>
    <m/>
    <m/>
  </r>
  <r>
    <x v="475"/>
    <x v="0"/>
    <x v="15"/>
    <s v="SI"/>
    <s v="CATERPILLAR"/>
    <x v="5"/>
    <m/>
    <m/>
    <s v="252-0471"/>
    <s v="TRENV00006062"/>
    <m/>
    <n v="8000"/>
    <n v="101074692"/>
    <s v="NO"/>
    <s v="TL04-003121"/>
    <d v="2024-09-30T00:00:00"/>
    <s v="LUIS HUERTA"/>
    <m/>
    <m/>
    <m/>
    <m/>
    <s v="292324-E"/>
    <m/>
    <x v="89"/>
    <n v="8"/>
    <d v="2024-10-04T00:00:00"/>
    <n v="5"/>
    <s v="292324-C"/>
    <n v="7713.28"/>
    <d v="2024-10-09T00:00:00"/>
    <n v="6"/>
    <m/>
    <n v="4400588271"/>
    <s v="ALTA"/>
    <d v="2024-10-30T00:00:00"/>
    <x v="136"/>
    <s v="DEMORA"/>
    <n v="31"/>
    <s v="292324-IF"/>
    <s v="EG07-001709"/>
    <s v="F001-002214"/>
    <d v="2024-11-22T00:00:00"/>
    <n v="47"/>
    <x v="1"/>
    <n v="480"/>
    <x v="1"/>
    <s v="RELLENADO, BRUÑIDO, BARRENADO"/>
    <s v="RELLENADO, CROMADO, BARRENADO"/>
    <s v="PULIR"/>
    <s v="PULIR"/>
    <m/>
    <m/>
    <m/>
    <m/>
    <m/>
  </r>
  <r>
    <x v="476"/>
    <x v="0"/>
    <x v="5"/>
    <s v="SI"/>
    <s v="KOMATSU"/>
    <x v="3"/>
    <m/>
    <m/>
    <s v="EM8844"/>
    <s v="TRENV00005586"/>
    <m/>
    <m/>
    <n v="101198000"/>
    <s v="NO"/>
    <s v="TL04-003121"/>
    <d v="2024-10-01T00:00:00"/>
    <s v="JIMMY CUBA"/>
    <m/>
    <m/>
    <m/>
    <m/>
    <s v="292424-E"/>
    <m/>
    <x v="89"/>
    <n v="9"/>
    <d v="2024-10-04T00:00:00"/>
    <n v="4"/>
    <s v="292424-C"/>
    <n v="18647.23"/>
    <d v="2024-10-09T00:00:00"/>
    <n v="6"/>
    <m/>
    <n v="4400588656"/>
    <s v="ALTA"/>
    <d v="2024-11-29T00:00:00"/>
    <x v="141"/>
    <s v="DEMORA"/>
    <n v="70"/>
    <s v="292424-IF"/>
    <s v="EG07-001819"/>
    <s v="F001-002267"/>
    <d v="2025-01-06T00:00:00"/>
    <n v="86"/>
    <x v="1"/>
    <n v="480"/>
    <x v="4"/>
    <s v="CAMBIO DE TUBO, RELLENADO, BARRENADO"/>
    <s v="RELLENADO, CROMADO, BARRENADO"/>
    <s v="PULIR"/>
    <s v="PULIR"/>
    <m/>
    <m/>
    <m/>
    <m/>
    <m/>
  </r>
  <r>
    <x v="477"/>
    <x v="0"/>
    <x v="12"/>
    <s v="SI"/>
    <s v="KOMATSU"/>
    <x v="3"/>
    <s v="LH"/>
    <s v="HT043"/>
    <s v="EM0241"/>
    <s v="TRENV-6053"/>
    <m/>
    <m/>
    <n v="101194601"/>
    <s v="NO"/>
    <s v="TL04-003121"/>
    <d v="2024-09-27T00:00:00"/>
    <s v="LUIS HUERTA"/>
    <m/>
    <m/>
    <m/>
    <m/>
    <s v="292524-E"/>
    <m/>
    <x v="89"/>
    <n v="5"/>
    <d v="2024-09-30T00:00:00"/>
    <n v="4"/>
    <s v="292524-C"/>
    <n v="2783.14"/>
    <d v="2024-10-09T00:00:00"/>
    <n v="10"/>
    <m/>
    <n v="4400588869"/>
    <m/>
    <d v="2024-10-16T00:00:00"/>
    <x v="129"/>
    <s v="DEMORA"/>
    <n v="9"/>
    <s v="292524-IF"/>
    <s v="EG07-001610"/>
    <s v="F001-002160"/>
    <d v="2024-10-25T00:00:00"/>
    <n v="25"/>
    <x v="1"/>
    <n v="480"/>
    <x v="1"/>
    <s v="RELLENADO, BRUÑIDO, BARRENADO"/>
    <s v="RELLENADO, CROMADO, BARRENADO"/>
    <s v="PULIR"/>
    <s v="PULIR"/>
    <m/>
    <m/>
    <m/>
    <m/>
    <m/>
  </r>
  <r>
    <x v="478"/>
    <x v="0"/>
    <x v="12"/>
    <s v="SI"/>
    <s v="KOMATSU"/>
    <x v="3"/>
    <m/>
    <s v="HT037"/>
    <s v="EM0241"/>
    <s v="TRENV-6046"/>
    <m/>
    <m/>
    <n v="101168658"/>
    <s v="NO"/>
    <s v="TL04-003121"/>
    <d v="2024-09-29T00:00:00"/>
    <s v="LUIS HUERTA"/>
    <m/>
    <m/>
    <m/>
    <m/>
    <s v="292624-E"/>
    <m/>
    <x v="89"/>
    <n v="7"/>
    <d v="2024-10-04T00:00:00"/>
    <n v="6"/>
    <s v="292624-C"/>
    <n v="2783.14"/>
    <d v="2024-10-09T00:00:00"/>
    <n v="6"/>
    <m/>
    <n v="4400588867"/>
    <m/>
    <d v="2024-10-16T00:00:00"/>
    <x v="129"/>
    <s v="DEMORA"/>
    <n v="9"/>
    <s v="292624-IF"/>
    <s v="EG07-001609"/>
    <s v="F001-002161"/>
    <d v="2024-10-25T00:00:00"/>
    <n v="25"/>
    <x v="1"/>
    <n v="480"/>
    <x v="1"/>
    <s v="RELLENADO, BRUÑIDO, BARRENADO"/>
    <s v="RELLENADO, CROMADO, BARRENADO"/>
    <s v="RECTIFICAR"/>
    <s v="PULIR"/>
    <m/>
    <m/>
    <m/>
    <m/>
    <m/>
  </r>
  <r>
    <x v="479"/>
    <x v="0"/>
    <x v="12"/>
    <s v="SI"/>
    <s v="KOMATSU"/>
    <x v="3"/>
    <s v="RH"/>
    <s v="HT043"/>
    <s v="EM0241"/>
    <s v="TRENV-6049"/>
    <m/>
    <m/>
    <n v="101184264"/>
    <s v="NO"/>
    <s v="TL04-003121"/>
    <d v="2024-10-01T00:00:00"/>
    <s v="LUIS HUERTA"/>
    <m/>
    <m/>
    <m/>
    <m/>
    <s v="292724-E"/>
    <m/>
    <x v="89"/>
    <n v="9"/>
    <d v="2024-10-04T00:00:00"/>
    <n v="4"/>
    <s v="292724-C"/>
    <n v="2783.14"/>
    <d v="2024-10-09T00:00:00"/>
    <n v="6"/>
    <m/>
    <n v="4400588865"/>
    <m/>
    <d v="2024-10-16T00:00:00"/>
    <x v="129"/>
    <s v="DEMORA"/>
    <n v="9"/>
    <s v="292724-IF"/>
    <s v="EG07-001611"/>
    <s v="F001-002162"/>
    <d v="2024-10-25T00:00:00"/>
    <n v="25"/>
    <x v="1"/>
    <n v="480"/>
    <x v="1"/>
    <s v="RELLENADO, BRUÑIDO, BARRENADO"/>
    <s v="RELLENADO, CROMADO, BARRENADO"/>
    <s v="RECTIFICAR"/>
    <s v="PULIR"/>
    <m/>
    <m/>
    <m/>
    <m/>
    <m/>
  </r>
  <r>
    <x v="480"/>
    <x v="1"/>
    <x v="8"/>
    <s v="SI"/>
    <s v="CATERPILLAR"/>
    <x v="13"/>
    <s v="LH"/>
    <s v="EQ6136"/>
    <n v="1098833"/>
    <m/>
    <m/>
    <n v="15000"/>
    <s v="ID S241320-2"/>
    <s v="NO"/>
    <s v="EG07-010813"/>
    <d v="2024-10-01T00:00:00"/>
    <s v="LUIS CHOQUE"/>
    <m/>
    <m/>
    <m/>
    <m/>
    <s v="292824-E"/>
    <m/>
    <x v="89"/>
    <n v="9"/>
    <d v="2024-10-11T00:00:00"/>
    <n v="11"/>
    <s v="292824-C"/>
    <n v="4712.7700000000004"/>
    <d v="2024-10-25T00:00:00"/>
    <n v="15"/>
    <m/>
    <n v="4500530644"/>
    <s v="ALTA"/>
    <d v="2024-11-13T00:00:00"/>
    <x v="142"/>
    <s v="DEMORA"/>
    <n v="25"/>
    <s v="292824-IF"/>
    <s v="EG07-001739"/>
    <s v="F001-002205"/>
    <d v="2024-11-21T00:00:00"/>
    <n v="57"/>
    <x v="1"/>
    <n v="480"/>
    <x v="4"/>
    <s v="C. DE TUBO, F DE DADOS, RELLENADO Y BARRENADO"/>
    <s v="C. BARRA, RELLENADO Y BARRENADO"/>
    <s v="RECTIFICAR"/>
    <s v="PULIR"/>
    <m/>
    <m/>
    <m/>
    <m/>
    <m/>
  </r>
  <r>
    <x v="481"/>
    <x v="1"/>
    <x v="2"/>
    <s v="SI"/>
    <s v="CATERPILLAR"/>
    <x v="15"/>
    <m/>
    <s v="EQ8113"/>
    <n v="3153375"/>
    <m/>
    <m/>
    <m/>
    <s v="ID S241335-1"/>
    <s v="NO"/>
    <s v="EG07-010813"/>
    <d v="2024-10-01T00:00:00"/>
    <s v="JIMMY CUBA"/>
    <m/>
    <m/>
    <m/>
    <m/>
    <s v="292924-E"/>
    <m/>
    <x v="89"/>
    <n v="9"/>
    <d v="2024-10-11T00:00:00"/>
    <n v="11"/>
    <s v="292924-C"/>
    <n v="9292.2199999999993"/>
    <d v="2024-11-08T00:00:00"/>
    <n v="29"/>
    <m/>
    <n v="4500531305"/>
    <s v="ALTA"/>
    <d v="2024-12-19T00:00:00"/>
    <x v="143"/>
    <s v="DEMORA"/>
    <n v="43"/>
    <s v="292924-IF"/>
    <s v="EG07-001830"/>
    <s v="F001-002263"/>
    <d v="2024-12-20T00:00:00"/>
    <n v="89"/>
    <x v="1"/>
    <n v="480"/>
    <x v="4"/>
    <s v="RELLENADO, BRUÑIDO, BARRENADO"/>
    <s v="F. BARRA, RELLENADO, BARRENADO"/>
    <s v="PULIR"/>
    <s v="PULIR"/>
    <m/>
    <m/>
    <m/>
    <m/>
    <m/>
  </r>
  <r>
    <x v="482"/>
    <x v="1"/>
    <x v="3"/>
    <s v="SI"/>
    <s v="CATERPILLAR"/>
    <x v="2"/>
    <s v="P2"/>
    <s v="EQ3126"/>
    <n v="2777219"/>
    <m/>
    <m/>
    <m/>
    <s v="ID S241332-2"/>
    <s v="NO"/>
    <s v="EG07-010813"/>
    <d v="2024-10-02T00:00:00"/>
    <s v="LUIS CHOQUE"/>
    <m/>
    <m/>
    <m/>
    <m/>
    <s v="293024-E"/>
    <m/>
    <x v="89"/>
    <n v="10"/>
    <d v="2024-10-11T00:00:00"/>
    <n v="10"/>
    <s v="293024-C"/>
    <n v="3627.83"/>
    <d v="2024-10-25T00:00:00"/>
    <n v="15"/>
    <m/>
    <n v="4500531281"/>
    <s v="ALTA"/>
    <d v="2024-11-05T00:00:00"/>
    <x v="136"/>
    <s v="DEMORA"/>
    <n v="15"/>
    <s v="293024-IF"/>
    <s v="EG07-001710"/>
    <s v="F001-002197"/>
    <d v="2024-11-15T00:00:00"/>
    <n v="47"/>
    <x v="1"/>
    <n v="480"/>
    <x v="1"/>
    <s v="BRUÑIDO"/>
    <m/>
    <s v="PULIR"/>
    <s v="PULIR"/>
    <m/>
    <m/>
    <m/>
    <m/>
    <m/>
  </r>
  <r>
    <x v="483"/>
    <x v="1"/>
    <x v="12"/>
    <s v="SI"/>
    <s v="CATERPILLAR"/>
    <x v="13"/>
    <s v="RH"/>
    <s v="EQ6134"/>
    <s v="6E1244"/>
    <m/>
    <m/>
    <m/>
    <s v="ID S241336-1"/>
    <s v="NO"/>
    <s v="EG07-010813"/>
    <d v="2024-09-30T00:00:00"/>
    <s v="LUIS CHOQUE"/>
    <m/>
    <m/>
    <m/>
    <m/>
    <s v="293124-E"/>
    <m/>
    <x v="89"/>
    <n v="8"/>
    <d v="2024-10-11T00:00:00"/>
    <n v="12"/>
    <s v="293124-C"/>
    <n v="1950.76"/>
    <d v="2024-10-25T00:00:00"/>
    <n v="15"/>
    <m/>
    <n v="4500531308"/>
    <s v="ALTA"/>
    <d v="2024-11-08T00:00:00"/>
    <x v="138"/>
    <s v="DEMORA"/>
    <n v="20"/>
    <s v="293124-IF"/>
    <s v="EG07-001717"/>
    <s v="F001-002206"/>
    <d v="2024-11-21T00:00:00"/>
    <n v="52"/>
    <x v="1"/>
    <n v="480"/>
    <x v="1"/>
    <s v="RELLENADO, BRUÑIDO, BARRENADO"/>
    <s v="RELLENADO, CROMADO, BARRENADO"/>
    <s v="PULIR"/>
    <s v="PULIR"/>
    <m/>
    <m/>
    <m/>
    <m/>
    <m/>
  </r>
  <r>
    <x v="484"/>
    <x v="1"/>
    <x v="12"/>
    <s v="SI"/>
    <s v="CATERPILLAR"/>
    <x v="2"/>
    <s v="LH"/>
    <s v="EQ3140"/>
    <n v="1946171"/>
    <m/>
    <m/>
    <m/>
    <s v="ID S241332-1"/>
    <s v="NO"/>
    <s v="EG07-001551"/>
    <d v="2024-10-01T00:00:00"/>
    <s v="LUIS CHOQUE"/>
    <m/>
    <m/>
    <m/>
    <m/>
    <s v="293224-E"/>
    <m/>
    <x v="89"/>
    <n v="9"/>
    <d v="2024-10-11T00:00:00"/>
    <n v="11"/>
    <s v="293224-C"/>
    <n v="8008.07"/>
    <d v="2024-10-25T00:00:00"/>
    <n v="0"/>
    <m/>
    <n v="4500531279"/>
    <s v="ALTA"/>
    <d v="2024-11-08T00:00:00"/>
    <x v="127"/>
    <s v="DEMORA"/>
    <n v="19"/>
    <s v="293224-IF"/>
    <s v="EG07-001718"/>
    <s v="F001-002198"/>
    <d v="2024-11-15T00:00:00"/>
    <n v="51"/>
    <x v="1"/>
    <n v="480"/>
    <x v="1"/>
    <s v="RELLENADO, BRUÑIDO, BARRENADO"/>
    <s v="RELLENADO, CROMADO, BARRENADO"/>
    <s v="RECTIFICAR"/>
    <s v="PULIR"/>
    <m/>
    <m/>
    <m/>
    <m/>
    <m/>
  </r>
  <r>
    <x v="485"/>
    <x v="1"/>
    <x v="12"/>
    <s v="SI"/>
    <s v="KOMATSU"/>
    <x v="3"/>
    <s v="RH"/>
    <s v="EQ3116"/>
    <s v="EM0241"/>
    <s v="SAP3516656"/>
    <n v="16411"/>
    <n v="16000"/>
    <s v="ID S241393-1"/>
    <s v="NO"/>
    <s v="EG07-001578"/>
    <d v="2024-10-10T00:00:00"/>
    <s v="LUIS HUERTA"/>
    <m/>
    <m/>
    <m/>
    <m/>
    <s v="293324-E"/>
    <m/>
    <x v="90"/>
    <n v="10"/>
    <d v="2024-10-16T00:00:00"/>
    <n v="7"/>
    <s v="293324-C"/>
    <n v="4629.17"/>
    <d v="2024-10-25T00:00:00"/>
    <n v="10"/>
    <m/>
    <n v="4500533511"/>
    <s v="ALTA"/>
    <d v="2024-11-04T00:00:00"/>
    <x v="144"/>
    <s v="EN TIEMPO"/>
    <n v="11"/>
    <s v="293324-IF"/>
    <s v="EG07-001687"/>
    <s v="F001-002202"/>
    <d v="2024-11-20T00:00:00"/>
    <n v="35"/>
    <x v="1"/>
    <n v="472"/>
    <x v="4"/>
    <s v="RELLENADO, BRUÑIDO, BARRENADO"/>
    <s v="RELLENADO, CROMADO, BARRENADO"/>
    <s v="RECTIFICAR"/>
    <s v="FABRICAR"/>
    <m/>
    <m/>
    <m/>
    <m/>
    <m/>
  </r>
  <r>
    <x v="486"/>
    <x v="1"/>
    <x v="12"/>
    <s v="SI"/>
    <s v="KOMATSU"/>
    <x v="20"/>
    <s v="LH"/>
    <s v="EQ3154"/>
    <s v="EL7952"/>
    <s v="SAP3846925"/>
    <m/>
    <n v="15000"/>
    <s v="ID S241393-2"/>
    <s v="NO"/>
    <s v="EG07-001578"/>
    <d v="2024-10-10T00:00:00"/>
    <s v="LUIS HUERTA"/>
    <m/>
    <m/>
    <m/>
    <m/>
    <s v="293424-E"/>
    <m/>
    <x v="90"/>
    <n v="10"/>
    <d v="2024-10-21T00:00:00"/>
    <n v="12"/>
    <s v="293424-C"/>
    <n v="0"/>
    <d v="2024-10-22T00:00:00"/>
    <n v="2"/>
    <m/>
    <n v="4500533683"/>
    <m/>
    <d v="2024-10-23T00:00:00"/>
    <x v="125"/>
    <s v="EN TIEMPO"/>
    <n v="2"/>
    <s v="293424-IF"/>
    <s v="EG07-001640"/>
    <m/>
    <m/>
    <n v="23"/>
    <x v="1"/>
    <n v="472"/>
    <x v="1"/>
    <s v="BRUÑIDO"/>
    <s v="PULIDO DE VASTAGO"/>
    <s v="PULIR"/>
    <s v="PULIR"/>
    <m/>
    <m/>
    <m/>
    <m/>
    <m/>
  </r>
  <r>
    <x v="487"/>
    <x v="0"/>
    <x v="8"/>
    <s v="SI"/>
    <s v="CATERPILLAR"/>
    <x v="5"/>
    <s v="RH"/>
    <m/>
    <s v="517-3766"/>
    <s v="TRENV00006667"/>
    <m/>
    <n v="12000"/>
    <n v="101203869"/>
    <s v="NO"/>
    <s v="TL02-001126"/>
    <d v="2024-10-18T00:00:00"/>
    <s v="LUIS CHOQUE"/>
    <m/>
    <m/>
    <m/>
    <m/>
    <s v="293524-E"/>
    <m/>
    <x v="90"/>
    <n v="18"/>
    <d v="2024-10-22T00:00:00"/>
    <n v="5"/>
    <s v="293524-C"/>
    <n v="9160.7999999999993"/>
    <d v="2024-10-30T00:00:00"/>
    <n v="9"/>
    <m/>
    <n v="4400589268"/>
    <s v="BAJA"/>
    <d v="2024-11-27T00:00:00"/>
    <x v="145"/>
    <s v="DEMORA"/>
    <n v="44"/>
    <s v="293524-IF"/>
    <s v="EG07-001807"/>
    <s v="F001-002268"/>
    <d v="2025-01-06T00:00:00"/>
    <n v="73"/>
    <x v="1"/>
    <n v="472"/>
    <x v="4"/>
    <s v="F. CANCAMO, RELLENADO, BARRENADO, BRUÑIDO"/>
    <s v="F. BARRA, RELLENADO, BARRENADO"/>
    <s v="RECTIFICAR"/>
    <s v="PULIR"/>
    <m/>
    <m/>
    <m/>
    <m/>
    <m/>
  </r>
  <r>
    <x v="488"/>
    <x v="0"/>
    <x v="8"/>
    <s v="SI"/>
    <s v="KOMATSU"/>
    <x v="10"/>
    <m/>
    <s v="DZ003"/>
    <s v="7070-10-F521"/>
    <s v="TRENV00006661"/>
    <m/>
    <n v="12000"/>
    <n v="101192567"/>
    <s v="NO"/>
    <s v="TL02-001126"/>
    <d v="2024-10-14T00:00:00"/>
    <s v="LUIS HUERTA"/>
    <m/>
    <m/>
    <m/>
    <m/>
    <s v="293624-E"/>
    <m/>
    <x v="90"/>
    <n v="14"/>
    <d v="2024-10-21T00:00:00"/>
    <n v="8"/>
    <s v="293624-C"/>
    <n v="9081.74"/>
    <d v="2024-10-30T00:00:00"/>
    <n v="10"/>
    <m/>
    <n v="4400589585"/>
    <s v="BAJA"/>
    <d v="2024-11-29T00:00:00"/>
    <x v="141"/>
    <s v="DEMORA"/>
    <n v="49"/>
    <s v="293624-IF"/>
    <s v="EG07-001818"/>
    <s v="F001-002269"/>
    <d v="2025-01-06T00:00:00"/>
    <n v="78"/>
    <x v="1"/>
    <n v="472"/>
    <x v="4"/>
    <s v="RELLENADO, BARRENADO, F. DADOS DE ANCLAJE, C. CILINDRO"/>
    <s v="RELLENADO, CROMADO, BARRENADO"/>
    <s v="RECTIFICAR"/>
    <s v="PULIR"/>
    <m/>
    <m/>
    <m/>
    <m/>
    <m/>
  </r>
  <r>
    <x v="489"/>
    <x v="0"/>
    <x v="12"/>
    <s v="SI"/>
    <s v="KOMATSU"/>
    <x v="33"/>
    <m/>
    <s v="HT105"/>
    <s v="58B4150120"/>
    <s v="TRENV00006649"/>
    <m/>
    <n v="12000"/>
    <n v="101081880"/>
    <s v="NO"/>
    <s v="TL02-001126"/>
    <d v="2024-10-10T00:00:00"/>
    <s v="LUIS HUERTA"/>
    <m/>
    <m/>
    <m/>
    <m/>
    <s v="293724-E"/>
    <m/>
    <x v="90"/>
    <n v="10"/>
    <d v="2024-10-16T00:00:00"/>
    <n v="7"/>
    <s v="293724-C"/>
    <n v="5243.31"/>
    <d v="2024-10-30T00:00:00"/>
    <n v="15"/>
    <m/>
    <n v="4400589586"/>
    <s v="ALTA"/>
    <d v="2024-11-08T00:00:00"/>
    <x v="136"/>
    <s v="EN TIEMPO"/>
    <n v="10"/>
    <s v="293724-IF"/>
    <s v="EG07-001705"/>
    <s v="F001-002215"/>
    <d v="2024-11-22T00:00:00"/>
    <n v="39"/>
    <x v="1"/>
    <n v="472"/>
    <x v="1"/>
    <s v="RELLENADO, BRUÑIDO, BARRENADO"/>
    <s v="RELLENADO, CROMADO, BARRENADO"/>
    <s v="PULIR"/>
    <s v="PULIR"/>
    <m/>
    <m/>
    <m/>
    <m/>
    <m/>
  </r>
  <r>
    <x v="490"/>
    <x v="1"/>
    <x v="0"/>
    <s v="SI"/>
    <s v="CATERPILLAR"/>
    <x v="0"/>
    <m/>
    <s v="EQ7107"/>
    <n v="1412914"/>
    <s v="SAP3820602"/>
    <m/>
    <m/>
    <s v="ID S241389-1"/>
    <s v="NO"/>
    <s v="EG07-0010938"/>
    <d v="2024-10-14T00:00:00"/>
    <s v="LUIS HUERTA"/>
    <m/>
    <m/>
    <m/>
    <m/>
    <s v="293824-E"/>
    <m/>
    <x v="90"/>
    <n v="14"/>
    <d v="2024-10-21T00:00:00"/>
    <n v="8"/>
    <s v="293824-C"/>
    <n v="3488.71"/>
    <d v="2024-11-08T00:00:00"/>
    <n v="19"/>
    <m/>
    <n v="4500533310"/>
    <s v="ALTA"/>
    <d v="2024-11-13T00:00:00"/>
    <x v="146"/>
    <s v="DEMORA"/>
    <n v="9"/>
    <s v="293824-IF"/>
    <s v="EG07-001733"/>
    <s v="F001-002207"/>
    <d v="2024-11-21T00:00:00"/>
    <n v="47"/>
    <x v="1"/>
    <n v="472"/>
    <x v="4"/>
    <s v="RELLENADO, BARRENADO, BRUÑIDO"/>
    <s v="C. BARRA, RELLENADO Y BARRENADO"/>
    <s v="RECTIFICAR"/>
    <s v="PULIR"/>
    <m/>
    <m/>
    <m/>
    <m/>
    <m/>
  </r>
  <r>
    <x v="491"/>
    <x v="1"/>
    <x v="15"/>
    <s v="SI"/>
    <s v="CATERPILLAR"/>
    <x v="13"/>
    <s v="LH"/>
    <s v="EQ6134"/>
    <n v="5025819"/>
    <s v="SAP3842703"/>
    <n v="6322"/>
    <n v="10000"/>
    <s v="ID S241379-1"/>
    <s v="NO"/>
    <s v="EG07-0010938"/>
    <d v="2024-10-14T00:00:00"/>
    <s v="LUIS HUERTA"/>
    <m/>
    <m/>
    <m/>
    <m/>
    <s v="293924-E"/>
    <m/>
    <x v="90"/>
    <n v="14"/>
    <d v="2024-10-22T00:00:00"/>
    <n v="9"/>
    <s v="293924-C"/>
    <n v="6615.58"/>
    <d v="2024-11-08T00:00:00"/>
    <n v="18"/>
    <m/>
    <n v="4500532720"/>
    <s v="ALTA"/>
    <d v="2024-12-12T00:00:00"/>
    <x v="147"/>
    <s v="DEMORA"/>
    <n v="36"/>
    <s v="293924-IF"/>
    <s v="EG07-001814"/>
    <s v="F001-002258"/>
    <d v="2024-12-13T00:00:00"/>
    <n v="74"/>
    <x v="1"/>
    <n v="472"/>
    <x v="4"/>
    <s v="BRUÑIDO"/>
    <s v="CAMBIO DE VASTAGO "/>
    <s v="PULIR"/>
    <s v="CAMBIO"/>
    <m/>
    <m/>
    <m/>
    <m/>
    <m/>
  </r>
  <r>
    <x v="492"/>
    <x v="1"/>
    <x v="12"/>
    <s v="SI"/>
    <s v="CATERPILLAR"/>
    <x v="11"/>
    <s v="LH"/>
    <s v="EQ7112"/>
    <n v="4892403"/>
    <s v="SAP3842711"/>
    <n v="7218"/>
    <n v="13000"/>
    <s v="ID S241379-2"/>
    <s v="NO"/>
    <s v="EG07-0010938"/>
    <d v="2024-10-14T00:00:00"/>
    <s v="LUIS HUERTA"/>
    <m/>
    <m/>
    <m/>
    <m/>
    <s v="294024-E"/>
    <m/>
    <x v="90"/>
    <n v="14"/>
    <d v="2024-10-21T00:00:00"/>
    <n v="8"/>
    <s v="294024-C"/>
    <n v="5641.47"/>
    <d v="2025-02-20T00:00:00"/>
    <n v="123"/>
    <m/>
    <n v="4500532722"/>
    <s v="ALTA"/>
    <d v="2025-03-13T00:00:00"/>
    <x v="148"/>
    <s v="DEMORA"/>
    <n v="26"/>
    <s v="294024-IF"/>
    <s v="EG07-002036"/>
    <s v="F001-002395"/>
    <d v="2025-03-20T00:00:00"/>
    <n v="168"/>
    <x v="1"/>
    <n v="472"/>
    <x v="4"/>
    <s v="F. CILINDRO, RELLENADO, BARRENADO"/>
    <s v="C. BARRA"/>
    <s v="PULIR"/>
    <s v="PULIR"/>
    <m/>
    <m/>
    <m/>
    <s v="CONFIRMAR REP. FESA"/>
    <m/>
  </r>
  <r>
    <x v="493"/>
    <x v="1"/>
    <x v="15"/>
    <s v="SI"/>
    <s v="CATERPILLAR"/>
    <x v="13"/>
    <s v="RH"/>
    <s v="EQ6134"/>
    <n v="5025819"/>
    <s v="SAP3842641"/>
    <n v="11731"/>
    <n v="10000"/>
    <s v="ID S241379-3"/>
    <s v="NO"/>
    <s v="EG07-0010938"/>
    <d v="2024-10-14T00:00:00"/>
    <s v="LUIS HUERTA"/>
    <m/>
    <m/>
    <m/>
    <m/>
    <s v="294124-E"/>
    <m/>
    <x v="90"/>
    <n v="14"/>
    <d v="2024-10-21T00:00:00"/>
    <n v="8"/>
    <s v="294124-C"/>
    <n v="4432.88"/>
    <d v="2024-11-08T00:00:00"/>
    <n v="19"/>
    <m/>
    <n v="4500532723"/>
    <s v="ALTA"/>
    <d v="2024-12-03T00:00:00"/>
    <x v="140"/>
    <s v="DEMORA"/>
    <n v="27"/>
    <m/>
    <s v="EG07-001789"/>
    <s v="F001-002244"/>
    <d v="2024-12-13T00:00:00"/>
    <n v="65"/>
    <x v="1"/>
    <n v="472"/>
    <x v="4"/>
    <s v="BRUÑIDO"/>
    <s v="CAMBIO DE VASTAGO "/>
    <s v="PULIR"/>
    <s v="PULIR"/>
    <m/>
    <m/>
    <m/>
    <m/>
    <m/>
  </r>
  <r>
    <x v="494"/>
    <x v="1"/>
    <x v="20"/>
    <s v="NO"/>
    <s v="CATERPILLAR"/>
    <x v="15"/>
    <m/>
    <s v="EQ8110"/>
    <n v="4340194"/>
    <s v="SAP3821204"/>
    <n v="1903"/>
    <n v="12000"/>
    <s v="ID S241379-4"/>
    <s v="NO"/>
    <s v="EG07-0010938"/>
    <d v="2024-10-15T00:00:00"/>
    <s v="LUIS HUERTA"/>
    <m/>
    <m/>
    <m/>
    <m/>
    <s v="294224-E"/>
    <m/>
    <x v="90"/>
    <n v="15"/>
    <d v="2024-10-22T00:00:00"/>
    <n v="8"/>
    <s v="294224-C"/>
    <n v="7619.32"/>
    <d v="2024-11-08T00:00:00"/>
    <n v="18"/>
    <m/>
    <n v="4500532724"/>
    <s v="ALTA"/>
    <d v="2024-11-15T00:00:00"/>
    <x v="146"/>
    <s v="DEMORA"/>
    <n v="9"/>
    <s v="294224-IF"/>
    <s v="EG07-001735"/>
    <s v="F001-002208"/>
    <d v="2024-11-21T00:00:00"/>
    <n v="47"/>
    <x v="1"/>
    <n v="472"/>
    <x v="1"/>
    <m/>
    <m/>
    <m/>
    <m/>
    <m/>
    <m/>
    <m/>
    <m/>
    <m/>
  </r>
  <r>
    <x v="495"/>
    <x v="1"/>
    <x v="5"/>
    <s v="SI"/>
    <s v="CATERPILLAR"/>
    <x v="2"/>
    <s v="RH"/>
    <s v=" EQ3122"/>
    <n v="2898619"/>
    <s v="SAP3842627"/>
    <n v="3916"/>
    <n v="30000"/>
    <s v="ID S241379-5"/>
    <s v="SI"/>
    <s v="EG07-0010938"/>
    <d v="2024-10-15T00:00:00"/>
    <s v="LUIS CHOQUE"/>
    <m/>
    <m/>
    <m/>
    <m/>
    <s v="294324-E"/>
    <m/>
    <x v="90"/>
    <n v="15"/>
    <d v="2024-10-29T00:00:00"/>
    <n v="15"/>
    <s v="294324-C"/>
    <n v="44029.58"/>
    <d v="2024-11-20T00:00:00"/>
    <n v="23"/>
    <m/>
    <n v="4500532728"/>
    <s v="ALTA"/>
    <d v="2024-12-16T00:00:00"/>
    <x v="149"/>
    <s v="DEMORA"/>
    <n v="48"/>
    <s v="294324-IF"/>
    <s v="EG07-001854"/>
    <s v="F001-002290"/>
    <d v="2025-01-10T00:00:00"/>
    <n v="98"/>
    <x v="1"/>
    <n v="472"/>
    <x v="4"/>
    <s v="RECONSTRUIR ALOJAMIENTOS ROSCADOS, RELLENADO, BARRENADO, CAMBIO DE CILINDRO"/>
    <s v="RELLENADO, CROMADO, BARRENADO"/>
    <s v="CAMBIO"/>
    <s v="PULIDO"/>
    <m/>
    <m/>
    <m/>
    <m/>
    <m/>
  </r>
  <r>
    <x v="496"/>
    <x v="1"/>
    <x v="56"/>
    <s v="NO"/>
    <s v="GENERICO"/>
    <x v="30"/>
    <m/>
    <n v="1221"/>
    <m/>
    <m/>
    <m/>
    <m/>
    <s v="ID S241189-1"/>
    <s v="NO"/>
    <s v="EG07-001581"/>
    <d v="2024-10-15T00:00:00"/>
    <s v="LUIS CHOQUE"/>
    <m/>
    <m/>
    <m/>
    <m/>
    <s v="294424-E"/>
    <m/>
    <x v="91"/>
    <n v="13"/>
    <d v="2024-10-16T00:00:00"/>
    <n v="2"/>
    <s v="294424-C"/>
    <n v="1163.81"/>
    <d v="2025-10-07T00:00:00"/>
    <n v="357"/>
    <m/>
    <s v="C003568988"/>
    <m/>
    <d v="2025-08-14T00:00:00"/>
    <x v="150"/>
    <s v="EN TIEMPO"/>
    <n v="-53"/>
    <s v="294424-IF"/>
    <s v="EG07-002483"/>
    <s v="FALTA ORDEN"/>
    <m/>
    <n v="316"/>
    <x v="3"/>
    <n v="470"/>
    <x v="1"/>
    <s v="BRUÑIDO"/>
    <s v="CROMADO"/>
    <s v="PULIR"/>
    <s v="PULIR"/>
    <m/>
    <m/>
    <m/>
    <s v="REPUESTOS COMPLETOS"/>
    <m/>
  </r>
  <r>
    <x v="497"/>
    <x v="0"/>
    <x v="12"/>
    <s v="SI"/>
    <s v="KOMATSU"/>
    <x v="33"/>
    <m/>
    <s v="HT105"/>
    <s v="58B4150120"/>
    <s v="TRENV00006652"/>
    <m/>
    <n v="12000"/>
    <n v="101092695"/>
    <s v="NO"/>
    <s v="TL04-003182"/>
    <d v="2024-10-10T00:00:00"/>
    <s v="LUIS HUERTA"/>
    <m/>
    <m/>
    <m/>
    <m/>
    <s v="294524-E"/>
    <m/>
    <x v="92"/>
    <n v="7"/>
    <d v="2024-10-16T00:00:00"/>
    <n v="7"/>
    <s v="294524-C"/>
    <n v="5243.31"/>
    <d v="2024-10-30T00:00:00"/>
    <n v="15"/>
    <m/>
    <n v="4400589267"/>
    <s v="ALTA"/>
    <d v="2024-11-08T00:00:00"/>
    <x v="136"/>
    <s v="EN TIEMPO"/>
    <n v="10"/>
    <s v="294524-IF"/>
    <s v="EG07-001706"/>
    <s v="F001-002216"/>
    <d v="2024-11-22T00:00:00"/>
    <n v="36"/>
    <x v="1"/>
    <n v="469"/>
    <x v="1"/>
    <s v="RELLENADO, BRUÑIDO, BARRENADO"/>
    <s v="RELLENADO, CROMADO, BARRENADO"/>
    <s v="PULIR"/>
    <s v="PULIR"/>
    <m/>
    <m/>
    <m/>
    <m/>
    <m/>
  </r>
  <r>
    <x v="498"/>
    <x v="0"/>
    <x v="12"/>
    <s v="NO"/>
    <s v="KOMATSU"/>
    <x v="3"/>
    <m/>
    <m/>
    <s v="EM0241"/>
    <s v="TRENV00006658"/>
    <m/>
    <m/>
    <n v="101187764"/>
    <s v="NO"/>
    <s v="TL04-003182"/>
    <d v="2024-10-10T00:00:00"/>
    <s v="LUIS HUERTA"/>
    <m/>
    <m/>
    <m/>
    <m/>
    <s v="294624-E"/>
    <m/>
    <x v="92"/>
    <n v="7"/>
    <d v="2024-10-16T00:00:00"/>
    <n v="7"/>
    <s v="294624-C"/>
    <n v="4033.14"/>
    <d v="2024-10-30T00:00:00"/>
    <n v="15"/>
    <m/>
    <n v="4400589582"/>
    <s v="BAJA"/>
    <d v="2024-11-08T00:00:00"/>
    <x v="111"/>
    <s v="EN TIEMPO"/>
    <n v="8"/>
    <s v="294624-IF"/>
    <s v="EG07-001696"/>
    <s v="F001-002189"/>
    <d v="2024-11-08T00:00:00"/>
    <n v="34"/>
    <x v="1"/>
    <n v="469"/>
    <x v="1"/>
    <s v="RELLENADO, BRUÑIDO, BARRENADO"/>
    <s v="RELLENADO, CROMADO, BARRENADO"/>
    <s v="RECTIFICAR"/>
    <s v="PULIR"/>
    <m/>
    <m/>
    <m/>
    <m/>
    <m/>
  </r>
  <r>
    <x v="499"/>
    <x v="0"/>
    <x v="3"/>
    <s v="SI"/>
    <s v="KOMATSU"/>
    <x v="3"/>
    <m/>
    <m/>
    <s v="PC2732"/>
    <s v="TRENV00006056"/>
    <m/>
    <n v="30000"/>
    <n v="101200832"/>
    <s v="NO"/>
    <s v="TL04-003182"/>
    <d v="2024-10-10T00:00:00"/>
    <s v="LUIS HUERTA"/>
    <m/>
    <m/>
    <m/>
    <m/>
    <s v="294724-E"/>
    <m/>
    <x v="92"/>
    <n v="7"/>
    <d v="2024-10-21T00:00:00"/>
    <n v="12"/>
    <s v="294724-C"/>
    <n v="5489.15"/>
    <d v="2024-10-30T00:00:00"/>
    <n v="10"/>
    <m/>
    <n v="4400589583"/>
    <s v="ALTA"/>
    <d v="2024-11-08T00:00:00"/>
    <x v="136"/>
    <s v="EN TIEMPO"/>
    <n v="10"/>
    <s v="294724-IF"/>
    <s v="EG07-001707"/>
    <s v="F001-002217"/>
    <d v="2024-11-22T00:00:00"/>
    <n v="36"/>
    <x v="1"/>
    <n v="469"/>
    <x v="1"/>
    <s v="PULIR"/>
    <m/>
    <s v="PULIR"/>
    <s v="PULIR"/>
    <m/>
    <m/>
    <m/>
    <m/>
    <m/>
  </r>
  <r>
    <x v="500"/>
    <x v="0"/>
    <x v="12"/>
    <s v="SI"/>
    <s v="KOMATSU"/>
    <x v="3"/>
    <m/>
    <s v="HT024"/>
    <s v="EM0241"/>
    <s v="TRENV00006664"/>
    <m/>
    <m/>
    <n v="101193700"/>
    <s v="NO"/>
    <s v="TL04-003182"/>
    <d v="2024-10-10T00:00:00"/>
    <s v="LUIS HUERTA"/>
    <m/>
    <m/>
    <m/>
    <m/>
    <s v="294824-E"/>
    <m/>
    <x v="92"/>
    <n v="7"/>
    <d v="2024-10-16T00:00:00"/>
    <n v="7"/>
    <s v="194824-C"/>
    <n v="2783.14"/>
    <d v="2024-10-30T00:00:00"/>
    <n v="15"/>
    <m/>
    <n v="4400589584"/>
    <s v="BAJA"/>
    <d v="2024-11-06T00:00:00"/>
    <x v="111"/>
    <s v="EN TIEMPO"/>
    <n v="8"/>
    <s v="294824-IF"/>
    <s v="EG07-001697"/>
    <s v="F001-002203"/>
    <d v="2024-11-20T00:00:00"/>
    <n v="34"/>
    <x v="1"/>
    <n v="469"/>
    <x v="1"/>
    <s v="RELLENADO, BRUÑIDO, BARRENADO"/>
    <s v="RELLENADO, CROMADO, BARRENADO"/>
    <s v="RECTIFICAR"/>
    <s v="PULIR"/>
    <m/>
    <m/>
    <m/>
    <m/>
    <m/>
  </r>
  <r>
    <x v="501"/>
    <x v="1"/>
    <x v="15"/>
    <s v="SI"/>
    <s v="CATERPILLAR"/>
    <x v="5"/>
    <s v="LH"/>
    <s v="EQ6105"/>
    <n v="2520471"/>
    <s v="SAP3867124"/>
    <n v="3084"/>
    <n v="10000"/>
    <s v="ID S241408-1"/>
    <s v="SI"/>
    <s v="EG07-011049"/>
    <d v="2024-10-26T00:00:00"/>
    <s v="LUIS CHOQUE"/>
    <m/>
    <m/>
    <m/>
    <m/>
    <s v="294924-E"/>
    <m/>
    <x v="93"/>
    <n v="20"/>
    <d v="2024-11-11T00:00:00"/>
    <n v="17"/>
    <s v="294924-C"/>
    <n v="2755"/>
    <d v="2024-11-20T00:00:00"/>
    <n v="10"/>
    <m/>
    <n v="4500534204"/>
    <s v="ALTA"/>
    <d v="2024-11-13T00:00:00"/>
    <x v="151"/>
    <s v="DEMORA"/>
    <n v="2"/>
    <s v="294924-IF"/>
    <s v="EG07-001754"/>
    <s v="F001-002234"/>
    <d v="2024-12-06T00:00:00"/>
    <n v="46"/>
    <x v="1"/>
    <n v="466"/>
    <x v="1"/>
    <s v="RELLENADO, BARRENADO, BRUÑIDO REGULAR"/>
    <s v="RELLENADO, CROMADO, BARRENADO"/>
    <s v="PULIR"/>
    <s v="PULIR"/>
    <m/>
    <m/>
    <m/>
    <m/>
    <m/>
  </r>
  <r>
    <x v="502"/>
    <x v="1"/>
    <x v="8"/>
    <s v="SI"/>
    <s v="CATERPILLAR"/>
    <x v="13"/>
    <s v="LH"/>
    <s v="EQ6134"/>
    <n v="1098833"/>
    <s v="SAP3842051"/>
    <n v="5288"/>
    <n v="15000"/>
    <s v="ID S241408-3"/>
    <s v="NO"/>
    <s v="EG07-011049"/>
    <d v="2024-10-15T00:00:00"/>
    <s v="LUIS HUERTA"/>
    <m/>
    <m/>
    <m/>
    <m/>
    <s v="295024-E"/>
    <m/>
    <x v="93"/>
    <n v="9"/>
    <d v="2024-10-21T00:00:00"/>
    <n v="7"/>
    <s v="295024-C"/>
    <n v="3901.64"/>
    <d v="2024-11-08T00:00:00"/>
    <n v="19"/>
    <m/>
    <n v="4500534207"/>
    <s v="ALTA"/>
    <d v="2024-11-13T00:00:00"/>
    <x v="146"/>
    <s v="DEMORA"/>
    <n v="9"/>
    <s v="295024-IF"/>
    <s v="EG07-001736"/>
    <s v="F001-002209"/>
    <d v="2024-11-21T00:00:00"/>
    <n v="41"/>
    <x v="1"/>
    <n v="466"/>
    <x v="4"/>
    <s v="RELLENADO, BARRENADO, BRUÑIDO REGULAR"/>
    <s v="C. BARRA, RELLENADO Y BARRENADO"/>
    <s v="RECTIFICAR"/>
    <s v="PULIR"/>
    <m/>
    <m/>
    <m/>
    <m/>
    <m/>
  </r>
  <r>
    <x v="503"/>
    <x v="1"/>
    <x v="8"/>
    <s v="SI"/>
    <s v="CATERPILLAR"/>
    <x v="5"/>
    <s v="LH"/>
    <s v="EQ6107"/>
    <n v="3672259"/>
    <s v="SAP3860932"/>
    <n v="7334"/>
    <n v="10000"/>
    <s v="ID S241408-7"/>
    <s v="NO"/>
    <s v="EG07-011049"/>
    <d v="2024-10-21T00:00:00"/>
    <s v="LUIS CHOQUE"/>
    <m/>
    <m/>
    <m/>
    <m/>
    <s v="295124-E"/>
    <m/>
    <x v="93"/>
    <n v="15"/>
    <d v="2024-10-28T00:00:00"/>
    <n v="8"/>
    <s v="295124-C"/>
    <n v="7541.71"/>
    <d v="2024-11-08T00:00:00"/>
    <n v="12"/>
    <m/>
    <n v="4500534227"/>
    <s v="ALTA"/>
    <d v="2024-12-13T00:00:00"/>
    <x v="152"/>
    <s v="DEMORA"/>
    <n v="42"/>
    <s v="295124-IF"/>
    <s v="EG07-001825"/>
    <s v="F001-002262"/>
    <d v="2024-12-13T00:00:00"/>
    <n v="74"/>
    <x v="1"/>
    <n v="466"/>
    <x v="4"/>
    <s v="RELLENADO, BRUÑIDO, BARENADO, CAMBIO DE BARRAS ESCALONADAS"/>
    <s v="F. CANCAMO, F. VASTAGO, RELLENADO, BARRENADO"/>
    <s v="RELLENADOY ESMERILADO DE CARAS LATERALES"/>
    <s v="PULIR"/>
    <m/>
    <m/>
    <m/>
    <m/>
    <m/>
  </r>
  <r>
    <x v="504"/>
    <x v="1"/>
    <x v="26"/>
    <s v="NO"/>
    <s v="CATERPILLAR"/>
    <x v="18"/>
    <m/>
    <s v="EQ6141"/>
    <n v="1003799"/>
    <s v="SAP3842182"/>
    <n v="20286"/>
    <n v="30000"/>
    <s v="ID S241408-2"/>
    <s v="NO"/>
    <s v="EG07-011049"/>
    <d v="2024-11-01T00:00:00"/>
    <s v="IVAN LINGAN"/>
    <m/>
    <m/>
    <m/>
    <m/>
    <s v="295224-E"/>
    <m/>
    <x v="93"/>
    <n v="26"/>
    <d v="2024-11-04T00:00:00"/>
    <n v="4"/>
    <s v="295224-C"/>
    <n v="6843.6"/>
    <d v="2024-11-20T00:00:00"/>
    <n v="17"/>
    <m/>
    <n v="4500534205"/>
    <s v="ALTA"/>
    <d v="2024-12-11T00:00:00"/>
    <x v="147"/>
    <s v="DEMORA"/>
    <n v="24"/>
    <s v="295224-IF"/>
    <s v="EG07-001813"/>
    <s v="F001-002245"/>
    <d v="2024-12-13T00:00:00"/>
    <n v="68"/>
    <x v="1"/>
    <n v="466"/>
    <x v="4"/>
    <s v="BRUÑIR, FABRICAR CANCAMO"/>
    <s v="FABRICAR VASTAGO, CANCAMO "/>
    <s v="PULIR"/>
    <s v="PULIR, SUMINISTRAR TUERCA"/>
    <m/>
    <m/>
    <m/>
    <m/>
    <m/>
  </r>
  <r>
    <x v="505"/>
    <x v="1"/>
    <x v="12"/>
    <s v="SI"/>
    <s v="CATERPILLAR"/>
    <x v="11"/>
    <s v="RH"/>
    <s v="EQ7111"/>
    <n v="4892406"/>
    <s v="SAP3859356"/>
    <n v="6947"/>
    <n v="13000"/>
    <s v="ID S241408-8"/>
    <s v="NO"/>
    <s v="EG07-011049"/>
    <d v="2024-10-21T00:00:00"/>
    <s v="LUIS CHOQUE"/>
    <m/>
    <m/>
    <m/>
    <m/>
    <s v="295324-E"/>
    <m/>
    <x v="93"/>
    <n v="15"/>
    <d v="2024-10-24T00:00:00"/>
    <n v="4"/>
    <s v="295324-C"/>
    <n v="4942.53"/>
    <d v="2024-11-08T00:00:00"/>
    <n v="16"/>
    <m/>
    <n v="4500534231"/>
    <s v="ALTA"/>
    <d v="2024-12-05T00:00:00"/>
    <x v="147"/>
    <s v="DEMORA"/>
    <n v="36"/>
    <s v="295324-IF"/>
    <s v="EG07-001814"/>
    <s v="F001-002246"/>
    <d v="2024-12-13T00:00:00"/>
    <n v="68"/>
    <x v="1"/>
    <n v="466"/>
    <x v="4"/>
    <s v="F. CILINDRO, RELLENADO, BARRENADO"/>
    <s v="F. VASTAGO, RELLENADO, BARRENADO"/>
    <s v="PULIR"/>
    <s v="PULIR"/>
    <m/>
    <m/>
    <m/>
    <m/>
    <m/>
  </r>
  <r>
    <x v="506"/>
    <x v="1"/>
    <x v="6"/>
    <s v="NO"/>
    <s v="CATERPILLAR"/>
    <x v="5"/>
    <s v="LH"/>
    <s v="EQ6106"/>
    <n v="1018614"/>
    <s v="SAP3842133"/>
    <n v="9614"/>
    <n v="18000"/>
    <s v="ID S241408-4"/>
    <s v="NO"/>
    <s v="EG07-011049"/>
    <d v="2024-10-15T00:00:00"/>
    <s v="LUIS HUERTA"/>
    <m/>
    <m/>
    <m/>
    <m/>
    <s v="295424-E"/>
    <m/>
    <x v="93"/>
    <n v="9"/>
    <d v="2024-10-22T00:00:00"/>
    <n v="8"/>
    <s v="295424-C"/>
    <n v="3729.76"/>
    <d v="2024-11-08T00:00:00"/>
    <n v="18"/>
    <m/>
    <n v="4500534211"/>
    <s v="ALTA"/>
    <d v="2024-11-15T00:00:00"/>
    <x v="142"/>
    <s v="DEMORA"/>
    <n v="11"/>
    <s v="295424-IF"/>
    <s v="EG07-001738"/>
    <s v="F001-002210"/>
    <d v="2024-11-21T00:00:00"/>
    <n v="43"/>
    <x v="1"/>
    <n v="466"/>
    <x v="1"/>
    <s v="RELLENADO, BARRENADO, BRUÑIDO"/>
    <s v="RELLENADO, CRMADO, BARRENADO"/>
    <s v="PULIR"/>
    <s v="PULIR"/>
    <m/>
    <m/>
    <m/>
    <m/>
    <m/>
  </r>
  <r>
    <x v="507"/>
    <x v="1"/>
    <x v="2"/>
    <s v="NO"/>
    <s v="CATERPILLAR"/>
    <x v="55"/>
    <m/>
    <s v="EQ8102"/>
    <n v="3751722"/>
    <s v="SAP3862349"/>
    <n v="11945"/>
    <n v="15000"/>
    <s v="ID S241408-6"/>
    <s v="NO"/>
    <s v="EG07-011049"/>
    <d v="2024-10-15T00:00:00"/>
    <s v="LUIS HUERTA"/>
    <m/>
    <m/>
    <m/>
    <m/>
    <s v="295524-E"/>
    <m/>
    <x v="93"/>
    <n v="9"/>
    <d v="2024-10-17T00:00:00"/>
    <n v="3"/>
    <s v="295524-C"/>
    <n v="6139.35"/>
    <d v="2024-11-08T00:00:00"/>
    <n v="23"/>
    <m/>
    <n v="4500534221"/>
    <s v="ALTA"/>
    <d v="2024-11-15T00:00:00"/>
    <x v="142"/>
    <s v="DEMORA"/>
    <n v="11"/>
    <s v="295524-IF"/>
    <s v="EG07-001740"/>
    <s v="F001-002211"/>
    <d v="2024-11-21T00:00:00"/>
    <n v="43"/>
    <x v="1"/>
    <n v="466"/>
    <x v="1"/>
    <s v="RELLENADO, BRUÑIDO, BARRENADO"/>
    <s v="RELLENADO, CROMADO, BARRENADO"/>
    <s v="PULIR"/>
    <s v="PULIR"/>
    <m/>
    <m/>
    <m/>
    <m/>
    <m/>
  </r>
  <r>
    <x v="508"/>
    <x v="1"/>
    <x v="17"/>
    <s v="NO"/>
    <s v="GENERICO"/>
    <x v="56"/>
    <s v="LH"/>
    <n v="1324"/>
    <m/>
    <m/>
    <m/>
    <m/>
    <s v="ID S241400-2"/>
    <s v="NO"/>
    <s v="EG07-011049"/>
    <d v="2024-10-14T00:00:00"/>
    <s v="LUIS HUERTA"/>
    <m/>
    <m/>
    <m/>
    <m/>
    <s v="295624-E"/>
    <m/>
    <x v="93"/>
    <n v="8"/>
    <d v="2024-10-14T00:00:00"/>
    <n v="1"/>
    <s v="295624-C"/>
    <n v="1454.5"/>
    <d v="2025-09-09T00:00:00"/>
    <n v="331"/>
    <m/>
    <s v="C003483910"/>
    <m/>
    <d v="2024-10-26T00:00:00"/>
    <x v="153"/>
    <s v="EN TIEMPO"/>
    <n v="-317"/>
    <s v="295624-IF"/>
    <s v="EG07-001653"/>
    <s v="FALTA GUIA"/>
    <m/>
    <n v="20"/>
    <x v="3"/>
    <n v="466"/>
    <x v="1"/>
    <s v="BRUÑIDO"/>
    <s v="CROMADO"/>
    <s v="PULIR"/>
    <s v="PULIR"/>
    <m/>
    <m/>
    <m/>
    <m/>
    <m/>
  </r>
  <r>
    <x v="509"/>
    <x v="1"/>
    <x v="17"/>
    <s v="NO"/>
    <s v="GENERICO"/>
    <x v="56"/>
    <s v="RH"/>
    <n v="1324"/>
    <m/>
    <m/>
    <m/>
    <m/>
    <s v="ID S241400-2"/>
    <s v="NO"/>
    <s v="EG07-011049"/>
    <d v="2024-10-14T00:00:00"/>
    <s v="LUIS HUERTA"/>
    <m/>
    <m/>
    <m/>
    <m/>
    <s v="295724-E"/>
    <m/>
    <x v="93"/>
    <n v="8"/>
    <d v="2024-10-14T00:00:00"/>
    <n v="1"/>
    <s v="295724-C"/>
    <n v="1454.5"/>
    <d v="2025-09-09T00:00:00"/>
    <n v="331"/>
    <m/>
    <s v="C003483910"/>
    <m/>
    <d v="2024-10-26T00:00:00"/>
    <x v="153"/>
    <s v="EN TIEMPO"/>
    <n v="-317"/>
    <s v="295724-IF"/>
    <s v="EG07-001653"/>
    <s v="FALTA GUIA"/>
    <m/>
    <n v="20"/>
    <x v="3"/>
    <n v="466"/>
    <x v="1"/>
    <s v="BRUÑIDO"/>
    <s v="CROMADO"/>
    <s v="PULIR"/>
    <s v="PULIR"/>
    <m/>
    <m/>
    <m/>
    <m/>
    <m/>
  </r>
  <r>
    <x v="510"/>
    <x v="1"/>
    <x v="72"/>
    <s v="NO"/>
    <s v="GENERICO"/>
    <x v="56"/>
    <s v="LH"/>
    <n v="1324"/>
    <m/>
    <m/>
    <m/>
    <m/>
    <s v="ID S241400-2"/>
    <s v="NO"/>
    <s v="EG07-011049"/>
    <d v="2024-10-14T00:00:00"/>
    <s v="LUIS HUERTA"/>
    <m/>
    <m/>
    <m/>
    <m/>
    <s v="295824-E"/>
    <m/>
    <x v="93"/>
    <n v="8"/>
    <d v="2024-10-14T00:00:00"/>
    <n v="1"/>
    <s v="295824-C"/>
    <n v="609"/>
    <d v="2025-09-09T00:00:00"/>
    <n v="331"/>
    <m/>
    <s v="C003483910"/>
    <m/>
    <d v="2024-10-26T00:00:00"/>
    <x v="153"/>
    <s v="EN TIEMPO"/>
    <n v="-317"/>
    <s v="295824-IF"/>
    <s v="EG07-001653"/>
    <s v="FALTA GUIA"/>
    <m/>
    <n v="20"/>
    <x v="3"/>
    <n v="466"/>
    <x v="1"/>
    <s v="BRUÑIDO"/>
    <s v="CROMADO"/>
    <s v="PULIR"/>
    <s v="PULIR"/>
    <m/>
    <m/>
    <m/>
    <m/>
    <m/>
  </r>
  <r>
    <x v="511"/>
    <x v="1"/>
    <x v="72"/>
    <s v="NO"/>
    <s v="GENERICO"/>
    <x v="56"/>
    <s v="RH"/>
    <n v="1324"/>
    <m/>
    <m/>
    <m/>
    <m/>
    <s v="ID S241400-2"/>
    <s v="NO"/>
    <s v="EG07-011049"/>
    <d v="2024-10-14T00:00:00"/>
    <s v="LUIS HUERTA"/>
    <m/>
    <m/>
    <m/>
    <m/>
    <s v="295924-E"/>
    <m/>
    <x v="93"/>
    <n v="8"/>
    <d v="2024-10-14T00:00:00"/>
    <n v="1"/>
    <s v="295924-C"/>
    <n v="609"/>
    <d v="2025-09-09T00:00:00"/>
    <n v="331"/>
    <m/>
    <s v="C003483910"/>
    <m/>
    <d v="2024-10-26T00:00:00"/>
    <x v="153"/>
    <s v="EN TIEMPO"/>
    <n v="-317"/>
    <s v="295924-IF"/>
    <s v="EG07-001653"/>
    <s v="FALTA GUIA"/>
    <m/>
    <n v="20"/>
    <x v="3"/>
    <n v="466"/>
    <x v="1"/>
    <s v="BRUÑIDO"/>
    <s v="CROMADO"/>
    <s v="PULIR"/>
    <s v="PULIR"/>
    <m/>
    <m/>
    <m/>
    <m/>
    <m/>
  </r>
  <r>
    <x v="512"/>
    <x v="1"/>
    <x v="12"/>
    <s v="SI"/>
    <s v="CATERPILLAR"/>
    <x v="2"/>
    <s v="RH"/>
    <s v="EQ3128"/>
    <n v="2885537"/>
    <s v="SAP3639622"/>
    <n v="21806"/>
    <n v="18000"/>
    <s v="ID S241414-1"/>
    <s v="NO"/>
    <s v="EG07-011049"/>
    <d v="2024-10-21T00:00:00"/>
    <s v="LUIS CHOQUE"/>
    <m/>
    <m/>
    <m/>
    <m/>
    <s v="296024-E"/>
    <m/>
    <x v="93"/>
    <n v="15"/>
    <d v="2024-10-24T00:00:00"/>
    <n v="4"/>
    <s v="296024-C"/>
    <n v="11438.47"/>
    <d v="2024-11-08T00:00:00"/>
    <n v="16"/>
    <m/>
    <n v="4500534334"/>
    <s v="ALTA"/>
    <d v="2024-11-15T00:00:00"/>
    <x v="146"/>
    <s v="DEMORA"/>
    <n v="9"/>
    <s v="296024-IF"/>
    <s v="EG07-001737"/>
    <s v="F001-002212"/>
    <d v="2024-11-21T00:00:00"/>
    <n v="41"/>
    <x v="1"/>
    <n v="466"/>
    <x v="1"/>
    <s v="RELLENADO, BRUÑIDO, BARRENADO"/>
    <s v="RELLENADO, CROMADO, BARRENADO"/>
    <s v="PULIR"/>
    <s v="PULIR"/>
    <m/>
    <m/>
    <m/>
    <m/>
    <m/>
  </r>
  <r>
    <x v="513"/>
    <x v="0"/>
    <x v="5"/>
    <s v="SI"/>
    <s v="KOMATSU"/>
    <x v="3"/>
    <m/>
    <m/>
    <s v="EM8844"/>
    <s v="TRENV007503"/>
    <m/>
    <m/>
    <n v="101206405"/>
    <s v="NO"/>
    <s v="TL04-003225"/>
    <d v="2024-10-15T00:00:00"/>
    <s v="LUIS HUERTA"/>
    <m/>
    <m/>
    <m/>
    <m/>
    <s v="296124-E"/>
    <m/>
    <x v="94"/>
    <n v="6"/>
    <d v="2024-10-15T00:00:00"/>
    <n v="1"/>
    <s v="296124-C"/>
    <n v="18647.23"/>
    <d v="2024-10-15T00:00:00"/>
    <n v="1"/>
    <m/>
    <n v="4400592049"/>
    <s v="ALTA"/>
    <d v="2024-11-22T00:00:00"/>
    <x v="154"/>
    <s v="DEMORA"/>
    <n v="42"/>
    <s v="296124-IF"/>
    <s v="EG07-001760"/>
    <s v="F001-002229"/>
    <d v="2024-11-28T00:00:00"/>
    <n v="47"/>
    <x v="1"/>
    <n v="463"/>
    <x v="1"/>
    <s v="RELLENADO, BRUÑIDO, BARRENADO"/>
    <s v="RELLENADO, CROMADO, BARRENADO"/>
    <s v="PULIR"/>
    <s v="PULIR"/>
    <m/>
    <m/>
    <m/>
    <m/>
    <m/>
  </r>
  <r>
    <x v="514"/>
    <x v="0"/>
    <x v="11"/>
    <s v="NO"/>
    <s v="GENERICO"/>
    <x v="57"/>
    <s v="LH"/>
    <m/>
    <n v="744561135"/>
    <n v="1383421"/>
    <m/>
    <n v="28000"/>
    <m/>
    <s v="NO"/>
    <s v="EG07-00319"/>
    <d v="2024-10-15T00:00:00"/>
    <s v="LUIS CHOQUE"/>
    <m/>
    <m/>
    <m/>
    <m/>
    <s v="296224-E"/>
    <m/>
    <x v="94"/>
    <n v="6"/>
    <d v="2024-10-15T00:00:00"/>
    <n v="1"/>
    <s v="296224-C"/>
    <m/>
    <m/>
    <s v=""/>
    <m/>
    <m/>
    <m/>
    <m/>
    <x v="0"/>
    <m/>
    <m/>
    <m/>
    <m/>
    <m/>
    <m/>
    <n v="463"/>
    <x v="0"/>
    <n v="463"/>
    <x v="0"/>
    <m/>
    <m/>
    <m/>
    <m/>
    <m/>
    <m/>
    <m/>
    <m/>
    <m/>
  </r>
  <r>
    <x v="515"/>
    <x v="0"/>
    <x v="11"/>
    <s v="NO"/>
    <s v="GENERICO"/>
    <x v="57"/>
    <s v="RH"/>
    <m/>
    <n v="744561135"/>
    <n v="1383421"/>
    <m/>
    <n v="28000"/>
    <m/>
    <s v="NO"/>
    <s v="EG07-00319"/>
    <d v="2024-10-15T00:00:00"/>
    <s v="LUIS CHOQUE"/>
    <m/>
    <m/>
    <m/>
    <m/>
    <s v="296324-E"/>
    <m/>
    <x v="94"/>
    <n v="6"/>
    <d v="2024-10-15T00:00:00"/>
    <n v="1"/>
    <s v="296324-C"/>
    <m/>
    <m/>
    <s v=""/>
    <m/>
    <m/>
    <m/>
    <m/>
    <x v="0"/>
    <m/>
    <m/>
    <m/>
    <m/>
    <m/>
    <m/>
    <n v="463"/>
    <x v="0"/>
    <n v="463"/>
    <x v="0"/>
    <m/>
    <m/>
    <m/>
    <m/>
    <m/>
    <m/>
    <m/>
    <m/>
    <m/>
  </r>
  <r>
    <x v="516"/>
    <x v="0"/>
    <x v="73"/>
    <s v="NO"/>
    <s v="KOMATSU"/>
    <x v="46"/>
    <m/>
    <m/>
    <s v="37Z216D15"/>
    <s v="TRENV007236"/>
    <m/>
    <m/>
    <n v="200891861"/>
    <s v="NO"/>
    <s v="TL04-003204"/>
    <d v="2024-10-22T00:00:00"/>
    <s v="LUIS CHOQUE"/>
    <m/>
    <m/>
    <m/>
    <m/>
    <s v="296424-E"/>
    <m/>
    <x v="94"/>
    <n v="13"/>
    <d v="2024-11-11T00:00:00"/>
    <n v="21"/>
    <s v="296424-C"/>
    <n v="16953.86"/>
    <m/>
    <s v=""/>
    <m/>
    <n v="4400590800"/>
    <s v="BAJA"/>
    <m/>
    <x v="0"/>
    <s v=""/>
    <s v=""/>
    <m/>
    <m/>
    <m/>
    <m/>
    <n v="463"/>
    <x v="2"/>
    <n v="463"/>
    <x v="4"/>
    <m/>
    <m/>
    <m/>
    <m/>
    <m/>
    <m/>
    <m/>
    <m/>
    <m/>
  </r>
  <r>
    <x v="517"/>
    <x v="0"/>
    <x v="38"/>
    <s v="SI"/>
    <s v="FMA"/>
    <x v="18"/>
    <m/>
    <s v="CR010"/>
    <s v="80114C001"/>
    <s v="TRENV007142"/>
    <m/>
    <m/>
    <n v="200892368"/>
    <s v="NO"/>
    <s v="TL04-003204"/>
    <d v="2024-10-17T00:00:00"/>
    <s v="LUIS HUERTA"/>
    <m/>
    <m/>
    <m/>
    <m/>
    <s v="296524-E"/>
    <m/>
    <x v="94"/>
    <n v="8"/>
    <d v="2024-10-22T00:00:00"/>
    <n v="6"/>
    <s v="296524-C"/>
    <n v="5318.64"/>
    <d v="2024-10-30T00:00:00"/>
    <n v="9"/>
    <m/>
    <n v="4400590526"/>
    <s v="MEDIA"/>
    <d v="2024-11-20T00:00:00"/>
    <x v="155"/>
    <s v="DEMORA"/>
    <n v="28"/>
    <s v="296524-IF"/>
    <s v="EG07-001770"/>
    <s v="F001-002248"/>
    <d v="2024-12-13T00:00:00"/>
    <n v="48"/>
    <x v="1"/>
    <n v="463"/>
    <x v="4"/>
    <s v="F. TUBO, RELLENADO , BARRENADO"/>
    <s v="RELLENADO, CROMADO, BARRENADO"/>
    <s v="PULIR"/>
    <s v="PULIR"/>
    <m/>
    <m/>
    <m/>
    <m/>
    <m/>
  </r>
  <r>
    <x v="518"/>
    <x v="0"/>
    <x v="67"/>
    <s v="NO"/>
    <s v="FMA"/>
    <x v="18"/>
    <m/>
    <s v="CR010"/>
    <s v="80109C001"/>
    <s v="TRENV006670"/>
    <m/>
    <m/>
    <n v="200890490"/>
    <s v="NO"/>
    <s v="TL04-003204"/>
    <d v="2024-10-18T00:00:00"/>
    <s v="LUIS CHOQUE"/>
    <m/>
    <m/>
    <m/>
    <m/>
    <s v="296624-E"/>
    <m/>
    <x v="94"/>
    <n v="9"/>
    <d v="2024-10-24T00:00:00"/>
    <n v="7"/>
    <s v="296624-C"/>
    <n v="5759.21"/>
    <d v="2024-10-30T00:00:00"/>
    <n v="7"/>
    <m/>
    <n v="4400590530"/>
    <s v="MEDIA"/>
    <d v="2024-11-19T00:00:00"/>
    <x v="154"/>
    <s v="DEMORA"/>
    <n v="27"/>
    <s v="296624-IF"/>
    <s v="EG07-001761"/>
    <s v="F001-002251"/>
    <d v="2024-12-13T00:00:00"/>
    <n v="47"/>
    <x v="1"/>
    <n v="463"/>
    <x v="4"/>
    <s v="RELLENADO, BRUÑIDO, BARRENADO"/>
    <s v="F. BARRA, RELLENADO, BARRENADO"/>
    <s v="PULIR"/>
    <s v="PULIR"/>
    <m/>
    <m/>
    <m/>
    <m/>
    <m/>
  </r>
  <r>
    <x v="519"/>
    <x v="0"/>
    <x v="20"/>
    <s v="NO"/>
    <s v="CATERPILLAR"/>
    <x v="15"/>
    <m/>
    <m/>
    <s v="582-7096"/>
    <s v="TRENV007135"/>
    <m/>
    <m/>
    <n v="101073952"/>
    <s v="NO"/>
    <s v="TL04-003204"/>
    <d v="2024-10-21T00:00:00"/>
    <s v="LUIS HUERTA"/>
    <m/>
    <m/>
    <m/>
    <m/>
    <s v="296724-E"/>
    <m/>
    <x v="94"/>
    <n v="12"/>
    <d v="2024-10-23T00:00:00"/>
    <n v="3"/>
    <s v="296724-C"/>
    <n v="20091.169999999998"/>
    <d v="2024-10-24T00:00:00"/>
    <n v="2"/>
    <m/>
    <n v="4400590529"/>
    <s v="MEDIA"/>
    <d v="2024-12-04T00:00:00"/>
    <x v="156"/>
    <s v="DEMORA"/>
    <n v="64"/>
    <s v="296724-IF"/>
    <s v="EG07-001843"/>
    <s v="F001-002298"/>
    <d v="2025-01-17T00:00:00"/>
    <n v="78"/>
    <x v="1"/>
    <n v="463"/>
    <x v="4"/>
    <s v="RELLENADO, BRUÑIDO, BARRENADO"/>
    <s v="F. CANCAMO, F. BARRA, BARRENADO"/>
    <s v="PULIR"/>
    <s v="PULIR"/>
    <m/>
    <m/>
    <m/>
    <m/>
    <m/>
  </r>
  <r>
    <x v="520"/>
    <x v="0"/>
    <x v="12"/>
    <s v="SI"/>
    <s v="KOMATSU"/>
    <x v="3"/>
    <m/>
    <m/>
    <s v="EM0241"/>
    <s v="TRENV005580"/>
    <m/>
    <m/>
    <n v="101166133"/>
    <s v="NO"/>
    <s v="TL04-003204"/>
    <d v="2024-10-16T00:00:00"/>
    <s v="LUIS HUERTA"/>
    <m/>
    <m/>
    <m/>
    <m/>
    <s v="296824-E"/>
    <m/>
    <x v="94"/>
    <n v="7"/>
    <d v="2024-10-22T00:00:00"/>
    <n v="7"/>
    <s v="296824-C"/>
    <n v="2783.14"/>
    <d v="2024-10-30T00:00:00"/>
    <n v="9"/>
    <m/>
    <n v="4400591210"/>
    <s v="BAJA"/>
    <d v="2024-11-19T00:00:00"/>
    <x v="157"/>
    <s v="EN TIEMPO"/>
    <n v="21"/>
    <s v="296824-IF"/>
    <s v="EG07-001741"/>
    <s v="F001-002227"/>
    <d v="2024-11-28T00:00:00"/>
    <n v="41"/>
    <x v="1"/>
    <n v="463"/>
    <x v="1"/>
    <s v="RELLENADO, BRUÑIDO, BARRENADO"/>
    <s v="RELLENADO, CROMADO, BARRENADO"/>
    <s v="PULIR"/>
    <s v="PULIR"/>
    <m/>
    <m/>
    <m/>
    <m/>
    <m/>
  </r>
  <r>
    <x v="521"/>
    <x v="0"/>
    <x v="12"/>
    <s v="SI"/>
    <s v="KOMATSU"/>
    <x v="33"/>
    <m/>
    <s v="HT115"/>
    <s v="58B5000400"/>
    <s v="TRENV005417"/>
    <m/>
    <n v="12000"/>
    <n v="101146532"/>
    <s v="NO"/>
    <s v="TL04-003204"/>
    <d v="2024-10-16T00:00:00"/>
    <s v="LUIS HUERTA"/>
    <m/>
    <m/>
    <m/>
    <m/>
    <s v="296924-E"/>
    <m/>
    <x v="94"/>
    <n v="7"/>
    <d v="2024-10-22T00:00:00"/>
    <n v="7"/>
    <s v="296924-C"/>
    <n v="5243.31"/>
    <d v="2024-10-30T00:00:00"/>
    <n v="9"/>
    <m/>
    <n v="4400591211"/>
    <s v="ALTA"/>
    <d v="2024-11-19T00:00:00"/>
    <x v="157"/>
    <s v="EN TIEMPO"/>
    <n v="21"/>
    <s v="296924-IF"/>
    <s v="EG07-001742"/>
    <s v="F001-002219"/>
    <d v="2024-11-28T00:00:00"/>
    <n v="41"/>
    <x v="1"/>
    <n v="463"/>
    <x v="1"/>
    <s v="RELLENADO, BRUÑIDO, BARRENADO"/>
    <s v="RELLENADO, CROMADO, BARRENADO"/>
    <s v="PULIR"/>
    <s v="PULIR"/>
    <m/>
    <m/>
    <m/>
    <m/>
    <m/>
  </r>
  <r>
    <x v="522"/>
    <x v="1"/>
    <x v="14"/>
    <s v="NO"/>
    <s v="CATERPILLAR"/>
    <x v="0"/>
    <s v="LH"/>
    <s v="EQ7107"/>
    <n v="2767646"/>
    <s v="SAP3884184"/>
    <n v="1626"/>
    <n v="15000"/>
    <s v="ID S241458-1"/>
    <s v="SI"/>
    <s v="EG07-0011158"/>
    <d v="2024-11-25T00:00:00"/>
    <s v="LUIS CHOQUE"/>
    <m/>
    <m/>
    <m/>
    <m/>
    <s v="297024-E"/>
    <m/>
    <x v="95"/>
    <n v="43"/>
    <d v="2024-12-13T00:00:00"/>
    <n v="19"/>
    <s v="297024-C"/>
    <n v="2729.8"/>
    <d v="2025-01-05T00:00:00"/>
    <n v="24"/>
    <m/>
    <n v="4500535731"/>
    <s v="ALTA"/>
    <d v="2025-01-28T00:00:00"/>
    <x v="158"/>
    <s v="DEMORA"/>
    <n v="25"/>
    <s v="307024-IF"/>
    <s v="EG07-001935"/>
    <s v="F001-002326"/>
    <d v="2025-02-07T00:00:00"/>
    <n v="108"/>
    <x v="1"/>
    <n v="459"/>
    <x v="4"/>
    <s v="BRUÑIDO, RECTIFICAR ROSCA"/>
    <s v="CROMADO"/>
    <s v="CAMBIO"/>
    <s v="PULIR"/>
    <m/>
    <m/>
    <m/>
    <s v="COMPLETO PARA ARMADO"/>
    <m/>
  </r>
  <r>
    <x v="523"/>
    <x v="1"/>
    <x v="15"/>
    <s v="SI"/>
    <s v="CATERPILLAR"/>
    <x v="5"/>
    <s v="LH"/>
    <s v="EQ6108"/>
    <n v="2520471"/>
    <s v="SAP3820620"/>
    <n v="1879"/>
    <n v="10000"/>
    <s v="ID S241445-1"/>
    <s v="SI"/>
    <s v="EG07-0011158"/>
    <d v="2024-10-22T00:00:00"/>
    <s v="LUIS CHOQUE"/>
    <m/>
    <m/>
    <m/>
    <m/>
    <s v="297124-E"/>
    <m/>
    <x v="95"/>
    <n v="9"/>
    <d v="2024-11-04T00:00:00"/>
    <n v="14"/>
    <s v="297124-C"/>
    <n v="6273.11"/>
    <d v="2024-11-20T00:00:00"/>
    <n v="17"/>
    <m/>
    <n v="4500535158"/>
    <s v="ALTA"/>
    <d v="2024-12-03T00:00:00"/>
    <x v="140"/>
    <s v="DEMORA"/>
    <n v="15"/>
    <m/>
    <s v="EG07-001790"/>
    <s v="F001-002247"/>
    <d v="2024-12-13T00:00:00"/>
    <n v="52"/>
    <x v="1"/>
    <n v="459"/>
    <x v="4"/>
    <s v="RELLENADO Y BARRENADO DE PIVOTANTES, CAMBIO DE TUBO"/>
    <s v="RELLENADO Y BARRENADO DE VASTAGO, CAMBIO DE VASTAGO"/>
    <s v="PULIR"/>
    <s v="PULIR"/>
    <m/>
    <m/>
    <m/>
    <m/>
    <m/>
  </r>
  <r>
    <x v="524"/>
    <x v="0"/>
    <x v="6"/>
    <s v="SI"/>
    <s v="CATERPILLAR"/>
    <x v="0"/>
    <m/>
    <m/>
    <s v="113-7754"/>
    <s v="TRENV00007131"/>
    <m/>
    <n v="10000"/>
    <n v="101205678"/>
    <s v="SI"/>
    <s v="TL04-003223"/>
    <d v="2024-10-23T00:00:00"/>
    <s v="LUIS CHOQUE"/>
    <m/>
    <m/>
    <m/>
    <m/>
    <s v="297224-E"/>
    <m/>
    <x v="19"/>
    <n v="9"/>
    <d v="2024-10-29T00:00:00"/>
    <n v="7"/>
    <s v="297224-C"/>
    <n v="3616.22"/>
    <d v="2024-10-30T00:00:00"/>
    <n v="2"/>
    <m/>
    <n v="4400591721"/>
    <s v="ALTA"/>
    <d v="2024-12-03T00:00:00"/>
    <x v="141"/>
    <s v="DEMORA"/>
    <n v="49"/>
    <s v="297224-IF"/>
    <s v="EG07-001817"/>
    <s v="F001-002270"/>
    <d v="2025-01-06T00:00:00"/>
    <n v="64"/>
    <x v="1"/>
    <n v="458"/>
    <x v="4"/>
    <s v="C. TUBO"/>
    <s v="C. BARRA, RELLENADO Y BARRENADO"/>
    <s v="RECTIFICADO"/>
    <s v="PULIR"/>
    <m/>
    <m/>
    <m/>
    <m/>
    <m/>
  </r>
  <r>
    <x v="525"/>
    <x v="0"/>
    <x v="20"/>
    <s v="SI"/>
    <s v="CATERPILLAR"/>
    <x v="17"/>
    <m/>
    <m/>
    <n v="5827096"/>
    <s v="TRENV00007470"/>
    <m/>
    <m/>
    <n v="101207496"/>
    <s v="NO"/>
    <s v="TL04-003223"/>
    <d v="2024-10-23T00:00:00"/>
    <s v="LUIS CHOQUE"/>
    <m/>
    <m/>
    <m/>
    <m/>
    <s v="297324-E"/>
    <m/>
    <x v="19"/>
    <n v="9"/>
    <d v="2024-10-23T00:00:00"/>
    <n v="1"/>
    <s v="297324-C"/>
    <n v="15241.17"/>
    <d v="2024-10-24T00:00:00"/>
    <n v="2"/>
    <m/>
    <n v="4400591719"/>
    <s v="MEDIA"/>
    <d v="2024-11-27T00:00:00"/>
    <x v="133"/>
    <s v="DEMORA"/>
    <n v="37"/>
    <s v="297324-IF"/>
    <s v="EG07-001778"/>
    <s v="F001-002254"/>
    <d v="2024-12-13T00:00:00"/>
    <n v="46"/>
    <x v="1"/>
    <n v="458"/>
    <x v="1"/>
    <s v="RELLENADO, BRUÑIDO, BARRENADO"/>
    <s v="RELLENADO, CROMADO, BARRENADO"/>
    <s v="PULIR"/>
    <s v="PULIR"/>
    <m/>
    <m/>
    <m/>
    <m/>
    <m/>
  </r>
  <r>
    <x v="526"/>
    <x v="0"/>
    <x v="10"/>
    <s v="SI"/>
    <s v="CATERPILLAR"/>
    <x v="13"/>
    <m/>
    <m/>
    <s v="6E-1244"/>
    <s v="TRENV00007464"/>
    <m/>
    <n v="8000"/>
    <n v="101012061"/>
    <s v="NO"/>
    <s v="TL04-003223"/>
    <d v="2024-10-22T00:00:00"/>
    <s v="LUIS CHOQUE"/>
    <m/>
    <m/>
    <m/>
    <m/>
    <s v="297424-E"/>
    <m/>
    <x v="19"/>
    <n v="8"/>
    <d v="2024-10-29T00:00:00"/>
    <n v="8"/>
    <s v="297424-C"/>
    <n v="2030.5"/>
    <d v="2024-10-30T00:00:00"/>
    <n v="2"/>
    <m/>
    <n v="4400591717"/>
    <s v="ALTA"/>
    <d v="2024-11-15T00:00:00"/>
    <x v="157"/>
    <s v="DEMORA"/>
    <n v="21"/>
    <s v="297424-IF"/>
    <s v="EG07-001743"/>
    <s v="F001-002220"/>
    <d v="2024-11-28T00:00:00"/>
    <n v="36"/>
    <x v="1"/>
    <n v="458"/>
    <x v="1"/>
    <s v="RELLENADO, BRUÑIDO, BARRENADO"/>
    <s v="RELLENADO, CROMADO, BARRENADO"/>
    <s v="PULIR"/>
    <s v="PULIR"/>
    <m/>
    <m/>
    <m/>
    <m/>
    <m/>
  </r>
  <r>
    <x v="527"/>
    <x v="0"/>
    <x v="3"/>
    <s v="NO"/>
    <s v="KOMATSU"/>
    <x v="4"/>
    <m/>
    <m/>
    <s v="PC2732"/>
    <s v="TA198171"/>
    <m/>
    <n v="30000"/>
    <n v="101058314"/>
    <s v="NO"/>
    <s v="TL04-001416"/>
    <m/>
    <m/>
    <m/>
    <m/>
    <m/>
    <m/>
    <m/>
    <m/>
    <x v="18"/>
    <s v="POR EVALUAR"/>
    <m/>
    <s v="POR COTIZAR"/>
    <m/>
    <m/>
    <m/>
    <s v=""/>
    <m/>
    <m/>
    <s v="ALTA"/>
    <m/>
    <x v="0"/>
    <s v=""/>
    <s v=""/>
    <m/>
    <m/>
    <m/>
    <m/>
    <n v="696"/>
    <x v="0"/>
    <n v="696"/>
    <x v="1"/>
    <m/>
    <m/>
    <m/>
    <m/>
    <m/>
    <m/>
    <m/>
    <m/>
    <m/>
  </r>
  <r>
    <x v="528"/>
    <x v="0"/>
    <x v="15"/>
    <s v="SI"/>
    <s v="KOMATSU"/>
    <x v="10"/>
    <m/>
    <m/>
    <s v="707G300180SG"/>
    <s v="TRENV00007490"/>
    <m/>
    <n v="12000"/>
    <n v="101204787"/>
    <s v="NO"/>
    <s v="TL04-003223"/>
    <d v="2024-10-22T00:00:00"/>
    <s v="LUIS CHOQUE"/>
    <m/>
    <m/>
    <m/>
    <m/>
    <s v="297624-E"/>
    <m/>
    <x v="19"/>
    <n v="8"/>
    <d v="2024-10-29T00:00:00"/>
    <n v="8"/>
    <s v="297624-C"/>
    <n v="4757.42"/>
    <d v="2024-10-30T00:00:00"/>
    <n v="2"/>
    <m/>
    <n v="4400592052"/>
    <s v="MEDIA"/>
    <d v="2024-11-19T00:00:00"/>
    <x v="155"/>
    <s v="DEMORA"/>
    <n v="28"/>
    <s v="297624-IF"/>
    <s v="EG07-001771"/>
    <s v="F001-002251"/>
    <d v="2024-12-13T00:00:00"/>
    <n v="43"/>
    <x v="1"/>
    <n v="458"/>
    <x v="1"/>
    <s v="BRUÑIDO, FABRICAR BOCINAS "/>
    <s v="RELLENADO, CROMADO, BARRENADO"/>
    <s v="RECTIFICADO"/>
    <s v="PULIR"/>
    <m/>
    <m/>
    <m/>
    <m/>
    <m/>
  </r>
  <r>
    <x v="529"/>
    <x v="0"/>
    <x v="12"/>
    <s v="SI"/>
    <s v="KOMATSU"/>
    <x v="3"/>
    <m/>
    <m/>
    <s v="EM0241"/>
    <s v="TRENV00007500"/>
    <m/>
    <m/>
    <n v="101152695"/>
    <s v="NO"/>
    <s v="TL04-003223"/>
    <d v="2024-10-17T00:00:00"/>
    <s v="LUIS HUERTA"/>
    <m/>
    <m/>
    <m/>
    <m/>
    <s v="297724-E"/>
    <m/>
    <x v="19"/>
    <n v="3"/>
    <d v="2024-10-22T00:00:00"/>
    <n v="6"/>
    <s v="297724-C"/>
    <n v="2783.14"/>
    <d v="2024-10-30T00:00:00"/>
    <n v="9"/>
    <m/>
    <n v="4400592055"/>
    <s v="BAJA"/>
    <d v="2024-11-12T00:00:00"/>
    <x v="138"/>
    <s v="DEMORA"/>
    <n v="15"/>
    <s v="297724-IF"/>
    <s v="EG07-001724"/>
    <s v="F001-002221"/>
    <d v="2024-11-28T00:00:00"/>
    <n v="30"/>
    <x v="1"/>
    <n v="458"/>
    <x v="1"/>
    <s v="RELLENADO, BRUÑIDO, BARRENADO"/>
    <s v="RELLENADO, CROMADO. BARRENADO"/>
    <s v="PULIR"/>
    <s v="PULIR"/>
    <m/>
    <m/>
    <m/>
    <m/>
    <m/>
  </r>
  <r>
    <x v="530"/>
    <x v="0"/>
    <x v="12"/>
    <s v="SI"/>
    <s v="KOMATSU"/>
    <x v="3"/>
    <m/>
    <m/>
    <s v="EM0241"/>
    <s v="TRENV00007497"/>
    <m/>
    <m/>
    <n v="101178755"/>
    <s v="NO"/>
    <s v="TL04-003223"/>
    <d v="2024-10-21T00:00:00"/>
    <s v="LUIS HUERTA"/>
    <m/>
    <m/>
    <m/>
    <m/>
    <s v="297824-E"/>
    <m/>
    <x v="19"/>
    <n v="7"/>
    <d v="2024-10-24T00:00:00"/>
    <n v="4"/>
    <s v="297824-C"/>
    <n v="5063.1400000000003"/>
    <d v="2024-10-30T00:00:00"/>
    <n v="7"/>
    <m/>
    <n v="4400592057"/>
    <s v="BAJA"/>
    <d v="2024-11-18T00:00:00"/>
    <x v="157"/>
    <s v="DEMORA"/>
    <n v="21"/>
    <s v="297824-IF"/>
    <s v="EG07-001744"/>
    <s v="F001-002222"/>
    <d v="2024-11-28T00:00:00"/>
    <n v="36"/>
    <x v="1"/>
    <n v="458"/>
    <x v="4"/>
    <s v="RELLENADO, BRUÑIDO, BARRENADO"/>
    <s v="RELLENADO, CROMADO, BARRENADO"/>
    <s v="RECTIFICAR"/>
    <s v="FABRICAR"/>
    <m/>
    <m/>
    <m/>
    <m/>
    <m/>
  </r>
  <r>
    <x v="531"/>
    <x v="0"/>
    <x v="3"/>
    <s v="SI"/>
    <s v="KOMATSU"/>
    <x v="3"/>
    <m/>
    <m/>
    <s v="PC2732"/>
    <s v="TRENV00007494"/>
    <m/>
    <n v="30000"/>
    <n v="101209102"/>
    <s v="NO"/>
    <s v="TL04-003223"/>
    <d v="2024-10-22T00:00:00"/>
    <s v="LUIS HUERTA"/>
    <m/>
    <m/>
    <m/>
    <m/>
    <s v="297924-E"/>
    <m/>
    <x v="19"/>
    <n v="8"/>
    <d v="2024-10-24T00:00:00"/>
    <n v="3"/>
    <s v="297924-C"/>
    <n v="5489.15"/>
    <d v="2024-10-30T00:00:00"/>
    <n v="7"/>
    <m/>
    <n v="4400592059"/>
    <s v="ALTA"/>
    <d v="2024-11-07T00:00:00"/>
    <x v="136"/>
    <s v="DEMORA"/>
    <n v="10"/>
    <s v="297924-IF"/>
    <s v="EG07-001708"/>
    <s v="F001-002218"/>
    <d v="2024-11-28T00:00:00"/>
    <n v="25"/>
    <x v="1"/>
    <n v="458"/>
    <x v="1"/>
    <s v="BRUÑIDO"/>
    <m/>
    <s v="PULIR"/>
    <s v="PULIR"/>
    <m/>
    <m/>
    <m/>
    <m/>
    <m/>
  </r>
  <r>
    <x v="532"/>
    <x v="0"/>
    <x v="5"/>
    <s v="SI"/>
    <s v="KOMATSU"/>
    <x v="4"/>
    <m/>
    <s v="HT102"/>
    <s v="58B500400"/>
    <s v="TRENV005417"/>
    <s v="-"/>
    <n v="30000"/>
    <n v="100961064"/>
    <s v="NO"/>
    <s v="TL04-003204"/>
    <d v="2024-10-21T00:00:00"/>
    <s v="LUIS HUERTA"/>
    <m/>
    <m/>
    <m/>
    <m/>
    <s v="298024-E"/>
    <m/>
    <x v="96"/>
    <n v="6"/>
    <d v="2024-10-24T00:00:00"/>
    <n v="4"/>
    <s v="298024-C"/>
    <n v="17622.52"/>
    <d v="2024-10-30T00:00:00"/>
    <n v="7"/>
    <m/>
    <n v="4400591209"/>
    <s v="ALTA"/>
    <d v="2024-11-21T00:00:00"/>
    <x v="154"/>
    <s v="DEMORA"/>
    <n v="27"/>
    <s v="298024-IF"/>
    <s v="EG07-001762"/>
    <s v="F001-002230"/>
    <d v="2024-11-28T00:00:00"/>
    <n v="41"/>
    <x v="1"/>
    <n v="457"/>
    <x v="1"/>
    <s v="RELLENADO, BRUÑIDO, BARRENADO"/>
    <s v="RELLENADO, CROMADO, BARRENADO"/>
    <s v="PULIR"/>
    <s v="PULIR"/>
    <m/>
    <m/>
    <m/>
    <m/>
    <m/>
  </r>
  <r>
    <x v="533"/>
    <x v="1"/>
    <x v="10"/>
    <s v="SI"/>
    <s v="CATERPILLAR"/>
    <x v="7"/>
    <s v="LH"/>
    <s v="EQ3083"/>
    <s v="9T8912"/>
    <s v="SAP3897581"/>
    <n v="18503"/>
    <n v="18000"/>
    <s v="ID S241460-1"/>
    <s v="NO"/>
    <s v="EG07-001627"/>
    <d v="2024-10-24T00:00:00"/>
    <s v="LUIS CHOQUE"/>
    <m/>
    <m/>
    <m/>
    <m/>
    <s v="298124-E"/>
    <m/>
    <x v="97"/>
    <n v="7"/>
    <d v="2024-11-04T00:00:00"/>
    <n v="12"/>
    <s v="298124-C"/>
    <n v="7493.98"/>
    <d v="2024-11-20T00:00:00"/>
    <n v="17"/>
    <m/>
    <n v="4500535824"/>
    <s v="ALTA"/>
    <d v="2024-11-21T00:00:00"/>
    <x v="151"/>
    <s v="EN TIEMPO"/>
    <n v="2"/>
    <s v="298124-IF"/>
    <s v="EG07-001755"/>
    <s v="F001-002235"/>
    <d v="2024-12-06T00:00:00"/>
    <n v="35"/>
    <x v="1"/>
    <n v="455"/>
    <x v="1"/>
    <s v="RELLENADO, BRUÑIDO, BARRENADO"/>
    <s v="RELLENADO, CROMADO, BARRENADO"/>
    <s v="PULIR"/>
    <s v="PULIR"/>
    <m/>
    <m/>
    <m/>
    <m/>
    <m/>
  </r>
  <r>
    <x v="534"/>
    <x v="0"/>
    <x v="46"/>
    <s v="SI"/>
    <s v="CATERPILLAR"/>
    <x v="11"/>
    <m/>
    <m/>
    <n v="4421908"/>
    <s v="TRENV00007864"/>
    <m/>
    <n v="6000"/>
    <n v="101138712"/>
    <s v="NO"/>
    <s v="TL04-003253"/>
    <d v="2024-10-30T00:00:00"/>
    <s v="LUIS HUERTA"/>
    <m/>
    <m/>
    <m/>
    <m/>
    <s v="298224-E"/>
    <m/>
    <x v="98"/>
    <n v="10"/>
    <d v="2024-10-30T00:00:00"/>
    <n v="1"/>
    <s v="298224-C"/>
    <n v="22781.59"/>
    <d v="2024-11-09T00:00:00"/>
    <n v="11"/>
    <m/>
    <n v="4400592888"/>
    <s v="BAJA"/>
    <d v="2024-11-22T00:00:00"/>
    <x v="154"/>
    <s v="DEMORA"/>
    <n v="17"/>
    <s v="298224-IF"/>
    <s v="EG07-001763"/>
    <s v="F001-002231"/>
    <d v="2024-11-28T00:00:00"/>
    <n v="36"/>
    <x v="1"/>
    <n v="452"/>
    <x v="1"/>
    <s v="PULIR"/>
    <m/>
    <s v="PULIR"/>
    <s v="PULIR"/>
    <m/>
    <m/>
    <m/>
    <m/>
    <m/>
  </r>
  <r>
    <x v="535"/>
    <x v="0"/>
    <x v="46"/>
    <s v="SI"/>
    <s v="CATERPILLAR"/>
    <x v="11"/>
    <m/>
    <m/>
    <n v="4421909"/>
    <s v="TRENV00007858"/>
    <m/>
    <n v="6000"/>
    <n v="101053471"/>
    <s v="NO"/>
    <s v="TL04-003253"/>
    <d v="2024-10-30T00:00:00"/>
    <s v="LUIS HUERTA"/>
    <m/>
    <m/>
    <m/>
    <m/>
    <s v="298324-E"/>
    <m/>
    <x v="98"/>
    <n v="10"/>
    <d v="2024-10-30T00:00:00"/>
    <n v="1"/>
    <s v="298324-C"/>
    <n v="22781.59"/>
    <d v="2024-11-09T00:00:00"/>
    <n v="11"/>
    <m/>
    <n v="4400592897"/>
    <s v="BAJA"/>
    <d v="2024-11-22T00:00:00"/>
    <x v="155"/>
    <s v="DEMORA"/>
    <n v="18"/>
    <s v="298324-IF"/>
    <s v="EG07-001772"/>
    <s v="F001-002232"/>
    <d v="2024-11-28T00:00:00"/>
    <n v="37"/>
    <x v="1"/>
    <n v="452"/>
    <x v="1"/>
    <s v="PULIR"/>
    <m/>
    <s v="PULIR"/>
    <s v="PULIR"/>
    <m/>
    <m/>
    <m/>
    <m/>
    <m/>
  </r>
  <r>
    <x v="536"/>
    <x v="0"/>
    <x v="12"/>
    <s v="SI"/>
    <s v="KOMATSU"/>
    <x v="3"/>
    <m/>
    <s v="HT041"/>
    <s v="EM0241"/>
    <s v="TRENV00007839"/>
    <m/>
    <m/>
    <n v="101205394"/>
    <s v="NO"/>
    <s v="TL04-003253"/>
    <d v="2024-10-22T00:00:00"/>
    <s v="LUIS HUERTA"/>
    <m/>
    <m/>
    <m/>
    <m/>
    <s v="298424-E"/>
    <m/>
    <x v="98"/>
    <n v="2"/>
    <d v="2024-10-24T00:00:00"/>
    <n v="3"/>
    <s v="298424-C"/>
    <n v="2783.14"/>
    <d v="2024-10-30T00:00:00"/>
    <n v="7"/>
    <m/>
    <n v="4400592916"/>
    <s v="BAJA"/>
    <d v="2024-11-19T00:00:00"/>
    <x v="157"/>
    <s v="EN TIEMPO"/>
    <n v="21"/>
    <s v="298424-IF"/>
    <s v="EG07-001745"/>
    <s v="F001-002223"/>
    <d v="2024-11-28T00:00:00"/>
    <n v="30"/>
    <x v="1"/>
    <n v="452"/>
    <x v="1"/>
    <s v="RELLENADO, BRUÑIDO, BARRENADO"/>
    <s v="RELLENADO, CROMADO, BARRENADO"/>
    <s v="RECTIFICAR"/>
    <s v="PULIR"/>
    <m/>
    <m/>
    <m/>
    <m/>
    <m/>
  </r>
  <r>
    <x v="537"/>
    <x v="0"/>
    <x v="12"/>
    <s v="SI"/>
    <s v="KOMATSU"/>
    <x v="3"/>
    <m/>
    <s v="HT028"/>
    <s v="EM0241"/>
    <s v="TRENV00007845"/>
    <m/>
    <m/>
    <n v="101212540"/>
    <s v="NO"/>
    <s v="TL04-003253"/>
    <d v="2024-10-22T00:00:00"/>
    <s v="LUIS HUERTA"/>
    <m/>
    <m/>
    <m/>
    <m/>
    <s v="298524-E"/>
    <m/>
    <x v="98"/>
    <n v="2"/>
    <d v="2024-10-24T00:00:00"/>
    <n v="3"/>
    <s v="298524-C"/>
    <n v="2783.14"/>
    <d v="2024-10-30T00:00:00"/>
    <n v="7"/>
    <m/>
    <n v="4400592915"/>
    <s v="BAJA"/>
    <d v="2024-11-14T00:00:00"/>
    <x v="138"/>
    <s v="EN TIEMPO"/>
    <n v="15"/>
    <s v="298524-IF"/>
    <s v="EG07-001725"/>
    <s v="F001-002224"/>
    <d v="2024-11-28T00:00:00"/>
    <n v="24"/>
    <x v="1"/>
    <n v="452"/>
    <x v="1"/>
    <s v="RELLENADO, BRUÑIDO, BARRENADO"/>
    <s v="RELLENADO, CROMADO, BARRENADO"/>
    <s v="RECTIFICAR"/>
    <s v="PULIR"/>
    <m/>
    <m/>
    <m/>
    <m/>
    <m/>
  </r>
  <r>
    <x v="538"/>
    <x v="0"/>
    <x v="0"/>
    <s v="SI"/>
    <s v="CATERPILLAR"/>
    <x v="0"/>
    <m/>
    <m/>
    <s v="507-2438"/>
    <s v="TRENV00007861"/>
    <m/>
    <m/>
    <n v="101074796"/>
    <s v="NO"/>
    <s v="TL04-003253"/>
    <d v="2024-10-25T00:00:00"/>
    <s v="LUIS CHOQUE"/>
    <m/>
    <m/>
    <m/>
    <m/>
    <s v="298624-E"/>
    <m/>
    <x v="98"/>
    <n v="5"/>
    <d v="2024-11-04T00:00:00"/>
    <n v="11"/>
    <s v="298624-C"/>
    <n v="6064.85"/>
    <d v="2024-11-09T00:00:00"/>
    <n v="6"/>
    <m/>
    <n v="4400592901"/>
    <s v="ALTA"/>
    <d v="2024-12-20T00:00:00"/>
    <x v="159"/>
    <s v="DEMORA"/>
    <n v="60"/>
    <s v="298624-IF"/>
    <s v="EG07-001861"/>
    <s v="F001-002299"/>
    <d v="2025-01-17T00:00:00"/>
    <n v="79"/>
    <x v="1"/>
    <n v="452"/>
    <x v="4"/>
    <s v="RELLENADO, BRULIDO, BARRENADO"/>
    <s v="F. CANCAMO, FABRICAR VASTAGO"/>
    <s v="RECTIFICAR"/>
    <s v="PULIR"/>
    <m/>
    <m/>
    <m/>
    <m/>
    <m/>
  </r>
  <r>
    <x v="539"/>
    <x v="0"/>
    <x v="6"/>
    <s v="SI"/>
    <s v="CATERPILLAR"/>
    <x v="0"/>
    <m/>
    <m/>
    <s v="113-7754"/>
    <s v="TRENV00007867"/>
    <m/>
    <n v="10000"/>
    <n v="101047984"/>
    <s v="NO"/>
    <s v="TL04-003253"/>
    <d v="2024-10-23T00:00:00"/>
    <s v="LUIS CHOQUE"/>
    <m/>
    <m/>
    <m/>
    <m/>
    <s v="298724-E"/>
    <m/>
    <x v="98"/>
    <n v="3"/>
    <d v="2024-10-29T00:00:00"/>
    <n v="7"/>
    <s v="298724-C"/>
    <n v="1963.88"/>
    <d v="2024-10-30T00:00:00"/>
    <n v="2"/>
    <m/>
    <n v="4400592886"/>
    <s v="ALTA"/>
    <d v="2024-12-03T00:00:00"/>
    <x v="141"/>
    <s v="DEMORA"/>
    <n v="49"/>
    <s v="298724-IF"/>
    <s v="EG07-001816"/>
    <s v="F001-002283"/>
    <d v="2025-01-06T00:00:00"/>
    <n v="58"/>
    <x v="1"/>
    <n v="452"/>
    <x v="4"/>
    <s v="BRUÑIDO"/>
    <s v="C. BARRA, RELLENADO Y BARRENADO"/>
    <s v="PULIR"/>
    <s v="PULIR"/>
    <m/>
    <m/>
    <m/>
    <m/>
    <m/>
  </r>
  <r>
    <x v="540"/>
    <x v="0"/>
    <x v="15"/>
    <s v="SI"/>
    <s v="CATERPILLAR"/>
    <x v="5"/>
    <m/>
    <m/>
    <s v="252-0471"/>
    <s v="TRENV00007881"/>
    <m/>
    <n v="8000"/>
    <n v="101212076"/>
    <s v="NO"/>
    <s v="TL04-003253"/>
    <d v="2024-10-25T00:00:00"/>
    <s v="LUIS CHOQUE"/>
    <m/>
    <m/>
    <m/>
    <m/>
    <s v="298824-E"/>
    <m/>
    <x v="98"/>
    <n v="5"/>
    <d v="2024-11-04T00:00:00"/>
    <n v="11"/>
    <s v="298824-C"/>
    <n v="7713.28"/>
    <d v="2024-11-09T00:00:00"/>
    <n v="6"/>
    <m/>
    <n v="4400592884"/>
    <s v="ALTA"/>
    <d v="2024-11-28T00:00:00"/>
    <x v="141"/>
    <s v="DEMORA"/>
    <n v="39"/>
    <s v="298824-IF"/>
    <s v="EG07-001821"/>
    <s v="F001-002284"/>
    <d v="2025-01-06T00:00:00"/>
    <n v="58"/>
    <x v="1"/>
    <n v="452"/>
    <x v="4"/>
    <s v="RELLENADO, BARRENADO DE PIVOTANTES, BRUÑIDO"/>
    <s v="RELLENADO, C. BARRA, BARRENADO"/>
    <s v="RECTIFICADO"/>
    <s v="PULIR"/>
    <m/>
    <m/>
    <m/>
    <m/>
    <m/>
  </r>
  <r>
    <x v="541"/>
    <x v="0"/>
    <x v="51"/>
    <s v="SI"/>
    <s v="KOMATSU"/>
    <x v="3"/>
    <s v="RH"/>
    <m/>
    <s v="58F3240013SERV"/>
    <s v="TRENV00007922"/>
    <m/>
    <n v="22000"/>
    <n v="101187023"/>
    <s v="NO"/>
    <s v="TL04-003252"/>
    <d v="2024-10-30T00:00:00"/>
    <s v="LUIS HUERTA"/>
    <m/>
    <m/>
    <m/>
    <m/>
    <s v="298924-E"/>
    <m/>
    <x v="99"/>
    <n v="9"/>
    <d v="2024-10-30T00:00:00"/>
    <n v="1"/>
    <s v="298924-C"/>
    <n v="39050"/>
    <d v="2024-11-06T00:00:00"/>
    <n v="8"/>
    <m/>
    <n v="4400593133"/>
    <s v="ALTA"/>
    <d v="2024-11-26T00:00:00"/>
    <x v="160"/>
    <s v="DEMORA"/>
    <n v="30"/>
    <m/>
    <s v="EG07-001793"/>
    <s v="F001-002256"/>
    <d v="2024-12-13T00:00:00"/>
    <n v="45"/>
    <x v="1"/>
    <n v="451"/>
    <x v="1"/>
    <s v="PULIR"/>
    <s v="PULIR"/>
    <s v="PULIR"/>
    <s v="PULIR"/>
    <m/>
    <m/>
    <m/>
    <m/>
    <m/>
  </r>
  <r>
    <x v="542"/>
    <x v="0"/>
    <x v="52"/>
    <s v="SI"/>
    <s v="KOMATSU"/>
    <x v="3"/>
    <s v="RH"/>
    <m/>
    <s v="XB3916"/>
    <s v="TRENV00007922"/>
    <m/>
    <n v="22000"/>
    <n v="101187024"/>
    <s v="NO"/>
    <s v="TL04-003252"/>
    <d v="2024-10-30T00:00:00"/>
    <s v="LUIS HUERTA"/>
    <m/>
    <m/>
    <m/>
    <m/>
    <s v="299024-E"/>
    <m/>
    <x v="99"/>
    <n v="9"/>
    <d v="2024-10-30T00:00:00"/>
    <n v="1"/>
    <s v="299024-C"/>
    <n v="11404.18"/>
    <d v="2024-11-05T00:00:00"/>
    <n v="7"/>
    <m/>
    <n v="4400593135"/>
    <s v="ALTA"/>
    <d v="2024-11-26T00:00:00"/>
    <x v="160"/>
    <s v="DEMORA"/>
    <n v="31"/>
    <m/>
    <s v="EG07-001794"/>
    <s v="F001-002257"/>
    <d v="2024-12-13T00:00:00"/>
    <n v="45"/>
    <x v="1"/>
    <n v="451"/>
    <x v="1"/>
    <s v="BRUÑIR"/>
    <s v="CROMADO"/>
    <s v="PULIR"/>
    <s v="PULIR"/>
    <m/>
    <m/>
    <m/>
    <m/>
    <m/>
  </r>
  <r>
    <x v="543"/>
    <x v="0"/>
    <x v="5"/>
    <s v="SI"/>
    <s v="KOMATSU"/>
    <x v="3"/>
    <m/>
    <m/>
    <s v="EM8844"/>
    <s v="TRENV00008063"/>
    <m/>
    <m/>
    <n v="101214413"/>
    <s v="NO"/>
    <s v="TL04-003294"/>
    <d v="2024-10-24T00:00:00"/>
    <s v="LUIS HUERTA"/>
    <m/>
    <m/>
    <m/>
    <m/>
    <s v="299124-E"/>
    <m/>
    <x v="100"/>
    <n v="-4"/>
    <d v="2024-10-24T00:00:00"/>
    <n v="1"/>
    <s v="299124-C"/>
    <n v="18647.23"/>
    <d v="2024-10-24T00:00:00"/>
    <n v="1"/>
    <m/>
    <n v="4400594041"/>
    <s v="ALTA"/>
    <d v="2024-11-29T00:00:00"/>
    <x v="141"/>
    <s v="DEMORA"/>
    <n v="55"/>
    <s v="299124-IF"/>
    <s v="EG07-001820"/>
    <s v="F001-002278"/>
    <d v="2025-01-06T00:00:00"/>
    <n v="50"/>
    <x v="1"/>
    <n v="444"/>
    <x v="1"/>
    <s v="RELLENADO, BRUÑIDO, BARRENADO"/>
    <s v="RELLENADO, CROMADO, BARRENADO"/>
    <s v="PULIR"/>
    <s v="PULIR"/>
    <m/>
    <m/>
    <m/>
    <m/>
    <m/>
  </r>
  <r>
    <x v="544"/>
    <x v="1"/>
    <x v="12"/>
    <s v="SI"/>
    <s v="KOMATSU"/>
    <x v="3"/>
    <s v="LH"/>
    <s v="EQ3116"/>
    <s v="EM0241"/>
    <s v="SAP3909967"/>
    <n v="10753"/>
    <n v="16000"/>
    <s v="ID S241483-1"/>
    <s v="NO"/>
    <s v="EG07-001641"/>
    <d v="2024-10-24T00:00:00"/>
    <s v="LUIS CHOQUE"/>
    <m/>
    <m/>
    <m/>
    <m/>
    <s v="299224-E"/>
    <m/>
    <x v="101"/>
    <n v="2"/>
    <d v="2024-11-04T00:00:00"/>
    <n v="12"/>
    <s v="299224-C"/>
    <n v="5212.2780000000002"/>
    <d v="2024-11-20T00:00:00"/>
    <n v="17"/>
    <m/>
    <n v="4500536760"/>
    <s v="ALTA"/>
    <d v="2024-12-12T00:00:00"/>
    <x v="147"/>
    <s v="DEMORA"/>
    <n v="24"/>
    <s v="299224-IF"/>
    <s v="EG07-001805"/>
    <s v="F001-002249"/>
    <d v="2024-12-13T00:00:00"/>
    <n v="52"/>
    <x v="1"/>
    <n v="450"/>
    <x v="4"/>
    <s v="RELLENADO , BRUÑIDO, BARRENADO"/>
    <s v="F. CANCAMO, F. VASATGO"/>
    <s v="PULIR"/>
    <s v="PULIR"/>
    <m/>
    <m/>
    <m/>
    <m/>
    <m/>
  </r>
  <r>
    <x v="545"/>
    <x v="1"/>
    <x v="12"/>
    <s v="SI"/>
    <s v="CATERPILLAR"/>
    <x v="13"/>
    <s v="LH"/>
    <s v="EQ6136"/>
    <s v="6E1244"/>
    <s v="SAP3750996"/>
    <n v="19867"/>
    <n v="15000"/>
    <s v="ID S241493-1"/>
    <s v="NO"/>
    <s v="EG07-011334"/>
    <d v="2024-10-24T00:00:00"/>
    <s v="LUIS CHOQUE"/>
    <m/>
    <m/>
    <m/>
    <m/>
    <s v="299324-E"/>
    <m/>
    <x v="101"/>
    <n v="2"/>
    <d v="2024-11-04T00:00:00"/>
    <n v="12"/>
    <s v="299324-C"/>
    <n v="1950.76"/>
    <d v="2024-11-20T00:00:00"/>
    <n v="17"/>
    <m/>
    <n v="4500537318"/>
    <s v="ALTA"/>
    <d v="2024-11-26T00:00:00"/>
    <x v="155"/>
    <s v="EN TIEMPO"/>
    <n v="7"/>
    <s v="299324-IF"/>
    <s v="EG07-001773"/>
    <s v="F001-002236"/>
    <d v="2024-12-06T00:00:00"/>
    <n v="35"/>
    <x v="1"/>
    <n v="450"/>
    <x v="1"/>
    <s v="RELLENADO, BRUÑIDO, BARRENADO"/>
    <s v="RELLENADO, CROMADO, BARRENADO"/>
    <s v="PULIR"/>
    <s v="PULIR"/>
    <m/>
    <m/>
    <m/>
    <m/>
    <m/>
  </r>
  <r>
    <x v="546"/>
    <x v="1"/>
    <x v="12"/>
    <s v="SI"/>
    <s v="CATERPILLAR"/>
    <x v="13"/>
    <s v="RH"/>
    <s v="EQ6136"/>
    <s v="6E1244"/>
    <s v="SAP3750997"/>
    <n v="19867"/>
    <n v="15000"/>
    <s v="ID S241493-2"/>
    <s v="NO"/>
    <s v="EG07-011334"/>
    <d v="2024-10-24T00:00:00"/>
    <s v="LUIS CHOQUE"/>
    <m/>
    <m/>
    <m/>
    <m/>
    <s v="299424-E"/>
    <m/>
    <x v="101"/>
    <n v="2"/>
    <d v="2024-11-04T00:00:00"/>
    <n v="12"/>
    <s v="299424-C"/>
    <n v="1950.76"/>
    <d v="2024-11-20T00:00:00"/>
    <n v="17"/>
    <m/>
    <n v="4500537319"/>
    <s v="ALTA"/>
    <d v="2024-11-21T00:00:00"/>
    <x v="151"/>
    <s v="EN TIEMPO"/>
    <n v="2"/>
    <s v="299424-IF"/>
    <s v="EG07-001756"/>
    <s v="F001-002237"/>
    <d v="2024-12-06T00:00:00"/>
    <n v="30"/>
    <x v="1"/>
    <n v="450"/>
    <x v="1"/>
    <s v="RELLENADO, BRUÑIDO, BARRENADO"/>
    <s v="RELLENADO, CROMADO, BARRENADO"/>
    <s v="PULIR"/>
    <s v="PULIR"/>
    <m/>
    <m/>
    <m/>
    <m/>
    <m/>
  </r>
  <r>
    <x v="547"/>
    <x v="0"/>
    <x v="74"/>
    <s v="NO"/>
    <s v="GENERICO"/>
    <x v="26"/>
    <m/>
    <s v="CT006"/>
    <m/>
    <m/>
    <m/>
    <m/>
    <m/>
    <s v="NO"/>
    <s v="TT01-221"/>
    <d v="2024-10-29T00:00:00"/>
    <s v="LUIS CHOQUE"/>
    <m/>
    <m/>
    <m/>
    <m/>
    <s v="299524-E"/>
    <m/>
    <x v="102"/>
    <n v="4"/>
    <d v="2024-10-29T00:00:00"/>
    <n v="1"/>
    <s v="299524-C"/>
    <n v="1855.82"/>
    <d v="2024-12-10T00:00:00"/>
    <n v="43"/>
    <m/>
    <n v="4400602333"/>
    <s v="ALTA"/>
    <d v="2024-10-31T00:00:00"/>
    <x v="161"/>
    <s v="EN TIEMPO"/>
    <n v="-39"/>
    <s v="299524-IF"/>
    <s v="EG07-001677"/>
    <s v="F001-002288"/>
    <d v="2025-01-10T00:00:00"/>
    <n v="6"/>
    <x v="1"/>
    <n v="447"/>
    <x v="1"/>
    <s v="BRUÑIDO"/>
    <s v="CROMADO"/>
    <s v="PULIR"/>
    <s v="PULIR"/>
    <m/>
    <m/>
    <m/>
    <m/>
    <m/>
  </r>
  <r>
    <x v="548"/>
    <x v="0"/>
    <x v="74"/>
    <s v="NO"/>
    <s v="GENERICO"/>
    <x v="26"/>
    <m/>
    <s v="CT006"/>
    <m/>
    <m/>
    <m/>
    <m/>
    <m/>
    <s v="NO"/>
    <s v="TT01-221"/>
    <d v="2024-10-29T00:00:00"/>
    <s v="LUIS CHOQUE"/>
    <m/>
    <m/>
    <m/>
    <m/>
    <s v="299624-E"/>
    <m/>
    <x v="102"/>
    <n v="4"/>
    <d v="2024-10-29T00:00:00"/>
    <n v="1"/>
    <s v="299624-C"/>
    <n v="1855.82"/>
    <d v="2024-12-10T00:00:00"/>
    <n v="43"/>
    <m/>
    <n v="4400602333"/>
    <s v="ALTA"/>
    <d v="2024-10-31T00:00:00"/>
    <x v="161"/>
    <s v="EN TIEMPO"/>
    <n v="-39"/>
    <s v="299624-IF"/>
    <s v="EG07-001679"/>
    <s v="F001-002288"/>
    <d v="2025-01-10T00:00:00"/>
    <n v="6"/>
    <x v="1"/>
    <n v="447"/>
    <x v="1"/>
    <s v="BRUÑIDO"/>
    <s v="CROMADO"/>
    <s v="PULIR"/>
    <s v="PULIR"/>
    <m/>
    <m/>
    <m/>
    <m/>
    <m/>
  </r>
  <r>
    <x v="549"/>
    <x v="6"/>
    <x v="75"/>
    <s v="NO"/>
    <s v="VOLVO"/>
    <x v="58"/>
    <m/>
    <s v="DEH0245040"/>
    <s v="EXC-040"/>
    <n v="1000000019"/>
    <m/>
    <m/>
    <s v="VCEC220DEH0245040"/>
    <s v="NO"/>
    <s v="EG07-002763"/>
    <d v="2024-10-28T00:00:00"/>
    <s v="LUIS CHOQUE"/>
    <m/>
    <m/>
    <m/>
    <m/>
    <s v="299724-E"/>
    <m/>
    <x v="102"/>
    <n v="3"/>
    <d v="2024-10-28T00:00:00"/>
    <n v="1"/>
    <s v="299724-C"/>
    <n v="1913.26"/>
    <d v="2024-10-29T00:00:00"/>
    <n v="2"/>
    <m/>
    <s v="312800-4300005463"/>
    <m/>
    <d v="2024-10-31T00:00:00"/>
    <x v="161"/>
    <s v="EN TIEMPO"/>
    <n v="3"/>
    <s v="299724-IF"/>
    <s v="EG07-001684"/>
    <s v="F001-002182"/>
    <d v="2024-11-08T00:00:00"/>
    <n v="6"/>
    <x v="1"/>
    <n v="447"/>
    <x v="1"/>
    <s v="BRUÑIDO"/>
    <s v="CROMADO"/>
    <s v="PULIR"/>
    <s v="PULIR"/>
    <m/>
    <m/>
    <m/>
    <m/>
    <m/>
  </r>
  <r>
    <x v="550"/>
    <x v="6"/>
    <x v="75"/>
    <s v="NO"/>
    <s v="VOLVO"/>
    <x v="58"/>
    <m/>
    <s v="DEH0245040"/>
    <s v="EXC-040"/>
    <n v="1000000019"/>
    <m/>
    <m/>
    <s v="VCEC220DEH0245040"/>
    <s v="NO"/>
    <s v="EG07-002763"/>
    <d v="2024-10-28T00:00:00"/>
    <s v="LUIS CHOQUE"/>
    <m/>
    <m/>
    <m/>
    <m/>
    <s v="299824-E"/>
    <m/>
    <x v="102"/>
    <n v="3"/>
    <d v="2024-10-28T00:00:00"/>
    <n v="1"/>
    <s v="299824-C"/>
    <n v="1913.26"/>
    <d v="2024-10-29T00:00:00"/>
    <n v="2"/>
    <m/>
    <s v="312800-4300005463"/>
    <m/>
    <d v="2024-10-31T00:00:00"/>
    <x v="161"/>
    <s v="EN TIEMPO"/>
    <n v="3"/>
    <s v="299824-IF"/>
    <s v="EG07-001683"/>
    <s v="F001-002182"/>
    <d v="2024-11-08T00:00:00"/>
    <n v="6"/>
    <x v="1"/>
    <n v="447"/>
    <x v="1"/>
    <s v="BRUÑIDO"/>
    <s v="CROMADO"/>
    <s v="PULIR"/>
    <s v="PULIR"/>
    <m/>
    <m/>
    <m/>
    <m/>
    <m/>
  </r>
  <r>
    <x v="551"/>
    <x v="0"/>
    <x v="12"/>
    <s v="SI"/>
    <s v="KOMATSU"/>
    <x v="3"/>
    <m/>
    <m/>
    <s v="EM0241"/>
    <s v="TRENV00007537"/>
    <m/>
    <m/>
    <n v="101183882"/>
    <s v="NO"/>
    <s v="TL04-003294"/>
    <d v="2024-11-04T00:00:00"/>
    <s v="LUIS HUERTA"/>
    <m/>
    <m/>
    <m/>
    <m/>
    <s v="299924-E"/>
    <m/>
    <x v="100"/>
    <n v="7"/>
    <d v="2024-11-06T00:00:00"/>
    <n v="3"/>
    <s v="299924-C"/>
    <n v="2783.14"/>
    <d v="2024-11-18T00:00:00"/>
    <n v="13"/>
    <m/>
    <n v="4400593927"/>
    <s v="BAJA"/>
    <d v="2024-11-27T00:00:00"/>
    <x v="133"/>
    <s v="DEMORA"/>
    <n v="12"/>
    <s v="299924-IF"/>
    <s v="EG07-001779"/>
    <s v="F001-002259"/>
    <d v="2024-12-13T00:00:00"/>
    <n v="32"/>
    <x v="1"/>
    <n v="444"/>
    <x v="1"/>
    <s v="RELLENADO, BRUÑIDO, BARRENADO"/>
    <s v="RELLENADO, CROMADO, BARRENADO"/>
    <s v="RECTIFICAR"/>
    <s v="PULIR"/>
    <m/>
    <m/>
    <m/>
    <m/>
    <m/>
  </r>
  <r>
    <x v="552"/>
    <x v="0"/>
    <x v="22"/>
    <s v="SI"/>
    <s v="EPIROC"/>
    <x v="19"/>
    <m/>
    <m/>
    <n v="2654472188"/>
    <s v="TRENV00007617"/>
    <m/>
    <n v="15000"/>
    <n v="101202332"/>
    <s v="NO"/>
    <s v="TL04-003294"/>
    <d v="2024-11-05T00:00:00"/>
    <s v="ANDRES ROJAS"/>
    <m/>
    <m/>
    <m/>
    <m/>
    <s v="300024-E"/>
    <m/>
    <x v="100"/>
    <n v="8"/>
    <d v="2024-11-11T00:00:00"/>
    <n v="7"/>
    <s v="300024-C"/>
    <n v="11800"/>
    <d v="2024-11-18T00:00:00"/>
    <n v="8"/>
    <m/>
    <n v="4400593926"/>
    <s v="BAJA"/>
    <d v="2024-12-24T00:00:00"/>
    <x v="162"/>
    <s v="EN TIEMPO"/>
    <n v="37"/>
    <s v="300024-IF"/>
    <s v="EG07-001833"/>
    <s v="F001-002275"/>
    <d v="2025-01-06T00:00:00"/>
    <n v="57"/>
    <x v="1"/>
    <n v="444"/>
    <x v="1"/>
    <s v="BRUÑIR"/>
    <s v="CROMADO"/>
    <s v="PULIR"/>
    <s v="PULIR"/>
    <m/>
    <m/>
    <m/>
    <m/>
    <m/>
  </r>
  <r>
    <x v="553"/>
    <x v="0"/>
    <x v="3"/>
    <s v="NO"/>
    <s v="KOMATSU"/>
    <x v="3"/>
    <m/>
    <s v="HT034"/>
    <s v="PC2732"/>
    <n v="10478275"/>
    <m/>
    <n v="30000"/>
    <n v="101310394"/>
    <s v="NO"/>
    <s v="TL04-003294"/>
    <d v="2025-06-23T00:00:00"/>
    <s v="LUIS HUERTA"/>
    <d v="2025-06-23T00:00:00"/>
    <m/>
    <m/>
    <m/>
    <s v="300124-E"/>
    <d v="2025-06-23T00:00:00"/>
    <x v="100"/>
    <m/>
    <d v="2025-06-23T00:00:00"/>
    <n v="1"/>
    <s v="300124-C"/>
    <n v="6965.57"/>
    <d v="2025-07-16T00:00:00"/>
    <n v="24"/>
    <d v="2025-06-23T00:00:00"/>
    <n v="4400635159"/>
    <s v="EMERGENCIA"/>
    <d v="2025-06-24T00:00:00"/>
    <x v="163"/>
    <s v="EN TIEMPO"/>
    <n v="-21"/>
    <s v="300124-IF"/>
    <s v="EG07-002416"/>
    <s v="F001-002738"/>
    <d v="2025-10-10T00:00:00"/>
    <n v="239"/>
    <x v="1"/>
    <n v="238"/>
    <x v="1"/>
    <s v="PULIR"/>
    <m/>
    <s v="PULIR"/>
    <s v="PULIR"/>
    <m/>
    <m/>
    <m/>
    <s v="ESPERA QUE LLEGO UN ACUMULADOR DE FRENO PARA REALIZAR EL CAMBIO"/>
    <m/>
  </r>
  <r>
    <x v="554"/>
    <x v="0"/>
    <x v="15"/>
    <s v="SI"/>
    <s v="KOMATSU"/>
    <x v="10"/>
    <m/>
    <m/>
    <s v="707G300180SG"/>
    <s v="TRENV00007852"/>
    <m/>
    <n v="10000"/>
    <n v="101201317"/>
    <s v="NO"/>
    <s v="TL04-003294"/>
    <d v="2024-11-05T00:00:00"/>
    <s v="ANDRES ROJAS"/>
    <m/>
    <m/>
    <m/>
    <m/>
    <s v="300224-E"/>
    <m/>
    <x v="100"/>
    <n v="8"/>
    <d v="2024-11-11T00:00:00"/>
    <n v="7"/>
    <s v="300224-C"/>
    <n v="9357.42"/>
    <d v="2024-11-18T00:00:00"/>
    <n v="8"/>
    <m/>
    <n v="4400593936"/>
    <s v="MEDIA"/>
    <d v="2024-12-24T00:00:00"/>
    <x v="162"/>
    <s v="EN TIEMPO"/>
    <n v="37"/>
    <s v="300224-IF"/>
    <s v="EG07-001838"/>
    <s v="F001-002274"/>
    <d v="2025-01-06T00:00:00"/>
    <n v="57"/>
    <x v="1"/>
    <n v="444"/>
    <x v="1"/>
    <m/>
    <m/>
    <m/>
    <m/>
    <m/>
    <m/>
    <m/>
    <m/>
    <m/>
  </r>
  <r>
    <x v="555"/>
    <x v="0"/>
    <x v="8"/>
    <s v="SI"/>
    <s v="KOMATSU"/>
    <x v="10"/>
    <m/>
    <m/>
    <s v="7070-10-F521"/>
    <s v="TRENV00007855"/>
    <m/>
    <n v="12000"/>
    <n v="101213212"/>
    <s v="NO"/>
    <s v="TL04-003294"/>
    <d v="2024-11-05T00:00:00"/>
    <s v="ANDRES ROJAS"/>
    <m/>
    <m/>
    <m/>
    <m/>
    <s v="300324-E"/>
    <m/>
    <x v="100"/>
    <n v="8"/>
    <d v="2024-11-11T00:00:00"/>
    <n v="7"/>
    <s v="300324-C"/>
    <n v="9081.74"/>
    <d v="2024-11-18T00:00:00"/>
    <n v="8"/>
    <m/>
    <n v="4400593937"/>
    <s v="MEDIA"/>
    <d v="2024-12-24T00:00:00"/>
    <x v="162"/>
    <s v="EN TIEMPO"/>
    <n v="37"/>
    <s v="300324-IF"/>
    <s v="EG07-001832"/>
    <s v="F001-002272"/>
    <d v="2025-01-06T00:00:00"/>
    <n v="57"/>
    <x v="1"/>
    <n v="444"/>
    <x v="4"/>
    <m/>
    <m/>
    <m/>
    <m/>
    <m/>
    <m/>
    <m/>
    <m/>
    <m/>
  </r>
  <r>
    <x v="556"/>
    <x v="0"/>
    <x v="15"/>
    <s v="SI"/>
    <s v="KOMATSU"/>
    <x v="10"/>
    <m/>
    <m/>
    <s v="707G300180SG"/>
    <s v="TRENV00007919"/>
    <m/>
    <n v="10000"/>
    <n v="101150962"/>
    <s v="NO"/>
    <s v="TL04-003294"/>
    <d v="2024-11-05T00:00:00"/>
    <s v="ANDRES ROJAS"/>
    <m/>
    <m/>
    <m/>
    <m/>
    <s v="300424-E"/>
    <m/>
    <x v="100"/>
    <n v="8"/>
    <d v="2024-11-11T00:00:00"/>
    <n v="7"/>
    <s v="300424-C"/>
    <n v="6557.42"/>
    <d v="2024-11-15T00:00:00"/>
    <n v="5"/>
    <m/>
    <n v="4400593935"/>
    <s v="MEDIA"/>
    <d v="2024-12-24T00:00:00"/>
    <x v="162"/>
    <s v="EN TIEMPO"/>
    <n v="40"/>
    <s v="300424-IF"/>
    <s v="EG07-001835"/>
    <s v="F001-002273"/>
    <d v="2025-01-06T00:00:00"/>
    <n v="57"/>
    <x v="1"/>
    <n v="444"/>
    <x v="1"/>
    <m/>
    <m/>
    <m/>
    <m/>
    <m/>
    <m/>
    <m/>
    <m/>
    <m/>
  </r>
  <r>
    <x v="557"/>
    <x v="0"/>
    <x v="12"/>
    <s v="SI"/>
    <s v="KOMATSU"/>
    <x v="3"/>
    <m/>
    <m/>
    <s v="EM0241"/>
    <s v="TRENV00008054"/>
    <m/>
    <m/>
    <n v="101138323"/>
    <s v="NO"/>
    <s v="TL04-003294"/>
    <d v="2024-11-04T00:00:00"/>
    <s v="LUIS HUERTA"/>
    <m/>
    <m/>
    <m/>
    <m/>
    <s v="300524-E"/>
    <m/>
    <x v="100"/>
    <n v="7"/>
    <d v="2024-11-06T00:00:00"/>
    <n v="3"/>
    <s v="300524-C"/>
    <n v="2783.14"/>
    <d v="2024-11-11T00:00:00"/>
    <n v="6"/>
    <m/>
    <n v="4400594036"/>
    <s v="BAJA"/>
    <d v="2024-11-19T00:00:00"/>
    <x v="157"/>
    <s v="EN TIEMPO"/>
    <n v="9"/>
    <s v="300524-IF"/>
    <s v="EG07-001746"/>
    <s v="F001-002225"/>
    <d v="2024-11-28T00:00:00"/>
    <n v="22"/>
    <x v="1"/>
    <n v="444"/>
    <x v="1"/>
    <s v="RELLENADO, BRUÑIDO, BARRENADO"/>
    <s v="RELLENADO, CROMADO, BARRENADO"/>
    <s v="RECTIFICAR"/>
    <s v="PULIR"/>
    <m/>
    <m/>
    <m/>
    <m/>
    <m/>
  </r>
  <r>
    <x v="558"/>
    <x v="0"/>
    <x v="12"/>
    <s v="SI"/>
    <s v="KOMATSU"/>
    <x v="3"/>
    <m/>
    <m/>
    <s v="EM0241"/>
    <s v="TRENV00008059"/>
    <m/>
    <m/>
    <n v="101138324"/>
    <s v="NO"/>
    <s v="TL04-003294"/>
    <d v="2024-11-04T00:00:00"/>
    <s v="LUIS HUERTA"/>
    <m/>
    <m/>
    <m/>
    <m/>
    <s v="300624-E"/>
    <m/>
    <x v="100"/>
    <n v="7"/>
    <d v="2024-11-06T00:00:00"/>
    <n v="3"/>
    <s v="300624-C"/>
    <n v="2783.14"/>
    <d v="2024-11-11T00:00:00"/>
    <n v="6"/>
    <m/>
    <n v="4400594046"/>
    <s v="BAJA"/>
    <d v="2024-11-19T00:00:00"/>
    <x v="157"/>
    <s v="EN TIEMPO"/>
    <n v="9"/>
    <s v="300624-IF"/>
    <s v="EG07-001747"/>
    <s v="F001-002226"/>
    <d v="2024-11-28T00:00:00"/>
    <n v="22"/>
    <x v="1"/>
    <n v="444"/>
    <x v="1"/>
    <s v="RELLENADO, BRUÑIDO, BARRENADO"/>
    <s v="RELLENADO, CROMADO, BARRENADO"/>
    <s v="RECTIFICAR"/>
    <s v="PULIR"/>
    <m/>
    <m/>
    <m/>
    <m/>
    <m/>
  </r>
  <r>
    <x v="559"/>
    <x v="1"/>
    <x v="53"/>
    <s v="SI"/>
    <s v="CATERPILLAR"/>
    <x v="44"/>
    <s v="LH"/>
    <s v="EQ4132"/>
    <n v="4436895"/>
    <s v="SAP3262074"/>
    <n v="2074"/>
    <n v="6000"/>
    <s v="ID S241513-1"/>
    <s v="NO"/>
    <s v="EG07-001668"/>
    <d v="2024-11-05T00:00:00"/>
    <s v="RODRIGO ALVAREZ"/>
    <m/>
    <m/>
    <m/>
    <m/>
    <s v="300724-E"/>
    <m/>
    <x v="100"/>
    <n v="8"/>
    <d v="2024-12-16T00:00:00"/>
    <n v="42"/>
    <s v="300724-C"/>
    <n v="6154.54"/>
    <d v="2025-01-05T00:00:00"/>
    <n v="21"/>
    <m/>
    <n v="4500537986"/>
    <s v="ALTA"/>
    <d v="2025-01-06T00:00:00"/>
    <x v="149"/>
    <s v="EN TIEMPO"/>
    <n v="2"/>
    <s v="300724-IF"/>
    <s v="EG07-001856"/>
    <s v="F001-002291"/>
    <d v="2025-01-10T00:00:00"/>
    <n v="70"/>
    <x v="1"/>
    <n v="444"/>
    <x v="4"/>
    <m/>
    <m/>
    <m/>
    <m/>
    <m/>
    <m/>
    <m/>
    <m/>
    <m/>
  </r>
  <r>
    <x v="560"/>
    <x v="1"/>
    <x v="15"/>
    <s v="SI"/>
    <s v="CATERPILLAR"/>
    <x v="5"/>
    <s v="RH"/>
    <s v="EQ6105"/>
    <n v="2520471"/>
    <s v="SAP3913545"/>
    <n v="6464"/>
    <n v="10000"/>
    <s v="ID S241515-1"/>
    <s v="NO"/>
    <s v="EG07-001668"/>
    <d v="2024-11-13T00:00:00"/>
    <s v="LUIS HUERTA"/>
    <m/>
    <m/>
    <m/>
    <m/>
    <s v="300824-E"/>
    <m/>
    <x v="100"/>
    <n v="16"/>
    <d v="2024-11-15T00:00:00"/>
    <n v="3"/>
    <s v="300824-C"/>
    <n v="3987.91"/>
    <d v="2024-11-27T00:00:00"/>
    <n v="13"/>
    <m/>
    <n v="4500538151"/>
    <s v="ALTA"/>
    <d v="2024-12-27T00:00:00"/>
    <x v="156"/>
    <s v="EN TIEMPO"/>
    <n v="30"/>
    <s v="300824-IF"/>
    <s v="EG07-001840"/>
    <s v="F001-002285"/>
    <d v="2025-01-09T00:00:00"/>
    <n v="59"/>
    <x v="1"/>
    <n v="444"/>
    <x v="4"/>
    <s v="RELLENADO, BRUÑIDO, BARRENADO"/>
    <s v="RELLENADO, F. VASTAGO, BARRENADO"/>
    <s v="RECTIFICAR"/>
    <s v="PULIR"/>
    <m/>
    <m/>
    <m/>
    <m/>
    <m/>
  </r>
  <r>
    <x v="561"/>
    <x v="1"/>
    <x v="6"/>
    <s v="SI"/>
    <s v="CATERPILLAR"/>
    <x v="5"/>
    <s v="RH"/>
    <s v="EQ6107"/>
    <n v="1018581"/>
    <s v="SAP3382086"/>
    <n v="19705"/>
    <n v="18000"/>
    <s v="ID S241515-2"/>
    <s v="NO"/>
    <s v="EG07-001668"/>
    <d v="2024-11-05T00:00:00"/>
    <s v="LUIS HUERTA"/>
    <m/>
    <m/>
    <m/>
    <m/>
    <s v="300924-E"/>
    <m/>
    <x v="100"/>
    <n v="8"/>
    <d v="2024-11-15T00:00:00"/>
    <n v="11"/>
    <s v="300924-C"/>
    <n v="3828.29"/>
    <d v="2024-11-27T00:00:00"/>
    <n v="13"/>
    <m/>
    <n v="4500538152"/>
    <s v="ALTA"/>
    <d v="2025-01-28T00:00:00"/>
    <x v="158"/>
    <s v="DEMORA"/>
    <n v="64"/>
    <s v="300924-IF"/>
    <s v="EG07-001933"/>
    <s v="F001-002327"/>
    <d v="2025-02-07T00:00:00"/>
    <n v="93"/>
    <x v="1"/>
    <n v="444"/>
    <x v="4"/>
    <s v="RELLENADO, F. CILINDRO, BARRENADO"/>
    <s v="RELLENADO, CROMADO, BARRENADO"/>
    <s v="PULIR"/>
    <s v="RECTIFICAR"/>
    <m/>
    <m/>
    <m/>
    <s v="COMPLETO PARA ARMADO"/>
    <m/>
  </r>
  <r>
    <x v="562"/>
    <x v="1"/>
    <x v="14"/>
    <s v="SI"/>
    <s v="CATERPILLAR"/>
    <x v="11"/>
    <m/>
    <s v="EQ7107"/>
    <n v="2767646"/>
    <s v="SAP3913778"/>
    <n v="14253"/>
    <n v="15000"/>
    <s v="ID S241515-3"/>
    <s v="NO"/>
    <s v="EG07-001668"/>
    <d v="2024-11-04T00:00:00"/>
    <s v="LUIS HUERTA"/>
    <m/>
    <m/>
    <m/>
    <m/>
    <s v="301024-E"/>
    <m/>
    <x v="100"/>
    <n v="7"/>
    <d v="2024-11-06T00:00:00"/>
    <n v="3"/>
    <s v="301024-C"/>
    <n v="1902.27"/>
    <d v="2024-11-20T00:00:00"/>
    <n v="15"/>
    <m/>
    <n v="4500538158"/>
    <s v="ALTA"/>
    <d v="2024-12-12T00:00:00"/>
    <x v="147"/>
    <s v="DEMORA"/>
    <n v="24"/>
    <s v="301024-IF"/>
    <s v="EG07-001804"/>
    <s v="F001-002250"/>
    <d v="2024-12-13T00:00:00"/>
    <n v="46"/>
    <x v="1"/>
    <n v="444"/>
    <x v="1"/>
    <s v="RELLENADO, BRUÑIDO, BARRENADO"/>
    <s v="RELLENADO, CROMADO, BARRENADO"/>
    <s v="RECUPERAR CON SOLDADURA"/>
    <s v="PULIR"/>
    <m/>
    <m/>
    <m/>
    <m/>
    <m/>
  </r>
  <r>
    <x v="563"/>
    <x v="0"/>
    <x v="51"/>
    <s v="SI"/>
    <s v="KOMATSU"/>
    <x v="3"/>
    <m/>
    <m/>
    <s v="58F3240013"/>
    <s v="TRENV00007836"/>
    <m/>
    <n v="22000"/>
    <n v="101209949"/>
    <s v="NO"/>
    <s v="TL02-001202"/>
    <d v="2024-11-20T00:00:00"/>
    <s v="LUIS HUERTA"/>
    <m/>
    <m/>
    <m/>
    <m/>
    <s v="301124-E"/>
    <m/>
    <x v="100"/>
    <n v="23"/>
    <d v="2024-11-20T00:00:00"/>
    <n v="1"/>
    <s v="301124-C"/>
    <n v="39350"/>
    <d v="2024-11-21T00:00:00"/>
    <n v="2"/>
    <m/>
    <n v="4400594043"/>
    <s v="ALTA"/>
    <d v="2024-12-20T00:00:00"/>
    <x v="156"/>
    <s v="DEMORA"/>
    <n v="36"/>
    <s v="301124-IF"/>
    <s v="EG07-001842"/>
    <s v="F001-002277"/>
    <d v="2025-01-06T00:00:00"/>
    <n v="59"/>
    <x v="1"/>
    <n v="444"/>
    <x v="1"/>
    <s v="PULIR"/>
    <s v="PULIR"/>
    <s v="PULIR"/>
    <s v="PULIR"/>
    <m/>
    <m/>
    <m/>
    <m/>
    <m/>
  </r>
  <r>
    <x v="564"/>
    <x v="0"/>
    <x v="52"/>
    <s v="SI"/>
    <s v="KOMATSU"/>
    <x v="3"/>
    <m/>
    <m/>
    <s v="XB3916"/>
    <s v="TRENV00007836"/>
    <m/>
    <n v="22000"/>
    <n v="101209950"/>
    <s v="NO"/>
    <s v="TL02-001202"/>
    <d v="2024-11-20T00:00:00"/>
    <s v="LUIS HUERTA"/>
    <m/>
    <m/>
    <m/>
    <m/>
    <s v="301224-E"/>
    <m/>
    <x v="100"/>
    <n v="23"/>
    <d v="2024-11-20T00:00:00"/>
    <n v="1"/>
    <s v="301224-C"/>
    <n v="11404.18"/>
    <d v="2024-11-21T00:00:00"/>
    <n v="2"/>
    <m/>
    <n v="4400594042"/>
    <s v="ALTA"/>
    <d v="2024-12-20T00:00:00"/>
    <x v="156"/>
    <s v="DEMORA"/>
    <n v="36"/>
    <s v="301224-IF"/>
    <s v="EG07-001841"/>
    <s v="F001-002271"/>
    <d v="2025-01-06T00:00:00"/>
    <n v="59"/>
    <x v="1"/>
    <n v="444"/>
    <x v="1"/>
    <s v="BRUÑIR"/>
    <s v="CROMAR"/>
    <s v="PULIR"/>
    <s v="PULIR"/>
    <m/>
    <m/>
    <m/>
    <m/>
    <m/>
  </r>
  <r>
    <x v="565"/>
    <x v="0"/>
    <x v="51"/>
    <s v="SI"/>
    <s v="KOMATSU"/>
    <x v="3"/>
    <m/>
    <m/>
    <s v="58F3240013"/>
    <s v="TRENV00008159"/>
    <m/>
    <n v="22000"/>
    <n v="101215051"/>
    <s v="NO"/>
    <s v="TL04-003307"/>
    <d v="2024-11-20T00:00:00"/>
    <s v="LUIS HUERTA"/>
    <m/>
    <m/>
    <m/>
    <m/>
    <s v="301324-E"/>
    <m/>
    <x v="103"/>
    <n v="21"/>
    <d v="2024-11-20T00:00:00"/>
    <n v="1"/>
    <s v="301324-C"/>
    <n v="39350"/>
    <d v="2024-11-21T00:00:00"/>
    <n v="2"/>
    <m/>
    <n v="4400595184"/>
    <s v="ALTA"/>
    <d v="2025-01-24T00:00:00"/>
    <x v="164"/>
    <s v="EN TIEMPO"/>
    <n v="54"/>
    <s v="301324-IF"/>
    <s v="EG07-001878"/>
    <s v="F001-002300"/>
    <d v="2025-01-17T00:00:00"/>
    <n v="75"/>
    <x v="1"/>
    <n v="442"/>
    <x v="1"/>
    <s v="PULIR"/>
    <s v="PULIR"/>
    <s v="PULIR"/>
    <s v="PULIR"/>
    <m/>
    <m/>
    <m/>
    <s v="SELLOS EN ADUANDAS 30/12"/>
    <m/>
  </r>
  <r>
    <x v="566"/>
    <x v="0"/>
    <x v="52"/>
    <s v="SI"/>
    <s v="KOMATSU"/>
    <x v="3"/>
    <m/>
    <m/>
    <s v="XB3916"/>
    <s v="TRENV00008159"/>
    <m/>
    <n v="22000"/>
    <n v="101215052"/>
    <s v="NO"/>
    <s v="TL04-003307"/>
    <d v="2024-11-20T00:00:00"/>
    <s v="LUIS HUERTA"/>
    <m/>
    <m/>
    <m/>
    <m/>
    <s v="301424-E"/>
    <m/>
    <x v="103"/>
    <n v="21"/>
    <d v="2024-11-20T00:00:00"/>
    <n v="1"/>
    <s v="301424-C"/>
    <n v="11404.18"/>
    <d v="2024-11-21T00:00:00"/>
    <n v="2"/>
    <m/>
    <n v="4400595185"/>
    <s v="ALTA"/>
    <d v="2025-01-24T00:00:00"/>
    <x v="164"/>
    <s v="EN TIEMPO"/>
    <n v="54"/>
    <s v="301424-IF"/>
    <s v="EG07-001879"/>
    <s v="F001-002301"/>
    <d v="2025-01-17T00:00:00"/>
    <n v="75"/>
    <x v="1"/>
    <n v="442"/>
    <x v="1"/>
    <s v="BRUÑIR"/>
    <s v="CROMAR"/>
    <s v="PULIR"/>
    <s v="PULIR"/>
    <m/>
    <m/>
    <m/>
    <m/>
    <m/>
  </r>
  <r>
    <x v="567"/>
    <x v="0"/>
    <x v="12"/>
    <s v="SI"/>
    <s v="KOMATSU"/>
    <x v="33"/>
    <m/>
    <m/>
    <s v="58B4150120"/>
    <s v="TRENV00008164"/>
    <m/>
    <n v="12000"/>
    <n v="101109897"/>
    <s v="NO"/>
    <s v="TL04-003307"/>
    <d v="2024-11-06T00:00:00"/>
    <s v="LUIS HUERTA"/>
    <m/>
    <m/>
    <m/>
    <m/>
    <s v="301524-E"/>
    <m/>
    <x v="103"/>
    <n v="7"/>
    <d v="2024-11-15T00:00:00"/>
    <n v="10"/>
    <s v="301524-C"/>
    <n v="5243.31"/>
    <d v="2024-11-18T00:00:00"/>
    <n v="4"/>
    <m/>
    <n v="4400595189"/>
    <s v="ALTA"/>
    <d v="2024-11-27T00:00:00"/>
    <x v="133"/>
    <s v="DEMORA"/>
    <n v="12"/>
    <s v="301524-IF"/>
    <s v="EG07-001780"/>
    <s v="F001-002260"/>
    <d v="2024-12-13T00:00:00"/>
    <n v="30"/>
    <x v="1"/>
    <n v="442"/>
    <x v="1"/>
    <s v="RELLENADO, BARRENADO, BRUÑIDO"/>
    <s v="RELLENADO, CROMADO, BARRENADO"/>
    <s v="PULIR"/>
    <s v="PULIR"/>
    <m/>
    <m/>
    <m/>
    <m/>
    <m/>
  </r>
  <r>
    <x v="568"/>
    <x v="0"/>
    <x v="8"/>
    <s v="SI"/>
    <s v="CATERPILLAR"/>
    <x v="8"/>
    <m/>
    <m/>
    <n v="5616909"/>
    <s v="TRENV00008529"/>
    <m/>
    <m/>
    <n v="101217270"/>
    <s v="NO"/>
    <s v="TL04-003307"/>
    <d v="2024-11-06T00:00:00"/>
    <s v="LUIS HUERTA"/>
    <m/>
    <m/>
    <m/>
    <m/>
    <s v="301624-E"/>
    <m/>
    <x v="103"/>
    <n v="7"/>
    <d v="2024-11-15T00:00:00"/>
    <n v="10"/>
    <s v="301624-C"/>
    <n v="0"/>
    <m/>
    <s v=""/>
    <m/>
    <n v="4400595182"/>
    <s v="BAJA"/>
    <m/>
    <x v="0"/>
    <s v=""/>
    <s v=""/>
    <m/>
    <m/>
    <m/>
    <m/>
    <n v="442"/>
    <x v="0"/>
    <n v="442"/>
    <x v="4"/>
    <s v="RELLENADO, F. CILINDRO, BARRENADO"/>
    <s v="RELLENADO, F. VASTAGO, BARRENADO"/>
    <s v="PULIR"/>
    <s v="PULIR"/>
    <m/>
    <m/>
    <m/>
    <m/>
    <m/>
  </r>
  <r>
    <x v="569"/>
    <x v="0"/>
    <x v="12"/>
    <s v="SI"/>
    <s v="KOMATSU"/>
    <x v="33"/>
    <m/>
    <m/>
    <s v="58B4150120"/>
    <s v="TRENV00008167"/>
    <m/>
    <n v="12000"/>
    <n v="101109898"/>
    <s v="NO"/>
    <s v="TL04-003307"/>
    <d v="2024-11-06T00:00:00"/>
    <s v="LUIS HUERTA"/>
    <m/>
    <m/>
    <m/>
    <m/>
    <s v="301724-E"/>
    <m/>
    <x v="103"/>
    <n v="7"/>
    <d v="2024-11-15T00:00:00"/>
    <n v="10"/>
    <s v="301724-C"/>
    <n v="5243.31"/>
    <d v="2024-11-18T00:00:00"/>
    <n v="4"/>
    <m/>
    <n v="4400595187"/>
    <s v="ALTA"/>
    <d v="2025-01-08T00:00:00"/>
    <x v="45"/>
    <s v="DEMORA"/>
    <n v="60"/>
    <s v="301724-IF"/>
    <s v="EG07-001887"/>
    <s v="F001-002317"/>
    <d v="2025-01-25T00:00:00"/>
    <n v="78"/>
    <x v="1"/>
    <n v="442"/>
    <x v="4"/>
    <s v="RELLENADO, F. CILINDRO, BARRENADO"/>
    <s v="RELLENADO, CROMADO, BARRENADO"/>
    <s v="PULIR"/>
    <s v="RECTIFICAR"/>
    <m/>
    <m/>
    <m/>
    <m/>
    <m/>
  </r>
  <r>
    <x v="570"/>
    <x v="0"/>
    <x v="76"/>
    <s v="SI"/>
    <s v="KOMATSU"/>
    <x v="59"/>
    <s v="RH"/>
    <s v="SH005"/>
    <s v="R63364F"/>
    <s v="TA198557"/>
    <m/>
    <m/>
    <n v="100969899"/>
    <s v="NO"/>
    <s v="T100-00000153"/>
    <d v="2024-11-28T00:00:00"/>
    <s v="LUIS HUERTA"/>
    <m/>
    <m/>
    <m/>
    <m/>
    <s v="301824-E"/>
    <m/>
    <x v="104"/>
    <n v="30"/>
    <d v="2024-11-28T00:00:00"/>
    <n v="1"/>
    <s v="301824-C"/>
    <n v="94950"/>
    <d v="2024-11-29T00:00:00"/>
    <n v="2"/>
    <m/>
    <n v="4400593143"/>
    <s v="ALTA"/>
    <d v="2025-03-28T00:00:00"/>
    <x v="165"/>
    <s v="DEMORA"/>
    <n v="138"/>
    <s v="301824-IF"/>
    <s v="EG07-002110"/>
    <s v="F001-002436"/>
    <d v="2025-04-17T00:00:00"/>
    <n v="168"/>
    <x v="1"/>
    <n v="443"/>
    <x v="1"/>
    <m/>
    <m/>
    <m/>
    <m/>
    <m/>
    <m/>
    <s v="TRABAJANDO UN 3RO"/>
    <s v="COMPLETO PARA ARMADO"/>
    <m/>
  </r>
  <r>
    <x v="571"/>
    <x v="0"/>
    <x v="77"/>
    <s v="SI"/>
    <s v="KOMATSU"/>
    <x v="59"/>
    <s v="LH"/>
    <s v="SH005"/>
    <s v="R63364F2"/>
    <s v="TA198471"/>
    <m/>
    <m/>
    <n v="100969897"/>
    <s v="NO"/>
    <s v=" T100-00000152"/>
    <d v="2024-11-28T00:00:00"/>
    <s v="LUIS HUERTA"/>
    <m/>
    <m/>
    <m/>
    <m/>
    <s v="301924-E"/>
    <m/>
    <x v="104"/>
    <n v="30"/>
    <d v="2024-11-28T00:00:00"/>
    <n v="1"/>
    <s v="301924-C"/>
    <n v="94950"/>
    <d v="2024-11-29T00:00:00"/>
    <n v="2"/>
    <m/>
    <n v="4400593149"/>
    <s v="ALTA"/>
    <d v="2025-03-28T00:00:00"/>
    <x v="165"/>
    <s v="DEMORA"/>
    <n v="138"/>
    <s v="301924-IF"/>
    <s v="EG07-002109"/>
    <s v="F001-002437"/>
    <d v="2025-04-17T00:00:00"/>
    <n v="168"/>
    <x v="1"/>
    <n v="443"/>
    <x v="1"/>
    <m/>
    <m/>
    <m/>
    <m/>
    <m/>
    <m/>
    <s v="TRABAJANDO UN 3RO"/>
    <s v="BOCINA SALE DE MINA 20/02 CON ALEXIS"/>
    <m/>
  </r>
  <r>
    <x v="572"/>
    <x v="0"/>
    <x v="8"/>
    <s v="SI"/>
    <s v="CATERPILLAR"/>
    <x v="5"/>
    <s v="LH"/>
    <m/>
    <n v="5173767"/>
    <s v="TRENV00008067"/>
    <m/>
    <n v="12000"/>
    <n v="101075620"/>
    <s v="NO"/>
    <s v="TL04-003318"/>
    <d v="2024-11-06T00:00:00"/>
    <s v="LUIS HUERTA"/>
    <m/>
    <m/>
    <m/>
    <m/>
    <s v="302024-E"/>
    <m/>
    <x v="105"/>
    <n v="3"/>
    <d v="2024-11-25T00:00:00"/>
    <n v="20"/>
    <s v="302024-C"/>
    <n v="7887.39"/>
    <d v="2024-11-26T00:00:00"/>
    <n v="2"/>
    <m/>
    <n v="4400595175"/>
    <s v="ALTA"/>
    <d v="2025-01-08T00:00:00"/>
    <x v="166"/>
    <s v="EN TIEMPO"/>
    <n v="38"/>
    <s v="302024-IF"/>
    <s v="EG07-001902"/>
    <s v="F001-002316"/>
    <d v="2025-01-25T00:00:00"/>
    <n v="60"/>
    <x v="1"/>
    <n v="438"/>
    <x v="4"/>
    <s v="RELLENADO, BARRENADO, BRUÑIDO"/>
    <s v="RELLENADO, F. VASTAGO, BARRENADO"/>
    <s v="PULIR"/>
    <s v="PULIR"/>
    <m/>
    <m/>
    <m/>
    <m/>
    <m/>
  </r>
  <r>
    <x v="573"/>
    <x v="0"/>
    <x v="6"/>
    <s v="SI"/>
    <s v="CATERPILLAR"/>
    <x v="8"/>
    <m/>
    <m/>
    <n v="5617470"/>
    <s v="TRENV00008522"/>
    <m/>
    <n v="18000"/>
    <n v="101217760"/>
    <s v="NO"/>
    <s v="TL04-003318"/>
    <d v="2024-11-06T00:00:00"/>
    <s v="LUIS HUERTA"/>
    <m/>
    <m/>
    <m/>
    <m/>
    <s v="302124-E"/>
    <m/>
    <x v="105"/>
    <n v="3"/>
    <d v="2024-11-15T00:00:00"/>
    <n v="10"/>
    <s v="302124-C"/>
    <n v="4988.18"/>
    <d v="2024-11-18T00:00:00"/>
    <n v="4"/>
    <m/>
    <n v="4400595176"/>
    <s v="ALTA"/>
    <d v="2025-01-06T00:00:00"/>
    <x v="149"/>
    <s v="EN TIEMPO"/>
    <n v="50"/>
    <s v="302124-IF"/>
    <s v="EG07-001852"/>
    <s v="F001-002302"/>
    <d v="2025-01-17T00:00:00"/>
    <n v="64"/>
    <x v="1"/>
    <n v="438"/>
    <x v="1"/>
    <s v="RELLENADO, BARRENADO, BRUÑIDO"/>
    <s v="RELLENADO, CROMADO, MAQUINAR ESPIGA, BARRENADO"/>
    <s v="PULIR"/>
    <s v="PULIR"/>
    <m/>
    <m/>
    <m/>
    <m/>
    <m/>
  </r>
  <r>
    <x v="574"/>
    <x v="0"/>
    <x v="51"/>
    <s v="SI"/>
    <s v="KOMATSU"/>
    <x v="3"/>
    <m/>
    <m/>
    <s v="58F3240013"/>
    <s v="TRENV00008480"/>
    <m/>
    <n v="22000"/>
    <n v="101187447"/>
    <s v="NO"/>
    <s v="TL04-003318"/>
    <d v="2024-11-20T00:00:00"/>
    <s v="LUIS HUERTA"/>
    <m/>
    <m/>
    <m/>
    <m/>
    <s v="302224-E"/>
    <m/>
    <x v="105"/>
    <n v="17"/>
    <d v="2024-11-20T00:00:00"/>
    <n v="1"/>
    <s v="302224-C"/>
    <n v="39750"/>
    <d v="2024-11-21T00:00:00"/>
    <n v="2"/>
    <m/>
    <n v="4400595321"/>
    <s v="ALTA"/>
    <d v="2025-01-24T00:00:00"/>
    <x v="167"/>
    <s v="DEMORA"/>
    <n v="68"/>
    <s v="302224-IF"/>
    <s v="EG07-001925"/>
    <s v="F001-002323"/>
    <d v="2025-01-31T00:00:00"/>
    <n v="85"/>
    <x v="1"/>
    <n v="438"/>
    <x v="1"/>
    <s v="PULIR"/>
    <s v="PULIR"/>
    <s v="PULIR"/>
    <s v="PULIR"/>
    <m/>
    <m/>
    <m/>
    <s v="COMPLETO PARA ARMADO"/>
    <m/>
  </r>
  <r>
    <x v="575"/>
    <x v="0"/>
    <x v="52"/>
    <s v="SI"/>
    <s v="KOMATSU"/>
    <x v="3"/>
    <m/>
    <m/>
    <s v="XB3916"/>
    <s v="TRENV00008480"/>
    <m/>
    <n v="22000"/>
    <n v="101187448"/>
    <s v="NO"/>
    <s v="TL04-003318"/>
    <d v="2024-11-20T00:00:00"/>
    <s v="LUIS HUERTA"/>
    <m/>
    <m/>
    <m/>
    <m/>
    <s v="302324-E"/>
    <m/>
    <x v="105"/>
    <n v="17"/>
    <d v="2024-11-20T00:00:00"/>
    <n v="1"/>
    <s v="302324-C"/>
    <n v="11404.18"/>
    <d v="2024-11-21T00:00:00"/>
    <n v="2"/>
    <m/>
    <n v="4400595320"/>
    <s v="ALTA"/>
    <d v="2025-01-24T00:00:00"/>
    <x v="167"/>
    <s v="DEMORA"/>
    <n v="68"/>
    <s v="302324-IF"/>
    <s v="EG07-001926"/>
    <s v="F001-002324"/>
    <d v="2025-01-31T00:00:00"/>
    <n v="85"/>
    <x v="1"/>
    <n v="438"/>
    <x v="1"/>
    <s v="BRUÑIR"/>
    <s v="CROMAR"/>
    <s v="PULIR"/>
    <s v="PULIR"/>
    <m/>
    <m/>
    <m/>
    <s v="COMPLETO PARA ARMADO"/>
    <m/>
  </r>
  <r>
    <x v="576"/>
    <x v="1"/>
    <x v="12"/>
    <s v="SI"/>
    <s v="CATERPILLAR"/>
    <x v="2"/>
    <s v="RH"/>
    <s v="EQ3133"/>
    <n v="2885537"/>
    <s v="SAP3471597"/>
    <n v="19202"/>
    <n v="18000"/>
    <s v="ID S241536-1"/>
    <s v="NO"/>
    <s v="EG07-001688"/>
    <d v="2024-11-14T00:00:00"/>
    <s v="LUIS HUERTA"/>
    <m/>
    <m/>
    <m/>
    <m/>
    <s v="302424-E"/>
    <m/>
    <x v="105"/>
    <n v="11"/>
    <d v="2024-11-19T00:00:00"/>
    <n v="6"/>
    <s v="302424-C"/>
    <n v="12079.25"/>
    <d v="2024-12-04T00:00:00"/>
    <n v="16"/>
    <m/>
    <n v="4500539210"/>
    <s v="ALTA"/>
    <d v="2024-12-23T00:00:00"/>
    <x v="156"/>
    <s v="DEMORA"/>
    <n v="23"/>
    <s v="302424-IF"/>
    <s v="EG07-001839"/>
    <s v="F001-002286"/>
    <d v="2025-01-06T00:00:00"/>
    <n v="53"/>
    <x v="1"/>
    <n v="438"/>
    <x v="4"/>
    <s v="RELLENADO, C. DE CILINDRO, BARRENADO"/>
    <s v="RELLENADO, CROMADO, BARRENADO"/>
    <s v="PULIR"/>
    <s v="RECTIFICAR"/>
    <m/>
    <m/>
    <m/>
    <m/>
    <m/>
  </r>
  <r>
    <x v="577"/>
    <x v="1"/>
    <x v="12"/>
    <s v="NO"/>
    <s v="KOMATSU"/>
    <x v="20"/>
    <s v="LH"/>
    <s v="EQ3154"/>
    <s v="EL7952"/>
    <s v="SAP3896763"/>
    <n v="12"/>
    <n v="15000"/>
    <s v="ID S241536-2"/>
    <s v="SI"/>
    <s v="EG07-001688"/>
    <d v="2025-02-14T00:00:00"/>
    <s v="LUIS HUERTA"/>
    <m/>
    <m/>
    <m/>
    <m/>
    <s v="302524-E"/>
    <m/>
    <x v="105"/>
    <n v="103"/>
    <d v="2025-02-14T00:00:00"/>
    <n v="1"/>
    <s v="302524-C"/>
    <n v="4579.57"/>
    <d v="2025-03-08T00:00:00"/>
    <n v="23"/>
    <m/>
    <n v="4500539212"/>
    <s v="ALTA"/>
    <d v="2025-03-21T00:00:00"/>
    <x v="168"/>
    <s v="DEMORA"/>
    <n v="25"/>
    <s v="302524-IF"/>
    <s v="EG07-002079"/>
    <s v="F001-002426"/>
    <d v="2025-04-01T00:00:00"/>
    <n v="149"/>
    <x v="1"/>
    <n v="438"/>
    <x v="4"/>
    <s v="RELLENADO, BRUÑIDO, BARRENADO"/>
    <s v="CAMBIO DE CANCAMO, FABRICAR VASTAGO"/>
    <s v="PULIR"/>
    <s v="PULIR"/>
    <m/>
    <m/>
    <m/>
    <s v="REPUESTOS COMPLETOS"/>
    <m/>
  </r>
  <r>
    <x v="578"/>
    <x v="1"/>
    <x v="3"/>
    <s v="NO"/>
    <s v="KOMATSU"/>
    <x v="3"/>
    <s v="P1"/>
    <s v="EQ3114"/>
    <s v="PC2732"/>
    <s v="SAP3952129"/>
    <n v="579"/>
    <n v="25000"/>
    <s v="ID S241549-1"/>
    <s v="SI"/>
    <s v="EG07-001688"/>
    <d v="2024-12-16T00:00:00"/>
    <s v="LUIS HUERTA"/>
    <m/>
    <m/>
    <m/>
    <m/>
    <s v="302624-E"/>
    <m/>
    <x v="105"/>
    <n v="43"/>
    <d v="2024-12-16T00:00:00"/>
    <n v="1"/>
    <s v="302624-C"/>
    <n v="0"/>
    <d v="2024-12-16T00:00:00"/>
    <n v="1"/>
    <m/>
    <n v="4500539943"/>
    <s v="ALTA"/>
    <d v="2024-12-18T00:00:00"/>
    <x v="152"/>
    <s v="DEMORA"/>
    <n v="4"/>
    <s v="302624-IF"/>
    <s v="EG07-001826"/>
    <m/>
    <m/>
    <n v="46"/>
    <x v="1"/>
    <n v="438"/>
    <x v="1"/>
    <s v="BRUÑIDO"/>
    <m/>
    <s v="PULIR"/>
    <s v="PULIR"/>
    <m/>
    <m/>
    <m/>
    <m/>
    <m/>
  </r>
  <r>
    <x v="579"/>
    <x v="0"/>
    <x v="21"/>
    <s v="SI"/>
    <s v="CATERPILLAR"/>
    <x v="54"/>
    <m/>
    <m/>
    <n v="1125003"/>
    <s v="TRENV00008500"/>
    <m/>
    <m/>
    <n v="101074853"/>
    <s v="NO"/>
    <s v="TL04-003344"/>
    <d v="2024-11-08T00:00:00"/>
    <s v="LUIS HUERTA"/>
    <m/>
    <m/>
    <m/>
    <m/>
    <s v="302724-E"/>
    <m/>
    <x v="106"/>
    <n v="4"/>
    <d v="2024-11-15T00:00:00"/>
    <n v="8"/>
    <s v="302724-C"/>
    <n v="4885.13"/>
    <d v="2024-11-18T00:00:00"/>
    <n v="4"/>
    <m/>
    <n v="4400595616"/>
    <s v="MEDIA"/>
    <d v="2025-01-06T00:00:00"/>
    <x v="149"/>
    <s v="EN TIEMPO"/>
    <n v="50"/>
    <s v="302724-IF"/>
    <s v="EG07-001853"/>
    <s v="F001-002303"/>
    <d v="2025-01-17T00:00:00"/>
    <n v="63"/>
    <x v="1"/>
    <n v="437"/>
    <x v="1"/>
    <s v="PULIR BOCINAS, BRUÑIDO"/>
    <s v="PULIR BOCINAS, CROMADO"/>
    <s v="PULIR"/>
    <s v="PULIR"/>
    <m/>
    <m/>
    <m/>
    <m/>
    <m/>
  </r>
  <r>
    <x v="580"/>
    <x v="0"/>
    <x v="5"/>
    <s v="SI"/>
    <s v="KOMATSU"/>
    <x v="4"/>
    <m/>
    <m/>
    <s v="58B5000400"/>
    <s v="TRENV00008492"/>
    <s v="-"/>
    <n v="30000"/>
    <n v="101154227"/>
    <s v="NO"/>
    <s v="TL04-003344"/>
    <d v="2024-11-07T00:00:00"/>
    <s v="LUIS HUERTA"/>
    <m/>
    <m/>
    <m/>
    <m/>
    <s v="302824-E"/>
    <m/>
    <x v="106"/>
    <n v="3"/>
    <d v="2024-11-15T00:00:00"/>
    <n v="9"/>
    <s v="302824-C"/>
    <n v="26772.52"/>
    <d v="2024-11-18T00:00:00"/>
    <n v="4"/>
    <m/>
    <n v="4400595612"/>
    <s v="ALTA"/>
    <d v="2025-01-24T00:00:00"/>
    <x v="167"/>
    <s v="DEMORA"/>
    <n v="71"/>
    <s v="302824-IF"/>
    <s v="EG07-001927"/>
    <s v="F001-002325"/>
    <d v="2025-01-31T00:00:00"/>
    <n v="84"/>
    <x v="1"/>
    <n v="437"/>
    <x v="4"/>
    <s v="RELLENADO, BAFFEAR BRIDA, BRUÑIDO, BARRENADO"/>
    <s v="RELLENADO, CROMADO, BARRENADO"/>
    <s v="FABRICAR"/>
    <s v="PULIR"/>
    <m/>
    <m/>
    <m/>
    <s v="COMPLETO PARA ARMADO"/>
    <m/>
  </r>
  <r>
    <x v="581"/>
    <x v="0"/>
    <x v="5"/>
    <s v="SI"/>
    <s v="KOMATSU"/>
    <x v="3"/>
    <m/>
    <m/>
    <s v="EM8844"/>
    <s v="TRENV00008689"/>
    <m/>
    <m/>
    <n v="101219044"/>
    <s v="NO"/>
    <s v="TL04-003372"/>
    <d v="2024-11-05T00:00:00"/>
    <s v="LUIS HUERTA"/>
    <m/>
    <m/>
    <m/>
    <m/>
    <s v="302924-E"/>
    <m/>
    <x v="107"/>
    <n v="-7"/>
    <d v="2024-11-05T00:00:00"/>
    <n v="1"/>
    <s v="302924-C"/>
    <n v="18647.23"/>
    <d v="2024-11-11T00:00:00"/>
    <n v="7"/>
    <m/>
    <n v="4400596281"/>
    <s v="MEDIA"/>
    <d v="2025-01-10T00:00:00"/>
    <x v="45"/>
    <s v="DEMORA"/>
    <n v="67"/>
    <s v="302924-IF"/>
    <s v="EG07-001889"/>
    <s v="F001-002315"/>
    <d v="2025-01-24T00:00:00"/>
    <n v="65"/>
    <x v="1"/>
    <n v="429"/>
    <x v="1"/>
    <m/>
    <m/>
    <m/>
    <m/>
    <m/>
    <m/>
    <m/>
    <m/>
    <m/>
  </r>
  <r>
    <x v="582"/>
    <x v="1"/>
    <x v="8"/>
    <s v="SI"/>
    <s v="CATERPILLAR"/>
    <x v="8"/>
    <s v="LH"/>
    <s v="EQ6111"/>
    <n v="5616909"/>
    <s v="SAP3709633"/>
    <n v="9771"/>
    <n v="10000"/>
    <s v="ID S241523-2"/>
    <s v="NO"/>
    <s v="EG07-011583"/>
    <d v="2024-11-08T00:00:00"/>
    <s v="LUIS HUERTA"/>
    <m/>
    <m/>
    <m/>
    <m/>
    <s v="303024-E"/>
    <m/>
    <x v="105"/>
    <n v="5"/>
    <d v="2024-11-15T00:00:00"/>
    <n v="8"/>
    <s v="303024-C"/>
    <n v="5611.93"/>
    <d v="2024-11-27T00:00:00"/>
    <n v="13"/>
    <m/>
    <n v="4500538828"/>
    <s v="ALTA"/>
    <d v="2024-12-12T00:00:00"/>
    <x v="147"/>
    <s v="DEMORA"/>
    <n v="17"/>
    <s v="303024-IF"/>
    <s v="EG07-001812"/>
    <s v="F001-002252"/>
    <d v="2024-12-13T00:00:00"/>
    <n v="40"/>
    <x v="1"/>
    <n v="438"/>
    <x v="1"/>
    <s v="RELLENADO, BARRENADO, BRUÑIDO"/>
    <s v="RELLENADO, CROMADO, BARRENADO"/>
    <s v="PULIR"/>
    <s v="PULIR"/>
    <m/>
    <m/>
    <m/>
    <m/>
    <m/>
  </r>
  <r>
    <x v="583"/>
    <x v="1"/>
    <x v="15"/>
    <s v="SI"/>
    <s v="CATERPILLAR"/>
    <x v="8"/>
    <s v="RH"/>
    <s v="EQ6111"/>
    <n v="4652717"/>
    <s v="SAP3638780"/>
    <n v="9415"/>
    <n v="10000"/>
    <s v="ID S241523-1"/>
    <s v="NO"/>
    <s v="EG07-011583"/>
    <d v="2024-11-15T00:00:00"/>
    <s v="LUIS HUERTA"/>
    <m/>
    <m/>
    <m/>
    <m/>
    <s v="303124-E"/>
    <m/>
    <x v="105"/>
    <n v="12"/>
    <d v="2024-11-19T00:00:00"/>
    <n v="5"/>
    <s v="303124-C"/>
    <n v="6311.45"/>
    <d v="2024-11-27T00:00:00"/>
    <n v="9"/>
    <m/>
    <n v="4500538825"/>
    <s v="ALTA"/>
    <d v="2024-12-12T00:00:00"/>
    <x v="147"/>
    <s v="DEMORA"/>
    <n v="17"/>
    <s v="303124-IF"/>
    <s v="EG07-001803"/>
    <s v="F001-002253"/>
    <d v="2024-12-13T00:00:00"/>
    <n v="40"/>
    <x v="1"/>
    <n v="438"/>
    <x v="1"/>
    <s v="BRUÑIDO"/>
    <s v="RELLENADO, BARRENADO, CROMADO"/>
    <s v="PULIR"/>
    <s v="PULIR"/>
    <m/>
    <m/>
    <m/>
    <m/>
    <m/>
  </r>
  <r>
    <x v="584"/>
    <x v="1"/>
    <x v="15"/>
    <s v="SI"/>
    <s v="CATERPILLAR"/>
    <x v="5"/>
    <s v="RH"/>
    <s v="EQ6108"/>
    <n v="2520471"/>
    <s v="SAP3959496"/>
    <n v="5272"/>
    <n v="10000"/>
    <s v="ID S241556-1"/>
    <s v="NO"/>
    <s v="EG07-011583"/>
    <d v="2024-11-13T00:00:00"/>
    <s v="LUIS HUERTA"/>
    <m/>
    <m/>
    <m/>
    <m/>
    <s v="303224-E"/>
    <m/>
    <x v="105"/>
    <n v="10"/>
    <d v="2024-12-02T00:00:00"/>
    <n v="20"/>
    <s v="303224-C"/>
    <n v="3987.91"/>
    <d v="2025-01-05T00:00:00"/>
    <n v="35"/>
    <m/>
    <n v="4500540478"/>
    <s v="ALTA"/>
    <d v="2025-01-09T00:00:00"/>
    <x v="45"/>
    <s v="DEMORA"/>
    <n v="12"/>
    <s v="303224-IF"/>
    <s v="EG07-001888"/>
    <s v="F001-002308"/>
    <d v="2025-01-24T00:00:00"/>
    <n v="74"/>
    <x v="1"/>
    <n v="438"/>
    <x v="4"/>
    <s v="RELLENADO, BARRENADO, BRUÑIDO"/>
    <s v="RELLENADO , BARRENADO, FABRICAR VASTAGO"/>
    <s v="RECTIFICAR"/>
    <s v="PULIR"/>
    <m/>
    <m/>
    <m/>
    <s v="ESPERA DE PISTON PARA CAMBIO DE PISTON"/>
    <m/>
  </r>
  <r>
    <x v="585"/>
    <x v="1"/>
    <x v="8"/>
    <s v="SI"/>
    <s v="CATERPILLAR"/>
    <x v="5"/>
    <s v="LH"/>
    <s v="EQ6108"/>
    <n v="3672259"/>
    <s v="SAP3960697"/>
    <n v="4629"/>
    <n v="10000"/>
    <s v="ID S241556-2"/>
    <s v="NO"/>
    <s v="EG07-011583"/>
    <d v="2024-11-13T00:00:00"/>
    <s v="LUIS HUERTA"/>
    <m/>
    <m/>
    <m/>
    <m/>
    <s v="303324-E"/>
    <m/>
    <x v="105"/>
    <n v="10"/>
    <d v="2024-11-19T00:00:00"/>
    <n v="7"/>
    <s v="303324-C"/>
    <n v="7541.71"/>
    <d v="2024-12-04T00:00:00"/>
    <n v="16"/>
    <m/>
    <n v="4500540479"/>
    <s v="ALTA"/>
    <d v="2025-01-21T00:00:00"/>
    <x v="166"/>
    <s v="EN TIEMPO"/>
    <n v="30"/>
    <s v="303324-IF"/>
    <s v="EG07-001901"/>
    <s v="F001-002309"/>
    <d v="2025-01-24T00:00:00"/>
    <n v="60"/>
    <x v="1"/>
    <n v="438"/>
    <x v="4"/>
    <s v="RELLENADO, BARRENADO, BRUÑIR, CAMBIO DE PLANCHAS ESCALONADAS"/>
    <s v="RELLENADO , BARRENADO, FABRICAR VASTAGO"/>
    <s v="RECTIFICAR"/>
    <s v="PULIR"/>
    <m/>
    <m/>
    <m/>
    <m/>
    <m/>
  </r>
  <r>
    <x v="586"/>
    <x v="1"/>
    <x v="8"/>
    <s v="SI"/>
    <s v="CATERPILLAR"/>
    <x v="5"/>
    <s v="RH"/>
    <s v="EQ6108"/>
    <n v="3672258"/>
    <s v="SAP3959584"/>
    <n v="7453"/>
    <n v="10000"/>
    <s v="ID S241558-3"/>
    <s v="NO"/>
    <s v="EG07-011583"/>
    <d v="2024-11-13T00:00:00"/>
    <s v="LUIS HUERTA"/>
    <m/>
    <m/>
    <m/>
    <m/>
    <s v="303424-E"/>
    <m/>
    <x v="105"/>
    <n v="10"/>
    <d v="2024-11-19T00:00:00"/>
    <n v="7"/>
    <s v="303424-C"/>
    <n v="7541.71"/>
    <d v="2024-12-04T00:00:00"/>
    <n v="16"/>
    <m/>
    <n v="4500540480"/>
    <s v="ALTA"/>
    <d v="2025-01-06T00:00:00"/>
    <x v="149"/>
    <s v="EN TIEMPO"/>
    <n v="34"/>
    <s v="303424-IF"/>
    <s v="EG07-001855"/>
    <s v="F001-002292"/>
    <d v="2025-01-10T00:00:00"/>
    <n v="64"/>
    <x v="1"/>
    <n v="438"/>
    <x v="4"/>
    <s v="RELLENADO, BRUÑID, BARRENADO"/>
    <s v="F.VASTAGO, RELLENADO, BARRENADO"/>
    <s v="RECTIFICAR"/>
    <s v="PULIR"/>
    <m/>
    <m/>
    <m/>
    <m/>
    <m/>
  </r>
  <r>
    <x v="587"/>
    <x v="1"/>
    <x v="14"/>
    <s v="SI"/>
    <s v="CATERPILLAR"/>
    <x v="11"/>
    <s v="LH"/>
    <s v="EQ7106"/>
    <n v="2767646"/>
    <s v="SAP3021171"/>
    <n v="16432"/>
    <n v="15000"/>
    <s v="ID S241551-1"/>
    <s v="NO"/>
    <s v="EG07-011583"/>
    <d v="2024-11-13T00:00:00"/>
    <s v="LUIS HUERTA"/>
    <m/>
    <m/>
    <m/>
    <m/>
    <s v="303524-E"/>
    <m/>
    <x v="105"/>
    <n v="10"/>
    <d v="2024-11-19T00:00:00"/>
    <n v="7"/>
    <s v="303524-C"/>
    <n v="1902.27"/>
    <d v="2024-12-04T00:00:00"/>
    <n v="16"/>
    <m/>
    <n v="4500540072"/>
    <s v="ALTA"/>
    <d v="2024-12-20T00:00:00"/>
    <x v="143"/>
    <s v="EN TIEMPO"/>
    <n v="17"/>
    <s v="303524-IF"/>
    <s v="EG07-001829"/>
    <s v="F001-002264"/>
    <d v="2024-12-13T00:00:00"/>
    <n v="47"/>
    <x v="1"/>
    <n v="438"/>
    <x v="1"/>
    <s v="BRUÑIDO"/>
    <s v="CROMADO"/>
    <s v="PULIR"/>
    <s v="PULIR"/>
    <m/>
    <m/>
    <m/>
    <m/>
    <m/>
  </r>
  <r>
    <x v="588"/>
    <x v="1"/>
    <x v="2"/>
    <s v="SI"/>
    <s v="CATERPILLAR"/>
    <x v="15"/>
    <m/>
    <s v="EQ8113"/>
    <n v="3631685"/>
    <s v="SAP3942529"/>
    <n v="677"/>
    <n v="15000"/>
    <s v="ID S241551-2"/>
    <s v="SI"/>
    <s v="EG07-011583"/>
    <d v="2024-12-23T00:00:00"/>
    <s v="LUIS HUERTA"/>
    <m/>
    <m/>
    <m/>
    <m/>
    <s v="303624-E"/>
    <m/>
    <x v="105"/>
    <n v="50"/>
    <d v="2024-12-23T00:00:00"/>
    <n v="1"/>
    <s v="303624-C"/>
    <n v="5842.88"/>
    <d v="2025-01-05T00:00:00"/>
    <n v="14"/>
    <m/>
    <n v="4500540073"/>
    <s v="ALTA"/>
    <d v="2025-01-21T00:00:00"/>
    <x v="166"/>
    <s v="EN TIEMPO"/>
    <n v="-2"/>
    <s v="303624-IF"/>
    <s v="EG07-001900"/>
    <s v="F001-002310"/>
    <d v="2025-01-24T00:00:00"/>
    <n v="60"/>
    <x v="1"/>
    <n v="438"/>
    <x v="0"/>
    <m/>
    <m/>
    <m/>
    <m/>
    <m/>
    <m/>
    <m/>
    <m/>
    <m/>
  </r>
  <r>
    <x v="589"/>
    <x v="0"/>
    <x v="74"/>
    <s v="NO"/>
    <s v="GENERICO"/>
    <x v="26"/>
    <m/>
    <s v="CT006"/>
    <m/>
    <m/>
    <m/>
    <m/>
    <m/>
    <s v="SI"/>
    <s v="EG07-001711"/>
    <m/>
    <m/>
    <m/>
    <m/>
    <m/>
    <m/>
    <m/>
    <m/>
    <x v="108"/>
    <s v="POR EVALUAR"/>
    <m/>
    <s v="POR COTIZAR"/>
    <m/>
    <m/>
    <m/>
    <s v=""/>
    <m/>
    <m/>
    <m/>
    <m/>
    <x v="0"/>
    <m/>
    <m/>
    <m/>
    <m/>
    <m/>
    <m/>
    <n v="433"/>
    <x v="2"/>
    <n v="433"/>
    <x v="0"/>
    <m/>
    <m/>
    <m/>
    <m/>
    <m/>
    <m/>
    <m/>
    <m/>
    <m/>
  </r>
  <r>
    <x v="590"/>
    <x v="0"/>
    <x v="74"/>
    <s v="NO"/>
    <s v="GENERICO"/>
    <x v="26"/>
    <m/>
    <s v="CT006"/>
    <m/>
    <m/>
    <m/>
    <m/>
    <m/>
    <s v="SI"/>
    <s v="EG07-001711"/>
    <m/>
    <m/>
    <m/>
    <m/>
    <m/>
    <m/>
    <m/>
    <m/>
    <x v="108"/>
    <s v="POR EVALUAR"/>
    <m/>
    <s v="POR COTIZAR"/>
    <m/>
    <m/>
    <m/>
    <s v=""/>
    <m/>
    <m/>
    <m/>
    <m/>
    <x v="0"/>
    <m/>
    <m/>
    <m/>
    <m/>
    <m/>
    <m/>
    <n v="433"/>
    <x v="2"/>
    <n v="433"/>
    <x v="0"/>
    <m/>
    <m/>
    <m/>
    <m/>
    <m/>
    <m/>
    <m/>
    <m/>
    <m/>
  </r>
  <r>
    <x v="591"/>
    <x v="7"/>
    <x v="78"/>
    <s v="NO"/>
    <s v="CATERPILLAR"/>
    <x v="60"/>
    <m/>
    <m/>
    <n v="2424272"/>
    <m/>
    <m/>
    <m/>
    <m/>
    <s v="NO"/>
    <m/>
    <d v="2024-11-11T00:00:00"/>
    <s v="LUIS HUERTA"/>
    <m/>
    <m/>
    <m/>
    <m/>
    <s v="303924-E"/>
    <m/>
    <x v="109"/>
    <n v="1"/>
    <d v="2024-11-11T00:00:00"/>
    <n v="1"/>
    <m/>
    <n v="0"/>
    <m/>
    <m/>
    <m/>
    <m/>
    <m/>
    <m/>
    <x v="0"/>
    <m/>
    <m/>
    <m/>
    <m/>
    <m/>
    <m/>
    <n v="431"/>
    <x v="2"/>
    <n v="431"/>
    <x v="0"/>
    <m/>
    <m/>
    <m/>
    <m/>
    <m/>
    <m/>
    <m/>
    <m/>
    <m/>
  </r>
  <r>
    <x v="592"/>
    <x v="0"/>
    <x v="18"/>
    <s v="SI"/>
    <s v="CATERPILLAR"/>
    <x v="18"/>
    <s v="LH"/>
    <m/>
    <s v="355-7378"/>
    <s v="TRENV00008719"/>
    <m/>
    <m/>
    <n v="101058425"/>
    <s v="NO"/>
    <s v="TL04-003372"/>
    <d v="2024-11-14T00:00:00"/>
    <s v="LUIS HUERTA"/>
    <m/>
    <m/>
    <m/>
    <m/>
    <s v="304024-E"/>
    <m/>
    <x v="110"/>
    <n v="3"/>
    <d v="2024-11-19T00:00:00"/>
    <n v="6"/>
    <s v="304024-C"/>
    <n v="3629.36"/>
    <d v="2024-11-18T00:00:00"/>
    <n v="0"/>
    <m/>
    <n v="4400596271"/>
    <s v="MEDIA"/>
    <d v="2025-01-06T00:00:00"/>
    <x v="169"/>
    <s v="DEMORA"/>
    <n v="58"/>
    <s v="304024-IF"/>
    <s v="EG07-001881"/>
    <s v="F001-002314"/>
    <d v="2025-01-24T00:00:00"/>
    <n v="64"/>
    <x v="1"/>
    <n v="430"/>
    <x v="1"/>
    <s v="RELLENADO, BRUÑID, BARRENADO"/>
    <s v="RELLENADO, BARRENADO, CROMADO"/>
    <s v="PULIR"/>
    <s v="PULIR"/>
    <m/>
    <m/>
    <m/>
    <m/>
    <m/>
  </r>
  <r>
    <x v="593"/>
    <x v="0"/>
    <x v="18"/>
    <s v="SI"/>
    <s v="CATERPILLAR"/>
    <x v="18"/>
    <s v="RH"/>
    <m/>
    <s v="355-7377"/>
    <s v="TRENV00008712"/>
    <m/>
    <m/>
    <n v="101058426"/>
    <s v="NO"/>
    <s v="TL04-003372"/>
    <d v="2024-11-14T00:00:00"/>
    <s v="LUIS HUERTA"/>
    <m/>
    <m/>
    <m/>
    <m/>
    <s v="304124-E"/>
    <m/>
    <x v="110"/>
    <n v="3"/>
    <d v="2024-11-19T00:00:00"/>
    <n v="6"/>
    <s v="304124-C"/>
    <n v="3629.36"/>
    <d v="2024-11-18T00:00:00"/>
    <n v="0"/>
    <m/>
    <n v="4400596270"/>
    <s v="MEDIA"/>
    <d v="2025-01-20T00:00:00"/>
    <x v="170"/>
    <s v="DEMORA"/>
    <n v="67"/>
    <s v="304124-IF"/>
    <s v="EG07-001916"/>
    <s v="F001-002330"/>
    <d v="2025-02-07T00:00:00"/>
    <n v="73"/>
    <x v="1"/>
    <n v="430"/>
    <x v="1"/>
    <s v="RELLENADO, BRUÑID, BARRENADO"/>
    <s v="RELLENADO, BARRENADO, CROMADO"/>
    <s v="PULIR"/>
    <s v="PULIR"/>
    <m/>
    <m/>
    <m/>
    <s v="COMPLETO PARA ARMADO"/>
    <m/>
  </r>
  <r>
    <x v="594"/>
    <x v="0"/>
    <x v="2"/>
    <s v="SI"/>
    <s v="CATERPILLAR"/>
    <x v="17"/>
    <m/>
    <s v="EX001"/>
    <n v="3631685"/>
    <s v="TRENV00008890"/>
    <m/>
    <n v="14000"/>
    <n v="101220768"/>
    <s v="NO"/>
    <s v="TL04-003424"/>
    <d v="2024-11-14T00:00:00"/>
    <s v="LUIS HUERTA"/>
    <m/>
    <m/>
    <m/>
    <m/>
    <s v="304224-E"/>
    <m/>
    <x v="111"/>
    <n v="-3"/>
    <d v="2024-11-22T00:00:00"/>
    <n v="9"/>
    <s v="304224-C"/>
    <n v="19007.189999999999"/>
    <d v="2024-11-18T00:00:00"/>
    <n v="-3"/>
    <m/>
    <n v="4400597567"/>
    <s v="ALTA"/>
    <d v="2025-01-14T00:00:00"/>
    <x v="171"/>
    <s v="DEMORA"/>
    <n v="59"/>
    <s v="304224-IF"/>
    <s v="EG07-001885"/>
    <s v="F001-002313"/>
    <d v="2025-01-24T00:00:00"/>
    <n v="59"/>
    <x v="1"/>
    <n v="424"/>
    <x v="1"/>
    <s v="RELLENADO, BRUÑID, BARRENADO"/>
    <s v="RELLENADO, BARRENADO, CROMADO"/>
    <s v="PULIR"/>
    <s v="PULIR"/>
    <m/>
    <m/>
    <m/>
    <m/>
    <m/>
  </r>
  <r>
    <x v="595"/>
    <x v="0"/>
    <x v="4"/>
    <s v="SI"/>
    <s v="KOMATSU"/>
    <x v="3"/>
    <m/>
    <s v="HT017"/>
    <s v="PC1116"/>
    <s v="TRENV00008868"/>
    <m/>
    <m/>
    <n v="101219720"/>
    <s v="NO"/>
    <s v="TL04-003372"/>
    <d v="2024-11-29T00:00:00"/>
    <s v="LUIS HUERTA"/>
    <m/>
    <m/>
    <m/>
    <m/>
    <s v="304324-E"/>
    <m/>
    <x v="110"/>
    <n v="18"/>
    <d v="2024-11-29T00:00:00"/>
    <n v="1"/>
    <s v="304324-C"/>
    <n v="3714.15"/>
    <d v="2024-12-03T00:00:00"/>
    <n v="5"/>
    <m/>
    <n v="4400596757"/>
    <s v="ALTA"/>
    <d v="2024-12-27T00:00:00"/>
    <x v="162"/>
    <s v="EN TIEMPO"/>
    <n v="22"/>
    <s v="304324-IF"/>
    <s v="EG07-001834"/>
    <s v="F001-002276"/>
    <d v="2024-09-06T00:00:00"/>
    <n v="43"/>
    <x v="1"/>
    <n v="430"/>
    <x v="0"/>
    <m/>
    <m/>
    <m/>
    <m/>
    <m/>
    <m/>
    <m/>
    <m/>
    <m/>
  </r>
  <r>
    <x v="596"/>
    <x v="1"/>
    <x v="17"/>
    <s v="SI"/>
    <s v="CATERPILLAR"/>
    <x v="14"/>
    <s v="RH"/>
    <s v="EQ4101"/>
    <n v="40007041"/>
    <s v="SAP3919980"/>
    <n v="23106"/>
    <n v="30000"/>
    <s v="ID S241567-1"/>
    <s v="NO"/>
    <s v="EG07-001723"/>
    <d v="2024-12-03T00:00:00"/>
    <s v="LUIS CHOQUE"/>
    <m/>
    <m/>
    <m/>
    <m/>
    <s v="304424-E"/>
    <m/>
    <x v="110"/>
    <n v="22"/>
    <d v="2024-12-10T00:00:00"/>
    <n v="8"/>
    <s v="304424-C"/>
    <n v="5607.28"/>
    <d v="2025-01-05T00:00:00"/>
    <n v="27"/>
    <m/>
    <n v="4500540802"/>
    <s v="ALTA"/>
    <d v="2025-01-28T00:00:00"/>
    <x v="172"/>
    <s v="DEMORA"/>
    <n v="26"/>
    <s v="304424-IF"/>
    <s v="EG07-001941"/>
    <s v="F001-002340"/>
    <d v="2025-02-14T00:00:00"/>
    <n v="80"/>
    <x v="1"/>
    <n v="430"/>
    <x v="4"/>
    <s v="RELLENADO, BRUÑID, BARRENADO"/>
    <s v="RELLENADO, BARRENADO, CROMADO"/>
    <s v="F. CONTRATAPA, PULIR"/>
    <s v="PULIR"/>
    <m/>
    <m/>
    <m/>
    <s v="COMPLETO PARA ARMADO"/>
    <m/>
  </r>
  <r>
    <x v="597"/>
    <x v="1"/>
    <x v="12"/>
    <s v="SI"/>
    <s v="CATERPILLAR"/>
    <x v="2"/>
    <s v="RH"/>
    <m/>
    <n v="2885537"/>
    <s v="SAP4003680"/>
    <n v="0"/>
    <n v="15000"/>
    <s v="ID S241607-1"/>
    <s v="SI"/>
    <s v="EG07-001723"/>
    <d v="2024-11-12T00:00:00"/>
    <s v="LUIS CHOQUE"/>
    <m/>
    <m/>
    <m/>
    <m/>
    <s v="304524-E"/>
    <m/>
    <x v="110"/>
    <n v="1"/>
    <d v="2024-11-12T00:00:00"/>
    <n v="1"/>
    <s v="304524-C"/>
    <n v="0"/>
    <d v="2024-11-12T00:00:00"/>
    <n v="1"/>
    <m/>
    <n v="4500458657"/>
    <m/>
    <m/>
    <x v="151"/>
    <m/>
    <m/>
    <m/>
    <s v="EG07-001757"/>
    <m/>
    <m/>
    <n v="10"/>
    <x v="1"/>
    <n v="430"/>
    <x v="0"/>
    <m/>
    <m/>
    <m/>
    <m/>
    <m/>
    <m/>
    <m/>
    <m/>
    <m/>
  </r>
  <r>
    <x v="598"/>
    <x v="1"/>
    <x v="12"/>
    <s v="SI"/>
    <s v="CATERPILLAR"/>
    <x v="11"/>
    <s v="LH"/>
    <s v="EQ7106"/>
    <n v="4892403"/>
    <s v="SAP3976469"/>
    <n v="4883"/>
    <n v="10000"/>
    <s v="ID S241588-1"/>
    <s v="NO"/>
    <s v="EG07-011763"/>
    <d v="2024-12-04T00:00:00"/>
    <s v="JIMMY CUBA"/>
    <m/>
    <m/>
    <m/>
    <m/>
    <s v="304624-E"/>
    <m/>
    <x v="110"/>
    <n v="23"/>
    <d v="2024-12-10T00:00:00"/>
    <n v="7"/>
    <s v="304624-C"/>
    <n v="4394.7700000000004"/>
    <d v="2025-01-05T00:00:00"/>
    <n v="27"/>
    <m/>
    <n v="4500541401"/>
    <s v="ALTA"/>
    <d v="2025-01-29T00:00:00"/>
    <x v="158"/>
    <s v="EN TIEMPO"/>
    <n v="25"/>
    <s v="304624-IF"/>
    <s v="EG07-001936"/>
    <s v="F001-002328"/>
    <d v="2025-02-07T00:00:00"/>
    <n v="79"/>
    <x v="1"/>
    <n v="430"/>
    <x v="4"/>
    <s v="RELLENADO, BRUÑID, BARRENADO"/>
    <s v="RELLENADO, BARRENADO, F. VASATGO"/>
    <s v="PULIR"/>
    <s v="PULIR"/>
    <m/>
    <m/>
    <m/>
    <s v="COMPLETO PARA ARMADO"/>
    <m/>
  </r>
  <r>
    <x v="599"/>
    <x v="0"/>
    <x v="2"/>
    <s v="SI"/>
    <s v="CATERPILLAR"/>
    <x v="17"/>
    <m/>
    <s v="EX003"/>
    <n v="3631685"/>
    <s v="TRENV00008887"/>
    <m/>
    <n v="14000"/>
    <n v="101220767"/>
    <s v="NO"/>
    <s v="TL04-003424"/>
    <d v="2024-11-14T00:00:00"/>
    <s v="LUIS HUERTA"/>
    <m/>
    <m/>
    <m/>
    <m/>
    <s v="304724-E"/>
    <m/>
    <x v="112"/>
    <n v="1"/>
    <d v="2024-11-22T00:00:00"/>
    <n v="9"/>
    <s v="304724-C"/>
    <n v="19007.189999999999"/>
    <d v="2024-11-18T00:00:00"/>
    <n v="-3"/>
    <m/>
    <n v="4400597571"/>
    <s v="ALTA"/>
    <d v="2025-01-24T00:00:00"/>
    <x v="173"/>
    <s v="EN TIEMPO"/>
    <n v="62"/>
    <s v="304724-IF"/>
    <s v="EG07-001897"/>
    <s v="F001-002388"/>
    <d v="2025-03-14T00:00:00"/>
    <n v="66"/>
    <x v="1"/>
    <n v="428"/>
    <x v="4"/>
    <s v="RELLENADO, BRUÑID, BARRENADO"/>
    <s v="RELLENADO, BARRENADO, F. VASATGO"/>
    <s v="CAMBIO"/>
    <s v="PULIR"/>
    <m/>
    <m/>
    <m/>
    <m/>
    <m/>
  </r>
  <r>
    <x v="600"/>
    <x v="0"/>
    <x v="2"/>
    <s v="SI"/>
    <s v="CATERPILLAR"/>
    <x v="17"/>
    <m/>
    <s v="EX003"/>
    <n v="3631685"/>
    <s v="TRENV00009126"/>
    <m/>
    <n v="14000"/>
    <n v="101223382"/>
    <s v="NO"/>
    <s v="TL04-003424"/>
    <d v="2024-11-14T00:00:00"/>
    <s v="LUIS HUERTA"/>
    <m/>
    <m/>
    <m/>
    <m/>
    <s v="304824-E"/>
    <m/>
    <x v="112"/>
    <n v="1"/>
    <d v="2024-11-22T00:00:00"/>
    <n v="9"/>
    <s v="304824-C"/>
    <n v="19007.189999999999"/>
    <d v="2024-11-21T00:00:00"/>
    <n v="0"/>
    <m/>
    <n v="4400597987"/>
    <s v="ALTA"/>
    <d v="2025-02-24T00:00:00"/>
    <x v="174"/>
    <s v="DEMORA"/>
    <n v="106"/>
    <s v="304824-IF"/>
    <s v="EG07-002014"/>
    <s v="F001-002380"/>
    <d v="2025-03-07T00:00:00"/>
    <n v="113"/>
    <x v="1"/>
    <n v="428"/>
    <x v="4"/>
    <s v="RELLENADO, BRUÑID, BARRENADO"/>
    <s v="RELLENADO, BARRENADO, F. VASATGO"/>
    <s v="PULIR"/>
    <s v="PULIR"/>
    <m/>
    <m/>
    <m/>
    <s v="COMPLETO PARA ARMADO"/>
    <m/>
  </r>
  <r>
    <x v="601"/>
    <x v="1"/>
    <x v="3"/>
    <s v="SI"/>
    <s v="KOMATSU"/>
    <x v="20"/>
    <s v="POS1"/>
    <s v="EQ3153"/>
    <s v="PC1811"/>
    <s v="SAP3998991"/>
    <n v="18000"/>
    <n v="16000"/>
    <s v="ID S241631-1"/>
    <s v="NO"/>
    <s v="EG07-001758"/>
    <d v="2024-12-03T00:00:00"/>
    <s v="LUIS CHOQUE"/>
    <m/>
    <m/>
    <m/>
    <m/>
    <s v="304924-E"/>
    <m/>
    <x v="113"/>
    <n v="13"/>
    <d v="2024-12-10T00:00:00"/>
    <n v="8"/>
    <s v="304924-C"/>
    <n v="3426.42"/>
    <d v="2025-01-05T00:00:00"/>
    <n v="27"/>
    <m/>
    <n v="4500543318"/>
    <s v="ALTA"/>
    <d v="2025-01-10T00:00:00"/>
    <x v="45"/>
    <s v="DEMORA"/>
    <n v="12"/>
    <s v="304924-IF"/>
    <s v="EG07-001886"/>
    <s v="F001-002311"/>
    <d v="2025-01-24T00:00:00"/>
    <n v="57"/>
    <x v="1"/>
    <n v="421"/>
    <x v="1"/>
    <s v="PULIR"/>
    <m/>
    <s v="PULIR"/>
    <s v="PULIR"/>
    <m/>
    <m/>
    <m/>
    <m/>
    <m/>
  </r>
  <r>
    <x v="602"/>
    <x v="1"/>
    <x v="20"/>
    <s v="NO"/>
    <s v="CATERPILLAR"/>
    <x v="15"/>
    <m/>
    <s v="EQ8113"/>
    <n v="5908059"/>
    <s v="SAP3643216"/>
    <n v="12412"/>
    <n v="12000"/>
    <s v="ID S241633-1"/>
    <s v="NO"/>
    <s v="EG07-011912"/>
    <d v="2024-12-03T00:00:00"/>
    <s v="LUIS CHOQUE"/>
    <m/>
    <m/>
    <m/>
    <m/>
    <s v="305024-E"/>
    <m/>
    <x v="113"/>
    <n v="13"/>
    <d v="2024-12-10T00:00:00"/>
    <n v="8"/>
    <s v="305024-C"/>
    <n v="8569.2900000000009"/>
    <d v="2025-01-05T00:00:00"/>
    <n v="27"/>
    <m/>
    <n v="4500543339"/>
    <s v="ALTA"/>
    <d v="2025-01-29T00:00:00"/>
    <x v="172"/>
    <s v="DEMORA"/>
    <n v="26"/>
    <s v="305024-IF"/>
    <s v="EG07-001942"/>
    <s v="F001-002341"/>
    <d v="2025-02-14T00:00:00"/>
    <n v="71"/>
    <x v="1"/>
    <n v="421"/>
    <x v="1"/>
    <s v="RELLENADO, BRUÑID, BARRENADO"/>
    <s v="RELLENADO, BARRENADO, CROMADO"/>
    <s v="PULIR"/>
    <s v="PULIR"/>
    <m/>
    <m/>
    <m/>
    <s v="COMPLETO PARA ARMADO"/>
    <m/>
  </r>
  <r>
    <x v="603"/>
    <x v="1"/>
    <x v="29"/>
    <s v="NO"/>
    <s v="CATERPILLAR"/>
    <x v="8"/>
    <s v="RH"/>
    <s v="EQ6111"/>
    <n v="4651711"/>
    <s v="SAP3194710"/>
    <n v="21698"/>
    <n v="18000"/>
    <s v="ID S241620-1"/>
    <s v="NO"/>
    <s v="EG07-011912"/>
    <d v="2024-11-27T00:00:00"/>
    <s v="LUIS CHOQUE"/>
    <m/>
    <m/>
    <m/>
    <m/>
    <s v="305124-E"/>
    <m/>
    <x v="113"/>
    <n v="7"/>
    <d v="2024-12-10T00:00:00"/>
    <n v="14"/>
    <s v="305124-C"/>
    <n v="5355.24"/>
    <d v="2025-01-05T00:00:00"/>
    <n v="27"/>
    <m/>
    <n v="4500542610"/>
    <s v="ALTA"/>
    <d v="2025-01-28T00:00:00"/>
    <x v="158"/>
    <s v="DEMORA"/>
    <n v="25"/>
    <s v="305124-IF"/>
    <s v="EG07-001934"/>
    <s v="F001-002329"/>
    <d v="2025-02-07T00:00:00"/>
    <n v="70"/>
    <x v="1"/>
    <n v="421"/>
    <x v="1"/>
    <s v="RELLENADO, BRUÑID, BARRENADO"/>
    <s v="RELLENADO, BARRENADO, CROMADO"/>
    <s v="PULIR"/>
    <s v="PULIR"/>
    <m/>
    <m/>
    <m/>
    <s v="COMPLETO PARA ARMADO"/>
    <m/>
  </r>
  <r>
    <x v="604"/>
    <x v="0"/>
    <x v="8"/>
    <s v="SI"/>
    <s v="CATERPILLAR"/>
    <x v="13"/>
    <s v="LH"/>
    <m/>
    <n v="5168027"/>
    <s v="TRENV00008875"/>
    <m/>
    <n v="15000"/>
    <n v="101055758"/>
    <s v="NO"/>
    <s v="TL04-003424"/>
    <d v="2024-11-29T00:00:00"/>
    <s v="LUIS HUERTA"/>
    <m/>
    <m/>
    <m/>
    <m/>
    <s v="305224-E"/>
    <m/>
    <x v="114"/>
    <n v="8"/>
    <d v="2024-11-29T00:00:00"/>
    <n v="1"/>
    <s v="305224-C"/>
    <n v="7958.67"/>
    <d v="2024-12-03T00:00:00"/>
    <n v="5"/>
    <m/>
    <n v="4400597572"/>
    <s v="ALTA"/>
    <d v="2025-01-10T00:00:00"/>
    <x v="170"/>
    <s v="DEMORA"/>
    <n v="52"/>
    <s v="305224-IF"/>
    <s v="EG07-001914"/>
    <s v="F001-002331"/>
    <d v="2025-02-07T00:00:00"/>
    <n v="63"/>
    <x v="1"/>
    <n v="420"/>
    <x v="0"/>
    <m/>
    <m/>
    <m/>
    <m/>
    <m/>
    <m/>
    <m/>
    <m/>
    <m/>
  </r>
  <r>
    <x v="605"/>
    <x v="0"/>
    <x v="10"/>
    <s v="SI"/>
    <s v="CATERPILLAR"/>
    <x v="2"/>
    <s v="RH"/>
    <m/>
    <n v="5900691"/>
    <s v="TRENV00008684"/>
    <m/>
    <m/>
    <n v="101191378"/>
    <s v="NO"/>
    <s v="TL04-003424"/>
    <d v="2024-11-29T00:00:00"/>
    <s v="LUIS HUERTA"/>
    <m/>
    <m/>
    <m/>
    <m/>
    <s v="305324-E"/>
    <m/>
    <x v="114"/>
    <n v="8"/>
    <d v="2024-11-29T00:00:00"/>
    <n v="1"/>
    <s v="305324-C"/>
    <n v="12079.25"/>
    <m/>
    <s v=""/>
    <m/>
    <n v="4400597562"/>
    <m/>
    <d v="2024-12-09T00:00:00"/>
    <x v="175"/>
    <s v="DEMORA"/>
    <n v="45638"/>
    <s v="305324-IF"/>
    <s v="TL04-003495"/>
    <m/>
    <m/>
    <n v="20"/>
    <x v="2"/>
    <n v="420"/>
    <x v="0"/>
    <m/>
    <m/>
    <m/>
    <m/>
    <m/>
    <m/>
    <m/>
    <m/>
    <m/>
  </r>
  <r>
    <x v="606"/>
    <x v="0"/>
    <x v="10"/>
    <s v="SI"/>
    <s v="CATERPILLAR"/>
    <x v="13"/>
    <s v="LH"/>
    <m/>
    <s v="6E-1244"/>
    <s v="TRENV00008879"/>
    <m/>
    <m/>
    <n v="101075098"/>
    <s v="NO"/>
    <s v="TL04-003424"/>
    <d v="2024-11-29T00:00:00"/>
    <s v="LUIS HUERTA"/>
    <m/>
    <m/>
    <m/>
    <m/>
    <s v="305424-E"/>
    <m/>
    <x v="114"/>
    <n v="8"/>
    <d v="2024-11-29T00:00:00"/>
    <n v="1"/>
    <s v="305424-C"/>
    <n v="3490.71"/>
    <d v="2024-12-03T00:00:00"/>
    <n v="5"/>
    <m/>
    <n v="4400597569"/>
    <s v="ALTA"/>
    <d v="2025-01-10T00:00:00"/>
    <x v="159"/>
    <s v="EN TIEMPO"/>
    <n v="36"/>
    <s v="305424-IF"/>
    <s v="EG07-001859"/>
    <s v="F001-002304"/>
    <d v="2025-01-17T00:00:00"/>
    <n v="47"/>
    <x v="1"/>
    <n v="420"/>
    <x v="0"/>
    <m/>
    <m/>
    <m/>
    <m/>
    <m/>
    <m/>
    <m/>
    <m/>
    <m/>
  </r>
  <r>
    <x v="607"/>
    <x v="0"/>
    <x v="14"/>
    <s v="SI"/>
    <s v="CATERPILLAR"/>
    <x v="11"/>
    <m/>
    <m/>
    <s v="553-0359"/>
    <s v="TRENV00008883"/>
    <m/>
    <m/>
    <n v="101185723"/>
    <s v="NO"/>
    <s v="TL04-003424"/>
    <d v="2024-11-29T00:00:00"/>
    <s v="LUIS HUERTA"/>
    <m/>
    <m/>
    <m/>
    <m/>
    <s v="305524-E"/>
    <m/>
    <x v="114"/>
    <n v="8"/>
    <d v="2024-11-29T00:00:00"/>
    <n v="1"/>
    <s v="305524-C"/>
    <n v="3840.79"/>
    <d v="2024-12-03T00:00:00"/>
    <n v="5"/>
    <m/>
    <n v="4400597568"/>
    <s v="ALTA"/>
    <d v="2025-01-17T00:00:00"/>
    <x v="159"/>
    <s v="EN TIEMPO"/>
    <n v="36"/>
    <s v="305524-IF"/>
    <s v="EG07-001860"/>
    <s v="F001-002305"/>
    <d v="2025-01-17T00:00:00"/>
    <n v="47"/>
    <x v="1"/>
    <n v="420"/>
    <x v="0"/>
    <m/>
    <m/>
    <m/>
    <m/>
    <m/>
    <m/>
    <m/>
    <m/>
    <m/>
  </r>
  <r>
    <x v="608"/>
    <x v="0"/>
    <x v="15"/>
    <s v="SI"/>
    <s v="KOMATSU"/>
    <x v="10"/>
    <m/>
    <m/>
    <s v="707G300180SG"/>
    <s v="TRENV00008872"/>
    <m/>
    <n v="10000"/>
    <n v="101220328"/>
    <s v="NO"/>
    <s v="TL04-003424"/>
    <d v="2024-11-28T00:00:00"/>
    <s v="LUIS HUERTA"/>
    <m/>
    <m/>
    <m/>
    <m/>
    <s v="305624-E"/>
    <m/>
    <x v="114"/>
    <n v="7"/>
    <d v="2024-11-28T00:00:00"/>
    <n v="1"/>
    <s v="305624-C"/>
    <n v="11263.9"/>
    <d v="2024-11-29T00:00:00"/>
    <n v="2"/>
    <m/>
    <n v="4400597564"/>
    <s v="ALTA"/>
    <d v="2025-01-06T00:00:00"/>
    <x v="149"/>
    <s v="EN TIEMPO"/>
    <n v="39"/>
    <s v="305624-IF"/>
    <s v="EG07-001851"/>
    <s v="F001-002306"/>
    <d v="2025-01-17T00:00:00"/>
    <n v="46"/>
    <x v="1"/>
    <n v="420"/>
    <x v="0"/>
    <m/>
    <m/>
    <m/>
    <m/>
    <m/>
    <m/>
    <m/>
    <m/>
    <m/>
  </r>
  <r>
    <x v="609"/>
    <x v="0"/>
    <x v="47"/>
    <s v="SI"/>
    <s v="WBM"/>
    <x v="18"/>
    <m/>
    <s v="CR012"/>
    <s v="317-002-1072"/>
    <s v="TRENV00009133"/>
    <m/>
    <n v="12000"/>
    <n v="200904760"/>
    <s v="NO"/>
    <s v="TL04-003424"/>
    <d v="2024-11-29T00:00:00"/>
    <s v="LUIS HUERTA"/>
    <m/>
    <m/>
    <m/>
    <m/>
    <s v="305724-E"/>
    <m/>
    <x v="114"/>
    <n v="8"/>
    <d v="2024-11-29T00:00:00"/>
    <n v="1"/>
    <s v="305724-C"/>
    <n v="3842.64"/>
    <d v="2024-12-03T00:00:00"/>
    <n v="5"/>
    <m/>
    <n v="4400597985"/>
    <s v="ALTA"/>
    <d v="2025-01-10T00:00:00"/>
    <x v="170"/>
    <s v="DEMORA"/>
    <n v="52"/>
    <s v="305724-IF"/>
    <s v="EG07-001913"/>
    <s v="F001-002332"/>
    <d v="2025-02-07T00:00:00"/>
    <n v="63"/>
    <x v="1"/>
    <n v="420"/>
    <x v="0"/>
    <m/>
    <m/>
    <m/>
    <m/>
    <m/>
    <m/>
    <m/>
    <m/>
    <m/>
  </r>
  <r>
    <x v="610"/>
    <x v="0"/>
    <x v="10"/>
    <s v="SI"/>
    <s v="KOMATSU"/>
    <x v="33"/>
    <m/>
    <m/>
    <s v="58B4100010"/>
    <s v="TRENV00009112"/>
    <m/>
    <n v="12000"/>
    <n v="101172193"/>
    <s v="NO"/>
    <s v="TL04-003424"/>
    <d v="2024-11-29T00:00:00"/>
    <s v="LUIS HUERTA"/>
    <m/>
    <m/>
    <m/>
    <m/>
    <s v="305824-E"/>
    <m/>
    <x v="114"/>
    <n v="8"/>
    <d v="2024-11-29T00:00:00"/>
    <n v="1"/>
    <s v="305824-C"/>
    <n v="5243.31"/>
    <d v="2024-12-03T00:00:00"/>
    <n v="5"/>
    <m/>
    <n v="4400597989"/>
    <s v="ALTA"/>
    <d v="2025-01-07T00:00:00"/>
    <x v="159"/>
    <s v="EN TIEMPO"/>
    <n v="36"/>
    <s v="305824-IF"/>
    <s v="EG07-001862"/>
    <s v="F001-002307"/>
    <d v="2025-01-17T00:00:00"/>
    <n v="47"/>
    <x v="1"/>
    <n v="420"/>
    <x v="0"/>
    <m/>
    <m/>
    <m/>
    <m/>
    <m/>
    <m/>
    <m/>
    <s v="FALTA SEGUER ENVIAR A LIMA JUAN, PENDIENTE DE ROTULAS"/>
    <m/>
  </r>
  <r>
    <x v="611"/>
    <x v="0"/>
    <x v="8"/>
    <s v="SI"/>
    <s v="CATERPILLAR"/>
    <x v="8"/>
    <m/>
    <m/>
    <n v="5616909"/>
    <s v="TRENV00009129"/>
    <m/>
    <m/>
    <n v="101223519"/>
    <s v="SI"/>
    <s v="TL04-003424"/>
    <m/>
    <m/>
    <m/>
    <m/>
    <m/>
    <m/>
    <m/>
    <m/>
    <x v="114"/>
    <s v="POR EVALUAR"/>
    <m/>
    <s v="POR COTIZAR"/>
    <m/>
    <m/>
    <m/>
    <s v=""/>
    <m/>
    <n v="4400597986"/>
    <m/>
    <m/>
    <x v="0"/>
    <s v=""/>
    <s v=""/>
    <m/>
    <m/>
    <m/>
    <m/>
    <n v="420"/>
    <x v="0"/>
    <n v="420"/>
    <x v="0"/>
    <m/>
    <m/>
    <m/>
    <m/>
    <m/>
    <m/>
    <m/>
    <s v="ESPERA HASTA QUE LLEGUE UN D11 INCLINACION"/>
    <m/>
  </r>
  <r>
    <x v="612"/>
    <x v="0"/>
    <x v="65"/>
    <s v="NO"/>
    <s v="WBM"/>
    <x v="18"/>
    <m/>
    <s v="CR012"/>
    <s v="80111C0"/>
    <s v="TRENV00008704"/>
    <m/>
    <m/>
    <n v="200823991"/>
    <s v="NO"/>
    <s v="TL02-001278"/>
    <d v="2024-11-29T00:00:00"/>
    <s v="LUIS HUERTA"/>
    <m/>
    <m/>
    <m/>
    <m/>
    <s v="306024-E"/>
    <m/>
    <x v="115"/>
    <n v="10"/>
    <d v="2024-11-29T00:00:00"/>
    <n v="1"/>
    <s v="306024-C"/>
    <n v="2428.3200000000002"/>
    <d v="2024-12-03T00:00:00"/>
    <n v="5"/>
    <m/>
    <n v="4400598674"/>
    <s v="ALTA"/>
    <d v="2025-01-10T00:00:00"/>
    <x v="176"/>
    <s v="EN TIEMPO"/>
    <n v="38"/>
    <s v="306024-IF"/>
    <s v="EG07-001870"/>
    <s v="F001-002394"/>
    <d v="2025-03-18T00:00:00"/>
    <n v="51"/>
    <x v="1"/>
    <n v="422"/>
    <x v="4"/>
    <s v="F. CILINDRO"/>
    <s v="CROMADO"/>
    <s v="PULIR"/>
    <s v="PULIR"/>
    <m/>
    <m/>
    <m/>
    <s v="SELLOS MACHEN 27/12"/>
    <m/>
  </r>
  <r>
    <x v="613"/>
    <x v="0"/>
    <x v="51"/>
    <s v="SI"/>
    <s v="KOMATSU"/>
    <x v="3"/>
    <m/>
    <s v="HT003"/>
    <s v="58F3240013"/>
    <s v="TRENV00009302"/>
    <m/>
    <n v="22000"/>
    <n v="101177539"/>
    <s v="NO"/>
    <s v="TL02-001281"/>
    <d v="2024-11-29T00:00:00"/>
    <s v="LUIS HUERTA"/>
    <m/>
    <m/>
    <m/>
    <m/>
    <s v="306124-E"/>
    <m/>
    <x v="116"/>
    <n v="5"/>
    <d v="2024-11-29T00:00:00"/>
    <n v="1"/>
    <s v="306124-C"/>
    <n v="39750"/>
    <d v="2024-12-03T00:00:00"/>
    <n v="5"/>
    <m/>
    <n v="4400599059"/>
    <s v="ALTA"/>
    <d v="2025-02-05T00:00:00"/>
    <x v="177"/>
    <s v="EN TIEMPO"/>
    <n v="65"/>
    <s v="306124-IF"/>
    <s v="EG07-001947"/>
    <s v="F001-002333"/>
    <d v="2025-02-07T00:00:00"/>
    <n v="73"/>
    <x v="1"/>
    <n v="417"/>
    <x v="1"/>
    <s v="PULIR"/>
    <s v="PULIR"/>
    <s v="PULIR"/>
    <s v="PULIR"/>
    <m/>
    <m/>
    <m/>
    <s v="COMPLETO PARA ARMADO"/>
    <m/>
  </r>
  <r>
    <x v="614"/>
    <x v="0"/>
    <x v="52"/>
    <s v="SI"/>
    <s v="KOMATSU"/>
    <x v="3"/>
    <m/>
    <s v="HT003"/>
    <s v="XB3916"/>
    <s v="TRENV00009302"/>
    <m/>
    <n v="22000"/>
    <n v="101177540"/>
    <s v="NO"/>
    <s v="TL02-001281"/>
    <d v="2024-11-29T00:00:00"/>
    <s v="LUIS HUERTA"/>
    <m/>
    <m/>
    <m/>
    <m/>
    <s v="306224-E"/>
    <m/>
    <x v="116"/>
    <n v="5"/>
    <d v="2024-11-29T00:00:00"/>
    <n v="1"/>
    <s v="306224-C"/>
    <n v="11404.18"/>
    <d v="2024-12-04T00:00:00"/>
    <n v="6"/>
    <m/>
    <n v="4400599060"/>
    <s v="ALTA"/>
    <d v="2025-02-05T00:00:00"/>
    <x v="177"/>
    <s v="EN TIEMPO"/>
    <n v="64"/>
    <s v="306224-IF"/>
    <s v="EG07-001948"/>
    <s v="F001-002344"/>
    <d v="2025-02-14T00:00:00"/>
    <n v="73"/>
    <x v="1"/>
    <n v="417"/>
    <x v="1"/>
    <s v="BRUÑIR"/>
    <s v="CROMAR"/>
    <s v="PULIR"/>
    <s v="PULIR"/>
    <m/>
    <m/>
    <m/>
    <s v="COMPLETO PARA ARMADO"/>
    <m/>
  </r>
  <r>
    <x v="615"/>
    <x v="0"/>
    <x v="51"/>
    <s v="SI"/>
    <s v="KOMATSU"/>
    <x v="3"/>
    <m/>
    <s v="HT032"/>
    <s v="58F3240013"/>
    <s v="TRENV00009299"/>
    <m/>
    <n v="22000"/>
    <n v="101175683"/>
    <s v="NO"/>
    <s v="TL02-001281"/>
    <d v="2024-11-29T00:00:00"/>
    <s v="LUIS HUERTA"/>
    <m/>
    <m/>
    <m/>
    <m/>
    <s v="306324-E"/>
    <m/>
    <x v="116"/>
    <n v="5"/>
    <d v="2024-11-29T00:00:00"/>
    <n v="1"/>
    <s v="306324-C"/>
    <n v="39750"/>
    <d v="2024-12-03T00:00:00"/>
    <n v="5"/>
    <m/>
    <n v="4400599220"/>
    <s v="ALTA"/>
    <d v="2025-02-21T00:00:00"/>
    <x v="178"/>
    <s v="DEMORA"/>
    <n v="86"/>
    <s v="306324-IF"/>
    <s v="EG07-001990"/>
    <s v="F001-002365"/>
    <d v="2025-02-28T00:00:00"/>
    <n v="94"/>
    <x v="1"/>
    <n v="417"/>
    <x v="1"/>
    <s v="PULIR"/>
    <s v="PULIR"/>
    <s v="PULIR"/>
    <s v="PULIR"/>
    <m/>
    <m/>
    <m/>
    <s v="COMPLETO PARA ARMADO"/>
    <m/>
  </r>
  <r>
    <x v="616"/>
    <x v="0"/>
    <x v="52"/>
    <s v="SI"/>
    <s v="KOMATSU"/>
    <x v="3"/>
    <m/>
    <s v="HT032"/>
    <s v="XB3916"/>
    <s v="TRENV00009299"/>
    <m/>
    <n v="22000"/>
    <n v="101175684"/>
    <s v="NO"/>
    <s v="TL02-001281"/>
    <d v="2024-11-29T00:00:00"/>
    <s v="LUIS HUERTA"/>
    <m/>
    <m/>
    <m/>
    <m/>
    <s v="306424-E"/>
    <m/>
    <x v="116"/>
    <n v="5"/>
    <d v="2024-11-29T00:00:00"/>
    <n v="1"/>
    <s v="306424-C"/>
    <n v="11404.18"/>
    <d v="2024-12-04T00:00:00"/>
    <n v="6"/>
    <m/>
    <n v="4400599219"/>
    <s v="ALTA"/>
    <d v="2025-02-21T00:00:00"/>
    <x v="178"/>
    <s v="DEMORA"/>
    <n v="85"/>
    <s v="306424-IF"/>
    <s v="EG07-001991"/>
    <s v="F001-002366"/>
    <d v="2025-02-28T00:00:00"/>
    <n v="94"/>
    <x v="1"/>
    <n v="417"/>
    <x v="1"/>
    <s v="BRUÑIR"/>
    <s v="CROMAR"/>
    <s v="PULIR"/>
    <s v="PULIR"/>
    <m/>
    <m/>
    <m/>
    <s v="KIT COMPLETO Y REPUESTOS, PENDIENTE ACEITE"/>
    <m/>
  </r>
  <r>
    <x v="617"/>
    <x v="8"/>
    <x v="79"/>
    <s v="NO"/>
    <s v="GENERICO"/>
    <x v="26"/>
    <m/>
    <s v="DR560"/>
    <s v="CX002549"/>
    <m/>
    <m/>
    <m/>
    <m/>
    <s v="NO"/>
    <s v="EG07-001749"/>
    <d v="2024-11-26T00:00:00"/>
    <s v="LUIS HUERTA"/>
    <m/>
    <m/>
    <m/>
    <m/>
    <s v="306524-E"/>
    <m/>
    <x v="115"/>
    <n v="7"/>
    <d v="2024-11-26T00:00:00"/>
    <n v="1"/>
    <s v="306524-C"/>
    <n v="882.44"/>
    <d v="2024-12-06T00:00:00"/>
    <n v="11"/>
    <m/>
    <s v="P10574"/>
    <s v="ALTA"/>
    <d v="2024-12-12T00:00:00"/>
    <x v="145"/>
    <s v="EN TIEMPO"/>
    <n v="7"/>
    <s v="303524-IF"/>
    <s v="EG07-001810"/>
    <s v="F001-002265"/>
    <d v="2024-12-13T00:00:00"/>
    <n v="23"/>
    <x v="1"/>
    <n v="422"/>
    <x v="1"/>
    <s v="BRUÑIR"/>
    <s v="CROMAR"/>
    <s v="PULIR"/>
    <s v="PULIR"/>
    <m/>
    <m/>
    <m/>
    <m/>
    <m/>
  </r>
  <r>
    <x v="618"/>
    <x v="8"/>
    <x v="79"/>
    <s v="NO"/>
    <s v="GENERICO"/>
    <x v="26"/>
    <m/>
    <s v="DR560"/>
    <s v="CX002549"/>
    <m/>
    <m/>
    <m/>
    <m/>
    <s v="NO"/>
    <s v="EG07-001749"/>
    <d v="2024-11-26T00:00:00"/>
    <s v="LUIS HUERTA"/>
    <m/>
    <m/>
    <m/>
    <m/>
    <s v="306624-E"/>
    <m/>
    <x v="115"/>
    <n v="7"/>
    <d v="2024-11-26T00:00:00"/>
    <n v="1"/>
    <s v="306624-C"/>
    <n v="882.44"/>
    <d v="2024-12-06T00:00:00"/>
    <n v="11"/>
    <m/>
    <s v="P10574"/>
    <s v="ALTA"/>
    <d v="2024-12-12T00:00:00"/>
    <x v="145"/>
    <s v="EN TIEMPO"/>
    <n v="7"/>
    <s v="306624-IF"/>
    <s v="EG07-001810"/>
    <s v="F001-002265"/>
    <d v="2024-12-13T00:00:00"/>
    <n v="23"/>
    <x v="1"/>
    <n v="422"/>
    <x v="1"/>
    <s v="BRUÑIR"/>
    <s v="CROMAR"/>
    <s v="PULIR"/>
    <s v="PULIR"/>
    <m/>
    <m/>
    <m/>
    <m/>
    <m/>
  </r>
  <r>
    <x v="619"/>
    <x v="0"/>
    <x v="80"/>
    <s v="SI"/>
    <s v="CATERPILLAR"/>
    <x v="9"/>
    <m/>
    <s v="CR002"/>
    <s v="1368500B"/>
    <m/>
    <m/>
    <m/>
    <n v="101075972"/>
    <s v="NO"/>
    <s v="EG07-001750"/>
    <d v="2024-11-26T00:00:00"/>
    <s v="LUIS HUERTA"/>
    <m/>
    <m/>
    <m/>
    <m/>
    <s v="306724-E"/>
    <m/>
    <x v="115"/>
    <n v="7"/>
    <d v="2024-11-26T00:00:00"/>
    <n v="1"/>
    <s v="306724-C"/>
    <n v="98750"/>
    <d v="2025-06-25T00:00:00"/>
    <n v="212"/>
    <d v="2025-06-07T00:00:00"/>
    <n v="4400597015"/>
    <n v="1"/>
    <d v="2025-06-13T00:00:00"/>
    <x v="150"/>
    <s v="DEMORA"/>
    <n v="51"/>
    <s v="306724-IF"/>
    <s v="EG07-002488"/>
    <s v="F001-002683"/>
    <d v="2025-08-28T00:00:00"/>
    <n v="268"/>
    <x v="1"/>
    <n v="200"/>
    <x v="4"/>
    <m/>
    <m/>
    <m/>
    <m/>
    <m/>
    <m/>
    <s v="FABRICAR ESTRUCTURA"/>
    <s v="REPUESTOS COMPLETOS"/>
    <n v="1"/>
  </r>
  <r>
    <x v="620"/>
    <x v="0"/>
    <x v="81"/>
    <s v="NO"/>
    <s v="CATERPILLAR"/>
    <x v="34"/>
    <s v="RH"/>
    <s v="CR002"/>
    <n v="1334228"/>
    <m/>
    <m/>
    <m/>
    <n v="101075972"/>
    <s v="NO"/>
    <m/>
    <d v="2024-11-26T00:00:00"/>
    <s v="LUIS HUERTA"/>
    <m/>
    <m/>
    <m/>
    <m/>
    <s v="306824-E"/>
    <m/>
    <x v="117"/>
    <n v="-96"/>
    <d v="2024-11-26T00:00:00"/>
    <n v="1"/>
    <s v="306824-C"/>
    <n v="14070"/>
    <d v="2024-11-29T00:00:00"/>
    <n v="4"/>
    <m/>
    <n v="4400597016"/>
    <n v="1"/>
    <d v="2025-04-11T00:00:00"/>
    <x v="150"/>
    <s v="DEMORA"/>
    <n v="259"/>
    <s v="3068254-IF"/>
    <s v="EG07-002490"/>
    <s v="F001-002682"/>
    <d v="2025-08-28T00:00:00"/>
    <n v="165"/>
    <x v="1"/>
    <n v="319"/>
    <x v="1"/>
    <m/>
    <m/>
    <m/>
    <m/>
    <m/>
    <m/>
    <s v="RELLENADO Y BARRENADO"/>
    <s v="REPUESTOS COMPLETOS"/>
    <m/>
  </r>
  <r>
    <x v="621"/>
    <x v="0"/>
    <x v="81"/>
    <s v="NO"/>
    <s v="CATERPILLAR"/>
    <x v="34"/>
    <s v="LH"/>
    <s v="CR002"/>
    <n v="1334229"/>
    <m/>
    <m/>
    <m/>
    <n v="101075972"/>
    <s v="NO"/>
    <m/>
    <d v="2024-11-26T00:00:00"/>
    <s v="LUIS HUERTA"/>
    <m/>
    <m/>
    <m/>
    <m/>
    <s v="306924-E"/>
    <m/>
    <x v="117"/>
    <n v="-96"/>
    <d v="2024-11-26T00:00:00"/>
    <n v="1"/>
    <s v="306924-C"/>
    <n v="14070"/>
    <d v="2024-11-29T00:00:00"/>
    <n v="4"/>
    <m/>
    <n v="4400597017"/>
    <n v="1"/>
    <d v="2025-04-11T00:00:00"/>
    <x v="150"/>
    <s v="DEMORA"/>
    <n v="259"/>
    <s v="306924-IF"/>
    <s v="EG07-002491"/>
    <s v="F001-002681"/>
    <d v="2025-08-28T00:00:00"/>
    <n v="165"/>
    <x v="1"/>
    <n v="319"/>
    <x v="1"/>
    <m/>
    <m/>
    <m/>
    <m/>
    <m/>
    <m/>
    <s v="RELLENADO Y BARRENADO"/>
    <s v="REPUESTOS COMPLETOS"/>
    <m/>
  </r>
  <r>
    <x v="622"/>
    <x v="0"/>
    <x v="46"/>
    <s v="SI"/>
    <s v="CATERPILLAR"/>
    <x v="0"/>
    <m/>
    <m/>
    <s v="271-9322"/>
    <s v="TRENV00009305"/>
    <m/>
    <n v="6000"/>
    <n v="101214723"/>
    <s v="NO"/>
    <s v="TL02-001284"/>
    <d v="2024-11-28T00:00:00"/>
    <s v="LUIS HUERTA"/>
    <m/>
    <m/>
    <m/>
    <m/>
    <s v="307024-E"/>
    <m/>
    <x v="114"/>
    <n v="7"/>
    <d v="2024-11-28T00:00:00"/>
    <n v="1"/>
    <s v="307024-C"/>
    <n v="18730"/>
    <d v="2024-12-03T00:00:00"/>
    <n v="6"/>
    <m/>
    <n v="4400599062"/>
    <s v="ALTA"/>
    <d v="2025-02-13T00:00:00"/>
    <x v="179"/>
    <s v="EN TIEMPO"/>
    <n v="73"/>
    <s v="307024-IF"/>
    <s v="EG07-001969"/>
    <s v="F001-002371"/>
    <d v="2025-02-28T00:00:00"/>
    <n v="84"/>
    <x v="1"/>
    <n v="420"/>
    <x v="1"/>
    <s v="PULIR"/>
    <s v="PULIR"/>
    <s v="PULIR"/>
    <s v="PULIR"/>
    <m/>
    <m/>
    <m/>
    <s v="LISTO PARA ARMADO"/>
    <m/>
  </r>
  <r>
    <x v="623"/>
    <x v="0"/>
    <x v="46"/>
    <s v="SI"/>
    <s v="CATERPILLAR"/>
    <x v="0"/>
    <m/>
    <m/>
    <s v="271-9321"/>
    <s v="TRENV00009305"/>
    <m/>
    <n v="6000"/>
    <n v="101214722"/>
    <s v="NO"/>
    <s v="TL02-001284"/>
    <d v="2024-11-28T00:00:00"/>
    <s v="LUIS HUERTA"/>
    <m/>
    <m/>
    <m/>
    <m/>
    <s v="307124-E"/>
    <m/>
    <x v="114"/>
    <n v="7"/>
    <d v="2024-11-28T00:00:00"/>
    <n v="1"/>
    <s v="307124-C"/>
    <n v="20781.59"/>
    <d v="2024-11-29T00:00:00"/>
    <n v="2"/>
    <m/>
    <n v="4400599061"/>
    <s v="ALTA"/>
    <d v="2025-02-13T00:00:00"/>
    <x v="179"/>
    <s v="EN TIEMPO"/>
    <n v="77"/>
    <s v="307124-IF"/>
    <s v="EG07-001970"/>
    <s v="F001-002354"/>
    <d v="2025-02-21T00:00:00"/>
    <n v="84"/>
    <x v="1"/>
    <n v="420"/>
    <x v="1"/>
    <s v="PULIR"/>
    <s v="PULIR"/>
    <s v="PULIR"/>
    <s v="PULIR"/>
    <m/>
    <m/>
    <m/>
    <s v="LISTO PARA ARMADO"/>
    <m/>
  </r>
  <r>
    <x v="624"/>
    <x v="1"/>
    <x v="3"/>
    <s v="SI"/>
    <s v="CATERPILLAR"/>
    <x v="2"/>
    <s v="POS3"/>
    <s v="EQ3132"/>
    <n v="2777219"/>
    <s v="SAP4018783"/>
    <n v="19606"/>
    <n v="16000"/>
    <s v="ID S241646-1"/>
    <s v="NO"/>
    <s v="EG07-001781"/>
    <d v="2024-12-04T00:00:00"/>
    <s v="JIMMY CUBA"/>
    <m/>
    <m/>
    <m/>
    <m/>
    <s v="307224-E"/>
    <m/>
    <x v="118"/>
    <n v="5"/>
    <d v="2024-12-10T00:00:00"/>
    <n v="11"/>
    <s v="307224-C"/>
    <n v="3627.83"/>
    <d v="2025-01-05T00:00:00"/>
    <n v="27"/>
    <m/>
    <n v="4500544188"/>
    <s v="ALTA"/>
    <d v="2025-01-06T00:00:00"/>
    <x v="180"/>
    <s v="DEMORA"/>
    <n v="4"/>
    <s v="307224-IF"/>
    <s v="EG07-001865"/>
    <s v="F001-002293"/>
    <d v="2025-01-10T00:00:00"/>
    <n v="40"/>
    <x v="1"/>
    <n v="412"/>
    <x v="1"/>
    <s v="BRUÑIDO"/>
    <m/>
    <s v="PULIR"/>
    <s v="PULIR"/>
    <m/>
    <m/>
    <m/>
    <m/>
    <m/>
  </r>
  <r>
    <x v="625"/>
    <x v="1"/>
    <x v="3"/>
    <s v="SI"/>
    <s v="CATERPILLAR"/>
    <x v="2"/>
    <s v="POS1"/>
    <s v="EQ3132"/>
    <n v="2777219"/>
    <s v="SAP4018663"/>
    <n v="8540"/>
    <n v="16000"/>
    <s v="ID S241646-2"/>
    <s v="NO"/>
    <s v="EG07-001781"/>
    <d v="2024-12-04T00:00:00"/>
    <s v="JIMMY CUBA"/>
    <m/>
    <m/>
    <m/>
    <m/>
    <s v="307324-E"/>
    <m/>
    <x v="118"/>
    <n v="5"/>
    <d v="2024-12-10T00:00:00"/>
    <n v="11"/>
    <s v="307324-C"/>
    <n v="3627.83"/>
    <d v="2025-01-05T00:00:00"/>
    <n v="27"/>
    <m/>
    <n v="4500544190"/>
    <s v="ALTA"/>
    <d v="2025-01-06T00:00:00"/>
    <x v="180"/>
    <s v="DEMORA"/>
    <n v="4"/>
    <s v="307324-IF"/>
    <s v="EG07-001866"/>
    <s v="F001-002294"/>
    <d v="2025-01-10T00:00:00"/>
    <n v="40"/>
    <x v="1"/>
    <n v="412"/>
    <x v="1"/>
    <s v="BRUÑIDO"/>
    <m/>
    <s v="PULIR"/>
    <s v="PULIR"/>
    <m/>
    <m/>
    <m/>
    <m/>
    <m/>
  </r>
  <r>
    <x v="626"/>
    <x v="1"/>
    <x v="37"/>
    <s v="NO"/>
    <s v="KOMATSU"/>
    <x v="29"/>
    <s v="LH"/>
    <s v="EQ8108"/>
    <s v="707G105220"/>
    <s v="SAP4052204"/>
    <n v="13165"/>
    <n v="14000"/>
    <s v="ID S241675-1"/>
    <s v="NO"/>
    <s v="EG07-001781"/>
    <d v="2024-12-04T00:00:00"/>
    <s v="LUIS CHOQUE"/>
    <m/>
    <m/>
    <m/>
    <m/>
    <s v="307424-E"/>
    <m/>
    <x v="118"/>
    <n v="5"/>
    <d v="2024-12-10T00:00:00"/>
    <n v="11"/>
    <s v="307424-C"/>
    <n v="9052.48"/>
    <d v="2025-01-05T00:00:00"/>
    <n v="27"/>
    <m/>
    <n v="4500545072"/>
    <s v="ALTA"/>
    <d v="2025-01-30T00:00:00"/>
    <x v="177"/>
    <s v="DEMORA"/>
    <n v="32"/>
    <s v="307424-IF"/>
    <s v="EG07-001954"/>
    <s v="F001-002342"/>
    <d v="2025-02-14T00:00:00"/>
    <n v="68"/>
    <x v="1"/>
    <n v="412"/>
    <x v="4"/>
    <s v="RELLENADO, BRUÑIDO, BARRENADO"/>
    <s v="F. CANCAMO, F. VASTAGO, RELLENADO, BARRENADO"/>
    <s v="PULIR"/>
    <s v="PULIR"/>
    <m/>
    <m/>
    <m/>
    <s v="COMPLETO PARA ARMDO"/>
    <m/>
  </r>
  <r>
    <x v="627"/>
    <x v="8"/>
    <x v="79"/>
    <s v="NO"/>
    <s v="GENERICO"/>
    <x v="26"/>
    <m/>
    <s v="DR560"/>
    <s v="CX002549"/>
    <m/>
    <m/>
    <m/>
    <m/>
    <s v="NO"/>
    <s v="EG07-00729"/>
    <d v="2024-12-12T00:00:00"/>
    <s v="LUIS CHOQUE"/>
    <m/>
    <m/>
    <m/>
    <m/>
    <s v="307524-E"/>
    <m/>
    <x v="119"/>
    <n v="7"/>
    <d v="2024-12-13T00:00:00"/>
    <n v="8"/>
    <s v="307524-C"/>
    <n v="1132.44"/>
    <d v="2025-01-14T00:00:00"/>
    <n v="33"/>
    <m/>
    <s v="P10710"/>
    <s v="ALTA"/>
    <d v="2025-01-17T00:00:00"/>
    <x v="181"/>
    <s v="EN TIEMPO"/>
    <n v="4"/>
    <s v="307524-IF"/>
    <s v="EG07-001896"/>
    <s v="F001-002312"/>
    <d v="2025-01-24T00:00:00"/>
    <n v="43"/>
    <x v="1"/>
    <n v="406"/>
    <x v="4"/>
    <s v="BRUÑIDO"/>
    <s v="CROMADO"/>
    <s v="PULIR"/>
    <s v="FABRICAR"/>
    <m/>
    <m/>
    <m/>
    <m/>
    <m/>
  </r>
  <r>
    <x v="628"/>
    <x v="8"/>
    <x v="79"/>
    <s v="NO"/>
    <s v="GENERICO"/>
    <x v="26"/>
    <m/>
    <s v="DR560"/>
    <s v="CX002549"/>
    <m/>
    <m/>
    <m/>
    <m/>
    <s v="NO"/>
    <s v="EG07-00729"/>
    <d v="2024-12-12T00:00:00"/>
    <s v="LUIS CHOQUE"/>
    <m/>
    <m/>
    <m/>
    <m/>
    <s v="307624-E"/>
    <m/>
    <x v="119"/>
    <n v="7"/>
    <d v="2024-12-13T00:00:00"/>
    <n v="8"/>
    <s v="307624-C"/>
    <n v="882.44"/>
    <d v="2025-01-14T00:00:00"/>
    <n v="33"/>
    <m/>
    <s v="P10710"/>
    <s v="ALTA"/>
    <d v="2025-01-17T00:00:00"/>
    <x v="181"/>
    <s v="EN TIEMPO"/>
    <n v="4"/>
    <s v="307624-IF"/>
    <s v="EG07-001896"/>
    <s v="F001-002312"/>
    <d v="2025-01-24T00:00:00"/>
    <n v="43"/>
    <x v="1"/>
    <n v="406"/>
    <x v="1"/>
    <s v="BRUÑIDO"/>
    <s v="CROMADO"/>
    <s v="PULIR"/>
    <s v="PULIR"/>
    <m/>
    <m/>
    <m/>
    <m/>
    <m/>
  </r>
  <r>
    <x v="629"/>
    <x v="8"/>
    <x v="79"/>
    <s v="NO"/>
    <s v="GENERICO"/>
    <x v="26"/>
    <m/>
    <s v="DR560"/>
    <s v="CX002549"/>
    <m/>
    <m/>
    <m/>
    <m/>
    <s v="NO"/>
    <s v="EG07-00729"/>
    <d v="2024-12-12T00:00:00"/>
    <s v="LUIS CHOQUE"/>
    <m/>
    <m/>
    <m/>
    <m/>
    <s v="307724-E"/>
    <m/>
    <x v="119"/>
    <n v="7"/>
    <d v="2024-12-13T00:00:00"/>
    <n v="8"/>
    <s v="307724-C"/>
    <n v="882.44"/>
    <d v="2025-01-14T00:00:00"/>
    <n v="33"/>
    <m/>
    <s v="P10710"/>
    <s v="ALTA"/>
    <d v="2025-01-17T00:00:00"/>
    <x v="181"/>
    <s v="EN TIEMPO"/>
    <n v="4"/>
    <s v="307724-IF"/>
    <s v="EG07-001896"/>
    <s v="F001-002312"/>
    <d v="2025-01-24T00:00:00"/>
    <n v="43"/>
    <x v="1"/>
    <n v="406"/>
    <x v="1"/>
    <s v="BRUÑIDO"/>
    <s v="CROMADO"/>
    <s v="PULIR"/>
    <s v="PULIR"/>
    <m/>
    <m/>
    <m/>
    <m/>
    <m/>
  </r>
  <r>
    <x v="630"/>
    <x v="0"/>
    <x v="51"/>
    <s v="SI"/>
    <s v="KOMATSU"/>
    <x v="3"/>
    <m/>
    <s v="HT018"/>
    <s v="58F3240013SERV"/>
    <s v="TRENV00010038"/>
    <m/>
    <n v="22000"/>
    <n v="101225141"/>
    <s v="NO"/>
    <s v="TL02-001315"/>
    <d v="2024-12-13T00:00:00"/>
    <s v="LUIS HUERTA"/>
    <m/>
    <m/>
    <m/>
    <m/>
    <s v="307824-E"/>
    <m/>
    <x v="120"/>
    <n v="9"/>
    <d v="2024-12-13T00:00:00"/>
    <n v="9"/>
    <s v="307824-C"/>
    <n v="39750"/>
    <d v="2024-12-16T00:00:00"/>
    <n v="4"/>
    <m/>
    <n v="4400601569"/>
    <s v="ALTA"/>
    <d v="2025-03-14T00:00:00"/>
    <x v="182"/>
    <s v="DEMORA"/>
    <n v="94"/>
    <s v="307825-IF"/>
    <s v="EG07-002045"/>
    <s v="F001-002399"/>
    <d v="2025-03-20T00:00:00"/>
    <n v="105"/>
    <x v="1"/>
    <n v="407"/>
    <x v="1"/>
    <m/>
    <m/>
    <m/>
    <m/>
    <m/>
    <m/>
    <m/>
    <s v="COMPLETO PARA ARMADO"/>
    <m/>
  </r>
  <r>
    <x v="631"/>
    <x v="0"/>
    <x v="52"/>
    <s v="SI"/>
    <s v="KOMATSU"/>
    <x v="3"/>
    <m/>
    <s v="HT018"/>
    <s v="XB3916"/>
    <s v="TRENV00010036"/>
    <m/>
    <n v="22000"/>
    <n v="101225142"/>
    <s v="NO"/>
    <s v="TL02-001315"/>
    <d v="2024-12-13T00:00:00"/>
    <s v="LUIS HUERTA"/>
    <m/>
    <m/>
    <m/>
    <m/>
    <s v="307924-E"/>
    <m/>
    <x v="120"/>
    <n v="9"/>
    <d v="2024-12-13T00:00:00"/>
    <n v="9"/>
    <s v="307924-C"/>
    <n v="11404.18"/>
    <d v="2024-12-16T00:00:00"/>
    <n v="4"/>
    <m/>
    <n v="4400601571"/>
    <s v="ALTA"/>
    <d v="2025-03-14T00:00:00"/>
    <x v="182"/>
    <s v="DEMORA"/>
    <n v="94"/>
    <s v="307925-IF"/>
    <s v="EG07-002046"/>
    <s v="F001-002400"/>
    <d v="2025-03-20T00:00:00"/>
    <n v="105"/>
    <x v="1"/>
    <n v="407"/>
    <x v="1"/>
    <m/>
    <m/>
    <m/>
    <m/>
    <m/>
    <m/>
    <m/>
    <s v="COMPLETO PARA ARMADO"/>
    <m/>
  </r>
  <r>
    <x v="632"/>
    <x v="0"/>
    <x v="14"/>
    <s v="SI"/>
    <s v="CATERPILLAR"/>
    <x v="11"/>
    <m/>
    <m/>
    <n v="5530359"/>
    <s v="TRENV00009780"/>
    <m/>
    <m/>
    <n v="101049865"/>
    <s v="NO"/>
    <s v="TL04-003494"/>
    <d v="2024-12-23T00:00:00"/>
    <s v="LUIS CHOQUE"/>
    <m/>
    <m/>
    <m/>
    <m/>
    <s v="308024-E"/>
    <m/>
    <x v="121"/>
    <n v="13"/>
    <d v="2024-12-30T00:00:00"/>
    <n v="20"/>
    <s v="308024-C"/>
    <n v="3840.79"/>
    <d v="2025-01-04T00:00:00"/>
    <n v="6"/>
    <m/>
    <n v="4400601200"/>
    <s v="ALTA"/>
    <d v="2025-01-22T00:00:00"/>
    <x v="158"/>
    <s v="DEMORA"/>
    <n v="26"/>
    <s v="308024-IF"/>
    <s v="EG07-001937"/>
    <s v="F001-002345"/>
    <d v="2025-02-14T00:00:00"/>
    <n v="50"/>
    <x v="1"/>
    <n v="401"/>
    <x v="1"/>
    <s v="RELLENADO, BRUÑIDO, BARRENADO"/>
    <s v="RELLENADO, CROMADO., BARRENADO"/>
    <s v="PULIR"/>
    <s v="RECTIFICAR"/>
    <m/>
    <m/>
    <m/>
    <s v="COMPLETO PARA ARMADO"/>
    <m/>
  </r>
  <r>
    <x v="633"/>
    <x v="0"/>
    <x v="66"/>
    <s v="SI"/>
    <s v="WBM"/>
    <x v="18"/>
    <m/>
    <s v="CR011"/>
    <s v="317-002-1071"/>
    <s v="TRENV00009787"/>
    <m/>
    <m/>
    <n v="200910029"/>
    <s v="NO"/>
    <s v="TL04-003494"/>
    <d v="2024-12-23T00:00:00"/>
    <s v="LUIS CHOQUE"/>
    <m/>
    <m/>
    <m/>
    <m/>
    <s v="308124-E"/>
    <m/>
    <x v="121"/>
    <n v="13"/>
    <d v="2024-12-30T00:00:00"/>
    <n v="20"/>
    <s v="308124-C"/>
    <n v="5281.14"/>
    <d v="2025-01-04T00:00:00"/>
    <n v="6"/>
    <m/>
    <n v="4400601199"/>
    <s v="ALTA"/>
    <d v="2025-02-04T00:00:00"/>
    <x v="177"/>
    <s v="DEMORA"/>
    <n v="33"/>
    <s v="308124-IF"/>
    <s v="EG07-001952"/>
    <s v="F001-002346"/>
    <d v="2025-02-14T00:00:00"/>
    <n v="57"/>
    <x v="1"/>
    <n v="401"/>
    <x v="4"/>
    <s v="FABRICAR CANCAMO, RELLENADO, BRUÑIDO, BARRENADO"/>
    <s v="RELLENADO, CAMBIO DE BARRA, BARRENADO"/>
    <s v="PULIR"/>
    <s v="RECTIFICAR"/>
    <m/>
    <m/>
    <m/>
    <s v="COMPLETO PARA ARMADO"/>
    <m/>
  </r>
  <r>
    <x v="634"/>
    <x v="0"/>
    <x v="0"/>
    <s v="SI"/>
    <s v="CATERPILLAR"/>
    <x v="0"/>
    <m/>
    <m/>
    <s v="507-2438"/>
    <s v="TRENV00009784"/>
    <m/>
    <m/>
    <n v="101081249"/>
    <s v="NO"/>
    <s v="TL04-003494"/>
    <d v="2024-12-23T00:00:00"/>
    <s v="LUIS CHOQUE"/>
    <m/>
    <m/>
    <m/>
    <m/>
    <s v="308224-E"/>
    <m/>
    <x v="121"/>
    <n v="13"/>
    <d v="2024-12-30T00:00:00"/>
    <n v="20"/>
    <s v="308224-C"/>
    <n v="6090.83"/>
    <d v="2025-01-04T00:00:00"/>
    <n v="6"/>
    <m/>
    <n v="4400601195"/>
    <s v="ALTA"/>
    <d v="2025-02-11T00:00:00"/>
    <x v="183"/>
    <s v="EN TIEMPO"/>
    <n v="28"/>
    <s v="308224-IF"/>
    <s v="EG07-001943"/>
    <s v="F001-002347"/>
    <d v="2025-02-14T00:00:00"/>
    <n v="52"/>
    <x v="1"/>
    <n v="401"/>
    <x v="4"/>
    <s v="RELLENADO, BRUÑIDO, BARRENADO"/>
    <s v="RELLENADO, CAMBIO DE BARRA, BARRENADO"/>
    <s v="PULIR"/>
    <s v="RECTIFICAR"/>
    <m/>
    <m/>
    <m/>
    <s v="COMPLETO PARA ARMADO"/>
    <m/>
  </r>
  <r>
    <x v="635"/>
    <x v="0"/>
    <x v="19"/>
    <s v="SI"/>
    <s v="CATERPILLAR"/>
    <x v="16"/>
    <m/>
    <m/>
    <s v="509-6996"/>
    <s v="TRENV00009540"/>
    <m/>
    <m/>
    <n v="101226737"/>
    <s v="NO"/>
    <s v="TL04-003494"/>
    <m/>
    <m/>
    <m/>
    <m/>
    <m/>
    <m/>
    <m/>
    <m/>
    <x v="121"/>
    <s v="POR EVALUAR"/>
    <m/>
    <s v="POR COTIZAR"/>
    <m/>
    <m/>
    <m/>
    <s v=""/>
    <m/>
    <n v="4400600525"/>
    <m/>
    <m/>
    <x v="0"/>
    <s v=""/>
    <s v=""/>
    <m/>
    <m/>
    <m/>
    <m/>
    <n v="401"/>
    <x v="0"/>
    <n v="401"/>
    <x v="0"/>
    <m/>
    <m/>
    <m/>
    <m/>
    <m/>
    <m/>
    <m/>
    <s v="LLEGO EN FISICO UN CILINDRO DE 930E KOM"/>
    <m/>
  </r>
  <r>
    <x v="636"/>
    <x v="0"/>
    <x v="32"/>
    <s v="SI"/>
    <s v="CATERPILLAR"/>
    <x v="0"/>
    <m/>
    <m/>
    <n v="2731733"/>
    <s v="TRENV00009543"/>
    <m/>
    <m/>
    <n v="101117398"/>
    <s v="NO"/>
    <s v="TL04-003494"/>
    <d v="2024-12-16T00:00:00"/>
    <s v="JIMMY CUBA"/>
    <m/>
    <m/>
    <m/>
    <m/>
    <s v="308424-E"/>
    <m/>
    <x v="121"/>
    <n v="6"/>
    <d v="2024-12-30T00:00:00"/>
    <n v="20"/>
    <s v="308424-C"/>
    <n v="2708.09"/>
    <d v="2025-01-06T00:00:00"/>
    <n v="8"/>
    <m/>
    <n v="4400601197"/>
    <s v="ALTA"/>
    <d v="2025-01-24T00:00:00"/>
    <x v="167"/>
    <s v="DEMORA"/>
    <n v="22"/>
    <s v="308424-IF"/>
    <s v="EG07-001929"/>
    <s v="F001-002334"/>
    <d v="2025-02-07T00:00:00"/>
    <n v="48"/>
    <x v="1"/>
    <n v="401"/>
    <x v="1"/>
    <s v="RELLENADO, BRUÑIDO, BARRENADO"/>
    <s v="RELLENADO, CROMADO., BARRENADO"/>
    <s v="PULIR"/>
    <s v="RECTIFICAR"/>
    <m/>
    <m/>
    <m/>
    <s v="COMPLETO PARA ARMADO"/>
    <m/>
  </r>
  <r>
    <x v="637"/>
    <x v="0"/>
    <x v="5"/>
    <s v="SI"/>
    <s v="KOMATSU"/>
    <x v="3"/>
    <m/>
    <m/>
    <s v="EM8844"/>
    <s v="TRENV00009533"/>
    <m/>
    <m/>
    <n v="101226740"/>
    <s v="NO"/>
    <s v="TL04-003494"/>
    <d v="2024-12-24T00:00:00"/>
    <s v="JIMMY CUBA"/>
    <m/>
    <m/>
    <m/>
    <m/>
    <s v="308524-E"/>
    <m/>
    <x v="121"/>
    <n v="14"/>
    <d v="2024-12-30T00:00:00"/>
    <n v="20"/>
    <s v="308524-C"/>
    <n v="18647.23"/>
    <d v="2025-01-04T00:00:00"/>
    <n v="6"/>
    <m/>
    <n v="4400600524"/>
    <s v="ALTA"/>
    <d v="2025-01-28T00:00:00"/>
    <x v="167"/>
    <s v="EN TIEMPO"/>
    <n v="24"/>
    <s v="308524-IF"/>
    <s v="EG07-001938"/>
    <s v="F001-002348"/>
    <d v="2025-02-14T00:00:00"/>
    <n v="48"/>
    <x v="1"/>
    <n v="401"/>
    <x v="1"/>
    <s v="RELLENADO, BRUÑIDO, BARRENADO"/>
    <s v="RELLENADO, CROMADO., BARRENADO"/>
    <s v="PULIR"/>
    <s v="RECTIFICAR"/>
    <m/>
    <m/>
    <m/>
    <m/>
    <m/>
  </r>
  <r>
    <x v="638"/>
    <x v="0"/>
    <x v="12"/>
    <s v="SI"/>
    <s v="KOMATSU"/>
    <x v="50"/>
    <m/>
    <s v="WT001"/>
    <s v="707010F502"/>
    <s v="TRENV00009115"/>
    <m/>
    <n v="12000"/>
    <n v="101193701"/>
    <s v="NO"/>
    <s v="TL04-003494"/>
    <d v="2024-12-16T00:00:00"/>
    <s v="JIMMY CUBA"/>
    <m/>
    <m/>
    <m/>
    <m/>
    <s v="308624-E"/>
    <m/>
    <x v="121"/>
    <n v="6"/>
    <d v="2024-12-30T00:00:00"/>
    <n v="20"/>
    <s v="308624-C"/>
    <n v="3823.33"/>
    <d v="2025-01-05T00:00:00"/>
    <n v="7"/>
    <m/>
    <n v="4400599055"/>
    <s v="ALTA"/>
    <d v="2025-02-19T00:00:00"/>
    <x v="184"/>
    <s v="DEMORA"/>
    <n v="55"/>
    <s v="308624-IF"/>
    <s v="EG07-002000"/>
    <s v="F001-002368"/>
    <d v="2025-02-28T00:00:00"/>
    <n v="80"/>
    <x v="1"/>
    <n v="401"/>
    <x v="1"/>
    <s v="RELLENADO, BRUÑIDO, BARRENADO"/>
    <s v="RELLENADO, CROMADO., BARRENADO"/>
    <s v="PULIR"/>
    <s v="RECTIFICAR"/>
    <m/>
    <m/>
    <m/>
    <s v="KIT EN ALMACEN, PENDIENTE UNA ROTULA 12/02, CONFIRMAR"/>
    <m/>
  </r>
  <r>
    <x v="639"/>
    <x v="0"/>
    <x v="3"/>
    <s v="SI"/>
    <s v="KOMATSU"/>
    <x v="3"/>
    <m/>
    <s v="HT021"/>
    <s v="PC2732"/>
    <s v="TRENV00009313"/>
    <m/>
    <n v="30000"/>
    <n v="101225354"/>
    <s v="NO"/>
    <s v="TL04-003494"/>
    <d v="2024-12-24T00:00:00"/>
    <s v="LUIS CHOQUE"/>
    <m/>
    <m/>
    <m/>
    <m/>
    <s v="308724-E"/>
    <m/>
    <x v="121"/>
    <n v="14"/>
    <d v="2024-12-30T00:00:00"/>
    <n v="20"/>
    <s v="308724-C"/>
    <n v="5489.15"/>
    <d v="2025-01-05T00:00:00"/>
    <n v="7"/>
    <m/>
    <n v="4400599054"/>
    <s v="ALTA"/>
    <d v="2025-01-16T00:00:00"/>
    <x v="45"/>
    <s v="EN TIEMPO"/>
    <n v="12"/>
    <s v="308724-IF"/>
    <s v="EG07-001890"/>
    <s v="F001-002322"/>
    <d v="2025-02-07T00:00:00"/>
    <n v="37"/>
    <x v="1"/>
    <n v="401"/>
    <x v="1"/>
    <s v="BRUÑIDO"/>
    <m/>
    <s v="PULIR"/>
    <s v="PULIR"/>
    <m/>
    <m/>
    <m/>
    <m/>
    <m/>
  </r>
  <r>
    <x v="640"/>
    <x v="0"/>
    <x v="12"/>
    <s v="SI"/>
    <s v="KOMATSU"/>
    <x v="3"/>
    <m/>
    <s v="HT023"/>
    <s v="EM0241"/>
    <s v="TRENV00009118"/>
    <m/>
    <m/>
    <n v="101213215"/>
    <s v="NO"/>
    <s v="TL04-003494"/>
    <d v="2024-12-16T00:00:00"/>
    <s v="JIMMY CUBA"/>
    <m/>
    <m/>
    <m/>
    <m/>
    <s v="308824-E"/>
    <m/>
    <x v="121"/>
    <n v="6"/>
    <d v="2024-12-30T00:00:00"/>
    <n v="20"/>
    <s v="308824-C"/>
    <n v="2783.14"/>
    <d v="2025-01-06T00:00:00"/>
    <n v="8"/>
    <m/>
    <n v="4400599056"/>
    <s v="ALTA"/>
    <d v="2025-01-24T00:00:00"/>
    <x v="167"/>
    <s v="DEMORA"/>
    <n v="22"/>
    <s v="308824-IF"/>
    <s v="EG07-001928"/>
    <s v="F001-002335"/>
    <d v="2025-02-07T00:00:00"/>
    <n v="48"/>
    <x v="1"/>
    <n v="401"/>
    <x v="1"/>
    <s v="RELLENADO, BRUÑIDO, BARRENADO"/>
    <s v="RELLENADO, CROMADO., BARRENADO"/>
    <s v="PULIR"/>
    <s v="RECTIFICAR"/>
    <m/>
    <m/>
    <m/>
    <s v="COMPLETO PARA ARMADO"/>
    <m/>
  </r>
  <r>
    <x v="641"/>
    <x v="0"/>
    <x v="12"/>
    <s v="SI"/>
    <s v="KOMATSU"/>
    <x v="3"/>
    <m/>
    <s v="HT002"/>
    <s v="EM0241"/>
    <s v="TRENV00009319"/>
    <m/>
    <m/>
    <n v="101197653"/>
    <s v="NO"/>
    <s v="TL04-003494"/>
    <d v="2024-12-16T00:00:00"/>
    <s v="JIMMY CUBA"/>
    <m/>
    <m/>
    <m/>
    <m/>
    <s v="308924-E"/>
    <m/>
    <x v="121"/>
    <n v="6"/>
    <d v="2024-12-30T00:00:00"/>
    <n v="20"/>
    <s v="308924-C"/>
    <n v="2783.14"/>
    <d v="2025-01-06T00:00:00"/>
    <n v="8"/>
    <m/>
    <n v="4400599057"/>
    <s v="ALTA"/>
    <d v="2025-01-24T00:00:00"/>
    <x v="170"/>
    <s v="EN TIEMPO"/>
    <n v="18"/>
    <s v="308924-IF"/>
    <s v="EG07-001915"/>
    <s v="F001-002336"/>
    <d v="2025-02-07T00:00:00"/>
    <n v="44"/>
    <x v="1"/>
    <n v="401"/>
    <x v="1"/>
    <s v="RELLENADO, BRUÑIDO, BARRENADO"/>
    <s v="RELLENADO, CROMADO., BARRENADO"/>
    <s v="PULIR"/>
    <s v="RECTIFICAR"/>
    <m/>
    <m/>
    <m/>
    <s v="COMPLETO PARA ARMADO"/>
    <m/>
  </r>
  <r>
    <x v="642"/>
    <x v="0"/>
    <x v="15"/>
    <s v="SI"/>
    <s v="KOMATSU"/>
    <x v="10"/>
    <m/>
    <s v="DZ002"/>
    <s v="707-G300-180SG"/>
    <s v="TRENV00011156"/>
    <m/>
    <n v="10000"/>
    <n v="100961020"/>
    <s v="NO"/>
    <s v="TL02-001441"/>
    <d v="2025-02-05T00:00:00"/>
    <m/>
    <m/>
    <m/>
    <m/>
    <m/>
    <m/>
    <m/>
    <x v="121"/>
    <n v="57"/>
    <m/>
    <s v="POR COTIZAR"/>
    <m/>
    <m/>
    <m/>
    <s v=""/>
    <m/>
    <n v="4400608692"/>
    <m/>
    <m/>
    <x v="0"/>
    <s v=""/>
    <s v=""/>
    <m/>
    <m/>
    <m/>
    <m/>
    <n v="401"/>
    <x v="0"/>
    <n v="401"/>
    <x v="0"/>
    <m/>
    <m/>
    <m/>
    <m/>
    <m/>
    <m/>
    <m/>
    <s v="LLEGO EN FISICO UN CILINDRO DE 980E KOM"/>
    <m/>
  </r>
  <r>
    <x v="643"/>
    <x v="0"/>
    <x v="3"/>
    <s v="NO"/>
    <s v="KOMATSU"/>
    <x v="3"/>
    <m/>
    <s v="HT027"/>
    <s v="PC2732"/>
    <s v="TRENV00009316"/>
    <m/>
    <n v="30000"/>
    <n v="101058314"/>
    <s v="NO"/>
    <s v="TL04-003494"/>
    <d v="2024-12-24T00:00:00"/>
    <s v="LUIS CHOQUE"/>
    <m/>
    <m/>
    <m/>
    <m/>
    <s v="309124-E"/>
    <m/>
    <x v="121"/>
    <n v="14"/>
    <d v="2024-12-30T00:00:00"/>
    <n v="20"/>
    <s v="309124-C"/>
    <n v="6115.57"/>
    <d v="2025-01-05T00:00:00"/>
    <n v="7"/>
    <m/>
    <n v="4400599053"/>
    <s v="ALTA"/>
    <d v="2025-02-19T00:00:00"/>
    <x v="185"/>
    <s v="DEMORA"/>
    <n v="48"/>
    <s v="309124-IF"/>
    <s v="EG07-001981"/>
    <s v="F001-002356"/>
    <d v="2025-02-21T00:00:00"/>
    <n v="73"/>
    <x v="1"/>
    <n v="401"/>
    <x v="1"/>
    <s v="BRUÑIDO"/>
    <m/>
    <s v="PULIR"/>
    <s v="PULIR"/>
    <m/>
    <m/>
    <m/>
    <s v="COMPLETO PARA ARMADO"/>
    <m/>
  </r>
  <r>
    <x v="644"/>
    <x v="1"/>
    <x v="29"/>
    <s v="SI"/>
    <s v="CATERPILLAR"/>
    <x v="5"/>
    <s v="LH"/>
    <s v="EQ6109"/>
    <n v="1306381"/>
    <s v="SAP3373599"/>
    <n v="20792"/>
    <n v="18000"/>
    <s v="ID S241709-2"/>
    <s v="NO"/>
    <s v="EG07-012324"/>
    <d v="2024-12-24T00:00:00"/>
    <s v="LUIS CHOQUE"/>
    <m/>
    <m/>
    <m/>
    <m/>
    <s v="309224-E"/>
    <m/>
    <x v="122"/>
    <n v="12"/>
    <d v="2024-12-30T00:00:00"/>
    <n v="18"/>
    <s v="309224-C"/>
    <n v="2986.84"/>
    <d v="2025-01-05T00:00:00"/>
    <n v="7"/>
    <m/>
    <n v="4500546987"/>
    <s v="ALTA"/>
    <d v="2025-01-31T00:00:00"/>
    <x v="177"/>
    <s v="DEMORA"/>
    <n v="32"/>
    <s v="309224-IF"/>
    <s v="EG07-001955"/>
    <s v="F001-002343"/>
    <d v="2025-02-14T00:00:00"/>
    <n v="55"/>
    <x v="1"/>
    <n v="399"/>
    <x v="1"/>
    <s v="RELLENADO, BRUÑIDO, BARRENADO"/>
    <s v="RELLENADO, CROMADO., BARRENADO"/>
    <s v="PULIR"/>
    <s v="RECTIFICAR"/>
    <m/>
    <m/>
    <m/>
    <s v="COMPLETO PARA ARMADO"/>
    <m/>
  </r>
  <r>
    <x v="645"/>
    <x v="1"/>
    <x v="50"/>
    <s v="NO"/>
    <s v="CATERPILLAR"/>
    <x v="12"/>
    <s v="LH"/>
    <s v="EQ5120"/>
    <n v="4164019"/>
    <s v="SAP3724924"/>
    <n v="12500"/>
    <n v="12000"/>
    <s v="ID S241709-5"/>
    <s v="NO"/>
    <s v="EG07-012324"/>
    <d v="2024-12-26T00:00:00"/>
    <s v="JIMMY CUBA"/>
    <m/>
    <m/>
    <m/>
    <m/>
    <s v="309324-E"/>
    <m/>
    <x v="122"/>
    <n v="14"/>
    <d v="2025-01-09T00:00:00"/>
    <n v="28"/>
    <s v="309324-C"/>
    <n v="11380.28"/>
    <d v="2025-02-12T00:00:00"/>
    <n v="35"/>
    <m/>
    <n v="4500546960"/>
    <s v="ALTA"/>
    <d v="2025-02-26T00:00:00"/>
    <x v="174"/>
    <s v="DEMORA"/>
    <n v="23"/>
    <s v="309324-IF"/>
    <s v="EG07-002015"/>
    <s v="F001-002381"/>
    <d v="2025-03-07T00:00:00"/>
    <n v="84"/>
    <x v="1"/>
    <n v="399"/>
    <x v="1"/>
    <s v="RELLENADO, BRUÑIDO, BARRENADO"/>
    <s v="RELLENADO, CROMADO., BARRENADO"/>
    <s v="PULIR"/>
    <s v="PULIR"/>
    <m/>
    <m/>
    <m/>
    <s v="COMPLETO PARA ARMADO"/>
    <m/>
  </r>
  <r>
    <x v="646"/>
    <x v="1"/>
    <x v="29"/>
    <s v="SI"/>
    <s v="CATERPILLAR"/>
    <x v="5"/>
    <s v="RH"/>
    <s v="EQ6109"/>
    <n v="1303263"/>
    <s v="SAP3373600"/>
    <n v="20792"/>
    <n v="18000"/>
    <s v="ID S241709-3"/>
    <s v="NO"/>
    <s v="EG07-012324"/>
    <d v="2024-12-24T00:00:00"/>
    <s v="LUIS CHOQUE"/>
    <m/>
    <m/>
    <m/>
    <m/>
    <s v="309424-E"/>
    <m/>
    <x v="122"/>
    <n v="12"/>
    <d v="2024-12-30T00:00:00"/>
    <n v="18"/>
    <s v="309424-C"/>
    <n v="2986.84"/>
    <d v="2025-01-05T00:00:00"/>
    <n v="7"/>
    <m/>
    <n v="4500546990"/>
    <s v="ALTA"/>
    <d v="2025-02-20T00:00:00"/>
    <x v="178"/>
    <s v="DEMORA"/>
    <n v="53"/>
    <s v="309424-IF"/>
    <s v="EG07-001994"/>
    <s v="F001-002361"/>
    <d v="2025-02-28T00:00:00"/>
    <n v="76"/>
    <x v="1"/>
    <n v="399"/>
    <x v="1"/>
    <s v="RELLENADO, BRUÑIDO, BARRENADO"/>
    <s v="RELLENADO, CROMADO., BARRENADO"/>
    <s v="PULIR"/>
    <s v="RECTIFICAR"/>
    <m/>
    <m/>
    <m/>
    <s v="COMPLETO PARA ARMADO"/>
    <m/>
  </r>
  <r>
    <x v="647"/>
    <x v="1"/>
    <x v="37"/>
    <s v="NO"/>
    <s v="KOMATSU"/>
    <x v="29"/>
    <s v="RH"/>
    <s v="EQ8108"/>
    <s v="707G105230"/>
    <s v="SAP3806513"/>
    <n v="13287"/>
    <n v="14000"/>
    <s v="ID S241709-4"/>
    <s v="NO"/>
    <s v="EG07-012324"/>
    <d v="2024-12-27T00:00:00"/>
    <s v="LUIS CHOQUE"/>
    <m/>
    <m/>
    <m/>
    <m/>
    <s v="309524-E"/>
    <m/>
    <x v="122"/>
    <n v="15"/>
    <d v="2025-01-17T00:00:00"/>
    <n v="36"/>
    <s v="309524-C"/>
    <n v="12511.91"/>
    <d v="2025-02-12T00:00:00"/>
    <n v="27"/>
    <m/>
    <n v="4500546992"/>
    <s v="ALTA"/>
    <d v="2025-02-20T00:00:00"/>
    <x v="178"/>
    <s v="DEMORA"/>
    <n v="15"/>
    <s v="309524-IF"/>
    <s v="EG07-001995"/>
    <s v="F001-002362"/>
    <d v="2025-02-28T00:00:00"/>
    <n v="76"/>
    <x v="1"/>
    <n v="399"/>
    <x v="4"/>
    <s v="REALIZAR CAMBIO DE TUBO, COMPONENTE LLEGO FLEXIONADO"/>
    <s v="REALIZAR CAMBIO DE VATASGO"/>
    <s v="RECTIFICAR TAPA "/>
    <s v="PULIR"/>
    <m/>
    <m/>
    <m/>
    <s v="COMPLETO PARA ARMADO"/>
    <m/>
  </r>
  <r>
    <x v="648"/>
    <x v="1"/>
    <x v="12"/>
    <s v="SI"/>
    <s v="CATERPILLAR"/>
    <x v="2"/>
    <s v="RH"/>
    <s v="EQ3137"/>
    <n v="2885537"/>
    <s v="SAP3364854"/>
    <n v="20001"/>
    <n v="18000"/>
    <s v="ID S241707-1"/>
    <s v="NO"/>
    <s v="EG07-012324"/>
    <d v="2024-12-24T00:00:00"/>
    <s v="LUIS CHOQUE"/>
    <m/>
    <m/>
    <m/>
    <m/>
    <s v="309624-E"/>
    <m/>
    <x v="122"/>
    <n v="12"/>
    <d v="2025-01-09T00:00:00"/>
    <n v="28"/>
    <s v="309624-C"/>
    <n v="11438.47"/>
    <d v="2025-02-12T00:00:00"/>
    <n v="35"/>
    <m/>
    <n v="4500546952"/>
    <s v="ALTA"/>
    <d v="2025-02-24T00:00:00"/>
    <x v="184"/>
    <s v="DEMORA"/>
    <n v="17"/>
    <s v="309624-IF"/>
    <s v="EG07-002006"/>
    <s v="F001-002374"/>
    <d v="2025-03-05T00:00:00"/>
    <n v="78"/>
    <x v="1"/>
    <n v="399"/>
    <x v="1"/>
    <s v="RELLENADO, BRUÑIDO, BARRENADO"/>
    <s v="RELLENADO, CROMADO., BARRENADO"/>
    <s v="PULIR"/>
    <s v="PULIR"/>
    <m/>
    <m/>
    <m/>
    <s v="COMPLETO PARA ARMADO"/>
    <m/>
  </r>
  <r>
    <x v="649"/>
    <x v="1"/>
    <x v="12"/>
    <s v="NO"/>
    <s v="CATERPILLAR"/>
    <x v="25"/>
    <m/>
    <s v="EQ5101"/>
    <n v="2614949"/>
    <s v="SAP4049780"/>
    <m/>
    <m/>
    <s v="ID S241709-1"/>
    <s v="NO"/>
    <s v="EG07-012324"/>
    <d v="2024-12-26T00:00:00"/>
    <s v="JIMMY CUBA"/>
    <m/>
    <m/>
    <m/>
    <m/>
    <s v="309724-E"/>
    <m/>
    <x v="122"/>
    <n v="14"/>
    <d v="2025-01-09T00:00:00"/>
    <n v="28"/>
    <s v="309724-C"/>
    <n v="2610.35"/>
    <d v="2025-02-12T00:00:00"/>
    <n v="35"/>
    <m/>
    <n v="4500546972"/>
    <s v="ALTA"/>
    <d v="2025-02-24T00:00:00"/>
    <x v="186"/>
    <s v="DEMORA"/>
    <n v="14"/>
    <s v="309724-IF"/>
    <s v="EG07-001986"/>
    <s v="F001-002363"/>
    <d v="2025-02-28T00:00:00"/>
    <n v="75"/>
    <x v="1"/>
    <n v="399"/>
    <x v="1"/>
    <s v="RELLENADO, BRUÑIDO, BARRENADO"/>
    <s v="RELLENADO, CROMADO., BARRENADO"/>
    <s v="PULIR"/>
    <s v="PULIR"/>
    <m/>
    <m/>
    <m/>
    <s v="COMPLETO PARA ARMADO"/>
    <m/>
  </r>
  <r>
    <x v="650"/>
    <x v="1"/>
    <x v="8"/>
    <s v="SI"/>
    <s v="CATERPILLAR"/>
    <x v="6"/>
    <s v="LH"/>
    <s v="EQ6132"/>
    <n v="1098833"/>
    <s v="SAP4016618"/>
    <n v="5131"/>
    <n v="15000"/>
    <s v="ID S241709-6"/>
    <s v="NO"/>
    <s v="EG07-001811"/>
    <d v="2024-12-27T00:00:00"/>
    <s v="LUIS CHOQUE"/>
    <m/>
    <m/>
    <m/>
    <m/>
    <s v="309824-E"/>
    <m/>
    <x v="122"/>
    <n v="15"/>
    <d v="2025-01-09T00:00:00"/>
    <n v="28"/>
    <s v="309824-C"/>
    <n v="4711.87"/>
    <d v="2025-02-12T00:00:00"/>
    <n v="35"/>
    <m/>
    <n v="4500546963"/>
    <s v="ALTA"/>
    <d v="2025-02-26T00:00:00"/>
    <x v="178"/>
    <s v="EN TIEMPO"/>
    <n v="15"/>
    <s v="309824-IF"/>
    <s v="EG07-001996"/>
    <s v="F001-002364"/>
    <d v="2025-02-28T00:00:00"/>
    <n v="76"/>
    <x v="1"/>
    <n v="399"/>
    <x v="4"/>
    <s v="CAMBIO DE TUBO, RELLENADO Y BARRENADO, F. BOCINAS"/>
    <s v="RELLENADO, BARRENADO, F. VASATGO"/>
    <s v="PULIR"/>
    <s v="PULIR"/>
    <m/>
    <m/>
    <m/>
    <s v="COMPLETO PARA ARMADO"/>
    <m/>
  </r>
  <r>
    <x v="651"/>
    <x v="0"/>
    <x v="5"/>
    <s v="SI"/>
    <s v="KOMATSU"/>
    <x v="3"/>
    <m/>
    <m/>
    <s v="EM8844"/>
    <s v="TRENV00010144"/>
    <m/>
    <m/>
    <n v="101229152"/>
    <s v="NO"/>
    <s v="TL04-003540"/>
    <d v="2024-12-24T00:00:00"/>
    <s v="JIMMY CUBA"/>
    <m/>
    <m/>
    <m/>
    <m/>
    <s v="309924-E"/>
    <m/>
    <x v="123"/>
    <n v="8"/>
    <d v="2025-01-09T00:00:00"/>
    <n v="24"/>
    <s v="309924-C"/>
    <n v="18647.23"/>
    <d v="2024-12-30T00:00:00"/>
    <n v="-9"/>
    <m/>
    <n v="4400602438"/>
    <s v="ALTA"/>
    <d v="2025-01-29T00:00:00"/>
    <x v="183"/>
    <s v="DEMORA"/>
    <n v="33"/>
    <s v="309924-IF"/>
    <s v="EG07-001944"/>
    <s v="F001-002337"/>
    <d v="2025-02-07T00:00:00"/>
    <n v="46"/>
    <x v="1"/>
    <n v="395"/>
    <x v="1"/>
    <s v="RELLENADO, BRUÑIDO, BARRENADO"/>
    <s v="RELLENADO, CROMADO., BARRENADO"/>
    <s v="PULIR"/>
    <s v="RECTIFICAR"/>
    <m/>
    <m/>
    <m/>
    <m/>
    <m/>
  </r>
  <r>
    <x v="652"/>
    <x v="0"/>
    <x v="15"/>
    <s v="SI"/>
    <s v="CATERPILLAR"/>
    <x v="5"/>
    <m/>
    <m/>
    <s v="252-0471"/>
    <s v="TRENV00009607"/>
    <m/>
    <m/>
    <n v="101227400"/>
    <s v="SI"/>
    <s v="TL04-003540"/>
    <d v="2024-12-27T00:00:00"/>
    <s v="LUIS CHOQUE"/>
    <m/>
    <m/>
    <m/>
    <m/>
    <s v="310024-E"/>
    <m/>
    <x v="123"/>
    <n v="11"/>
    <d v="2025-01-09T00:00:00"/>
    <n v="24"/>
    <s v="310024-C"/>
    <n v="8243"/>
    <d v="2025-02-21T00:00:00"/>
    <n v="44"/>
    <m/>
    <n v="4400602182"/>
    <s v="ALTA"/>
    <d v="2025-02-27T00:00:00"/>
    <x v="187"/>
    <s v="DEMORA"/>
    <n v="21"/>
    <s v="310024-IF"/>
    <s v="EG07-002024"/>
    <s v="F001-002389"/>
    <d v="2025-03-14T00:00:00"/>
    <n v="87"/>
    <x v="1"/>
    <n v="395"/>
    <x v="4"/>
    <m/>
    <m/>
    <m/>
    <m/>
    <m/>
    <m/>
    <m/>
    <s v="COMPLETO PARA ARMADO"/>
    <m/>
  </r>
  <r>
    <x v="653"/>
    <x v="0"/>
    <x v="3"/>
    <s v="SI"/>
    <s v="KOMATSU"/>
    <x v="3"/>
    <m/>
    <m/>
    <s v="PC2732"/>
    <s v="TRENV00009777"/>
    <m/>
    <n v="30000"/>
    <n v="101229283"/>
    <s v="NO"/>
    <s v="TL04-003540"/>
    <d v="2025-01-14T00:00:00"/>
    <s v="LUIS CHOQUE"/>
    <m/>
    <m/>
    <m/>
    <m/>
    <s v="310124-E"/>
    <m/>
    <x v="123"/>
    <n v="29"/>
    <d v="2025-01-14T00:00:00"/>
    <n v="29"/>
    <s v="310124-C"/>
    <n v="5489.15"/>
    <d v="2025-02-04T00:00:00"/>
    <n v="22"/>
    <m/>
    <n v="4400602192"/>
    <s v="ALTA"/>
    <d v="2025-02-21T00:00:00"/>
    <x v="188"/>
    <s v="DEMORA"/>
    <n v="43"/>
    <s v="310124-IF"/>
    <s v="EG07-002031"/>
    <s v="F001-002401"/>
    <d v="2025-03-20T00:00:00"/>
    <n v="92"/>
    <x v="1"/>
    <n v="395"/>
    <x v="1"/>
    <m/>
    <m/>
    <m/>
    <m/>
    <m/>
    <m/>
    <m/>
    <s v="COMPLETO PARA ARMADO"/>
    <m/>
  </r>
  <r>
    <x v="654"/>
    <x v="0"/>
    <x v="12"/>
    <s v="SI"/>
    <s v="KOMATSU"/>
    <x v="3"/>
    <m/>
    <m/>
    <s v="EM0241"/>
    <s v="TRENV00009773"/>
    <m/>
    <m/>
    <n v="101229280"/>
    <s v="NO"/>
    <s v="TL04-003540"/>
    <d v="2024-12-26T00:00:00"/>
    <s v="JIMMY CUBA"/>
    <m/>
    <m/>
    <m/>
    <m/>
    <s v="310224-E"/>
    <m/>
    <x v="123"/>
    <n v="10"/>
    <d v="2025-01-09T00:00:00"/>
    <n v="24"/>
    <s v="310224-C"/>
    <n v="2783.14"/>
    <d v="2025-01-30T00:00:00"/>
    <n v="22"/>
    <m/>
    <n v="4400602193"/>
    <s v="ALTA"/>
    <d v="2025-02-28T00:00:00"/>
    <x v="185"/>
    <s v="EN TIEMPO"/>
    <n v="23"/>
    <s v="310224-IF"/>
    <s v="EG07-001980"/>
    <s v="F001-002357"/>
    <d v="2025-02-21T00:00:00"/>
    <n v="67"/>
    <x v="1"/>
    <n v="395"/>
    <x v="4"/>
    <s v="RELLENADO, BRUÑIDO, BARRENADO"/>
    <s v="RELLENADO, BARRENADO, F. VASATGO"/>
    <s v="RECTIFICAR"/>
    <s v="PULIR"/>
    <m/>
    <m/>
    <m/>
    <s v="COMPLETO PARA ARMADO"/>
    <m/>
  </r>
  <r>
    <x v="655"/>
    <x v="0"/>
    <x v="12"/>
    <s v="SI"/>
    <s v="KOMATSU"/>
    <x v="3"/>
    <m/>
    <m/>
    <s v="EM0241"/>
    <s v="TRENV00010049"/>
    <m/>
    <m/>
    <n v="101200620"/>
    <s v="NO"/>
    <s v="TL04-003540"/>
    <d v="2024-12-26T00:00:00"/>
    <s v="JIMMY CUBA"/>
    <m/>
    <m/>
    <m/>
    <m/>
    <s v="310324-E"/>
    <m/>
    <x v="123"/>
    <n v="10"/>
    <d v="2025-01-09T00:00:00"/>
    <n v="24"/>
    <s v="310324-C"/>
    <n v="2783.14"/>
    <d v="2025-02-04T00:00:00"/>
    <n v="27"/>
    <m/>
    <n v="4400602194"/>
    <s v="ALTA"/>
    <d v="2025-02-28T00:00:00"/>
    <x v="185"/>
    <s v="EN TIEMPO"/>
    <n v="18"/>
    <s v="310324-IF"/>
    <s v="EG07-001982"/>
    <s v="F001-002358"/>
    <d v="2025-02-21T00:00:00"/>
    <n v="67"/>
    <x v="1"/>
    <n v="395"/>
    <x v="1"/>
    <s v="RELLENADO, BRUÑIDO, BARRENADO"/>
    <s v="RELLENADO, CROMADO., BARRENADO"/>
    <s v="RECTIFICAR"/>
    <s v="PULIR"/>
    <m/>
    <m/>
    <m/>
    <s v="COMPLETO PARA ARMADO"/>
    <m/>
  </r>
  <r>
    <x v="656"/>
    <x v="0"/>
    <x v="6"/>
    <s v="SI"/>
    <s v="KOMATSU"/>
    <x v="10"/>
    <m/>
    <m/>
    <s v="707010F540"/>
    <s v="TRENV00010136"/>
    <m/>
    <m/>
    <n v="101081879"/>
    <s v="NO"/>
    <s v="TL04-003540"/>
    <d v="2024-12-27T00:00:00"/>
    <s v="JIMMY CUBA"/>
    <m/>
    <m/>
    <m/>
    <m/>
    <s v="310424-E"/>
    <m/>
    <x v="123"/>
    <n v="11"/>
    <d v="2025-01-09T00:00:00"/>
    <n v="24"/>
    <s v="310424-C"/>
    <n v="9857.42"/>
    <d v="2025-04-21T00:00:00"/>
    <n v="103"/>
    <m/>
    <n v="4400602437"/>
    <s v="ALTA"/>
    <d v="2025-04-22T00:00:00"/>
    <x v="189"/>
    <s v="EN TIEMPO"/>
    <n v="2"/>
    <s v="310424-IF"/>
    <s v="EG07-002123"/>
    <s v="F001-002448"/>
    <d v="2025-04-25T00:00:00"/>
    <n v="127"/>
    <x v="1"/>
    <n v="395"/>
    <x v="4"/>
    <s v="CAMBIO DE TUBO, RELLENADO Y BARRENADO, F. BOCINAS"/>
    <s v="RELLENADO, CROMADO, BARRENADO, F. BOCINAS"/>
    <s v="RECTIFICAR"/>
    <s v="FABRICAR"/>
    <m/>
    <m/>
    <m/>
    <s v="REPUESTOS COMPLETOS"/>
    <m/>
  </r>
  <r>
    <x v="657"/>
    <x v="0"/>
    <x v="66"/>
    <s v="SI"/>
    <s v="WBM"/>
    <x v="18"/>
    <m/>
    <s v="CR011"/>
    <s v="317-002-1071"/>
    <s v="TRENV00010031"/>
    <m/>
    <m/>
    <n v="200911920"/>
    <s v="NO"/>
    <s v="TL04-003540"/>
    <d v="2024-12-27T00:00:00"/>
    <s v="JIMMY CUBA"/>
    <m/>
    <m/>
    <m/>
    <m/>
    <s v="310524-E"/>
    <m/>
    <x v="123"/>
    <n v="11"/>
    <d v="2025-01-09T00:00:00"/>
    <n v="24"/>
    <s v="310524-C"/>
    <n v="5281.14"/>
    <d v="2025-02-04T00:00:00"/>
    <n v="27"/>
    <m/>
    <n v="4400602183"/>
    <s v="ALTA"/>
    <d v="2025-02-06T00:00:00"/>
    <x v="179"/>
    <s v="DEMORA"/>
    <n v="10"/>
    <s v="310524-IF"/>
    <s v="EG07-001971"/>
    <s v="F001-002355"/>
    <d v="2025-02-21T00:00:00"/>
    <n v="59"/>
    <x v="1"/>
    <n v="395"/>
    <x v="4"/>
    <s v="FABRICAR CANCAMO, RELLENADO, BRUÑIDO, BARRENADO"/>
    <s v="FABRICACION DE BARRA, RELLENADO Y BARRENADO"/>
    <s v="RECTIFICAR"/>
    <s v="PULIR"/>
    <m/>
    <m/>
    <m/>
    <s v="PENDIENTE DE VALVULAS 24/01"/>
    <m/>
  </r>
  <r>
    <x v="658"/>
    <x v="0"/>
    <x v="51"/>
    <s v="SI"/>
    <s v="KOMATSU"/>
    <x v="3"/>
    <m/>
    <m/>
    <s v="58F3240013SERV"/>
    <s v="TRENV00010139"/>
    <m/>
    <n v="22000"/>
    <n v="101178983"/>
    <s v="NO"/>
    <s v="TL04-003546"/>
    <d v="2024-12-24T00:00:00"/>
    <s v="LUIS HUERTA"/>
    <m/>
    <m/>
    <m/>
    <m/>
    <s v="310624-E"/>
    <m/>
    <x v="124"/>
    <n v="7"/>
    <d v="2024-12-24T00:00:00"/>
    <n v="7"/>
    <s v="310624-C"/>
    <n v="39750"/>
    <d v="2025-01-01T00:00:00"/>
    <n v="9"/>
    <m/>
    <n v="4400602441"/>
    <s v="ALTA"/>
    <d v="2025-03-21T00:00:00"/>
    <x v="190"/>
    <s v="DEMORA"/>
    <n v="101"/>
    <s v="310624-IF"/>
    <s v="EG07-002093"/>
    <s v="F001-002428"/>
    <d v="2025-04-11T00:00:00"/>
    <n v="115"/>
    <x v="1"/>
    <n v="394"/>
    <x v="1"/>
    <m/>
    <m/>
    <m/>
    <m/>
    <m/>
    <m/>
    <s v="PULIR "/>
    <s v="COMPLETO PARA ARMADO"/>
    <m/>
  </r>
  <r>
    <x v="659"/>
    <x v="0"/>
    <x v="52"/>
    <s v="SI"/>
    <s v="KOMATSU"/>
    <x v="3"/>
    <m/>
    <m/>
    <s v="XB3916"/>
    <s v="TRENV00010139"/>
    <m/>
    <n v="22000"/>
    <n v="101178984"/>
    <s v="NO"/>
    <s v="TL04-003546"/>
    <d v="2024-12-24T00:00:00"/>
    <s v="LUIS HUERTA"/>
    <m/>
    <m/>
    <m/>
    <m/>
    <s v="310724-E"/>
    <m/>
    <x v="124"/>
    <n v="7"/>
    <d v="2024-12-24T00:00:00"/>
    <n v="7"/>
    <s v="310724-C"/>
    <n v="11404.18"/>
    <d v="2025-01-01T00:00:00"/>
    <n v="9"/>
    <m/>
    <n v="4400602440"/>
    <s v="ALTA"/>
    <d v="2025-03-21T00:00:00"/>
    <x v="190"/>
    <s v="DEMORA"/>
    <n v="101"/>
    <s v="310724-IF"/>
    <s v="EG07-002094"/>
    <s v="F001-002429"/>
    <d v="2025-04-11T00:00:00"/>
    <n v="115"/>
    <x v="1"/>
    <n v="394"/>
    <x v="1"/>
    <s v="BRUÑIR"/>
    <s v="CROMAR"/>
    <s v="PULIR"/>
    <s v="PULIR"/>
    <m/>
    <m/>
    <m/>
    <s v="COMPLETO PARA ARMADO"/>
    <m/>
  </r>
  <r>
    <x v="660"/>
    <x v="0"/>
    <x v="3"/>
    <s v="SI"/>
    <s v="KOMATSU"/>
    <x v="3"/>
    <m/>
    <m/>
    <s v="PC2732"/>
    <s v="TRENV00010147"/>
    <m/>
    <n v="30000"/>
    <n v="101233144"/>
    <s v="NO"/>
    <s v="TL04-003567"/>
    <d v="2024-12-27T00:00:00"/>
    <s v="LUIS CHOQUE"/>
    <m/>
    <m/>
    <m/>
    <m/>
    <s v="310824-E"/>
    <m/>
    <x v="125"/>
    <n v="5"/>
    <d v="2025-01-09T00:00:00"/>
    <n v="18"/>
    <s v="310824-C"/>
    <n v="5489.15"/>
    <d v="2025-02-04T00:00:00"/>
    <n v="27"/>
    <m/>
    <n v="4400603233"/>
    <s v="ALTA"/>
    <d v="2025-02-25T00:00:00"/>
    <x v="184"/>
    <s v="DEMORA"/>
    <n v="25"/>
    <s v="310824-IF"/>
    <s v="EG07-002005"/>
    <s v="F001-002378"/>
    <d v="2025-03-07T00:00:00"/>
    <n v="68"/>
    <x v="1"/>
    <n v="389"/>
    <x v="1"/>
    <s v="BRUÑIDO"/>
    <m/>
    <s v="PULIR"/>
    <s v="PULIR"/>
    <m/>
    <m/>
    <m/>
    <s v="COMPLETO PARA ARMADO"/>
    <m/>
  </r>
  <r>
    <x v="661"/>
    <x v="0"/>
    <x v="8"/>
    <s v="SI"/>
    <s v="CATERPILLAR"/>
    <x v="6"/>
    <s v="RH"/>
    <m/>
    <s v="516-8026"/>
    <s v="TRENV00010198"/>
    <m/>
    <m/>
    <n v="101147440"/>
    <s v="NO"/>
    <s v="TL04-003567"/>
    <d v="2024-12-27T00:00:00"/>
    <s v="LUIS CHOQUE"/>
    <m/>
    <m/>
    <m/>
    <m/>
    <s v="310924-E"/>
    <m/>
    <x v="125"/>
    <n v="5"/>
    <d v="2025-01-09T00:00:00"/>
    <n v="18"/>
    <s v="310924-C"/>
    <n v="6552.66"/>
    <d v="2025-02-04T00:00:00"/>
    <n v="27"/>
    <m/>
    <n v="4400602445"/>
    <s v="ALTA"/>
    <d v="2025-02-25T00:00:00"/>
    <x v="186"/>
    <s v="EN TIEMPO"/>
    <n v="22"/>
    <s v="310924-IF"/>
    <s v="EG07-001988"/>
    <s v="F001-002367"/>
    <d v="2025-02-28T00:00:00"/>
    <n v="65"/>
    <x v="1"/>
    <n v="389"/>
    <x v="4"/>
    <s v="CAMBIO DE TUBO, RELLENADO Y BARRENADO"/>
    <s v="FABRICACION DE BARRA, RELLENADO Y BARRENADO"/>
    <s v="PULIR"/>
    <s v="PULIR"/>
    <m/>
    <m/>
    <m/>
    <s v="COMPLETO PARA ARMADO"/>
    <m/>
  </r>
  <r>
    <x v="662"/>
    <x v="0"/>
    <x v="46"/>
    <s v="SI"/>
    <s v="CATERPILLAR"/>
    <x v="0"/>
    <m/>
    <m/>
    <s v="271-9321"/>
    <s v="TRENV00010205"/>
    <m/>
    <n v="6000"/>
    <n v="101212087"/>
    <s v="NO"/>
    <s v="TL04-003567"/>
    <d v="2024-12-24T00:00:00"/>
    <s v="LUIS HUERTA"/>
    <m/>
    <m/>
    <m/>
    <m/>
    <s v="311024-E"/>
    <m/>
    <x v="125"/>
    <n v="2"/>
    <d v="2024-12-24T00:00:00"/>
    <n v="2"/>
    <s v="311024-C"/>
    <n v="18730"/>
    <d v="2024-12-30T00:00:00"/>
    <n v="7"/>
    <m/>
    <n v="4400602447"/>
    <s v="ALTA"/>
    <d v="2025-02-05T00:00:00"/>
    <x v="177"/>
    <s v="EN TIEMPO"/>
    <n v="38"/>
    <s v="311024-IF"/>
    <s v="EG07-001950"/>
    <s v="F001-002349"/>
    <d v="2025-02-14T00:00:00"/>
    <n v="45"/>
    <x v="1"/>
    <n v="389"/>
    <x v="4"/>
    <m/>
    <m/>
    <m/>
    <m/>
    <m/>
    <m/>
    <m/>
    <s v="ENVIAR A METALIZADO"/>
    <m/>
  </r>
  <r>
    <x v="663"/>
    <x v="0"/>
    <x v="46"/>
    <s v="SI"/>
    <s v="CATERPILLAR"/>
    <x v="0"/>
    <m/>
    <m/>
    <s v="271-9322"/>
    <s v="TRENV00010208"/>
    <m/>
    <n v="6000"/>
    <n v="101212088"/>
    <s v="NO"/>
    <s v="TL04-003567"/>
    <d v="2024-12-24T00:00:00"/>
    <s v="LUIS HUERTA"/>
    <m/>
    <m/>
    <m/>
    <m/>
    <s v="311124-E"/>
    <m/>
    <x v="125"/>
    <n v="2"/>
    <d v="2024-12-24T00:00:00"/>
    <n v="2"/>
    <s v="311124-C"/>
    <n v="18730"/>
    <d v="2024-12-30T00:00:00"/>
    <n v="7"/>
    <m/>
    <n v="4400602448"/>
    <s v="ALTA"/>
    <d v="2025-02-05T00:00:00"/>
    <x v="177"/>
    <s v="EN TIEMPO"/>
    <n v="38"/>
    <s v="311124-IF"/>
    <s v="EG07-001951"/>
    <s v="F001-002350"/>
    <d v="2025-02-14T00:00:00"/>
    <n v="45"/>
    <x v="1"/>
    <n v="389"/>
    <x v="4"/>
    <m/>
    <m/>
    <m/>
    <m/>
    <m/>
    <m/>
    <m/>
    <s v="ENVIAR A METALIZADO"/>
    <m/>
  </r>
  <r>
    <x v="664"/>
    <x v="0"/>
    <x v="51"/>
    <s v="SI"/>
    <s v="KOMATSU"/>
    <x v="3"/>
    <m/>
    <m/>
    <s v="58F3240013SERV"/>
    <s v="TRENV00010257"/>
    <m/>
    <n v="22000"/>
    <n v="101185316"/>
    <s v="NO"/>
    <s v="TL04-001340"/>
    <d v="2024-12-27T00:00:00"/>
    <s v="LUIS HUERTA"/>
    <m/>
    <m/>
    <m/>
    <m/>
    <s v="311224-E"/>
    <m/>
    <x v="124"/>
    <n v="10"/>
    <d v="2024-12-27T00:00:00"/>
    <n v="10"/>
    <s v="311224-C"/>
    <n v="39750"/>
    <d v="2024-12-30T00:00:00"/>
    <n v="4"/>
    <m/>
    <n v="4400603466"/>
    <s v="ALTA"/>
    <d v="2025-04-23T00:00:00"/>
    <x v="191"/>
    <s v="DEMORA"/>
    <n v="116"/>
    <s v="311224-IF"/>
    <s v="EG07-002135"/>
    <s v="F001-002449"/>
    <d v="2025-04-25T00:00:00"/>
    <n v="128"/>
    <x v="1"/>
    <n v="394"/>
    <x v="1"/>
    <m/>
    <m/>
    <m/>
    <m/>
    <m/>
    <m/>
    <s v="PULIR "/>
    <s v="COMPLETO PARA ARMADO"/>
    <s v="URGENTE"/>
  </r>
  <r>
    <x v="665"/>
    <x v="0"/>
    <x v="52"/>
    <s v="SI"/>
    <s v="KOMATSU"/>
    <x v="3"/>
    <m/>
    <m/>
    <s v="XB3916"/>
    <s v="TRENV00010257"/>
    <m/>
    <n v="22000"/>
    <n v="101185317"/>
    <s v="NO"/>
    <s v="TL04-001340"/>
    <d v="2024-12-27T00:00:00"/>
    <s v="LUIS HUERTA"/>
    <m/>
    <m/>
    <m/>
    <m/>
    <s v="311324-E"/>
    <m/>
    <x v="124"/>
    <n v="10"/>
    <d v="2024-12-27T00:00:00"/>
    <n v="10"/>
    <s v="311324-C"/>
    <n v="11404.18"/>
    <d v="2024-12-30T00:00:00"/>
    <n v="4"/>
    <m/>
    <n v="4400603467"/>
    <s v="ALTA"/>
    <d v="2025-04-23T00:00:00"/>
    <x v="191"/>
    <s v="DEMORA"/>
    <n v="116"/>
    <s v="321324-IF"/>
    <s v="EG07-002136"/>
    <s v="F001-002450"/>
    <d v="2025-04-25T00:00:00"/>
    <n v="128"/>
    <x v="1"/>
    <n v="394"/>
    <x v="1"/>
    <s v="BRUÑIDO"/>
    <s v="CROMAR"/>
    <s v="PULIR"/>
    <s v="PULIR"/>
    <m/>
    <m/>
    <m/>
    <s v="COMPLETO PARA ARMADO"/>
    <s v="URGENTE"/>
  </r>
  <r>
    <x v="666"/>
    <x v="8"/>
    <x v="82"/>
    <s v="NO"/>
    <s v="GENERICO"/>
    <x v="26"/>
    <m/>
    <s v="CM78810"/>
    <m/>
    <m/>
    <m/>
    <m/>
    <m/>
    <s v="NO"/>
    <s v="EG07-00788"/>
    <d v="2025-01-09T00:00:00"/>
    <s v="GABRIEL GALLEGOS"/>
    <m/>
    <m/>
    <m/>
    <m/>
    <s v="311424-E"/>
    <m/>
    <x v="126"/>
    <n v="17"/>
    <d v="2025-01-13T00:00:00"/>
    <n v="21"/>
    <s v="311424-C"/>
    <n v="1022.19"/>
    <m/>
    <s v=""/>
    <m/>
    <m/>
    <m/>
    <d v="2025-02-08T00:00:00"/>
    <x v="192"/>
    <s v="EN TIEMPO"/>
    <n v="45697"/>
    <s v="311424-IF"/>
    <s v="EG07-001966"/>
    <m/>
    <m/>
    <n v="47"/>
    <x v="2"/>
    <n v="388"/>
    <x v="0"/>
    <m/>
    <m/>
    <m/>
    <m/>
    <m/>
    <m/>
    <m/>
    <s v="PENDIENTE TAPA, REPROCESO, ESPERA DE CONFIRMAR, FECHA DE ENVIO 17/02"/>
    <m/>
  </r>
  <r>
    <x v="667"/>
    <x v="8"/>
    <x v="82"/>
    <s v="NO"/>
    <s v="GENERICO"/>
    <x v="26"/>
    <m/>
    <s v="CM78810"/>
    <m/>
    <m/>
    <m/>
    <m/>
    <m/>
    <s v="NO"/>
    <s v="EG07-00788"/>
    <d v="2025-01-09T00:00:00"/>
    <s v="GABRIEL GALLEGOS"/>
    <m/>
    <m/>
    <m/>
    <m/>
    <s v="311524-E"/>
    <m/>
    <x v="126"/>
    <n v="17"/>
    <d v="2025-01-13T00:00:00"/>
    <n v="21"/>
    <s v="311524-C"/>
    <n v="1022.19"/>
    <m/>
    <s v=""/>
    <m/>
    <m/>
    <m/>
    <d v="2025-02-08T00:00:00"/>
    <x v="192"/>
    <s v="EN TIEMPO"/>
    <n v="45697"/>
    <s v="311524-IF"/>
    <s v="EG07-001966"/>
    <m/>
    <m/>
    <n v="47"/>
    <x v="2"/>
    <n v="388"/>
    <x v="0"/>
    <m/>
    <m/>
    <m/>
    <m/>
    <m/>
    <m/>
    <m/>
    <s v="COMPLETO PARA ARMADO"/>
    <m/>
  </r>
  <r>
    <x v="668"/>
    <x v="8"/>
    <x v="83"/>
    <s v="NO"/>
    <s v="GENERICO"/>
    <x v="26"/>
    <m/>
    <s v="CX001596"/>
    <m/>
    <m/>
    <m/>
    <m/>
    <m/>
    <s v="NO"/>
    <s v="EG07-00788"/>
    <d v="2025-01-09T00:00:00"/>
    <s v="GABRIEL GALLEGOS"/>
    <m/>
    <m/>
    <m/>
    <m/>
    <s v="311624-E"/>
    <m/>
    <x v="126"/>
    <n v="17"/>
    <d v="2025-01-13T00:00:00"/>
    <n v="21"/>
    <s v="311624-C"/>
    <n v="842.19"/>
    <m/>
    <s v=""/>
    <m/>
    <m/>
    <m/>
    <d v="2025-02-08T00:00:00"/>
    <x v="192"/>
    <s v="EN TIEMPO"/>
    <n v="45697"/>
    <s v="311624-IF"/>
    <s v="EG07-001966"/>
    <m/>
    <m/>
    <n v="47"/>
    <x v="2"/>
    <n v="388"/>
    <x v="0"/>
    <m/>
    <m/>
    <m/>
    <m/>
    <m/>
    <m/>
    <m/>
    <s v="KIT COMPLETO Y REPUESTOS, PENDIENTE ACEITE"/>
    <m/>
  </r>
  <r>
    <x v="669"/>
    <x v="8"/>
    <x v="83"/>
    <s v="NO"/>
    <s v="GENERICO"/>
    <x v="26"/>
    <m/>
    <s v="CX001596"/>
    <m/>
    <m/>
    <m/>
    <m/>
    <m/>
    <s v="NO"/>
    <s v="EG07-00788"/>
    <d v="2025-01-09T00:00:00"/>
    <s v="GABRIEL GALLEGOS"/>
    <m/>
    <m/>
    <m/>
    <m/>
    <s v="311724-E"/>
    <m/>
    <x v="126"/>
    <n v="17"/>
    <d v="2025-01-13T00:00:00"/>
    <n v="21"/>
    <s v="311724-C"/>
    <n v="1101.8800000000001"/>
    <m/>
    <s v=""/>
    <m/>
    <m/>
    <m/>
    <d v="2025-02-08T00:00:00"/>
    <x v="192"/>
    <s v="EN TIEMPO"/>
    <n v="45697"/>
    <s v="311724-IF"/>
    <s v="EG07-001966"/>
    <m/>
    <m/>
    <n v="47"/>
    <x v="2"/>
    <n v="388"/>
    <x v="0"/>
    <m/>
    <m/>
    <m/>
    <m/>
    <m/>
    <m/>
    <m/>
    <s v="PROCESO DE REPARACION TRACTO "/>
    <m/>
  </r>
  <r>
    <x v="670"/>
    <x v="8"/>
    <x v="84"/>
    <s v="NO"/>
    <s v="GENERICO"/>
    <x v="26"/>
    <m/>
    <s v="CX072450"/>
    <m/>
    <m/>
    <m/>
    <m/>
    <m/>
    <s v="NO"/>
    <s v="EG07-00788"/>
    <d v="2025-01-09T00:00:00"/>
    <s v="GABRIEL GALLEGOS"/>
    <m/>
    <m/>
    <m/>
    <m/>
    <s v="311824-E"/>
    <m/>
    <x v="126"/>
    <n v="17"/>
    <d v="2025-01-13T00:00:00"/>
    <n v="21"/>
    <s v="311824-C"/>
    <n v="1000.97"/>
    <m/>
    <s v=""/>
    <m/>
    <m/>
    <m/>
    <d v="2025-02-08T00:00:00"/>
    <x v="192"/>
    <s v="EN TIEMPO"/>
    <n v="45697"/>
    <s v="311824-IF"/>
    <s v="EG07-001966"/>
    <m/>
    <m/>
    <n v="47"/>
    <x v="2"/>
    <n v="388"/>
    <x v="0"/>
    <m/>
    <m/>
    <m/>
    <m/>
    <m/>
    <m/>
    <m/>
    <s v="COMPLETO PARA ARMADO"/>
    <m/>
  </r>
  <r>
    <x v="671"/>
    <x v="8"/>
    <x v="79"/>
    <s v="NO"/>
    <s v="GENERICO"/>
    <x v="26"/>
    <m/>
    <s v="CX002549"/>
    <m/>
    <m/>
    <m/>
    <m/>
    <m/>
    <s v="NO"/>
    <s v="EG07-00788"/>
    <d v="2025-01-09T00:00:00"/>
    <s v="GABRIEL GALLEGOS"/>
    <m/>
    <m/>
    <m/>
    <m/>
    <s v="311924-E"/>
    <m/>
    <x v="126"/>
    <n v="17"/>
    <d v="2025-01-13T00:00:00"/>
    <n v="21"/>
    <s v="311924-C"/>
    <n v="882.44"/>
    <d v="2025-02-03T00:00:00"/>
    <n v="22"/>
    <m/>
    <s v="PC11567"/>
    <s v="ALTA"/>
    <d v="2025-02-14T00:00:00"/>
    <x v="193"/>
    <s v="EN TIEMPO"/>
    <n v="12"/>
    <s v="311924-IF"/>
    <s v="EG07-001973"/>
    <s v="F001-002360"/>
    <d v="2025-02-21T00:00:00"/>
    <n v="53"/>
    <x v="1"/>
    <n v="388"/>
    <x v="1"/>
    <m/>
    <m/>
    <m/>
    <m/>
    <m/>
    <m/>
    <m/>
    <s v="COMPLETO PARA ARMADO"/>
    <m/>
  </r>
  <r>
    <x v="672"/>
    <x v="8"/>
    <x v="79"/>
    <s v="NO"/>
    <s v="GENERICO"/>
    <x v="26"/>
    <m/>
    <s v="CX002549"/>
    <m/>
    <m/>
    <m/>
    <m/>
    <m/>
    <s v="NO"/>
    <s v="EG07-00788"/>
    <d v="2025-01-09T00:00:00"/>
    <s v="GABRIEL GALLEGOS"/>
    <m/>
    <m/>
    <m/>
    <m/>
    <s v="312024-E"/>
    <m/>
    <x v="126"/>
    <n v="17"/>
    <d v="2025-01-13T00:00:00"/>
    <n v="21"/>
    <s v="312024-C"/>
    <n v="882.44"/>
    <d v="2025-02-03T00:00:00"/>
    <n v="22"/>
    <m/>
    <s v="PC11567"/>
    <s v="ALTA"/>
    <d v="2025-02-14T00:00:00"/>
    <x v="193"/>
    <s v="EN TIEMPO"/>
    <n v="12"/>
    <s v="312024-IF"/>
    <s v="EG07-001973"/>
    <s v="F001-002360"/>
    <d v="2025-02-21T00:00:00"/>
    <n v="53"/>
    <x v="1"/>
    <n v="388"/>
    <x v="1"/>
    <m/>
    <m/>
    <m/>
    <m/>
    <m/>
    <m/>
    <m/>
    <s v="COMPLETO PARA ARMADO"/>
    <m/>
  </r>
  <r>
    <x v="673"/>
    <x v="8"/>
    <x v="85"/>
    <s v="NO"/>
    <s v="GENERICO"/>
    <x v="26"/>
    <m/>
    <s v="BH00012552"/>
    <m/>
    <m/>
    <m/>
    <m/>
    <m/>
    <s v="NO"/>
    <s v="EG07-00788"/>
    <d v="2025-01-09T00:00:00"/>
    <s v="GABRIEL GALLEGOS"/>
    <m/>
    <m/>
    <m/>
    <m/>
    <s v="312124-E"/>
    <m/>
    <x v="126"/>
    <n v="17"/>
    <d v="2025-01-13T00:00:00"/>
    <n v="21"/>
    <s v="312124-C"/>
    <n v="2493.4899999999998"/>
    <d v="2025-02-03T00:00:00"/>
    <n v="22"/>
    <m/>
    <s v="PC11567"/>
    <s v="ALTA"/>
    <d v="2025-02-17T00:00:00"/>
    <x v="194"/>
    <s v="EN TIEMPO"/>
    <n v="15"/>
    <s v="312124-IF"/>
    <s v="EG07-001975"/>
    <s v="F001-002360"/>
    <d v="2025-02-21T00:00:00"/>
    <n v="56"/>
    <x v="1"/>
    <n v="388"/>
    <x v="1"/>
    <m/>
    <m/>
    <m/>
    <m/>
    <m/>
    <m/>
    <m/>
    <s v="COMPLETO PARA ARMADO"/>
    <m/>
  </r>
  <r>
    <x v="674"/>
    <x v="8"/>
    <x v="84"/>
    <s v="NO"/>
    <s v="GENERICO"/>
    <x v="26"/>
    <m/>
    <s v="CM47050"/>
    <m/>
    <m/>
    <m/>
    <m/>
    <m/>
    <s v="NO"/>
    <s v="EG07-00788"/>
    <d v="2025-01-09T00:00:00"/>
    <s v="GABRIEL GALLEGOS"/>
    <m/>
    <m/>
    <m/>
    <m/>
    <s v="312224-E"/>
    <m/>
    <x v="126"/>
    <n v="17"/>
    <d v="2025-01-13T00:00:00"/>
    <n v="21"/>
    <s v="312224-C"/>
    <n v="882.44"/>
    <d v="2025-02-03T00:00:00"/>
    <n v="22"/>
    <m/>
    <s v="PC11567"/>
    <s v="ALTA"/>
    <d v="2025-02-14T00:00:00"/>
    <x v="193"/>
    <s v="EN TIEMPO"/>
    <n v="12"/>
    <s v="312224-IF"/>
    <s v="EG07-001973"/>
    <s v="F001-002360"/>
    <d v="2025-02-21T00:00:00"/>
    <n v="53"/>
    <x v="1"/>
    <n v="388"/>
    <x v="1"/>
    <m/>
    <m/>
    <m/>
    <m/>
    <m/>
    <m/>
    <m/>
    <s v="COMPLETO PARA ARMADO"/>
    <m/>
  </r>
  <r>
    <x v="675"/>
    <x v="0"/>
    <x v="34"/>
    <s v="NO"/>
    <s v="CATERPILLAR"/>
    <x v="16"/>
    <m/>
    <m/>
    <n v="3899512"/>
    <s v="TRENV00010384"/>
    <m/>
    <m/>
    <n v="101151293"/>
    <s v="NO"/>
    <s v="TL04-003608"/>
    <d v="2025-01-14T00:00:00"/>
    <s v="LUIS CHOQUE"/>
    <m/>
    <m/>
    <m/>
    <m/>
    <s v="312325-E"/>
    <m/>
    <x v="127"/>
    <n v="9"/>
    <d v="2025-01-22T00:00:00"/>
    <n v="17"/>
    <s v="312325-C"/>
    <n v="5294.22"/>
    <d v="2025-03-07T00:00:00"/>
    <n v="45"/>
    <m/>
    <n v="4400604333"/>
    <n v="1"/>
    <d v="2025-05-27T00:00:00"/>
    <x v="195"/>
    <s v="DEMORA"/>
    <n v="83"/>
    <s v="312325-IF"/>
    <s v="EG07-002225"/>
    <s v="F001-002506"/>
    <d v="2025-05-30T00:00:00"/>
    <n v="143"/>
    <x v="1"/>
    <n v="375"/>
    <x v="4"/>
    <s v="BRUÑIDO"/>
    <s v="CAMBIO DE VASTAGO SEGÚN NP 390-0187"/>
    <s v="PULIR"/>
    <s v="PULIR"/>
    <m/>
    <m/>
    <m/>
    <s v="ESPERA DE CANCAMO, TRABAJADO POR LINGAN"/>
    <m/>
  </r>
  <r>
    <x v="676"/>
    <x v="0"/>
    <x v="29"/>
    <s v="SI"/>
    <s v="CATERPILLAR"/>
    <x v="5"/>
    <s v="LH"/>
    <m/>
    <n v="5218420"/>
    <s v="TRENV00010396"/>
    <m/>
    <n v="18000"/>
    <n v="101109896"/>
    <s v="NO"/>
    <s v="TL04-003608"/>
    <d v="2025-01-13T00:00:00"/>
    <s v="LUIS CHOQUE"/>
    <m/>
    <m/>
    <m/>
    <m/>
    <s v="312425-E"/>
    <m/>
    <x v="127"/>
    <n v="8"/>
    <d v="2025-01-22T00:00:00"/>
    <n v="17"/>
    <s v="312425-C"/>
    <n v="5355.96"/>
    <d v="2025-02-14T00:00:00"/>
    <n v="24"/>
    <m/>
    <n v="4400604343"/>
    <s v="ALTA"/>
    <d v="2025-03-03T00:00:00"/>
    <x v="184"/>
    <s v="EN TIEMPO"/>
    <n v="15"/>
    <s v="312425-IF"/>
    <s v="EG07-002002"/>
    <s v="F001-002370"/>
    <d v="2025-02-28T00:00:00"/>
    <n v="54"/>
    <x v="1"/>
    <n v="375"/>
    <x v="4"/>
    <m/>
    <m/>
    <m/>
    <m/>
    <m/>
    <m/>
    <m/>
    <s v="COMPLETO PARA ARMADO"/>
    <m/>
  </r>
  <r>
    <x v="677"/>
    <x v="0"/>
    <x v="12"/>
    <s v="SI"/>
    <s v="FMA"/>
    <x v="18"/>
    <m/>
    <s v="CR010"/>
    <s v="80109C0-01"/>
    <s v="TRENV00010547"/>
    <m/>
    <m/>
    <n v="200893691"/>
    <s v="NO"/>
    <s v="TL04-003608"/>
    <d v="2025-01-14T00:00:00"/>
    <s v="LUIS CHOQUE"/>
    <m/>
    <m/>
    <m/>
    <m/>
    <s v="312525-E"/>
    <m/>
    <x v="127"/>
    <n v="9"/>
    <d v="2025-01-22T00:00:00"/>
    <n v="17"/>
    <s v="312525-C"/>
    <n v="5618.64"/>
    <d v="2025-01-26T00:00:00"/>
    <n v="5"/>
    <m/>
    <n v="4400604586"/>
    <s v="ALTA"/>
    <d v="2025-02-28T00:00:00"/>
    <x v="184"/>
    <s v="EN TIEMPO"/>
    <n v="34"/>
    <s v="312525-IF"/>
    <s v="EG07-002003"/>
    <s v="F001-002383"/>
    <d v="2025-03-07T00:00:00"/>
    <n v="54"/>
    <x v="1"/>
    <n v="375"/>
    <x v="1"/>
    <s v="RELLENADO, BARRENADO, BRUÑIDO"/>
    <s v="RELLENADO, CROMADO, BARRENADO"/>
    <s v="PULIR"/>
    <s v="PULIR"/>
    <m/>
    <m/>
    <m/>
    <s v="COMPLETO PARA ARMADO"/>
    <m/>
  </r>
  <r>
    <x v="678"/>
    <x v="0"/>
    <x v="12"/>
    <s v="SI"/>
    <s v="KOMATSU"/>
    <x v="4"/>
    <m/>
    <s v="HT113"/>
    <s v="58B4150120"/>
    <s v="TRENV00010408"/>
    <m/>
    <m/>
    <n v="101177999"/>
    <s v="NO"/>
    <s v="TL04-003608"/>
    <d v="2025-01-16T00:00:00"/>
    <s v="LUIS CHOQUE"/>
    <m/>
    <m/>
    <m/>
    <m/>
    <s v="312625-E"/>
    <m/>
    <x v="127"/>
    <n v="11"/>
    <d v="2025-01-27T00:00:00"/>
    <n v="22"/>
    <s v="312625-C"/>
    <n v="7223.31"/>
    <d v="2025-02-21T00:00:00"/>
    <n v="26"/>
    <m/>
    <n v="4400605141"/>
    <s v="ALTA"/>
    <d v="2025-03-12T00:00:00"/>
    <x v="188"/>
    <s v="DEMORA"/>
    <n v="26"/>
    <s v="312625-IF"/>
    <s v="EG07-002036"/>
    <s v="F001-002404"/>
    <d v="2025-03-20T00:00:00"/>
    <n v="72"/>
    <x v="1"/>
    <n v="375"/>
    <x v="4"/>
    <s v="RELLENADO, BARRENADO, CAMBIO DE TUBO"/>
    <s v="RELLENADO, CROMADO, BARRENADO"/>
    <s v="RECTIFICAR"/>
    <s v="CAMBIO"/>
    <m/>
    <m/>
    <m/>
    <s v="COMPLETO PARA ARMADO"/>
    <m/>
  </r>
  <r>
    <x v="679"/>
    <x v="0"/>
    <x v="29"/>
    <s v="SI"/>
    <s v="CATERPILLAR"/>
    <x v="5"/>
    <s v="RH"/>
    <m/>
    <n v="5218411"/>
    <s v="TRENV00010393"/>
    <m/>
    <n v="18000"/>
    <n v="101109895"/>
    <s v="NO"/>
    <s v="TL04-003608"/>
    <d v="2025-01-13T00:00:00"/>
    <s v="LUIS CHOQUE"/>
    <m/>
    <m/>
    <m/>
    <m/>
    <s v="312725-E"/>
    <m/>
    <x v="127"/>
    <n v="8"/>
    <d v="2025-01-22T00:00:00"/>
    <n v="17"/>
    <s v="312725-C"/>
    <n v="5355.96"/>
    <d v="2025-01-26T00:00:00"/>
    <n v="5"/>
    <m/>
    <n v="4400604340"/>
    <s v="ALTA"/>
    <d v="2025-02-28T00:00:00"/>
    <x v="184"/>
    <s v="EN TIEMPO"/>
    <n v="34"/>
    <s v="312725-IF"/>
    <s v="EG07-002004"/>
    <s v="F001-002369"/>
    <d v="2025-02-28T00:00:00"/>
    <n v="54"/>
    <x v="1"/>
    <n v="375"/>
    <x v="1"/>
    <s v="RELLENADO, BRUÑIDO, BARERNADO"/>
    <s v="RELLENADO, CROMADO. BARRENADO"/>
    <s v="RECTIFICAR"/>
    <s v="PULIR"/>
    <m/>
    <m/>
    <m/>
    <s v="COMPLETO PARA ARMADO"/>
    <m/>
  </r>
  <r>
    <x v="680"/>
    <x v="0"/>
    <x v="31"/>
    <s v="SI"/>
    <s v="CATERPILLAR"/>
    <x v="11"/>
    <m/>
    <m/>
    <n v="6058793"/>
    <s v="TRENV00010387"/>
    <m/>
    <m/>
    <n v="101074807"/>
    <s v="NO"/>
    <s v="TL04-003608"/>
    <d v="2025-01-14T00:00:00"/>
    <s v="LUIS CHOQUE"/>
    <m/>
    <m/>
    <m/>
    <m/>
    <s v="312825-E"/>
    <m/>
    <x v="127"/>
    <n v="9"/>
    <d v="2025-01-22T00:00:00"/>
    <n v="17"/>
    <s v="312825-C"/>
    <n v="2573.52"/>
    <d v="2025-02-14T00:00:00"/>
    <n v="24"/>
    <m/>
    <n v="4400604338"/>
    <s v="ALTA"/>
    <d v="2025-03-03T00:00:00"/>
    <x v="174"/>
    <s v="DEMORA"/>
    <n v="21"/>
    <s v="312825-IF"/>
    <s v="EG07-002013"/>
    <s v="F001-002379"/>
    <d v="2025-03-07T00:00:00"/>
    <n v="60"/>
    <x v="1"/>
    <n v="375"/>
    <x v="4"/>
    <s v="RELLENADO, BARRENADO, BRUÑIDO"/>
    <s v="FABRICAR, RELLENAR, BARRENAR"/>
    <s v="PULIR"/>
    <s v="PULIR"/>
    <m/>
    <m/>
    <m/>
    <s v="COMPLETO PARA ARMADO"/>
    <m/>
  </r>
  <r>
    <x v="681"/>
    <x v="0"/>
    <x v="14"/>
    <s v="SI"/>
    <s v="CATERPILLAR"/>
    <x v="11"/>
    <m/>
    <s v="GR007"/>
    <n v="5530359"/>
    <s v="TRENV00010542"/>
    <m/>
    <m/>
    <n v="101238487"/>
    <s v="NO"/>
    <s v="TL04-003608"/>
    <d v="2025-01-14T00:00:00"/>
    <s v="LUIS CHOQUE"/>
    <m/>
    <m/>
    <m/>
    <m/>
    <s v="312925-E"/>
    <m/>
    <x v="127"/>
    <n v="9"/>
    <d v="2025-01-22T00:00:00"/>
    <n v="17"/>
    <s v="312925-C"/>
    <n v="5120.8999999999996"/>
    <d v="2025-02-04T00:00:00"/>
    <n v="14"/>
    <m/>
    <n v="4400604587"/>
    <s v="ALTA"/>
    <d v="2025-03-20T00:00:00"/>
    <x v="196"/>
    <s v="DEMORA"/>
    <n v="52"/>
    <s v="312925-IF"/>
    <s v="EG07-002065"/>
    <s v="F001-002418"/>
    <d v="2025-03-28T00:00:00"/>
    <n v="81"/>
    <x v="1"/>
    <n v="375"/>
    <x v="4"/>
    <s v="CAMBIO DE TRUNNION, CAMBIO DE CILINDRO"/>
    <s v="CROMADO"/>
    <s v="PULIR"/>
    <s v="PULIR"/>
    <m/>
    <m/>
    <m/>
    <s v="COMPLETO PARA ARMADO"/>
    <m/>
  </r>
  <r>
    <x v="682"/>
    <x v="0"/>
    <x v="5"/>
    <s v="SI"/>
    <s v="KOMATSU"/>
    <x v="3"/>
    <m/>
    <s v="HT043"/>
    <s v="EM8844"/>
    <s v="TRENV00010405"/>
    <m/>
    <m/>
    <n v="101237931"/>
    <s v="NO"/>
    <s v="TL04-003608"/>
    <d v="2025-01-22T00:00:00"/>
    <s v="GABRIEL GALLEGOS"/>
    <m/>
    <m/>
    <m/>
    <m/>
    <s v="313025-E"/>
    <m/>
    <x v="127"/>
    <n v="17"/>
    <d v="2025-01-22T00:00:00"/>
    <n v="17"/>
    <s v="313025-C"/>
    <n v="18647.23"/>
    <d v="2025-01-30T00:00:00"/>
    <n v="9"/>
    <m/>
    <n v="4400605144"/>
    <s v="ALTA"/>
    <d v="2025-02-06T00:00:00"/>
    <x v="192"/>
    <s v="DEMORA"/>
    <n v="10"/>
    <s v="313025-IF"/>
    <s v="EG07-001958"/>
    <s v="F001-002351"/>
    <d v="2025-02-14T00:00:00"/>
    <n v="34"/>
    <x v="1"/>
    <n v="375"/>
    <x v="1"/>
    <m/>
    <m/>
    <m/>
    <m/>
    <m/>
    <m/>
    <m/>
    <s v="KIT LLEGA 06/02"/>
    <m/>
  </r>
  <r>
    <x v="683"/>
    <x v="0"/>
    <x v="49"/>
    <s v="SI"/>
    <s v="FMA"/>
    <x v="18"/>
    <m/>
    <m/>
    <s v="80117C0"/>
    <s v="TRENV00010390"/>
    <m/>
    <m/>
    <n v="200915813"/>
    <s v="NO"/>
    <s v="TL04-003608"/>
    <d v="2025-02-24T00:00:00"/>
    <s v="LUIS CHOQUE"/>
    <m/>
    <m/>
    <m/>
    <m/>
    <s v="313125-E"/>
    <m/>
    <x v="127"/>
    <n v="50"/>
    <d v="2025-02-24T00:00:00"/>
    <n v="50"/>
    <s v="313125-C"/>
    <n v="3289"/>
    <d v="2025-03-01T00:00:00"/>
    <n v="6"/>
    <m/>
    <n v="4400604334"/>
    <s v="ALTA"/>
    <d v="2025-03-05T00:00:00"/>
    <x v="197"/>
    <s v="EN TIEMPO"/>
    <n v="5"/>
    <s v="313125-IF"/>
    <s v="EG07-002012"/>
    <s v="F001-002382"/>
    <d v="2025-03-07T00:00:00"/>
    <n v="59"/>
    <x v="1"/>
    <n v="375"/>
    <x v="1"/>
    <m/>
    <m/>
    <m/>
    <m/>
    <m/>
    <m/>
    <m/>
    <s v="SOLO HACER PRUEBA HIDRAULICA PARA VERIFICAR ESTADO DE SELLLOS"/>
    <m/>
  </r>
  <r>
    <x v="684"/>
    <x v="0"/>
    <x v="12"/>
    <s v="SI"/>
    <s v="KOMATSU"/>
    <x v="4"/>
    <m/>
    <s v="HT113"/>
    <s v="58B4150120"/>
    <s v="TRENV00010550"/>
    <m/>
    <m/>
    <n v="101131244"/>
    <s v="NO"/>
    <s v="TL04-003608"/>
    <d v="2025-01-16T00:00:00"/>
    <s v="LUIS CHOQUE"/>
    <m/>
    <m/>
    <m/>
    <m/>
    <s v="313225-E"/>
    <m/>
    <x v="127"/>
    <n v="11"/>
    <d v="2025-01-27T00:00:00"/>
    <n v="22"/>
    <s v="313225-C"/>
    <n v="5243.31"/>
    <d v="2025-02-14T00:00:00"/>
    <n v="19"/>
    <m/>
    <n v="4400605440"/>
    <s v="ALTA"/>
    <d v="2025-03-07T00:00:00"/>
    <x v="182"/>
    <s v="DEMORA"/>
    <n v="34"/>
    <s v="313225-IF"/>
    <s v="EG07-002044"/>
    <s v="F001-002403"/>
    <d v="2025-03-20T00:00:00"/>
    <n v="73"/>
    <x v="1"/>
    <n v="375"/>
    <x v="1"/>
    <s v="RELLENADO, BARRENADO, BRUÑIDO"/>
    <s v="RELLENADO, CROMADO, BARRENADO"/>
    <s v="PULIR"/>
    <s v="PULIR"/>
    <m/>
    <m/>
    <m/>
    <s v="COMPLETO PARA ARMADO"/>
    <m/>
  </r>
  <r>
    <x v="685"/>
    <x v="0"/>
    <x v="42"/>
    <s v="SI"/>
    <s v="KOMATSU"/>
    <x v="3"/>
    <m/>
    <s v="LB099"/>
    <s v="SM2221253CPB"/>
    <s v="TRENV00010399"/>
    <m/>
    <n v="6000"/>
    <n v="101237182"/>
    <s v="NO"/>
    <s v="TL04-003608"/>
    <d v="2025-01-22T00:00:00"/>
    <s v="LUIS CHOQUE"/>
    <m/>
    <m/>
    <m/>
    <m/>
    <s v="313325-E"/>
    <m/>
    <x v="127"/>
    <n v="17"/>
    <d v="2025-02-04T00:00:00"/>
    <n v="30"/>
    <s v="313325-C"/>
    <n v="25374.240000000002"/>
    <d v="2025-02-06T00:00:00"/>
    <n v="3"/>
    <m/>
    <n v="4400605441"/>
    <s v="ALTA"/>
    <d v="2025-03-14T00:00:00"/>
    <x v="198"/>
    <s v="DEMORA"/>
    <n v="60"/>
    <s v="313325-IF"/>
    <s v="EG07-002083"/>
    <s v="F001-002433"/>
    <d v="2025-04-17T00:00:00"/>
    <n v="91"/>
    <x v="1"/>
    <n v="375"/>
    <x v="4"/>
    <s v="FABRICAR"/>
    <s v="FABRICAR"/>
    <s v="FABRICAR"/>
    <s v="PULIR"/>
    <m/>
    <m/>
    <m/>
    <s v="SOLICITAR SELLOS JUAN TERMINANDO EL MAQUINADO"/>
    <m/>
  </r>
  <r>
    <x v="686"/>
    <x v="1"/>
    <x v="5"/>
    <s v="SI"/>
    <s v="CATERPILLAR"/>
    <x v="2"/>
    <s v="RH"/>
    <s v="EQ3127"/>
    <n v="2898619"/>
    <s v="SAP4069094"/>
    <n v="23966"/>
    <n v="30000"/>
    <s v="ID S241795-1"/>
    <s v="NO"/>
    <s v="EG07-001858"/>
    <d v="2025-01-22T00:00:00"/>
    <s v="LUIS CHOQUE"/>
    <m/>
    <m/>
    <m/>
    <m/>
    <s v="313425-E"/>
    <m/>
    <x v="127"/>
    <n v="17"/>
    <d v="2025-02-04T00:00:00"/>
    <n v="30"/>
    <s v="313425-C"/>
    <n v="35145.339999999997"/>
    <d v="2025-02-12T00:00:00"/>
    <n v="9"/>
    <m/>
    <n v="4500551153"/>
    <s v="ALTA"/>
    <d v="2025-03-18T00:00:00"/>
    <x v="148"/>
    <s v="EN TIEMPO"/>
    <n v="34"/>
    <s v="313425-IF"/>
    <s v="EG07-002033"/>
    <s v="F001-002391"/>
    <d v="2025-03-18T00:00:00"/>
    <n v="71"/>
    <x v="1"/>
    <n v="375"/>
    <x v="4"/>
    <m/>
    <m/>
    <m/>
    <m/>
    <m/>
    <m/>
    <m/>
    <s v="COMPLETO PARA ARMADO"/>
    <m/>
  </r>
  <r>
    <x v="687"/>
    <x v="1"/>
    <x v="3"/>
    <s v="SI"/>
    <s v="CATERPILLAR"/>
    <x v="7"/>
    <s v="POS1"/>
    <s v="EQ3083"/>
    <n v="2192540"/>
    <s v="SAP4003692"/>
    <n v="2763"/>
    <n v="13000"/>
    <s v="ID S241751-1"/>
    <s v="NO"/>
    <s v="EG07-001858"/>
    <d v="2025-02-04T00:00:00"/>
    <s v="LUIS CHOQUE"/>
    <m/>
    <m/>
    <m/>
    <m/>
    <s v="313525-E"/>
    <m/>
    <x v="127"/>
    <n v="30"/>
    <d v="2025-02-17T00:00:00"/>
    <n v="43"/>
    <s v="313525-C"/>
    <n v="0"/>
    <d v="2025-02-19T00:00:00"/>
    <n v="3"/>
    <m/>
    <n v="4500549478"/>
    <s v="ALTA"/>
    <d v="2025-03-13T00:00:00"/>
    <x v="148"/>
    <s v="DEMORA"/>
    <n v="27"/>
    <s v="313525-IF"/>
    <s v="EG07-002034"/>
    <m/>
    <m/>
    <n v="71"/>
    <x v="1"/>
    <n v="375"/>
    <x v="1"/>
    <m/>
    <m/>
    <m/>
    <m/>
    <m/>
    <m/>
    <m/>
    <s v="COMPLETO PARA ARMADO"/>
    <m/>
  </r>
  <r>
    <x v="688"/>
    <x v="1"/>
    <x v="3"/>
    <s v="SI"/>
    <s v="KOMATSU"/>
    <x v="3"/>
    <s v="POS1"/>
    <s v="EQ3118"/>
    <s v="PC2732"/>
    <s v="SAP4122496"/>
    <n v="6419"/>
    <n v="25000"/>
    <s v="ID S241823-1"/>
    <s v="NO"/>
    <s v="EG07-001858"/>
    <d v="2025-01-22T00:00:00"/>
    <s v="LUIS CHOQUE"/>
    <m/>
    <m/>
    <m/>
    <m/>
    <s v="313625-E"/>
    <m/>
    <x v="127"/>
    <n v="17"/>
    <d v="2025-02-04T00:00:00"/>
    <n v="30"/>
    <s v="313625-C"/>
    <n v="5489.15"/>
    <d v="2025-02-12T00:00:00"/>
    <n v="9"/>
    <m/>
    <n v="4500552067"/>
    <s v="ALTA"/>
    <d v="2025-03-07T00:00:00"/>
    <x v="199"/>
    <s v="EN TIEMPO"/>
    <n v="24"/>
    <s v="313625-IF"/>
    <s v="EG07-002020"/>
    <s v="F001-002384"/>
    <d v="2025-03-12T00:00:00"/>
    <n v="61"/>
    <x v="1"/>
    <n v="375"/>
    <x v="1"/>
    <s v="BRUÑIDO"/>
    <m/>
    <s v="PULIR"/>
    <s v="PULIR"/>
    <m/>
    <m/>
    <m/>
    <s v="BLADDER LLEGA EL MIERCOLES 04/03"/>
    <m/>
  </r>
  <r>
    <x v="689"/>
    <x v="1"/>
    <x v="10"/>
    <s v="NO"/>
    <s v="CATERPILLAR"/>
    <x v="6"/>
    <s v="RH"/>
    <s v="EQ6132"/>
    <s v="9T9568"/>
    <s v="SAP3465750"/>
    <n v="21057"/>
    <n v="15000"/>
    <s v="ID S241815-2"/>
    <s v="NO"/>
    <s v="EG07-0012896"/>
    <d v="2025-01-15T00:00:00"/>
    <s v="LUIS CHOQUE"/>
    <m/>
    <m/>
    <m/>
    <m/>
    <s v="313725-E"/>
    <m/>
    <x v="128"/>
    <n v="7"/>
    <d v="2025-01-22T00:00:00"/>
    <n v="14"/>
    <s v="313725-C"/>
    <n v="2510.5"/>
    <d v="2025-02-12T00:00:00"/>
    <n v="22"/>
    <m/>
    <n v="4500551904"/>
    <s v="ALTA"/>
    <d v="2025-03-13T00:00:00"/>
    <x v="182"/>
    <s v="DEMORA"/>
    <n v="36"/>
    <s v="313725-IF"/>
    <s v="EG07-002041"/>
    <s v="F001-002396"/>
    <d v="2025-03-20T00:00:00"/>
    <n v="70"/>
    <x v="1"/>
    <n v="372"/>
    <x v="1"/>
    <m/>
    <m/>
    <m/>
    <m/>
    <m/>
    <m/>
    <m/>
    <s v="COMPLETO PARA ARMADO"/>
    <m/>
  </r>
  <r>
    <x v="690"/>
    <x v="1"/>
    <x v="15"/>
    <s v="NO"/>
    <s v="CATERPILLAR"/>
    <x v="6"/>
    <s v="RH"/>
    <s v="EQ6132"/>
    <n v="5025819"/>
    <s v="SAP4003676"/>
    <n v="13822"/>
    <n v="8000"/>
    <s v="ID S241815-4"/>
    <s v="NO"/>
    <s v="EG07-0012896"/>
    <d v="2025-01-15T00:00:00"/>
    <s v="LUIS CHOQUE"/>
    <m/>
    <m/>
    <m/>
    <m/>
    <s v="313825-E"/>
    <m/>
    <x v="128"/>
    <n v="7"/>
    <d v="2025-01-22T00:00:00"/>
    <n v="14"/>
    <s v="313825-C"/>
    <n v="5059"/>
    <d v="2025-02-12T00:00:00"/>
    <n v="22"/>
    <m/>
    <n v="4500551909"/>
    <s v="ALTA"/>
    <d v="2025-03-18T00:00:00"/>
    <x v="182"/>
    <s v="DEMORA"/>
    <n v="36"/>
    <s v="313825-IF"/>
    <s v="EG07-002042"/>
    <s v="F001-002397"/>
    <d v="2025-03-20T00:00:00"/>
    <n v="70"/>
    <x v="1"/>
    <n v="372"/>
    <x v="4"/>
    <s v="BRUÑIDO, RELLENADO Y PLANEADO DE PIVOTS"/>
    <s v="CAMBIO DE VASTAGO "/>
    <s v="RECTIFICAR"/>
    <s v="PULIR"/>
    <m/>
    <m/>
    <m/>
    <s v="COMPLETO PARA ARMADO"/>
    <m/>
  </r>
  <r>
    <x v="691"/>
    <x v="1"/>
    <x v="37"/>
    <s v="SI"/>
    <s v="KOMATSU"/>
    <x v="29"/>
    <s v="RH"/>
    <s v="EQ8109"/>
    <s v="707G105230"/>
    <s v="SAP4052303"/>
    <n v="0"/>
    <n v="14000"/>
    <s v="ID S241767-1"/>
    <s v="SI"/>
    <s v="EG07-0012896"/>
    <d v="2025-01-09T00:00:00"/>
    <s v="LUIS CHOQUE"/>
    <m/>
    <m/>
    <m/>
    <m/>
    <s v="313925-E"/>
    <m/>
    <x v="128"/>
    <n v="1"/>
    <d v="2025-01-09T00:00:00"/>
    <n v="1"/>
    <s v="313925-C"/>
    <n v="0"/>
    <d v="2025-01-09T00:00:00"/>
    <n v="1"/>
    <m/>
    <n v="4500509917"/>
    <s v="ALTA"/>
    <d v="2025-01-18T00:00:00"/>
    <x v="173"/>
    <s v="EN TIEMPO"/>
    <n v="10"/>
    <s v="313925-IF"/>
    <m/>
    <s v="GARANTIA ACEPTADA"/>
    <m/>
    <n v="10"/>
    <x v="1"/>
    <n v="372"/>
    <x v="4"/>
    <s v="CAMBIO DE CILINDRO "/>
    <s v="CAMBIO DE VASTAGO - MODIFICAR MEDIDA"/>
    <s v="REUTILIZAR SELLOS"/>
    <s v="REUTILIZAR SELLOS"/>
    <m/>
    <m/>
    <m/>
    <m/>
    <m/>
  </r>
  <r>
    <x v="692"/>
    <x v="1"/>
    <x v="12"/>
    <s v="NO"/>
    <s v="CATERPILLAR"/>
    <x v="11"/>
    <s v="LH"/>
    <s v="EQ7106"/>
    <n v="4892403"/>
    <s v="SAP4149929"/>
    <n v="1090"/>
    <n v="13000"/>
    <s v="ID S250026-1"/>
    <s v="SI"/>
    <s v="EG07-0012896"/>
    <d v="2025-01-14T00:00:00"/>
    <s v="LUIS CHOQUE"/>
    <m/>
    <m/>
    <m/>
    <m/>
    <s v="314025-E"/>
    <m/>
    <x v="128"/>
    <n v="6"/>
    <d v="2025-01-22T00:00:00"/>
    <n v="14"/>
    <s v="314025-C"/>
    <n v="4940.95"/>
    <d v="2025-03-10T00:00:00"/>
    <n v="48"/>
    <m/>
    <n v="4500553282"/>
    <s v="ALTA"/>
    <d v="2025-02-20T00:00:00"/>
    <x v="200"/>
    <s v="EN TIEMPO"/>
    <n v="-19"/>
    <s v="314025-IF"/>
    <s v="EG07-001985"/>
    <s v="F001-002385"/>
    <d v="2025-03-12T00:00:00"/>
    <n v="41"/>
    <x v="1"/>
    <n v="372"/>
    <x v="1"/>
    <m/>
    <m/>
    <m/>
    <m/>
    <m/>
    <m/>
    <m/>
    <s v="PENDIENTE DE REQUERIMIENTOS"/>
    <m/>
  </r>
  <r>
    <x v="693"/>
    <x v="1"/>
    <x v="15"/>
    <s v="SI"/>
    <s v="CATERPILLAR"/>
    <x v="5"/>
    <s v="RH"/>
    <s v="EQ6105"/>
    <n v="2520471"/>
    <s v="SAP4003675"/>
    <n v="1481"/>
    <n v="10000"/>
    <s v="ID S250017-1"/>
    <s v="SI"/>
    <s v="EG07-0012896"/>
    <d v="2025-01-20T00:00:00"/>
    <s v="LUIS CHOQUE"/>
    <m/>
    <m/>
    <m/>
    <m/>
    <s v="314125-E"/>
    <m/>
    <x v="128"/>
    <n v="12"/>
    <d v="2025-02-04T00:00:00"/>
    <n v="27"/>
    <s v="314125-C"/>
    <n v="5746.28"/>
    <d v="2025-06-25T00:00:00"/>
    <n v="142"/>
    <m/>
    <n v="4500552955"/>
    <s v="MEDIA"/>
    <d v="2025-07-04T00:00:00"/>
    <x v="201"/>
    <s v="DEMORA"/>
    <n v="14"/>
    <s v="314125-IF"/>
    <s v="EG07-002364"/>
    <s v="F001-002589"/>
    <d v="2025-07-11T00:00:00"/>
    <n v="181"/>
    <x v="1"/>
    <n v="372"/>
    <x v="4"/>
    <s v="RELLENADO, BARRENADO, BRUÑIDO"/>
    <s v="RELLENADO, CROMADO, BARRENADO"/>
    <s v="PULIR"/>
    <s v="FABRICAR"/>
    <m/>
    <m/>
    <m/>
    <s v="REPUESTOS COMPLETOS"/>
    <n v="1"/>
  </r>
  <r>
    <x v="694"/>
    <x v="1"/>
    <x v="14"/>
    <s v="SI"/>
    <s v="CATERPILLAR"/>
    <x v="11"/>
    <s v="RH"/>
    <s v="EQ7106"/>
    <n v="2767646"/>
    <s v="SAP3021172"/>
    <n v="14822"/>
    <n v="15000"/>
    <s v="ID S250011-1"/>
    <s v="NO"/>
    <s v="EG07-0012896"/>
    <d v="2025-01-21T00:00:00"/>
    <s v="LUIS CHOQUE"/>
    <m/>
    <m/>
    <m/>
    <m/>
    <s v="314225-E"/>
    <m/>
    <x v="128"/>
    <n v="13"/>
    <d v="2025-01-27T00:00:00"/>
    <n v="19"/>
    <s v="314225-C"/>
    <n v="1902.27"/>
    <d v="2025-02-12T00:00:00"/>
    <n v="17"/>
    <m/>
    <n v="4500552930"/>
    <s v="ALTA"/>
    <d v="2025-03-07T00:00:00"/>
    <x v="148"/>
    <s v="DEMORA"/>
    <n v="34"/>
    <s v="314225-IF"/>
    <s v="EG07-002032"/>
    <s v="F001-002392"/>
    <d v="2025-03-18T00:00:00"/>
    <n v="68"/>
    <x v="1"/>
    <n v="372"/>
    <x v="1"/>
    <s v="BRUÑIDO"/>
    <s v="CROMADO"/>
    <s v="PULIR"/>
    <s v="PULIR"/>
    <m/>
    <m/>
    <m/>
    <s v="COMPLETO PARA ARMADO"/>
    <m/>
  </r>
  <r>
    <x v="695"/>
    <x v="1"/>
    <x v="8"/>
    <s v="SI"/>
    <s v="CATERPILLAR"/>
    <x v="13"/>
    <s v="LH"/>
    <m/>
    <n v="1098833"/>
    <m/>
    <m/>
    <n v="10000"/>
    <s v="ID S250005-1"/>
    <s v="NO"/>
    <s v="EG07-0012896"/>
    <d v="2025-01-19T00:00:00"/>
    <s v="LUIS CHOQUE"/>
    <m/>
    <m/>
    <m/>
    <m/>
    <s v="314325-E"/>
    <m/>
    <x v="128"/>
    <n v="11"/>
    <d v="2025-02-04T00:00:00"/>
    <n v="27"/>
    <s v="314325-C"/>
    <n v="4711.87"/>
    <d v="2025-02-12T00:00:00"/>
    <n v="9"/>
    <m/>
    <n v="4500552607"/>
    <s v="ALTA"/>
    <d v="2025-03-20T00:00:00"/>
    <x v="202"/>
    <s v="DEMORA"/>
    <n v="42"/>
    <s v="314325-IF"/>
    <s v="EG07-002063"/>
    <s v="F001-002409"/>
    <d v="2025-03-26T00:00:00"/>
    <n v="76"/>
    <x v="1"/>
    <n v="372"/>
    <x v="4"/>
    <s v="CAMBIO DE CILINDRO "/>
    <s v="CAMBIO DE VASTAGO"/>
    <s v="RECTIFICAR"/>
    <s v="PULIR"/>
    <m/>
    <m/>
    <m/>
    <s v="COMPLETO PARA ARMADO"/>
    <m/>
  </r>
  <r>
    <x v="696"/>
    <x v="1"/>
    <x v="18"/>
    <s v="SI"/>
    <s v="CATERPILLAR"/>
    <x v="12"/>
    <s v="LH"/>
    <s v="EQ5120"/>
    <n v="4164017"/>
    <s v="SAP4071593"/>
    <n v="8671"/>
    <n v="12000"/>
    <s v="ID S250011-2"/>
    <s v="NO"/>
    <s v="EG07-0012896"/>
    <d v="2025-02-03T00:00:00"/>
    <s v="LUIS CHOQUE"/>
    <m/>
    <m/>
    <m/>
    <m/>
    <s v="314425-E"/>
    <m/>
    <x v="128"/>
    <n v="26"/>
    <d v="2025-02-12T00:00:00"/>
    <n v="35"/>
    <s v="314425-C"/>
    <n v="23611.23"/>
    <d v="2025-02-20T00:00:00"/>
    <n v="9"/>
    <m/>
    <n v="4500552932"/>
    <s v="ALTA"/>
    <d v="2025-03-21T00:00:00"/>
    <x v="203"/>
    <s v="EN TIEMPO"/>
    <n v="30"/>
    <s v="314425-IF"/>
    <s v="EG07-002054"/>
    <s v="F001-002405"/>
    <d v="2025-03-20T00:00:00"/>
    <n v="72"/>
    <x v="1"/>
    <n v="372"/>
    <x v="1"/>
    <s v="BRUÑIDO"/>
    <s v="CROMADO"/>
    <s v="PULIR"/>
    <s v="PULIR"/>
    <m/>
    <m/>
    <m/>
    <s v="REPUESTOS COMPLETOS"/>
    <m/>
  </r>
  <r>
    <x v="697"/>
    <x v="1"/>
    <x v="12"/>
    <s v="SI"/>
    <s v="CATERPILLAR"/>
    <x v="11"/>
    <s v="RH"/>
    <s v="EQ7110"/>
    <n v="4892406"/>
    <s v="SAP4005046"/>
    <n v="2773"/>
    <n v="13000"/>
    <s v="ID S250011-3"/>
    <s v="NO"/>
    <s v="EG07-0012896"/>
    <d v="2025-01-23T00:00:00"/>
    <s v="LUIS CHOQUE"/>
    <m/>
    <m/>
    <m/>
    <m/>
    <s v="314525-E"/>
    <m/>
    <x v="128"/>
    <n v="15"/>
    <d v="2025-02-04T00:00:00"/>
    <n v="27"/>
    <s v="314525-C"/>
    <n v="4437.32"/>
    <d v="2025-02-20T00:00:00"/>
    <n v="17"/>
    <m/>
    <n v="4500552936"/>
    <s v="ALTA"/>
    <d v="2025-02-28T00:00:00"/>
    <x v="184"/>
    <s v="EN TIEMPO"/>
    <n v="9"/>
    <s v="314525-IF"/>
    <s v="EG07-002007"/>
    <s v="F001-002375"/>
    <d v="2025-03-05T00:00:00"/>
    <n v="51"/>
    <x v="1"/>
    <n v="372"/>
    <x v="4"/>
    <s v="CAMBIO DE CILINDRO "/>
    <s v="RELLENADO, CROMADO, BARRENADO"/>
    <s v="PULIR"/>
    <s v="PULIR"/>
    <m/>
    <m/>
    <m/>
    <s v="FALTA DE REQUERIMIENTO"/>
    <m/>
  </r>
  <r>
    <x v="698"/>
    <x v="1"/>
    <x v="0"/>
    <s v="SI"/>
    <s v="CATERPILLAR"/>
    <x v="11"/>
    <m/>
    <s v="EQ7112"/>
    <n v="1412914"/>
    <s v="SAP4003935"/>
    <n v="8923"/>
    <n v="15000"/>
    <s v="ID S241815-1"/>
    <s v="NO"/>
    <s v="EG07-0012891"/>
    <d v="2025-01-15T00:00:00"/>
    <s v="LUIS CHOQUE"/>
    <m/>
    <m/>
    <m/>
    <m/>
    <s v="314625-E"/>
    <m/>
    <x v="128"/>
    <n v="7"/>
    <d v="2025-01-22T00:00:00"/>
    <n v="14"/>
    <s v="314625-C"/>
    <n v="4571.18"/>
    <d v="2025-02-12T00:00:00"/>
    <n v="22"/>
    <m/>
    <n v="4500551900"/>
    <s v="ALTA"/>
    <d v="2025-03-26T00:00:00"/>
    <x v="204"/>
    <s v="DEMORA"/>
    <n v="45"/>
    <m/>
    <s v="EG07-002069"/>
    <s v="F001-002413"/>
    <d v="2025-03-28T00:00:00"/>
    <n v="79"/>
    <x v="1"/>
    <n v="372"/>
    <x v="4"/>
    <s v="RELLENADO, BARRENADO, BRUÑIDO"/>
    <s v="CAMBIO DE VASTAGO"/>
    <s v="RECTIFICAR"/>
    <s v="PULIR"/>
    <m/>
    <m/>
    <m/>
    <s v="COMPLETO PARA ARMADO"/>
    <m/>
  </r>
  <r>
    <x v="699"/>
    <x v="1"/>
    <x v="8"/>
    <s v="SI"/>
    <s v="CATERPILLAR"/>
    <x v="6"/>
    <s v="RH"/>
    <s v="EQ6132"/>
    <n v="1098832"/>
    <s v="SAP4003822"/>
    <n v="14916"/>
    <n v="15000"/>
    <s v="ID S241815-3"/>
    <s v="NO"/>
    <s v="EG07-0012891"/>
    <d v="2025-01-20T00:00:00"/>
    <s v="LUIS CHOQUE"/>
    <m/>
    <m/>
    <m/>
    <m/>
    <s v="314725-E"/>
    <m/>
    <x v="128"/>
    <n v="12"/>
    <d v="2025-01-27T00:00:00"/>
    <n v="19"/>
    <s v="314725-C"/>
    <n v="4711.87"/>
    <d v="2025-02-12T00:00:00"/>
    <n v="17"/>
    <m/>
    <n v="4500551906"/>
    <s v="ALTA"/>
    <d v="2025-03-19T00:00:00"/>
    <x v="203"/>
    <s v="DEMORA"/>
    <n v="38"/>
    <s v="314725-IF"/>
    <s v="EG07-002051"/>
    <s v="F001-002406"/>
    <d v="2025-03-20T00:00:00"/>
    <n v="72"/>
    <x v="1"/>
    <n v="372"/>
    <x v="4"/>
    <s v="FABRICAR"/>
    <s v="FABRICAR"/>
    <s v="RECTIFICAR"/>
    <s v="PULIR"/>
    <m/>
    <m/>
    <m/>
    <s v="COMPLETO PARA ARMADO"/>
    <m/>
  </r>
  <r>
    <x v="700"/>
    <x v="1"/>
    <x v="8"/>
    <s v="SI"/>
    <s v="CATERPILLAR"/>
    <x v="5"/>
    <s v="LH"/>
    <s v="EQ6105"/>
    <n v="3672259"/>
    <s v="SAP4003792"/>
    <n v="5621"/>
    <n v="10000"/>
    <s v="ID S241776-1"/>
    <s v="NO"/>
    <s v="EG07-0012891"/>
    <d v="2025-01-20T00:00:00"/>
    <s v="LUIS CHOQUE"/>
    <m/>
    <m/>
    <m/>
    <m/>
    <s v="314825-E"/>
    <m/>
    <x v="128"/>
    <n v="12"/>
    <d v="2025-02-04T00:00:00"/>
    <n v="27"/>
    <s v="314825-C"/>
    <n v="5988.3"/>
    <d v="2025-02-12T00:00:00"/>
    <n v="9"/>
    <m/>
    <n v="4500550363"/>
    <s v="ALTA"/>
    <d v="2025-03-19T00:00:00"/>
    <x v="203"/>
    <s v="DEMORA"/>
    <n v="38"/>
    <s v="314825-IF"/>
    <s v="EG07-002052"/>
    <s v="F001-002407"/>
    <d v="2025-03-20T00:00:00"/>
    <n v="72"/>
    <x v="1"/>
    <n v="372"/>
    <x v="1"/>
    <s v="RELLENADO, BARRENADO, BRUÑIDO"/>
    <s v="FABRICAR"/>
    <s v="RECTIFICAR"/>
    <s v="PULIR"/>
    <m/>
    <m/>
    <m/>
    <s v="COMPLETO PARA ARMADO"/>
    <m/>
  </r>
  <r>
    <x v="701"/>
    <x v="1"/>
    <x v="28"/>
    <s v="SI"/>
    <s v="CATERPILLAR"/>
    <x v="61"/>
    <s v="LH"/>
    <s v="EQ8120"/>
    <n v="3536907"/>
    <s v="SAP3563812"/>
    <n v="15672"/>
    <n v="15000"/>
    <s v="ID S241776-2"/>
    <s v="NO"/>
    <s v="EG07-0012891"/>
    <d v="2025-01-20T00:00:00"/>
    <s v="LUIS CHOQUE"/>
    <m/>
    <m/>
    <m/>
    <m/>
    <s v="314925-E"/>
    <m/>
    <x v="128"/>
    <n v="12"/>
    <d v="2025-01-27T00:00:00"/>
    <n v="19"/>
    <s v="314925-C"/>
    <n v="6165.06"/>
    <d v="2025-02-12T00:00:00"/>
    <n v="17"/>
    <m/>
    <n v="4500550373"/>
    <s v="ALTA"/>
    <d v="2025-03-04T00:00:00"/>
    <x v="148"/>
    <s v="DEMORA"/>
    <n v="34"/>
    <s v="314925-IF"/>
    <s v="EG07-002035"/>
    <s v="F001-002393"/>
    <d v="2025-03-18T00:00:00"/>
    <n v="68"/>
    <x v="1"/>
    <n v="372"/>
    <x v="1"/>
    <s v="RELLENADO, BARRENADO, BRUÑIDO"/>
    <s v="RELLENADO, CROMADO, BARRENADO"/>
    <s v="PULIR"/>
    <s v="PULIR"/>
    <m/>
    <m/>
    <m/>
    <s v="REPUESTOS COMPLETOS"/>
    <m/>
  </r>
  <r>
    <x v="702"/>
    <x v="1"/>
    <x v="26"/>
    <s v="NO"/>
    <s v="CATERPILLAR"/>
    <x v="18"/>
    <m/>
    <s v="EQ6141"/>
    <n v="1003799"/>
    <s v="SAP4120913"/>
    <n v="1555"/>
    <n v="30000"/>
    <s v="ID S241821-1"/>
    <s v="NO"/>
    <s v="EG07-0012891"/>
    <d v="2025-02-17T00:00:00"/>
    <s v="IVAN LINGAN"/>
    <m/>
    <m/>
    <m/>
    <m/>
    <s v="315025-E"/>
    <m/>
    <x v="128"/>
    <n v="40"/>
    <d v="2025-02-18T00:00:00"/>
    <n v="41"/>
    <s v="315025-C"/>
    <n v="7843.6"/>
    <d v="2025-02-20T00:00:00"/>
    <n v="3"/>
    <m/>
    <n v="4500552023"/>
    <s v="ALTA"/>
    <d v="2025-04-14T00:00:00"/>
    <x v="205"/>
    <s v="DEMORA"/>
    <n v="56"/>
    <s v="315025-IF"/>
    <s v="EG07-002118"/>
    <s v="F001-002439"/>
    <d v="2025-04-25T00:00:00"/>
    <n v="98"/>
    <x v="1"/>
    <n v="372"/>
    <x v="1"/>
    <s v="MODIFICAR LA UÑA DE ARADO CON LINGAN"/>
    <m/>
    <m/>
    <m/>
    <m/>
    <m/>
    <m/>
    <s v="ENVIADO A LINGAN 05/02, SOLICITAR MATERIAL PARA CILINDRO DE GARRA"/>
    <m/>
  </r>
  <r>
    <x v="703"/>
    <x v="1"/>
    <x v="15"/>
    <s v="SI"/>
    <s v="CATERPILLAR"/>
    <x v="13"/>
    <s v="RH"/>
    <s v="EQ6136"/>
    <n v="5025819"/>
    <s v="SAP4003676"/>
    <n v="11929"/>
    <n v="10000"/>
    <s v="ID S241790-1"/>
    <s v="NO"/>
    <s v="EG07-0012891"/>
    <d v="2025-01-17T00:00:00"/>
    <s v="LUIS CHOQUE"/>
    <m/>
    <m/>
    <m/>
    <m/>
    <s v="315125-E"/>
    <m/>
    <x v="128"/>
    <n v="9"/>
    <d v="2025-01-27T00:00:00"/>
    <n v="19"/>
    <s v="315125-C"/>
    <n v="6752"/>
    <d v="2025-02-12T00:00:00"/>
    <n v="17"/>
    <m/>
    <n v="4500551101"/>
    <s v="ALTA"/>
    <d v="2025-03-19T00:00:00"/>
    <x v="182"/>
    <s v="EN TIEMPO"/>
    <n v="36"/>
    <s v="315125-IF"/>
    <s v="EG07-002043"/>
    <s v="F001-002398"/>
    <d v="2025-03-20T00:00:00"/>
    <n v="70"/>
    <x v="1"/>
    <n v="372"/>
    <x v="4"/>
    <s v="BRUÑIDO"/>
    <s v="CAMBIO DE VASTAGO "/>
    <s v="PULIR"/>
    <s v="CAMBIO"/>
    <m/>
    <m/>
    <m/>
    <s v="REPUESTOS COMPLETOS"/>
    <m/>
  </r>
  <r>
    <x v="704"/>
    <x v="1"/>
    <x v="5"/>
    <s v="SI"/>
    <s v="CATERPILLAR"/>
    <x v="2"/>
    <s v="LH"/>
    <s v="EQ3132"/>
    <n v="2898620"/>
    <s v="SAP4134024"/>
    <n v="3975"/>
    <n v="30000"/>
    <s v="ID S241836-1"/>
    <s v="SI"/>
    <s v="EG07-001873"/>
    <d v="2025-02-03T00:00:00"/>
    <s v="JIMMY CUBA"/>
    <m/>
    <m/>
    <m/>
    <m/>
    <s v="315225-E"/>
    <m/>
    <x v="128"/>
    <n v="26"/>
    <d v="2025-02-07T00:00:00"/>
    <n v="30"/>
    <s v="315225-C"/>
    <n v="44029.58"/>
    <d v="2025-03-08T00:00:00"/>
    <n v="30"/>
    <m/>
    <n v="4500552629"/>
    <s v="ALTA"/>
    <d v="2025-03-31T00:00:00"/>
    <x v="168"/>
    <s v="DEMORA"/>
    <n v="25"/>
    <s v="315224-IF"/>
    <s v="EG07-002080"/>
    <s v="F001-002427"/>
    <d v="2025-04-01T00:00:00"/>
    <n v="83"/>
    <x v="1"/>
    <n v="372"/>
    <x v="4"/>
    <s v="CAMBIO DE TUBO"/>
    <s v="RELLENADO, BARERNADO, CROMADO"/>
    <s v="CAMBIO"/>
    <s v="PULIR"/>
    <m/>
    <m/>
    <m/>
    <s v="LLEGA DE TUBO 15/03"/>
    <m/>
  </r>
  <r>
    <x v="705"/>
    <x v="8"/>
    <x v="79"/>
    <s v="NO"/>
    <s v="GENERICO"/>
    <x v="26"/>
    <m/>
    <m/>
    <m/>
    <m/>
    <m/>
    <m/>
    <m/>
    <s v="NO"/>
    <s v="EG07-0009"/>
    <m/>
    <m/>
    <m/>
    <m/>
    <m/>
    <m/>
    <m/>
    <m/>
    <x v="128"/>
    <s v="POR EVALUAR"/>
    <m/>
    <s v="POR COTIZAR"/>
    <m/>
    <m/>
    <m/>
    <s v=""/>
    <m/>
    <m/>
    <m/>
    <d v="2025-02-08T00:00:00"/>
    <x v="192"/>
    <s v="EN TIEMPO"/>
    <n v="45697"/>
    <s v="315324-IF"/>
    <s v="EG07-001966"/>
    <m/>
    <m/>
    <n v="31"/>
    <x v="2"/>
    <n v="372"/>
    <x v="0"/>
    <m/>
    <m/>
    <m/>
    <m/>
    <m/>
    <m/>
    <m/>
    <m/>
    <m/>
  </r>
  <r>
    <x v="706"/>
    <x v="8"/>
    <x v="86"/>
    <s v="NO"/>
    <s v="GENERICO"/>
    <x v="26"/>
    <m/>
    <m/>
    <m/>
    <m/>
    <m/>
    <m/>
    <m/>
    <s v="NO"/>
    <s v="EG07-0012"/>
    <m/>
    <m/>
    <m/>
    <m/>
    <m/>
    <m/>
    <m/>
    <m/>
    <x v="128"/>
    <s v="POR EVALUAR"/>
    <m/>
    <s v="POR COTIZAR"/>
    <m/>
    <m/>
    <m/>
    <s v=""/>
    <m/>
    <m/>
    <m/>
    <d v="2025-02-17T00:00:00"/>
    <x v="0"/>
    <s v=""/>
    <s v=""/>
    <m/>
    <m/>
    <m/>
    <m/>
    <n v="372"/>
    <x v="2"/>
    <n v="372"/>
    <x v="0"/>
    <m/>
    <m/>
    <m/>
    <m/>
    <m/>
    <m/>
    <m/>
    <m/>
    <m/>
  </r>
  <r>
    <x v="707"/>
    <x v="1"/>
    <x v="10"/>
    <s v="SI"/>
    <s v="KOMATSU"/>
    <x v="3"/>
    <s v="LH"/>
    <s v="EQ3114"/>
    <s v="EM0241"/>
    <s v="SAP4158373"/>
    <n v="10303"/>
    <n v="16000"/>
    <s v="ID S250052-2"/>
    <s v="NO"/>
    <s v="EG07-001892"/>
    <d v="2025-01-23T00:00:00"/>
    <s v="LUIS CHOQUE"/>
    <m/>
    <m/>
    <m/>
    <m/>
    <s v="315525-E"/>
    <m/>
    <x v="129"/>
    <n v="8"/>
    <d v="2025-02-04T00:00:00"/>
    <n v="20"/>
    <s v="315525-C"/>
    <n v="2932.28"/>
    <d v="2025-02-12T00:00:00"/>
    <n v="9"/>
    <m/>
    <n v="4500554511"/>
    <s v="ALTA"/>
    <d v="2025-03-21T00:00:00"/>
    <x v="202"/>
    <s v="DEMORA"/>
    <n v="42"/>
    <s v="315525-IF"/>
    <s v="EG07-002067"/>
    <s v="F001-002414"/>
    <d v="2025-03-28T00:00:00"/>
    <n v="69"/>
    <x v="1"/>
    <n v="365"/>
    <x v="4"/>
    <s v="RELLENADO, BRUÑIDO, BARRENADO"/>
    <s v="CAMBIO DE VASTAGO"/>
    <s v="RECTIFICAR"/>
    <s v="PULIR"/>
    <m/>
    <m/>
    <m/>
    <s v="REPUESTOS COMPLETOS"/>
    <m/>
  </r>
  <r>
    <x v="708"/>
    <x v="1"/>
    <x v="8"/>
    <s v="SI"/>
    <s v="CATERPILLAR"/>
    <x v="5"/>
    <s v="LH"/>
    <s v="EQ6105"/>
    <n v="3672259"/>
    <s v="SAP4140501"/>
    <n v="300"/>
    <n v="10000"/>
    <s v="ID S250035-1"/>
    <s v="SI"/>
    <s v="EG07-001892"/>
    <d v="2025-01-21T00:00:00"/>
    <s v="LUIS CHOQUE"/>
    <m/>
    <m/>
    <m/>
    <m/>
    <s v="315625-E"/>
    <m/>
    <x v="129"/>
    <n v="6"/>
    <d v="2025-02-04T00:00:00"/>
    <n v="20"/>
    <s v="315625-C"/>
    <n v="5932.64"/>
    <d v="2025-03-07T00:00:00"/>
    <n v="32"/>
    <m/>
    <n v="4500552957"/>
    <s v="ALTA"/>
    <d v="2025-04-25T00:00:00"/>
    <x v="189"/>
    <s v="EN TIEMPO"/>
    <n v="47"/>
    <s v="315624-IF"/>
    <s v="EG07-002124"/>
    <s v="F001-002440"/>
    <d v="2025-04-25T00:00:00"/>
    <n v="97"/>
    <x v="1"/>
    <n v="365"/>
    <x v="4"/>
    <s v="CAMBIO DE TUBO"/>
    <s v="RELLENADO, BARERNADO, CROMADO"/>
    <s v="RECTIFICAR"/>
    <s v="PULIR"/>
    <m/>
    <m/>
    <m/>
    <s v="PROCESO DE MAQUINADO DE TUBO ISERCOM 15/03"/>
    <m/>
  </r>
  <r>
    <x v="709"/>
    <x v="1"/>
    <x v="5"/>
    <s v="SI"/>
    <s v="CATERPILLAR"/>
    <x v="2"/>
    <s v="LH"/>
    <s v="EQ3102"/>
    <n v="2898620"/>
    <s v="SAP4126524"/>
    <n v="2646"/>
    <n v="30000"/>
    <s v="ID S241836-2"/>
    <s v="SI"/>
    <s v="EG07-001892"/>
    <d v="2025-01-31T00:00:00"/>
    <s v="JIMMY CUBA"/>
    <m/>
    <m/>
    <m/>
    <m/>
    <s v="315725-E"/>
    <m/>
    <x v="129"/>
    <n v="16"/>
    <d v="2025-02-07T00:00:00"/>
    <n v="23"/>
    <s v="315725-C"/>
    <n v="35145.339999999997"/>
    <d v="2025-03-07T00:00:00"/>
    <n v="29"/>
    <m/>
    <n v="4500552630"/>
    <s v="ALTA"/>
    <d v="2025-04-25T00:00:00"/>
    <x v="191"/>
    <s v="EN TIEMPO"/>
    <n v="49"/>
    <s v="315725-IF"/>
    <s v="EG07-002139"/>
    <s v="F001-002441"/>
    <d v="2025-04-25T00:00:00"/>
    <n v="99"/>
    <x v="1"/>
    <n v="365"/>
    <x v="4"/>
    <s v="CAMBIO DE CILINDRO "/>
    <s v="RELLENADO, CROMADO, BARRENADO"/>
    <s v="RECTIFICAR"/>
    <s v="PULIR"/>
    <m/>
    <m/>
    <m/>
    <s v="COMPLETO PARA ARMADO"/>
    <s v="URGENTE"/>
  </r>
  <r>
    <x v="710"/>
    <x v="1"/>
    <x v="11"/>
    <s v="SI"/>
    <s v="KOMATSU"/>
    <x v="3"/>
    <s v="LH"/>
    <s v="EQ3115"/>
    <s v="EM8355"/>
    <s v="SAP3333248"/>
    <n v="32653"/>
    <n v="30000"/>
    <s v="ID S250052-1"/>
    <s v="NO"/>
    <s v="EG07-001904"/>
    <d v="2025-02-03T00:00:00"/>
    <s v="JIMMY CUBA"/>
    <m/>
    <m/>
    <m/>
    <m/>
    <s v="315825-E"/>
    <m/>
    <x v="130"/>
    <n v="15"/>
    <d v="2025-02-12T00:00:00"/>
    <n v="24"/>
    <s v="315825-C"/>
    <n v="13874.19"/>
    <d v="2025-02-20T00:00:00"/>
    <n v="9"/>
    <m/>
    <n v="4500554522"/>
    <s v="ALTA"/>
    <d v="2025-04-25T00:00:00"/>
    <x v="191"/>
    <s v="EN TIEMPO"/>
    <n v="64"/>
    <s v="315825-IF"/>
    <s v="EG07-002138"/>
    <s v="F001-002442"/>
    <d v="2025-04-25T00:00:00"/>
    <n v="95"/>
    <x v="1"/>
    <n v="361"/>
    <x v="1"/>
    <s v="RELLENADO, BARRENADO, BRUÑIDO"/>
    <s v="CROMAR, RELLENADO, BARRENADO"/>
    <s v="PULIR"/>
    <s v="PULIR"/>
    <s v="CROMAR"/>
    <s v="CROMAR"/>
    <m/>
    <s v="REPUESTOS COMPLETOS"/>
    <s v="URGENTE"/>
  </r>
  <r>
    <x v="711"/>
    <x v="1"/>
    <x v="11"/>
    <s v="NO"/>
    <s v="KOMATSU"/>
    <x v="20"/>
    <s v="LH"/>
    <s v="EQ3150"/>
    <s v="TY5936"/>
    <s v="SAP4035454"/>
    <n v="37599"/>
    <n v="30000"/>
    <s v="ID S250081-4"/>
    <s v="NO"/>
    <s v="EG07-001904"/>
    <d v="2025-02-05T00:00:00"/>
    <s v="JIMMY CUBA"/>
    <m/>
    <m/>
    <m/>
    <m/>
    <s v="315925-E"/>
    <m/>
    <x v="130"/>
    <n v="17"/>
    <d v="2025-02-12T00:00:00"/>
    <n v="24"/>
    <s v="315925-C"/>
    <n v="14027.82"/>
    <d v="2025-02-20T00:00:00"/>
    <n v="9"/>
    <m/>
    <n v="4500555824"/>
    <s v="ALTA"/>
    <d v="2025-04-25T00:00:00"/>
    <x v="206"/>
    <s v="DEMORA"/>
    <n v="69"/>
    <s v="315925-IF"/>
    <s v="EG07-002150"/>
    <s v="F001-002458"/>
    <d v="2025-04-30T00:00:00"/>
    <n v="100"/>
    <x v="1"/>
    <n v="361"/>
    <x v="1"/>
    <s v="RELLENADO, BARRENADO, BRUÑIDO"/>
    <s v="CROMAR, RELLENADO, BARRENADO"/>
    <s v="PULIR"/>
    <s v="PULIR"/>
    <s v="CROMAR"/>
    <s v="CROMAR"/>
    <m/>
    <s v="COMPLETO PARA ARMADO"/>
    <s v="URGENTE"/>
  </r>
  <r>
    <x v="712"/>
    <x v="1"/>
    <x v="12"/>
    <s v="SI"/>
    <s v="CATERPILLAR"/>
    <x v="2"/>
    <s v="RH"/>
    <s v="EQ3124"/>
    <n v="2885537"/>
    <s v="SAP4150640"/>
    <n v="13448"/>
    <n v="18000"/>
    <s v="ID S250081-5"/>
    <s v="NO"/>
    <s v="EG07-001904"/>
    <d v="2025-02-04T00:00:00"/>
    <s v="LUIS CHOQUE"/>
    <m/>
    <m/>
    <m/>
    <m/>
    <s v="316025-E"/>
    <m/>
    <x v="130"/>
    <n v="16"/>
    <d v="2025-02-12T00:00:00"/>
    <n v="24"/>
    <s v="316025-C"/>
    <n v="12079.25"/>
    <d v="2025-02-20T00:00:00"/>
    <n v="9"/>
    <m/>
    <n v="4500555745"/>
    <s v="ALTA"/>
    <d v="2025-03-28T00:00:00"/>
    <x v="196"/>
    <s v="EN TIEMPO"/>
    <n v="36"/>
    <s v="316025-IF"/>
    <s v="EG07-002066"/>
    <s v="F001-002415"/>
    <d v="2025-03-28T00:00:00"/>
    <n v="67"/>
    <x v="1"/>
    <n v="361"/>
    <x v="4"/>
    <s v="CAMBIO DE CILINDRO "/>
    <s v="RELLENADO, CROMADO, BARRENADO"/>
    <s v="RECTIFICAR"/>
    <s v="PULIR"/>
    <m/>
    <m/>
    <m/>
    <s v="REPUESTOS COMPLETOS"/>
    <m/>
  </r>
  <r>
    <x v="713"/>
    <x v="1"/>
    <x v="5"/>
    <s v="SI"/>
    <s v="CATERPILLAR"/>
    <x v="2"/>
    <s v="RH"/>
    <s v="EQ3102"/>
    <n v="2898619"/>
    <s v="SAP2652345"/>
    <n v="45464"/>
    <n v="30000"/>
    <s v="ID S250081-3"/>
    <s v="NO"/>
    <s v="EG07-001904"/>
    <d v="2025-02-04T00:00:00"/>
    <s v="LUIS CHOQUE"/>
    <m/>
    <m/>
    <m/>
    <m/>
    <s v="316125-E"/>
    <m/>
    <x v="130"/>
    <n v="16"/>
    <d v="2025-02-14T00:00:00"/>
    <n v="26"/>
    <s v="316125-C"/>
    <n v="17645.34"/>
    <d v="2025-02-20T00:00:00"/>
    <n v="7"/>
    <m/>
    <n v="4500555729"/>
    <s v="ALTA"/>
    <d v="2025-03-21T00:00:00"/>
    <x v="202"/>
    <s v="DEMORA"/>
    <n v="34"/>
    <s v="316125-IF"/>
    <s v="EG07-002058"/>
    <s v="F001-002412"/>
    <d v="2025-03-26T00:00:00"/>
    <n v="65"/>
    <x v="1"/>
    <n v="361"/>
    <x v="1"/>
    <s v="RELLENADO, BARRENADO, BRUÑIDO"/>
    <s v="CROMAR, RELLENADO, BARRENADO"/>
    <s v="PULIR"/>
    <s v="PULIR"/>
    <m/>
    <m/>
    <m/>
    <s v="REPUESTOS COMPLETOS"/>
    <m/>
  </r>
  <r>
    <x v="714"/>
    <x v="1"/>
    <x v="3"/>
    <s v="NO"/>
    <s v="KOMATSU"/>
    <x v="20"/>
    <s v="POS1"/>
    <s v="EQ3158"/>
    <s v="PC1811"/>
    <s v="SAP4173968"/>
    <n v="0"/>
    <n v="16000"/>
    <s v="ID S250063-2"/>
    <s v="SI"/>
    <s v="EG07-001904"/>
    <d v="2025-02-04T00:00:00"/>
    <s v="LUIS CHOQUE"/>
    <m/>
    <m/>
    <m/>
    <m/>
    <s v="316225-E"/>
    <m/>
    <x v="130"/>
    <n v="16"/>
    <d v="2025-02-12T00:00:00"/>
    <n v="24"/>
    <s v="316225-C"/>
    <n v="2800"/>
    <d v="2025-03-08T00:00:00"/>
    <n v="25"/>
    <m/>
    <n v="4500555128"/>
    <s v="ALTA"/>
    <d v="2025-04-18T00:00:00"/>
    <x v="205"/>
    <s v="EN TIEMPO"/>
    <n v="40"/>
    <s v="316225-IF"/>
    <s v="EG07-002112"/>
    <s v="F001-002443"/>
    <d v="2025-04-25T00:00:00"/>
    <n v="87"/>
    <x v="1"/>
    <n v="361"/>
    <x v="1"/>
    <s v="BRUÑIDO"/>
    <s v="BLADDER"/>
    <s v="PULIR"/>
    <s v="PULIR"/>
    <m/>
    <m/>
    <m/>
    <s v="16 DE ABRIL DEL 2025"/>
    <m/>
  </r>
  <r>
    <x v="715"/>
    <x v="1"/>
    <x v="87"/>
    <s v="NO"/>
    <s v="CATERPILLAR"/>
    <x v="14"/>
    <s v="LH"/>
    <s v="EQ4101"/>
    <n v="4251554"/>
    <s v="SAP4048746"/>
    <n v="15867"/>
    <n v="20000"/>
    <s v="ID S250081-1"/>
    <s v="NO"/>
    <s v="EG07-001904"/>
    <d v="2025-02-03T00:00:00"/>
    <s v="LUIS CHOQUE"/>
    <m/>
    <m/>
    <m/>
    <m/>
    <s v="316325-E"/>
    <m/>
    <x v="130"/>
    <n v="15"/>
    <d v="2025-02-12T00:00:00"/>
    <n v="24"/>
    <s v="316325-C"/>
    <n v="3065.08"/>
    <d v="2025-02-20T00:00:00"/>
    <n v="9"/>
    <m/>
    <n v="4500555811"/>
    <s v="ALTA"/>
    <d v="2025-03-28T00:00:00"/>
    <x v="204"/>
    <s v="EN TIEMPO"/>
    <n v="37"/>
    <m/>
    <s v="EG07-002070"/>
    <s v="F001-002416"/>
    <d v="2025-03-26T00:00:00"/>
    <n v="68"/>
    <x v="1"/>
    <n v="361"/>
    <x v="1"/>
    <s v="BRUÑIDO"/>
    <s v="CROMADO"/>
    <s v="PULIR"/>
    <s v="PULIR"/>
    <m/>
    <m/>
    <m/>
    <s v="REPUESTOS COMPLETOS"/>
    <m/>
  </r>
  <r>
    <x v="716"/>
    <x v="1"/>
    <x v="87"/>
    <s v="NO"/>
    <s v="CATERPILLAR"/>
    <x v="14"/>
    <s v="RH"/>
    <s v="EQ4101"/>
    <n v="4251554"/>
    <s v="SAP4048747"/>
    <n v="15867"/>
    <n v="20000"/>
    <s v="ID S250081-2"/>
    <s v="NO"/>
    <s v="EG07-001904"/>
    <d v="2025-02-03T00:00:00"/>
    <s v="LUIS CHOQUE"/>
    <m/>
    <m/>
    <m/>
    <m/>
    <s v="316425-E"/>
    <m/>
    <x v="130"/>
    <n v="15"/>
    <d v="2025-02-12T00:00:00"/>
    <n v="24"/>
    <s v="316425-C"/>
    <n v="3065.08"/>
    <d v="2025-02-20T00:00:00"/>
    <n v="9"/>
    <m/>
    <n v="4500555813"/>
    <s v="ALTA"/>
    <d v="2025-03-28T00:00:00"/>
    <x v="204"/>
    <s v="EN TIEMPO"/>
    <n v="37"/>
    <m/>
    <s v="EG07-002071"/>
    <s v="F001-002417"/>
    <d v="2025-03-26T00:00:00"/>
    <n v="68"/>
    <x v="1"/>
    <n v="361"/>
    <x v="1"/>
    <s v="BRUÑIDO"/>
    <s v="CROMADO"/>
    <s v="PULIR"/>
    <s v="PULIR"/>
    <m/>
    <m/>
    <m/>
    <s v="REPUESTOS COMPLETOS"/>
    <m/>
  </r>
  <r>
    <x v="717"/>
    <x v="0"/>
    <x v="6"/>
    <s v="NO"/>
    <s v="CATERPILLAR"/>
    <x v="8"/>
    <m/>
    <m/>
    <s v="561-7470"/>
    <s v="TRENV00010855"/>
    <m/>
    <n v="18000"/>
    <n v="101074726"/>
    <s v="NO"/>
    <s v="TL02-001428"/>
    <d v="2025-02-05T00:00:00"/>
    <s v="LUIS CHOQUE"/>
    <m/>
    <m/>
    <m/>
    <m/>
    <s v="316525-E"/>
    <m/>
    <x v="131"/>
    <n v="20"/>
    <d v="2025-02-12T00:00:00"/>
    <n v="27"/>
    <s v="316525-C"/>
    <n v="5814.6"/>
    <d v="2025-05-27T00:00:00"/>
    <n v="105"/>
    <m/>
    <n v="4400607178"/>
    <s v="ALTA"/>
    <d v="2025-05-27T00:00:00"/>
    <x v="207"/>
    <s v="DEMORA"/>
    <n v="4"/>
    <s v="316525-IF"/>
    <s v="EG07-002239"/>
    <s v="F001-002517"/>
    <d v="2025-05-30T00:00:00"/>
    <n v="134"/>
    <x v="1"/>
    <n v="364"/>
    <x v="4"/>
    <s v="CAMBIO DE CILINDRO "/>
    <s v="RELLENADO, CROMADO, BARRENADO"/>
    <s v="RECTIFIAR"/>
    <s v="PULIR"/>
    <m/>
    <m/>
    <m/>
    <s v="COMPLETO PARA ARMADO"/>
    <m/>
  </r>
  <r>
    <x v="718"/>
    <x v="0"/>
    <x v="31"/>
    <s v="SI"/>
    <s v="CATERPILLAR"/>
    <x v="0"/>
    <s v="LH"/>
    <s v="GR002"/>
    <s v="605-8793"/>
    <s v="TRENV00010852"/>
    <m/>
    <m/>
    <n v="101140157"/>
    <s v="NO"/>
    <s v="TL02-001428"/>
    <d v="2025-02-10T00:00:00"/>
    <s v="JIMMY CUBA"/>
    <m/>
    <m/>
    <m/>
    <m/>
    <s v="316625-E"/>
    <m/>
    <x v="131"/>
    <n v="25"/>
    <d v="2025-02-17T00:00:00"/>
    <n v="32"/>
    <s v="316625-C"/>
    <n v="3081.51"/>
    <d v="2025-02-21T00:00:00"/>
    <n v="5"/>
    <m/>
    <n v="4400606981"/>
    <s v="ALTA"/>
    <d v="2025-03-31T00:00:00"/>
    <x v="208"/>
    <s v="EN TIEMPO"/>
    <n v="39"/>
    <s v="316625-IF"/>
    <s v="EG07-002077"/>
    <s v="F001-002423"/>
    <d v="2025-03-26T00:00:00"/>
    <n v="74"/>
    <x v="1"/>
    <n v="364"/>
    <x v="4"/>
    <s v="CAMBIO DE CILINDRO "/>
    <s v="CAMBIO DE VASTAGO COMPLETO"/>
    <s v="RECTIFIAR"/>
    <s v="PULIR"/>
    <m/>
    <m/>
    <m/>
    <s v="PENDIENTE DE LIBERACION DE FESA "/>
    <m/>
  </r>
  <r>
    <x v="719"/>
    <x v="0"/>
    <x v="5"/>
    <s v="SI"/>
    <s v="KOMATSU"/>
    <x v="4"/>
    <m/>
    <s v="HT115"/>
    <s v="58B-5000-400"/>
    <s v="TRENV00010861"/>
    <s v="-"/>
    <n v="30000"/>
    <n v="101184289"/>
    <s v="NO"/>
    <s v="TL02-001428"/>
    <d v="2025-01-28T00:00:00"/>
    <s v="GABRIEL GALLEGOS"/>
    <m/>
    <m/>
    <m/>
    <m/>
    <s v="316725-E"/>
    <m/>
    <x v="131"/>
    <n v="12"/>
    <d v="2025-01-28T00:00:00"/>
    <n v="12"/>
    <s v="316725-C"/>
    <n v="26772.52"/>
    <d v="2025-02-04T00:00:00"/>
    <n v="8"/>
    <m/>
    <n v="4400606428"/>
    <n v="1"/>
    <d v="2025-03-13T00:00:00"/>
    <x v="0"/>
    <s v=""/>
    <s v=""/>
    <m/>
    <m/>
    <m/>
    <m/>
    <n v="364"/>
    <x v="0"/>
    <n v="364"/>
    <x v="1"/>
    <s v="RELLENADO, BARRENADO, BRUÑIDO"/>
    <s v="RELLENADO, CROMADO, BARRENADO"/>
    <s v="PULIR"/>
    <s v="PULIR"/>
    <m/>
    <m/>
    <m/>
    <s v="COMPLETO PARA ARMADO"/>
    <m/>
  </r>
  <r>
    <x v="720"/>
    <x v="0"/>
    <x v="5"/>
    <s v="SI"/>
    <s v="KOMATSU"/>
    <x v="3"/>
    <m/>
    <m/>
    <s v="EM8844"/>
    <s v="TRENV00010402"/>
    <m/>
    <m/>
    <n v="101234154"/>
    <s v="NO"/>
    <s v="TL02-001428"/>
    <d v="2025-01-28T00:00:00"/>
    <s v="GABRIEL GALLEGOS"/>
    <m/>
    <m/>
    <m/>
    <m/>
    <s v="316825-E"/>
    <m/>
    <x v="131"/>
    <n v="12"/>
    <d v="2025-01-28T00:00:00"/>
    <n v="12"/>
    <s v="316825-C"/>
    <n v="18647.23"/>
    <d v="2025-01-30T00:00:00"/>
    <n v="3"/>
    <m/>
    <n v="4400606135"/>
    <s v="ALTA"/>
    <d v="2025-02-06T00:00:00"/>
    <x v="192"/>
    <s v="DEMORA"/>
    <n v="10"/>
    <s v="316825-IF"/>
    <s v="EG07-001959"/>
    <s v="F001-002352"/>
    <d v="2025-02-14T00:00:00"/>
    <n v="23"/>
    <x v="1"/>
    <n v="364"/>
    <x v="1"/>
    <m/>
    <m/>
    <m/>
    <m/>
    <m/>
    <m/>
    <m/>
    <m/>
    <m/>
  </r>
  <r>
    <x v="721"/>
    <x v="0"/>
    <x v="15"/>
    <s v="SI"/>
    <s v="KOMATSU"/>
    <x v="10"/>
    <m/>
    <s v="DZ001"/>
    <s v="707-G300-180SG"/>
    <s v="TRENV00010864"/>
    <m/>
    <n v="10000"/>
    <n v="101240850"/>
    <s v="NO"/>
    <s v="TL02-001428"/>
    <d v="2025-02-03T00:00:00"/>
    <s v="LUIS CHOQUE"/>
    <m/>
    <m/>
    <m/>
    <m/>
    <s v="316925-E"/>
    <m/>
    <x v="131"/>
    <n v="18"/>
    <d v="2025-02-12T00:00:00"/>
    <n v="27"/>
    <s v="316925-C"/>
    <n v="4757.42"/>
    <d v="2025-02-14T00:00:00"/>
    <n v="3"/>
    <m/>
    <n v="4400606439"/>
    <s v="ALTA"/>
    <d v="2025-03-20T00:00:00"/>
    <x v="204"/>
    <s v="DEMORA"/>
    <n v="43"/>
    <m/>
    <s v="EG07-002074"/>
    <s v="F001-002421"/>
    <d v="2025-03-26T00:00:00"/>
    <n v="71"/>
    <x v="1"/>
    <n v="364"/>
    <x v="1"/>
    <s v="BRUÑIDO, FABRICAR BOCINAS "/>
    <s v="RELLENADO, CROMADO, BARRENADO"/>
    <s v="RECTIFICADO"/>
    <s v="PULIR"/>
    <m/>
    <m/>
    <m/>
    <s v="COMPLETO PARA ARMADO"/>
    <m/>
  </r>
  <r>
    <x v="722"/>
    <x v="0"/>
    <x v="5"/>
    <s v="SI"/>
    <s v="KOMATSU"/>
    <x v="3"/>
    <m/>
    <s v="HT034"/>
    <s v="EM8844"/>
    <s v="TRENV00011130"/>
    <m/>
    <m/>
    <n v="101240856"/>
    <s v="NO"/>
    <s v="TL02-001428"/>
    <d v="2025-01-22T00:00:00"/>
    <s v="GABRIEL GALLEGOS"/>
    <m/>
    <m/>
    <m/>
    <m/>
    <s v="317025-E"/>
    <m/>
    <x v="131"/>
    <n v="6"/>
    <d v="2025-01-28T00:00:00"/>
    <n v="12"/>
    <s v="317025-C"/>
    <n v="18647.23"/>
    <d v="2025-01-30T00:00:00"/>
    <n v="3"/>
    <m/>
    <n v="4400607179"/>
    <s v="ALTA"/>
    <d v="2025-02-06T00:00:00"/>
    <x v="192"/>
    <s v="DEMORA"/>
    <n v="10"/>
    <s v="317025-IF"/>
    <s v="EG07-001960"/>
    <s v="F001-002353"/>
    <d v="2025-02-14T00:00:00"/>
    <n v="23"/>
    <x v="1"/>
    <n v="364"/>
    <x v="1"/>
    <m/>
    <m/>
    <m/>
    <m/>
    <m/>
    <m/>
    <m/>
    <m/>
    <m/>
  </r>
  <r>
    <x v="723"/>
    <x v="1"/>
    <x v="5"/>
    <s v="SI"/>
    <s v="CATERPILLAR"/>
    <x v="7"/>
    <s v="LH"/>
    <s v="EQ3083"/>
    <n v="1063722"/>
    <s v="SAP2594057"/>
    <n v="34175"/>
    <n v="25000"/>
    <s v="ID S250063-3"/>
    <s v="NO"/>
    <s v="EG07-001920"/>
    <d v="2025-02-05T00:00:00"/>
    <s v="LUIS CHOQUE"/>
    <m/>
    <m/>
    <m/>
    <m/>
    <s v="316725-E"/>
    <m/>
    <x v="132"/>
    <n v="14"/>
    <d v="2025-02-17T00:00:00"/>
    <n v="26"/>
    <s v="317125-C"/>
    <n v="34731.870000000003"/>
    <d v="2025-02-20T00:00:00"/>
    <n v="4"/>
    <m/>
    <n v="4500555131"/>
    <s v="ALTA"/>
    <d v="2025-04-25T00:00:00"/>
    <x v="206"/>
    <s v="DEMORA"/>
    <n v="69"/>
    <s v="317125-IF"/>
    <s v="EG07-002147"/>
    <s v="F001-002459"/>
    <d v="2025-04-30T00:00:00"/>
    <n v="97"/>
    <x v="1"/>
    <n v="358"/>
    <x v="4"/>
    <s v="CAMBIO DE CILINDRO "/>
    <s v="RELLENADO, CROMADO, BARRENADO"/>
    <s v="PULIR"/>
    <s v="PULIR"/>
    <m/>
    <m/>
    <m/>
    <s v="COMPLETO PARA ARMADO"/>
    <s v="URGENTE"/>
  </r>
  <r>
    <x v="724"/>
    <x v="7"/>
    <x v="88"/>
    <s v="NO"/>
    <s v="CATERPILLAR"/>
    <x v="62"/>
    <m/>
    <m/>
    <s v="134-1379"/>
    <s v="C62"/>
    <m/>
    <m/>
    <m/>
    <s v="NO"/>
    <s v="T002-1156"/>
    <d v="2025-01-27T00:00:00"/>
    <s v="LUIS HUERTA"/>
    <m/>
    <m/>
    <m/>
    <m/>
    <s v="317225-E"/>
    <m/>
    <x v="133"/>
    <n v="1"/>
    <d v="2025-01-27T00:00:00"/>
    <n v="1"/>
    <s v="317225-C"/>
    <n v="917.9"/>
    <d v="2025-01-30T00:00:00"/>
    <n v="4"/>
    <m/>
    <n v="253102"/>
    <s v="ALTA"/>
    <d v="2025-02-13T00:00:00"/>
    <x v="200"/>
    <s v="DEMORA"/>
    <n v="20"/>
    <s v="317225-IF"/>
    <s v="EG07-001979"/>
    <s v="F001-002359"/>
    <d v="2025-02-21T00:00:00"/>
    <n v="23"/>
    <x v="1"/>
    <n v="354"/>
    <x v="1"/>
    <m/>
    <m/>
    <m/>
    <m/>
    <m/>
    <m/>
    <m/>
    <m/>
    <m/>
  </r>
  <r>
    <x v="725"/>
    <x v="7"/>
    <x v="88"/>
    <s v="NO"/>
    <s v="CATERPILLAR"/>
    <x v="62"/>
    <m/>
    <m/>
    <s v="134-1379"/>
    <s v="C62"/>
    <m/>
    <m/>
    <m/>
    <s v="NO"/>
    <s v="T002-1156"/>
    <d v="2025-01-27T00:00:00"/>
    <s v="LUIS HUERTA"/>
    <m/>
    <m/>
    <m/>
    <m/>
    <s v="317325-E"/>
    <m/>
    <x v="133"/>
    <n v="1"/>
    <d v="2025-01-27T00:00:00"/>
    <n v="1"/>
    <s v="317325-C"/>
    <n v="917.9"/>
    <d v="2025-01-30T00:00:00"/>
    <n v="4"/>
    <m/>
    <n v="253102"/>
    <s v="ALTA"/>
    <d v="2025-02-13T00:00:00"/>
    <x v="200"/>
    <s v="DEMORA"/>
    <n v="20"/>
    <s v="317325-IF"/>
    <s v="EG07-001979"/>
    <s v="F001-002359"/>
    <d v="2025-02-21T00:00:00"/>
    <n v="23"/>
    <x v="1"/>
    <n v="354"/>
    <x v="1"/>
    <m/>
    <m/>
    <m/>
    <m/>
    <m/>
    <m/>
    <m/>
    <m/>
    <m/>
  </r>
  <r>
    <x v="726"/>
    <x v="8"/>
    <x v="79"/>
    <s v="NO"/>
    <s v="GENERICO"/>
    <x v="26"/>
    <m/>
    <s v="CX002549"/>
    <m/>
    <m/>
    <m/>
    <m/>
    <m/>
    <s v="NO"/>
    <s v="EG07-00856"/>
    <m/>
    <m/>
    <m/>
    <m/>
    <m/>
    <m/>
    <m/>
    <m/>
    <x v="130"/>
    <s v="POR EVALUAR"/>
    <m/>
    <s v="POR COTIZAR"/>
    <m/>
    <m/>
    <m/>
    <m/>
    <m/>
    <m/>
    <m/>
    <d v="2025-02-08T00:00:00"/>
    <x v="192"/>
    <s v="EN TIEMPO"/>
    <n v="45697"/>
    <s v="317425-IF"/>
    <s v="EG07-001966"/>
    <m/>
    <m/>
    <n v="20"/>
    <x v="2"/>
    <n v="361"/>
    <x v="0"/>
    <m/>
    <m/>
    <m/>
    <m/>
    <m/>
    <m/>
    <m/>
    <m/>
    <m/>
  </r>
  <r>
    <x v="727"/>
    <x v="8"/>
    <x v="84"/>
    <s v="NO"/>
    <s v="GENERICO"/>
    <x v="26"/>
    <m/>
    <s v="BG01544653"/>
    <m/>
    <m/>
    <m/>
    <m/>
    <m/>
    <s v="NO"/>
    <s v="EG07-00858"/>
    <d v="2025-01-28T00:00:00"/>
    <s v="LUIS CHOQUE"/>
    <m/>
    <m/>
    <m/>
    <m/>
    <s v="317525-E"/>
    <m/>
    <x v="130"/>
    <n v="9"/>
    <d v="2025-01-29T00:00:00"/>
    <n v="10"/>
    <s v="317525-C"/>
    <n v="1600.97"/>
    <m/>
    <m/>
    <m/>
    <m/>
    <m/>
    <d v="2025-02-08T00:00:00"/>
    <x v="192"/>
    <s v="EN TIEMPO"/>
    <n v="45697"/>
    <s v="317525-IF"/>
    <s v="EG07-001966"/>
    <m/>
    <m/>
    <n v="20"/>
    <x v="2"/>
    <n v="361"/>
    <x v="0"/>
    <m/>
    <m/>
    <m/>
    <m/>
    <m/>
    <m/>
    <m/>
    <m/>
    <m/>
  </r>
  <r>
    <x v="728"/>
    <x v="0"/>
    <x v="51"/>
    <s v="SI"/>
    <s v="KOMATSU"/>
    <x v="3"/>
    <m/>
    <s v="HT006"/>
    <s v="58F3240013SERV"/>
    <s v="TRENV00011127"/>
    <m/>
    <n v="22000"/>
    <n v="101194957"/>
    <s v="NO"/>
    <s v="TL02-001440"/>
    <d v="2025-02-24T00:00:00"/>
    <s v="LUIS HUERTA"/>
    <m/>
    <m/>
    <m/>
    <m/>
    <s v="317625-E"/>
    <m/>
    <x v="132"/>
    <n v="33"/>
    <d v="2025-02-25T00:00:00"/>
    <n v="34"/>
    <s v="317625-C"/>
    <n v="39750"/>
    <d v="2025-02-28T00:00:00"/>
    <n v="4"/>
    <m/>
    <n v="4400607378"/>
    <s v="ALTA"/>
    <d v="2025-05-09T00:00:00"/>
    <x v="209"/>
    <s v="EN TIEMPO"/>
    <n v="62"/>
    <s v="317625-IF"/>
    <s v="EG07-002152"/>
    <s v="F001-002461"/>
    <d v="2025-04-30T00:00:00"/>
    <n v="98"/>
    <x v="1"/>
    <n v="358"/>
    <x v="1"/>
    <m/>
    <m/>
    <m/>
    <m/>
    <m/>
    <m/>
    <s v="PULIR "/>
    <s v="COMPLETO PARA ARMADO"/>
    <s v="URGENTE"/>
  </r>
  <r>
    <x v="729"/>
    <x v="0"/>
    <x v="52"/>
    <s v="SI"/>
    <s v="KOMATSU"/>
    <x v="3"/>
    <m/>
    <s v="HT006"/>
    <s v="XB3916"/>
    <s v="TRENV00011127"/>
    <m/>
    <n v="22000"/>
    <n v="101194958"/>
    <s v="NO"/>
    <s v="TL02-001440"/>
    <d v="2025-02-24T00:00:00"/>
    <s v="LUIS HUERTA"/>
    <m/>
    <m/>
    <m/>
    <m/>
    <s v="317725-E"/>
    <m/>
    <x v="132"/>
    <n v="33"/>
    <d v="2025-02-19T00:00:00"/>
    <n v="28"/>
    <s v="317725-C"/>
    <n v="33104.18"/>
    <d v="2025-02-28T00:00:00"/>
    <n v="10"/>
    <m/>
    <n v="4400607377"/>
    <s v="ALTA"/>
    <d v="2025-05-09T00:00:00"/>
    <x v="209"/>
    <s v="EN TIEMPO"/>
    <n v="62"/>
    <s v="317725-IF"/>
    <s v="EG07-002153"/>
    <s v="F001-002462"/>
    <d v="2025-04-30T00:00:00"/>
    <n v="98"/>
    <x v="1"/>
    <n v="358"/>
    <x v="1"/>
    <s v="BRUÑIDO"/>
    <s v="CROMADO"/>
    <s v="PULIR"/>
    <s v="PULIR"/>
    <m/>
    <m/>
    <m/>
    <s v="COMPLETO PARA ARMADO"/>
    <s v="URGENTE"/>
  </r>
  <r>
    <x v="730"/>
    <x v="0"/>
    <x v="8"/>
    <s v="SI"/>
    <s v="KOMATSU"/>
    <x v="10"/>
    <s v=" "/>
    <s v="DZ001"/>
    <s v="7070-10-F521"/>
    <s v="TRENV00009139"/>
    <m/>
    <n v="12000"/>
    <n v="101223187"/>
    <s v="NO"/>
    <s v="TL04-003494"/>
    <d v="2025-02-05T00:00:00"/>
    <s v="LUIS CHOQUE"/>
    <m/>
    <m/>
    <m/>
    <m/>
    <s v="317825-E"/>
    <m/>
    <x v="132"/>
    <n v="14"/>
    <d v="2025-02-17T00:00:00"/>
    <n v="26"/>
    <s v="317825-C"/>
    <n v="9931.74"/>
    <d v="2025-03-12T00:00:00"/>
    <n v="24"/>
    <m/>
    <n v="4400599058"/>
    <n v="1"/>
    <d v="2025-05-27T00:00:00"/>
    <x v="195"/>
    <s v="DEMORA"/>
    <n v="78"/>
    <s v="317825-IF"/>
    <s v="EG07-002226"/>
    <s v="F001-002507"/>
    <d v="2025-05-30T00:00:00"/>
    <n v="126"/>
    <x v="1"/>
    <n v="358"/>
    <x v="4"/>
    <s v="FABRICAR BRIDA Y CILINDRO"/>
    <s v="RELLENADO, CROMADO, BARRENADO"/>
    <s v="RECTIFICADO"/>
    <s v="PULIR"/>
    <m/>
    <m/>
    <m/>
    <s v="COMPLETO PARA ARMADO"/>
    <m/>
  </r>
  <r>
    <x v="731"/>
    <x v="0"/>
    <x v="20"/>
    <s v="SI"/>
    <s v="CATERPILLAR"/>
    <x v="17"/>
    <m/>
    <s v="EX003"/>
    <s v="582-7096"/>
    <s v="TRENV00011383"/>
    <m/>
    <m/>
    <n v="101248575"/>
    <s v="NO"/>
    <s v="TL02-001441"/>
    <d v="2025-02-28T00:00:00"/>
    <s v="JIMMY CUBA"/>
    <m/>
    <m/>
    <m/>
    <m/>
    <s v="317925-E"/>
    <m/>
    <x v="132"/>
    <n v="37"/>
    <d v="2025-02-24T00:00:00"/>
    <n v="33"/>
    <s v="317925-C"/>
    <n v="15241.17"/>
    <d v="2025-02-28T00:00:00"/>
    <n v="5"/>
    <m/>
    <n v="4400608705"/>
    <s v="ALTA"/>
    <d v="2025-04-11T00:00:00"/>
    <x v="165"/>
    <s v="DEMORA"/>
    <n v="47"/>
    <s v="317925-IF"/>
    <s v="EG07-002106"/>
    <s v="F001-002432"/>
    <d v="2025-04-17T00:00:00"/>
    <n v="83"/>
    <x v="1"/>
    <n v="358"/>
    <x v="4"/>
    <s v="RELLENADO, BRUÑIDO, BARRENADO"/>
    <s v="FABRICAR"/>
    <s v="PULIR"/>
    <s v="PULIR"/>
    <m/>
    <m/>
    <m/>
    <m/>
    <m/>
  </r>
  <r>
    <x v="732"/>
    <x v="0"/>
    <x v="12"/>
    <s v="SI"/>
    <s v="KOMATSU"/>
    <x v="3"/>
    <m/>
    <s v="HT004"/>
    <s v="EM0241"/>
    <s v="TRENV00011133"/>
    <m/>
    <m/>
    <n v="101205392"/>
    <s v="NO"/>
    <s v="TL02-001441"/>
    <d v="2025-02-04T00:00:00"/>
    <s v="JIMMY CUBA"/>
    <m/>
    <m/>
    <m/>
    <m/>
    <s v="318025-E"/>
    <m/>
    <x v="132"/>
    <n v="13"/>
    <d v="2025-02-13T00:00:00"/>
    <n v="22"/>
    <s v="318025-C"/>
    <n v="3583.14"/>
    <d v="2025-02-14T00:00:00"/>
    <n v="2"/>
    <m/>
    <n v="4400608690"/>
    <s v="ALTA"/>
    <d v="2025-03-12T00:00:00"/>
    <x v="202"/>
    <s v="DEMORA"/>
    <n v="40"/>
    <s v="318025-IF"/>
    <s v="EG07-002059"/>
    <s v="F001-002419"/>
    <d v="2025-03-28T00:00:00"/>
    <n v="62"/>
    <x v="1"/>
    <n v="358"/>
    <x v="4"/>
    <s v="CAMBIO DE CILINDRO "/>
    <s v="RELLENADO, CROMADO., BARRENADO"/>
    <s v="RECTIFICAR"/>
    <s v="PULIR"/>
    <m/>
    <m/>
    <m/>
    <s v="COMPLETO PARA ARMADO"/>
    <m/>
  </r>
  <r>
    <x v="733"/>
    <x v="0"/>
    <x v="12"/>
    <s v="SI"/>
    <s v="KOMATSU"/>
    <x v="3"/>
    <m/>
    <s v="HT035"/>
    <s v="EM0241"/>
    <s v="TRENV00011328"/>
    <m/>
    <m/>
    <n v="101218564"/>
    <s v="NO"/>
    <s v="TL02-001441"/>
    <d v="2025-02-06T00:00:00"/>
    <s v="JIMMY CUBA"/>
    <m/>
    <m/>
    <m/>
    <m/>
    <s v="318125-E"/>
    <m/>
    <x v="132"/>
    <n v="15"/>
    <d v="2025-02-13T00:00:00"/>
    <n v="22"/>
    <s v="318125-C"/>
    <n v="2783.14"/>
    <d v="2025-02-14T00:00:00"/>
    <n v="2"/>
    <m/>
    <n v="4400608689"/>
    <s v="ALTA"/>
    <d v="2025-03-21T00:00:00"/>
    <x v="203"/>
    <s v="EN TIEMPO"/>
    <n v="36"/>
    <s v="318125-IF"/>
    <s v="EG07-002050"/>
    <s v="F001-002408"/>
    <d v="2025-03-20T00:00:00"/>
    <n v="58"/>
    <x v="1"/>
    <n v="358"/>
    <x v="1"/>
    <s v="RELLENADO, BRUÑIDO, BARRENADO"/>
    <s v="RELLENADO, CROMADO., BARRENADO"/>
    <s v="RECTIFICAR"/>
    <s v="PULIR"/>
    <m/>
    <m/>
    <m/>
    <m/>
    <m/>
  </r>
  <r>
    <x v="734"/>
    <x v="0"/>
    <x v="2"/>
    <s v="SI"/>
    <s v="CATERPILLAR"/>
    <x v="17"/>
    <m/>
    <s v="EX004"/>
    <s v="363-1685"/>
    <s v="TRENV00011386"/>
    <m/>
    <n v="14000"/>
    <n v="101249700"/>
    <s v="SI"/>
    <s v="TL02-001441"/>
    <d v="2025-02-05T00:00:00"/>
    <s v="LUIS CHOQUE"/>
    <m/>
    <m/>
    <m/>
    <m/>
    <s v="318225-E"/>
    <m/>
    <x v="132"/>
    <n v="14"/>
    <d v="2025-02-17T00:00:00"/>
    <n v="26"/>
    <s v="318225-C"/>
    <n v="35309.11"/>
    <d v="2025-02-21T00:00:00"/>
    <n v="5"/>
    <m/>
    <n v="4400608704"/>
    <n v="1"/>
    <d v="2025-04-11T00:00:00"/>
    <x v="210"/>
    <s v="DEMORA"/>
    <n v="75"/>
    <s v="318225-IF"/>
    <s v="EG07-002156"/>
    <s v="F001-002470"/>
    <d v="2025-05-07T00:00:00"/>
    <n v="104"/>
    <x v="1"/>
    <n v="358"/>
    <x v="4"/>
    <s v="EXTRAER TAPA POSTERIOR, BRUÑIDO, RELLENADO, BARRENADO"/>
    <s v="FABRICAR"/>
    <s v="RECTIFICAR"/>
    <s v="PULIR"/>
    <m/>
    <m/>
    <m/>
    <s v="COMPLETO PARA ARMADO"/>
    <m/>
  </r>
  <r>
    <x v="735"/>
    <x v="0"/>
    <x v="31"/>
    <s v="SI"/>
    <s v="CATERPILLAR"/>
    <x v="0"/>
    <m/>
    <s v="GR002"/>
    <s v="605-8793"/>
    <s v="TRENV00011380"/>
    <m/>
    <m/>
    <n v="101247113"/>
    <s v="NO"/>
    <s v="TL02-001441"/>
    <d v="2025-02-10T00:00:00"/>
    <s v="JIMMY CUBA"/>
    <m/>
    <m/>
    <m/>
    <m/>
    <s v="318325-E"/>
    <m/>
    <x v="132"/>
    <n v="19"/>
    <d v="2025-02-17T00:00:00"/>
    <n v="26"/>
    <s v="318325-C"/>
    <n v="2633.65"/>
    <d v="2025-02-28T00:00:00"/>
    <n v="12"/>
    <m/>
    <n v="4400608820"/>
    <s v="ALTA"/>
    <d v="2025-03-13T00:00:00"/>
    <x v="187"/>
    <s v="EN TIEMPO"/>
    <n v="14"/>
    <s v="318325-IF"/>
    <s v="EG07-002028"/>
    <s v="F001-002402"/>
    <d v="2025-03-20T00:00:00"/>
    <n v="50"/>
    <x v="1"/>
    <n v="358"/>
    <x v="0"/>
    <m/>
    <m/>
    <m/>
    <m/>
    <m/>
    <m/>
    <m/>
    <m/>
    <m/>
  </r>
  <r>
    <x v="736"/>
    <x v="0"/>
    <x v="5"/>
    <s v="SI"/>
    <s v="KOMATSU"/>
    <x v="3"/>
    <m/>
    <s v="HT005"/>
    <s v="EM8844"/>
    <s v="TRENV00011334"/>
    <m/>
    <m/>
    <n v="101209358"/>
    <s v="NO"/>
    <s v="TL02-001441"/>
    <d v="2025-02-18T00:00:00"/>
    <s v="JIMMY CUBA"/>
    <m/>
    <m/>
    <m/>
    <m/>
    <s v="318425-E"/>
    <m/>
    <x v="132"/>
    <n v="27"/>
    <d v="2025-02-19T00:00:00"/>
    <n v="28"/>
    <s v="318425-C"/>
    <n v="18647.23"/>
    <d v="2025-02-21T00:00:00"/>
    <n v="3"/>
    <m/>
    <n v="4400608823"/>
    <s v="ALTA"/>
    <d v="2025-03-25T00:00:00"/>
    <x v="196"/>
    <s v="DEMORA"/>
    <n v="35"/>
    <s v="318425-IF"/>
    <s v="EG07-002068"/>
    <s v="F001-002420"/>
    <d v="2025-03-28T00:00:00"/>
    <n v="64"/>
    <x v="1"/>
    <n v="358"/>
    <x v="1"/>
    <s v="RELLENADO, BARERNADO, BRUÑIDO"/>
    <s v="RELLENADO, CROMADO, BARRENADO"/>
    <s v="PULIR"/>
    <s v="PULIR"/>
    <m/>
    <m/>
    <m/>
    <m/>
    <m/>
  </r>
  <r>
    <x v="737"/>
    <x v="1"/>
    <x v="10"/>
    <s v="NO"/>
    <s v="CATERPILLAR"/>
    <x v="18"/>
    <s v="LH"/>
    <s v="EQ6140"/>
    <n v="3630218"/>
    <s v="SAP4214818"/>
    <n v="42297"/>
    <n v="30000"/>
    <s v="ID S250161-3"/>
    <s v="NO"/>
    <s v="EG07-0013535"/>
    <d v="2025-02-11T00:00:00"/>
    <s v="JIMMY CUBA"/>
    <m/>
    <m/>
    <m/>
    <m/>
    <s v="318525-E"/>
    <m/>
    <x v="134"/>
    <n v="4"/>
    <d v="2025-02-17T00:00:00"/>
    <n v="10"/>
    <s v="318525-C"/>
    <n v="2507.17"/>
    <d v="2025-02-20T00:00:00"/>
    <n v="4"/>
    <m/>
    <n v="4500558690"/>
    <s v="ALTA"/>
    <d v="2025-03-28T00:00:00"/>
    <x v="208"/>
    <s v="DEMORA"/>
    <n v="40"/>
    <s v="318525-IF"/>
    <s v="EG07-002076"/>
    <s v="F001-002422"/>
    <d v="2025-03-28T00:00:00"/>
    <n v="52"/>
    <x v="1"/>
    <n v="342"/>
    <x v="1"/>
    <s v="RELLENADO, BARERNADO, BRUÑIDO"/>
    <s v="RELLENADO, CROMADO, BARRENADO"/>
    <s v="PULIR"/>
    <s v="PULIR"/>
    <m/>
    <m/>
    <m/>
    <m/>
    <m/>
  </r>
  <r>
    <x v="738"/>
    <x v="1"/>
    <x v="37"/>
    <s v="SI"/>
    <s v="KOMATSU"/>
    <x v="29"/>
    <s v="RH"/>
    <s v="EQ8109"/>
    <s v="707G105230"/>
    <s v="SAP4052303"/>
    <n v="5687"/>
    <n v="14000"/>
    <s v="ID S250161-2"/>
    <s v="NO"/>
    <s v="EG07-0013535"/>
    <d v="2025-03-12T00:00:00"/>
    <s v="GABRIEL GALLEGOS"/>
    <m/>
    <m/>
    <m/>
    <m/>
    <s v="318625-E"/>
    <m/>
    <x v="134"/>
    <n v="33"/>
    <d v="2025-03-17T00:00:00"/>
    <n v="38"/>
    <s v="318625-C"/>
    <n v="13511.91"/>
    <d v="2025-03-27T00:00:00"/>
    <n v="11"/>
    <m/>
    <n v="4500558689"/>
    <s v="ALTA"/>
    <d v="2025-04-25T00:00:00"/>
    <x v="210"/>
    <s v="DEMORA"/>
    <n v="41"/>
    <s v="318625-IF"/>
    <s v="EG07-002164"/>
    <s v="F001-002466"/>
    <d v="2025-05-07T00:00:00"/>
    <n v="88"/>
    <x v="1"/>
    <n v="342"/>
    <x v="4"/>
    <s v="CAMBIO DE CILINDRO "/>
    <s v="REALIZAR CAMBIO DE VATASGO"/>
    <s v="RECTIFICAR TAPA "/>
    <s v="PULIR"/>
    <m/>
    <m/>
    <m/>
    <s v="COMPLETO PARA ARMADO"/>
    <m/>
  </r>
  <r>
    <x v="739"/>
    <x v="1"/>
    <x v="15"/>
    <s v="SI"/>
    <s v="CATERPILLAR"/>
    <x v="5"/>
    <s v="RH"/>
    <s v="EQ6106"/>
    <n v="2520471"/>
    <s v="SAP3677271"/>
    <n v="11196"/>
    <n v="10000"/>
    <s v="ID S250161-1"/>
    <s v="NO"/>
    <s v="EG07-0013535"/>
    <d v="2025-02-18T00:00:00"/>
    <s v="JIMMY CUBA"/>
    <m/>
    <m/>
    <m/>
    <m/>
    <s v="318725-E"/>
    <m/>
    <x v="134"/>
    <n v="11"/>
    <d v="2025-03-12T00:00:00"/>
    <n v="33"/>
    <s v="318725-C"/>
    <n v="5597.69"/>
    <d v="2025-03-27T00:00:00"/>
    <n v="16"/>
    <m/>
    <n v="4500558685"/>
    <s v="ALTA"/>
    <d v="2025-04-25T00:00:00"/>
    <x v="211"/>
    <s v="DEMORA"/>
    <n v="42"/>
    <s v="318725-IF"/>
    <s v="EG07-002171"/>
    <s v="F001-002476"/>
    <d v="2025-05-16T00:00:00"/>
    <n v="89"/>
    <x v="1"/>
    <n v="342"/>
    <x v="4"/>
    <s v="CAMBIO DE TUBO"/>
    <s v="CROMADO"/>
    <s v="RECTIFICAR"/>
    <s v="PULIR"/>
    <m/>
    <m/>
    <m/>
    <s v="COMPLETO PARA ARMADO"/>
    <m/>
  </r>
  <r>
    <x v="740"/>
    <x v="1"/>
    <x v="12"/>
    <s v="SI"/>
    <s v="CATERPILLAR"/>
    <x v="2"/>
    <s v="LH"/>
    <s v="EQ3126"/>
    <n v="1946171"/>
    <s v="SAP4101215"/>
    <n v="16183"/>
    <n v="18000"/>
    <s v="ID S250143-2"/>
    <s v="NO"/>
    <s v="EG07-001957"/>
    <d v="2025-02-18T00:00:00"/>
    <s v="JIMMY CUBA"/>
    <m/>
    <m/>
    <m/>
    <m/>
    <s v="318825-E"/>
    <m/>
    <x v="135"/>
    <n v="13"/>
    <d v="2025-03-12T00:00:00"/>
    <n v="35"/>
    <s v="318825-C"/>
    <n v="8077.28"/>
    <d v="2025-03-27T00:00:00"/>
    <n v="16"/>
    <m/>
    <n v="4500557595"/>
    <s v="ALTA"/>
    <d v="2025-04-25T00:00:00"/>
    <x v="189"/>
    <s v="EN TIEMPO"/>
    <n v="27"/>
    <s v="318825-IF"/>
    <s v="EG07-002127"/>
    <s v="F001-002444"/>
    <d v="2025-04-25T00:00:00"/>
    <n v="76"/>
    <x v="1"/>
    <n v="344"/>
    <x v="4"/>
    <s v="CAMBIO DE CILINDRO "/>
    <s v="RELLENADO, CROMADO., BARRENADO"/>
    <s v="RECTIFICAR"/>
    <s v="PULIR"/>
    <m/>
    <m/>
    <m/>
    <m/>
    <m/>
  </r>
  <r>
    <x v="741"/>
    <x v="1"/>
    <x v="12"/>
    <s v="SI"/>
    <s v="CATERPILLAR"/>
    <x v="2"/>
    <s v="LH"/>
    <s v="EQ3131"/>
    <n v="1946171"/>
    <s v="SAP4004628"/>
    <n v="20986"/>
    <n v="18000"/>
    <s v="ID S250143-3"/>
    <s v="NO"/>
    <s v="EG07-001957"/>
    <d v="2025-02-18T00:00:00"/>
    <s v="JIMMY CUBA"/>
    <m/>
    <m/>
    <m/>
    <m/>
    <s v="318925-E"/>
    <m/>
    <x v="135"/>
    <n v="13"/>
    <d v="2025-03-06T00:00:00"/>
    <n v="29"/>
    <s v="318925-C"/>
    <n v="8077.28"/>
    <d v="2025-03-27T00:00:00"/>
    <n v="22"/>
    <m/>
    <n v="4500557597"/>
    <s v="ALTA"/>
    <d v="2025-04-23T00:00:00"/>
    <x v="212"/>
    <s v="EN TIEMPO"/>
    <n v="28"/>
    <s v="318925-IF"/>
    <s v="EG07-002133"/>
    <s v="F001-002445"/>
    <d v="2025-04-25T00:00:00"/>
    <n v="77"/>
    <x v="1"/>
    <n v="344"/>
    <x v="4"/>
    <s v="CAMBIO DE CILINDRO "/>
    <s v="RELLENADO, CROMADO., BARRENADO"/>
    <s v="RECTIFICAR"/>
    <s v="PULIR"/>
    <m/>
    <m/>
    <m/>
    <s v="COMPLETO PARA ARMADO"/>
    <m/>
  </r>
  <r>
    <x v="742"/>
    <x v="1"/>
    <x v="12"/>
    <s v="SI"/>
    <s v="CATERPILLAR"/>
    <x v="13"/>
    <s v="LH"/>
    <s v="EQ6133"/>
    <s v="6E1244"/>
    <s v="SAP4003818"/>
    <n v="21674"/>
    <n v="15000"/>
    <s v="ID S250143-4"/>
    <s v="NO"/>
    <s v="EG07-001957"/>
    <d v="2025-02-11T00:00:00"/>
    <s v="JIMMY CUBA"/>
    <m/>
    <m/>
    <m/>
    <m/>
    <s v="319025-E"/>
    <m/>
    <x v="135"/>
    <n v="6"/>
    <d v="2025-02-17T00:00:00"/>
    <n v="12"/>
    <s v="319025-C"/>
    <n v="2150.7600000000002"/>
    <d v="2025-02-20T00:00:00"/>
    <n v="4"/>
    <m/>
    <n v="4500557614"/>
    <s v="ALTA"/>
    <d v="2025-03-24T00:00:00"/>
    <x v="202"/>
    <s v="DEMORA"/>
    <n v="34"/>
    <s v="319025-IF"/>
    <s v="EG07-002060"/>
    <s v="F001-002410"/>
    <d v="2025-03-26T00:00:00"/>
    <n v="48"/>
    <x v="1"/>
    <n v="344"/>
    <x v="1"/>
    <s v="RELLENADO, BARERNADO, BRUÑIDO"/>
    <s v="RELLENADO, CROMADO., BARRENADO"/>
    <s v="PULIR"/>
    <s v="PULIR"/>
    <m/>
    <m/>
    <m/>
    <m/>
    <m/>
  </r>
  <r>
    <x v="743"/>
    <x v="1"/>
    <x v="12"/>
    <s v="SI"/>
    <s v="CATERPILLAR"/>
    <x v="13"/>
    <s v="RH"/>
    <s v="EQ6133"/>
    <s v="6E1244"/>
    <s v="SAP4003818"/>
    <n v="22953"/>
    <n v="15000"/>
    <s v="ID S250143-5"/>
    <s v="NO"/>
    <s v="EG07-001957"/>
    <d v="2025-02-11T00:00:00"/>
    <s v="JIMMY CUBA"/>
    <m/>
    <m/>
    <m/>
    <m/>
    <s v="319125-E"/>
    <m/>
    <x v="135"/>
    <n v="6"/>
    <d v="2025-02-17T00:00:00"/>
    <n v="12"/>
    <s v="319125-C"/>
    <n v="2150.7600000000002"/>
    <d v="2025-02-20T00:00:00"/>
    <n v="4"/>
    <m/>
    <n v="4500557615"/>
    <s v="ALTA"/>
    <d v="2025-03-24T00:00:00"/>
    <x v="202"/>
    <s v="DEMORA"/>
    <n v="34"/>
    <s v="319125-IF"/>
    <s v="EG07-002061"/>
    <s v="F001-002411"/>
    <d v="2025-03-26T00:00:00"/>
    <n v="48"/>
    <x v="1"/>
    <n v="344"/>
    <x v="1"/>
    <s v="RELLENADO, BARERNADO, BRUÑIDO"/>
    <s v="RELLENADO, CROMADO., BARRENADO"/>
    <s v="PULIR"/>
    <s v="PULIR"/>
    <m/>
    <m/>
    <m/>
    <m/>
    <m/>
  </r>
  <r>
    <x v="744"/>
    <x v="1"/>
    <x v="8"/>
    <s v="SI"/>
    <s v="CATERPILLAR"/>
    <x v="13"/>
    <s v="RH"/>
    <s v="EQ6133"/>
    <n v="1098832"/>
    <s v="SAP4003822"/>
    <n v="20804"/>
    <n v="15000"/>
    <s v="ID S250143-6"/>
    <s v="NO"/>
    <s v="EG07-001957"/>
    <d v="2025-03-04T00:00:00"/>
    <s v="GABRIEL GALLEGOS"/>
    <m/>
    <m/>
    <m/>
    <m/>
    <s v="319225-E"/>
    <m/>
    <x v="135"/>
    <n v="27"/>
    <d v="2025-03-12T00:00:00"/>
    <n v="35"/>
    <s v="319225-C"/>
    <n v="4711.87"/>
    <d v="2025-03-27T00:00:00"/>
    <n v="16"/>
    <m/>
    <n v="4500557616"/>
    <s v="ALTA"/>
    <d v="2025-04-25T00:00:00"/>
    <x v="210"/>
    <s v="DEMORA"/>
    <n v="41"/>
    <s v="319225-IF"/>
    <s v="EG07-002160"/>
    <s v="F001-002467"/>
    <d v="2025-05-07T00:00:00"/>
    <n v="90"/>
    <x v="1"/>
    <n v="344"/>
    <x v="4"/>
    <s v="FABRICAR"/>
    <s v="FABRICAR"/>
    <s v="RECTIFICAR"/>
    <s v="PULIR"/>
    <m/>
    <m/>
    <m/>
    <s v="COMPLETO PARA ARMADO"/>
    <s v="URGENTE"/>
  </r>
  <r>
    <x v="745"/>
    <x v="1"/>
    <x v="37"/>
    <s v="SI"/>
    <s v="KOMATSU"/>
    <x v="29"/>
    <s v="LH"/>
    <s v="EQ8109"/>
    <s v="707G105220"/>
    <s v="SAP4052204"/>
    <n v="4488"/>
    <n v="14000"/>
    <s v="ID S250143-1"/>
    <s v="NO"/>
    <s v="EG07-001957"/>
    <d v="2025-03-12T00:00:00"/>
    <s v="GABRIEL GALLEGOS"/>
    <m/>
    <m/>
    <m/>
    <m/>
    <s v="319325-E"/>
    <m/>
    <x v="135"/>
    <n v="35"/>
    <d v="2025-03-17T00:00:00"/>
    <n v="40"/>
    <s v="319325-C"/>
    <n v="13511.91"/>
    <d v="2025-03-27T00:00:00"/>
    <n v="11"/>
    <m/>
    <n v="4500557594"/>
    <s v="ALTA"/>
    <d v="2025-04-14T00:00:00"/>
    <x v="213"/>
    <s v="DEMORA"/>
    <n v="30"/>
    <s v="319325-IF"/>
    <s v="EG07-002140"/>
    <s v="F001-002454"/>
    <d v="2025-04-29T00:00:00"/>
    <n v="79"/>
    <x v="1"/>
    <n v="344"/>
    <x v="4"/>
    <s v="CAMBIO DE CILINDRO "/>
    <s v="REALIZAR CAMBIO DE VATASGO"/>
    <s v="RECTIFICAR TAPA "/>
    <s v="PULIR"/>
    <m/>
    <m/>
    <m/>
    <s v="05 DE MAYO"/>
    <s v="URGENTE"/>
  </r>
  <r>
    <x v="746"/>
    <x v="1"/>
    <x v="11"/>
    <s v="SI"/>
    <s v="CATERPILLAR"/>
    <x v="2"/>
    <s v="LH"/>
    <s v="EQ3123"/>
    <n v="2898616"/>
    <s v="SAP4003679"/>
    <n v="35092"/>
    <n v="30000"/>
    <s v="ID S250150-1"/>
    <s v="NO"/>
    <s v="EG07-001957"/>
    <d v="2025-03-04T00:00:00"/>
    <s v="LUIS CHOQUE"/>
    <m/>
    <m/>
    <m/>
    <m/>
    <s v="319425-E"/>
    <m/>
    <x v="135"/>
    <n v="27"/>
    <d v="2025-03-17T00:00:00"/>
    <n v="40"/>
    <s v="319425-C"/>
    <n v="23231"/>
    <d v="2025-03-27T00:00:00"/>
    <n v="11"/>
    <m/>
    <n v="4500558066"/>
    <s v="ALTA"/>
    <d v="2025-05-13T00:00:00"/>
    <x v="214"/>
    <s v="DEMORA"/>
    <n v="58"/>
    <s v="319425-IF"/>
    <s v="EG07-002215"/>
    <s v="F001-002502"/>
    <d v="2025-05-23T00:00:00"/>
    <n v="107"/>
    <x v="1"/>
    <n v="344"/>
    <x v="1"/>
    <s v="RELLENADO, BARERNADO, BRUÑIDO"/>
    <s v="RELLENADO, CROMADO, BARRENADO"/>
    <s v="PULIR"/>
    <s v="PULIR"/>
    <s v="CROMAR"/>
    <s v="CROMAR"/>
    <m/>
    <s v="COMPLETO PARA ARMADO"/>
    <m/>
  </r>
  <r>
    <x v="747"/>
    <x v="1"/>
    <x v="5"/>
    <s v="SI"/>
    <s v="CATERPILLAR"/>
    <x v="2"/>
    <s v="LH"/>
    <s v="EQ3121"/>
    <n v="2898620"/>
    <s v="SAP4003705"/>
    <n v="5548"/>
    <n v="30000"/>
    <s v="ID S250168-1"/>
    <s v="SI"/>
    <s v="EG07-001957"/>
    <d v="2025-03-04T00:00:00"/>
    <s v="GABRIEL GALLEGOS"/>
    <m/>
    <m/>
    <m/>
    <m/>
    <s v="319525-E"/>
    <m/>
    <x v="135"/>
    <n v="27"/>
    <d v="2025-03-17T00:00:00"/>
    <n v="40"/>
    <s v="319525-C"/>
    <s v="$16,533.98"/>
    <m/>
    <s v=""/>
    <d v="2025-07-20T00:00:00"/>
    <n v="4500558725"/>
    <m/>
    <d v="2025-07-20T00:00:00"/>
    <x v="0"/>
    <s v=""/>
    <s v=""/>
    <m/>
    <m/>
    <m/>
    <m/>
    <n v="344"/>
    <x v="4"/>
    <n v="165"/>
    <x v="4"/>
    <s v="CAMBIO DE CILINDRO "/>
    <s v="RELLENADO, CROMADO, BARRENADO"/>
    <s v="PULIR"/>
    <s v="PULIR"/>
    <m/>
    <m/>
    <m/>
    <m/>
    <n v="1"/>
  </r>
  <r>
    <x v="748"/>
    <x v="1"/>
    <x v="12"/>
    <s v="SI"/>
    <s v="CATERPILLAR"/>
    <x v="7"/>
    <s v="LH"/>
    <s v="EQ3089"/>
    <s v="9T8912"/>
    <s v="SAP3238812"/>
    <n v="18136"/>
    <n v="18000"/>
    <s v="ID S250168-2"/>
    <s v="NO"/>
    <s v="EG07-001957"/>
    <d v="2025-02-25T00:00:00"/>
    <s v="JIMMY CUBA"/>
    <m/>
    <m/>
    <m/>
    <m/>
    <s v="319625-E"/>
    <m/>
    <x v="135"/>
    <n v="20"/>
    <d v="2025-02-25T00:00:00"/>
    <n v="20"/>
    <s v="319625-C"/>
    <n v="6743.98"/>
    <d v="2025-02-26T00:00:00"/>
    <n v="2"/>
    <m/>
    <n v="4500558727"/>
    <s v="ALTA"/>
    <d v="2025-03-14T00:00:00"/>
    <x v="187"/>
    <s v="EN TIEMPO"/>
    <n v="16"/>
    <s v="319624-IF"/>
    <s v="EG07-002025"/>
    <s v="F001-002390"/>
    <d v="2025-03-14T00:00:00"/>
    <n v="36"/>
    <x v="1"/>
    <n v="344"/>
    <x v="0"/>
    <m/>
    <m/>
    <m/>
    <m/>
    <m/>
    <m/>
    <m/>
    <m/>
    <m/>
  </r>
  <r>
    <x v="749"/>
    <x v="0"/>
    <x v="12"/>
    <s v="SI"/>
    <s v="CATERPILLAR"/>
    <x v="6"/>
    <s v="LH"/>
    <m/>
    <s v="6E-1244"/>
    <s v="TRENV00011745"/>
    <m/>
    <m/>
    <n v="101249682"/>
    <s v="NO"/>
    <s v="TL04-003875"/>
    <d v="2025-03-04T00:00:00"/>
    <s v="GABRIEL GALLEGOS"/>
    <m/>
    <m/>
    <m/>
    <m/>
    <s v="319725-E"/>
    <m/>
    <x v="136"/>
    <n v="22"/>
    <d v="2025-03-17T00:00:00"/>
    <n v="35"/>
    <s v="319725-C"/>
    <n v="2030.5"/>
    <d v="2025-03-18T00:00:00"/>
    <n v="2"/>
    <m/>
    <n v="4400610778"/>
    <n v="1"/>
    <d v="2025-05-14T00:00:00"/>
    <x v="215"/>
    <s v="DEMORA"/>
    <n v="59"/>
    <s v="319725-IF"/>
    <s v="EG07-002193"/>
    <s v="F001-002493"/>
    <d v="2025-05-23T00:00:00"/>
    <n v="94"/>
    <x v="1"/>
    <n v="339"/>
    <x v="1"/>
    <s v="RELLENADO, BARERNADO, BRUÑIDO"/>
    <s v="RELLENADO, CROMADO, BARRENADO"/>
    <s v="PULIR"/>
    <s v="PULIR"/>
    <m/>
    <m/>
    <m/>
    <s v="COMPLETO PARA ARMADO"/>
    <m/>
  </r>
  <r>
    <x v="750"/>
    <x v="0"/>
    <x v="12"/>
    <s v="SI"/>
    <s v="KOMATSU"/>
    <x v="3"/>
    <m/>
    <m/>
    <s v="EM0241"/>
    <s v="TRENV00011751"/>
    <m/>
    <m/>
    <n v="101250298"/>
    <s v="NO"/>
    <s v="TL04-003875"/>
    <d v="2025-02-18T00:00:00"/>
    <s v="JIMMY CUBA"/>
    <m/>
    <m/>
    <m/>
    <m/>
    <s v="319825-E"/>
    <m/>
    <x v="136"/>
    <n v="8"/>
    <d v="2025-03-06T00:00:00"/>
    <n v="24"/>
    <s v="319825-C"/>
    <n v="2783.14"/>
    <d v="2025-03-07T00:00:00"/>
    <n v="2"/>
    <m/>
    <n v="4400610768"/>
    <s v="ALTA"/>
    <d v="2025-03-31T00:00:00"/>
    <x v="208"/>
    <s v="EN TIEMPO"/>
    <n v="25"/>
    <s v="319825-IF"/>
    <s v="EG07-002078"/>
    <s v="F001-002424"/>
    <d v="2025-03-31T00:00:00"/>
    <n v="49"/>
    <x v="1"/>
    <n v="339"/>
    <x v="1"/>
    <s v="RELLENADO, BARERNADO, BRUÑIDO"/>
    <s v="RELLENADO, CROMADO, BARRENADO"/>
    <s v="RECTIFICAR"/>
    <s v="PULIR"/>
    <m/>
    <m/>
    <m/>
    <m/>
    <m/>
  </r>
  <r>
    <x v="751"/>
    <x v="0"/>
    <x v="12"/>
    <s v="SI"/>
    <s v="KOMATSU"/>
    <x v="3"/>
    <m/>
    <m/>
    <s v="EM0241"/>
    <s v="TRENV00011754"/>
    <m/>
    <m/>
    <n v="101200625"/>
    <s v="NO"/>
    <s v="TL04-003875"/>
    <d v="2025-02-18T00:00:00"/>
    <s v="JIMMY CUBA"/>
    <m/>
    <m/>
    <m/>
    <m/>
    <s v="319925-E"/>
    <m/>
    <x v="136"/>
    <n v="8"/>
    <d v="2025-03-06T00:00:00"/>
    <n v="24"/>
    <s v="319925-C"/>
    <n v="2783.14"/>
    <d v="2025-04-21T00:00:00"/>
    <n v="47"/>
    <m/>
    <n v="4400610769"/>
    <s v="ALTA"/>
    <d v="2025-04-22T00:00:00"/>
    <x v="189"/>
    <s v="EN TIEMPO"/>
    <n v="2"/>
    <s v="319925-IF"/>
    <s v="EG07-002125"/>
    <s v="F001-002451"/>
    <d v="2025-04-25T00:00:00"/>
    <n v="71"/>
    <x v="1"/>
    <n v="339"/>
    <x v="1"/>
    <s v="RELLENADO, BARERNADO, BRUÑIDO"/>
    <s v="RELLENADO, CROMADO, BARRENADO"/>
    <s v="RECTIFICAR"/>
    <s v="PULIR"/>
    <m/>
    <m/>
    <m/>
    <m/>
    <m/>
  </r>
  <r>
    <x v="752"/>
    <x v="0"/>
    <x v="5"/>
    <s v="SI"/>
    <s v="KOMATSU"/>
    <x v="3"/>
    <m/>
    <m/>
    <s v="EM8844"/>
    <s v="TRENV00011757"/>
    <m/>
    <m/>
    <n v="101199130"/>
    <s v="NO"/>
    <s v="TL04-003875"/>
    <d v="2025-02-24T00:00:00"/>
    <s v="JIMMY CUBA"/>
    <m/>
    <m/>
    <m/>
    <m/>
    <s v="320025-E"/>
    <m/>
    <x v="136"/>
    <n v="14"/>
    <d v="2025-02-24T00:00:00"/>
    <n v="14"/>
    <s v="320025-C"/>
    <n v="18647.23"/>
    <d v="2025-02-28T00:00:00"/>
    <n v="5"/>
    <m/>
    <n v="4400610772"/>
    <s v="ALTA"/>
    <d v="2025-04-25T00:00:00"/>
    <x v="216"/>
    <s v="DEMORA"/>
    <n v="60"/>
    <s v="320025-IF"/>
    <s v="EG07-002145"/>
    <s v="F001-002455"/>
    <d v="2025-04-29T00:00:00"/>
    <n v="77"/>
    <x v="1"/>
    <n v="339"/>
    <x v="1"/>
    <s v="RELLENADO, BARERNADO, BRUÑIDO"/>
    <s v="RELLENADO, CROMADO, BARRENADO"/>
    <s v="PULIR"/>
    <s v="PULIR"/>
    <m/>
    <m/>
    <m/>
    <s v="COMPLETO PARA ARMADO"/>
    <s v="URGENTE"/>
  </r>
  <r>
    <x v="753"/>
    <x v="0"/>
    <x v="3"/>
    <s v="SI"/>
    <s v="KOMATSU"/>
    <x v="3"/>
    <m/>
    <m/>
    <s v="PC2732"/>
    <s v="TRENV00011750"/>
    <m/>
    <n v="30000"/>
    <n v="101251997"/>
    <s v="NO"/>
    <s v="TL04-003875"/>
    <d v="2025-04-01T00:00:00"/>
    <s v="JIMMY CUBA"/>
    <m/>
    <m/>
    <m/>
    <m/>
    <s v="320125-E"/>
    <m/>
    <x v="136"/>
    <n v="50"/>
    <d v="2025-04-07T00:00:00"/>
    <n v="56"/>
    <s v="320125-C"/>
    <n v="6253.83"/>
    <d v="2025-04-21T00:00:00"/>
    <n v="15"/>
    <m/>
    <n v="4400610770"/>
    <n v="1"/>
    <d v="2025-05-09T00:00:00"/>
    <x v="217"/>
    <s v="DEMORA"/>
    <n v="22"/>
    <s v="320125-IF"/>
    <s v="EG07-002179"/>
    <s v="F001-002481"/>
    <d v="2025-05-16T00:00:00"/>
    <n v="91"/>
    <x v="1"/>
    <n v="339"/>
    <x v="1"/>
    <s v="BRUÑIDO"/>
    <s v="BLADDER"/>
    <s v="PULIR"/>
    <s v="PULIR"/>
    <m/>
    <m/>
    <m/>
    <s v="COMPLETO PARA ARMADO"/>
    <m/>
  </r>
  <r>
    <x v="754"/>
    <x v="0"/>
    <x v="8"/>
    <s v="SI"/>
    <s v="CATERPILLAR"/>
    <x v="6"/>
    <s v="RH"/>
    <m/>
    <n v="5168026"/>
    <s v="TRENV00011798"/>
    <m/>
    <m/>
    <n v="101252619"/>
    <s v="NO"/>
    <s v="TL04-003875"/>
    <d v="2025-03-14T00:00:00"/>
    <s v="GABRIEL GALLEGOS"/>
    <m/>
    <m/>
    <m/>
    <m/>
    <s v="320225-E"/>
    <m/>
    <x v="136"/>
    <n v="32"/>
    <d v="2025-03-19T00:00:00"/>
    <n v="37"/>
    <s v="320225-C"/>
    <n v="6091.16"/>
    <d v="2025-03-26T00:00:00"/>
    <n v="8"/>
    <m/>
    <n v="4400610771"/>
    <n v="1"/>
    <d v="2025-05-05T00:00:00"/>
    <x v="210"/>
    <s v="DEMORA"/>
    <n v="42"/>
    <s v="320225-IF"/>
    <s v="EG07-002157"/>
    <s v="F001-002471"/>
    <d v="2025-05-07T00:00:00"/>
    <n v="85"/>
    <x v="1"/>
    <n v="339"/>
    <x v="4"/>
    <s v="RELLENADO, BARRENADO, BRUÑIDO"/>
    <s v="REALIZAR CAMBIO DE VATASGO"/>
    <s v="PULIR"/>
    <s v="PULIR"/>
    <m/>
    <m/>
    <m/>
    <s v="COMPLETO PARA ARMADO"/>
    <m/>
  </r>
  <r>
    <x v="755"/>
    <x v="0"/>
    <x v="9"/>
    <s v="SI"/>
    <s v="CATERPILLAR"/>
    <x v="11"/>
    <m/>
    <m/>
    <s v="605-8794"/>
    <s v="TRENV00011801"/>
    <m/>
    <m/>
    <n v="101252965"/>
    <s v="NO"/>
    <s v="TL04-003875"/>
    <d v="2025-03-12T00:00:00"/>
    <s v="GABRIEL GALLEGOS"/>
    <m/>
    <m/>
    <m/>
    <m/>
    <s v="320325-E"/>
    <m/>
    <x v="136"/>
    <n v="30"/>
    <d v="2025-03-19T00:00:00"/>
    <n v="37"/>
    <s v="320325-C"/>
    <n v="2742.76"/>
    <d v="2025-03-26T00:00:00"/>
    <n v="8"/>
    <m/>
    <n v="4400610766"/>
    <s v="ALTA"/>
    <d v="2025-04-11T00:00:00"/>
    <x v="205"/>
    <s v="DEMORA"/>
    <n v="22"/>
    <s v="320325-IF"/>
    <s v="EG07-002107"/>
    <s v="F001-002434"/>
    <d v="2025-04-17T00:00:00"/>
    <n v="65"/>
    <x v="1"/>
    <n v="339"/>
    <x v="4"/>
    <s v="RELLENADO, BRUÑIDO, BARRENADO"/>
    <s v="F. BARRA, F. CANCAMO, BARRENAR"/>
    <s v="FABRICAR"/>
    <s v="PULIR"/>
    <m/>
    <m/>
    <m/>
    <m/>
    <m/>
  </r>
  <r>
    <x v="756"/>
    <x v="0"/>
    <x v="15"/>
    <s v="SI"/>
    <s v="CATERPILLAR"/>
    <x v="6"/>
    <m/>
    <m/>
    <n v="5025819"/>
    <s v="TRENV00011804"/>
    <m/>
    <n v="10000"/>
    <n v="101032070"/>
    <s v="NO"/>
    <s v="TL04-003875"/>
    <d v="2025-02-18T00:00:00"/>
    <s v="JIMMY CUBA"/>
    <m/>
    <m/>
    <m/>
    <m/>
    <s v="320425-E"/>
    <m/>
    <x v="136"/>
    <n v="8"/>
    <d v="2025-04-01T00:00:00"/>
    <n v="50"/>
    <s v="320425-C"/>
    <n v="5095.22"/>
    <d v="2025-04-21T00:00:00"/>
    <n v="21"/>
    <m/>
    <n v="4400610763"/>
    <n v="1"/>
    <d v="2025-05-09T00:00:00"/>
    <x v="214"/>
    <s v="DEMORA"/>
    <n v="33"/>
    <s v="320425-IF"/>
    <s v="EG07-002216"/>
    <s v="F001-002504"/>
    <d v="2025-05-23T00:00:00"/>
    <n v="102"/>
    <x v="1"/>
    <n v="339"/>
    <x v="4"/>
    <s v="BRUÑIDO"/>
    <s v="REALIZAR CAMBIO DE VATASGO"/>
    <s v="RECTIFICADO"/>
    <s v="PULIR"/>
    <m/>
    <m/>
    <m/>
    <s v="COMPLETO PARA ARMADO"/>
    <m/>
  </r>
  <r>
    <x v="757"/>
    <x v="0"/>
    <x v="47"/>
    <s v="SI"/>
    <s v="CATERPILLAR"/>
    <x v="9"/>
    <m/>
    <s v="CR002"/>
    <s v="317-002-1072"/>
    <s v="TRENV00011810"/>
    <m/>
    <m/>
    <n v="200928513"/>
    <s v="NO"/>
    <s v="TL04-003875"/>
    <d v="2025-04-07T00:00:00"/>
    <s v="LUIS CHOQUE"/>
    <m/>
    <m/>
    <m/>
    <m/>
    <s v="300525-E"/>
    <m/>
    <x v="136"/>
    <n v="56"/>
    <d v="2025-03-19T00:00:00"/>
    <n v="37"/>
    <s v="300525-C"/>
    <n v="3615.02"/>
    <d v="2025-04-22T00:00:00"/>
    <n v="35"/>
    <m/>
    <n v="4400610767"/>
    <n v="1"/>
    <d v="2025-05-14T00:00:00"/>
    <x v="217"/>
    <s v="EN TIEMPO"/>
    <n v="21"/>
    <s v="320525-IF"/>
    <s v="EG07-002184"/>
    <s v="F001-002482"/>
    <d v="2025-05-16T00:00:00"/>
    <n v="91"/>
    <x v="1"/>
    <n v="339"/>
    <x v="4"/>
    <s v="RELLENADO, BARRENADO, BRUÑIDO"/>
    <s v="REALIZAR CAMBIO DE VATASGO"/>
    <s v="PULIR"/>
    <s v="PULIR"/>
    <m/>
    <m/>
    <m/>
    <s v="24 DE MAYO"/>
    <m/>
  </r>
  <r>
    <x v="758"/>
    <x v="0"/>
    <x v="29"/>
    <s v="SI"/>
    <s v="CATERPILLAR"/>
    <x v="5"/>
    <s v="RH"/>
    <s v="DZ013"/>
    <n v="5218411"/>
    <s v="TRENV00011813"/>
    <m/>
    <n v="18000"/>
    <n v="101075360"/>
    <s v="NO"/>
    <s v="TL04-003875"/>
    <d v="2025-02-18T00:00:00"/>
    <s v="JIMMY CUBA"/>
    <m/>
    <m/>
    <m/>
    <m/>
    <s v="320625-E"/>
    <m/>
    <x v="136"/>
    <n v="8"/>
    <d v="2025-03-12T00:00:00"/>
    <n v="30"/>
    <s v="320625-C"/>
    <n v="5355.96"/>
    <d v="2025-03-26T00:00:00"/>
    <n v="15"/>
    <m/>
    <n v="4400610764"/>
    <s v="ALTA"/>
    <d v="2025-04-11T00:00:00"/>
    <x v="205"/>
    <s v="DEMORA"/>
    <n v="22"/>
    <m/>
    <s v="EG07-002113"/>
    <s v="F001-002460"/>
    <d v="2025-04-30T00:00:00"/>
    <n v="65"/>
    <x v="1"/>
    <n v="339"/>
    <x v="1"/>
    <s v="RELLENADO, BARRENADO, BRUÑIDO"/>
    <s v="RELLENADO, CROMADO, BARRENADO"/>
    <s v="PULIR"/>
    <s v="PULIR"/>
    <m/>
    <m/>
    <m/>
    <s v="COMPLETO PARA ARMADO"/>
    <m/>
  </r>
  <r>
    <x v="759"/>
    <x v="0"/>
    <x v="15"/>
    <s v="SI"/>
    <s v="CATERPILLAR"/>
    <x v="5"/>
    <s v="RH"/>
    <s v="DZ013"/>
    <n v="2520471"/>
    <s v="TRENV00011816"/>
    <m/>
    <n v="8000"/>
    <n v="101158604"/>
    <s v="NO"/>
    <s v="TL04-003875"/>
    <d v="2025-02-18T00:00:00"/>
    <s v="JIMMY CUBA"/>
    <m/>
    <m/>
    <m/>
    <m/>
    <s v="320725-E"/>
    <m/>
    <x v="136"/>
    <n v="8"/>
    <d v="2025-03-17T00:00:00"/>
    <n v="35"/>
    <s v="320725-C"/>
    <n v="5908.48"/>
    <d v="2025-03-18T00:00:00"/>
    <n v="2"/>
    <m/>
    <n v="4400610765"/>
    <s v="ALTA"/>
    <d v="2025-04-11T00:00:00"/>
    <x v="218"/>
    <s v="DEMORA"/>
    <n v="31"/>
    <s v="320725-IF"/>
    <s v="EG07-002120"/>
    <s v="F001-002456"/>
    <d v="2025-04-29T00:00:00"/>
    <n v="66"/>
    <x v="1"/>
    <n v="339"/>
    <x v="1"/>
    <s v="RELLENADO, BARRENADO, BRUÑIDO"/>
    <s v="RELLENADO, CROMADO, BARRENADO"/>
    <s v="PULIR"/>
    <s v="PULIR"/>
    <m/>
    <m/>
    <m/>
    <m/>
    <m/>
  </r>
  <r>
    <x v="760"/>
    <x v="0"/>
    <x v="12"/>
    <s v="SI"/>
    <s v="CATERPILLAR"/>
    <x v="18"/>
    <s v="LH"/>
    <s v="CR011"/>
    <n v="3630218"/>
    <s v="TRENV00011825"/>
    <m/>
    <n v="15000"/>
    <n v="101074676"/>
    <s v="NO"/>
    <s v="TL04-003875"/>
    <d v="2025-02-18T00:00:00"/>
    <s v="JIMMY CUBA"/>
    <m/>
    <m/>
    <m/>
    <m/>
    <s v="320825-E"/>
    <m/>
    <x v="136"/>
    <n v="8"/>
    <d v="2025-03-17T00:00:00"/>
    <n v="35"/>
    <s v="320825-C"/>
    <n v="3278.85"/>
    <d v="2025-03-18T00:00:00"/>
    <n v="2"/>
    <m/>
    <n v="4400610762"/>
    <s v="ALTA"/>
    <d v="2025-04-14T00:00:00"/>
    <x v="219"/>
    <s v="EN TIEMPO"/>
    <n v="28"/>
    <s v="320825-IF"/>
    <s v="EG07-002103"/>
    <s v="F001-002435"/>
    <d v="2025-04-17T00:00:00"/>
    <n v="63"/>
    <x v="1"/>
    <n v="339"/>
    <x v="1"/>
    <s v="RELLENADO, BARRENADO, BRUÑIDO"/>
    <s v="RELLENADO, CROMADO, BARRENADO"/>
    <s v="PULIR"/>
    <s v="PULIR"/>
    <m/>
    <m/>
    <m/>
    <m/>
    <m/>
  </r>
  <r>
    <x v="761"/>
    <x v="0"/>
    <x v="2"/>
    <s v="SI"/>
    <s v="KOMATSU"/>
    <x v="45"/>
    <s v="LH"/>
    <s v="EX020"/>
    <s v="707H105780"/>
    <s v="TRENV00011874"/>
    <m/>
    <n v="10000"/>
    <n v="101066469"/>
    <s v="NO"/>
    <s v="TL04-003875"/>
    <d v="2025-03-05T00:00:00"/>
    <s v="GABRIEL GALLEGOS"/>
    <m/>
    <m/>
    <m/>
    <m/>
    <s v="320925-E"/>
    <m/>
    <x v="136"/>
    <n v="23"/>
    <d v="2025-03-12T00:00:00"/>
    <n v="30"/>
    <s v="320925-C"/>
    <n v="25420"/>
    <d v="2025-03-26T00:00:00"/>
    <n v="15"/>
    <m/>
    <n v="4400610497"/>
    <n v="1"/>
    <d v="2025-04-11T00:00:00"/>
    <x v="220"/>
    <s v="DEMORA"/>
    <n v="55"/>
    <s v="320925-IF"/>
    <s v="EG07-002205"/>
    <s v="F001-002494"/>
    <d v="2025-05-23T00:00:00"/>
    <n v="98"/>
    <x v="1"/>
    <n v="339"/>
    <x v="1"/>
    <s v="RELLENADO, BARRENADO, BRUÑIDO"/>
    <s v="RELLENADO, CROMADO, BARRENADO"/>
    <s v="PULIR"/>
    <s v="PULIR"/>
    <m/>
    <m/>
    <m/>
    <s v="COMPLETO PARA ARMADO"/>
    <m/>
  </r>
  <r>
    <x v="762"/>
    <x v="0"/>
    <x v="2"/>
    <s v="SI"/>
    <s v="KOMATSU"/>
    <x v="45"/>
    <s v="RH"/>
    <s v="EX020"/>
    <s v="707H105780"/>
    <s v="TRENV00011880"/>
    <m/>
    <n v="10000"/>
    <n v="101066470"/>
    <s v="NO"/>
    <s v="TL04-003875"/>
    <d v="2025-03-05T00:00:00"/>
    <s v="GABRIEL GALLEGOS"/>
    <m/>
    <m/>
    <m/>
    <m/>
    <s v="231025-E"/>
    <m/>
    <x v="136"/>
    <n v="23"/>
    <d v="2025-03-12T00:00:00"/>
    <n v="30"/>
    <s v="321025-C"/>
    <n v="25420"/>
    <d v="2025-03-26T00:00:00"/>
    <n v="15"/>
    <m/>
    <n v="4400610494"/>
    <n v="1"/>
    <d v="2025-04-30T00:00:00"/>
    <x v="221"/>
    <s v="DEMORA"/>
    <n v="52"/>
    <s v="321025-IF"/>
    <s v="EG07-002200"/>
    <s v="F001-002488"/>
    <d v="2025-05-16T00:00:00"/>
    <n v="95"/>
    <x v="1"/>
    <n v="339"/>
    <x v="1"/>
    <s v="RELLENADO, BARRENADO, BRUÑIDO"/>
    <s v="RELLENADO, CROMADO, BARRENADO"/>
    <s v="PULIR"/>
    <s v="PULIR"/>
    <m/>
    <m/>
    <m/>
    <s v="COMPLETO PARA ARMADO"/>
    <m/>
  </r>
  <r>
    <x v="763"/>
    <x v="1"/>
    <x v="12"/>
    <s v="SI"/>
    <s v="KOMATSU"/>
    <x v="3"/>
    <s v="LH"/>
    <s v="EQ3111"/>
    <s v="EM0241"/>
    <s v="SAP4244897"/>
    <n v="11000"/>
    <n v="16000"/>
    <s v="ID S250201-1"/>
    <s v="NO"/>
    <s v="EG07-0013702"/>
    <d v="2025-03-07T00:00:00"/>
    <s v="GABRIEL GALLEGOS"/>
    <m/>
    <m/>
    <m/>
    <m/>
    <s v="321125-E"/>
    <m/>
    <x v="137"/>
    <n v="18"/>
    <d v="2025-03-17T00:00:00"/>
    <n v="28"/>
    <s v="321125-C"/>
    <n v="2932.28"/>
    <d v="2025-03-27T00:00:00"/>
    <n v="11"/>
    <m/>
    <n v="4500560385"/>
    <s v="ALTA"/>
    <d v="2025-05-09T00:00:00"/>
    <x v="215"/>
    <s v="DEMORA"/>
    <n v="50"/>
    <s v="321125-IF"/>
    <s v="EG07-002192"/>
    <s v="F001-002485"/>
    <d v="2025-05-16T00:00:00"/>
    <n v="87"/>
    <x v="1"/>
    <n v="332"/>
    <x v="1"/>
    <s v="RELLENADO, BARRENADO, BRUÑIDO"/>
    <s v="RELLENADO, CROMADO, BARRENADO"/>
    <s v="PULIR"/>
    <s v="PULIR"/>
    <m/>
    <m/>
    <m/>
    <s v="COMPLETO PARA ARMADO"/>
    <m/>
  </r>
  <r>
    <x v="764"/>
    <x v="1"/>
    <x v="15"/>
    <s v="SI"/>
    <s v="CATERPILLAR"/>
    <x v="5"/>
    <s v="RH"/>
    <s v="EQ6108"/>
    <n v="2520471"/>
    <s v="SAP4003675"/>
    <n v="2057"/>
    <n v="10000"/>
    <s v="ID S250220-1"/>
    <s v="SI"/>
    <s v="EG07-0013702"/>
    <d v="2025-03-05T00:00:00"/>
    <s v="GABRIEL GALLEGOS"/>
    <m/>
    <m/>
    <m/>
    <m/>
    <s v="321225-E"/>
    <m/>
    <x v="137"/>
    <n v="16"/>
    <d v="2025-03-17T00:00:00"/>
    <n v="28"/>
    <s v="321225-C"/>
    <n v="3311.94"/>
    <d v="2025-05-20T00:00:00"/>
    <n v="65"/>
    <m/>
    <n v="4500561007"/>
    <s v="ALTA"/>
    <d v="2025-05-23T00:00:00"/>
    <x v="214"/>
    <s v="EN TIEMPO"/>
    <n v="4"/>
    <s v="321225-IF"/>
    <s v="EG07-002219"/>
    <s v="F001-002503"/>
    <d v="2025-05-23T00:00:00"/>
    <n v="95"/>
    <x v="1"/>
    <n v="332"/>
    <x v="1"/>
    <s v="RELLENADO, BARRENADO, BRUÑIDO"/>
    <s v="RELLENADO, CROMADO, BARRENADO"/>
    <s v="PULIR"/>
    <s v="PULIR"/>
    <m/>
    <m/>
    <m/>
    <s v="COMPLETO PARA ARMADO"/>
    <m/>
  </r>
  <r>
    <x v="765"/>
    <x v="1"/>
    <x v="12"/>
    <s v="SI"/>
    <s v="CATERPILLAR"/>
    <x v="11"/>
    <s v="LH"/>
    <s v="EQ7108"/>
    <n v="4892403"/>
    <s v="SAP4243301"/>
    <n v="3116"/>
    <n v="13000"/>
    <s v="ID S250220-2"/>
    <s v="NO"/>
    <s v="EG07-0013702"/>
    <d v="2025-03-13T00:00:00"/>
    <s v="JIMMY CUBA"/>
    <m/>
    <m/>
    <m/>
    <m/>
    <s v="321325-E"/>
    <m/>
    <x v="137"/>
    <n v="24"/>
    <d v="2025-03-13T00:00:00"/>
    <n v="24"/>
    <s v="321325-C"/>
    <n v="4437.32"/>
    <d v="2025-03-27T00:00:00"/>
    <n v="15"/>
    <m/>
    <n v="4500561023"/>
    <s v="ALTA"/>
    <d v="2025-04-14T00:00:00"/>
    <x v="205"/>
    <s v="DEMORA"/>
    <n v="21"/>
    <s v="321325-IF"/>
    <s v="EG07-002115"/>
    <s v="F001-002446"/>
    <d v="2025-04-25T00:00:00"/>
    <n v="58"/>
    <x v="1"/>
    <n v="332"/>
    <x v="4"/>
    <s v="CAMBIO"/>
    <s v="CAMBIO"/>
    <s v="RECTIFICADO"/>
    <s v="PULIR"/>
    <m/>
    <m/>
    <m/>
    <m/>
    <m/>
  </r>
  <r>
    <x v="766"/>
    <x v="1"/>
    <x v="32"/>
    <s v="SI"/>
    <s v="CATERPILLAR"/>
    <x v="11"/>
    <s v="RH"/>
    <s v="EQ7107"/>
    <n v="4680220"/>
    <s v="SAP4253321"/>
    <n v="5628"/>
    <n v="18000"/>
    <s v="ID S250220-3"/>
    <s v="NO"/>
    <s v="EG07-0013702"/>
    <d v="2025-03-08T00:00:00"/>
    <s v="JIMMY CUBA"/>
    <m/>
    <m/>
    <m/>
    <m/>
    <s v="321425-E"/>
    <m/>
    <x v="137"/>
    <n v="19"/>
    <d v="2025-03-17T00:00:00"/>
    <n v="28"/>
    <s v="321425-C"/>
    <n v="1587.79"/>
    <d v="2025-03-27T00:00:00"/>
    <n v="11"/>
    <m/>
    <n v="4500561024"/>
    <s v="ALTA"/>
    <d v="2025-04-23T00:00:00"/>
    <x v="212"/>
    <s v="EN TIEMPO"/>
    <n v="28"/>
    <s v="321425-IF"/>
    <s v="EG07-002128"/>
    <s v="F001-002447"/>
    <d v="2025-04-25T00:00:00"/>
    <n v="65"/>
    <x v="1"/>
    <n v="332"/>
    <x v="4"/>
    <s v="RELLENADO, BRUÑIDO, BARRENADO"/>
    <s v="RELLENADO, CAMBIO DE BARRA, BARRENADO"/>
    <s v="RECTIFICAR"/>
    <s v="PULIR"/>
    <m/>
    <m/>
    <m/>
    <s v="COMPLETO PARA ARMADO"/>
    <m/>
  </r>
  <r>
    <x v="767"/>
    <x v="0"/>
    <x v="11"/>
    <s v="SI"/>
    <s v="KOMATSU"/>
    <x v="3"/>
    <s v="LH"/>
    <s v="HT013"/>
    <s v="EM8355"/>
    <s v="TRENV00011763"/>
    <m/>
    <n v="28000"/>
    <n v="101113701"/>
    <s v="NO"/>
    <s v="TL04-003850"/>
    <d v="2025-02-24T00:00:00"/>
    <s v="JIMMY CUBA"/>
    <m/>
    <m/>
    <m/>
    <m/>
    <s v="321525-E"/>
    <m/>
    <x v="138"/>
    <n v="1"/>
    <d v="2025-02-24T00:00:00"/>
    <n v="1"/>
    <s v="321525-C"/>
    <n v="20282.63"/>
    <d v="2025-02-28T00:00:00"/>
    <n v="5"/>
    <m/>
    <n v="4400611828"/>
    <n v="1"/>
    <d v="2025-05-27T00:00:00"/>
    <x v="195"/>
    <s v="DEMORA"/>
    <n v="90"/>
    <s v="321525-IF"/>
    <s v="EG07-002227"/>
    <s v="F001-002508"/>
    <d v="2025-05-30T00:00:00"/>
    <n v="94"/>
    <x v="1"/>
    <n v="326"/>
    <x v="1"/>
    <s v="RELLENADO, BRUÑIDO, BARRENADO"/>
    <s v="RELLENADO, CROMADO, BARRENADO"/>
    <s v="PULIR"/>
    <s v="PULIR"/>
    <s v="CROMAR"/>
    <s v="CROMAR"/>
    <m/>
    <s v="COMPLETO PARA ARMADO"/>
    <m/>
  </r>
  <r>
    <x v="768"/>
    <x v="0"/>
    <x v="9"/>
    <s v="SI"/>
    <s v="CATERPILLAR"/>
    <x v="11"/>
    <m/>
    <s v="GR008"/>
    <s v="605-8794"/>
    <s v="TRENV00012254"/>
    <m/>
    <m/>
    <n v="101224798"/>
    <s v="NO"/>
    <s v="TL04-003950"/>
    <d v="2025-03-07T00:00:00"/>
    <s v="LUIS CHOQUE"/>
    <m/>
    <m/>
    <m/>
    <m/>
    <s v="321625-E"/>
    <m/>
    <x v="138"/>
    <n v="12"/>
    <d v="2025-03-19T00:00:00"/>
    <n v="24"/>
    <s v="321625-C"/>
    <n v="4332.76"/>
    <d v="2025-03-29T00:00:00"/>
    <n v="11"/>
    <m/>
    <n v="4400612456"/>
    <n v="1"/>
    <d v="2025-05-05T00:00:00"/>
    <x v="210"/>
    <s v="DEMORA"/>
    <n v="39"/>
    <s v="321625-IF"/>
    <s v="EG07-002158"/>
    <s v="F001-002472"/>
    <d v="2025-05-07T00:00:00"/>
    <n v="72"/>
    <x v="1"/>
    <n v="326"/>
    <x v="4"/>
    <s v="RELLENADO, BRUÑIDO, BARRENADO"/>
    <s v="F. VASTAGO, RELLENADO, BARRENADO"/>
    <s v="PULIR"/>
    <s v="PULIR"/>
    <m/>
    <m/>
    <m/>
    <s v="COMPLETO PARA ARMADO"/>
    <m/>
  </r>
  <r>
    <x v="769"/>
    <x v="0"/>
    <x v="28"/>
    <s v="SI"/>
    <s v="CATERPILLAR"/>
    <x v="17"/>
    <s v="RH"/>
    <s v="EX004"/>
    <n v="3539649"/>
    <s v="TRENV00011807"/>
    <m/>
    <m/>
    <n v="101112135"/>
    <s v="NO"/>
    <s v="TL04-003950"/>
    <d v="2025-03-17T00:00:00"/>
    <s v="JIMMY CUBA"/>
    <m/>
    <m/>
    <m/>
    <m/>
    <s v="321725-E"/>
    <m/>
    <x v="138"/>
    <n v="22"/>
    <d v="2025-03-07T00:00:00"/>
    <n v="12"/>
    <s v="321725-C"/>
    <n v="10530.9"/>
    <d v="2025-03-08T00:00:00"/>
    <n v="2"/>
    <m/>
    <n v="4400612314"/>
    <n v="1"/>
    <d v="2025-04-11T00:00:00"/>
    <x v="207"/>
    <s v="DEMORA"/>
    <n v="84"/>
    <s v="321725-IF"/>
    <s v="EG07-002240"/>
    <s v="F001-002518"/>
    <d v="2025-05-30T00:00:00"/>
    <n v="96"/>
    <x v="1"/>
    <n v="326"/>
    <x v="1"/>
    <s v="RELLENADO, BRUÑIDO, BARRENADO"/>
    <s v="RELLENADO, CROMADO, BARRENADO"/>
    <s v="PULIR"/>
    <s v="PULIR"/>
    <m/>
    <m/>
    <m/>
    <s v="COMPLETO PARA ARMADO"/>
    <s v="RELLENADO CILINDRO"/>
  </r>
  <r>
    <x v="770"/>
    <x v="0"/>
    <x v="8"/>
    <s v="SI"/>
    <s v="KOMATSU"/>
    <x v="10"/>
    <s v="LH"/>
    <s v="DZ006"/>
    <s v="7070-10-F521"/>
    <s v="TRENV00011770"/>
    <m/>
    <n v="12000"/>
    <n v="101149441"/>
    <s v="NO"/>
    <s v="TL04-003950"/>
    <d v="2025-04-04T00:00:00"/>
    <s v="LUIS CHOQUE"/>
    <m/>
    <m/>
    <m/>
    <m/>
    <s v="321825-E"/>
    <m/>
    <x v="138"/>
    <n v="40"/>
    <d v="2025-04-07T00:00:00"/>
    <n v="43"/>
    <s v="321825-C"/>
    <n v="9481.74"/>
    <d v="2025-04-21T00:00:00"/>
    <n v="15"/>
    <m/>
    <n v="4400611827"/>
    <n v="1"/>
    <d v="2025-05-14T00:00:00"/>
    <x v="222"/>
    <s v="DEMORA"/>
    <n v="46"/>
    <s v="321825-E"/>
    <s v="EG07-002248"/>
    <s v="F001-002523"/>
    <d v="2025-06-06T00:00:00"/>
    <n v="102"/>
    <x v="1"/>
    <n v="326"/>
    <x v="4"/>
    <m/>
    <m/>
    <m/>
    <m/>
    <m/>
    <m/>
    <m/>
    <s v="COMPLETO PARA ARMADO"/>
    <s v="RELLENADO CILINDRO"/>
  </r>
  <r>
    <x v="771"/>
    <x v="0"/>
    <x v="12"/>
    <s v="SI"/>
    <s v="KOMATSU"/>
    <x v="3"/>
    <s v="LH"/>
    <s v="HT029"/>
    <s v="EM0241"/>
    <s v="TRENV00011646"/>
    <m/>
    <m/>
    <n v="101219462"/>
    <s v="NO"/>
    <s v="TL04-003950"/>
    <d v="2025-04-04T00:00:00"/>
    <s v="LUIS CHOQUE"/>
    <m/>
    <m/>
    <m/>
    <m/>
    <s v="321925-E"/>
    <m/>
    <x v="138"/>
    <n v="40"/>
    <d v="2025-04-07T00:00:00"/>
    <n v="43"/>
    <s v="321925-C"/>
    <n v="2783.14"/>
    <d v="2025-04-21T00:00:00"/>
    <n v="15"/>
    <m/>
    <n v="4400611829"/>
    <n v="1"/>
    <d v="2025-05-14T00:00:00"/>
    <x v="220"/>
    <s v="DEMORA"/>
    <n v="29"/>
    <s v="321925-IF"/>
    <s v="EG07-002204"/>
    <s v="F001-002495"/>
    <d v="2025-05-23T00:00:00"/>
    <n v="85"/>
    <x v="1"/>
    <n v="326"/>
    <x v="1"/>
    <m/>
    <m/>
    <m/>
    <m/>
    <m/>
    <m/>
    <m/>
    <s v="COMPLETO PARA ARMADO"/>
    <s v="RELLENADO CILINDRO"/>
  </r>
  <r>
    <x v="772"/>
    <x v="0"/>
    <x v="8"/>
    <s v="SI"/>
    <s v="CATERPILLAR"/>
    <x v="5"/>
    <s v="LH"/>
    <s v="DZ013"/>
    <n v="5173767"/>
    <s v="TRENV00011819"/>
    <m/>
    <n v="12000"/>
    <n v="101255015"/>
    <s v="NO"/>
    <s v="TL04-003950"/>
    <d v="2025-03-11T00:00:00"/>
    <s v="LUIS CHOQUE"/>
    <m/>
    <m/>
    <m/>
    <m/>
    <s v="322025-E"/>
    <m/>
    <x v="138"/>
    <n v="16"/>
    <d v="2025-03-19T00:00:00"/>
    <n v="24"/>
    <s v="322025-C"/>
    <n v="9160.7999999999993"/>
    <d v="2025-03-29T00:00:00"/>
    <n v="11"/>
    <m/>
    <n v="4400612315"/>
    <n v="1"/>
    <d v="2025-05-09T00:00:00"/>
    <x v="223"/>
    <s v="DEMORA"/>
    <n v="53"/>
    <s v="322025-IF"/>
    <s v="EG07-002210"/>
    <s v="F001-002509"/>
    <d v="2025-05-30T00:00:00"/>
    <n v="86"/>
    <x v="1"/>
    <n v="326"/>
    <x v="4"/>
    <s v="RELLENADO, BRUÑID, BARRENADO"/>
    <s v="F.VASTAGO, RELLENADO, BARRENADO"/>
    <s v="RECTIFICAR"/>
    <s v="PULIR"/>
    <m/>
    <m/>
    <m/>
    <s v="COMPLETO PARA ARMADO"/>
    <s v="RELLENADO CILINDRO"/>
  </r>
  <r>
    <x v="773"/>
    <x v="0"/>
    <x v="12"/>
    <s v="SI"/>
    <s v="KOMATSU"/>
    <x v="3"/>
    <s v="LH"/>
    <s v="HT020"/>
    <s v="EM0241"/>
    <s v="TRENV000012548"/>
    <m/>
    <m/>
    <n v="101207596"/>
    <s v="NO"/>
    <s v="TL04-003950"/>
    <d v="2025-03-07T00:00:00"/>
    <s v="LUIS CHOQUE"/>
    <m/>
    <m/>
    <m/>
    <m/>
    <s v="322125-E"/>
    <m/>
    <x v="138"/>
    <n v="12"/>
    <d v="2025-03-19T00:00:00"/>
    <n v="24"/>
    <s v="322125-C"/>
    <n v="2783.14"/>
    <d v="2025-03-29T00:00:00"/>
    <n v="11"/>
    <m/>
    <n v="4400612771"/>
    <n v="1"/>
    <d v="2025-05-15T00:00:00"/>
    <x v="215"/>
    <s v="EN TIEMPO"/>
    <n v="48"/>
    <s v="322125-IF"/>
    <s v="EG07-002194"/>
    <s v="F001-002486"/>
    <d v="2025-05-16T00:00:00"/>
    <n v="81"/>
    <x v="1"/>
    <n v="326"/>
    <x v="1"/>
    <s v="RELLENADO, BARRENADO, BRUÑIDO"/>
    <s v="RELLENADO, CROMADO, BARRENADO"/>
    <s v="PULIR"/>
    <s v="PULIR"/>
    <m/>
    <m/>
    <m/>
    <s v="COMPLETO PARA ARMADO"/>
    <m/>
  </r>
  <r>
    <x v="774"/>
    <x v="0"/>
    <x v="4"/>
    <s v="SI"/>
    <s v="KOMATSU"/>
    <x v="3"/>
    <s v="RH"/>
    <s v="HT011"/>
    <s v="PC1116"/>
    <s v="TRENV00012521"/>
    <m/>
    <m/>
    <n v="101258722"/>
    <s v="NO"/>
    <s v="TL04-003950"/>
    <d v="2025-04-04T00:00:00"/>
    <s v="LUIS CHOQUE"/>
    <m/>
    <m/>
    <m/>
    <m/>
    <s v="322225-E"/>
    <m/>
    <x v="138"/>
    <n v="40"/>
    <d v="2025-04-07T00:00:00"/>
    <n v="43"/>
    <s v="322225-C"/>
    <n v="3714.15"/>
    <d v="2025-04-21T00:00:00"/>
    <n v="15"/>
    <m/>
    <n v="4400612780"/>
    <n v="1"/>
    <d v="2025-05-09T00:00:00"/>
    <x v="221"/>
    <s v="DEMORA"/>
    <n v="26"/>
    <s v="322225-IF"/>
    <s v="EG07-002201"/>
    <s v="F001-002489"/>
    <d v="2025-05-16T00:00:00"/>
    <n v="82"/>
    <x v="1"/>
    <n v="326"/>
    <x v="1"/>
    <m/>
    <m/>
    <m/>
    <m/>
    <m/>
    <m/>
    <m/>
    <s v="COMPLETO PARA ARMADO"/>
    <m/>
  </r>
  <r>
    <x v="775"/>
    <x v="0"/>
    <x v="15"/>
    <s v="SI"/>
    <s v="KOMATSU"/>
    <x v="10"/>
    <s v="RH"/>
    <s v="DZ007"/>
    <s v="707-G300-180SG"/>
    <s v="TRENV000012495"/>
    <m/>
    <n v="10000"/>
    <n v="101158259"/>
    <s v="NO"/>
    <s v="TL04-003950"/>
    <d v="2025-03-08T00:00:00"/>
    <s v="JIMMY CUBA"/>
    <m/>
    <m/>
    <m/>
    <m/>
    <s v="322325-E"/>
    <m/>
    <x v="138"/>
    <n v="13"/>
    <d v="2025-03-21T00:00:00"/>
    <n v="26"/>
    <s v="322325-C"/>
    <n v="10962.82"/>
    <d v="2025-03-29T00:00:00"/>
    <n v="9"/>
    <m/>
    <n v="4400612743"/>
    <n v="1"/>
    <d v="2025-06-13T00:00:00"/>
    <x v="224"/>
    <s v="DEMORA"/>
    <n v="82"/>
    <s v="322325-IF"/>
    <s v="EG07-002292"/>
    <s v="F001-002540"/>
    <d v="2025-06-20T00:00:00"/>
    <n v="115"/>
    <x v="1"/>
    <n v="326"/>
    <x v="4"/>
    <s v="BRUÑIDO"/>
    <s v="CROMADO"/>
    <s v="PULIR"/>
    <s v="CAMBIO"/>
    <m/>
    <m/>
    <m/>
    <s v="08 DE MAYO"/>
    <s v="RELLENADO CILINDRO"/>
  </r>
  <r>
    <x v="776"/>
    <x v="0"/>
    <x v="3"/>
    <s v="SI"/>
    <s v="KOMATSU"/>
    <x v="3"/>
    <s v="LH"/>
    <s v="HT043"/>
    <s v="PC2732"/>
    <s v="TRENV00012548"/>
    <m/>
    <n v="30000"/>
    <n v="101256977"/>
    <s v="NO"/>
    <s v="TL04-003950"/>
    <d v="2025-03-17T00:00:00"/>
    <s v="JIMMY CUBA"/>
    <m/>
    <m/>
    <m/>
    <m/>
    <s v="322425-E"/>
    <m/>
    <x v="138"/>
    <n v="22"/>
    <d v="2025-03-07T00:00:00"/>
    <n v="12"/>
    <s v="322425-C"/>
    <n v="5489.15"/>
    <d v="2025-03-08T00:00:00"/>
    <n v="2"/>
    <m/>
    <n v="4400612749"/>
    <n v="1"/>
    <d v="2025-05-09T00:00:00"/>
    <x v="217"/>
    <s v="DEMORA"/>
    <n v="66"/>
    <s v="322425-IF"/>
    <s v="EG07-002180"/>
    <s v="F001-002477"/>
    <d v="2025-05-16T00:00:00"/>
    <n v="78"/>
    <x v="1"/>
    <n v="326"/>
    <x v="1"/>
    <s v="BRUÑIDO"/>
    <m/>
    <s v="PULIR"/>
    <s v="PULIR"/>
    <m/>
    <m/>
    <m/>
    <s v="COMPLETO PARA ARMADO"/>
    <m/>
  </r>
  <r>
    <x v="777"/>
    <x v="0"/>
    <x v="5"/>
    <s v="SI"/>
    <s v="KOMATSU"/>
    <x v="3"/>
    <s v="LH"/>
    <s v="HT001"/>
    <s v="EM8844"/>
    <s v="TRENV00012518"/>
    <m/>
    <m/>
    <n v="101257410"/>
    <s v="NO"/>
    <s v="TL04-003950"/>
    <d v="2025-03-17T00:00:00"/>
    <s v="JIMMY CUBA"/>
    <m/>
    <m/>
    <m/>
    <m/>
    <s v="322525-E"/>
    <m/>
    <x v="138"/>
    <n v="22"/>
    <d v="2025-03-07T00:00:00"/>
    <n v="12"/>
    <s v="322525-C"/>
    <n v="18647.23"/>
    <d v="2025-03-12T00:00:00"/>
    <n v="6"/>
    <m/>
    <n v="4400612738"/>
    <n v="1"/>
    <d v="2025-05-09T00:00:00"/>
    <x v="217"/>
    <s v="DEMORA"/>
    <n v="62"/>
    <s v="322525-IF"/>
    <s v="EG07-002181"/>
    <s v="F001-002478"/>
    <d v="2025-05-16T00:00:00"/>
    <n v="78"/>
    <x v="1"/>
    <n v="326"/>
    <x v="4"/>
    <s v="RELLENADO, BRUÑIDO, BARRENADO"/>
    <s v="RELLENADO, CROMADO, BARRENADO"/>
    <s v="PULIR"/>
    <s v="PULIR"/>
    <m/>
    <m/>
    <m/>
    <s v="08 DE MAYO"/>
    <m/>
  </r>
  <r>
    <x v="778"/>
    <x v="0"/>
    <x v="5"/>
    <s v="SI"/>
    <s v="KOMATSU"/>
    <x v="3"/>
    <s v="RH"/>
    <s v="HT039"/>
    <s v="EM8844"/>
    <s v="TRENV00012545"/>
    <m/>
    <m/>
    <n v="101257409"/>
    <s v="NO"/>
    <s v="TL04-003950"/>
    <d v="2025-03-17T00:00:00"/>
    <s v="JIMMY CUBA"/>
    <m/>
    <m/>
    <m/>
    <m/>
    <s v="322625-E"/>
    <m/>
    <x v="138"/>
    <n v="22"/>
    <d v="2025-03-07T00:00:00"/>
    <n v="12"/>
    <s v="322625-C"/>
    <n v="18647.23"/>
    <d v="2025-03-08T00:00:00"/>
    <n v="2"/>
    <m/>
    <n v="4400612740"/>
    <n v="1"/>
    <d v="2025-05-09T00:00:00"/>
    <x v="217"/>
    <s v="DEMORA"/>
    <n v="66"/>
    <s v="322625-IF"/>
    <s v="EG07-002182"/>
    <s v="F001-002479"/>
    <d v="2025-05-16T00:00:00"/>
    <n v="78"/>
    <x v="1"/>
    <n v="326"/>
    <x v="1"/>
    <s v="RELLENADO, BRUÑIDO, BARRENADO"/>
    <s v="RELLENADO, CROMADO, BARRENADO"/>
    <s v="PULIR"/>
    <s v="PULIR"/>
    <m/>
    <m/>
    <m/>
    <s v="COMPLETO PARA ARMADO"/>
    <m/>
  </r>
  <r>
    <x v="779"/>
    <x v="0"/>
    <x v="65"/>
    <s v="SI"/>
    <s v="WBM"/>
    <x v="9"/>
    <m/>
    <s v="CR001"/>
    <s v="80111CO"/>
    <s v="TRENV00011742"/>
    <m/>
    <m/>
    <n v="200922922"/>
    <s v="NO"/>
    <s v="TL04-003950"/>
    <d v="2025-04-04T00:00:00"/>
    <s v="LUIS CHOQUE"/>
    <m/>
    <m/>
    <m/>
    <m/>
    <s v="322725-E"/>
    <m/>
    <x v="138"/>
    <n v="40"/>
    <d v="2025-04-08T00:00:00"/>
    <n v="44"/>
    <s v="322725-C"/>
    <n v="2428.3200000000002"/>
    <d v="2025-04-21T00:00:00"/>
    <n v="14"/>
    <m/>
    <n v="4400612454"/>
    <n v="1"/>
    <d v="2025-05-19T00:00:00"/>
    <x v="220"/>
    <s v="EN TIEMPO"/>
    <n v="29"/>
    <s v="322725-IF"/>
    <s v="EG07-002203"/>
    <s v="F001-002496"/>
    <d v="2025-05-22T00:00:00"/>
    <n v="85"/>
    <x v="1"/>
    <n v="326"/>
    <x v="4"/>
    <m/>
    <m/>
    <m/>
    <m/>
    <m/>
    <m/>
    <m/>
    <s v="COMPLETO PARA ARMADO"/>
    <m/>
  </r>
  <r>
    <x v="780"/>
    <x v="0"/>
    <x v="14"/>
    <s v="SI"/>
    <s v="CATERPILLAR"/>
    <x v="0"/>
    <s v="LH"/>
    <s v="GR001"/>
    <n v="5530359"/>
    <s v="TRENV00012257"/>
    <m/>
    <m/>
    <n v="101257029"/>
    <s v="NO"/>
    <s v="TL04-003950"/>
    <d v="2025-03-07T00:00:00"/>
    <s v="LUIS CHOQUE"/>
    <m/>
    <m/>
    <m/>
    <m/>
    <s v="322825-E"/>
    <m/>
    <x v="138"/>
    <n v="12"/>
    <d v="2025-03-21T00:00:00"/>
    <n v="26"/>
    <s v="322825-C"/>
    <n v="4160.51"/>
    <d v="2025-03-29T00:00:00"/>
    <n v="9"/>
    <m/>
    <n v="4400612455"/>
    <s v="MEDIA"/>
    <d v="2025-04-25T00:00:00"/>
    <x v="189"/>
    <s v="EN TIEMPO"/>
    <n v="25"/>
    <s v="322825-IF"/>
    <s v="EG07-002126"/>
    <s v="F001-002452"/>
    <d v="2025-04-25T00:00:00"/>
    <n v="58"/>
    <x v="1"/>
    <n v="326"/>
    <x v="1"/>
    <s v="BRUÑIDO"/>
    <s v="CROMADO"/>
    <s v="PULIR"/>
    <s v="PULIR"/>
    <m/>
    <m/>
    <m/>
    <m/>
    <m/>
  </r>
  <r>
    <x v="781"/>
    <x v="0"/>
    <x v="8"/>
    <s v="SI"/>
    <s v="CATERPILLAR"/>
    <x v="6"/>
    <s v="LH"/>
    <s v="RT003"/>
    <s v="516-8027"/>
    <s v="TRENV00012263"/>
    <m/>
    <m/>
    <n v="101258893"/>
    <s v="NO"/>
    <s v="TL04-003950"/>
    <d v="2025-03-11T00:00:00"/>
    <s v="LUIS CHOQUE"/>
    <m/>
    <m/>
    <m/>
    <m/>
    <s v="322925-E"/>
    <m/>
    <x v="138"/>
    <n v="16"/>
    <d v="2025-03-12T00:00:00"/>
    <n v="17"/>
    <s v="322925-C"/>
    <n v="6552.66"/>
    <d v="2025-04-25T00:00:00"/>
    <n v="45"/>
    <m/>
    <n v="4400612459"/>
    <s v="ALTA"/>
    <d v="2025-04-09T00:00:00"/>
    <x v="126"/>
    <s v="EN TIEMPO"/>
    <n v="-15"/>
    <s v="322925-IF"/>
    <s v="EG07-002088"/>
    <s v="F001-002457"/>
    <d v="2025-04-29T00:00:00"/>
    <n v="45"/>
    <x v="1"/>
    <n v="326"/>
    <x v="4"/>
    <s v="CAMBIO"/>
    <s v="CAMBIO"/>
    <s v="RECTIFICAR"/>
    <s v="PULIR"/>
    <m/>
    <m/>
    <m/>
    <m/>
    <m/>
  </r>
  <r>
    <x v="782"/>
    <x v="0"/>
    <x v="31"/>
    <s v="SI"/>
    <s v="CATERPILLAR"/>
    <x v="0"/>
    <s v="LH"/>
    <s v="GR002"/>
    <s v="605-8793"/>
    <s v="TRENV00012260"/>
    <n v="435"/>
    <n v="10000"/>
    <n v="101258184"/>
    <s v="SI"/>
    <s v="TL04-003950"/>
    <d v="2025-03-07T00:00:00"/>
    <s v="LUIS CHOQUE"/>
    <m/>
    <m/>
    <m/>
    <m/>
    <s v="323025-E"/>
    <m/>
    <x v="138"/>
    <n v="12"/>
    <d v="2025-03-24T00:00:00"/>
    <n v="29"/>
    <s v="323025-C"/>
    <n v="2633.65"/>
    <d v="2025-04-21T00:00:00"/>
    <n v="29"/>
    <m/>
    <n v="4400612457"/>
    <n v="1"/>
    <d v="2025-05-09T00:00:00"/>
    <x v="217"/>
    <s v="DEMORA"/>
    <n v="22"/>
    <s v="323025-IF"/>
    <s v="EG07-002183"/>
    <s v="F001-002480"/>
    <d v="2025-05-16T00:00:00"/>
    <n v="78"/>
    <x v="1"/>
    <n v="326"/>
    <x v="4"/>
    <m/>
    <m/>
    <m/>
    <m/>
    <m/>
    <m/>
    <m/>
    <s v="COMPLETO PARA ARMADO"/>
    <m/>
  </r>
  <r>
    <x v="783"/>
    <x v="1"/>
    <x v="14"/>
    <s v="NO"/>
    <s v="CATERPILLAR"/>
    <x v="0"/>
    <m/>
    <s v="EQ7111"/>
    <n v="2767646"/>
    <s v="SAP4266404"/>
    <n v="9442"/>
    <n v="15000"/>
    <s v="ID S250243-1"/>
    <s v="NO"/>
    <s v="EG07-0013828"/>
    <d v="2025-03-07T00:00:00"/>
    <s v="LUIS CHOQUE"/>
    <m/>
    <m/>
    <m/>
    <m/>
    <s v="323125-E"/>
    <m/>
    <x v="139"/>
    <n v="10"/>
    <d v="2025-04-01T00:00:00"/>
    <n v="35"/>
    <s v="323125-C"/>
    <n v="2528.69"/>
    <d v="2025-05-20T00:00:00"/>
    <n v="50"/>
    <m/>
    <n v="4500562993"/>
    <s v="ALTA"/>
    <d v="2025-05-07T00:00:00"/>
    <x v="223"/>
    <s v="DEMORA"/>
    <n v="1"/>
    <s v="323125-IF"/>
    <s v="EG07-002209"/>
    <s v="F001-002499"/>
    <d v="2025-05-22T00:00:00"/>
    <n v="84"/>
    <x v="1"/>
    <n v="324"/>
    <x v="1"/>
    <m/>
    <m/>
    <m/>
    <m/>
    <m/>
    <m/>
    <m/>
    <s v="COMPLETO PARA ARMADO"/>
    <m/>
  </r>
  <r>
    <x v="784"/>
    <x v="1"/>
    <x v="3"/>
    <s v="NO"/>
    <s v="KOMATSU"/>
    <x v="3"/>
    <s v="POS2"/>
    <s v="EQ3110"/>
    <s v="PC2732"/>
    <s v="SAP4268612"/>
    <m/>
    <m/>
    <s v="ID S240243-2"/>
    <s v="NO"/>
    <s v="EG07-0013828"/>
    <d v="2025-04-04T00:00:00"/>
    <s v="LUIS CHOQUE"/>
    <m/>
    <m/>
    <m/>
    <m/>
    <s v="323225-E"/>
    <m/>
    <x v="139"/>
    <n v="38"/>
    <d v="2025-04-07T00:00:00"/>
    <n v="41"/>
    <s v="323225-C"/>
    <n v="6629.72"/>
    <d v="2025-05-27T00:00:00"/>
    <n v="51"/>
    <m/>
    <n v="4500562989"/>
    <s v="ALTA"/>
    <d v="2025-05-27T00:00:00"/>
    <x v="195"/>
    <s v="DEMORA"/>
    <n v="2"/>
    <s v="323225-IF"/>
    <s v="EG07-002232"/>
    <s v="F001-002513"/>
    <d v="2025-05-30T00:00:00"/>
    <n v="92"/>
    <x v="1"/>
    <n v="324"/>
    <x v="1"/>
    <m/>
    <m/>
    <m/>
    <m/>
    <m/>
    <m/>
    <m/>
    <s v="COMPLETO PARA ARMADO"/>
    <m/>
  </r>
  <r>
    <x v="785"/>
    <x v="1"/>
    <x v="11"/>
    <s v="SI"/>
    <s v="KOMATSU"/>
    <x v="3"/>
    <s v="RH"/>
    <s v="EQ3115"/>
    <s v="EM8355"/>
    <s v="SAP3333249"/>
    <n v="33010"/>
    <n v="30000"/>
    <s v="ID S250243-3"/>
    <s v="NO"/>
    <s v="EG07-0013828"/>
    <d v="2025-03-08T00:00:00"/>
    <s v="LUIS CHOQUE"/>
    <m/>
    <m/>
    <m/>
    <m/>
    <s v="323325-E"/>
    <m/>
    <x v="139"/>
    <n v="11"/>
    <d v="2025-03-21T00:00:00"/>
    <n v="24"/>
    <s v="323325-C"/>
    <n v="13874.19"/>
    <d v="2025-05-27T00:00:00"/>
    <n v="68"/>
    <m/>
    <n v="4500563006"/>
    <s v="ALTA"/>
    <d v="2025-05-27T00:00:00"/>
    <x v="195"/>
    <s v="DEMORA"/>
    <n v="2"/>
    <s v="323325-IF"/>
    <s v="EG07-002234"/>
    <s v="F001-002514"/>
    <d v="2025-05-30T00:00:00"/>
    <n v="92"/>
    <x v="1"/>
    <n v="324"/>
    <x v="1"/>
    <s v="RELLENADO, BRUÑIDO, BARRENADO"/>
    <s v="RELLENADO, CROMADO, BARRENADO"/>
    <s v="PULIR"/>
    <s v="PULIR"/>
    <s v="CROMAR"/>
    <s v="CROMAR"/>
    <m/>
    <s v="COMPLETO PARA ARMADO"/>
    <m/>
  </r>
  <r>
    <x v="786"/>
    <x v="1"/>
    <x v="12"/>
    <s v="SI"/>
    <s v="KOMATSU"/>
    <x v="20"/>
    <s v="LH"/>
    <s v="EQ3152"/>
    <s v="EL7952"/>
    <s v="SAP4240778"/>
    <n v="13276"/>
    <n v="15000"/>
    <s v="ID S250243-4"/>
    <s v="NO"/>
    <s v="EG07-0013828"/>
    <d v="2025-03-07T00:00:00"/>
    <s v="LUIS CHOQUE"/>
    <m/>
    <m/>
    <m/>
    <m/>
    <s v="323425-E"/>
    <m/>
    <x v="139"/>
    <n v="10"/>
    <d v="2025-03-21T00:00:00"/>
    <n v="24"/>
    <s v="323425-C"/>
    <n v="3815.6"/>
    <d v="2025-05-27T00:00:00"/>
    <n v="68"/>
    <m/>
    <n v="4500563009"/>
    <s v="ALTA"/>
    <d v="2025-05-27T00:00:00"/>
    <x v="207"/>
    <s v="DEMORA"/>
    <n v="4"/>
    <s v="323425-IF"/>
    <s v="EG07-002245"/>
    <s v="F001-002569"/>
    <d v="2025-06-27T00:00:00"/>
    <n v="94"/>
    <x v="1"/>
    <n v="324"/>
    <x v="4"/>
    <s v="CAMBIO DE CILINDRO "/>
    <s v="CAMBIO DE VASTAGO"/>
    <s v="PULIR"/>
    <s v="PULIR"/>
    <m/>
    <m/>
    <m/>
    <s v="COMPLETO PARA ARMADO"/>
    <m/>
  </r>
  <r>
    <x v="787"/>
    <x v="1"/>
    <x v="5"/>
    <s v="NO"/>
    <s v="CATERPILLAR"/>
    <x v="7"/>
    <s v="RH"/>
    <s v="EQ3089"/>
    <n v="1063722"/>
    <s v="SAP3570958"/>
    <n v="31799"/>
    <n v="25000"/>
    <s v="ID S250233-1"/>
    <s v="NO"/>
    <s v="EG07-0013828"/>
    <d v="2025-04-03T00:00:00"/>
    <s v="LUIS CHOQUE"/>
    <m/>
    <m/>
    <m/>
    <m/>
    <s v="323525-E"/>
    <m/>
    <x v="139"/>
    <n v="37"/>
    <d v="2025-04-10T00:00:00"/>
    <n v="44"/>
    <s v="323525-C"/>
    <n v="34831.870000000003"/>
    <d v="2025-06-25T00:00:00"/>
    <n v="77"/>
    <d v="2025-04-22T00:00:00"/>
    <n v="4500562057"/>
    <s v="ALTA"/>
    <d v="2025-06-09T00:00:00"/>
    <x v="225"/>
    <s v="DEMORA"/>
    <n v="2"/>
    <s v="323525-IF"/>
    <s v="EG07-002327"/>
    <s v="F001-002553"/>
    <d v="2025-06-27T00:00:00"/>
    <n v="121"/>
    <x v="1"/>
    <n v="56"/>
    <x v="4"/>
    <m/>
    <m/>
    <m/>
    <m/>
    <m/>
    <m/>
    <m/>
    <s v="COMPLETO PARA ARMADO"/>
    <m/>
  </r>
  <r>
    <x v="788"/>
    <x v="0"/>
    <x v="46"/>
    <s v="SI"/>
    <s v="CATERPILLAR"/>
    <x v="0"/>
    <s v="RH"/>
    <s v="GR002"/>
    <s v="271-9322"/>
    <s v="TRENV00012480"/>
    <m/>
    <n v="6000"/>
    <n v="101259853"/>
    <s v="NO"/>
    <s v="TL02-0001509"/>
    <d v="2025-03-17T00:00:00"/>
    <s v="LUIS HUERTA"/>
    <m/>
    <m/>
    <m/>
    <m/>
    <s v="323625-E"/>
    <m/>
    <x v="139"/>
    <n v="20"/>
    <d v="2025-03-07T00:00:00"/>
    <n v="10"/>
    <s v="323625-C"/>
    <n v="18781.59"/>
    <d v="2025-03-08T00:00:00"/>
    <n v="2"/>
    <m/>
    <n v="4400614127"/>
    <n v="1"/>
    <d v="2025-04-30T00:00:00"/>
    <x v="215"/>
    <s v="DEMORA"/>
    <n v="69"/>
    <s v="323625-IF"/>
    <s v="EG07-002195"/>
    <s v="F001-002487"/>
    <d v="2025-05-16T00:00:00"/>
    <n v="79"/>
    <x v="1"/>
    <n v="324"/>
    <x v="1"/>
    <m/>
    <m/>
    <m/>
    <m/>
    <m/>
    <m/>
    <s v="PULIR "/>
    <s v="09 DE MAYO"/>
    <m/>
  </r>
  <r>
    <x v="789"/>
    <x v="0"/>
    <x v="8"/>
    <s v="SI"/>
    <s v="CATERPILLAR"/>
    <x v="5"/>
    <s v="RH"/>
    <s v="DZ012"/>
    <s v="517-3766"/>
    <s v="TRENV00012854"/>
    <m/>
    <n v="12000"/>
    <n v="101263037"/>
    <s v="SI"/>
    <s v="TL02-0001509"/>
    <d v="2025-04-07T00:00:00"/>
    <s v="LUIS CHOQUE"/>
    <m/>
    <m/>
    <m/>
    <m/>
    <s v="323725-E"/>
    <m/>
    <x v="139"/>
    <n v="41"/>
    <d v="2025-04-10T00:00:00"/>
    <n v="44"/>
    <s v="323725-C"/>
    <n v="9160.7999999999993"/>
    <d v="2025-04-21T00:00:00"/>
    <n v="12"/>
    <m/>
    <n v="4400614121"/>
    <n v="1"/>
    <d v="2025-04-30T00:00:00"/>
    <x v="209"/>
    <s v="EN TIEMPO"/>
    <n v="10"/>
    <s v="323725-IF"/>
    <s v="EG07-002155"/>
    <s v="F001-002497"/>
    <d v="2025-05-22T00:00:00"/>
    <n v="64"/>
    <x v="1"/>
    <n v="324"/>
    <x v="4"/>
    <m/>
    <m/>
    <m/>
    <m/>
    <m/>
    <m/>
    <m/>
    <s v="07 DE MAYO"/>
    <m/>
  </r>
  <r>
    <x v="790"/>
    <x v="1"/>
    <x v="15"/>
    <s v="SI"/>
    <s v="CATERPILLAR"/>
    <x v="6"/>
    <s v="LH"/>
    <s v="EQ6135"/>
    <n v="5025819"/>
    <s v="SAP4003676"/>
    <n v="7200"/>
    <n v="8000"/>
    <s v="ID S250254-1"/>
    <s v="NO"/>
    <s v="EG07-0013888"/>
    <d v="2025-03-07T00:00:00"/>
    <s v="LUIS CHOQUE"/>
    <m/>
    <m/>
    <m/>
    <m/>
    <s v="323825-E"/>
    <m/>
    <x v="140"/>
    <n v="8"/>
    <d v="2025-03-21T00:00:00"/>
    <n v="22"/>
    <s v="323825-C"/>
    <n v="5799.77"/>
    <d v="2025-05-20T00:00:00"/>
    <n v="61"/>
    <m/>
    <n v="4500563326"/>
    <s v="ALTA"/>
    <d v="2025-04-29T00:00:00"/>
    <x v="217"/>
    <s v="DEMORA"/>
    <n v="-7"/>
    <s v="323825-IF"/>
    <s v="EG07-002186"/>
    <s v="F001-002500"/>
    <d v="2025-05-22T00:00:00"/>
    <n v="74"/>
    <x v="1"/>
    <n v="322"/>
    <x v="4"/>
    <s v="CAMBIO DE CILINDRO "/>
    <s v="CAMBIO DE VASTAGO "/>
    <s v="RECTIFICAR"/>
    <s v="PULIR"/>
    <m/>
    <m/>
    <m/>
    <s v="COMPLETO PARA ARMADO"/>
    <m/>
  </r>
  <r>
    <x v="791"/>
    <x v="1"/>
    <x v="12"/>
    <s v="SI"/>
    <s v="CATERPILLAR"/>
    <x v="7"/>
    <s v="RH"/>
    <s v="EQ3086"/>
    <s v="9T-8912"/>
    <s v="SAP4288834"/>
    <n v="20605"/>
    <n v="18000"/>
    <s v="ID S250266-1"/>
    <s v="NO"/>
    <s v="EG07-0013888"/>
    <d v="2025-04-03T00:00:00"/>
    <s v="JIMMY CUBA"/>
    <m/>
    <m/>
    <m/>
    <m/>
    <s v="323925-E"/>
    <m/>
    <x v="140"/>
    <n v="35"/>
    <d v="2025-04-10T00:00:00"/>
    <n v="42"/>
    <s v="323925-C"/>
    <n v="7781.45"/>
    <d v="2025-06-25T00:00:00"/>
    <n v="77"/>
    <m/>
    <n v="4500563677"/>
    <s v="ALTA"/>
    <d v="2025-05-07T00:00:00"/>
    <x v="211"/>
    <s v="EN TIEMPO"/>
    <n v="-48"/>
    <s v="323925-IF"/>
    <s v="EG07-002170"/>
    <s v="F001-002554"/>
    <d v="2025-06-27T00:00:00"/>
    <n v="69"/>
    <x v="1"/>
    <n v="322"/>
    <x v="4"/>
    <m/>
    <m/>
    <m/>
    <m/>
    <m/>
    <m/>
    <m/>
    <s v="COMPLETO PARA ARMADO"/>
    <m/>
  </r>
  <r>
    <x v="792"/>
    <x v="1"/>
    <x v="3"/>
    <s v="SI"/>
    <s v="CATERPILLAR"/>
    <x v="2"/>
    <s v="POS1"/>
    <s v="EQ3158"/>
    <n v="2777219"/>
    <s v="SAP4173968"/>
    <n v="17000"/>
    <n v="16000"/>
    <s v="ID S250063-1"/>
    <s v="NO"/>
    <s v="EG07-013955"/>
    <d v="2025-03-07T00:00:00"/>
    <s v="LUIS CHOQUE"/>
    <m/>
    <m/>
    <m/>
    <m/>
    <s v="324025-E"/>
    <m/>
    <x v="141"/>
    <n v="2"/>
    <d v="2025-04-28T00:00:00"/>
    <n v="54"/>
    <s v="324025-C"/>
    <n v="5627.83"/>
    <d v="2025-10-01T00:00:00"/>
    <n v="157"/>
    <d v="2025-07-20T00:00:00"/>
    <n v="4500555127"/>
    <s v="MEDIA"/>
    <d v="2025-07-20T00:00:00"/>
    <x v="226"/>
    <s v="DEMORA"/>
    <n v="2"/>
    <s v="324025-IF"/>
    <s v="EG07-002600"/>
    <s v="F001-002741"/>
    <d v="2025-10-10T00:00:00"/>
    <n v="211"/>
    <x v="1"/>
    <n v="137"/>
    <x v="4"/>
    <m/>
    <m/>
    <m/>
    <m/>
    <m/>
    <m/>
    <m/>
    <s v="REPUESTOS COMPLETOS"/>
    <m/>
  </r>
  <r>
    <x v="793"/>
    <x v="1"/>
    <x v="5"/>
    <s v="SI"/>
    <s v="KOMATSU"/>
    <x v="3"/>
    <s v="RH"/>
    <s v="EQ3118"/>
    <s v="EM8844"/>
    <s v="SAP4003894"/>
    <n v="20203"/>
    <n v="30000"/>
    <s v="ID S250277-3"/>
    <s v="NO"/>
    <s v="EG07-0014027"/>
    <d v="2025-04-01T00:00:00"/>
    <s v="GABRIEL GALLEGOS"/>
    <m/>
    <m/>
    <m/>
    <m/>
    <s v="324125-E"/>
    <m/>
    <x v="142"/>
    <n v="22"/>
    <d v="2025-04-22T00:00:00"/>
    <n v="43"/>
    <s v="324125-C"/>
    <n v="9463.6"/>
    <d v="2025-06-27T00:00:00"/>
    <n v="67"/>
    <m/>
    <n v="4500564462"/>
    <s v="ALTA"/>
    <d v="2025-06-10T00:00:00"/>
    <x v="227"/>
    <s v="DEMORA"/>
    <n v="4"/>
    <s v="324125-IF"/>
    <s v="EG07-002346"/>
    <s v="F001-002580"/>
    <d v="2025-07-04T00:00:00"/>
    <n v="112"/>
    <x v="1"/>
    <n v="311"/>
    <x v="1"/>
    <m/>
    <m/>
    <m/>
    <m/>
    <m/>
    <m/>
    <m/>
    <s v="REPUESTOS COMPLETOS"/>
    <m/>
  </r>
  <r>
    <x v="794"/>
    <x v="1"/>
    <x v="8"/>
    <s v="SI"/>
    <s v="CATERPILLAR"/>
    <x v="5"/>
    <s v="LH"/>
    <s v="EQ6109"/>
    <n v="3672259"/>
    <s v="SAP4304845"/>
    <n v="5710"/>
    <n v="10000"/>
    <s v="ID S250296-1"/>
    <s v="NO"/>
    <s v="EG07-0014027"/>
    <d v="2025-04-07T00:00:00"/>
    <s v="LUIS CHOQUE"/>
    <m/>
    <m/>
    <m/>
    <m/>
    <s v="324225-E"/>
    <m/>
    <x v="142"/>
    <n v="28"/>
    <d v="2025-04-10T00:00:00"/>
    <n v="31"/>
    <s v="324225-C"/>
    <n v="7241.71"/>
    <d v="2025-05-26T00:00:00"/>
    <n v="47"/>
    <d v="2025-05-07T00:00:00"/>
    <n v="4500565031"/>
    <s v="ALTA"/>
    <d v="2025-06-24T00:00:00"/>
    <x v="228"/>
    <s v="DEMORA"/>
    <n v="33"/>
    <s v="324225-IF"/>
    <s v="EG07-002337"/>
    <s v="F001-002570"/>
    <d v="2025-06-30T00:00:00"/>
    <n v="109"/>
    <x v="1"/>
    <n v="58"/>
    <x v="4"/>
    <m/>
    <m/>
    <m/>
    <m/>
    <m/>
    <m/>
    <m/>
    <s v="TUBO Y BARRA COMPLETO REPUESTOS 7/5"/>
    <m/>
  </r>
  <r>
    <x v="795"/>
    <x v="1"/>
    <x v="14"/>
    <s v="SI"/>
    <s v="CATERPILLAR"/>
    <x v="0"/>
    <s v="LH"/>
    <s v="EQ7112"/>
    <n v="5530359"/>
    <s v="SAP4302925"/>
    <n v="24051"/>
    <n v="15000"/>
    <s v="ID S250296-2"/>
    <s v="NO"/>
    <s v="EG07-0014027"/>
    <d v="2025-04-03T00:00:00"/>
    <s v="JIMMY CUBA"/>
    <m/>
    <m/>
    <m/>
    <m/>
    <s v="324325-E"/>
    <m/>
    <x v="142"/>
    <n v="24"/>
    <d v="2025-04-10T00:00:00"/>
    <n v="31"/>
    <s v="324325-C"/>
    <n v="2725.28"/>
    <d v="2025-05-26T00:00:00"/>
    <n v="47"/>
    <m/>
    <n v="4500565032"/>
    <s v="ALTA"/>
    <d v="2025-06-02T00:00:00"/>
    <x v="229"/>
    <s v="DEMORA"/>
    <n v="10"/>
    <s v="324325-IF"/>
    <s v="EG07-002254"/>
    <s v="F001-002529"/>
    <d v="2025-06-16T00:00:00"/>
    <n v="86"/>
    <x v="1"/>
    <n v="311"/>
    <x v="4"/>
    <m/>
    <m/>
    <m/>
    <m/>
    <m/>
    <m/>
    <m/>
    <s v="07 DE MAYO"/>
    <s v="RELLENADO CILINDRO"/>
  </r>
  <r>
    <x v="796"/>
    <x v="1"/>
    <x v="12"/>
    <s v="SI"/>
    <s v="CATERPILLAR"/>
    <x v="0"/>
    <s v="LH"/>
    <s v="EQ7105"/>
    <s v="270-8686"/>
    <s v="SAP4261114"/>
    <n v="4037"/>
    <n v="13000"/>
    <s v="ID S250277-1"/>
    <s v="NO"/>
    <s v="EG07-0014027"/>
    <d v="2025-04-01T00:00:00"/>
    <s v="LUIS CHOQUE"/>
    <m/>
    <m/>
    <m/>
    <m/>
    <s v="324425-E"/>
    <m/>
    <x v="142"/>
    <n v="22"/>
    <d v="2025-04-07T00:00:00"/>
    <n v="28"/>
    <s v="324425-C"/>
    <n v="4259.5200000000004"/>
    <d v="2025-05-05T00:00:00"/>
    <n v="29"/>
    <m/>
    <n v="4500564447"/>
    <s v="ALTA"/>
    <d v="2025-05-02T00:00:00"/>
    <x v="230"/>
    <s v="EN TIEMPO"/>
    <n v="-2"/>
    <s v="324425-IF"/>
    <s v="EG07-002159"/>
    <s v="F001-002468"/>
    <m/>
    <n v="53"/>
    <x v="1"/>
    <n v="311"/>
    <x v="4"/>
    <m/>
    <m/>
    <m/>
    <m/>
    <m/>
    <m/>
    <m/>
    <s v="COMPLETO PARA ARMADO"/>
    <m/>
  </r>
  <r>
    <x v="797"/>
    <x v="1"/>
    <x v="12"/>
    <s v="SI"/>
    <s v="CATERPILLAR"/>
    <x v="11"/>
    <s v="LH"/>
    <s v="EQ7107"/>
    <s v="489-2403"/>
    <s v="SAP4294268"/>
    <n v="15931"/>
    <n v="13000"/>
    <s v="ID S250277-2"/>
    <s v="NO"/>
    <s v="EG07-0014027"/>
    <d v="2025-04-01T00:00:00"/>
    <s v="LUIS CHOQUE"/>
    <m/>
    <m/>
    <m/>
    <m/>
    <s v="324525-E"/>
    <m/>
    <x v="142"/>
    <n v="22"/>
    <d v="2025-04-07T00:00:00"/>
    <n v="28"/>
    <s v="324525-C"/>
    <n v="3875.143"/>
    <d v="2025-05-20T00:00:00"/>
    <n v="44"/>
    <m/>
    <n v="4500564448"/>
    <s v="ALTA"/>
    <d v="2025-05-07T00:00:00"/>
    <x v="223"/>
    <s v="DEMORA"/>
    <n v="1"/>
    <s v="324525-IF"/>
    <s v="EG07-002208"/>
    <s v="F001-002501"/>
    <d v="2025-05-22T00:00:00"/>
    <n v="71"/>
    <x v="1"/>
    <n v="311"/>
    <x v="4"/>
    <m/>
    <m/>
    <m/>
    <m/>
    <m/>
    <m/>
    <m/>
    <s v="COMPLETO PARA ARMADO"/>
    <m/>
  </r>
  <r>
    <x v="798"/>
    <x v="1"/>
    <x v="20"/>
    <s v="SI"/>
    <s v="CATERPILLAR"/>
    <x v="15"/>
    <m/>
    <s v="EQ8113"/>
    <s v="590-8059"/>
    <s v="SAP4302403"/>
    <n v="1718"/>
    <n v="12000"/>
    <s v="ID S250298-1"/>
    <s v="SI"/>
    <s v="EG07-0014027"/>
    <d v="2025-03-11T00:00:00"/>
    <s v="LUIS CHOQUE"/>
    <m/>
    <d v="2025-06-06T00:00:00"/>
    <m/>
    <m/>
    <s v="334625-E"/>
    <m/>
    <x v="142"/>
    <n v="1"/>
    <d v="2025-05-14T00:00:00"/>
    <n v="65"/>
    <s v="324625-C"/>
    <n v="15102.9"/>
    <d v="2025-07-17T00:00:00"/>
    <n v="65"/>
    <m/>
    <n v="4500565035"/>
    <s v="BAJA"/>
    <d v="2025-07-21T00:00:00"/>
    <x v="231"/>
    <s v="EN TIEMPO"/>
    <n v="5"/>
    <s v="324625-IF"/>
    <s v="EG07-002411"/>
    <s v="F001-002621"/>
    <d v="2025-07-25T00:00:00"/>
    <n v="133"/>
    <x v="1"/>
    <n v="311"/>
    <x v="1"/>
    <m/>
    <m/>
    <m/>
    <m/>
    <m/>
    <m/>
    <m/>
    <s v="REPUESTOS COMPLETOS"/>
    <n v="1"/>
  </r>
  <r>
    <x v="799"/>
    <x v="1"/>
    <x v="12"/>
    <s v="SI"/>
    <s v="KOMATSU"/>
    <x v="3"/>
    <s v="RH"/>
    <s v="EQ3111"/>
    <s v="EM0241"/>
    <s v="SAP4312214"/>
    <n v="13524"/>
    <n v="16000"/>
    <s v="ID S250299-1"/>
    <s v="NO"/>
    <s v="EG07-0020223"/>
    <d v="2025-04-04T00:00:00"/>
    <s v="LUIS CHOQUE"/>
    <m/>
    <m/>
    <m/>
    <m/>
    <s v="324725-E"/>
    <m/>
    <x v="142"/>
    <n v="25"/>
    <d v="2025-04-07T00:00:00"/>
    <n v="28"/>
    <s v="324725-C"/>
    <n v="2932.28"/>
    <d v="2025-05-29T00:00:00"/>
    <n v="53"/>
    <m/>
    <n v="4500565052"/>
    <s v="ALTA"/>
    <d v="2025-05-30T00:00:00"/>
    <x v="207"/>
    <s v="EN TIEMPO"/>
    <n v="2"/>
    <s v="324725-IF"/>
    <s v="EG07-002244"/>
    <s v="F001-002516"/>
    <d v="2025-05-30T00:00:00"/>
    <n v="81"/>
    <x v="1"/>
    <n v="311"/>
    <x v="1"/>
    <m/>
    <m/>
    <m/>
    <m/>
    <m/>
    <m/>
    <m/>
    <s v="COMPLETO PARA ARMADO"/>
    <s v="RELLENADO CILINDRO"/>
  </r>
  <r>
    <x v="800"/>
    <x v="0"/>
    <x v="52"/>
    <s v="SI"/>
    <s v="KOMATSU"/>
    <x v="3"/>
    <s v="LH"/>
    <s v="HT021"/>
    <s v="XB3916"/>
    <s v="TRENV00013027"/>
    <m/>
    <n v="22000"/>
    <n v="101264204"/>
    <s v="NO"/>
    <s v="TL04-00004093"/>
    <d v="2025-04-07T00:00:00"/>
    <s v="LUIS HUERTA"/>
    <m/>
    <m/>
    <m/>
    <m/>
    <s v="324825-E"/>
    <m/>
    <x v="143"/>
    <n v="21"/>
    <d v="2025-04-07T00:00:00"/>
    <n v="21"/>
    <s v="324825-C"/>
    <n v="20364.18"/>
    <d v="2025-05-08T00:00:00"/>
    <n v="32"/>
    <m/>
    <n v="4400615642"/>
    <n v="1"/>
    <d v="2025-05-23T00:00:00"/>
    <x v="232"/>
    <s v="DEMORA"/>
    <n v="34"/>
    <s v="324825-IF"/>
    <s v="EG07-002266"/>
    <s v="F001-002535"/>
    <d v="2025-06-16T00:00:00"/>
    <n v="85"/>
    <x v="1"/>
    <n v="304"/>
    <x v="1"/>
    <m/>
    <m/>
    <m/>
    <m/>
    <m/>
    <m/>
    <m/>
    <s v="07 DE MAYO"/>
    <m/>
  </r>
  <r>
    <x v="801"/>
    <x v="0"/>
    <x v="51"/>
    <s v="SI"/>
    <s v="KOMATSU"/>
    <x v="3"/>
    <s v="LH"/>
    <s v="HT021"/>
    <s v="58F3240013SERV"/>
    <s v="TRENV00013024"/>
    <m/>
    <n v="22000"/>
    <n v="101264203"/>
    <s v="NO"/>
    <s v="TL04-00004093"/>
    <d v="2025-04-07T00:00:00"/>
    <s v="LUIS HUERTA"/>
    <m/>
    <m/>
    <m/>
    <m/>
    <s v="324925-E"/>
    <m/>
    <x v="143"/>
    <n v="21"/>
    <d v="2025-04-07T00:00:00"/>
    <n v="21"/>
    <s v="324925-C"/>
    <n v="39750"/>
    <d v="2025-05-21T00:00:00"/>
    <n v="45"/>
    <m/>
    <n v="4400615644"/>
    <n v="1"/>
    <d v="2025-05-23T00:00:00"/>
    <x v="232"/>
    <s v="DEMORA"/>
    <n v="21"/>
    <s v="324925-IF"/>
    <s v="EG07-002267"/>
    <s v="F001-002536"/>
    <d v="2025-06-16T00:00:00"/>
    <n v="85"/>
    <x v="1"/>
    <n v="304"/>
    <x v="1"/>
    <m/>
    <m/>
    <m/>
    <m/>
    <m/>
    <m/>
    <m/>
    <s v="15 DE MAYO"/>
    <m/>
  </r>
  <r>
    <x v="802"/>
    <x v="0"/>
    <x v="52"/>
    <s v="SI"/>
    <s v="KOMATSU"/>
    <x v="3"/>
    <s v="LH"/>
    <s v="HT044"/>
    <s v="XB3916"/>
    <s v="TRENV00012729"/>
    <m/>
    <n v="22000"/>
    <n v="101181296"/>
    <s v="NO"/>
    <s v="TL04-00004093"/>
    <d v="2025-04-07T00:00:00"/>
    <s v="LUIS HUERTA"/>
    <m/>
    <m/>
    <m/>
    <m/>
    <s v="325025-E"/>
    <m/>
    <x v="143"/>
    <n v="21"/>
    <d v="2025-04-07T00:00:00"/>
    <n v="21"/>
    <s v="325025-C"/>
    <n v="16164.18"/>
    <d v="2025-04-21T00:00:00"/>
    <n v="15"/>
    <d v="2025-04-14T00:00:00"/>
    <n v="4400614117"/>
    <n v="1"/>
    <d v="2025-06-21T00:00:00"/>
    <x v="233"/>
    <s v="DEMORA"/>
    <n v="64"/>
    <s v="325025-IF"/>
    <s v="EG07-002310"/>
    <s v="F001-002568"/>
    <d v="2025-06-30T00:00:00"/>
    <n v="98"/>
    <x v="1"/>
    <n v="28"/>
    <x v="1"/>
    <m/>
    <m/>
    <m/>
    <m/>
    <m/>
    <m/>
    <m/>
    <s v="15 DE MAYO"/>
    <m/>
  </r>
  <r>
    <x v="803"/>
    <x v="0"/>
    <x v="51"/>
    <s v="SI"/>
    <s v="KOMATSU"/>
    <x v="3"/>
    <m/>
    <s v="HT044"/>
    <s v="58F3240013SERV"/>
    <s v="TRENV00012732"/>
    <m/>
    <n v="22000"/>
    <n v="101181295"/>
    <s v="NO"/>
    <s v="TL04-00004093"/>
    <d v="2025-04-07T00:00:00"/>
    <s v="LUIS HUERTA"/>
    <d v="2025-04-01T00:00:00"/>
    <d v="2025-04-28T00:00:00"/>
    <n v="45818"/>
    <m/>
    <s v="325125-E"/>
    <m/>
    <x v="143"/>
    <n v="21"/>
    <d v="2025-04-07T00:00:00"/>
    <n v="21"/>
    <s v="325125-C"/>
    <n v="39750"/>
    <d v="2025-04-21T00:00:00"/>
    <n v="15"/>
    <d v="2025-05-15T00:00:00"/>
    <n v="4400614116"/>
    <n v="1"/>
    <d v="2025-06-21T00:00:00"/>
    <x v="233"/>
    <s v="DEMORA"/>
    <n v="64"/>
    <s v="325125-IF"/>
    <s v="EG07-002312"/>
    <s v="F001-002567"/>
    <d v="2025-06-30T00:00:00"/>
    <n v="98"/>
    <x v="1"/>
    <n v="59"/>
    <x v="1"/>
    <m/>
    <m/>
    <m/>
    <m/>
    <m/>
    <m/>
    <m/>
    <s v="15 DE MAYO"/>
    <s v="?"/>
  </r>
  <r>
    <x v="804"/>
    <x v="0"/>
    <x v="12"/>
    <s v="SI"/>
    <s v="KOMATSU"/>
    <x v="3"/>
    <s v="RH"/>
    <s v="HT016"/>
    <s v="EM0241"/>
    <s v="TRENV00013030"/>
    <m/>
    <m/>
    <n v="101264463"/>
    <s v="NO"/>
    <s v="TL04-00004093"/>
    <d v="2025-04-07T00:00:00"/>
    <s v="RICARDO YANA"/>
    <m/>
    <m/>
    <m/>
    <m/>
    <s v="325225-E"/>
    <m/>
    <x v="143"/>
    <n v="21"/>
    <d v="2025-04-10T00:00:00"/>
    <n v="24"/>
    <s v="325225-C"/>
    <n v="4033.14"/>
    <d v="2025-05-05T00:00:00"/>
    <n v="26"/>
    <m/>
    <n v="4400615667"/>
    <n v="1"/>
    <d v="2025-05-27T00:00:00"/>
    <x v="195"/>
    <s v="DEMORA"/>
    <n v="24"/>
    <s v="325225-IF"/>
    <s v="EG07-002228"/>
    <s v="F001-002510"/>
    <d v="2025-05-30T00:00:00"/>
    <n v="72"/>
    <x v="1"/>
    <n v="304"/>
    <x v="4"/>
    <m/>
    <m/>
    <m/>
    <m/>
    <m/>
    <m/>
    <m/>
    <s v="15 DE MAYO"/>
    <s v="RELLENADO CILINDRO"/>
  </r>
  <r>
    <x v="805"/>
    <x v="0"/>
    <x v="8"/>
    <s v="SI"/>
    <s v="CATERPILLAR"/>
    <x v="5"/>
    <s v="LH"/>
    <s v="DZ013"/>
    <n v="5173767"/>
    <s v="TRENV00012719"/>
    <m/>
    <n v="12000"/>
    <n v="101261490"/>
    <s v="NO"/>
    <s v="TL04-00004093"/>
    <d v="2025-04-09T00:00:00"/>
    <s v="RICARDO YANA"/>
    <m/>
    <m/>
    <m/>
    <m/>
    <s v="325325-E"/>
    <m/>
    <x v="143"/>
    <n v="23"/>
    <d v="2025-04-21T00:00:00"/>
    <n v="35"/>
    <s v="325325-C"/>
    <n v="10514.2"/>
    <d v="2025-06-13T00:00:00"/>
    <n v="54"/>
    <m/>
    <n v="4400616531"/>
    <n v="1"/>
    <d v="2025-06-21T00:00:00"/>
    <x v="234"/>
    <s v="EN TIEMPO"/>
    <n v="8"/>
    <s v="325325-IF"/>
    <s v="EG07-002307"/>
    <s v="F001-002550"/>
    <d v="2025-06-20T00:00:00"/>
    <n v="95"/>
    <x v="1"/>
    <n v="304"/>
    <x v="4"/>
    <m/>
    <m/>
    <m/>
    <m/>
    <m/>
    <m/>
    <m/>
    <s v="15 DE MAYO"/>
    <m/>
  </r>
  <r>
    <x v="806"/>
    <x v="0"/>
    <x v="8"/>
    <s v="SI"/>
    <s v="CATERPILLAR"/>
    <x v="6"/>
    <s v="LH"/>
    <s v="RT003"/>
    <n v="5168026"/>
    <s v="TRENV00013211"/>
    <m/>
    <m/>
    <n v="101266123"/>
    <s v="NO"/>
    <s v="TL04-00004093"/>
    <d v="2025-04-08T00:00:00"/>
    <s v="LUIS CHOQUE"/>
    <m/>
    <m/>
    <m/>
    <m/>
    <s v="325425-E"/>
    <m/>
    <x v="143"/>
    <n v="22"/>
    <d v="2025-04-21T00:00:00"/>
    <n v="35"/>
    <s v="325425-C"/>
    <n v="6552.66"/>
    <d v="2025-05-05T00:00:00"/>
    <n v="15"/>
    <m/>
    <n v="4400616530"/>
    <n v="1"/>
    <d v="2025-06-10T00:00:00"/>
    <x v="235"/>
    <s v="DEMORA"/>
    <n v="39"/>
    <s v="325425-IF"/>
    <s v="EG07-002268"/>
    <s v="F001-002531"/>
    <d v="2025-06-16T00:00:00"/>
    <n v="87"/>
    <x v="1"/>
    <n v="304"/>
    <x v="4"/>
    <m/>
    <m/>
    <m/>
    <m/>
    <m/>
    <m/>
    <m/>
    <s v="COMPLETO PARA ARMADO"/>
    <m/>
  </r>
  <r>
    <x v="807"/>
    <x v="0"/>
    <x v="15"/>
    <s v="SI"/>
    <s v="CATERPILLAR"/>
    <x v="6"/>
    <m/>
    <s v="RT005"/>
    <n v="5025819"/>
    <s v="TRENV00013021"/>
    <m/>
    <n v="10000"/>
    <n v="101217444"/>
    <s v="NO"/>
    <s v="TL04-00004093"/>
    <d v="2025-04-03T00:00:00"/>
    <s v="JIMMY CUBA"/>
    <m/>
    <m/>
    <n v="45810"/>
    <m/>
    <s v="325525-E"/>
    <m/>
    <x v="143"/>
    <n v="17"/>
    <d v="2025-05-08T00:00:00"/>
    <n v="52"/>
    <s v="325525-C"/>
    <n v="5545.22"/>
    <d v="2025-05-13T00:00:00"/>
    <n v="6"/>
    <d v="2025-05-02T00:00:00"/>
    <n v="4400616523"/>
    <n v="1"/>
    <d v="2025-06-13T00:00:00"/>
    <x v="228"/>
    <s v="DEMORA"/>
    <n v="46"/>
    <s v="325525-IF"/>
    <s v="EG07-002338"/>
    <s v="F001-002572"/>
    <d v="2025-06-30T00:00:00"/>
    <n v="102"/>
    <x v="1"/>
    <n v="46"/>
    <x v="4"/>
    <m/>
    <m/>
    <m/>
    <m/>
    <m/>
    <m/>
    <m/>
    <s v="NO HAY REQUERIMIENTO"/>
    <s v="pendiente piston confirmar fecha "/>
  </r>
  <r>
    <x v="808"/>
    <x v="0"/>
    <x v="14"/>
    <s v="SI"/>
    <s v="CATERPILLAR"/>
    <x v="0"/>
    <s v="RH"/>
    <s v="GR005"/>
    <n v="5530359"/>
    <s v="TRENV00013016"/>
    <m/>
    <m/>
    <n v="101143657"/>
    <s v="NO"/>
    <s v="TL04-00004093"/>
    <d v="2025-04-09T00:00:00"/>
    <s v="LUIS CHOQUE"/>
    <m/>
    <m/>
    <m/>
    <m/>
    <s v="325625-E"/>
    <m/>
    <x v="143"/>
    <n v="23"/>
    <d v="2025-04-21T00:00:00"/>
    <n v="35"/>
    <s v="325625-C"/>
    <n v="2966.94"/>
    <d v="2025-04-30T00:00:00"/>
    <n v="10"/>
    <m/>
    <n v="4400616521"/>
    <n v="1"/>
    <d v="2025-05-15T00:00:00"/>
    <x v="215"/>
    <s v="EN TIEMPO"/>
    <n v="16"/>
    <s v="325625-IF"/>
    <s v="EG07-002199"/>
    <s v="F001-002498"/>
    <d v="2025-05-22T00:00:00"/>
    <n v="59"/>
    <x v="1"/>
    <n v="304"/>
    <x v="1"/>
    <m/>
    <m/>
    <m/>
    <m/>
    <m/>
    <m/>
    <m/>
    <s v="06 DE MAYO"/>
    <s v="RELLENADO CILINDRO"/>
  </r>
  <r>
    <x v="809"/>
    <x v="0"/>
    <x v="14"/>
    <s v="SI"/>
    <s v="CATERPILLAR"/>
    <x v="0"/>
    <s v="LH"/>
    <s v="GR005"/>
    <n v="5530359"/>
    <s v="TRENV00013013"/>
    <m/>
    <m/>
    <n v="101096912"/>
    <s v="NO"/>
    <s v="TL04-00004093"/>
    <d v="2025-04-03T00:00:00"/>
    <s v="JIMMY CUBA"/>
    <m/>
    <m/>
    <m/>
    <m/>
    <s v="325725-E"/>
    <m/>
    <x v="143"/>
    <n v="17"/>
    <d v="2025-04-10T00:00:00"/>
    <n v="24"/>
    <s v="325725-C"/>
    <n v="2966.94"/>
    <d v="2025-05-08T00:00:00"/>
    <n v="29"/>
    <m/>
    <n v="4400616522"/>
    <n v="1"/>
    <d v="2025-05-30T00:00:00"/>
    <x v="207"/>
    <s v="EN TIEMPO"/>
    <n v="23"/>
    <s v="325725-IF"/>
    <s v="EG07-002241"/>
    <s v="F001-002519"/>
    <d v="2025-05-30T00:00:00"/>
    <n v="74"/>
    <x v="1"/>
    <n v="304"/>
    <x v="1"/>
    <m/>
    <m/>
    <m/>
    <m/>
    <m/>
    <m/>
    <m/>
    <s v="07 DE MAYO"/>
    <m/>
  </r>
  <r>
    <x v="810"/>
    <x v="0"/>
    <x v="32"/>
    <s v="SI"/>
    <s v="CATERPILLAR"/>
    <x v="11"/>
    <s v="LH"/>
    <s v="GR006"/>
    <n v="6058796"/>
    <s v="TRENV00013345"/>
    <m/>
    <m/>
    <n v="101181627"/>
    <s v="NO"/>
    <s v="TL04-00004093"/>
    <d v="2025-04-09T00:00:00"/>
    <s v="LUIS CHOQUE"/>
    <m/>
    <m/>
    <m/>
    <m/>
    <s v="325825-E"/>
    <m/>
    <x v="143"/>
    <n v="23"/>
    <d v="2025-04-21T00:00:00"/>
    <n v="35"/>
    <s v="325825-C"/>
    <n v="4467.8100000000004"/>
    <d v="2025-05-23T00:00:00"/>
    <n v="33"/>
    <m/>
    <n v="4400616524"/>
    <n v="1"/>
    <d v="2025-06-13T00:00:00"/>
    <x v="236"/>
    <s v="EN TIEMPO"/>
    <n v="22"/>
    <s v="325825-IF"/>
    <s v="EG07-002276"/>
    <s v="F001-002549"/>
    <d v="2025-06-20T00:00:00"/>
    <n v="88"/>
    <x v="1"/>
    <n v="304"/>
    <x v="4"/>
    <m/>
    <m/>
    <m/>
    <m/>
    <m/>
    <m/>
    <m/>
    <s v="06 DE MAYO"/>
    <m/>
  </r>
  <r>
    <x v="811"/>
    <x v="1"/>
    <x v="15"/>
    <s v="SI"/>
    <s v="CATERPILLAR"/>
    <x v="5"/>
    <s v="RH"/>
    <s v="EQ6107"/>
    <n v="2520471"/>
    <s v="SAP4157383"/>
    <n v="6981"/>
    <n v="100000"/>
    <s v="ID S250336-1"/>
    <s v="NO"/>
    <s v="EG07-0014165"/>
    <d v="2025-04-09T00:00:00"/>
    <s v="LUIS CHOQUE"/>
    <m/>
    <m/>
    <m/>
    <m/>
    <s v="325925-E"/>
    <m/>
    <x v="143"/>
    <n v="23"/>
    <d v="2025-04-21T00:00:00"/>
    <n v="35"/>
    <s v="325925-C"/>
    <n v="5797.69"/>
    <d v="2025-06-25T00:00:00"/>
    <n v="66"/>
    <d v="2025-04-25T00:00:00"/>
    <n v="4500566799"/>
    <s v="ALTA"/>
    <d v="2025-06-02T00:00:00"/>
    <x v="225"/>
    <s v="DEMORA"/>
    <n v="2"/>
    <s v="325925-IF"/>
    <s v="EG07-002329"/>
    <s v="F001-002555"/>
    <d v="2025-06-27T00:00:00"/>
    <n v="101"/>
    <x v="1"/>
    <n v="39"/>
    <x v="4"/>
    <m/>
    <m/>
    <m/>
    <m/>
    <m/>
    <m/>
    <m/>
    <s v="COMPLETO PARA ARMADO"/>
    <m/>
  </r>
  <r>
    <x v="812"/>
    <x v="1"/>
    <x v="12"/>
    <s v="SI"/>
    <s v="CATERPILLAR"/>
    <x v="18"/>
    <s v="RH"/>
    <s v="EQ5101"/>
    <n v="2614949"/>
    <s v="SAP4252311"/>
    <n v="39143"/>
    <n v="15000"/>
    <s v="ID S250321-1"/>
    <s v="NO"/>
    <s v="EG07-0014165"/>
    <d v="2025-04-08T00:00:00"/>
    <s v="GABRIEL GALLEGOS"/>
    <m/>
    <d v="2025-06-03T00:00:00"/>
    <m/>
    <m/>
    <s v="326025-E"/>
    <m/>
    <x v="143"/>
    <n v="22"/>
    <d v="2025-04-10T00:00:00"/>
    <n v="24"/>
    <s v="326025-C"/>
    <n v="2120.75"/>
    <d v="2025-05-26T00:00:00"/>
    <n v="47"/>
    <d v="2025-06-11T00:00:00"/>
    <n v="4500566207"/>
    <s v="ALTA"/>
    <d v="2025-06-06T00:00:00"/>
    <x v="235"/>
    <s v="DEMORA"/>
    <n v="18"/>
    <s v="326025-IF"/>
    <s v="EG07-002270"/>
    <s v="F001-002530"/>
    <d v="2025-06-16T00:00:00"/>
    <n v="87"/>
    <x v="1"/>
    <n v="86"/>
    <x v="1"/>
    <m/>
    <m/>
    <m/>
    <m/>
    <m/>
    <m/>
    <m/>
    <s v="COMPLETO PARA ARMADO"/>
    <s v="RELLENADO CILINDRO"/>
  </r>
  <r>
    <x v="813"/>
    <x v="1"/>
    <x v="3"/>
    <s v="SI"/>
    <s v="CATERPILLAR"/>
    <x v="2"/>
    <s v="POS3"/>
    <s v="EQ3139"/>
    <n v="2777219"/>
    <s v="SAP4003603"/>
    <n v="2133"/>
    <n v="16000"/>
    <s v="ID S250341-2"/>
    <s v="SI"/>
    <s v="EG07-002038"/>
    <d v="2025-04-09T00:00:00"/>
    <s v="LUIS CHOQUE"/>
    <m/>
    <m/>
    <m/>
    <m/>
    <s v="326125-E"/>
    <m/>
    <x v="143"/>
    <n v="23"/>
    <d v="2025-05-12T00:00:00"/>
    <n v="56"/>
    <s v="326125-C"/>
    <n v="2026.53"/>
    <d v="2025-06-25T00:00:00"/>
    <n v="45"/>
    <d v="2025-04-28T00:00:00"/>
    <n v="4500566813"/>
    <s v="ALTA"/>
    <d v="2025-06-02T00:00:00"/>
    <x v="225"/>
    <s v="DEMORA"/>
    <n v="2"/>
    <s v="326125-IF"/>
    <s v="EG07-002333"/>
    <s v="F001-002556"/>
    <d v="2025-06-27T00:00:00"/>
    <n v="101"/>
    <x v="1"/>
    <n v="42"/>
    <x v="1"/>
    <m/>
    <m/>
    <m/>
    <m/>
    <m/>
    <m/>
    <m/>
    <s v="NO HAY REQUERIMIENTO"/>
    <m/>
  </r>
  <r>
    <x v="814"/>
    <x v="1"/>
    <x v="12"/>
    <s v="SI"/>
    <s v="KOMATSU"/>
    <x v="3"/>
    <s v="RH"/>
    <s v="EQ3114"/>
    <s v="EM0241"/>
    <s v="SAP4003682"/>
    <n v="18307"/>
    <n v="16000"/>
    <s v="ID S250341-1"/>
    <s v="NO"/>
    <s v="EG07-0002038"/>
    <d v="2025-04-09T00:00:00"/>
    <s v="GABRIEL GALLEGOS"/>
    <m/>
    <m/>
    <m/>
    <m/>
    <s v="326225-E"/>
    <m/>
    <x v="143"/>
    <n v="23"/>
    <d v="2025-04-22T00:00:00"/>
    <n v="36"/>
    <s v="326225-C"/>
    <n v="2349.17"/>
    <d v="2025-05-27T00:00:00"/>
    <n v="36"/>
    <m/>
    <n v="4500566890"/>
    <s v="ALTA"/>
    <d v="2025-06-02T00:00:00"/>
    <x v="229"/>
    <s v="DEMORA"/>
    <n v="9"/>
    <s v="326225-IF"/>
    <s v="EG07-002255"/>
    <s v="F001-002533"/>
    <d v="2025-06-16T00:00:00"/>
    <n v="79"/>
    <x v="1"/>
    <n v="304"/>
    <x v="1"/>
    <m/>
    <m/>
    <m/>
    <m/>
    <m/>
    <m/>
    <m/>
    <s v="COMPLETO PARA ARMADO"/>
    <s v="RELLENADO CILINDRO"/>
  </r>
  <r>
    <x v="815"/>
    <x v="1"/>
    <x v="15"/>
    <s v="SI"/>
    <s v="KOMATSU"/>
    <x v="10"/>
    <s v="LH"/>
    <s v="EQ6114"/>
    <s v="707-G300-180SG"/>
    <s v="SAP4051673"/>
    <n v="6482"/>
    <n v="10000"/>
    <s v="ID S250336-2"/>
    <s v="NO"/>
    <s v="EG07-0002038"/>
    <d v="2025-04-09T00:00:00"/>
    <s v="LUIS CHOQUE"/>
    <m/>
    <m/>
    <n v="45814"/>
    <m/>
    <s v="326325-E"/>
    <m/>
    <x v="143"/>
    <n v="23"/>
    <d v="2025-04-22T00:00:00"/>
    <n v="36"/>
    <s v="326325-C"/>
    <n v="10951.57"/>
    <d v="2025-06-25T00:00:00"/>
    <n v="65"/>
    <d v="2025-05-19T00:00:00"/>
    <n v="4500566800"/>
    <s v="ALTA"/>
    <d v="2025-06-02T00:00:00"/>
    <x v="225"/>
    <s v="DEMORA"/>
    <n v="2"/>
    <s v="326325-IF"/>
    <s v="EG07-002330"/>
    <s v="F001-002557"/>
    <d v="2025-06-27T00:00:00"/>
    <n v="101"/>
    <x v="1"/>
    <n v="63"/>
    <x v="1"/>
    <m/>
    <m/>
    <m/>
    <m/>
    <m/>
    <m/>
    <m/>
    <s v="COMPLETO PARA ARMADO"/>
    <m/>
  </r>
  <r>
    <x v="816"/>
    <x v="0"/>
    <x v="89"/>
    <s v="NO"/>
    <s v="CATERPILLAR"/>
    <x v="63"/>
    <m/>
    <s v="CR002"/>
    <s v="1368500B"/>
    <m/>
    <m/>
    <m/>
    <m/>
    <s v="NO"/>
    <s v="TL04-004167"/>
    <d v="2025-04-04T00:00:00"/>
    <s v="LUIS HUERTA"/>
    <m/>
    <m/>
    <m/>
    <m/>
    <s v="326425-E"/>
    <m/>
    <x v="144"/>
    <n v="12"/>
    <d v="2025-04-04T00:00:00"/>
    <n v="12"/>
    <s v="326425-C"/>
    <n v="20000"/>
    <m/>
    <s v=""/>
    <m/>
    <m/>
    <s v="ALTA"/>
    <m/>
    <x v="0"/>
    <s v=""/>
    <s v=""/>
    <m/>
    <m/>
    <m/>
    <m/>
    <n v="298"/>
    <x v="0"/>
    <n v="298"/>
    <x v="4"/>
    <m/>
    <m/>
    <m/>
    <m/>
    <m/>
    <m/>
    <m/>
    <s v="NO HAY REQUERIMIENTO"/>
    <m/>
  </r>
  <r>
    <x v="817"/>
    <x v="0"/>
    <x v="21"/>
    <s v="SI"/>
    <s v="CATERPILLAR"/>
    <x v="25"/>
    <s v="LH"/>
    <s v="LD009"/>
    <n v="1125004"/>
    <s v="TRENV00013678"/>
    <m/>
    <m/>
    <n v="101075066"/>
    <s v="NO"/>
    <s v="TL04-004167"/>
    <d v="2025-04-07T00:00:00"/>
    <s v="RICARDO YANA"/>
    <m/>
    <m/>
    <m/>
    <m/>
    <s v="326525-E"/>
    <m/>
    <x v="145"/>
    <n v="12"/>
    <d v="2025-04-10T00:00:00"/>
    <n v="15"/>
    <s v="326525-C"/>
    <n v="4885.13"/>
    <d v="2025-05-08T00:00:00"/>
    <n v="29"/>
    <m/>
    <n v="4400617668"/>
    <n v="1"/>
    <d v="2025-05-20T00:00:00"/>
    <x v="207"/>
    <s v="DEMORA"/>
    <n v="23"/>
    <s v="326525-IF"/>
    <s v="EG07-002242"/>
    <s v="F001-002520"/>
    <d v="2025-05-30T00:00:00"/>
    <n v="65"/>
    <x v="1"/>
    <n v="295"/>
    <x v="1"/>
    <m/>
    <m/>
    <m/>
    <m/>
    <m/>
    <m/>
    <m/>
    <s v="07 DE MAYO"/>
    <s v="RELLENADO CILINDRO"/>
  </r>
  <r>
    <x v="818"/>
    <x v="0"/>
    <x v="21"/>
    <s v="SI"/>
    <s v="CATERPILLAR"/>
    <x v="25"/>
    <s v="RH"/>
    <s v="LD009"/>
    <n v="1125003"/>
    <s v="TRENV00013681"/>
    <m/>
    <m/>
    <n v="101075067"/>
    <s v="NO"/>
    <s v="TL04-004167"/>
    <d v="2025-04-07T00:00:00"/>
    <s v="RICARDO YANA"/>
    <m/>
    <m/>
    <m/>
    <m/>
    <s v="326625-E"/>
    <m/>
    <x v="145"/>
    <n v="12"/>
    <d v="2025-04-10T00:00:00"/>
    <n v="15"/>
    <s v="326625-C"/>
    <n v="3659.88"/>
    <d v="2025-05-08T00:00:00"/>
    <n v="29"/>
    <m/>
    <n v="4400617674"/>
    <n v="1"/>
    <d v="2025-05-27T00:00:00"/>
    <x v="207"/>
    <s v="DEMORA"/>
    <n v="23"/>
    <s v="326625-IF"/>
    <s v="EG07-002243"/>
    <s v="F001-002521"/>
    <d v="2025-05-30T00:00:00"/>
    <n v="65"/>
    <x v="1"/>
    <n v="295"/>
    <x v="1"/>
    <m/>
    <m/>
    <m/>
    <m/>
    <m/>
    <m/>
    <m/>
    <s v="COMPLETO PARA ARMADO"/>
    <s v="RELLENADO CILINDRO"/>
  </r>
  <r>
    <x v="819"/>
    <x v="0"/>
    <x v="49"/>
    <s v="SI"/>
    <s v="FMA"/>
    <x v="18"/>
    <m/>
    <s v="CR010"/>
    <s v="80117C0"/>
    <s v="TRENV00013422"/>
    <m/>
    <m/>
    <n v="200939932"/>
    <s v="NO"/>
    <s v="TL04-004167"/>
    <d v="2025-04-08T00:00:00"/>
    <s v="LUIS CHOQUE"/>
    <m/>
    <m/>
    <m/>
    <m/>
    <s v="326725-E"/>
    <m/>
    <x v="145"/>
    <n v="13"/>
    <d v="2025-04-10T00:00:00"/>
    <n v="15"/>
    <s v="326725-C"/>
    <n v="3289"/>
    <d v="2025-05-08T00:00:00"/>
    <n v="29"/>
    <m/>
    <n v="4400617675"/>
    <n v="1"/>
    <d v="2025-05-27T00:00:00"/>
    <x v="195"/>
    <s v="DEMORA"/>
    <n v="21"/>
    <s v="326725-IF"/>
    <s v="EG07-002229"/>
    <s v="F001-002511"/>
    <d v="2025-05-30T00:00:00"/>
    <n v="63"/>
    <x v="1"/>
    <n v="295"/>
    <x v="4"/>
    <m/>
    <m/>
    <m/>
    <m/>
    <m/>
    <m/>
    <m/>
    <s v="COMPLETO PARA ARMADO"/>
    <s v="RELLENADO CILINDRO"/>
  </r>
  <r>
    <x v="820"/>
    <x v="0"/>
    <x v="12"/>
    <s v="SI"/>
    <s v="CATERPILLAR"/>
    <x v="64"/>
    <s v="LH"/>
    <s v="LD004"/>
    <n v="3149336"/>
    <s v="TRENV00013664"/>
    <m/>
    <m/>
    <n v="100987381"/>
    <s v="NO"/>
    <s v="TL04-004167"/>
    <d v="2025-04-08T00:00:00"/>
    <s v="GABRIEL GALLEGOS"/>
    <m/>
    <m/>
    <m/>
    <m/>
    <s v="326825-E"/>
    <d v="2025-04-10T00:00:00"/>
    <x v="145"/>
    <n v="13"/>
    <d v="2025-04-10T00:00:00"/>
    <n v="15"/>
    <s v="326825-C"/>
    <n v="2208.5700000000002"/>
    <d v="2025-06-18T00:00:00"/>
    <n v="70"/>
    <m/>
    <n v="4400617693"/>
    <s v="ALTA"/>
    <d v="2025-06-02T00:00:00"/>
    <x v="224"/>
    <s v="DEMORA"/>
    <n v="1"/>
    <s v="326825-IF"/>
    <s v="EG07-002297"/>
    <s v="F001-002541"/>
    <d v="2025-06-20T00:00:00"/>
    <n v="84"/>
    <x v="1"/>
    <n v="295"/>
    <x v="1"/>
    <m/>
    <m/>
    <m/>
    <m/>
    <m/>
    <m/>
    <m/>
    <s v="COMPLETO PARA ARMADO"/>
    <s v="RELLENADO CILINDRO"/>
  </r>
  <r>
    <x v="821"/>
    <x v="0"/>
    <x v="3"/>
    <s v="SI"/>
    <s v="KOMATSU"/>
    <x v="4"/>
    <m/>
    <s v="HT115"/>
    <s v="58B6020061"/>
    <s v="TRENV00012492"/>
    <m/>
    <n v="30000"/>
    <n v="101035955"/>
    <s v="NO"/>
    <s v="TL04-004167"/>
    <d v="2025-05-07T00:00:00"/>
    <s v="LUIS CHOQUE"/>
    <m/>
    <m/>
    <m/>
    <m/>
    <s v="326925-E"/>
    <m/>
    <x v="145"/>
    <n v="42"/>
    <d v="2025-05-09T00:00:00"/>
    <n v="44"/>
    <s v="326925-C"/>
    <n v="9821"/>
    <d v="2025-05-26T00:00:00"/>
    <n v="18"/>
    <d v="2025-06-13T00:00:00"/>
    <n v="4400616578"/>
    <n v="1"/>
    <d v="2025-06-20T00:00:00"/>
    <x v="228"/>
    <s v="DEMORA"/>
    <n v="33"/>
    <s v="326925-IF"/>
    <s v="EG07-002326"/>
    <s v="F001-002573"/>
    <d v="2025-06-30T00:00:00"/>
    <n v="93"/>
    <x v="1"/>
    <n v="79"/>
    <x v="1"/>
    <m/>
    <m/>
    <m/>
    <m/>
    <m/>
    <m/>
    <m/>
    <s v="NO HAY REQUERIMIENTO"/>
    <s v="PROCESO DE COMPRA"/>
  </r>
  <r>
    <x v="822"/>
    <x v="0"/>
    <x v="12"/>
    <s v="SI"/>
    <s v="KOMATSU"/>
    <x v="4"/>
    <m/>
    <s v="HT102"/>
    <s v="58B4150120SERV"/>
    <s v="TRENV00013208"/>
    <m/>
    <m/>
    <n v="101176747"/>
    <s v="NO"/>
    <s v="TL04-004167"/>
    <d v="2025-04-09T00:00:00"/>
    <s v="RICARDO YANA"/>
    <m/>
    <m/>
    <m/>
    <m/>
    <s v="327025-E"/>
    <m/>
    <x v="145"/>
    <n v="14"/>
    <d v="2025-04-21T00:00:00"/>
    <n v="26"/>
    <s v="327025-C"/>
    <n v="6023.31"/>
    <d v="2025-05-05T00:00:00"/>
    <n v="15"/>
    <m/>
    <n v="4400616577"/>
    <n v="1"/>
    <d v="2025-06-13T00:00:00"/>
    <x v="224"/>
    <s v="DEMORA"/>
    <n v="45"/>
    <s v="327025-IF"/>
    <s v="EG07-002293"/>
    <s v="F001-002542"/>
    <d v="2025-06-20T00:00:00"/>
    <n v="84"/>
    <x v="1"/>
    <n v="295"/>
    <x v="4"/>
    <m/>
    <m/>
    <m/>
    <m/>
    <m/>
    <m/>
    <m/>
    <s v="COMPLETO PARA ARMADO"/>
    <m/>
  </r>
  <r>
    <x v="823"/>
    <x v="1"/>
    <x v="20"/>
    <s v="SI"/>
    <s v="CATERPILLAR"/>
    <x v="37"/>
    <m/>
    <s v="EQ8105"/>
    <s v="570-1986"/>
    <s v="SAP4359122"/>
    <n v="3360"/>
    <n v="15000"/>
    <s v="ID S250363-1"/>
    <s v="NO"/>
    <s v="EG07-0014312"/>
    <d v="2025-05-15T00:00:00"/>
    <s v="LUIS CHOQUE"/>
    <m/>
    <m/>
    <m/>
    <m/>
    <s v="327125-E"/>
    <m/>
    <x v="146"/>
    <n v="49"/>
    <d v="2025-05-19T00:00:00"/>
    <n v="53"/>
    <s v="327225-C"/>
    <n v="18458.849999999999"/>
    <d v="2025-06-02T00:00:00"/>
    <n v="15"/>
    <d v="2025-05-24T00:00:00"/>
    <n v="4500567289"/>
    <s v="ALTA"/>
    <d v="2025-07-04T00:00:00"/>
    <x v="237"/>
    <s v="DEMORA"/>
    <n v="43"/>
    <s v="327125-IF"/>
    <s v="EG07-002385"/>
    <s v="F001-002603"/>
    <d v="2025-07-18T00:00:00"/>
    <n v="109"/>
    <x v="1"/>
    <n v="58"/>
    <x v="4"/>
    <m/>
    <m/>
    <m/>
    <m/>
    <m/>
    <m/>
    <m/>
    <s v="REPUESTOS COMPLETOS"/>
    <n v="1"/>
  </r>
  <r>
    <x v="824"/>
    <x v="1"/>
    <x v="18"/>
    <s v="SI"/>
    <s v="CATERPILLAR"/>
    <x v="12"/>
    <s v="RH"/>
    <s v="EQ5120"/>
    <n v="4164017"/>
    <s v="SAP4005043"/>
    <n v="123066"/>
    <n v="12000"/>
    <s v="ID S250363-2"/>
    <s v="NO"/>
    <s v="EG07-0014312"/>
    <d v="2025-05-06T00:00:00"/>
    <s v="LUIS CHOQUE"/>
    <m/>
    <d v="2025-06-06T00:00:00"/>
    <m/>
    <m/>
    <s v="327225-E"/>
    <m/>
    <x v="146"/>
    <n v="40"/>
    <d v="2025-05-19T00:00:00"/>
    <n v="53"/>
    <s v="327225-C"/>
    <n v="23611.23"/>
    <d v="2025-06-25T00:00:00"/>
    <n v="38"/>
    <m/>
    <n v="4500567293"/>
    <s v="ALTA"/>
    <d v="2025-07-02T00:00:00"/>
    <x v="238"/>
    <s v="EN TIEMPO"/>
    <n v="8"/>
    <s v="327225-IF"/>
    <s v="EG07-002353"/>
    <s v="F001-002581"/>
    <d v="2025-07-04T00:00:00"/>
    <n v="97"/>
    <x v="1"/>
    <n v="294"/>
    <x v="1"/>
    <m/>
    <m/>
    <m/>
    <m/>
    <m/>
    <m/>
    <m/>
    <s v="REPUESTOS COMPLETOS"/>
    <n v="1"/>
  </r>
  <r>
    <x v="825"/>
    <x v="1"/>
    <x v="12"/>
    <s v="SI"/>
    <s v="CATERPILLAR"/>
    <x v="11"/>
    <s v="LH"/>
    <s v="EQ7106"/>
    <n v="4892403"/>
    <s v="SAP4005045"/>
    <n v="1088"/>
    <n v="13000"/>
    <s v="ID S250363-3"/>
    <s v="NO"/>
    <s v="EG07-0014312"/>
    <d v="2025-05-07T00:00:00"/>
    <s v="LUIS CHOQUE"/>
    <m/>
    <m/>
    <m/>
    <m/>
    <s v="327325-E"/>
    <m/>
    <x v="146"/>
    <n v="41"/>
    <d v="2025-05-12T00:00:00"/>
    <n v="46"/>
    <s v="327325-C"/>
    <n v="6033.94"/>
    <d v="2025-05-26T00:00:00"/>
    <n v="15"/>
    <m/>
    <n v="4500567294"/>
    <s v="ALTA"/>
    <d v="2025-06-06T00:00:00"/>
    <x v="224"/>
    <s v="DEMORA"/>
    <n v="24"/>
    <s v="327325-IF"/>
    <s v="EG07-002295"/>
    <s v="F001-002547"/>
    <d v="2025-06-20T00:00:00"/>
    <n v="83"/>
    <x v="1"/>
    <n v="294"/>
    <x v="4"/>
    <m/>
    <m/>
    <m/>
    <m/>
    <m/>
    <m/>
    <m/>
    <s v="NO HAY REQUERIMIENTO"/>
    <m/>
  </r>
  <r>
    <x v="826"/>
    <x v="1"/>
    <x v="12"/>
    <s v="SI"/>
    <s v="CATERPILLAR"/>
    <x v="11"/>
    <s v="RH"/>
    <s v="EQ7107"/>
    <n v="4892406"/>
    <s v="SAP4005046"/>
    <n v="16531"/>
    <n v="13000"/>
    <s v="ID S250363-4"/>
    <s v="NO"/>
    <s v="EG07-0014312"/>
    <d v="2025-05-07T00:00:00"/>
    <s v="LUIS CHOQUE"/>
    <m/>
    <m/>
    <m/>
    <m/>
    <s v="327425-E"/>
    <m/>
    <x v="146"/>
    <n v="41"/>
    <d v="2025-05-12T00:00:00"/>
    <n v="46"/>
    <s v="327425-C"/>
    <n v="4897.75"/>
    <d v="2025-06-02T00:00:00"/>
    <n v="22"/>
    <m/>
    <n v="4500567295"/>
    <s v="ALTA"/>
    <d v="2025-06-09T00:00:00"/>
    <x v="224"/>
    <s v="DEMORA"/>
    <n v="17"/>
    <s v="327425-IF"/>
    <s v="EG07-002296"/>
    <s v="F001-002548"/>
    <d v="2025-06-20T00:00:00"/>
    <n v="83"/>
    <x v="1"/>
    <n v="294"/>
    <x v="4"/>
    <m/>
    <m/>
    <m/>
    <m/>
    <m/>
    <m/>
    <m/>
    <s v="NO HAY REQUERIMIENTO"/>
    <m/>
  </r>
  <r>
    <x v="827"/>
    <x v="1"/>
    <x v="15"/>
    <s v="SI"/>
    <s v="CATERPILLAR"/>
    <x v="13"/>
    <s v="LH"/>
    <s v="EQ6133"/>
    <n v="5025819"/>
    <s v="SAP4003676"/>
    <n v="5333"/>
    <n v="10000"/>
    <s v="ID S250397-1"/>
    <s v="NO"/>
    <s v="EG07-0014312"/>
    <d v="2025-04-03T00:00:00"/>
    <s v="JIMMY CUBA"/>
    <m/>
    <m/>
    <m/>
    <m/>
    <s v="327525-E"/>
    <m/>
    <x v="146"/>
    <n v="7"/>
    <d v="2025-05-09T00:00:00"/>
    <n v="43"/>
    <s v="327525-C"/>
    <n v="10299.77"/>
    <d v="2025-05-26T00:00:00"/>
    <n v="18"/>
    <m/>
    <n v="4500568472"/>
    <s v="ALTA"/>
    <d v="2025-07-08T00:00:00"/>
    <x v="239"/>
    <s v="DEMORA"/>
    <n v="45"/>
    <s v="327525-IF"/>
    <s v="EG07-002374"/>
    <s v="F001-002590"/>
    <d v="2025-07-11T00:00:00"/>
    <n v="104"/>
    <x v="1"/>
    <n v="294"/>
    <x v="4"/>
    <m/>
    <m/>
    <m/>
    <m/>
    <m/>
    <m/>
    <m/>
    <s v="REPUESTOS COMPLETOS"/>
    <n v="1"/>
  </r>
  <r>
    <x v="828"/>
    <x v="1"/>
    <x v="12"/>
    <s v="SI"/>
    <s v="CATERPILLAR"/>
    <x v="11"/>
    <s v="LH"/>
    <s v="EQ7111"/>
    <n v="4892403"/>
    <s v="SAP4005045"/>
    <n v="10065"/>
    <n v="15000"/>
    <s v="ID S250397-2"/>
    <s v="NO"/>
    <s v="EG07-0014312"/>
    <d v="2025-04-09T00:00:00"/>
    <s v="LUIS CHOQUE"/>
    <m/>
    <m/>
    <m/>
    <m/>
    <s v="327625-E"/>
    <m/>
    <x v="146"/>
    <n v="13"/>
    <d v="2025-04-22T00:00:00"/>
    <n v="26"/>
    <s v="327625-C"/>
    <n v="3875.143"/>
    <d v="2025-06-25T00:00:00"/>
    <n v="65"/>
    <d v="2025-04-30T00:00:00"/>
    <n v="4500568473"/>
    <s v="ALTA"/>
    <d v="2025-06-27T00:00:00"/>
    <x v="225"/>
    <s v="EN TIEMPO"/>
    <n v="2"/>
    <s v="327625-IF"/>
    <s v="EG07-002332"/>
    <s v="F001-002558"/>
    <d v="2025-06-27T00:00:00"/>
    <n v="91"/>
    <x v="1"/>
    <n v="34"/>
    <x v="4"/>
    <m/>
    <m/>
    <m/>
    <m/>
    <m/>
    <m/>
    <m/>
    <s v="07 DE MAYO"/>
    <m/>
  </r>
  <r>
    <x v="829"/>
    <x v="1"/>
    <x v="29"/>
    <s v="SI"/>
    <s v="CATERPILLAR"/>
    <x v="8"/>
    <s v="RH"/>
    <s v="EQ6111"/>
    <n v="4651711"/>
    <s v="SAP4051415"/>
    <n v="2097"/>
    <n v="18000"/>
    <s v="ID S250397-3"/>
    <s v="NO"/>
    <s v="EG07-0014312"/>
    <d v="2025-05-17T00:00:00"/>
    <s v="LUIS CHOQUE"/>
    <m/>
    <m/>
    <m/>
    <m/>
    <s v="327725-E"/>
    <m/>
    <x v="146"/>
    <n v="51"/>
    <d v="2025-05-21T00:00:00"/>
    <n v="55"/>
    <s v="327725-C"/>
    <n v="10545.81"/>
    <d v="2025-06-25T00:00:00"/>
    <n v="36"/>
    <d v="2025-05-29T00:00:00"/>
    <n v="4500568475"/>
    <s v="ALTA"/>
    <d v="2025-07-18T00:00:00"/>
    <x v="231"/>
    <s v="DEMORA"/>
    <n v="27"/>
    <s v="327725-IF"/>
    <s v="EG07-002421"/>
    <s v="F001-002622"/>
    <d v="2025-07-25T00:00:00"/>
    <n v="116"/>
    <x v="1"/>
    <n v="63"/>
    <x v="4"/>
    <m/>
    <m/>
    <m/>
    <m/>
    <m/>
    <m/>
    <m/>
    <s v="REPUESTOS COMPLETOS"/>
    <n v="1"/>
  </r>
  <r>
    <x v="830"/>
    <x v="1"/>
    <x v="5"/>
    <s v="SI"/>
    <s v="CATERPILLAR"/>
    <x v="2"/>
    <s v="LH"/>
    <s v="EQ3131"/>
    <n v="2898620"/>
    <s v="SAP4003705"/>
    <n v="416"/>
    <n v="30000"/>
    <s v="ID S250401-3"/>
    <s v="SI"/>
    <s v="EG07-002073"/>
    <d v="2025-04-01T00:00:00"/>
    <s v="GABRIEL GALLEGOS"/>
    <m/>
    <m/>
    <m/>
    <m/>
    <s v="327825-E"/>
    <m/>
    <x v="146"/>
    <n v="5"/>
    <d v="2025-05-09T00:00:00"/>
    <n v="43"/>
    <s v="327825-C"/>
    <n v="17115.97"/>
    <d v="2025-05-06T00:00:00"/>
    <n v="-2"/>
    <m/>
    <n v="4500568500"/>
    <s v="ALTA"/>
    <d v="2025-06-09T00:00:00"/>
    <x v="240"/>
    <s v="EN TIEMPO"/>
    <n v="35"/>
    <s v="327825-IF"/>
    <s v="EG07-002261"/>
    <s v="F001-002559"/>
    <d v="2025-06-27T00:00:00"/>
    <n v="74"/>
    <x v="1"/>
    <n v="294"/>
    <x v="4"/>
    <m/>
    <m/>
    <m/>
    <m/>
    <m/>
    <m/>
    <m/>
    <s v="NO HAY REQUERIMIENTO"/>
    <m/>
  </r>
  <r>
    <x v="831"/>
    <x v="1"/>
    <x v="12"/>
    <s v="SI"/>
    <s v="KOMATSU"/>
    <x v="3"/>
    <s v="LH"/>
    <s v="EQ3112"/>
    <s v="EM0241"/>
    <s v="SAP4003682"/>
    <n v="6725"/>
    <n v="16000"/>
    <s v="ID S250382-1"/>
    <s v="SI"/>
    <s v="EG07-002073"/>
    <d v="2025-05-19T00:00:00"/>
    <s v="LUIS HUERTA"/>
    <m/>
    <d v="2025-06-04T00:00:00"/>
    <m/>
    <m/>
    <s v="327925-E"/>
    <m/>
    <x v="146"/>
    <n v="53"/>
    <d v="2025-05-19T00:00:00"/>
    <n v="53"/>
    <s v="327925-C"/>
    <n v="2932.28"/>
    <d v="2025-06-27T00:00:00"/>
    <n v="40"/>
    <m/>
    <n v="4500568043"/>
    <m/>
    <d v="2025-06-27T00:00:00"/>
    <x v="227"/>
    <s v="DEMORA"/>
    <n v="4"/>
    <s v="327925-IF"/>
    <s v="EG07-002345"/>
    <s v="F001-002582"/>
    <d v="2025-07-04T00:00:00"/>
    <n v="95"/>
    <x v="1"/>
    <n v="294"/>
    <x v="1"/>
    <m/>
    <m/>
    <m/>
    <m/>
    <m/>
    <m/>
    <m/>
    <s v="REPUESTOS COMPLETOS"/>
    <m/>
  </r>
  <r>
    <x v="832"/>
    <x v="0"/>
    <x v="18"/>
    <s v="SI"/>
    <s v="CATERPILLAR"/>
    <x v="25"/>
    <m/>
    <s v="LD009"/>
    <n v="1118181"/>
    <s v="TRENV00013670"/>
    <m/>
    <m/>
    <n v="101075060"/>
    <s v="NO"/>
    <s v="TL04-004182"/>
    <d v="2025-04-11T00:00:00"/>
    <s v="GABRIEL GALLEGOS"/>
    <m/>
    <m/>
    <m/>
    <m/>
    <s v="328025-E"/>
    <m/>
    <x v="147"/>
    <n v="12"/>
    <d v="2025-04-21T00:00:00"/>
    <n v="22"/>
    <s v="328025-C"/>
    <n v="3487.14"/>
    <d v="2025-05-05T00:00:00"/>
    <n v="15"/>
    <m/>
    <n v="4400618251"/>
    <n v="1"/>
    <d v="2025-06-10T00:00:00"/>
    <x v="235"/>
    <s v="DEMORA"/>
    <n v="39"/>
    <s v="328025-IF"/>
    <s v="EG07-002269"/>
    <s v="F001-002532"/>
    <d v="2025-06-16T00:00:00"/>
    <n v="74"/>
    <x v="1"/>
    <n v="291"/>
    <x v="1"/>
    <m/>
    <m/>
    <m/>
    <m/>
    <m/>
    <m/>
    <m/>
    <s v="COMPLETO PARA ARMADO"/>
    <s v="RELLENADO CILINDRO"/>
  </r>
  <r>
    <x v="833"/>
    <x v="0"/>
    <x v="18"/>
    <s v="SI"/>
    <s v="CATERPILLAR"/>
    <x v="25"/>
    <m/>
    <s v="LD009"/>
    <n v="1118181"/>
    <s v="TRENV00013677"/>
    <m/>
    <m/>
    <n v="101074859"/>
    <s v="NO"/>
    <s v="TL04-004182"/>
    <d v="2025-04-09T00:00:00"/>
    <s v="GABRIEL GALLEGOS"/>
    <m/>
    <m/>
    <m/>
    <m/>
    <s v="328125-E"/>
    <m/>
    <x v="147"/>
    <n v="10"/>
    <d v="2025-04-21T00:00:00"/>
    <n v="22"/>
    <s v="328125-C"/>
    <n v="4237.1400000000003"/>
    <d v="2025-05-05T00:00:00"/>
    <n v="15"/>
    <m/>
    <n v="4400618254"/>
    <n v="1"/>
    <d v="2025-06-02T00:00:00"/>
    <x v="222"/>
    <s v="DEMORA"/>
    <n v="32"/>
    <s v="328125-IF"/>
    <s v="EG07-002253"/>
    <s v="F001-002524"/>
    <d v="2025-06-06T00:00:00"/>
    <n v="67"/>
    <x v="1"/>
    <n v="291"/>
    <x v="1"/>
    <m/>
    <m/>
    <m/>
    <m/>
    <m/>
    <m/>
    <m/>
    <s v="COMPLETO PARA ARMADO"/>
    <s v="RELLENADO CILINDRO"/>
  </r>
  <r>
    <x v="834"/>
    <x v="8"/>
    <x v="90"/>
    <s v="NO"/>
    <s v="GENERICO"/>
    <x v="26"/>
    <m/>
    <m/>
    <m/>
    <n v="55175351"/>
    <m/>
    <m/>
    <m/>
    <s v="NO"/>
    <s v="EG07-000986"/>
    <d v="2025-04-02T00:00:00"/>
    <s v="LUIS CHOQUE"/>
    <m/>
    <m/>
    <m/>
    <m/>
    <s v="328225-E"/>
    <m/>
    <x v="147"/>
    <n v="3"/>
    <d v="2025-04-03T00:00:00"/>
    <n v="4"/>
    <s v="328225-C"/>
    <n v="882.44"/>
    <d v="2025-04-06T00:00:00"/>
    <n v="4"/>
    <m/>
    <m/>
    <m/>
    <d v="2025-04-07T00:00:00"/>
    <x v="241"/>
    <s v="EN TIEMPO"/>
    <n v="2"/>
    <m/>
    <s v="EG07-002084"/>
    <m/>
    <m/>
    <n v="8"/>
    <x v="2"/>
    <n v="291"/>
    <x v="1"/>
    <s v="BRUÑIDO"/>
    <s v="CROMADO"/>
    <s v="PULIR"/>
    <s v="PULIR"/>
    <m/>
    <m/>
    <m/>
    <s v="DEVOLUCION"/>
    <m/>
  </r>
  <r>
    <x v="835"/>
    <x v="8"/>
    <x v="90"/>
    <s v="NO"/>
    <s v="GENERICO"/>
    <x v="26"/>
    <m/>
    <m/>
    <m/>
    <n v="55175351"/>
    <m/>
    <m/>
    <m/>
    <s v="NO"/>
    <s v="EG07-000986"/>
    <d v="2025-04-02T00:00:00"/>
    <s v="LUIS CHOQUE"/>
    <m/>
    <m/>
    <m/>
    <m/>
    <s v="328325-E"/>
    <m/>
    <x v="147"/>
    <n v="3"/>
    <d v="2025-04-03T00:00:00"/>
    <n v="4"/>
    <s v="328325-C"/>
    <n v="882.44"/>
    <d v="2025-04-06T00:00:00"/>
    <n v="4"/>
    <m/>
    <m/>
    <m/>
    <d v="2025-04-07T00:00:00"/>
    <x v="241"/>
    <s v="EN TIEMPO"/>
    <n v="2"/>
    <m/>
    <s v="EG07-002084"/>
    <m/>
    <m/>
    <n v="8"/>
    <x v="2"/>
    <n v="291"/>
    <x v="1"/>
    <s v="BRUÑIDO"/>
    <s v="CROMADO"/>
    <s v="PULIR"/>
    <s v="PULIR"/>
    <m/>
    <m/>
    <m/>
    <s v="DEVOLUCION"/>
    <m/>
  </r>
  <r>
    <x v="836"/>
    <x v="8"/>
    <x v="91"/>
    <s v="NO"/>
    <s v="GENERICO"/>
    <x v="26"/>
    <m/>
    <m/>
    <m/>
    <s v="BG01544657"/>
    <m/>
    <m/>
    <m/>
    <s v="NO"/>
    <s v="EG07-000986"/>
    <d v="2025-04-02T00:00:00"/>
    <s v="LUIS CHOQUE"/>
    <m/>
    <m/>
    <m/>
    <m/>
    <s v="328425-E"/>
    <m/>
    <x v="147"/>
    <n v="3"/>
    <d v="2025-04-03T00:00:00"/>
    <n v="4"/>
    <s v="328425-C"/>
    <n v="1125"/>
    <d v="2025-04-06T00:00:00"/>
    <n v="4"/>
    <m/>
    <m/>
    <m/>
    <d v="2025-04-07T00:00:00"/>
    <x v="241"/>
    <s v="EN TIEMPO"/>
    <n v="2"/>
    <m/>
    <s v="EG07-002084"/>
    <m/>
    <m/>
    <n v="8"/>
    <x v="2"/>
    <n v="291"/>
    <x v="1"/>
    <s v="BRUÑIDO"/>
    <s v="CROMADO"/>
    <s v="PULIR"/>
    <s v="PULIR"/>
    <m/>
    <m/>
    <m/>
    <s v="DEVOLUCION"/>
    <m/>
  </r>
  <r>
    <x v="837"/>
    <x v="8"/>
    <x v="92"/>
    <s v="NO"/>
    <s v="GENERICO"/>
    <x v="26"/>
    <m/>
    <m/>
    <m/>
    <n v="55181122"/>
    <m/>
    <m/>
    <m/>
    <s v="NO"/>
    <s v="EG07-000986"/>
    <d v="2025-04-02T00:00:00"/>
    <s v="LUIS CHOQUE"/>
    <m/>
    <m/>
    <m/>
    <m/>
    <s v="328525-E"/>
    <m/>
    <x v="147"/>
    <n v="3"/>
    <d v="2025-04-02T00:00:00"/>
    <n v="3"/>
    <s v="328525-C"/>
    <n v="1040"/>
    <d v="2025-04-06T00:00:00"/>
    <n v="5"/>
    <m/>
    <m/>
    <m/>
    <d v="2025-04-07T00:00:00"/>
    <x v="241"/>
    <s v="EN TIEMPO"/>
    <n v="2"/>
    <m/>
    <s v="EG07-002084"/>
    <m/>
    <m/>
    <n v="8"/>
    <x v="2"/>
    <n v="291"/>
    <x v="1"/>
    <s v="BRUÑIDO"/>
    <s v="CROMADO"/>
    <s v="PULIR"/>
    <s v="PULIR"/>
    <m/>
    <m/>
    <m/>
    <s v="DEVOLUCION"/>
    <m/>
  </r>
  <r>
    <x v="838"/>
    <x v="8"/>
    <x v="93"/>
    <s v="NO"/>
    <s v="GENERICO"/>
    <x v="26"/>
    <m/>
    <m/>
    <m/>
    <n v="55181007"/>
    <m/>
    <m/>
    <m/>
    <s v="NO"/>
    <s v="EG07-000986"/>
    <d v="2025-04-02T00:00:00"/>
    <s v="LUIS CHOQUE"/>
    <m/>
    <m/>
    <m/>
    <m/>
    <s v="328625-E"/>
    <m/>
    <x v="147"/>
    <n v="3"/>
    <d v="2025-04-02T00:00:00"/>
    <n v="3"/>
    <s v="328625-C"/>
    <n v="1005"/>
    <d v="2025-04-06T00:00:00"/>
    <n v="5"/>
    <m/>
    <m/>
    <m/>
    <d v="2025-04-07T00:00:00"/>
    <x v="241"/>
    <s v="EN TIEMPO"/>
    <n v="2"/>
    <m/>
    <s v="EG07-002084"/>
    <m/>
    <m/>
    <n v="8"/>
    <x v="2"/>
    <n v="291"/>
    <x v="1"/>
    <s v="BRUÑIDO"/>
    <s v="CROMADO"/>
    <s v="PULIR"/>
    <s v="PULIR"/>
    <m/>
    <m/>
    <m/>
    <s v="DEVOLUCION"/>
    <m/>
  </r>
  <r>
    <x v="839"/>
    <x v="8"/>
    <x v="93"/>
    <s v="NO"/>
    <s v="GENERICO"/>
    <x v="26"/>
    <m/>
    <m/>
    <m/>
    <n v="55181007"/>
    <m/>
    <m/>
    <m/>
    <s v="NO"/>
    <s v="EG07-000986"/>
    <d v="2025-04-02T00:00:00"/>
    <s v="LUIS CHOQUE"/>
    <m/>
    <m/>
    <m/>
    <m/>
    <s v="328725-E"/>
    <m/>
    <x v="147"/>
    <n v="3"/>
    <d v="2025-04-02T00:00:00"/>
    <n v="3"/>
    <s v="328725-C"/>
    <n v="1005"/>
    <d v="2025-04-06T00:00:00"/>
    <n v="5"/>
    <m/>
    <m/>
    <m/>
    <d v="2025-04-07T00:00:00"/>
    <x v="241"/>
    <s v="EN TIEMPO"/>
    <n v="2"/>
    <m/>
    <s v="EG07-002084"/>
    <m/>
    <m/>
    <n v="8"/>
    <x v="2"/>
    <n v="291"/>
    <x v="1"/>
    <s v="BRUÑIDO"/>
    <s v="CROMADO"/>
    <s v="PULIR"/>
    <s v="PULIR"/>
    <m/>
    <m/>
    <m/>
    <s v="DEVOLUCION"/>
    <m/>
  </r>
  <r>
    <x v="840"/>
    <x v="8"/>
    <x v="94"/>
    <s v="NO"/>
    <s v="GENERICO"/>
    <x v="26"/>
    <m/>
    <m/>
    <m/>
    <s v="BG01399215"/>
    <m/>
    <m/>
    <m/>
    <s v="NO"/>
    <s v="EG07-000986"/>
    <d v="2025-04-01T00:00:00"/>
    <s v="LUIS CHOQUE"/>
    <m/>
    <m/>
    <m/>
    <m/>
    <s v="328825-E"/>
    <m/>
    <x v="147"/>
    <n v="2"/>
    <d v="2025-04-02T00:00:00"/>
    <n v="3"/>
    <s v="328825-C"/>
    <n v="1040"/>
    <d v="2025-04-04T00:00:00"/>
    <n v="3"/>
    <m/>
    <s v="P12512"/>
    <s v="ALTA"/>
    <d v="2025-04-11T00:00:00"/>
    <x v="242"/>
    <s v="DEMORA"/>
    <n v="9"/>
    <s v="328825-IF"/>
    <s v="EG07-002100"/>
    <s v="F001-002431"/>
    <d v="2025-04-17T00:00:00"/>
    <n v="13"/>
    <x v="1"/>
    <n v="291"/>
    <x v="1"/>
    <s v="BRUÑIDO"/>
    <s v="CROMADO"/>
    <s v="PULIR"/>
    <s v="PULIR"/>
    <m/>
    <m/>
    <m/>
    <s v="SOLICITAR REQUIERMIENTO URGENTE"/>
    <m/>
  </r>
  <r>
    <x v="841"/>
    <x v="8"/>
    <x v="94"/>
    <s v="NO"/>
    <s v="GENERICO"/>
    <x v="26"/>
    <m/>
    <m/>
    <m/>
    <s v="BG01399215"/>
    <m/>
    <m/>
    <m/>
    <s v="NO"/>
    <s v="EG07-000986"/>
    <d v="2025-04-01T00:00:00"/>
    <s v="LUIS CHOQUE"/>
    <m/>
    <m/>
    <m/>
    <m/>
    <s v="328925-E"/>
    <m/>
    <x v="147"/>
    <n v="2"/>
    <d v="2025-04-01T00:00:00"/>
    <n v="2"/>
    <s v="328925-C"/>
    <n v="1040"/>
    <d v="2025-04-04T00:00:00"/>
    <n v="4"/>
    <m/>
    <s v="P12512"/>
    <s v="ALTA"/>
    <d v="2025-04-11T00:00:00"/>
    <x v="242"/>
    <s v="DEMORA"/>
    <n v="9"/>
    <s v="328925-IF"/>
    <s v="EG07-002100"/>
    <s v="F001-002431"/>
    <d v="2025-04-17T00:00:00"/>
    <n v="13"/>
    <x v="1"/>
    <n v="291"/>
    <x v="1"/>
    <s v="BRUÑIDO"/>
    <s v="CROMADO"/>
    <s v="PULIR"/>
    <s v="PULIR"/>
    <m/>
    <m/>
    <m/>
    <s v="SOLICITAR REQUIERMIENTO URGENTE"/>
    <m/>
  </r>
  <r>
    <x v="842"/>
    <x v="8"/>
    <x v="95"/>
    <s v="NO"/>
    <s v="GENERICO"/>
    <x v="26"/>
    <m/>
    <m/>
    <m/>
    <s v="AF03600088"/>
    <m/>
    <m/>
    <m/>
    <s v="NO"/>
    <s v="EG07-000986"/>
    <d v="2025-04-01T00:00:00"/>
    <s v="LUIS CHOQUE"/>
    <m/>
    <m/>
    <m/>
    <m/>
    <s v="329025-E"/>
    <m/>
    <x v="147"/>
    <n v="2"/>
    <d v="2025-04-02T00:00:00"/>
    <n v="3"/>
    <s v="329025-C"/>
    <n v="1040"/>
    <d v="2025-04-04T00:00:00"/>
    <n v="3"/>
    <m/>
    <s v="P12512"/>
    <s v="ALTA"/>
    <d v="2025-04-11T00:00:00"/>
    <x v="242"/>
    <s v="DEMORA"/>
    <n v="9"/>
    <s v="329025-IF"/>
    <s v="EG07-002100"/>
    <s v="F001-002431"/>
    <d v="2025-04-17T00:00:00"/>
    <n v="13"/>
    <x v="1"/>
    <n v="291"/>
    <x v="1"/>
    <s v="BRUÑIDO"/>
    <s v="CROMADO"/>
    <s v="PULIR"/>
    <s v="PULIR"/>
    <m/>
    <m/>
    <m/>
    <s v="SOLICITAR REQUIERMIENTO URGENTE"/>
    <m/>
  </r>
  <r>
    <x v="843"/>
    <x v="8"/>
    <x v="95"/>
    <s v="NO"/>
    <s v="GENERICO"/>
    <x v="26"/>
    <m/>
    <m/>
    <m/>
    <s v="AF03600088"/>
    <m/>
    <m/>
    <m/>
    <s v="NO"/>
    <s v="EG07-000986"/>
    <d v="2025-04-01T00:00:00"/>
    <s v="LUIS CHOQUE"/>
    <m/>
    <m/>
    <m/>
    <m/>
    <s v="329125-E"/>
    <m/>
    <x v="147"/>
    <n v="2"/>
    <d v="2025-04-01T00:00:00"/>
    <n v="2"/>
    <s v="329125-C"/>
    <n v="1040"/>
    <d v="2025-04-04T00:00:00"/>
    <n v="4"/>
    <m/>
    <s v="P12512"/>
    <s v="ALTA"/>
    <d v="2025-04-11T00:00:00"/>
    <x v="242"/>
    <s v="DEMORA"/>
    <n v="9"/>
    <s v="329125-IF"/>
    <s v="EG07-002100"/>
    <s v="F001-002431"/>
    <d v="2025-04-17T00:00:00"/>
    <n v="13"/>
    <x v="1"/>
    <n v="291"/>
    <x v="1"/>
    <s v="BRUÑIDO"/>
    <s v="CROMADO"/>
    <s v="PULIR"/>
    <s v="PULIR"/>
    <m/>
    <m/>
    <m/>
    <s v="SOLICITAR REQUIERMIENTO URGENTE"/>
    <m/>
  </r>
  <r>
    <x v="844"/>
    <x v="8"/>
    <x v="96"/>
    <s v="NO"/>
    <s v="GENERICO"/>
    <x v="26"/>
    <m/>
    <m/>
    <m/>
    <m/>
    <m/>
    <m/>
    <m/>
    <s v="NO"/>
    <s v="EG07-000986"/>
    <d v="2025-04-01T00:00:00"/>
    <s v="LUIS CHOQUE"/>
    <m/>
    <m/>
    <m/>
    <m/>
    <s v="329225-E"/>
    <m/>
    <x v="147"/>
    <n v="2"/>
    <d v="2025-04-01T00:00:00"/>
    <n v="2"/>
    <s v="329225-C"/>
    <n v="1040"/>
    <d v="2025-04-02T00:00:00"/>
    <n v="2"/>
    <m/>
    <m/>
    <s v="BAJA"/>
    <d v="2025-04-02T00:00:00"/>
    <x v="243"/>
    <s v="EN TIEMPO"/>
    <n v="1"/>
    <s v="329225-IF"/>
    <s v="EG07-002082"/>
    <m/>
    <m/>
    <n v="3"/>
    <x v="2"/>
    <n v="291"/>
    <x v="0"/>
    <m/>
    <m/>
    <m/>
    <m/>
    <m/>
    <m/>
    <m/>
    <m/>
    <m/>
  </r>
  <r>
    <x v="845"/>
    <x v="8"/>
    <x v="97"/>
    <s v="NO"/>
    <s v="GENERICO"/>
    <x v="26"/>
    <m/>
    <m/>
    <m/>
    <m/>
    <m/>
    <m/>
    <m/>
    <s v="NO"/>
    <s v="EG07-000986"/>
    <d v="2025-04-02T00:00:00"/>
    <s v="LUIS CHOQUE"/>
    <m/>
    <m/>
    <m/>
    <m/>
    <s v="329325-E"/>
    <m/>
    <x v="147"/>
    <n v="3"/>
    <d v="2025-04-02T00:00:00"/>
    <n v="3"/>
    <s v="329325-C"/>
    <n v="120"/>
    <d v="2025-04-02T00:00:00"/>
    <n v="1"/>
    <m/>
    <m/>
    <s v="BAJA"/>
    <d v="2025-04-02T00:00:00"/>
    <x v="243"/>
    <s v="EN TIEMPO"/>
    <n v="1"/>
    <s v="329325-IF"/>
    <s v="EG07-002082"/>
    <m/>
    <m/>
    <n v="3"/>
    <x v="2"/>
    <n v="291"/>
    <x v="0"/>
    <m/>
    <m/>
    <m/>
    <m/>
    <m/>
    <m/>
    <m/>
    <m/>
    <m/>
  </r>
  <r>
    <x v="846"/>
    <x v="8"/>
    <x v="98"/>
    <s v="NO"/>
    <s v="GENERICO"/>
    <x v="26"/>
    <m/>
    <m/>
    <m/>
    <m/>
    <m/>
    <m/>
    <m/>
    <s v="NO"/>
    <s v="EG07-000986"/>
    <d v="2025-04-02T00:00:00"/>
    <s v="LUIS CHOQUE"/>
    <m/>
    <m/>
    <m/>
    <m/>
    <s v="329425-E"/>
    <m/>
    <x v="147"/>
    <n v="3"/>
    <d v="2025-04-02T00:00:00"/>
    <n v="3"/>
    <s v="329425-C"/>
    <n v="90"/>
    <d v="2025-04-02T00:00:00"/>
    <n v="1"/>
    <m/>
    <m/>
    <s v="BAJA"/>
    <d v="2025-04-02T00:00:00"/>
    <x v="243"/>
    <s v="EN TIEMPO"/>
    <n v="1"/>
    <s v="329425-IF"/>
    <s v="EG07-002082"/>
    <m/>
    <m/>
    <n v="3"/>
    <x v="2"/>
    <n v="291"/>
    <x v="0"/>
    <m/>
    <m/>
    <m/>
    <m/>
    <m/>
    <m/>
    <m/>
    <m/>
    <m/>
  </r>
  <r>
    <x v="847"/>
    <x v="8"/>
    <x v="99"/>
    <s v="NO"/>
    <s v="GENERICO"/>
    <x v="26"/>
    <m/>
    <m/>
    <m/>
    <m/>
    <m/>
    <m/>
    <m/>
    <s v="NO"/>
    <s v="EG07-000986"/>
    <d v="2025-04-02T00:00:00"/>
    <s v="LUIS CHOQUE"/>
    <m/>
    <m/>
    <m/>
    <m/>
    <s v="329525-E"/>
    <m/>
    <x v="147"/>
    <n v="3"/>
    <d v="2025-04-02T00:00:00"/>
    <n v="3"/>
    <s v="329525-C"/>
    <n v="180"/>
    <d v="2025-04-02T00:00:00"/>
    <n v="1"/>
    <m/>
    <m/>
    <s v="BAJA"/>
    <d v="2025-04-02T00:00:00"/>
    <x v="243"/>
    <s v="EN TIEMPO"/>
    <n v="1"/>
    <s v="329525-IF"/>
    <s v="EG07-002082"/>
    <m/>
    <m/>
    <n v="3"/>
    <x v="2"/>
    <n v="291"/>
    <x v="0"/>
    <m/>
    <m/>
    <m/>
    <m/>
    <m/>
    <m/>
    <m/>
    <m/>
    <m/>
  </r>
  <r>
    <x v="848"/>
    <x v="8"/>
    <x v="100"/>
    <s v="NO"/>
    <s v="GENERICO"/>
    <x v="26"/>
    <m/>
    <m/>
    <m/>
    <m/>
    <m/>
    <m/>
    <m/>
    <s v="NO"/>
    <s v="EG07-000986"/>
    <d v="2025-04-02T00:00:00"/>
    <s v="LUIS CHOQUE"/>
    <m/>
    <m/>
    <m/>
    <m/>
    <s v="329625-E"/>
    <m/>
    <x v="147"/>
    <n v="3"/>
    <d v="2025-04-02T00:00:00"/>
    <n v="3"/>
    <s v="329625-C"/>
    <n v="220"/>
    <d v="2025-04-02T00:00:00"/>
    <n v="1"/>
    <m/>
    <m/>
    <s v="BAJA"/>
    <d v="2025-04-02T00:00:00"/>
    <x v="243"/>
    <s v="EN TIEMPO"/>
    <n v="1"/>
    <s v="329625-IF"/>
    <s v="EG07-002082"/>
    <m/>
    <m/>
    <n v="3"/>
    <x v="2"/>
    <n v="291"/>
    <x v="0"/>
    <m/>
    <m/>
    <m/>
    <m/>
    <m/>
    <m/>
    <m/>
    <m/>
    <m/>
  </r>
  <r>
    <x v="849"/>
    <x v="0"/>
    <x v="8"/>
    <s v="SI"/>
    <s v="KOMATSU"/>
    <x v="10"/>
    <m/>
    <s v="DZ004"/>
    <s v="7070-10-F521"/>
    <s v="TRENV00013659"/>
    <m/>
    <n v="12000"/>
    <n v="101272224"/>
    <s v="NO"/>
    <s v="TL04-0004200"/>
    <d v="2025-05-05T00:00:00"/>
    <s v="LUIS CHOQUE"/>
    <m/>
    <m/>
    <m/>
    <m/>
    <s v="329725-E"/>
    <m/>
    <x v="147"/>
    <n v="36"/>
    <d v="2025-05-08T00:00:00"/>
    <n v="39"/>
    <s v="329725-C"/>
    <n v="14323.43"/>
    <d v="2026-01-14T00:00:00"/>
    <n v="252"/>
    <m/>
    <n v="4400619607"/>
    <n v="1"/>
    <m/>
    <x v="0"/>
    <s v=""/>
    <s v=""/>
    <m/>
    <m/>
    <m/>
    <m/>
    <n v="291"/>
    <x v="5"/>
    <n v="291"/>
    <x v="4"/>
    <m/>
    <m/>
    <m/>
    <m/>
    <m/>
    <m/>
    <m/>
    <s v="NO HAY REQUERIMIENTO"/>
    <m/>
  </r>
  <r>
    <x v="850"/>
    <x v="0"/>
    <x v="11"/>
    <s v="SI"/>
    <s v="KOMATSU"/>
    <x v="3"/>
    <s v="RH"/>
    <s v="HT013"/>
    <s v="EM8355"/>
    <s v="TRENV00011767"/>
    <m/>
    <n v="28000"/>
    <n v="101113702"/>
    <s v="NO"/>
    <s v="TL04-0004200"/>
    <d v="2025-05-12T00:00:00"/>
    <s v="LUIS CHOQUE"/>
    <m/>
    <m/>
    <m/>
    <m/>
    <s v="329825-E"/>
    <m/>
    <x v="147"/>
    <n v="43"/>
    <d v="2025-05-12T00:00:00"/>
    <n v="43"/>
    <s v="329825-C"/>
    <n v="20282.63"/>
    <d v="2025-05-15T00:00:00"/>
    <n v="4"/>
    <m/>
    <n v="4400619604"/>
    <n v="1"/>
    <d v="2025-06-13T00:00:00"/>
    <x v="235"/>
    <s v="EN TIEMPO"/>
    <n v="29"/>
    <s v="329825-IF"/>
    <s v="EG07-002274"/>
    <s v="F001-002537"/>
    <d v="2025-06-16T00:00:00"/>
    <n v="74"/>
    <x v="1"/>
    <n v="291"/>
    <x v="1"/>
    <m/>
    <m/>
    <m/>
    <m/>
    <m/>
    <m/>
    <m/>
    <s v="NO HAY REQUERIMIENTO"/>
    <m/>
  </r>
  <r>
    <x v="851"/>
    <x v="0"/>
    <x v="12"/>
    <s v="SI"/>
    <s v="KOMATSU"/>
    <x v="3"/>
    <m/>
    <s v="HT006"/>
    <s v="EM0241"/>
    <s v="TRENV00013425"/>
    <m/>
    <m/>
    <n v="101269752"/>
    <s v="NO"/>
    <s v="TL04-0004200"/>
    <d v="2025-05-05T00:00:00"/>
    <s v="LUIS CHOQUE"/>
    <m/>
    <m/>
    <m/>
    <m/>
    <s v="329925-E"/>
    <m/>
    <x v="147"/>
    <n v="36"/>
    <d v="2025-05-08T00:00:00"/>
    <n v="39"/>
    <s v="329925-C"/>
    <n v="4063.14"/>
    <d v="2025-05-09T00:00:00"/>
    <n v="2"/>
    <m/>
    <n v="4400619605"/>
    <n v="2"/>
    <d v="2025-06-27T00:00:00"/>
    <x v="234"/>
    <s v="EN TIEMPO"/>
    <n v="43"/>
    <s v="329925-IF"/>
    <s v="EG07-002308"/>
    <s v="F001-002552"/>
    <d v="2025-06-20T00:00:00"/>
    <n v="82"/>
    <x v="1"/>
    <n v="291"/>
    <x v="4"/>
    <m/>
    <m/>
    <m/>
    <m/>
    <m/>
    <m/>
    <m/>
    <s v="NO HAY REQUERIMIENTO"/>
    <m/>
  </r>
  <r>
    <x v="852"/>
    <x v="9"/>
    <x v="101"/>
    <s v="NO"/>
    <s v="GENERICO"/>
    <x v="26"/>
    <m/>
    <m/>
    <m/>
    <s v="PPU100 / A9984137"/>
    <m/>
    <m/>
    <m/>
    <s v="NO"/>
    <s v="T002-0001268"/>
    <d v="2025-04-16T00:00:00"/>
    <s v="GABRIEL GALLEGOS"/>
    <m/>
    <m/>
    <m/>
    <m/>
    <s v="330025-E"/>
    <m/>
    <x v="148"/>
    <n v="8"/>
    <d v="2025-04-16T00:00:00"/>
    <n v="8"/>
    <s v="330025-C"/>
    <n v="8410"/>
    <d v="2025-04-25T00:00:00"/>
    <n v="10"/>
    <m/>
    <s v="L-07-SV25-000096"/>
    <s v="ALTA"/>
    <d v="2025-05-05T00:00:00"/>
    <x v="244"/>
    <s v="EN TIEMPO"/>
    <n v="11"/>
    <s v="330025-IF"/>
    <s v="EG07-002161"/>
    <s v="F001-002473"/>
    <d v="2025-05-07T00:00:00"/>
    <n v="27"/>
    <x v="1"/>
    <n v="282"/>
    <x v="1"/>
    <m/>
    <m/>
    <m/>
    <m/>
    <m/>
    <m/>
    <m/>
    <s v="30 DE ABRIL"/>
    <m/>
  </r>
  <r>
    <x v="853"/>
    <x v="6"/>
    <x v="20"/>
    <s v="NO"/>
    <s v="VOLVO"/>
    <x v="26"/>
    <m/>
    <m/>
    <m/>
    <m/>
    <m/>
    <m/>
    <m/>
    <s v="NO"/>
    <s v="EG07-004644"/>
    <d v="2025-04-16T00:00:00"/>
    <s v="GABRIEL GALLEGOS"/>
    <m/>
    <m/>
    <m/>
    <m/>
    <s v="330125-E"/>
    <m/>
    <x v="149"/>
    <n v="14"/>
    <d v="2025-04-16T00:00:00"/>
    <n v="14"/>
    <s v="330125-C"/>
    <n v="2841.02"/>
    <d v="2025-04-28T00:00:00"/>
    <n v="13"/>
    <m/>
    <s v="313800-4300008572"/>
    <s v="ALTA"/>
    <d v="2025-04-25T00:00:00"/>
    <x v="206"/>
    <s v="DEMORA"/>
    <n v="2"/>
    <s v="330125-IF"/>
    <s v="EG07-002148"/>
    <s v="F001-002492"/>
    <d v="2025-05-21T00:00:00"/>
    <n v="27"/>
    <x v="1"/>
    <n v="288"/>
    <x v="1"/>
    <m/>
    <m/>
    <m/>
    <m/>
    <m/>
    <m/>
    <m/>
    <s v="30 DE ABRIL"/>
    <m/>
  </r>
  <r>
    <x v="854"/>
    <x v="0"/>
    <x v="46"/>
    <s v="SI"/>
    <s v="CATERPILLAR"/>
    <x v="11"/>
    <m/>
    <s v="GR007"/>
    <n v="4421908"/>
    <s v="TRENV00014457"/>
    <m/>
    <n v="6000"/>
    <n v="101268451"/>
    <s v="NO"/>
    <s v="TL04-001623"/>
    <d v="2025-05-12T00:00:00"/>
    <s v="GABRIEL GALLEGOS"/>
    <m/>
    <m/>
    <m/>
    <m/>
    <s v="330225-E"/>
    <m/>
    <x v="148"/>
    <n v="34"/>
    <d v="2025-05-12T00:00:00"/>
    <n v="34"/>
    <s v="330225-C"/>
    <n v="24380.97"/>
    <d v="2025-05-14T00:00:00"/>
    <n v="3"/>
    <m/>
    <n v="4400620535"/>
    <n v="2"/>
    <d v="2025-06-13T00:00:00"/>
    <x v="235"/>
    <s v="EN TIEMPO"/>
    <n v="30"/>
    <s v="330225-IF"/>
    <s v="EG07-002275"/>
    <s v="F001-002534"/>
    <d v="2025-06-16T00:00:00"/>
    <n v="65"/>
    <x v="1"/>
    <n v="282"/>
    <x v="1"/>
    <m/>
    <m/>
    <m/>
    <m/>
    <m/>
    <m/>
    <m/>
    <s v="NO HAY REQUERIMIENTO"/>
    <m/>
  </r>
  <r>
    <x v="855"/>
    <x v="0"/>
    <x v="46"/>
    <s v="SI"/>
    <s v="CATERPILLAR"/>
    <x v="11"/>
    <m/>
    <s v="GR007"/>
    <n v="4421909"/>
    <s v="TRENV00014448"/>
    <m/>
    <n v="6000"/>
    <n v="101183898"/>
    <s v="NO"/>
    <s v="TL04-001623"/>
    <d v="2025-05-12T00:00:00"/>
    <s v="GABRIEL GALLEGOS"/>
    <m/>
    <m/>
    <m/>
    <m/>
    <s v="330325-E"/>
    <m/>
    <x v="148"/>
    <n v="34"/>
    <d v="2025-05-12T00:00:00"/>
    <n v="34"/>
    <s v="330325-C"/>
    <n v="24380.97"/>
    <d v="2025-05-14T00:00:00"/>
    <n v="3"/>
    <m/>
    <n v="4400620505"/>
    <n v="2"/>
    <d v="2025-06-27T00:00:00"/>
    <x v="224"/>
    <s v="EN TIEMPO"/>
    <n v="36"/>
    <s v="330325-IF"/>
    <s v="EG07-002298"/>
    <s v="F001-002543"/>
    <d v="2025-06-20T00:00:00"/>
    <n v="71"/>
    <x v="1"/>
    <n v="282"/>
    <x v="1"/>
    <m/>
    <m/>
    <m/>
    <m/>
    <m/>
    <m/>
    <m/>
    <s v="NO HAY REQUERIMIENTO"/>
    <m/>
  </r>
  <r>
    <x v="856"/>
    <x v="1"/>
    <x v="28"/>
    <s v="SI"/>
    <s v="CATERPILLAR"/>
    <x v="61"/>
    <s v="RH"/>
    <s v="EQ8120"/>
    <m/>
    <s v="SAP3605242"/>
    <n v="15370"/>
    <n v="15000"/>
    <s v="ID S250443-1"/>
    <s v="NO"/>
    <s v="EG07-0014552"/>
    <d v="2025-05-14T00:00:00"/>
    <s v="LUIS CHOQUE"/>
    <m/>
    <m/>
    <m/>
    <m/>
    <s v="330425-E"/>
    <m/>
    <x v="150"/>
    <n v="31"/>
    <d v="2025-05-21T00:00:00"/>
    <n v="38"/>
    <s v="330425-C"/>
    <n v="5366.06"/>
    <d v="2025-06-25T00:00:00"/>
    <n v="36"/>
    <m/>
    <n v="4500570214"/>
    <s v="ALTA"/>
    <d v="2025-07-04T00:00:00"/>
    <x v="245"/>
    <s v="DEMORA"/>
    <n v="17"/>
    <s v="330425-IF"/>
    <s v="EG07-002382"/>
    <s v="F001-002597"/>
    <d v="2025-07-11T00:00:00"/>
    <n v="89"/>
    <x v="1"/>
    <n v="277"/>
    <x v="1"/>
    <m/>
    <m/>
    <m/>
    <m/>
    <m/>
    <m/>
    <m/>
    <s v="REPUESTOS COMPLETOS"/>
    <n v="1"/>
  </r>
  <r>
    <x v="857"/>
    <x v="1"/>
    <x v="12"/>
    <s v="SI"/>
    <s v="o"/>
    <x v="12"/>
    <s v="LH"/>
    <s v="EQ5120"/>
    <n v="4164020"/>
    <s v="SAP4395691"/>
    <n v="10983"/>
    <n v="16000"/>
    <s v="ID S250443-2"/>
    <s v="NO"/>
    <s v="EG07-0014552"/>
    <d v="2025-05-13T00:00:00"/>
    <s v="LUIS CHOQUE"/>
    <m/>
    <m/>
    <m/>
    <m/>
    <s v="330525-E"/>
    <m/>
    <x v="150"/>
    <n v="30"/>
    <d v="2025-05-19T00:00:00"/>
    <n v="36"/>
    <s v="330525-C"/>
    <n v="7396.86"/>
    <d v="2025-06-25T00:00:00"/>
    <n v="38"/>
    <m/>
    <n v="4500570216"/>
    <m/>
    <m/>
    <x v="227"/>
    <s v="DEMORA"/>
    <n v="6"/>
    <s v="330525-IF"/>
    <s v="EG07-002343"/>
    <s v="F001-002583"/>
    <d v="2025-07-04T00:00:00"/>
    <n v="78"/>
    <x v="1"/>
    <n v="277"/>
    <x v="4"/>
    <m/>
    <m/>
    <m/>
    <m/>
    <m/>
    <m/>
    <m/>
    <s v="REPUESTOS COMPLETOS"/>
    <m/>
  </r>
  <r>
    <x v="858"/>
    <x v="1"/>
    <x v="5"/>
    <s v="NO"/>
    <s v="CATERPILLAR"/>
    <x v="7"/>
    <s v="RH"/>
    <s v="EQ3083"/>
    <n v="1063722"/>
    <s v="SAP2594058"/>
    <n v="35636"/>
    <n v="25000"/>
    <s v="ID S250417-1"/>
    <s v="NO"/>
    <s v="EG07-002104"/>
    <d v="2025-05-05T00:00:00"/>
    <s v="LUIS HUERTA"/>
    <m/>
    <m/>
    <m/>
    <m/>
    <s v="330625-E"/>
    <m/>
    <x v="150"/>
    <n v="22"/>
    <d v="2025-05-08T00:00:00"/>
    <n v="25"/>
    <s v="330625-C"/>
    <n v="34831.870000000003"/>
    <d v="2025-08-18T00:00:00"/>
    <n v="103"/>
    <m/>
    <n v="4500569173"/>
    <m/>
    <d v="2025-07-04T00:00:00"/>
    <x v="246"/>
    <s v="DEMORA"/>
    <n v="2"/>
    <s v="330625-IF"/>
    <s v="EG07-002494"/>
    <s v="F001-002675"/>
    <d v="2025-08-22T00:00:00"/>
    <n v="128"/>
    <x v="1"/>
    <n v="277"/>
    <x v="4"/>
    <m/>
    <m/>
    <m/>
    <m/>
    <m/>
    <m/>
    <m/>
    <s v="REPUESTOS COMPLETOS"/>
    <n v="1"/>
  </r>
  <r>
    <x v="859"/>
    <x v="1"/>
    <x v="12"/>
    <s v="SI"/>
    <s v="CATERPILLAR"/>
    <x v="7"/>
    <m/>
    <m/>
    <s v="9T-8912"/>
    <m/>
    <m/>
    <n v="18000"/>
    <s v="ID S250401-2"/>
    <s v="NO"/>
    <s v="EG07-002104"/>
    <d v="2025-04-24T00:00:00"/>
    <s v="LUIS CHOQUE"/>
    <m/>
    <m/>
    <m/>
    <m/>
    <s v="330725-E"/>
    <m/>
    <x v="150"/>
    <n v="11"/>
    <d v="2025-04-24T00:00:00"/>
    <n v="11"/>
    <s v="330725-C"/>
    <n v="7780.45"/>
    <d v="2025-06-25T00:00:00"/>
    <n v="63"/>
    <d v="2025-05-14T00:00:00"/>
    <n v="4500568481"/>
    <s v="ALTA"/>
    <d v="2025-06-02T00:00:00"/>
    <x v="225"/>
    <s v="DEMORA"/>
    <n v="2"/>
    <s v="330725-IF"/>
    <s v="EG07-002334"/>
    <s v="F001-002560"/>
    <d v="2025-06-27T00:00:00"/>
    <n v="74"/>
    <x v="1"/>
    <n v="31"/>
    <x v="4"/>
    <m/>
    <m/>
    <m/>
    <m/>
    <m/>
    <m/>
    <m/>
    <s v="07 DE MAYO"/>
    <s v="RELLENADO CILINDRO"/>
  </r>
  <r>
    <x v="860"/>
    <x v="1"/>
    <x v="12"/>
    <s v="SI"/>
    <s v="CATERPILLAR"/>
    <x v="7"/>
    <m/>
    <m/>
    <s v="9T-8912"/>
    <m/>
    <m/>
    <n v="18000"/>
    <s v="ID S250401-1"/>
    <s v="NO"/>
    <s v="EG07-002104"/>
    <d v="2025-04-24T00:00:00"/>
    <s v="LUIS CHOQUE"/>
    <m/>
    <m/>
    <m/>
    <m/>
    <s v="330825-E"/>
    <m/>
    <x v="150"/>
    <n v="11"/>
    <d v="2025-04-24T00:00:00"/>
    <n v="11"/>
    <s v="330825-C"/>
    <n v="7780.45"/>
    <d v="2025-05-27T00:00:00"/>
    <n v="34"/>
    <m/>
    <n v="4500568478"/>
    <s v="ALTA"/>
    <d v="2025-05-27T00:00:00"/>
    <x v="195"/>
    <s v="DEMORA"/>
    <n v="2"/>
    <s v="330825-IF"/>
    <s v="EG07-002235"/>
    <s v="F001-002515"/>
    <d v="2025-05-30T00:00:00"/>
    <n v="45"/>
    <x v="1"/>
    <n v="277"/>
    <x v="4"/>
    <m/>
    <m/>
    <m/>
    <m/>
    <m/>
    <m/>
    <m/>
    <s v="10 DE MAYO"/>
    <s v="RELLENADO CILINDRO"/>
  </r>
  <r>
    <x v="861"/>
    <x v="0"/>
    <x v="102"/>
    <s v="NO"/>
    <s v="CATERPILLAR"/>
    <x v="18"/>
    <m/>
    <m/>
    <m/>
    <m/>
    <m/>
    <m/>
    <m/>
    <s v="NO"/>
    <m/>
    <d v="2025-04-15T00:00:00"/>
    <s v="GABRIEL GALLEGOS"/>
    <m/>
    <m/>
    <m/>
    <m/>
    <s v="330925-E"/>
    <m/>
    <x v="151"/>
    <n v="-6"/>
    <d v="2025-04-15T00:00:00"/>
    <n v="-6"/>
    <s v="330925-C"/>
    <n v="2285"/>
    <m/>
    <m/>
    <m/>
    <m/>
    <m/>
    <m/>
    <x v="0"/>
    <s v=""/>
    <s v=""/>
    <m/>
    <m/>
    <m/>
    <m/>
    <n v="269"/>
    <x v="0"/>
    <n v="269"/>
    <x v="1"/>
    <m/>
    <m/>
    <m/>
    <m/>
    <m/>
    <m/>
    <m/>
    <s v="COMPLETO PARA ARMADO, ESPERA DE CONFIRMACION GROVER BAMBAS"/>
    <m/>
  </r>
  <r>
    <x v="862"/>
    <x v="0"/>
    <x v="28"/>
    <s v="SI"/>
    <s v="CATERPILLAR"/>
    <x v="18"/>
    <m/>
    <s v="CR002"/>
    <n v="1003777"/>
    <s v="TRENV00014349"/>
    <m/>
    <m/>
    <n v="101130336"/>
    <s v="NO"/>
    <s v="TL02-001633"/>
    <d v="2025-05-13T00:00:00"/>
    <s v="LUIS CHOQUE"/>
    <m/>
    <m/>
    <m/>
    <m/>
    <s v="331025-E"/>
    <m/>
    <x v="152"/>
    <n v="28"/>
    <d v="2025-05-19T00:00:00"/>
    <n v="34"/>
    <s v="331025-C"/>
    <n v="5703.61"/>
    <d v="2025-05-21T00:00:00"/>
    <n v="3"/>
    <d v="2025-05-16T00:00:00"/>
    <n v="4400620524"/>
    <n v="1"/>
    <d v="2025-06-13T00:00:00"/>
    <x v="228"/>
    <s v="DEMORA"/>
    <n v="38"/>
    <s v="331025-IF"/>
    <s v="EG07-002325"/>
    <s v="F001-002574"/>
    <d v="2025-06-30T00:00:00"/>
    <n v="73"/>
    <x v="1"/>
    <n v="31"/>
    <x v="4"/>
    <m/>
    <m/>
    <m/>
    <m/>
    <m/>
    <m/>
    <m/>
    <s v="NO HAY REQUERIMIENTO"/>
    <m/>
  </r>
  <r>
    <x v="863"/>
    <x v="1"/>
    <x v="15"/>
    <s v="SI"/>
    <s v="CATERPILLAR"/>
    <x v="13"/>
    <s v="LH"/>
    <s v="EQ6133"/>
    <n v="5025819"/>
    <s v="SAP4003676"/>
    <n v="301"/>
    <n v="10000"/>
    <s v="ID S250474-1"/>
    <s v="NO"/>
    <s v="EG07-0014593"/>
    <d v="2025-06-02T00:00:00"/>
    <s v="LUIS HUERTA"/>
    <m/>
    <m/>
    <m/>
    <m/>
    <s v="331125-E"/>
    <m/>
    <x v="152"/>
    <n v="48"/>
    <d v="2025-06-04T00:00:00"/>
    <n v="50"/>
    <s v="331125-C"/>
    <n v="24232.37"/>
    <m/>
    <s v=""/>
    <m/>
    <n v="4500571367"/>
    <m/>
    <d v="2025-07-14T00:00:00"/>
    <x v="237"/>
    <s v="EN TIEMPO"/>
    <n v="45853"/>
    <s v="331125-IF"/>
    <s v="EG07-002388"/>
    <m/>
    <m/>
    <n v="90"/>
    <x v="2"/>
    <n v="275"/>
    <x v="4"/>
    <m/>
    <m/>
    <m/>
    <m/>
    <m/>
    <m/>
    <m/>
    <s v="NO HAY REQUERIMIENTO"/>
    <s v="4Z-6423: CONJUNTO DE PISTÓN REPUESTO NO TIENE FECHA DE LLEGADA SE ESTA BUSCANDO TAMBIEN EN IMPORTACION"/>
  </r>
  <r>
    <x v="864"/>
    <x v="0"/>
    <x v="5"/>
    <s v="SI"/>
    <s v="KOMATSU"/>
    <x v="4"/>
    <m/>
    <s v="HT043"/>
    <s v="58B-5000-400"/>
    <s v="TRENV00011331"/>
    <s v="-"/>
    <n v="30000"/>
    <n v="101244361"/>
    <s v="NO"/>
    <s v="TL02-001633"/>
    <d v="2025-05-05T00:00:00"/>
    <s v="LUIS HUERTA"/>
    <m/>
    <d v="2025-06-10T00:00:00"/>
    <m/>
    <m/>
    <s v="331225-E"/>
    <m/>
    <x v="152"/>
    <n v="20"/>
    <d v="2025-06-03T00:00:00"/>
    <n v="49"/>
    <s v="331225-C"/>
    <n v="17622.52"/>
    <d v="2025-06-18T00:00:00"/>
    <n v="16"/>
    <d v="2025-05-02T00:00:00"/>
    <n v="4400620477"/>
    <n v="1"/>
    <d v="2025-06-23T00:00:00"/>
    <x v="233"/>
    <s v="EN TIEMPO"/>
    <n v="6"/>
    <s v="331225-IF"/>
    <s v="EG07-002311"/>
    <s v="F001-002566"/>
    <d v="2025-06-30T00:00:00"/>
    <n v="69"/>
    <x v="1"/>
    <n v="17"/>
    <x v="1"/>
    <m/>
    <m/>
    <m/>
    <m/>
    <m/>
    <m/>
    <m/>
    <s v="NO HAY REQUERIMIENTO"/>
    <s v="RELLENADO CILINDRO"/>
  </r>
  <r>
    <x v="865"/>
    <x v="0"/>
    <x v="46"/>
    <s v="SI"/>
    <s v="CATERPILLAR"/>
    <x v="11"/>
    <m/>
    <s v="GR005"/>
    <n v="4421909"/>
    <s v="TRENV00014817"/>
    <m/>
    <n v="6000"/>
    <n v="101138713"/>
    <s v="NO"/>
    <s v="TL02-001634"/>
    <d v="2025-05-12T00:00:00"/>
    <s v="GABRIEL GALLEGOS"/>
    <m/>
    <m/>
    <m/>
    <m/>
    <s v="331325-E"/>
    <m/>
    <x v="151"/>
    <n v="21"/>
    <d v="2025-05-12T00:00:00"/>
    <n v="21"/>
    <s v="331325-C"/>
    <n v="24380.97"/>
    <d v="2025-05-15T00:00:00"/>
    <n v="4"/>
    <m/>
    <n v="4400621537"/>
    <n v="1"/>
    <d v="2025-07-10T00:00:00"/>
    <x v="247"/>
    <s v="EN TIEMPO"/>
    <n v="57"/>
    <s v="331325-IF"/>
    <s v="EG07-002378"/>
    <s v="F001-002619"/>
    <d v="2025-07-18T00:00:00"/>
    <n v="80"/>
    <x v="1"/>
    <n v="269"/>
    <x v="1"/>
    <m/>
    <m/>
    <m/>
    <m/>
    <m/>
    <m/>
    <m/>
    <s v="REPUESTOS COMPLETOS"/>
    <n v="1"/>
  </r>
  <r>
    <x v="866"/>
    <x v="0"/>
    <x v="46"/>
    <s v="SI"/>
    <s v="CATERPILLAR"/>
    <x v="11"/>
    <m/>
    <s v="GR005"/>
    <n v="4421908"/>
    <s v="TRENV00014808"/>
    <m/>
    <n v="6000"/>
    <n v="101055192"/>
    <s v="NO"/>
    <s v="TL02-001634"/>
    <d v="2025-05-12T00:00:00"/>
    <s v="GABRIEL GALLEGOS"/>
    <m/>
    <m/>
    <m/>
    <m/>
    <s v="331425-E"/>
    <m/>
    <x v="151"/>
    <n v="21"/>
    <d v="2025-05-12T00:00:00"/>
    <n v="21"/>
    <s v="331425-C"/>
    <n v="24380.97"/>
    <d v="2025-05-15T00:00:00"/>
    <n v="4"/>
    <m/>
    <n v="4400621536"/>
    <n v="1"/>
    <d v="2025-06-30T00:00:00"/>
    <x v="247"/>
    <s v="DEMORA"/>
    <n v="57"/>
    <s v="331425-IF"/>
    <s v="EG07-002379"/>
    <s v="F001-002618"/>
    <d v="2025-07-18T00:00:00"/>
    <n v="80"/>
    <x v="1"/>
    <n v="269"/>
    <x v="1"/>
    <m/>
    <m/>
    <m/>
    <m/>
    <m/>
    <m/>
    <m/>
    <s v="REPUESTOS COMPLETOS"/>
    <n v="1"/>
  </r>
  <r>
    <x v="867"/>
    <x v="0"/>
    <x v="15"/>
    <s v="SI"/>
    <s v="CATERPILLAR"/>
    <x v="13"/>
    <m/>
    <s v="RT008"/>
    <n v="5025819"/>
    <s v="TRENV00014927"/>
    <m/>
    <n v="10000"/>
    <n v="101237172"/>
    <s v="NO"/>
    <s v="TL02-001634"/>
    <d v="2025-05-09T00:00:00"/>
    <s v="LUIS HUERTA"/>
    <m/>
    <d v="2025-06-02T00:00:00"/>
    <m/>
    <m/>
    <s v="331525-E"/>
    <m/>
    <x v="151"/>
    <n v="18"/>
    <d v="2025-05-19T00:00:00"/>
    <n v="28"/>
    <s v="331525-C"/>
    <n v="5545.22"/>
    <d v="2025-05-21T00:00:00"/>
    <n v="3"/>
    <d v="2025-06-20T00:00:00"/>
    <n v="4400621539"/>
    <s v="ALTA"/>
    <d v="2025-07-04T00:00:00"/>
    <x v="231"/>
    <s v="DEMORA"/>
    <n v="62"/>
    <s v="331525-IF"/>
    <s v="EG07-002422"/>
    <s v="F001-002625"/>
    <d v="2025-07-25T00:00:00"/>
    <n v="91"/>
    <x v="1"/>
    <n v="60"/>
    <x v="4"/>
    <m/>
    <m/>
    <m/>
    <m/>
    <m/>
    <m/>
    <m/>
    <s v="REPUESTOS COMPLETOS"/>
    <n v="1"/>
  </r>
  <r>
    <x v="868"/>
    <x v="0"/>
    <x v="6"/>
    <s v="SI"/>
    <s v="CATERPILLAR"/>
    <x v="5"/>
    <m/>
    <s v="DZ011"/>
    <n v="5218423"/>
    <s v="TRENV00014478"/>
    <m/>
    <m/>
    <n v="101251424"/>
    <s v="NO"/>
    <s v="TL02-001634"/>
    <d v="2025-05-05T00:00:00"/>
    <s v="LUIS CHOQUE"/>
    <m/>
    <m/>
    <m/>
    <m/>
    <s v="331625-E"/>
    <m/>
    <x v="151"/>
    <n v="14"/>
    <d v="2025-05-09T00:00:00"/>
    <n v="18"/>
    <s v="331625-C"/>
    <n v="9094.64"/>
    <d v="2025-10-06T00:00:00"/>
    <n v="151"/>
    <m/>
    <n v="4400621541"/>
    <n v="1"/>
    <d v="2025-07-11T00:00:00"/>
    <x v="245"/>
    <s v="EN TIEMPO"/>
    <n v="-86"/>
    <s v="331625-IF"/>
    <s v="EG07-002381"/>
    <s v="F001-002598"/>
    <d v="2025-07-11T00:00:00"/>
    <n v="81"/>
    <x v="1"/>
    <n v="269"/>
    <x v="4"/>
    <m/>
    <m/>
    <m/>
    <m/>
    <m/>
    <m/>
    <m/>
    <s v="REPUESTOS COMPLETOS"/>
    <n v="1"/>
  </r>
  <r>
    <x v="869"/>
    <x v="0"/>
    <x v="6"/>
    <s v="SI"/>
    <s v="CATERPILLAR"/>
    <x v="5"/>
    <m/>
    <s v="DZ011"/>
    <n v="5218423"/>
    <s v="TRENV00014481"/>
    <m/>
    <m/>
    <n v="101251427"/>
    <s v="NO"/>
    <s v="TL02-001634"/>
    <d v="2025-05-05T00:00:00"/>
    <s v="LUIS CHOQUE"/>
    <m/>
    <m/>
    <m/>
    <m/>
    <s v="331725-E"/>
    <m/>
    <x v="151"/>
    <n v="14"/>
    <d v="2025-05-09T00:00:00"/>
    <n v="18"/>
    <s v="331725-C"/>
    <n v="9094.64"/>
    <d v="2025-05-26T00:00:00"/>
    <n v="18"/>
    <m/>
    <n v="4400621543"/>
    <n v="2"/>
    <d v="2025-06-27T00:00:00"/>
    <x v="201"/>
    <s v="DEMORA"/>
    <n v="44"/>
    <s v="331725-IF"/>
    <s v="EG07-002363"/>
    <s v="F001-002595"/>
    <d v="2025-07-11T00:00:00"/>
    <n v="78"/>
    <x v="1"/>
    <n v="269"/>
    <x v="4"/>
    <m/>
    <m/>
    <m/>
    <m/>
    <m/>
    <m/>
    <m/>
    <s v="REPUESTOS COMPLETOS"/>
    <n v="1"/>
  </r>
  <r>
    <x v="870"/>
    <x v="0"/>
    <x v="29"/>
    <s v="SI"/>
    <s v="CATERPILLAR"/>
    <x v="5"/>
    <s v="LH"/>
    <s v="DZ014"/>
    <n v="5218420"/>
    <s v="TRENV00014918"/>
    <m/>
    <n v="18000"/>
    <n v="101075372"/>
    <s v="NO"/>
    <s v="TL02-001634"/>
    <d v="2025-05-07T00:00:00"/>
    <s v="LUIS HUERTA"/>
    <m/>
    <m/>
    <m/>
    <m/>
    <s v="331825-E"/>
    <m/>
    <x v="151"/>
    <n v="16"/>
    <d v="2025-05-12T00:00:00"/>
    <n v="21"/>
    <s v="331825-C"/>
    <n v="5355.96"/>
    <d v="2025-05-26T00:00:00"/>
    <n v="15"/>
    <m/>
    <n v="4400621538"/>
    <n v="1"/>
    <d v="2025-06-02T00:00:00"/>
    <x v="222"/>
    <s v="DEMORA"/>
    <n v="11"/>
    <s v="331825-IF"/>
    <s v="EG07-002249"/>
    <s v="F001-002525"/>
    <d v="2025-06-06T00:00:00"/>
    <n v="45"/>
    <x v="1"/>
    <n v="269"/>
    <x v="1"/>
    <m/>
    <m/>
    <m/>
    <m/>
    <m/>
    <m/>
    <m/>
    <s v="NO HAY REQUERIMIENTO"/>
    <s v="RELLENADO CILINDRO"/>
  </r>
  <r>
    <x v="871"/>
    <x v="0"/>
    <x v="29"/>
    <s v="SI"/>
    <s v="CATERPILLAR"/>
    <x v="5"/>
    <s v="RH"/>
    <s v="DZ014"/>
    <n v="5218411"/>
    <s v="TRENV00014915"/>
    <m/>
    <n v="18000"/>
    <n v="101075371"/>
    <s v="NO"/>
    <s v="TL02-001634"/>
    <d v="2025-05-07T00:00:00"/>
    <s v="LUIS HUERTA"/>
    <m/>
    <m/>
    <m/>
    <m/>
    <s v="331925-E"/>
    <m/>
    <x v="151"/>
    <n v="16"/>
    <d v="2025-05-12T00:00:00"/>
    <n v="21"/>
    <s v="331925-C"/>
    <n v="5355.96"/>
    <d v="2025-05-26T00:00:00"/>
    <n v="15"/>
    <m/>
    <n v="4400621542"/>
    <n v="1"/>
    <d v="2025-06-02T00:00:00"/>
    <x v="222"/>
    <s v="DEMORA"/>
    <n v="11"/>
    <s v="331925-IF"/>
    <s v="EG07-002250"/>
    <s v="F001-002526"/>
    <d v="2025-06-07T00:00:00"/>
    <n v="45"/>
    <x v="1"/>
    <n v="269"/>
    <x v="1"/>
    <m/>
    <m/>
    <m/>
    <m/>
    <m/>
    <m/>
    <m/>
    <s v="NO HAY REQUERIMIENTO"/>
    <s v="RELLENADO CILINDRO"/>
  </r>
  <r>
    <x v="872"/>
    <x v="0"/>
    <x v="14"/>
    <s v="SI"/>
    <s v="CATERPILLAR"/>
    <x v="0"/>
    <m/>
    <s v="GR002"/>
    <n v="5530359"/>
    <s v="TRENV00014361"/>
    <m/>
    <m/>
    <n v="101238906"/>
    <s v="NO"/>
    <s v="TL02-001634"/>
    <d v="2025-05-08T00:00:00"/>
    <s v="LUIS HUERTA"/>
    <m/>
    <m/>
    <m/>
    <m/>
    <s v="332025-E"/>
    <m/>
    <x v="151"/>
    <n v="17"/>
    <d v="2025-05-19T00:00:00"/>
    <n v="28"/>
    <s v="332025-C"/>
    <n v="5120.8999999999996"/>
    <d v="2025-05-21T00:00:00"/>
    <n v="3"/>
    <d v="2025-05-24T00:00:00"/>
    <n v="4400620527"/>
    <n v="2"/>
    <d v="2025-08-01T00:00:00"/>
    <x v="248"/>
    <s v="EN TIEMPO"/>
    <n v="73"/>
    <s v="332025-IF"/>
    <s v="EG07-02449"/>
    <s v="F001-002647"/>
    <d v="2025-08-18T00:00:00"/>
    <n v="102"/>
    <x v="1"/>
    <n v="33"/>
    <x v="4"/>
    <m/>
    <m/>
    <m/>
    <m/>
    <m/>
    <m/>
    <m/>
    <s v="REPUESTOS COMPLETOS"/>
    <n v="1"/>
  </r>
  <r>
    <x v="873"/>
    <x v="0"/>
    <x v="12"/>
    <s v="SI"/>
    <s v="CATERPILLAR"/>
    <x v="6"/>
    <s v="LH"/>
    <s v="RT003"/>
    <s v="6E-1244"/>
    <s v="TRENV00014823"/>
    <m/>
    <m/>
    <n v="101150177"/>
    <s v="NO"/>
    <s v="TL02-001634"/>
    <d v="2025-05-07T00:00:00"/>
    <s v="LUIS HUERTA"/>
    <m/>
    <m/>
    <m/>
    <m/>
    <s v="332125-E"/>
    <m/>
    <x v="151"/>
    <n v="16"/>
    <d v="2025-05-12T00:00:00"/>
    <n v="21"/>
    <s v="332125-C"/>
    <n v="2030.5"/>
    <d v="2025-05-26T00:00:00"/>
    <n v="15"/>
    <d v="2025-05-02T00:00:00"/>
    <n v="4400621540"/>
    <n v="1"/>
    <d v="2025-06-13T00:00:00"/>
    <x v="228"/>
    <s v="DEMORA"/>
    <n v="33"/>
    <s v="332125-IF"/>
    <s v="EG07-002339"/>
    <s v="F001-002575"/>
    <d v="2025-06-30T00:00:00"/>
    <n v="67"/>
    <x v="1"/>
    <n v="11"/>
    <x v="1"/>
    <m/>
    <m/>
    <m/>
    <m/>
    <m/>
    <m/>
    <m/>
    <s v="NO HAY REQUERIMIENTO"/>
    <s v="RELLENADO CILINDRO"/>
  </r>
  <r>
    <x v="874"/>
    <x v="0"/>
    <x v="12"/>
    <s v="SI"/>
    <s v="KOMATSU"/>
    <x v="3"/>
    <m/>
    <s v="HT028"/>
    <s v="EM0241"/>
    <s v="TRENV00014475"/>
    <m/>
    <m/>
    <n v="101244771"/>
    <s v="NO"/>
    <s v="TL02-001634"/>
    <d v="2025-05-05T00:00:00"/>
    <s v="LUIS HUERTA"/>
    <m/>
    <m/>
    <m/>
    <m/>
    <s v="332225-E"/>
    <m/>
    <x v="151"/>
    <n v="14"/>
    <d v="2025-05-08T00:00:00"/>
    <n v="17"/>
    <s v="332225-C"/>
    <n v="4063.14"/>
    <d v="2025-05-12T00:00:00"/>
    <n v="5"/>
    <d v="2025-05-19T00:00:00"/>
    <n v="4400621528"/>
    <n v="1"/>
    <d v="2025-06-20T00:00:00"/>
    <x v="228"/>
    <s v="DEMORA"/>
    <n v="47"/>
    <s v="332225-IF"/>
    <s v="EG07-002340"/>
    <s v="F001-002576"/>
    <d v="2025-06-30T00:00:00"/>
    <n v="67"/>
    <x v="1"/>
    <n v="28"/>
    <x v="4"/>
    <m/>
    <m/>
    <m/>
    <m/>
    <m/>
    <m/>
    <m/>
    <s v="NO HAY REQUERIMIENTO"/>
    <s v="RELLENADO CILINDRO"/>
  </r>
  <r>
    <x v="875"/>
    <x v="0"/>
    <x v="51"/>
    <s v="SI"/>
    <s v="KOMATSU"/>
    <x v="33"/>
    <s v="RH"/>
    <s v="HT114"/>
    <s v="58B3200247SERV"/>
    <s v="TRENV00013942"/>
    <m/>
    <n v="22000"/>
    <n v="101234703"/>
    <s v="NO"/>
    <s v="TL02-001616"/>
    <d v="2025-05-14T00:00:00"/>
    <s v="LUIS HUERTA"/>
    <m/>
    <d v="2025-06-09T00:00:00"/>
    <m/>
    <m/>
    <s v="332325-E"/>
    <m/>
    <x v="151"/>
    <n v="23"/>
    <d v="2025-05-14T00:00:00"/>
    <n v="23"/>
    <s v="332325-C"/>
    <n v="86760.44"/>
    <d v="2025-06-09T00:00:00"/>
    <n v="27"/>
    <d v="2025-08-14T00:00:00"/>
    <n v="4400620471"/>
    <n v="1"/>
    <d v="2025-09-17T00:00:00"/>
    <x v="249"/>
    <s v="EN TIEMPO"/>
    <n v="101"/>
    <s v="332325-IF"/>
    <s v="EG07-002566"/>
    <s v="F001-002721"/>
    <d v="2025-09-30T00:00:00"/>
    <n v="149"/>
    <x v="1"/>
    <n v="115"/>
    <x v="1"/>
    <m/>
    <m/>
    <m/>
    <m/>
    <m/>
    <m/>
    <m/>
    <s v="REPUESTOS COMPLETOS"/>
    <m/>
  </r>
  <r>
    <x v="876"/>
    <x v="0"/>
    <x v="52"/>
    <s v="SI"/>
    <s v="KOMATSU"/>
    <x v="33"/>
    <s v="RH"/>
    <s v="HT114"/>
    <s v="58B5040351"/>
    <s v="TRENV00013939"/>
    <m/>
    <n v="22000"/>
    <n v="101234702"/>
    <s v="NO"/>
    <s v="TL02-001616"/>
    <d v="2025-05-14T00:00:00"/>
    <s v="LUIS HUERTA"/>
    <m/>
    <m/>
    <m/>
    <m/>
    <s v="332425-E"/>
    <m/>
    <x v="151"/>
    <n v="23"/>
    <d v="2025-05-14T00:00:00"/>
    <n v="23"/>
    <s v="332425-C"/>
    <n v="26319.05"/>
    <d v="2025-06-09T00:00:00"/>
    <n v="27"/>
    <d v="2025-08-04T00:00:00"/>
    <n v="4400620472"/>
    <n v="1"/>
    <d v="2025-07-31T00:00:00"/>
    <x v="249"/>
    <s v="DEMORA"/>
    <n v="101"/>
    <s v="332425-IF"/>
    <s v="EG07-002567"/>
    <s v="F001-002720"/>
    <d v="2025-09-30T00:00:00"/>
    <n v="149"/>
    <x v="1"/>
    <n v="105"/>
    <x v="1"/>
    <m/>
    <m/>
    <m/>
    <m/>
    <m/>
    <m/>
    <m/>
    <s v="REPUESTOS COMPLETOS"/>
    <m/>
  </r>
  <r>
    <x v="877"/>
    <x v="0"/>
    <x v="51"/>
    <s v="SI"/>
    <s v="KOMATSU"/>
    <x v="3"/>
    <s v="RH"/>
    <s v="HT038"/>
    <s v="58F3240013SERV"/>
    <s v="TRENV00014335"/>
    <m/>
    <n v="22000"/>
    <n v="101269753"/>
    <s v="NO"/>
    <s v="TL02-001635"/>
    <d v="2025-05-14T00:00:00"/>
    <s v="LUIS HUERTA"/>
    <m/>
    <m/>
    <m/>
    <m/>
    <s v="332525-E"/>
    <m/>
    <x v="151"/>
    <n v="23"/>
    <d v="2025-05-14T00:00:00"/>
    <n v="23"/>
    <s v="332525-C"/>
    <n v="50400"/>
    <d v="2025-08-04T00:00:00"/>
    <n v="83"/>
    <d v="2025-06-24T00:00:00"/>
    <n v="4400621529"/>
    <n v="1"/>
    <m/>
    <x v="250"/>
    <s v="DEMORA"/>
    <n v="52"/>
    <s v="332525-IF"/>
    <s v="EG07-002586"/>
    <s v="F001-002735"/>
    <d v="2025-10-03T00:00:00"/>
    <n v="156"/>
    <x v="1"/>
    <n v="64"/>
    <x v="1"/>
    <m/>
    <m/>
    <m/>
    <m/>
    <m/>
    <m/>
    <m/>
    <s v="REPUESTOS COMPLETOS"/>
    <m/>
  </r>
  <r>
    <x v="878"/>
    <x v="0"/>
    <x v="52"/>
    <s v="SI"/>
    <s v="KOMATSU"/>
    <x v="3"/>
    <s v="RH"/>
    <s v="HT038"/>
    <s v="XB3916"/>
    <s v="TRENV00014358"/>
    <m/>
    <n v="22000"/>
    <n v="101269754"/>
    <s v="NO"/>
    <s v="TL02-001635"/>
    <d v="2025-05-14T00:00:00"/>
    <s v="LUIS HUERTA"/>
    <m/>
    <m/>
    <m/>
    <m/>
    <s v="332625-E"/>
    <m/>
    <x v="151"/>
    <n v="23"/>
    <d v="2025-05-14T00:00:00"/>
    <n v="23"/>
    <s v="332625-C"/>
    <n v="44004.18"/>
    <d v="2025-08-06T00:00:00"/>
    <n v="85"/>
    <d v="2025-05-12T00:00:00"/>
    <n v="4400621530"/>
    <n v="1"/>
    <d v="2025-09-24T00:00:00"/>
    <x v="250"/>
    <s v="EN TIEMPO"/>
    <n v="50"/>
    <s v="332625-IF"/>
    <s v="EG07-002587"/>
    <s v="F001-002736"/>
    <d v="2025-10-03T00:00:00"/>
    <n v="156"/>
    <x v="1"/>
    <n v="21"/>
    <x v="1"/>
    <m/>
    <m/>
    <m/>
    <m/>
    <m/>
    <m/>
    <m/>
    <s v="REPUESTOS COMPLETOS"/>
    <m/>
  </r>
  <r>
    <x v="879"/>
    <x v="0"/>
    <x v="18"/>
    <s v="NO"/>
    <s v="CATERPILLAR"/>
    <x v="9"/>
    <m/>
    <s v="CR001"/>
    <s v="234-9000"/>
    <s v="TRENV00013735"/>
    <m/>
    <m/>
    <n v="101026157"/>
    <s v="NO"/>
    <s v="TL02-001628"/>
    <d v="2025-05-09T00:00:00"/>
    <s v="LUIS HUERTA"/>
    <m/>
    <m/>
    <m/>
    <m/>
    <s v="332725-E"/>
    <m/>
    <x v="153"/>
    <n v="8"/>
    <d v="2025-05-09T00:00:00"/>
    <n v="8"/>
    <s v="332725-C"/>
    <n v="8673.44"/>
    <d v="2025-05-20T00:00:00"/>
    <n v="12"/>
    <m/>
    <n v="4400620509"/>
    <n v="1"/>
    <d v="2025-06-27T00:00:00"/>
    <x v="251"/>
    <s v="DEMORA"/>
    <n v="67"/>
    <s v="332725-IF"/>
    <s v="EG07-002437"/>
    <s v="F001-002648"/>
    <d v="2025-08-18T00:00:00"/>
    <n v="85"/>
    <x v="1"/>
    <n v="259"/>
    <x v="1"/>
    <m/>
    <m/>
    <m/>
    <m/>
    <m/>
    <m/>
    <m/>
    <s v="REVISAR"/>
    <m/>
  </r>
  <r>
    <x v="880"/>
    <x v="0"/>
    <x v="3"/>
    <s v="SI"/>
    <s v="KOMATSU"/>
    <x v="3"/>
    <m/>
    <s v="HT005"/>
    <s v="PC2732"/>
    <s v="TRENV00014352"/>
    <m/>
    <n v="30000"/>
    <n v="101276572"/>
    <s v="NO"/>
    <s v="TL02-001628"/>
    <d v="2025-05-15T00:00:00"/>
    <s v="LUIS CHOQUE"/>
    <m/>
    <m/>
    <m/>
    <m/>
    <s v="332825-E"/>
    <m/>
    <x v="153"/>
    <n v="14"/>
    <d v="2025-05-19T00:00:00"/>
    <n v="18"/>
    <s v="332825-C"/>
    <n v="6115.57"/>
    <d v="2025-05-26T00:00:00"/>
    <n v="8"/>
    <m/>
    <n v="4400620476"/>
    <n v="1"/>
    <d v="2025-05-27T00:00:00"/>
    <x v="195"/>
    <s v="DEMORA"/>
    <n v="3"/>
    <s v="332825-IF"/>
    <s v="EG07-002230"/>
    <s v="F001-002512"/>
    <d v="2025-05-30T00:00:00"/>
    <n v="27"/>
    <x v="1"/>
    <n v="259"/>
    <x v="1"/>
    <m/>
    <m/>
    <m/>
    <m/>
    <m/>
    <m/>
    <m/>
    <s v="NO HAY REQUERIMIENTO"/>
    <m/>
  </r>
  <r>
    <x v="881"/>
    <x v="1"/>
    <x v="15"/>
    <s v="SI"/>
    <s v="CATERPILLAR"/>
    <x v="6"/>
    <s v="LH"/>
    <s v="EQ6132"/>
    <n v="5025819"/>
    <s v="SAP4448631"/>
    <n v="6699"/>
    <n v="8000"/>
    <s v="ID S250526-3"/>
    <s v="NO"/>
    <s v="EG07-0014844"/>
    <d v="2025-05-15T00:00:00"/>
    <s v="LUIS CHOQUE"/>
    <m/>
    <m/>
    <m/>
    <m/>
    <s v="332925-E"/>
    <m/>
    <x v="154"/>
    <n v="17"/>
    <d v="2025-05-26T00:00:00"/>
    <n v="28"/>
    <s v="332952-C"/>
    <n v="7562.82"/>
    <d v="2025-06-25T00:00:00"/>
    <n v="31"/>
    <m/>
    <n v="4500572835"/>
    <s v="ALTA"/>
    <d v="2025-06-02T00:00:00"/>
    <x v="222"/>
    <s v="DEMORA"/>
    <n v="-19"/>
    <s v="332925-IF"/>
    <s v="EG07-002256"/>
    <s v="F001-002561"/>
    <d v="2025-06-27T00:00:00"/>
    <n v="38"/>
    <x v="1"/>
    <n v="262"/>
    <x v="4"/>
    <m/>
    <m/>
    <m/>
    <m/>
    <m/>
    <m/>
    <m/>
    <s v="NO HAY REQUERIMIENTO"/>
    <m/>
  </r>
  <r>
    <x v="882"/>
    <x v="1"/>
    <x v="15"/>
    <s v="NO"/>
    <s v="CATERPILLAR"/>
    <x v="13"/>
    <s v="RH"/>
    <s v="EQ6133"/>
    <n v="5025819"/>
    <s v="SAP4003676"/>
    <n v="13228"/>
    <n v="10000"/>
    <s v="ID S250526-4"/>
    <s v="NO"/>
    <s v="EG07-0014844"/>
    <d v="2025-05-06T00:00:00"/>
    <s v="LUIS HUERTA"/>
    <m/>
    <m/>
    <m/>
    <m/>
    <s v="333025-E"/>
    <m/>
    <x v="154"/>
    <n v="8"/>
    <d v="2025-05-26T00:00:00"/>
    <n v="28"/>
    <s v="333025-C"/>
    <n v="5059"/>
    <d v="2025-06-25T00:00:00"/>
    <n v="31"/>
    <m/>
    <n v="4500572837"/>
    <s v="ALTA"/>
    <d v="2025-06-04T00:00:00"/>
    <x v="222"/>
    <s v="DEMORA"/>
    <n v="-19"/>
    <s v="333025-IF"/>
    <s v="EG07-002257"/>
    <s v="F001-002562"/>
    <d v="2025-06-27T00:00:00"/>
    <n v="38"/>
    <x v="1"/>
    <n v="262"/>
    <x v="4"/>
    <m/>
    <m/>
    <m/>
    <m/>
    <m/>
    <m/>
    <m/>
    <s v="NO HAY REQUERIMIENTO"/>
    <m/>
  </r>
  <r>
    <x v="883"/>
    <x v="1"/>
    <x v="12"/>
    <s v="NO"/>
    <s v="CATERPILLAR"/>
    <x v="11"/>
    <s v="RH"/>
    <s v="EQ7108"/>
    <n v="4892406"/>
    <s v="SAP4416710"/>
    <n v="5405"/>
    <n v="13000"/>
    <s v="ID S250526-2"/>
    <s v="NO"/>
    <s v="EG07-0014844"/>
    <d v="2025-05-07T00:00:00"/>
    <s v="LUIS CHOQUE"/>
    <m/>
    <m/>
    <m/>
    <m/>
    <s v="333125-E"/>
    <m/>
    <x v="154"/>
    <n v="9"/>
    <d v="2025-05-19T00:00:00"/>
    <n v="21"/>
    <s v="333125-C"/>
    <n v="5224.17"/>
    <d v="2025-06-25T00:00:00"/>
    <n v="38"/>
    <d v="2025-05-24T00:00:00"/>
    <n v="4500572834"/>
    <s v="ALTA"/>
    <d v="2025-06-17T00:00:00"/>
    <x v="225"/>
    <s v="DEMORA"/>
    <n v="2"/>
    <s v="333425-IF"/>
    <s v="EG07-002331"/>
    <s v="F001-002563"/>
    <d v="2025-06-27T00:00:00"/>
    <n v="59"/>
    <x v="1"/>
    <n v="26"/>
    <x v="4"/>
    <m/>
    <m/>
    <m/>
    <m/>
    <m/>
    <m/>
    <m/>
    <s v="NO HAY REQUERIMIENTO"/>
    <m/>
  </r>
  <r>
    <x v="884"/>
    <x v="1"/>
    <x v="9"/>
    <s v="SI"/>
    <s v="CATERPILLAR"/>
    <x v="11"/>
    <s v="LH"/>
    <s v="EQ7107"/>
    <s v="605-8794"/>
    <s v="SAP4317532"/>
    <n v="17129"/>
    <n v="15000"/>
    <s v="ID S250526-1"/>
    <s v="NO"/>
    <s v="EG07-0014844"/>
    <d v="2025-05-12T00:00:00"/>
    <s v="LUIS CHOQUE"/>
    <m/>
    <m/>
    <m/>
    <m/>
    <s v="333225-E"/>
    <m/>
    <x v="154"/>
    <n v="14"/>
    <d v="2025-05-12T00:00:00"/>
    <n v="14"/>
    <s v="333225-C"/>
    <n v="1720.42"/>
    <d v="2025-06-02T00:00:00"/>
    <n v="22"/>
    <d v="2025-05-24T00:00:00"/>
    <n v="4500572831"/>
    <s v="ALTA"/>
    <d v="2025-06-17T00:00:00"/>
    <x v="228"/>
    <s v="DEMORA"/>
    <n v="26"/>
    <s v="333225-IF"/>
    <s v="EG07-002336"/>
    <s v="F001-002571"/>
    <d v="2025-06-30T00:00:00"/>
    <n v="60"/>
    <x v="1"/>
    <n v="26"/>
    <x v="4"/>
    <m/>
    <m/>
    <m/>
    <m/>
    <m/>
    <m/>
    <m/>
    <s v="NO HAY REQUERIMIENTO"/>
    <m/>
  </r>
  <r>
    <x v="885"/>
    <x v="1"/>
    <x v="5"/>
    <s v="SI"/>
    <s v="KOMATSU"/>
    <x v="38"/>
    <s v="RH"/>
    <s v="EQ3158"/>
    <s v="EJ2176"/>
    <s v="SAP4052200"/>
    <m/>
    <n v="30000"/>
    <s v="ID S250517-1"/>
    <s v="NO"/>
    <s v="EG07-002151"/>
    <d v="2025-05-05T00:00:00"/>
    <s v="LUIS HUERTA"/>
    <m/>
    <m/>
    <m/>
    <m/>
    <s v="333325-E"/>
    <m/>
    <x v="154"/>
    <n v="7"/>
    <d v="2025-05-08T00:00:00"/>
    <n v="10"/>
    <s v="333325-C"/>
    <n v="7826.93"/>
    <d v="2025-06-25T00:00:00"/>
    <n v="49"/>
    <d v="2025-06-05T00:00:00"/>
    <n v="4500572846"/>
    <s v="ALTA"/>
    <d v="2025-06-17T00:00:00"/>
    <x v="225"/>
    <s v="DEMORA"/>
    <n v="2"/>
    <s v="333325-IF"/>
    <s v="EG07-002328"/>
    <s v="F001-002564"/>
    <d v="2025-06-27T00:00:00"/>
    <n v="59"/>
    <x v="1"/>
    <n v="38"/>
    <x v="1"/>
    <m/>
    <m/>
    <m/>
    <m/>
    <m/>
    <m/>
    <m/>
    <s v="NO HAY REQUERIMIENTO"/>
    <s v="RELLENADO CILINDRO"/>
  </r>
  <r>
    <x v="886"/>
    <x v="1"/>
    <x v="12"/>
    <s v="SI"/>
    <s v="CATERPILLAR"/>
    <x v="18"/>
    <s v="RH"/>
    <s v="EQ6140"/>
    <m/>
    <s v="SAP4280872"/>
    <n v="44021"/>
    <n v="15000"/>
    <s v="ID S250562-1"/>
    <s v="NO"/>
    <s v="EG07-0014940"/>
    <d v="2025-05-14T00:00:00"/>
    <s v="LUIS CHOQUE"/>
    <m/>
    <m/>
    <m/>
    <m/>
    <s v="333425-E"/>
    <m/>
    <x v="155"/>
    <n v="9"/>
    <d v="2025-05-21T00:00:00"/>
    <n v="16"/>
    <s v="333425-C"/>
    <n v="2507.17"/>
    <d v="2025-06-25T00:00:00"/>
    <n v="36"/>
    <m/>
    <n v="4500573812"/>
    <s v="ALTA"/>
    <d v="2025-07-18T00:00:00"/>
    <x v="201"/>
    <s v="EN TIEMPO"/>
    <n v="14"/>
    <s v="333425-IF"/>
    <s v="EG07-002365"/>
    <s v="F001-002591"/>
    <d v="2025-07-11T00:00:00"/>
    <n v="64"/>
    <x v="1"/>
    <n v="255"/>
    <x v="1"/>
    <m/>
    <m/>
    <m/>
    <m/>
    <m/>
    <m/>
    <m/>
    <s v="REPUESTOS COMPLETOS"/>
    <m/>
  </r>
  <r>
    <x v="887"/>
    <x v="1"/>
    <x v="14"/>
    <s v="SI"/>
    <s v="CATERPILLAR"/>
    <x v="11"/>
    <s v="LH"/>
    <s v="EQ7107"/>
    <n v="5530359"/>
    <s v="SAP4464035"/>
    <n v="3176"/>
    <n v="15000"/>
    <s v="ID S250562-2"/>
    <s v="NO"/>
    <s v="EG07-0014940"/>
    <d v="2025-05-15T00:00:00"/>
    <s v="LUIS CHOQUE"/>
    <m/>
    <m/>
    <m/>
    <m/>
    <s v="333425-E"/>
    <m/>
    <x v="155"/>
    <n v="10"/>
    <d v="2025-05-21T00:00:00"/>
    <n v="16"/>
    <s v="333425-C"/>
    <n v="3577.67"/>
    <d v="2025-06-25T00:00:00"/>
    <n v="36"/>
    <m/>
    <n v="4500573816"/>
    <s v="ALTA"/>
    <d v="2025-07-24T00:00:00"/>
    <x v="252"/>
    <s v="EN TIEMPO"/>
    <n v="30"/>
    <s v="333525-IF"/>
    <s v="EG07-002431"/>
    <s v=" F001-002632"/>
    <d v="2025-07-25T00:00:00"/>
    <n v="80"/>
    <x v="1"/>
    <n v="255"/>
    <x v="1"/>
    <m/>
    <m/>
    <m/>
    <m/>
    <m/>
    <m/>
    <m/>
    <s v="REPUESTOS COMPLETOS"/>
    <m/>
  </r>
  <r>
    <x v="888"/>
    <x v="2"/>
    <x v="43"/>
    <s v="NO"/>
    <s v="GENERICO"/>
    <x v="26"/>
    <m/>
    <n v="1325"/>
    <s v="PTOANT038-2025"/>
    <n v="8500448136"/>
    <m/>
    <m/>
    <s v="ID S250576-1"/>
    <s v="NO"/>
    <s v="EG07-0014940"/>
    <d v="2025-05-08T00:00:00"/>
    <s v="LUIS CHOQUE"/>
    <m/>
    <m/>
    <m/>
    <m/>
    <s v="333625-E"/>
    <m/>
    <x v="155"/>
    <n v="3"/>
    <d v="2025-05-08T00:00:00"/>
    <n v="3"/>
    <s v="333625-C"/>
    <n v="1385.99"/>
    <d v="2025-09-01T00:00:00"/>
    <n v="117"/>
    <m/>
    <n v="5000272994"/>
    <s v="ALTA"/>
    <d v="2025-05-12T00:00:00"/>
    <x v="217"/>
    <s v="EN TIEMPO"/>
    <n v="-111"/>
    <s v="333625-IF"/>
    <s v="EG07-002188"/>
    <s v="F001-002684"/>
    <d v="2025-09-02T00:00:00"/>
    <n v="7"/>
    <x v="1"/>
    <n v="255"/>
    <x v="4"/>
    <m/>
    <m/>
    <m/>
    <m/>
    <m/>
    <m/>
    <m/>
    <s v="NO HAY REQUERIMIENTO"/>
    <m/>
  </r>
  <r>
    <x v="889"/>
    <x v="1"/>
    <x v="12"/>
    <s v="SI"/>
    <s v="KOMATSU"/>
    <x v="3"/>
    <s v="RH"/>
    <s v="EQ3114"/>
    <s v="EM0241"/>
    <s v="SAP4003682"/>
    <n v="1851"/>
    <n v="16000"/>
    <s v="ID S250547-1"/>
    <s v="SI"/>
    <s v="EG07-002165"/>
    <d v="2025-05-14T00:00:00"/>
    <s v="LUIS HUERTA"/>
    <m/>
    <m/>
    <m/>
    <m/>
    <s v="333725-E"/>
    <m/>
    <x v="155"/>
    <n v="9"/>
    <d v="2025-05-21T00:00:00"/>
    <n v="16"/>
    <s v="333725-C"/>
    <n v="2109.17"/>
    <d v="2025-08-20T00:00:00"/>
    <n v="92"/>
    <d v="2025-05-12T00:00:00"/>
    <n v="4500573239"/>
    <s v="MEDIA"/>
    <d v="2025-06-02T00:00:00"/>
    <x v="253"/>
    <s v="DEMORA"/>
    <n v="2"/>
    <s v="333725-IF"/>
    <s v="EG07-002511"/>
    <s v="F001-002676"/>
    <d v="2025-08-22T00:00:00"/>
    <n v="108"/>
    <x v="1"/>
    <n v="7"/>
    <x v="1"/>
    <m/>
    <m/>
    <m/>
    <m/>
    <m/>
    <m/>
    <m/>
    <s v="REPUESTOS COMPLETOS"/>
    <m/>
  </r>
  <r>
    <x v="890"/>
    <x v="0"/>
    <x v="8"/>
    <s v="SI"/>
    <s v="CATERPILLAR"/>
    <x v="6"/>
    <s v="LH"/>
    <s v="RT003"/>
    <n v="5168027"/>
    <s v="TRENV00015151"/>
    <m/>
    <m/>
    <n v="101282850"/>
    <s v="NO"/>
    <s v="TL02-001664"/>
    <d v="2025-05-14T00:00:00"/>
    <s v="LUIS HUERTA"/>
    <m/>
    <m/>
    <m/>
    <m/>
    <s v="333725-E"/>
    <m/>
    <x v="155"/>
    <n v="9"/>
    <d v="2025-05-21T00:00:00"/>
    <n v="16"/>
    <s v="333725-C"/>
    <n v="6552.66"/>
    <d v="2025-11-20T00:00:00"/>
    <n v="184"/>
    <d v="2025-05-29T00:00:00"/>
    <n v="4400622841"/>
    <m/>
    <d v="2025-11-20T00:00:00"/>
    <x v="254"/>
    <s v="EN TIEMPO"/>
    <n v="1"/>
    <s v="333825-IF"/>
    <s v="EG07-002743"/>
    <s v="F001-002835"/>
    <d v="2025-11-28T00:00:00"/>
    <n v="199"/>
    <x v="1"/>
    <n v="24"/>
    <x v="4"/>
    <m/>
    <m/>
    <m/>
    <m/>
    <m/>
    <m/>
    <m/>
    <m/>
    <n v="1"/>
  </r>
  <r>
    <x v="891"/>
    <x v="0"/>
    <x v="46"/>
    <s v="SI"/>
    <s v="CATERPILLAR"/>
    <x v="0"/>
    <m/>
    <s v="GR004"/>
    <n v="2719321"/>
    <s v="TRENV00015139"/>
    <m/>
    <n v="6000"/>
    <n v="101214724"/>
    <s v="NO"/>
    <s v="TL02-001664"/>
    <d v="2025-06-03T00:00:00"/>
    <s v="LUIS HUERTA"/>
    <m/>
    <m/>
    <m/>
    <m/>
    <s v="333925-E"/>
    <m/>
    <x v="155"/>
    <n v="29"/>
    <d v="2025-06-04T00:00:00"/>
    <n v="30"/>
    <s v="333925-C"/>
    <n v="27548.85"/>
    <d v="2025-08-13T00:00:00"/>
    <n v="71"/>
    <m/>
    <n v="4400622844"/>
    <n v="1"/>
    <d v="2025-08-13T00:00:00"/>
    <x v="255"/>
    <s v="EN TIEMPO"/>
    <n v="1"/>
    <s v="333925-IF"/>
    <s v="EG07-002475"/>
    <s v="F001-002649"/>
    <d v="2025-08-18T00:00:00"/>
    <n v="100"/>
    <x v="1"/>
    <n v="255"/>
    <x v="1"/>
    <m/>
    <m/>
    <m/>
    <m/>
    <m/>
    <m/>
    <m/>
    <s v="REPUESTOS COMPLETOS"/>
    <m/>
  </r>
  <r>
    <x v="892"/>
    <x v="0"/>
    <x v="46"/>
    <s v="SI"/>
    <s v="CATERPILLAR"/>
    <x v="0"/>
    <m/>
    <s v="GR004"/>
    <n v="2719322"/>
    <s v="TRENV00015142"/>
    <m/>
    <n v="6000"/>
    <n v="101214725"/>
    <s v="NO"/>
    <s v="TL02-001664"/>
    <d v="2025-06-03T00:00:00"/>
    <s v="LUIS HUERTA"/>
    <m/>
    <m/>
    <m/>
    <m/>
    <s v="334025-E"/>
    <m/>
    <x v="155"/>
    <n v="29"/>
    <d v="2025-06-04T00:00:00"/>
    <n v="30"/>
    <s v="334025-C"/>
    <n v="27548.85"/>
    <d v="2025-08-13T00:00:00"/>
    <n v="71"/>
    <m/>
    <n v="4400622845"/>
    <n v="1"/>
    <d v="2025-08-13T00:00:00"/>
    <x v="255"/>
    <s v="EN TIEMPO"/>
    <n v="1"/>
    <s v="334025-IF"/>
    <s v="EG07-002476"/>
    <s v="F001-002650"/>
    <d v="2025-08-18T00:00:00"/>
    <n v="100"/>
    <x v="1"/>
    <n v="255"/>
    <x v="1"/>
    <m/>
    <m/>
    <m/>
    <m/>
    <m/>
    <m/>
    <m/>
    <s v="REPUESTOS COMPLETOS"/>
    <m/>
  </r>
  <r>
    <x v="893"/>
    <x v="0"/>
    <x v="103"/>
    <s v="NO"/>
    <s v="P&amp;H"/>
    <x v="65"/>
    <m/>
    <m/>
    <s v="R4290004"/>
    <m/>
    <m/>
    <m/>
    <n v="101177365"/>
    <s v="NO"/>
    <s v="EG07-000595"/>
    <d v="2025-05-08T00:00:00"/>
    <s v="LUIS CHOQUE"/>
    <m/>
    <m/>
    <m/>
    <m/>
    <s v="334125-E"/>
    <m/>
    <x v="156"/>
    <n v="1"/>
    <d v="2025-05-08T00:00:00"/>
    <n v="1"/>
    <s v="334125-C"/>
    <n v="23074.6"/>
    <d v="2025-05-20T00:00:00"/>
    <n v="13"/>
    <m/>
    <n v="4400626912"/>
    <s v="ALTA"/>
    <d v="2025-05-09T00:00:00"/>
    <x v="256"/>
    <s v="EN TIEMPO"/>
    <n v="-10"/>
    <s v="334125-IF"/>
    <s v="EG07-002176"/>
    <s v="F001-002522"/>
    <d v="2025-06-07T00:00:00"/>
    <n v="2"/>
    <x v="1"/>
    <n v="253"/>
    <x v="4"/>
    <m/>
    <m/>
    <m/>
    <m/>
    <m/>
    <m/>
    <m/>
    <m/>
    <m/>
  </r>
  <r>
    <x v="894"/>
    <x v="1"/>
    <x v="12"/>
    <s v="SI"/>
    <s v="CATERPILLAR"/>
    <x v="6"/>
    <s v="LH"/>
    <s v="EQ6132"/>
    <n v="5168027"/>
    <s v="SAP3934608"/>
    <n v="16088"/>
    <n v="15000"/>
    <s v="ID S250598-1"/>
    <s v="NO"/>
    <s v="EG07-0014996"/>
    <d v="2025-05-14T00:00:00"/>
    <s v="LUIS HUERTA"/>
    <m/>
    <m/>
    <m/>
    <m/>
    <s v="334225-E"/>
    <m/>
    <x v="157"/>
    <n v="3"/>
    <d v="2025-05-21T00:00:00"/>
    <n v="10"/>
    <s v="334225-C"/>
    <n v="2030.5"/>
    <d v="2025-06-25T00:00:00"/>
    <n v="36"/>
    <m/>
    <n v="4500574756"/>
    <s v="ALTA"/>
    <d v="2025-07-03T00:00:00"/>
    <x v="239"/>
    <s v="DEMORA"/>
    <n v="15"/>
    <s v="334225-IF"/>
    <s v="EG07-002375"/>
    <s v="F001-002592"/>
    <d v="2025-07-11T00:00:00"/>
    <n v="59"/>
    <x v="1"/>
    <n v="249"/>
    <x v="1"/>
    <m/>
    <m/>
    <m/>
    <m/>
    <m/>
    <m/>
    <m/>
    <s v="REPUESTOS COMPLETOS"/>
    <m/>
  </r>
  <r>
    <x v="895"/>
    <x v="1"/>
    <x v="9"/>
    <s v="SI"/>
    <s v="CATERPILLAR"/>
    <x v="11"/>
    <s v="RH"/>
    <s v="EQ7108"/>
    <s v="605-8794"/>
    <s v="SAP4390020"/>
    <n v="18316"/>
    <n v="15000"/>
    <s v="ID S250598-2"/>
    <s v="NO"/>
    <s v="EG07-0014996"/>
    <d v="2025-05-14T00:00:00"/>
    <s v="LUIS CHOQUE"/>
    <m/>
    <m/>
    <m/>
    <m/>
    <s v="334325-E"/>
    <m/>
    <x v="157"/>
    <n v="3"/>
    <d v="2025-05-26T00:00:00"/>
    <n v="15"/>
    <s v="334325-C"/>
    <n v="1720.42"/>
    <d v="2025-06-25T00:00:00"/>
    <n v="31"/>
    <m/>
    <n v="4500574757"/>
    <m/>
    <d v="2025-07-08T00:00:00"/>
    <x v="201"/>
    <s v="EN TIEMPO"/>
    <n v="14"/>
    <s v="334325-IF"/>
    <s v="EG07-002366"/>
    <s v="F001-002593"/>
    <d v="2025-07-11T00:00:00"/>
    <n v="58"/>
    <x v="1"/>
    <n v="249"/>
    <x v="1"/>
    <m/>
    <m/>
    <m/>
    <m/>
    <m/>
    <m/>
    <m/>
    <s v="REPUESTOS COMPLETOS"/>
    <m/>
  </r>
  <r>
    <x v="896"/>
    <x v="1"/>
    <x v="6"/>
    <s v="NO"/>
    <s v="CATERPILLAR"/>
    <x v="11"/>
    <m/>
    <s v="EQ7108"/>
    <n v="6058762"/>
    <s v="SAP4390041"/>
    <n v="18316"/>
    <n v="15000"/>
    <s v="ID S250598-3"/>
    <s v="NO"/>
    <s v="EG07-0014996"/>
    <d v="2025-05-15T00:00:00"/>
    <s v="LUIS CHOQUE"/>
    <m/>
    <m/>
    <m/>
    <m/>
    <s v="334425-E"/>
    <m/>
    <x v="157"/>
    <n v="4"/>
    <d v="2025-05-26T00:00:00"/>
    <n v="15"/>
    <s v="334425-C"/>
    <n v="2243.23"/>
    <d v="2025-06-25T00:00:00"/>
    <n v="31"/>
    <m/>
    <n v="4500574758"/>
    <s v="ALTA"/>
    <d v="2025-07-15T00:00:00"/>
    <x v="257"/>
    <s v="DEMORA"/>
    <n v="23"/>
    <s v="334425-IF"/>
    <s v="EG07-002408"/>
    <s v="F001-002620"/>
    <d v="2025-07-18T00:00:00"/>
    <n v="67"/>
    <x v="1"/>
    <n v="249"/>
    <x v="4"/>
    <m/>
    <m/>
    <m/>
    <m/>
    <m/>
    <m/>
    <m/>
    <s v="REPUESTOS COMPLETOS"/>
    <m/>
  </r>
  <r>
    <x v="897"/>
    <x v="1"/>
    <x v="32"/>
    <s v="SI"/>
    <s v="CATERPILLAR"/>
    <x v="11"/>
    <s v="RH"/>
    <s v="EQ7108"/>
    <n v="4680220"/>
    <s v="SAP4390042"/>
    <n v="18316"/>
    <n v="18000"/>
    <s v="ID S250598-4"/>
    <s v="NO"/>
    <s v="EG07-0014996"/>
    <d v="2025-05-15T00:00:00"/>
    <s v="LUIS CHOQUE"/>
    <m/>
    <m/>
    <m/>
    <m/>
    <s v="334525-E"/>
    <m/>
    <x v="157"/>
    <n v="4"/>
    <d v="2025-05-26T00:00:00"/>
    <n v="15"/>
    <s v="334525-C"/>
    <n v="1513.18"/>
    <d v="2025-06-25T00:00:00"/>
    <n v="31"/>
    <m/>
    <n v="4500574766"/>
    <s v="ALTA"/>
    <d v="2025-07-08T00:00:00"/>
    <x v="201"/>
    <s v="EN TIEMPO"/>
    <n v="14"/>
    <s v="334525-IF"/>
    <s v="EG07-002367"/>
    <s v="F001-002587"/>
    <d v="2025-07-04T00:00:00"/>
    <n v="58"/>
    <x v="1"/>
    <n v="249"/>
    <x v="1"/>
    <m/>
    <m/>
    <m/>
    <m/>
    <m/>
    <m/>
    <m/>
    <s v="REPUESTOS COMPLETOS"/>
    <m/>
  </r>
  <r>
    <x v="898"/>
    <x v="0"/>
    <x v="8"/>
    <s v="SI"/>
    <s v="CATERPILLAR"/>
    <x v="6"/>
    <s v="RH"/>
    <s v="RT007"/>
    <n v="5168026"/>
    <s v="TRENV00015647"/>
    <m/>
    <m/>
    <n v="101254760"/>
    <s v="NO"/>
    <s v="TL02-001699"/>
    <d v="2025-05-14T00:00:00"/>
    <s v="LUIS HUERTA"/>
    <m/>
    <m/>
    <m/>
    <m/>
    <s v="334625-E"/>
    <m/>
    <x v="158"/>
    <n v="2"/>
    <d v="2025-05-26T00:00:00"/>
    <n v="14"/>
    <s v="334625-C"/>
    <n v="6552.66"/>
    <d v="2025-08-28T00:00:00"/>
    <n v="95"/>
    <d v="2025-05-27T00:00:00"/>
    <n v="4400625258"/>
    <m/>
    <d v="2025-10-03T00:00:00"/>
    <x v="258"/>
    <s v="DEMORA"/>
    <n v="44"/>
    <s v="334625-IF"/>
    <s v="EG07-002617"/>
    <s v="F001-002746"/>
    <d v="2025-10-17T00:00:00"/>
    <n v="151"/>
    <x v="1"/>
    <n v="15"/>
    <x v="4"/>
    <m/>
    <m/>
    <m/>
    <m/>
    <m/>
    <m/>
    <m/>
    <s v="REPUESTOS COMPLETOS"/>
    <m/>
  </r>
  <r>
    <x v="899"/>
    <x v="0"/>
    <x v="15"/>
    <s v="SI"/>
    <s v="CATERPILLAR"/>
    <x v="5"/>
    <m/>
    <s v="DZ011"/>
    <n v="2520471"/>
    <s v="TRENV00015641"/>
    <m/>
    <n v="8000"/>
    <n v="101196242"/>
    <s v="NO"/>
    <s v="TL02-001699"/>
    <d v="2025-05-14T00:00:00"/>
    <s v="LUIS HUERTA"/>
    <m/>
    <m/>
    <m/>
    <m/>
    <s v="334725-E"/>
    <m/>
    <x v="158"/>
    <n v="2"/>
    <d v="2025-05-26T00:00:00"/>
    <n v="14"/>
    <s v="334725-C"/>
    <n v="7713.28"/>
    <d v="2025-06-03T00:00:00"/>
    <n v="9"/>
    <m/>
    <n v="4400625259"/>
    <m/>
    <d v="2025-06-27T00:00:00"/>
    <x v="245"/>
    <s v="DEMORA"/>
    <n v="39"/>
    <s v="334725-IF"/>
    <s v="EG07-002380"/>
    <s v="F001-002599"/>
    <d v="2025-07-11T00:00:00"/>
    <n v="60"/>
    <x v="1"/>
    <n v="248"/>
    <x v="4"/>
    <m/>
    <m/>
    <m/>
    <m/>
    <m/>
    <m/>
    <m/>
    <s v="REPUESTOS COMPLETOS"/>
    <n v="1"/>
  </r>
  <r>
    <x v="900"/>
    <x v="0"/>
    <x v="15"/>
    <s v="SI"/>
    <s v="CATERPILLAR"/>
    <x v="5"/>
    <m/>
    <s v="DZ011"/>
    <n v="2520471"/>
    <s v="TRENV00015644"/>
    <m/>
    <n v="8000"/>
    <n v="101196243"/>
    <s v="NO"/>
    <s v="TL02-001699"/>
    <d v="2025-05-14T00:00:00"/>
    <s v="LUIS HUERTA"/>
    <m/>
    <m/>
    <m/>
    <m/>
    <s v="334825-E"/>
    <m/>
    <x v="158"/>
    <n v="2"/>
    <d v="2025-05-26T00:00:00"/>
    <n v="14"/>
    <s v="334825-C"/>
    <n v="7713.28"/>
    <d v="2025-06-03T00:00:00"/>
    <n v="9"/>
    <m/>
    <n v="4400625260"/>
    <m/>
    <d v="2025-07-11T00:00:00"/>
    <x v="259"/>
    <s v="EN TIEMPO"/>
    <n v="32"/>
    <s v="334825-IF"/>
    <s v="EG07-002358"/>
    <s v="F001-002587"/>
    <d v="2025-07-11T00:00:00"/>
    <n v="53"/>
    <x v="1"/>
    <n v="248"/>
    <x v="1"/>
    <m/>
    <m/>
    <m/>
    <m/>
    <m/>
    <m/>
    <m/>
    <s v="REPUESTOS COMPLETOS"/>
    <n v="1"/>
  </r>
  <r>
    <x v="901"/>
    <x v="0"/>
    <x v="5"/>
    <s v="SI"/>
    <s v="KOMATSU"/>
    <x v="3"/>
    <m/>
    <s v="HT014"/>
    <s v="EM8844"/>
    <s v="TRENV00014805"/>
    <m/>
    <n v="38000"/>
    <n v="101238593"/>
    <s v="NO"/>
    <s v="TL02-001656"/>
    <d v="2025-05-15T00:00:00"/>
    <s v="LUIS HUERTA"/>
    <m/>
    <m/>
    <m/>
    <m/>
    <s v="334925-E"/>
    <m/>
    <x v="158"/>
    <n v="3"/>
    <d v="2025-05-26T00:00:00"/>
    <n v="14"/>
    <s v="334925-C"/>
    <n v="18647.23"/>
    <d v="2025-06-04T00:00:00"/>
    <n v="10"/>
    <m/>
    <n v="4400622785"/>
    <s v="ALTA"/>
    <d v="2025-06-27T00:00:00"/>
    <x v="234"/>
    <s v="EN TIEMPO"/>
    <n v="17"/>
    <s v="334925-IF"/>
    <s v="EG07-002309"/>
    <s v="F001-002551"/>
    <d v="2025-06-20T00:00:00"/>
    <n v="39"/>
    <x v="1"/>
    <n v="248"/>
    <x v="1"/>
    <m/>
    <m/>
    <m/>
    <m/>
    <m/>
    <m/>
    <m/>
    <m/>
    <m/>
  </r>
  <r>
    <x v="902"/>
    <x v="0"/>
    <x v="5"/>
    <s v="SI"/>
    <s v="KOMATSU"/>
    <x v="3"/>
    <m/>
    <s v="HT018"/>
    <s v="EM8844"/>
    <s v="TRENV00015230"/>
    <m/>
    <n v="38000"/>
    <n v="101215499"/>
    <s v="NO"/>
    <s v="TL02-001657"/>
    <d v="2025-05-15T00:00:00"/>
    <s v="LUIS HUERTA"/>
    <m/>
    <m/>
    <m/>
    <m/>
    <s v="335025-E"/>
    <m/>
    <x v="158"/>
    <n v="3"/>
    <d v="2025-06-02T00:00:00"/>
    <n v="21"/>
    <s v="335025-C"/>
    <n v="18647.23"/>
    <d v="2025-06-04T00:00:00"/>
    <n v="3"/>
    <m/>
    <n v="4400622787"/>
    <s v="ALTA"/>
    <d v="2025-06-27T00:00:00"/>
    <x v="236"/>
    <s v="EN TIEMPO"/>
    <n v="10"/>
    <s v="335025-IF"/>
    <s v="EG07-002283"/>
    <s v="F001-002544"/>
    <d v="2025-06-20T00:00:00"/>
    <n v="32"/>
    <x v="1"/>
    <n v="248"/>
    <x v="1"/>
    <m/>
    <m/>
    <m/>
    <m/>
    <m/>
    <m/>
    <m/>
    <m/>
    <m/>
  </r>
  <r>
    <x v="903"/>
    <x v="0"/>
    <x v="19"/>
    <s v="SI"/>
    <s v="CATERPILLAR"/>
    <x v="16"/>
    <m/>
    <s v="GR005"/>
    <n v="5072438"/>
    <s v="TRENV00011789"/>
    <m/>
    <n v="12000"/>
    <n v="101135859"/>
    <s v="NO"/>
    <s v="TL02-001662"/>
    <d v="2025-05-15T00:00:00"/>
    <s v="LUIS CHOQUE"/>
    <m/>
    <m/>
    <m/>
    <m/>
    <s v="335125-E"/>
    <m/>
    <x v="158"/>
    <n v="3"/>
    <d v="2025-05-26T00:00:00"/>
    <n v="14"/>
    <s v="335125-C"/>
    <n v="7971.93"/>
    <d v="2025-06-03T00:00:00"/>
    <n v="9"/>
    <d v="2025-06-07T00:00:00"/>
    <n v="4400600525"/>
    <s v="ALTA"/>
    <d v="2025-06-20T00:00:00"/>
    <x v="260"/>
    <s v="DEMORA"/>
    <n v="50"/>
    <s v="335125-IF"/>
    <s v="EG07-002425"/>
    <s v="F001-002651"/>
    <d v="2025-08-18T00:00:00"/>
    <n v="71"/>
    <x v="1"/>
    <n v="26"/>
    <x v="4"/>
    <m/>
    <m/>
    <m/>
    <m/>
    <m/>
    <m/>
    <m/>
    <s v="REPUESTOS COMPLETOS"/>
    <m/>
  </r>
  <r>
    <x v="904"/>
    <x v="0"/>
    <x v="12"/>
    <s v="SI"/>
    <s v="KOMATSU"/>
    <x v="3"/>
    <s v="RH"/>
    <s v="HT038"/>
    <s v="EM0241"/>
    <s v="TRENV00014921"/>
    <m/>
    <n v="12000"/>
    <n v="101218937"/>
    <s v="NO"/>
    <s v="TL02-001658"/>
    <d v="2025-05-14T00:00:00"/>
    <s v="LUIS HUERTA"/>
    <m/>
    <m/>
    <m/>
    <m/>
    <s v="335225-E"/>
    <m/>
    <x v="158"/>
    <n v="2"/>
    <d v="2025-05-26T00:00:00"/>
    <n v="14"/>
    <s v="335225-C"/>
    <n v="2783.14"/>
    <d v="2025-06-02T00:00:00"/>
    <n v="8"/>
    <m/>
    <n v="4400622790"/>
    <n v="1"/>
    <d v="2025-06-13T00:00:00"/>
    <x v="224"/>
    <s v="DEMORA"/>
    <n v="17"/>
    <s v="335225-IF"/>
    <s v="EG07-002294"/>
    <s v="F001-002545"/>
    <d v="2025-06-20T00:00:00"/>
    <n v="37"/>
    <x v="1"/>
    <n v="248"/>
    <x v="1"/>
    <m/>
    <m/>
    <m/>
    <m/>
    <m/>
    <m/>
    <m/>
    <m/>
    <m/>
  </r>
  <r>
    <x v="905"/>
    <x v="0"/>
    <x v="42"/>
    <s v="SI"/>
    <s v="KOMATSU"/>
    <x v="3"/>
    <m/>
    <s v="LB099"/>
    <s v="SM2221253CPB"/>
    <s v="TRENV00014814"/>
    <m/>
    <n v="6000"/>
    <n v="101279194"/>
    <s v="NO"/>
    <s v="TL02-001654"/>
    <d v="2025-05-14T00:00:00"/>
    <s v="LUIS HUERTA"/>
    <m/>
    <m/>
    <m/>
    <m/>
    <s v="335325-E"/>
    <m/>
    <x v="158"/>
    <n v="2"/>
    <d v="2025-05-26T00:00:00"/>
    <n v="14"/>
    <s v="335325-C"/>
    <n v="22874.240000000002"/>
    <d v="2025-06-09T00:00:00"/>
    <n v="15"/>
    <m/>
    <n v="4400622789"/>
    <s v="ALTA"/>
    <d v="2025-06-27T00:00:00"/>
    <x v="237"/>
    <s v="DEMORA"/>
    <n v="36"/>
    <s v="335325-IF"/>
    <s v="EG07-002383"/>
    <s v="F001-002607"/>
    <d v="2025-07-18T00:00:00"/>
    <n v="63"/>
    <x v="1"/>
    <n v="248"/>
    <x v="4"/>
    <m/>
    <m/>
    <m/>
    <m/>
    <m/>
    <m/>
    <m/>
    <s v="REPUESTOS COMPLETOS"/>
    <n v="1"/>
  </r>
  <r>
    <x v="906"/>
    <x v="0"/>
    <x v="8"/>
    <s v="SI"/>
    <s v="CATERPILLAR"/>
    <x v="5"/>
    <s v="RH"/>
    <s v="DZ012"/>
    <n v="5173766"/>
    <s v="TRENV00014820"/>
    <m/>
    <n v="12000"/>
    <n v="101279747"/>
    <s v="NO"/>
    <s v="TL04-004486"/>
    <d v="2025-05-17T00:00:00"/>
    <s v="LUIS HUERTA"/>
    <m/>
    <m/>
    <m/>
    <m/>
    <s v="335425-E"/>
    <m/>
    <x v="159"/>
    <n v="1"/>
    <d v="2025-06-02T00:00:00"/>
    <n v="17"/>
    <s v="335425-C"/>
    <n v="9160.7999999999993"/>
    <d v="2025-06-04T00:00:00"/>
    <n v="3"/>
    <d v="2025-06-04T00:00:00"/>
    <n v="4400622166"/>
    <s v="ALTA"/>
    <d v="2025-07-04T00:00:00"/>
    <x v="261"/>
    <s v="DEMORA"/>
    <n v="76"/>
    <s v="335425-IF"/>
    <s v="EG07-002482"/>
    <s v="F001-002686"/>
    <d v="2025-09-03T00:00:00"/>
    <n v="94"/>
    <x v="1"/>
    <n v="19"/>
    <x v="4"/>
    <m/>
    <m/>
    <m/>
    <m/>
    <m/>
    <m/>
    <m/>
    <s v="REPUESTOS COMPLETOS"/>
    <n v="1"/>
  </r>
  <r>
    <x v="907"/>
    <x v="0"/>
    <x v="5"/>
    <s v="SI"/>
    <s v="KOMATSU"/>
    <x v="3"/>
    <s v="RH"/>
    <s v="DZ012"/>
    <s v="EM8844"/>
    <s v="TRENV00015145"/>
    <m/>
    <n v="38000"/>
    <n v="101241809"/>
    <s v="NO"/>
    <s v="TL04-004486"/>
    <d v="2025-05-17T00:00:00"/>
    <s v="LUIS HUERTA"/>
    <m/>
    <m/>
    <m/>
    <m/>
    <s v="335525-E"/>
    <m/>
    <x v="159"/>
    <n v="1"/>
    <d v="2025-06-02T00:00:00"/>
    <n v="17"/>
    <s v="335525-C"/>
    <n v="18647.23"/>
    <d v="2025-06-04T00:00:00"/>
    <n v="3"/>
    <m/>
    <n v="4400622786"/>
    <s v="EMERGENCIA"/>
    <d v="2025-06-27T00:00:00"/>
    <x v="238"/>
    <s v="DEMORA"/>
    <n v="29"/>
    <s v="335525-IF"/>
    <s v="EG07-002350"/>
    <s v="F001-002584"/>
    <d v="2025-07-04T00:00:00"/>
    <n v="47"/>
    <x v="1"/>
    <n v="244"/>
    <x v="4"/>
    <m/>
    <m/>
    <m/>
    <m/>
    <m/>
    <m/>
    <m/>
    <s v="REPUESTOS COMPLETOS"/>
    <n v="1"/>
  </r>
  <r>
    <x v="908"/>
    <x v="0"/>
    <x v="2"/>
    <s v="SI"/>
    <s v="CATERPILLAR"/>
    <x v="17"/>
    <m/>
    <s v="EX004"/>
    <s v="363-1685"/>
    <s v="TRENV00015446"/>
    <m/>
    <n v="12000"/>
    <n v="101285919"/>
    <s v="SI"/>
    <s v="TL04-004486"/>
    <d v="2025-05-19T00:00:00"/>
    <s v="LUIS CHOQUE"/>
    <m/>
    <m/>
    <m/>
    <m/>
    <s v="335625-E"/>
    <m/>
    <x v="159"/>
    <n v="3"/>
    <d v="2025-06-02T00:00:00"/>
    <n v="17"/>
    <s v="335625-C"/>
    <n v="35309.11"/>
    <d v="2025-06-04T00:00:00"/>
    <n v="3"/>
    <m/>
    <n v="4400623482"/>
    <s v="ALTA"/>
    <d v="2025-07-04T00:00:00"/>
    <x v="259"/>
    <s v="EN TIEMPO"/>
    <m/>
    <m/>
    <s v="EG07-002359"/>
    <s v="F001-002586"/>
    <d v="2025-07-04T00:00:00"/>
    <n v="49"/>
    <x v="1"/>
    <n v="244"/>
    <x v="4"/>
    <m/>
    <m/>
    <m/>
    <m/>
    <m/>
    <m/>
    <m/>
    <s v="REPUESTOS COMPLETOS"/>
    <n v="1"/>
  </r>
  <r>
    <x v="909"/>
    <x v="0"/>
    <x v="32"/>
    <s v="NO"/>
    <s v="CATERPILLAR"/>
    <x v="16"/>
    <s v="LH"/>
    <s v="GR021"/>
    <n v="5108438"/>
    <s v="TRENV00015224"/>
    <m/>
    <n v="18000"/>
    <n v="101283186"/>
    <s v="NO"/>
    <s v="TL04-004486"/>
    <d v="2025-05-17T00:00:00"/>
    <s v="LUIS HUERTA"/>
    <m/>
    <m/>
    <m/>
    <m/>
    <s v="335725-E"/>
    <m/>
    <x v="159"/>
    <n v="1"/>
    <d v="2025-06-02T00:00:00"/>
    <n v="17"/>
    <s v="335725-C"/>
    <n v="1977.99"/>
    <d v="2025-06-04T00:00:00"/>
    <n v="3"/>
    <m/>
    <n v="4400623474"/>
    <s v="ALTA"/>
    <d v="2025-07-03T00:00:00"/>
    <x v="239"/>
    <s v="DEMORA"/>
    <n v="36"/>
    <s v="335725-IF"/>
    <s v="EG07-002373"/>
    <s v="F001-002596"/>
    <d v="2025-07-11T00:00:00"/>
    <n v="54"/>
    <x v="1"/>
    <n v="244"/>
    <x v="1"/>
    <m/>
    <m/>
    <m/>
    <m/>
    <m/>
    <m/>
    <m/>
    <s v="REPUESTOS COMPLETOS"/>
    <m/>
  </r>
  <r>
    <x v="910"/>
    <x v="0"/>
    <x v="12"/>
    <s v="SI"/>
    <s v="KOMATSU"/>
    <x v="4"/>
    <s v="LH"/>
    <s v="HT103"/>
    <s v="58B4150120SERV"/>
    <s v="TRENV00014924"/>
    <m/>
    <n v="12000"/>
    <n v="101210384"/>
    <s v="NO"/>
    <s v="TL04-004486"/>
    <d v="2025-05-17T00:00:00"/>
    <s v="LUIS HUERTA"/>
    <m/>
    <m/>
    <m/>
    <m/>
    <s v="335825-E"/>
    <m/>
    <x v="159"/>
    <n v="1"/>
    <d v="2025-06-02T00:00:00"/>
    <n v="17"/>
    <s v="335825-C"/>
    <n v="5623.31"/>
    <d v="2025-06-04T00:00:00"/>
    <n v="3"/>
    <m/>
    <n v="4400623754"/>
    <s v="ALTA"/>
    <d v="2025-07-11T00:00:00"/>
    <x v="262"/>
    <s v="DEMORA"/>
    <n v="43"/>
    <s v="335825-IF"/>
    <s v="EG07-002403"/>
    <s v="F001-002608"/>
    <d v="2025-07-18T00:00:00"/>
    <n v="61"/>
    <x v="1"/>
    <n v="244"/>
    <x v="1"/>
    <m/>
    <m/>
    <m/>
    <m/>
    <m/>
    <m/>
    <m/>
    <s v="REPUESTOS COMPLETOS"/>
    <m/>
  </r>
  <r>
    <x v="911"/>
    <x v="0"/>
    <x v="42"/>
    <s v="SI"/>
    <s v="KOMATSU"/>
    <x v="3"/>
    <s v="RH"/>
    <s v="LB099"/>
    <s v="SM2221253CPB"/>
    <s v="TRENV00015227"/>
    <m/>
    <n v="6000"/>
    <n v="101283674"/>
    <s v="NO"/>
    <s v="TL04-004486"/>
    <d v="2025-05-17T00:00:00"/>
    <s v="LUIS HUERTA"/>
    <m/>
    <m/>
    <m/>
    <m/>
    <s v="335925-E"/>
    <m/>
    <x v="159"/>
    <n v="1"/>
    <d v="2025-06-02T00:00:00"/>
    <n v="17"/>
    <s v="335925-C"/>
    <n v="25374.240000000002"/>
    <d v="2025-06-13T00:00:00"/>
    <n v="12"/>
    <d v="2025-07-02T00:00:00"/>
    <n v="4400623485"/>
    <m/>
    <d v="2025-07-04T00:00:00"/>
    <x v="263"/>
    <s v="DEMORA"/>
    <n v="53"/>
    <s v="335925-IF"/>
    <s v="EG07-002454"/>
    <s v="F001-002652"/>
    <d v="2025-08-18T00:00:00"/>
    <n v="80"/>
    <x v="1"/>
    <n v="47"/>
    <x v="4"/>
    <m/>
    <m/>
    <m/>
    <m/>
    <m/>
    <m/>
    <m/>
    <s v="FABRICACION DE BARRA DE 6&quot; (03/07)"/>
    <n v="1"/>
  </r>
  <r>
    <x v="912"/>
    <x v="0"/>
    <x v="5"/>
    <s v="SI"/>
    <s v="KOMATSU"/>
    <x v="3"/>
    <s v="RH"/>
    <s v="HT019"/>
    <s v="EM8844"/>
    <s v="TRENV00013418"/>
    <m/>
    <n v="38000"/>
    <n v="101232350"/>
    <s v="NO"/>
    <s v="TL04-004486"/>
    <d v="2025-05-20T00:00:00"/>
    <s v="LUIS HUERTA"/>
    <m/>
    <m/>
    <m/>
    <m/>
    <s v="336025-E"/>
    <m/>
    <x v="159"/>
    <n v="4"/>
    <d v="2025-06-02T00:00:00"/>
    <n v="17"/>
    <s v="336025-C"/>
    <n v="18647.23"/>
    <d v="2025-06-13T00:00:00"/>
    <n v="12"/>
    <m/>
    <n v="4400623586"/>
    <n v="1"/>
    <d v="2025-06-13T00:00:00"/>
    <x v="236"/>
    <s v="EN TIEMPO"/>
    <n v="1"/>
    <s v="336025-IF"/>
    <s v="EG07-002284"/>
    <s v="F001-002546"/>
    <d v="2025-06-20T00:00:00"/>
    <n v="28"/>
    <x v="1"/>
    <n v="244"/>
    <x v="1"/>
    <m/>
    <m/>
    <m/>
    <m/>
    <m/>
    <m/>
    <m/>
    <m/>
    <m/>
  </r>
  <r>
    <x v="913"/>
    <x v="1"/>
    <x v="5"/>
    <s v="SI"/>
    <s v="KOMATSU"/>
    <x v="3"/>
    <s v="LH"/>
    <s v="EQ3110"/>
    <s v="EM8844"/>
    <s v="SAP4491268"/>
    <n v="11177"/>
    <n v="30000"/>
    <s v="ID S250627-2"/>
    <s v="NO"/>
    <s v="EG07-002202"/>
    <d v="2025-05-20T00:00:00"/>
    <s v="LUIS HUERTA"/>
    <m/>
    <m/>
    <m/>
    <m/>
    <s v="336125-E"/>
    <m/>
    <x v="159"/>
    <n v="4"/>
    <d v="2025-06-02T00:00:00"/>
    <n v="17"/>
    <s v="336125-C"/>
    <n v="18203.599999999999"/>
    <d v="2025-09-05T00:00:00"/>
    <n v="96"/>
    <d v="2025-05-30T00:00:00"/>
    <n v="4500576225"/>
    <m/>
    <d v="2025-08-22T00:00:00"/>
    <x v="264"/>
    <s v="DEMORA"/>
    <n v="4"/>
    <s v="336125-IF"/>
    <s v="EG07-002542"/>
    <s v="F001-002700"/>
    <d v="2025-09-12T00:00:00"/>
    <n v="115"/>
    <x v="1"/>
    <n v="14"/>
    <x v="4"/>
    <m/>
    <m/>
    <m/>
    <m/>
    <m/>
    <m/>
    <m/>
    <s v="REPUESTOS COMPLETOS"/>
    <m/>
  </r>
  <r>
    <x v="914"/>
    <x v="1"/>
    <x v="5"/>
    <s v="NO"/>
    <s v="KOMATSU"/>
    <x v="50"/>
    <s v="RH"/>
    <s v="EQ3104"/>
    <m/>
    <s v="SAP4483605"/>
    <n v="11147"/>
    <n v="30000"/>
    <s v="ID S250627-1"/>
    <s v="NO"/>
    <s v="EG07-002202"/>
    <d v="2025-05-20T00:00:00"/>
    <s v="LUIS HUERTA"/>
    <m/>
    <m/>
    <m/>
    <m/>
    <s v="336225-E"/>
    <m/>
    <x v="159"/>
    <n v="4"/>
    <d v="2025-06-02T00:00:00"/>
    <n v="17"/>
    <s v="336225-C"/>
    <n v="10066.67"/>
    <d v="2025-10-01T00:00:00"/>
    <n v="122"/>
    <d v="2025-07-10T00:00:00"/>
    <n v="4500575838"/>
    <m/>
    <d v="2025-07-10T00:00:00"/>
    <x v="226"/>
    <s v="DEMORA"/>
    <n v="2"/>
    <s v="336225-IF"/>
    <s v="EG07-002601"/>
    <s v="F001-002741"/>
    <d v="2025-10-10T00:00:00"/>
    <n v="139"/>
    <x v="1"/>
    <n v="55"/>
    <x v="1"/>
    <m/>
    <m/>
    <m/>
    <m/>
    <m/>
    <m/>
    <m/>
    <s v="REPUESTOS COMPLETOS"/>
    <m/>
  </r>
  <r>
    <x v="915"/>
    <x v="1"/>
    <x v="8"/>
    <s v="SI"/>
    <s v="CATERPILLAR"/>
    <x v="5"/>
    <s v="LH"/>
    <s v="EQ6109"/>
    <n v="3672259"/>
    <s v="SAP4494662"/>
    <n v="7106"/>
    <n v="10000"/>
    <s v="ID S250625-1"/>
    <s v="NO"/>
    <s v="EG07-0015119"/>
    <d v="2025-05-21T00:00:00"/>
    <s v="LUIS HUERTA"/>
    <m/>
    <m/>
    <m/>
    <m/>
    <s v="336325-E"/>
    <m/>
    <x v="159"/>
    <n v="5"/>
    <d v="2025-06-03T00:00:00"/>
    <n v="18"/>
    <s v="336325-C"/>
    <n v="5688.3"/>
    <d v="2025-06-25T00:00:00"/>
    <n v="23"/>
    <d v="2025-06-02T00:00:00"/>
    <n v="4500575957"/>
    <m/>
    <d v="2025-08-13T00:00:00"/>
    <x v="255"/>
    <s v="EN TIEMPO"/>
    <n v="50"/>
    <s v="336325-IF"/>
    <s v="EG07-002479"/>
    <s v="F001-002667"/>
    <d v="2025-08-22T00:00:00"/>
    <n v="89"/>
    <x v="1"/>
    <n v="17"/>
    <x v="4"/>
    <m/>
    <m/>
    <m/>
    <m/>
    <m/>
    <m/>
    <m/>
    <s v="REPUESTOS COMPLETOS"/>
    <n v="1"/>
  </r>
  <r>
    <x v="916"/>
    <x v="1"/>
    <x v="32"/>
    <s v="SI"/>
    <s v="CATERPILLAR"/>
    <x v="11"/>
    <s v="RH"/>
    <s v="EQ7106"/>
    <n v="4680220"/>
    <s v="SAP4063809"/>
    <n v="18828"/>
    <n v="18000"/>
    <s v="ID S250625-2"/>
    <s v="NO"/>
    <s v="EG07-0015119"/>
    <d v="2025-05-22T00:00:00"/>
    <s v="LUIS HUERTA"/>
    <m/>
    <m/>
    <m/>
    <m/>
    <s v="336425-E"/>
    <m/>
    <x v="159"/>
    <n v="6"/>
    <d v="2025-06-03T00:00:00"/>
    <n v="18"/>
    <s v="336425-C"/>
    <n v="1513.18"/>
    <d v="2025-06-25T00:00:00"/>
    <n v="23"/>
    <m/>
    <n v="4500575960"/>
    <s v="ALTA"/>
    <d v="2025-07-18T00:00:00"/>
    <x v="265"/>
    <s v="EN TIEMPO"/>
    <n v="21"/>
    <s v="336425-IF"/>
    <s v="EG07-002395"/>
    <s v="F001-002604"/>
    <d v="2025-07-18T00:00:00"/>
    <n v="60"/>
    <x v="1"/>
    <n v="244"/>
    <x v="1"/>
    <m/>
    <m/>
    <m/>
    <m/>
    <m/>
    <m/>
    <m/>
    <s v="REVISAR"/>
    <m/>
  </r>
  <r>
    <x v="917"/>
    <x v="1"/>
    <x v="104"/>
    <s v="NO"/>
    <s v="KOMATSU"/>
    <x v="29"/>
    <m/>
    <s v="EQ8109"/>
    <m/>
    <s v="SAP4489776"/>
    <n v="13611"/>
    <n v="16000"/>
    <s v="ID S250625-3"/>
    <s v="NO"/>
    <s v="EG07-0015155"/>
    <d v="2025-05-22T00:00:00"/>
    <s v="LUIS HUERTA"/>
    <m/>
    <m/>
    <m/>
    <m/>
    <s v="336525-E"/>
    <m/>
    <x v="160"/>
    <n v="3"/>
    <d v="2025-06-04T00:00:00"/>
    <n v="16"/>
    <s v="336525-C"/>
    <n v="22989.38"/>
    <d v="2025-06-25T00:00:00"/>
    <n v="22"/>
    <d v="2025-07-09T00:00:00"/>
    <n v="4500575961"/>
    <s v="ALTA"/>
    <d v="2025-07-11T00:00:00"/>
    <x v="231"/>
    <s v="DEMORA"/>
    <n v="27"/>
    <s v="336525-IF"/>
    <s v="EG07-002419"/>
    <s v="F001-002623"/>
    <d v="2025-07-25T00:00:00"/>
    <n v="63"/>
    <x v="1"/>
    <n v="51"/>
    <x v="1"/>
    <m/>
    <m/>
    <m/>
    <m/>
    <m/>
    <m/>
    <m/>
    <s v="07/07 IMPORTACION KCK"/>
    <n v="1"/>
  </r>
  <r>
    <x v="918"/>
    <x v="1"/>
    <x v="105"/>
    <s v="NO"/>
    <s v="CATERPILLAR"/>
    <x v="18"/>
    <m/>
    <s v="EQ8109"/>
    <m/>
    <s v="SAP3309895"/>
    <n v="24260"/>
    <n v="18000"/>
    <s v="ID S250646-4"/>
    <s v="NO"/>
    <s v="EG07-0015155"/>
    <d v="2025-05-22T00:00:00"/>
    <s v="LUIS HUERTA"/>
    <m/>
    <m/>
    <m/>
    <m/>
    <s v="336625-E"/>
    <m/>
    <x v="160"/>
    <n v="3"/>
    <d v="2025-06-04T00:00:00"/>
    <n v="16"/>
    <s v="336625-C"/>
    <n v="5403.61"/>
    <d v="2025-06-25T00:00:00"/>
    <n v="22"/>
    <d v="2025-06-06T00:00:00"/>
    <n v="4500576585"/>
    <s v="ALTA"/>
    <d v="2025-07-11T00:00:00"/>
    <x v="237"/>
    <s v="DEMORA"/>
    <n v="20"/>
    <s v="336625-IF"/>
    <s v="EG07-002386"/>
    <s v="F001-002605"/>
    <d v="2025-07-18T00:00:00"/>
    <n v="56"/>
    <x v="1"/>
    <n v="18"/>
    <x v="1"/>
    <m/>
    <m/>
    <m/>
    <m/>
    <m/>
    <m/>
    <m/>
    <s v="REPUESTOS COMPLETOS"/>
    <m/>
  </r>
  <r>
    <x v="919"/>
    <x v="1"/>
    <x v="106"/>
    <s v="NO"/>
    <s v="CATERPILLAR"/>
    <x v="18"/>
    <m/>
    <s v="EQ6141"/>
    <m/>
    <s v="SAP3309896"/>
    <n v="24260"/>
    <n v="18000"/>
    <s v="ID S250646-3"/>
    <s v="NO"/>
    <s v="EG07-0015155"/>
    <d v="2025-05-22T00:00:00"/>
    <s v="LUIS HUERTA"/>
    <m/>
    <m/>
    <m/>
    <m/>
    <s v="336725-E"/>
    <m/>
    <x v="160"/>
    <n v="3"/>
    <d v="2025-06-04T00:00:00"/>
    <n v="16"/>
    <s v="336725-C"/>
    <n v="5403.61"/>
    <d v="2025-06-25T00:00:00"/>
    <n v="22"/>
    <d v="2025-06-04T00:00:00"/>
    <n v="4500576582"/>
    <s v="ALTA"/>
    <d v="2025-07-18T00:00:00"/>
    <x v="252"/>
    <s v="DEMORA"/>
    <n v="30"/>
    <s v="336725-IF"/>
    <s v="EG07-002429"/>
    <s v=" F001-002633"/>
    <d v="2025-07-25T00:00:00"/>
    <n v="66"/>
    <x v="1"/>
    <n v="16"/>
    <x v="4"/>
    <m/>
    <m/>
    <m/>
    <m/>
    <m/>
    <m/>
    <m/>
    <s v="REPUESTOS COMPLETOS"/>
    <m/>
  </r>
  <r>
    <x v="920"/>
    <x v="1"/>
    <x v="12"/>
    <s v="NO"/>
    <s v="CATERPILLAR"/>
    <x v="11"/>
    <s v="RH"/>
    <s v="EQ7106"/>
    <n v="4892406"/>
    <s v="SAP4328023"/>
    <n v="1685"/>
    <n v="13000"/>
    <s v="ID S250646-2"/>
    <s v="NO"/>
    <s v="EG07-0015155"/>
    <d v="2025-05-22T00:00:00"/>
    <s v="LUIS HUERTA"/>
    <m/>
    <m/>
    <m/>
    <m/>
    <s v="336825-E"/>
    <m/>
    <x v="160"/>
    <n v="3"/>
    <d v="2025-06-03T00:00:00"/>
    <n v="15"/>
    <s v="336825-C"/>
    <n v="4897.75"/>
    <d v="2025-06-25T00:00:00"/>
    <n v="23"/>
    <d v="2025-05-30T00:00:00"/>
    <n v="4500576580"/>
    <s v="ALTA"/>
    <d v="2025-07-18T00:00:00"/>
    <x v="266"/>
    <s v="DEMORA"/>
    <n v="37"/>
    <s v="336825-IF"/>
    <s v="EG07-002446"/>
    <s v="F001-002636"/>
    <d v="2025-08-01T00:00:00"/>
    <n v="73"/>
    <x v="1"/>
    <n v="11"/>
    <x v="4"/>
    <m/>
    <m/>
    <m/>
    <m/>
    <m/>
    <m/>
    <m/>
    <s v="REPUESTOS COMPLETOS"/>
    <n v="1"/>
  </r>
  <r>
    <x v="921"/>
    <x v="1"/>
    <x v="8"/>
    <s v="NO"/>
    <s v="CATERPILLAR"/>
    <x v="13"/>
    <s v="RH"/>
    <s v="EQ6133"/>
    <n v="1098832"/>
    <s v="SAP4502887"/>
    <n v="2320"/>
    <n v="15000"/>
    <s v="ID S250646-1"/>
    <s v="NO"/>
    <s v="EG07-0015155"/>
    <d v="2025-05-20T00:00:00"/>
    <s v="LUIS HUERTA"/>
    <m/>
    <m/>
    <m/>
    <m/>
    <s v="336925-E"/>
    <m/>
    <x v="160"/>
    <n v="1"/>
    <d v="2025-06-03T00:00:00"/>
    <n v="15"/>
    <s v="336925-C"/>
    <n v="3901.64"/>
    <d v="2025-06-25T00:00:00"/>
    <n v="23"/>
    <d v="2025-06-13T00:00:00"/>
    <n v="4500576577"/>
    <s v="ALTA"/>
    <d v="2025-07-18T00:00:00"/>
    <x v="267"/>
    <s v="DEMORA"/>
    <n v="48"/>
    <s v="336925-IF"/>
    <s v="EG07-002472"/>
    <s v="F001-002666"/>
    <d v="2025-08-22T00:00:00"/>
    <n v="84"/>
    <x v="1"/>
    <n v="25"/>
    <x v="4"/>
    <m/>
    <m/>
    <m/>
    <m/>
    <m/>
    <m/>
    <m/>
    <s v="REPUESTOS COMPLETOS"/>
    <m/>
  </r>
  <r>
    <x v="922"/>
    <x v="1"/>
    <x v="107"/>
    <s v="NO"/>
    <s v="CATERPILLAR"/>
    <x v="18"/>
    <m/>
    <s v="EQ6141"/>
    <m/>
    <s v="SAP3309897"/>
    <n v="24260"/>
    <n v="12000"/>
    <s v="ID S250646-5"/>
    <s v="NO"/>
    <s v="EG07-0015196"/>
    <d v="2025-05-30T00:00:00"/>
    <s v="LUIS HUERTA"/>
    <d v="2025-06-02T00:00:00"/>
    <m/>
    <s v="-"/>
    <n v="0"/>
    <s v="337025-E"/>
    <d v="2025-06-02T00:00:00"/>
    <x v="161"/>
    <n v="8"/>
    <d v="2025-06-03T00:00:00"/>
    <n v="12"/>
    <s v="337025-C"/>
    <n v="2120.75"/>
    <d v="2025-06-25T00:00:00"/>
    <n v="23"/>
    <d v="2025-06-13T00:00:00"/>
    <n v="4500576587"/>
    <s v="ALTA"/>
    <d v="2025-07-18T00:00:00"/>
    <x v="265"/>
    <s v="EN TIEMPO"/>
    <n v="21"/>
    <s v="337025-IF"/>
    <s v="EG07-002390"/>
    <s v="F001-002606"/>
    <d v="2025-07-18T00:00:00"/>
    <n v="54"/>
    <x v="1"/>
    <n v="22"/>
    <x v="1"/>
    <m/>
    <m/>
    <m/>
    <m/>
    <m/>
    <m/>
    <m/>
    <s v="REPUESTOS COMPLETOS"/>
    <m/>
  </r>
  <r>
    <x v="923"/>
    <x v="0"/>
    <x v="108"/>
    <s v="SI"/>
    <s v="CATERPILLAR"/>
    <x v="36"/>
    <s v="RH"/>
    <s v="LD005"/>
    <n v="1571352"/>
    <s v="TRENV00015453"/>
    <m/>
    <n v="6000"/>
    <n v="101074823"/>
    <s v="NO"/>
    <s v="TL04-004569"/>
    <d v="2025-05-30T00:00:00"/>
    <s v="LUIS HUERTA"/>
    <d v="2025-06-02T00:00:00"/>
    <m/>
    <s v="-"/>
    <n v="0"/>
    <s v="337125-E"/>
    <d v="2025-06-02T00:00:00"/>
    <x v="162"/>
    <n v="5"/>
    <d v="2025-06-04T00:00:00"/>
    <n v="10"/>
    <s v="337125-C"/>
    <n v="4400"/>
    <d v="2025-06-18T00:00:00"/>
    <n v="15"/>
    <d v="2025-06-11T00:00:00"/>
    <n v="4400626915"/>
    <m/>
    <d v="2025-07-04T00:00:00"/>
    <x v="267"/>
    <s v="DEMORA"/>
    <n v="55"/>
    <s v="337125-IF"/>
    <s v="EG07-002464"/>
    <s v="F001-002653"/>
    <d v="2025-08-18T00:00:00"/>
    <n v="78"/>
    <x v="1"/>
    <n v="17"/>
    <x v="4"/>
    <m/>
    <m/>
    <m/>
    <m/>
    <m/>
    <m/>
    <m/>
    <s v="REPUESTOS COMPLETOS"/>
    <n v="1"/>
  </r>
  <r>
    <x v="924"/>
    <x v="0"/>
    <x v="12"/>
    <s v="SI"/>
    <s v="KOMATSU"/>
    <x v="3"/>
    <s v="RH"/>
    <s v="HT017"/>
    <s v="EM0241"/>
    <s v="TRENV00015793"/>
    <m/>
    <n v="12000"/>
    <n v="101235482"/>
    <s v="NO"/>
    <s v="TL04-004569"/>
    <d v="2025-05-29T00:00:00"/>
    <s v="LUIS HUERTA"/>
    <d v="2025-05-30T00:00:00"/>
    <m/>
    <s v="-"/>
    <n v="0"/>
    <s v="337225-E"/>
    <d v="2025-05-30T00:00:00"/>
    <x v="162"/>
    <n v="4"/>
    <d v="2025-06-04T00:00:00"/>
    <n v="10"/>
    <s v="337225-C"/>
    <n v="2783.14"/>
    <d v="2025-06-18T00:00:00"/>
    <n v="15"/>
    <m/>
    <n v="4400626726"/>
    <s v="ALTA"/>
    <d v="2025-07-16T00:00:00"/>
    <x v="262"/>
    <s v="EN TIEMPO"/>
    <n v="29"/>
    <s v="337225-IF"/>
    <s v="EG07-002404"/>
    <s v="F001-002626"/>
    <d v="2025-07-25T00:00:00"/>
    <n v="52"/>
    <x v="1"/>
    <n v="235"/>
    <x v="1"/>
    <m/>
    <m/>
    <m/>
    <m/>
    <m/>
    <m/>
    <m/>
    <s v="REPUESTOS COMPLETOS"/>
    <m/>
  </r>
  <r>
    <x v="925"/>
    <x v="0"/>
    <x v="31"/>
    <s v="SI"/>
    <s v="CATERPILLAR"/>
    <x v="0"/>
    <s v="LH"/>
    <s v="GR002"/>
    <s v="605-8793"/>
    <s v="TRENV00015589"/>
    <m/>
    <n v="10000"/>
    <n v="101287735"/>
    <s v="NO"/>
    <s v="TL04-004569"/>
    <d v="2025-05-29T00:00:00"/>
    <s v="LUIS HUERTA"/>
    <d v="2025-05-30T00:00:00"/>
    <m/>
    <s v="-"/>
    <n v="0"/>
    <s v="337325-E"/>
    <d v="2025-05-30T00:00:00"/>
    <x v="162"/>
    <n v="4"/>
    <d v="2025-05-30T00:00:00"/>
    <n v="5"/>
    <s v="337325-C"/>
    <n v="2633.65"/>
    <d v="2025-06-02T00:00:00"/>
    <n v="4"/>
    <m/>
    <n v="4400626442"/>
    <s v="ALTA"/>
    <d v="2025-05-30T00:00:00"/>
    <x v="207"/>
    <s v="EN TIEMPO"/>
    <n v="-2"/>
    <s v="337325-IF"/>
    <s v="EG007-002247"/>
    <s v="F001-002527"/>
    <d v="2025-06-07T00:00:00"/>
    <n v="5"/>
    <x v="1"/>
    <n v="235"/>
    <x v="4"/>
    <m/>
    <m/>
    <m/>
    <m/>
    <m/>
    <m/>
    <m/>
    <m/>
    <d v="2025-06-15T00:00:00"/>
  </r>
  <r>
    <x v="926"/>
    <x v="0"/>
    <x v="32"/>
    <s v="SI"/>
    <s v="CATERPILLAR"/>
    <x v="0"/>
    <s v="RH"/>
    <s v="GR004"/>
    <s v="273-1733"/>
    <s v="TRENV00015653"/>
    <m/>
    <n v="12000"/>
    <n v="101024616"/>
    <s v="NO"/>
    <s v="TL04-004569"/>
    <d v="2025-05-29T00:00:00"/>
    <s v="LUIS HUERTA"/>
    <d v="2025-06-02T00:00:00"/>
    <m/>
    <s v="-"/>
    <n v="0"/>
    <s v="337425-E"/>
    <d v="2025-06-02T00:00:00"/>
    <x v="162"/>
    <n v="4"/>
    <d v="2025-06-04T00:00:00"/>
    <n v="10"/>
    <s v="337425-C"/>
    <n v="2708.09"/>
    <d v="2025-06-18T00:00:00"/>
    <n v="15"/>
    <m/>
    <n v="4400626445"/>
    <s v="ALTA"/>
    <d v="2025-07-16T00:00:00"/>
    <x v="262"/>
    <s v="EN TIEMPO"/>
    <n v="29"/>
    <s v="337425-IF"/>
    <s v="EG07-002405"/>
    <s v="F001-002609"/>
    <d v="2025-07-18T00:00:00"/>
    <n v="52"/>
    <x v="1"/>
    <n v="235"/>
    <x v="1"/>
    <m/>
    <m/>
    <m/>
    <m/>
    <m/>
    <m/>
    <m/>
    <s v="REVISAR"/>
    <m/>
  </r>
  <r>
    <x v="927"/>
    <x v="0"/>
    <x v="6"/>
    <s v="SI"/>
    <s v="CATERPILLAR"/>
    <x v="0"/>
    <s v="LH"/>
    <s v="GR004"/>
    <s v="113-7754"/>
    <s v="TRENV00015656"/>
    <m/>
    <n v="10000"/>
    <n v="101159944"/>
    <s v="NO"/>
    <s v="TL04-004569"/>
    <d v="2025-05-29T00:00:00"/>
    <s v="LUIS HUERTA"/>
    <d v="2025-05-30T00:00:00"/>
    <m/>
    <s v="-"/>
    <n v="0"/>
    <s v="337525-E"/>
    <d v="2025-05-30T00:00:00"/>
    <x v="162"/>
    <n v="4"/>
    <d v="2025-06-04T00:00:00"/>
    <n v="10"/>
    <s v="337525-C"/>
    <n v="3157.86"/>
    <d v="2025-06-18T00:00:00"/>
    <n v="15"/>
    <d v="2025-06-23T00:00:00"/>
    <n v="4400626448"/>
    <s v="ALTA"/>
    <d v="2025-07-18T00:00:00"/>
    <x v="265"/>
    <s v="EN TIEMPO"/>
    <n v="28"/>
    <s v="337525-IF"/>
    <s v="EG07-002393"/>
    <s v="F001-002610"/>
    <d v="2025-07-18T00:00:00"/>
    <n v="51"/>
    <x v="1"/>
    <n v="29"/>
    <x v="1"/>
    <m/>
    <m/>
    <m/>
    <m/>
    <m/>
    <m/>
    <m/>
    <s v="REPUESTOS COMPLETOS"/>
    <m/>
  </r>
  <r>
    <x v="928"/>
    <x v="0"/>
    <x v="31"/>
    <s v="SI"/>
    <s v="CATERPILLAR"/>
    <x v="0"/>
    <s v="LH"/>
    <s v="GR002"/>
    <n v="6058793"/>
    <s v="TRENV00015799"/>
    <m/>
    <n v="10000"/>
    <n v="101291597"/>
    <s v="NO"/>
    <s v="TL04-004569"/>
    <d v="2025-05-29T00:00:00"/>
    <s v="LUIS HUERTA"/>
    <d v="2025-06-11T00:00:00"/>
    <d v="2025-06-20T00:00:00"/>
    <n v="9"/>
    <n v="0"/>
    <s v="337625-E"/>
    <d v="2025-06-11T00:00:00"/>
    <x v="162"/>
    <n v="4"/>
    <d v="2025-05-30T00:00:00"/>
    <n v="5"/>
    <s v="337625-C"/>
    <n v="2633.65"/>
    <d v="2025-06-02T00:00:00"/>
    <n v="4"/>
    <m/>
    <n v="4400626444"/>
    <s v="ALTA"/>
    <d v="2025-06-20T00:00:00"/>
    <x v="265"/>
    <s v="DEMORA"/>
    <n v="44"/>
    <s v="337625-IF"/>
    <s v="EG07-002396"/>
    <s v="F001-002611"/>
    <d v="2025-07-18T00:00:00"/>
    <n v="51"/>
    <x v="1"/>
    <n v="235"/>
    <x v="4"/>
    <m/>
    <m/>
    <m/>
    <m/>
    <m/>
    <m/>
    <m/>
    <s v="REVISAR"/>
    <m/>
  </r>
  <r>
    <x v="929"/>
    <x v="0"/>
    <x v="6"/>
    <s v="SI"/>
    <s v="CATERPILLAR"/>
    <x v="11"/>
    <m/>
    <s v="GR006"/>
    <s v="605-8762"/>
    <s v="TRENV00015891"/>
    <m/>
    <n v="12000"/>
    <n v="101169069"/>
    <s v="NO"/>
    <s v="TL04-004569"/>
    <d v="2025-06-02T00:00:00"/>
    <s v="LUIS HUERTA"/>
    <d v="2025-06-02T00:00:00"/>
    <m/>
    <s v="-"/>
    <n v="0"/>
    <s v="337725-E"/>
    <d v="2025-06-02T00:00:00"/>
    <x v="162"/>
    <n v="8"/>
    <d v="2025-06-04T00:00:00"/>
    <n v="10"/>
    <s v="337725-C"/>
    <n v="1655.52"/>
    <d v="2025-06-18T00:00:00"/>
    <n v="15"/>
    <d v="2025-06-20T00:00:00"/>
    <n v="4400626449"/>
    <s v="ALTA"/>
    <d v="2025-07-11T00:00:00"/>
    <x v="231"/>
    <s v="DEMORA"/>
    <n v="34"/>
    <s v="337725-IF"/>
    <s v="EG07-002418"/>
    <s v=" F001-002627"/>
    <d v="2025-07-25T00:00:00"/>
    <n v="57"/>
    <x v="1"/>
    <n v="26"/>
    <x v="1"/>
    <m/>
    <m/>
    <m/>
    <m/>
    <m/>
    <m/>
    <m/>
    <s v="REPUESTOS COMPLETOS"/>
    <m/>
  </r>
  <r>
    <x v="930"/>
    <x v="0"/>
    <x v="2"/>
    <s v="SI"/>
    <s v="CATERPILLAR"/>
    <x v="49"/>
    <m/>
    <s v="EX008"/>
    <s v="599-6994"/>
    <s v="TRENV00015895"/>
    <m/>
    <n v="12000"/>
    <n v="101089847"/>
    <s v="NO"/>
    <s v="TL04-004569"/>
    <d v="2025-06-02T00:00:00"/>
    <s v="LUIS HUERTA"/>
    <d v="2025-06-02T00:00:00"/>
    <m/>
    <s v="-"/>
    <n v="0"/>
    <s v="337825-E"/>
    <d v="2025-06-02T00:00:00"/>
    <x v="162"/>
    <n v="8"/>
    <d v="2025-06-04T00:00:00"/>
    <n v="10"/>
    <s v="337825-C"/>
    <n v="17841.14"/>
    <d v="2025-06-18T00:00:00"/>
    <n v="15"/>
    <d v="2025-06-16T00:00:00"/>
    <n v="4400626446"/>
    <m/>
    <d v="2025-08-20T00:00:00"/>
    <x v="268"/>
    <s v="EN TIEMPO"/>
    <n v="64"/>
    <s v="337825-IF"/>
    <s v="EG07-002506"/>
    <s v="F001-002687"/>
    <d v="2025-09-03T00:00:00"/>
    <n v="87"/>
    <x v="1"/>
    <n v="22"/>
    <x v="4"/>
    <m/>
    <m/>
    <m/>
    <m/>
    <m/>
    <m/>
    <m/>
    <s v="REPUESTOS COMPLETOS"/>
    <m/>
  </r>
  <r>
    <x v="931"/>
    <x v="1"/>
    <x v="12"/>
    <s v="NO"/>
    <s v="CATERPILLAR"/>
    <x v="2"/>
    <s v="RH"/>
    <s v="EQ3139"/>
    <n v="2885537"/>
    <s v="SAP4521837"/>
    <n v="11973"/>
    <n v="18000"/>
    <s v="ID S250693-1"/>
    <s v="NO"/>
    <s v="EG07-002237"/>
    <d v="2025-06-02T00:00:00"/>
    <s v="LUIS HUERTA"/>
    <d v="2025-06-03T00:00:00"/>
    <m/>
    <s v="-"/>
    <n v="0"/>
    <s v="337925-E"/>
    <d v="2025-06-03T00:00:00"/>
    <x v="163"/>
    <n v="6"/>
    <d v="2025-06-04T00:00:00"/>
    <n v="8"/>
    <s v="337925-C"/>
    <n v="11438.47"/>
    <d v="2025-07-17T00:00:00"/>
    <n v="44"/>
    <m/>
    <n v="4500577747"/>
    <s v="ALTA"/>
    <d v="2025-07-21T00:00:00"/>
    <x v="231"/>
    <s v="EN TIEMPO"/>
    <n v="5"/>
    <s v="337925-IF"/>
    <s v="EG07-002412"/>
    <s v="F001-002624"/>
    <d v="2025-07-25T00:00:00"/>
    <n v="55"/>
    <x v="1"/>
    <n v="233"/>
    <x v="1"/>
    <m/>
    <m/>
    <m/>
    <m/>
    <m/>
    <m/>
    <m/>
    <s v="NO AHY REQUERIMIENTO"/>
    <m/>
  </r>
  <r>
    <x v="932"/>
    <x v="1"/>
    <x v="12"/>
    <s v="NO"/>
    <s v="CATERPILLAR"/>
    <x v="7"/>
    <s v="RH"/>
    <s v="EQ3088"/>
    <s v="9T-8912"/>
    <s v="SAP4003704"/>
    <n v="27528"/>
    <n v="18000"/>
    <s v="ID S250466-1"/>
    <s v="NO"/>
    <s v="EG07-002252"/>
    <d v="2025-06-09T00:00:00"/>
    <s v="LUIS HUERTA"/>
    <d v="2025-06-10T00:00:00"/>
    <m/>
    <s v="-"/>
    <n v="0"/>
    <s v="338025-E"/>
    <d v="2025-06-10T00:00:00"/>
    <x v="164"/>
    <n v="7"/>
    <d v="2025-06-10T00:00:00"/>
    <n v="8"/>
    <s v="338025-C"/>
    <n v="8934.06"/>
    <d v="2025-07-24T00:00:00"/>
    <n v="45"/>
    <d v="2025-06-25T00:00:00"/>
    <n v="4500571102"/>
    <s v="ALTA"/>
    <d v="2025-07-31T00:00:00"/>
    <x v="269"/>
    <s v="EN TIEMPO"/>
    <n v="7"/>
    <s v="338025-IF"/>
    <s v="EG07-002445"/>
    <s v=" F001-002637"/>
    <d v="2025-08-01T00:00:00"/>
    <n v="58"/>
    <x v="1"/>
    <n v="23"/>
    <x v="4"/>
    <m/>
    <m/>
    <m/>
    <m/>
    <m/>
    <m/>
    <m/>
    <s v="REPUESTOS COMPLETOS"/>
    <m/>
  </r>
  <r>
    <x v="933"/>
    <x v="1"/>
    <x v="11"/>
    <s v="NO"/>
    <s v="CATERPILLAR"/>
    <x v="7"/>
    <s v="LH"/>
    <s v="EQ3088"/>
    <s v="121-2071"/>
    <s v="SAP3520354"/>
    <n v="33727"/>
    <n v="30000"/>
    <s v="ID S250755-4"/>
    <s v="NO"/>
    <s v="EG07-002258"/>
    <d v="2025-06-10T00:00:00"/>
    <s v="LUIS HUERTA"/>
    <d v="2025-06-10T00:00:00"/>
    <m/>
    <s v="-"/>
    <n v="0"/>
    <s v="338125-E"/>
    <d v="2025-06-10T00:00:00"/>
    <x v="165"/>
    <n v="6"/>
    <d v="2025-06-11T00:00:00"/>
    <n v="7"/>
    <s v="338125-C"/>
    <n v="15196.51"/>
    <d v="2025-10-01T00:00:00"/>
    <n v="113"/>
    <d v="2025-06-13T00:00:00"/>
    <n v="4500579599"/>
    <m/>
    <d v="2025-06-13T00:00:00"/>
    <x v="226"/>
    <s v="DEMORA"/>
    <n v="2"/>
    <s v="338125-IF"/>
    <s v="EG07-002602"/>
    <s v="F001-002743"/>
    <d v="2025-10-10T00:00:00"/>
    <n v="120"/>
    <x v="1"/>
    <n v="9"/>
    <x v="1"/>
    <m/>
    <m/>
    <m/>
    <m/>
    <m/>
    <m/>
    <m/>
    <s v="REPUESTOS COMPLETOS"/>
    <m/>
  </r>
  <r>
    <x v="934"/>
    <x v="1"/>
    <x v="11"/>
    <s v="NO"/>
    <s v="KOMATSU"/>
    <x v="20"/>
    <s v="LH"/>
    <s v="EQ3152"/>
    <s v="TY5936"/>
    <s v="SAP4564245"/>
    <n v="37257"/>
    <n v="30000"/>
    <s v="ID S250755-3"/>
    <s v="NO"/>
    <s v="EG07-002258"/>
    <d v="2025-06-10T00:00:00"/>
    <s v="LUIS HUERTA"/>
    <d v="2025-06-11T00:00:00"/>
    <m/>
    <s v="-"/>
    <n v="0"/>
    <s v="338225-E"/>
    <d v="2025-06-11T00:00:00"/>
    <x v="166"/>
    <n v="2"/>
    <d v="2025-06-11T00:00:00"/>
    <n v="3"/>
    <s v="338225-C"/>
    <n v="14027.82"/>
    <d v="2025-10-10T00:00:00"/>
    <n v="122"/>
    <d v="2025-07-09T00:00:00"/>
    <n v="4500579598"/>
    <m/>
    <d v="2025-08-27T00:00:00"/>
    <x v="258"/>
    <s v="DEMORA"/>
    <n v="1"/>
    <s v="338225-IF"/>
    <s v="EG07-002623"/>
    <s v="F001-002749"/>
    <d v="2025-10-17T00:00:00"/>
    <n v="124"/>
    <x v="1"/>
    <n v="31"/>
    <x v="1"/>
    <m/>
    <m/>
    <m/>
    <m/>
    <m/>
    <m/>
    <m/>
    <s v="REPUESTOS COMPLETOS"/>
    <m/>
  </r>
  <r>
    <x v="935"/>
    <x v="1"/>
    <x v="12"/>
    <s v="SI"/>
    <s v="KOMATSU"/>
    <x v="20"/>
    <s v="RH"/>
    <s v="EQ3158"/>
    <s v="EL7952"/>
    <s v="SAP4561277"/>
    <n v="14477"/>
    <n v="18000"/>
    <s v="ID S250755-1"/>
    <s v="NO"/>
    <s v="EG07-002264"/>
    <d v="2025-06-09T00:00:00"/>
    <s v="LUIS HUERTA"/>
    <d v="2025-06-10T00:00:00"/>
    <m/>
    <s v="-"/>
    <n v="0"/>
    <s v="338325-E"/>
    <d v="2025-06-10T00:00:00"/>
    <x v="166"/>
    <n v="1"/>
    <d v="2025-06-11T00:00:00"/>
    <n v="3"/>
    <s v="338325-C"/>
    <n v="2917.29"/>
    <d v="2025-07-31T00:00:00"/>
    <n v="51"/>
    <m/>
    <n v="4500579594"/>
    <m/>
    <m/>
    <x v="270"/>
    <s v="EN TIEMPO"/>
    <n v="6"/>
    <s v="338325-IF"/>
    <s v="EG07-02457"/>
    <s v="F001-002639"/>
    <d v="2025-08-12T00:00:00"/>
    <n v="58"/>
    <x v="1"/>
    <n v="221"/>
    <x v="1"/>
    <m/>
    <m/>
    <m/>
    <m/>
    <m/>
    <m/>
    <m/>
    <s v="REVISAR"/>
    <m/>
  </r>
  <r>
    <x v="936"/>
    <x v="1"/>
    <x v="12"/>
    <s v="NO"/>
    <s v="KOMATSU"/>
    <x v="3"/>
    <s v="LH"/>
    <s v="EQ3110"/>
    <s v="EM0241"/>
    <s v="SAP4463749"/>
    <n v="12229"/>
    <n v="16000"/>
    <s v="ID S250755-2"/>
    <s v="NO"/>
    <s v="EG07-002258"/>
    <d v="2025-06-10T00:00:00"/>
    <s v="LUIS HUERTA"/>
    <d v="2025-06-10T00:00:00"/>
    <m/>
    <s v="-"/>
    <n v="0"/>
    <s v="338425-E"/>
    <d v="2025-06-10T00:00:00"/>
    <x v="166"/>
    <n v="2"/>
    <d v="2025-06-11T00:00:00"/>
    <n v="3"/>
    <s v="338425-C"/>
    <n v="3035.59"/>
    <d v="2025-10-01T00:00:00"/>
    <n v="113"/>
    <d v="2025-06-13T00:00:00"/>
    <n v="4500579595"/>
    <m/>
    <d v="2025-06-13T00:00:00"/>
    <x v="226"/>
    <s v="DEMORA"/>
    <n v="2"/>
    <s v="338425-IF"/>
    <s v="EG07-002603"/>
    <s v="F001-002750"/>
    <d v="2025-10-17T00:00:00"/>
    <n v="116"/>
    <x v="1"/>
    <n v="5"/>
    <x v="4"/>
    <m/>
    <m/>
    <m/>
    <m/>
    <m/>
    <m/>
    <m/>
    <s v="REPUESTOS COMPLETOS"/>
    <n v="1"/>
  </r>
  <r>
    <x v="937"/>
    <x v="1"/>
    <x v="14"/>
    <s v="SI"/>
    <s v="CATERPILLAR"/>
    <x v="11"/>
    <s v="RH"/>
    <s v="EQ7107"/>
    <n v="5530359"/>
    <s v="SAP4390044"/>
    <n v="17455"/>
    <n v="15000"/>
    <s v="ID S250747-1"/>
    <s v="NO"/>
    <s v="EG07-0015558"/>
    <d v="2025-06-10T00:00:00"/>
    <s v="LUIS HUERTA"/>
    <d v="2025-06-10T00:00:00"/>
    <m/>
    <s v="-"/>
    <n v="0"/>
    <s v="338525-E"/>
    <d v="2025-06-10T00:00:00"/>
    <x v="166"/>
    <n v="2"/>
    <d v="2025-06-11T00:00:00"/>
    <n v="3"/>
    <s v="338525-C"/>
    <n v="1902.27"/>
    <d v="2025-06-25T00:00:00"/>
    <n v="15"/>
    <d v="2025-07-17T00:00:00"/>
    <n v="4500579523"/>
    <s v="ALTA"/>
    <d v="2025-07-31T00:00:00"/>
    <x v="263"/>
    <s v="DEMORA"/>
    <n v="41"/>
    <s v="338525-IF"/>
    <s v="EG07-02452"/>
    <s v="F001-002640"/>
    <d v="2025-08-12T00:00:00"/>
    <n v="57"/>
    <x v="1"/>
    <n v="39"/>
    <x v="1"/>
    <m/>
    <m/>
    <m/>
    <m/>
    <m/>
    <m/>
    <m/>
    <s v="07/07 PROCESO DE IMPORTACION"/>
    <m/>
  </r>
  <r>
    <x v="938"/>
    <x v="0"/>
    <x v="8"/>
    <s v="SI"/>
    <s v="CATERPILLAR"/>
    <x v="5"/>
    <s v="RH"/>
    <s v="DZ014"/>
    <n v="5173766"/>
    <s v="TRENV00016292"/>
    <m/>
    <n v="12000"/>
    <n v="101297692"/>
    <s v="SI"/>
    <s v="TL02-0001768"/>
    <d v="2025-06-16T00:00:00"/>
    <s v="LUIS HUERTA"/>
    <d v="2025-06-12T00:00:00"/>
    <m/>
    <s v="-"/>
    <n v="-5"/>
    <s v="338625-E"/>
    <d v="2025-06-17T00:00:00"/>
    <x v="167"/>
    <n v="6"/>
    <d v="2025-06-17T00:00:00"/>
    <n v="7"/>
    <s v="338625-C"/>
    <n v="12741.41"/>
    <d v="2025-07-24T00:00:00"/>
    <n v="38"/>
    <d v="2025-07-09T00:00:00"/>
    <n v="4400628478"/>
    <m/>
    <d v="2025-08-11T00:00:00"/>
    <x v="267"/>
    <s v="EN TIEMPO"/>
    <n v="19"/>
    <s v="338625-IF"/>
    <s v="EG07-002471"/>
    <s v="F001-002654"/>
    <d v="2025-08-18T00:00:00"/>
    <n v="62"/>
    <x v="1"/>
    <n v="29"/>
    <x v="4"/>
    <m/>
    <m/>
    <m/>
    <m/>
    <m/>
    <m/>
    <m/>
    <s v="SEGURO EN PROCESO DE IMPORTACION - 07/07 - APROBACION DE TAPA"/>
    <n v="1"/>
  </r>
  <r>
    <x v="939"/>
    <x v="0"/>
    <x v="1"/>
    <s v="SI"/>
    <s v="CATERPILLAR"/>
    <x v="0"/>
    <s v="LH"/>
    <s v="GR005"/>
    <n v="6058796"/>
    <s v="TRENV00016289"/>
    <m/>
    <n v="12000"/>
    <n v="101135857"/>
    <s v="NO"/>
    <s v="TL02-0001768"/>
    <d v="2025-06-12T00:00:00"/>
    <s v="LUIS HUERTA"/>
    <d v="2025-06-13T00:00:00"/>
    <m/>
    <s v="-"/>
    <n v="-4"/>
    <s v="338725-E"/>
    <d v="2025-06-17T00:00:00"/>
    <x v="167"/>
    <n v="2"/>
    <d v="2025-06-17T00:00:00"/>
    <n v="7"/>
    <s v="338725-C"/>
    <n v="2309.4499999999998"/>
    <d v="2025-06-25T00:00:00"/>
    <n v="9"/>
    <m/>
    <n v="4400628485"/>
    <s v="ALTA"/>
    <d v="2025-07-21T00:00:00"/>
    <x v="231"/>
    <s v="EN TIEMPO"/>
    <n v="27"/>
    <s v="338725-IF"/>
    <s v="EG07-002413"/>
    <s v=" F001-002628"/>
    <d v="2025-07-25T00:00:00"/>
    <n v="41"/>
    <x v="1"/>
    <n v="219"/>
    <x v="1"/>
    <m/>
    <m/>
    <m/>
    <m/>
    <m/>
    <m/>
    <m/>
    <s v="REVISAR"/>
    <m/>
  </r>
  <r>
    <x v="940"/>
    <x v="0"/>
    <x v="8"/>
    <s v="SI"/>
    <s v="KOMATSU"/>
    <x v="10"/>
    <s v="RH"/>
    <s v="DZ006"/>
    <s v="7070-10-F521"/>
    <s v="TRENV00015650"/>
    <m/>
    <n v="12000"/>
    <n v="101258241"/>
    <s v="NO"/>
    <s v="TL02-0001768"/>
    <d v="2025-06-13T00:00:00"/>
    <s v="LUIS HUERTA"/>
    <d v="2025-06-13T00:00:00"/>
    <m/>
    <s v="-"/>
    <n v="-4"/>
    <s v="338825-E"/>
    <d v="2025-06-17T00:00:00"/>
    <x v="167"/>
    <n v="3"/>
    <d v="2025-06-17T00:00:00"/>
    <n v="7"/>
    <s v="338825-C"/>
    <n v="8821.74"/>
    <d v="2025-06-25T00:00:00"/>
    <n v="9"/>
    <d v="2025-07-14T00:00:00"/>
    <n v="4400628525"/>
    <m/>
    <d v="2025-08-20T00:00:00"/>
    <x v="268"/>
    <s v="EN TIEMPO"/>
    <n v="57"/>
    <s v="338825-IF"/>
    <s v="EG07-002504"/>
    <s v="F001-002709"/>
    <d v="2025-09-12T00:00:00"/>
    <n v="71"/>
    <x v="1"/>
    <n v="34"/>
    <x v="4"/>
    <m/>
    <m/>
    <m/>
    <m/>
    <m/>
    <m/>
    <m/>
    <s v="REPUESTOS COMPLETOS"/>
    <n v="1"/>
  </r>
  <r>
    <x v="941"/>
    <x v="0"/>
    <x v="29"/>
    <s v="SI"/>
    <s v="CATERPILLAR"/>
    <x v="5"/>
    <s v="LH"/>
    <s v="DZ013"/>
    <n v="5218420"/>
    <s v="TRENV00016277"/>
    <m/>
    <n v="12000"/>
    <n v="101075219"/>
    <s v="NO"/>
    <s v="TL02-0001768"/>
    <d v="2025-06-16T00:00:00"/>
    <s v="LUIS HUERTA"/>
    <d v="2025-06-16T00:00:00"/>
    <m/>
    <s v="-"/>
    <n v="-1"/>
    <s v="338925-E"/>
    <d v="2025-06-17T00:00:00"/>
    <x v="167"/>
    <n v="6"/>
    <d v="2025-06-17T00:00:00"/>
    <n v="7"/>
    <s v="338925-C"/>
    <n v="3835.46"/>
    <d v="2025-06-26T00:00:00"/>
    <n v="10"/>
    <d v="2025-07-18T00:00:00"/>
    <n v="4400628487"/>
    <m/>
    <d v="2025-07-30T00:00:00"/>
    <x v="269"/>
    <s v="EN TIEMPO"/>
    <n v="35"/>
    <s v="338925-IF"/>
    <s v="EG07-002444"/>
    <s v="F001-002655"/>
    <d v="2025-08-18T00:00:00"/>
    <n v="50"/>
    <x v="1"/>
    <n v="38"/>
    <x v="1"/>
    <m/>
    <m/>
    <m/>
    <m/>
    <m/>
    <m/>
    <m/>
    <s v="FALTA COJINENTES IMPORTACION 07/07"/>
    <m/>
  </r>
  <r>
    <x v="942"/>
    <x v="0"/>
    <x v="66"/>
    <s v="SI"/>
    <s v="WBM"/>
    <x v="18"/>
    <m/>
    <s v="CR011"/>
    <s v="317-002-1071"/>
    <s v="TRENV00016286"/>
    <m/>
    <m/>
    <n v="200959890"/>
    <s v="NO"/>
    <s v="TL02-0001768"/>
    <d v="2025-06-13T00:00:00"/>
    <s v="LUIS HUERTA"/>
    <d v="2025-06-13T00:00:00"/>
    <m/>
    <s v="-"/>
    <n v="-4"/>
    <s v="339025-E"/>
    <d v="2025-06-17T00:00:00"/>
    <x v="167"/>
    <n v="3"/>
    <d v="2025-06-17T00:00:00"/>
    <n v="7"/>
    <s v="339025-C"/>
    <n v="5281.14"/>
    <d v="2025-06-25T00:00:00"/>
    <n v="9"/>
    <d v="2025-06-25T00:00:00"/>
    <n v="4400628484"/>
    <s v="ALTA"/>
    <d v="2025-07-15T00:00:00"/>
    <x v="265"/>
    <s v="EN TIEMPO"/>
    <n v="21"/>
    <s v="339025-IF"/>
    <s v="EG07-002401"/>
    <s v="F001-002656"/>
    <d v="2025-08-18T00:00:00"/>
    <n v="35"/>
    <x v="1"/>
    <n v="15"/>
    <x v="1"/>
    <m/>
    <m/>
    <m/>
    <m/>
    <m/>
    <m/>
    <m/>
    <s v="REVISAR"/>
    <m/>
  </r>
  <r>
    <x v="943"/>
    <x v="0"/>
    <x v="14"/>
    <s v="SI"/>
    <s v="CATERPILLAR"/>
    <x v="0"/>
    <m/>
    <s v="GR004"/>
    <n v="5530359"/>
    <s v="TRENV00016029"/>
    <m/>
    <n v="15000"/>
    <n v="101165387"/>
    <s v="NO"/>
    <s v="TL02-0001768"/>
    <d v="2025-06-12T00:00:00"/>
    <s v="LUIS HUERTA"/>
    <d v="2025-06-13T00:00:00"/>
    <m/>
    <s v="-"/>
    <n v="-5"/>
    <s v="339125-E"/>
    <d v="2025-06-18T00:00:00"/>
    <x v="167"/>
    <n v="2"/>
    <d v="2025-06-18T00:00:00"/>
    <n v="8"/>
    <s v="339125-C"/>
    <n v="2122.33"/>
    <d v="2025-06-25T00:00:00"/>
    <n v="8"/>
    <m/>
    <n v="4400628474"/>
    <s v="ALTA"/>
    <d v="2025-07-15T00:00:00"/>
    <x v="265"/>
    <s v="EN TIEMPO"/>
    <n v="21"/>
    <s v="339125-IF"/>
    <s v="EG07-002397"/>
    <s v="F001-002612"/>
    <d v="2025-07-18T00:00:00"/>
    <n v="35"/>
    <x v="1"/>
    <n v="219"/>
    <x v="1"/>
    <m/>
    <m/>
    <m/>
    <m/>
    <m/>
    <m/>
    <m/>
    <s v="REVISAR"/>
    <m/>
  </r>
  <r>
    <x v="944"/>
    <x v="0"/>
    <x v="14"/>
    <s v="SI"/>
    <s v="CATERPILLAR"/>
    <x v="0"/>
    <s v="RH"/>
    <s v="GR003"/>
    <n v="5530359"/>
    <s v="TRENV00016280"/>
    <m/>
    <n v="8000"/>
    <n v="101297181"/>
    <s v="NO"/>
    <s v="TL02-0001768"/>
    <d v="2025-06-12T00:00:00"/>
    <s v="LUIS HUERTA"/>
    <d v="2025-06-13T00:00:00"/>
    <m/>
    <s v="-"/>
    <n v="-5"/>
    <s v="339225-E"/>
    <d v="2025-06-18T00:00:00"/>
    <x v="167"/>
    <n v="2"/>
    <d v="2025-06-18T00:00:00"/>
    <n v="8"/>
    <s v="339225-C"/>
    <n v="2122.33"/>
    <d v="2025-06-25T00:00:00"/>
    <n v="8"/>
    <m/>
    <n v="4400628489"/>
    <s v="ALTA"/>
    <d v="2025-07-15T00:00:00"/>
    <x v="265"/>
    <s v="EN TIEMPO"/>
    <n v="21"/>
    <s v="339225-IF"/>
    <s v="EG07-002398"/>
    <s v="F001-002613"/>
    <d v="2025-07-18T00:00:00"/>
    <n v="35"/>
    <x v="1"/>
    <n v="219"/>
    <x v="1"/>
    <m/>
    <m/>
    <m/>
    <m/>
    <m/>
    <m/>
    <m/>
    <s v="REVISAR"/>
    <m/>
  </r>
  <r>
    <x v="945"/>
    <x v="0"/>
    <x v="14"/>
    <s v="SI"/>
    <s v="CATERPILLAR"/>
    <x v="0"/>
    <s v="LH"/>
    <s v="GR004"/>
    <n v="5530359"/>
    <s v="TRENV00016026"/>
    <m/>
    <n v="8000"/>
    <n v="101083789"/>
    <s v="NO"/>
    <s v="TL02-0001768"/>
    <d v="2025-06-12T00:00:00"/>
    <s v="LUIS HUERTA"/>
    <d v="2025-06-13T00:00:00"/>
    <m/>
    <s v="-"/>
    <n v="-5"/>
    <s v="339325-E"/>
    <d v="2025-06-18T00:00:00"/>
    <x v="167"/>
    <n v="2"/>
    <d v="2025-06-18T00:00:00"/>
    <n v="8"/>
    <s v="339325-C"/>
    <n v="2122.33"/>
    <d v="2025-06-25T00:00:00"/>
    <n v="8"/>
    <m/>
    <n v="4400628475"/>
    <s v="ALTA"/>
    <d v="2025-07-15T00:00:00"/>
    <x v="265"/>
    <s v="EN TIEMPO"/>
    <n v="21"/>
    <s v="339325-IF"/>
    <s v="EG07-002399"/>
    <s v="F001-002614"/>
    <d v="2025-07-18T00:00:00"/>
    <n v="35"/>
    <x v="1"/>
    <n v="219"/>
    <x v="1"/>
    <m/>
    <m/>
    <m/>
    <m/>
    <m/>
    <m/>
    <m/>
    <s v="REVISAR"/>
    <m/>
  </r>
  <r>
    <x v="946"/>
    <x v="0"/>
    <x v="3"/>
    <s v="SI"/>
    <s v="KOMATSU"/>
    <x v="3"/>
    <m/>
    <s v="HT026"/>
    <s v="PC2732"/>
    <s v="TRENV00015592"/>
    <m/>
    <n v="30000"/>
    <n v="101287821"/>
    <s v="NO"/>
    <s v="TL02-0001768"/>
    <d v="2025-06-16T00:00:00"/>
    <s v="LUIS HUERTA"/>
    <d v="2025-06-16T00:00:00"/>
    <m/>
    <s v="-"/>
    <n v="-2"/>
    <s v="339425-E"/>
    <d v="2025-06-18T00:00:00"/>
    <x v="167"/>
    <n v="6"/>
    <d v="2025-06-18T00:00:00"/>
    <n v="8"/>
    <s v="339425-C"/>
    <n v="5489.15"/>
    <d v="2025-06-19T00:00:00"/>
    <n v="2"/>
    <m/>
    <n v="4400629651"/>
    <s v="EMERGENCIA"/>
    <d v="2025-06-19T00:00:00"/>
    <x v="271"/>
    <s v="EN TIEMPO"/>
    <n v="1"/>
    <s v="339425-IF"/>
    <s v="EG07-002306"/>
    <s v="F001-002565"/>
    <d v="2025-06-30T00:00:00"/>
    <n v="9"/>
    <x v="1"/>
    <n v="219"/>
    <x v="1"/>
    <m/>
    <m/>
    <m/>
    <m/>
    <m/>
    <m/>
    <m/>
    <m/>
    <m/>
  </r>
  <r>
    <x v="947"/>
    <x v="0"/>
    <x v="5"/>
    <s v="SI"/>
    <s v="KOMATSU"/>
    <x v="3"/>
    <s v="RH"/>
    <s v="HT003"/>
    <s v="EM8844"/>
    <s v="TRENV00015796"/>
    <m/>
    <n v="30000"/>
    <n v="101230403"/>
    <s v="NO"/>
    <s v="TL02-0001768"/>
    <d v="2025-06-12T00:00:00"/>
    <s v="LUIS HUERTA"/>
    <d v="2025-06-12T00:00:00"/>
    <m/>
    <s v="-"/>
    <n v="-1"/>
    <s v="339525-E"/>
    <d v="2025-06-13T00:00:00"/>
    <x v="167"/>
    <n v="2"/>
    <d v="2025-06-13T00:00:00"/>
    <n v="3"/>
    <s v="339525-C"/>
    <n v="18647.23"/>
    <d v="2025-06-16T00:00:00"/>
    <n v="4"/>
    <d v="2025-06-13T00:00:00"/>
    <n v="4400629655"/>
    <s v="EMERGENCIA"/>
    <d v="2025-06-27T00:00:00"/>
    <x v="163"/>
    <s v="EN TIEMPO"/>
    <n v="9"/>
    <s v="339525-IF"/>
    <s v="EG07-002316"/>
    <s v="F001-002617"/>
    <d v="2025-07-18T00:00:00"/>
    <n v="14"/>
    <x v="1"/>
    <n v="3"/>
    <x v="1"/>
    <m/>
    <m/>
    <m/>
    <m/>
    <m/>
    <m/>
    <m/>
    <m/>
    <m/>
  </r>
  <r>
    <x v="948"/>
    <x v="0"/>
    <x v="5"/>
    <s v="SI"/>
    <s v="KOMATSU"/>
    <x v="3"/>
    <s v="LH"/>
    <s v="HT036"/>
    <s v="EM8844"/>
    <s v="TRENV00016542"/>
    <m/>
    <n v="30000"/>
    <n v="101176024"/>
    <s v="NO"/>
    <s v="TL02-0001768"/>
    <d v="2025-06-12T00:00:00"/>
    <s v="LUIS HUERTA"/>
    <d v="2025-06-12T00:00:00"/>
    <m/>
    <s v="-"/>
    <n v="-1"/>
    <s v="339625-E"/>
    <d v="2025-06-13T00:00:00"/>
    <x v="167"/>
    <n v="2"/>
    <d v="2025-06-13T00:00:00"/>
    <n v="3"/>
    <s v="339625-C"/>
    <n v="18647.23"/>
    <d v="2025-06-16T00:00:00"/>
    <n v="4"/>
    <d v="2025-06-26T00:00:00"/>
    <n v="4400629654"/>
    <s v="EMERGENCIA"/>
    <d v="2025-07-20T00:00:00"/>
    <x v="260"/>
    <s v="DEMORA"/>
    <n v="37"/>
    <s v="339625-IF"/>
    <s v="EG07-002426"/>
    <s v="F001-002657"/>
    <d v="2025-08-18T00:00:00"/>
    <n v="42"/>
    <x v="1"/>
    <n v="16"/>
    <x v="4"/>
    <m/>
    <m/>
    <m/>
    <m/>
    <m/>
    <m/>
    <m/>
    <s v="REPUESTOS COMPLETOS"/>
    <m/>
  </r>
  <r>
    <x v="949"/>
    <x v="0"/>
    <x v="46"/>
    <s v="SI"/>
    <s v="CATERPILLAR"/>
    <x v="11"/>
    <s v="LH"/>
    <s v="GR007"/>
    <n v="4421908"/>
    <s v="TRENV00016295"/>
    <m/>
    <n v="6000"/>
    <n v="101173841"/>
    <s v="NO"/>
    <s v="TL02-0001768"/>
    <d v="2025-06-16T00:00:00"/>
    <s v="GABRIEL GALLEGOS"/>
    <d v="2025-06-16T00:00:00"/>
    <m/>
    <s v="-"/>
    <n v="0"/>
    <s v="339725-E"/>
    <d v="2025-06-16T00:00:00"/>
    <x v="167"/>
    <n v="6"/>
    <d v="2025-07-15T00:00:00"/>
    <n v="35"/>
    <s v="339725-C"/>
    <n v="24080.97"/>
    <d v="2025-07-16T00:00:00"/>
    <n v="2"/>
    <d v="2025-07-21T00:00:00"/>
    <n v="4400629649"/>
    <n v="1"/>
    <d v="2025-09-02T00:00:00"/>
    <x v="272"/>
    <s v="EN TIEMPO"/>
    <n v="49"/>
    <s v="339725-IF"/>
    <s v="EG07-002530"/>
    <s v="F001-002694"/>
    <d v="2025-09-05T00:00:00"/>
    <n v="84"/>
    <x v="1"/>
    <n v="41"/>
    <x v="1"/>
    <m/>
    <m/>
    <m/>
    <m/>
    <m/>
    <m/>
    <m/>
    <s v="REPUESTOS COMPLETOS"/>
    <m/>
  </r>
  <r>
    <x v="950"/>
    <x v="0"/>
    <x v="46"/>
    <s v="SI"/>
    <s v="CATERPILLAR"/>
    <x v="11"/>
    <s v="LH"/>
    <s v="GR007"/>
    <n v="4421909"/>
    <s v="TRENV00016283"/>
    <m/>
    <n v="6000"/>
    <n v="101173842"/>
    <s v="NO"/>
    <s v="TL02-0001768"/>
    <d v="2025-06-16T00:00:00"/>
    <s v="GABRIEL GALLEGOS"/>
    <d v="2025-06-16T00:00:00"/>
    <m/>
    <s v="-"/>
    <n v="0"/>
    <s v="339825-E"/>
    <d v="2025-06-16T00:00:00"/>
    <x v="167"/>
    <n v="6"/>
    <d v="2025-07-15T00:00:00"/>
    <n v="35"/>
    <s v="339825-C"/>
    <n v="24080.97"/>
    <d v="2025-07-16T00:00:00"/>
    <n v="2"/>
    <d v="2025-07-21T00:00:00"/>
    <n v="4400629648"/>
    <n v="1"/>
    <d v="2025-09-02T00:00:00"/>
    <x v="273"/>
    <s v="DEMORA"/>
    <n v="50"/>
    <s v="339825-IF"/>
    <s v="EG07-002534"/>
    <s v="F001-002695"/>
    <d v="2025-09-05T00:00:00"/>
    <n v="85"/>
    <x v="1"/>
    <n v="41"/>
    <x v="1"/>
    <m/>
    <m/>
    <m/>
    <m/>
    <m/>
    <m/>
    <m/>
    <s v="REPUESTOS COMPLETOS"/>
    <m/>
  </r>
  <r>
    <x v="951"/>
    <x v="1"/>
    <x v="5"/>
    <s v="SI"/>
    <s v="CATERPILLAR"/>
    <x v="2"/>
    <s v="LH"/>
    <s v="EQ3140"/>
    <n v="2898620"/>
    <s v="SAP4522470"/>
    <n v="357"/>
    <n v="30000"/>
    <s v="ID S250729-1"/>
    <s v="SI"/>
    <s v="EG07-002271"/>
    <d v="2025-06-17T00:00:00"/>
    <s v="LUIS HUERTA"/>
    <d v="2025-06-17T00:00:00"/>
    <m/>
    <s v="-"/>
    <n v="-1"/>
    <s v="339925-E"/>
    <d v="2025-06-18T00:00:00"/>
    <x v="168"/>
    <n v="6"/>
    <d v="2025-06-18T00:00:00"/>
    <n v="7"/>
    <s v="339925-C"/>
    <s v="$16,533.98"/>
    <m/>
    <s v=""/>
    <d v="2025-08-08T00:00:00"/>
    <n v="4500578674"/>
    <m/>
    <d v="2025-08-29T00:00:00"/>
    <x v="0"/>
    <s v=""/>
    <s v=""/>
    <m/>
    <m/>
    <m/>
    <m/>
    <n v="218"/>
    <x v="6"/>
    <n v="58"/>
    <x v="4"/>
    <m/>
    <m/>
    <m/>
    <m/>
    <m/>
    <m/>
    <m/>
    <m/>
    <m/>
  </r>
  <r>
    <x v="952"/>
    <x v="0"/>
    <x v="5"/>
    <s v="SI"/>
    <s v="KOMATSU"/>
    <x v="3"/>
    <m/>
    <s v="HT027"/>
    <s v="EM8844"/>
    <s v="TRENV00016768"/>
    <m/>
    <n v="38000"/>
    <n v="101301273"/>
    <s v="NO"/>
    <s v="TL02-0001808"/>
    <d v="2025-06-24T00:00:00"/>
    <s v="LUIS HUERTA"/>
    <d v="2025-07-16T00:00:00"/>
    <m/>
    <s v="-"/>
    <n v="22"/>
    <s v="340025-E"/>
    <d v="2025-06-24T00:00:00"/>
    <x v="169"/>
    <n v="8"/>
    <d v="2025-06-24T00:00:00"/>
    <n v="8"/>
    <s v="340025-C"/>
    <n v="69920"/>
    <d v="2025-08-20T00:00:00"/>
    <n v="58"/>
    <d v="2025-08-19T00:00:00"/>
    <n v="4400630857"/>
    <m/>
    <d v="2025-09-02T00:00:00"/>
    <x v="272"/>
    <s v="EN TIEMPO"/>
    <n v="14"/>
    <s v="340025-IF"/>
    <s v="EG07-002524"/>
    <s v="F001-002697"/>
    <d v="2025-09-05T00:00:00"/>
    <n v="78"/>
    <x v="1"/>
    <n v="64"/>
    <x v="4"/>
    <m/>
    <m/>
    <m/>
    <m/>
    <m/>
    <m/>
    <m/>
    <s v="REPUESTOS COMPLETOS"/>
    <n v="1"/>
  </r>
  <r>
    <x v="953"/>
    <x v="0"/>
    <x v="12"/>
    <s v="SI"/>
    <s v="KOMATSU"/>
    <x v="4"/>
    <m/>
    <s v="HT113"/>
    <s v="58B4150120SERV"/>
    <s v="TRENV00016539"/>
    <m/>
    <m/>
    <n v="101179059"/>
    <s v="NO"/>
    <s v="TL02-0001808"/>
    <d v="2025-06-21T00:00:00"/>
    <s v="LUIS HUERTA"/>
    <d v="2025-06-23T00:00:00"/>
    <m/>
    <s v="-"/>
    <n v="0"/>
    <s v="340125-E"/>
    <d v="2025-06-23T00:00:00"/>
    <x v="169"/>
    <n v="5"/>
    <d v="2025-06-24T00:00:00"/>
    <n v="8"/>
    <s v="340125-C"/>
    <n v="4497.3100000000004"/>
    <d v="2025-06-26T00:00:00"/>
    <n v="3"/>
    <d v="2025-06-27T00:00:00"/>
    <n v="4400630854"/>
    <s v="ALTA"/>
    <d v="2025-07-18T00:00:00"/>
    <x v="265"/>
    <s v="EN TIEMPO"/>
    <n v="20"/>
    <s v="340125-IF"/>
    <s v="EG07-002391"/>
    <s v="F001-002615"/>
    <d v="2025-07-18T00:00:00"/>
    <n v="29"/>
    <x v="1"/>
    <n v="11"/>
    <x v="1"/>
    <m/>
    <m/>
    <m/>
    <m/>
    <m/>
    <m/>
    <m/>
    <s v="REPUESTOS COMPLETOS"/>
    <n v="1"/>
  </r>
  <r>
    <x v="954"/>
    <x v="0"/>
    <x v="12"/>
    <s v="SI"/>
    <s v="KOMATSU"/>
    <x v="4"/>
    <m/>
    <s v="HT101"/>
    <s v="58B4150120SERV"/>
    <s v="TRENV00015885"/>
    <m/>
    <m/>
    <n v="101185068"/>
    <s v="NO"/>
    <s v="TL02-0001808"/>
    <d v="2025-06-21T00:00:00"/>
    <s v="LUIS HUERTA"/>
    <d v="2025-06-23T00:00:00"/>
    <m/>
    <s v="-"/>
    <n v="0"/>
    <s v="340225-E"/>
    <d v="2025-06-23T00:00:00"/>
    <x v="169"/>
    <n v="5"/>
    <d v="2025-06-24T00:00:00"/>
    <n v="8"/>
    <s v="340225-C"/>
    <n v="4497.3100000000004"/>
    <d v="2025-06-25T00:00:00"/>
    <n v="2"/>
    <d v="2025-06-27T00:00:00"/>
    <n v="4400630853"/>
    <s v="ALTA"/>
    <d v="2025-07-18T00:00:00"/>
    <x v="265"/>
    <s v="EN TIEMPO"/>
    <n v="21"/>
    <s v="340225-IF"/>
    <s v="EG07-002392"/>
    <s v="F001-002616"/>
    <d v="2025-07-18T00:00:00"/>
    <n v="29"/>
    <x v="1"/>
    <n v="11"/>
    <x v="1"/>
    <m/>
    <m/>
    <m/>
    <m/>
    <m/>
    <m/>
    <m/>
    <s v="REPUESTOS COMPLETOS"/>
    <n v="1"/>
  </r>
  <r>
    <x v="955"/>
    <x v="1"/>
    <x v="12"/>
    <s v="SI"/>
    <s v="CATERPILLAR"/>
    <x v="7"/>
    <s v="RH"/>
    <s v="EQ3084"/>
    <s v="9T-8912"/>
    <s v="SAP3736793"/>
    <n v="33890"/>
    <n v="18000"/>
    <s v="ID S250799-1"/>
    <s v="NO"/>
    <s v="EG07-002289"/>
    <d v="2025-06-23T00:00:00"/>
    <s v="LUIS HUERTA"/>
    <d v="2025-06-26T00:00:00"/>
    <m/>
    <s v="-"/>
    <n v="0"/>
    <s v="340325-E"/>
    <d v="2025-06-26T00:00:00"/>
    <x v="169"/>
    <n v="7"/>
    <d v="2025-06-26T00:00:00"/>
    <n v="10"/>
    <s v="340325-C"/>
    <n v="7493.98"/>
    <d v="2025-10-01T00:00:00"/>
    <n v="98"/>
    <d v="2025-07-07T00:00:00"/>
    <s v="C003552470"/>
    <s v="ALTA"/>
    <d v="2025-08-07T00:00:00"/>
    <x v="226"/>
    <s v="DEMORA"/>
    <n v="2"/>
    <s v="340325-IF"/>
    <s v="EG07-002604"/>
    <s v="F001-002751"/>
    <d v="2025-10-17T00:00:00"/>
    <n v="108"/>
    <x v="1"/>
    <n v="21"/>
    <x v="1"/>
    <m/>
    <m/>
    <m/>
    <m/>
    <m/>
    <m/>
    <m/>
    <s v="REPUESTOS COMPLETOS"/>
    <n v="1"/>
  </r>
  <r>
    <x v="956"/>
    <x v="1"/>
    <x v="28"/>
    <s v="SI"/>
    <s v="CATERPILLAR"/>
    <x v="15"/>
    <s v="RH"/>
    <s v="EQ8113"/>
    <n v="4707141"/>
    <s v="SAP3556433"/>
    <n v="16335"/>
    <n v="15000"/>
    <s v="ID S250807-1"/>
    <s v="NO"/>
    <s v="EG07-0015703"/>
    <d v="2025-06-23T00:00:00"/>
    <s v="LUIS HUERTA"/>
    <d v="2025-06-24T00:00:00"/>
    <m/>
    <s v="-"/>
    <n v="1"/>
    <s v="340425-E"/>
    <d v="2025-06-23T00:00:00"/>
    <x v="169"/>
    <n v="7"/>
    <d v="2025-06-24T00:00:00"/>
    <n v="8"/>
    <s v="340425-C"/>
    <n v="5936.45"/>
    <d v="2025-09-09T00:00:00"/>
    <n v="78"/>
    <d v="2025-07-18T00:00:00"/>
    <s v="C003483845"/>
    <m/>
    <d v="2025-07-18T00:00:00"/>
    <x v="274"/>
    <s v="DEMORA"/>
    <n v="1"/>
    <s v="340425-IF"/>
    <s v="EG07-002543"/>
    <s v="F001-002701"/>
    <d v="2025-09-12T00:00:00"/>
    <n v="85"/>
    <x v="1"/>
    <n v="32"/>
    <x v="1"/>
    <m/>
    <m/>
    <m/>
    <m/>
    <m/>
    <m/>
    <m/>
    <s v="REPUESTOS COMPLETOS"/>
    <n v="1"/>
  </r>
  <r>
    <x v="957"/>
    <x v="0"/>
    <x v="31"/>
    <s v="SI"/>
    <s v="CATERPILLAR"/>
    <x v="0"/>
    <m/>
    <s v="GR002"/>
    <n v="6058793"/>
    <s v="TRENV00016032"/>
    <m/>
    <n v="10000"/>
    <n v="101294497"/>
    <s v="NO"/>
    <s v="TL02-00001781"/>
    <d v="2025-06-21T00:00:00"/>
    <s v="LUIS HUERTA"/>
    <d v="2025-06-24T00:00:00"/>
    <m/>
    <s v="-"/>
    <n v="0"/>
    <s v="340525-E"/>
    <d v="2025-06-24T00:00:00"/>
    <x v="170"/>
    <n v="2"/>
    <d v="2025-06-24T00:00:00"/>
    <n v="5"/>
    <s v="340525-C"/>
    <n v="2633.65"/>
    <d v="2025-07-01T00:00:00"/>
    <n v="8"/>
    <d v="2025-06-27T00:00:00"/>
    <n v="4400628470"/>
    <m/>
    <d v="2025-08-07T00:00:00"/>
    <x v="275"/>
    <s v="EN TIEMPO"/>
    <n v="38"/>
    <s v="340525-IF"/>
    <s v="EG07-002459"/>
    <s v="F001-002658"/>
    <d v="2025-08-18T00:00:00"/>
    <n v="49"/>
    <x v="1"/>
    <n v="8"/>
    <x v="4"/>
    <m/>
    <m/>
    <m/>
    <m/>
    <m/>
    <m/>
    <m/>
    <s v="REPUESTOS COMPLETOS"/>
    <n v="1"/>
  </r>
  <r>
    <x v="958"/>
    <x v="0"/>
    <x v="31"/>
    <s v="SI"/>
    <s v="CATERPILLAR"/>
    <x v="0"/>
    <s v="RH"/>
    <s v="GR004"/>
    <n v="6058793"/>
    <s v="TRENV00016454"/>
    <m/>
    <n v="10000"/>
    <n v="101297182"/>
    <s v="NO"/>
    <s v="TL02-00001781"/>
    <d v="2025-06-21T00:00:00"/>
    <s v="LUIS HUERTA"/>
    <d v="2025-06-24T00:00:00"/>
    <m/>
    <s v="-"/>
    <n v="0"/>
    <s v="340625-E"/>
    <d v="2025-06-24T00:00:00"/>
    <x v="170"/>
    <n v="2"/>
    <d v="2025-06-24T00:00:00"/>
    <n v="5"/>
    <s v="340625-C"/>
    <n v="2633.65"/>
    <d v="2025-07-01T00:00:00"/>
    <n v="8"/>
    <d v="2025-07-16T00:00:00"/>
    <n v="4400629650"/>
    <m/>
    <d v="2025-07-26T00:00:00"/>
    <x v="276"/>
    <s v="EN TIEMPO"/>
    <n v="26"/>
    <s v="340625-IF"/>
    <s v="EG07-02441"/>
    <s v="F001-002659"/>
    <d v="2025-08-18T00:00:00"/>
    <n v="37"/>
    <x v="1"/>
    <n v="27"/>
    <x v="4"/>
    <m/>
    <m/>
    <m/>
    <m/>
    <m/>
    <m/>
    <m/>
    <s v="KIT Y LIMPIADORESIMPORTACION 07/07"/>
    <n v="1"/>
  </r>
  <r>
    <x v="959"/>
    <x v="0"/>
    <x v="34"/>
    <s v="SI"/>
    <s v="CATERPILLAR"/>
    <x v="18"/>
    <s v="LH"/>
    <s v="CR012"/>
    <s v="355-7378"/>
    <s v="TRENV00017157"/>
    <m/>
    <m/>
    <n v="101074682"/>
    <s v="NO"/>
    <s v="TL02-00001843"/>
    <d v="2025-06-26T00:00:00"/>
    <s v="LUIS HUERTA"/>
    <d v="2025-06-26T00:00:00"/>
    <m/>
    <s v="-"/>
    <n v="-4"/>
    <s v="340725-E"/>
    <d v="2025-06-30T00:00:00"/>
    <x v="171"/>
    <n v="4"/>
    <d v="2025-06-30T00:00:00"/>
    <n v="8"/>
    <s v="340725-C"/>
    <n v="3629.36"/>
    <d v="2025-07-01T00:00:00"/>
    <n v="2"/>
    <d v="2025-07-07T00:00:00"/>
    <n v="4400632067"/>
    <s v="ALTA"/>
    <d v="2025-07-21T00:00:00"/>
    <x v="231"/>
    <s v="EN TIEMPO"/>
    <n v="21"/>
    <s v="340725-IF"/>
    <s v="EG07-002414"/>
    <s v=" F001-002629"/>
    <d v="2025-07-25T00:00:00"/>
    <n v="29"/>
    <x v="1"/>
    <n v="15"/>
    <x v="1"/>
    <m/>
    <m/>
    <m/>
    <m/>
    <m/>
    <m/>
    <m/>
    <s v="PROCESO DE COMPRA"/>
    <m/>
  </r>
  <r>
    <x v="960"/>
    <x v="0"/>
    <x v="34"/>
    <s v="SI"/>
    <s v="CATERPILLAR"/>
    <x v="18"/>
    <s v="RH"/>
    <s v="CR012"/>
    <s v="355-7377"/>
    <s v="TRENV00017160"/>
    <m/>
    <m/>
    <n v="101074683"/>
    <s v="NO"/>
    <s v="TL02-00001843"/>
    <d v="2025-06-26T00:00:00"/>
    <s v="LUIS HUERTA"/>
    <d v="2025-06-26T00:00:00"/>
    <m/>
    <s v="-"/>
    <n v="-4"/>
    <s v="340825-E"/>
    <d v="2025-06-30T00:00:00"/>
    <x v="171"/>
    <n v="4"/>
    <d v="2025-06-30T00:00:00"/>
    <n v="8"/>
    <s v="340825-C"/>
    <n v="3629.36"/>
    <d v="2025-07-01T00:00:00"/>
    <n v="2"/>
    <m/>
    <n v="4400632068"/>
    <s v="ALTA"/>
    <d v="2025-07-21T00:00:00"/>
    <x v="231"/>
    <s v="EN TIEMPO"/>
    <n v="21"/>
    <s v="340825-IF"/>
    <s v="EG07-002415"/>
    <s v="F001-002630"/>
    <d v="2025-07-25T00:00:00"/>
    <n v="29"/>
    <x v="1"/>
    <n v="207"/>
    <x v="1"/>
    <m/>
    <m/>
    <m/>
    <m/>
    <m/>
    <m/>
    <m/>
    <s v="PROCESO DE COMPRA"/>
    <m/>
  </r>
  <r>
    <x v="961"/>
    <x v="0"/>
    <x v="12"/>
    <s v="SI"/>
    <s v="CATERPILLAR"/>
    <x v="18"/>
    <m/>
    <s v="CR012"/>
    <n v="3630218"/>
    <s v="TRENV00017169"/>
    <m/>
    <n v="15000"/>
    <n v="101075185"/>
    <s v="NO"/>
    <s v="TL02-00001843"/>
    <d v="2025-06-25T00:00:00"/>
    <s v="LUIS HUERTA"/>
    <d v="2025-06-26T00:00:00"/>
    <m/>
    <s v="-"/>
    <n v="0"/>
    <s v="340925-E"/>
    <d v="2025-06-26T00:00:00"/>
    <x v="171"/>
    <n v="3"/>
    <d v="2025-06-26T00:00:00"/>
    <n v="4"/>
    <s v="340925-C"/>
    <n v="3278.85"/>
    <d v="2025-07-01T00:00:00"/>
    <n v="6"/>
    <d v="2025-07-10T00:00:00"/>
    <n v="4400632069"/>
    <m/>
    <d v="2025-07-18T00:00:00"/>
    <x v="275"/>
    <s v="DEMORA"/>
    <n v="38"/>
    <s v="340925-IF"/>
    <s v="EG07-002460"/>
    <s v="F001-002660"/>
    <d v="2025-08-18T00:00:00"/>
    <n v="46"/>
    <x v="1"/>
    <n v="18"/>
    <x v="1"/>
    <m/>
    <m/>
    <m/>
    <m/>
    <m/>
    <m/>
    <m/>
    <s v="KIT EL 10/07"/>
    <m/>
  </r>
  <r>
    <x v="962"/>
    <x v="0"/>
    <x v="21"/>
    <s v="SI"/>
    <s v="CATERPILLAR"/>
    <x v="18"/>
    <m/>
    <s v="CR012"/>
    <n v="3540798"/>
    <s v="TRENV00017166"/>
    <m/>
    <m/>
    <n v="101074685"/>
    <s v="NO"/>
    <s v="TL02-00001843"/>
    <d v="2025-06-26T00:00:00"/>
    <s v="LUIS HUERTA"/>
    <d v="2025-06-26T00:00:00"/>
    <m/>
    <s v="-"/>
    <n v="-4"/>
    <s v="341025-E"/>
    <d v="2025-06-30T00:00:00"/>
    <x v="171"/>
    <n v="4"/>
    <d v="2025-06-30T00:00:00"/>
    <n v="8"/>
    <s v="341025-C"/>
    <n v="5311.09"/>
    <d v="2025-07-01T00:00:00"/>
    <n v="2"/>
    <m/>
    <n v="4400632096"/>
    <m/>
    <d v="2025-07-25T00:00:00"/>
    <x v="251"/>
    <s v="EN TIEMPO"/>
    <n v="25"/>
    <s v="341025-IF"/>
    <s v="EG07-002438"/>
    <s v="F001-002661"/>
    <d v="2025-08-18T00:00:00"/>
    <n v="33"/>
    <x v="1"/>
    <n v="207"/>
    <x v="1"/>
    <m/>
    <m/>
    <m/>
    <m/>
    <m/>
    <m/>
    <m/>
    <s v="PROCESO DE COMPRA"/>
    <m/>
  </r>
  <r>
    <x v="963"/>
    <x v="0"/>
    <x v="5"/>
    <s v="SI"/>
    <s v="KOMATSU"/>
    <x v="3"/>
    <s v="LH"/>
    <s v="HT037"/>
    <s v="EM8844"/>
    <s v="TRENV00016451"/>
    <m/>
    <n v="38000"/>
    <n v="101298594"/>
    <s v="NO"/>
    <s v="TL02-00001843"/>
    <d v="2025-06-24T00:00:00"/>
    <s v="LUIS HUERTA"/>
    <d v="2025-06-24T00:00:00"/>
    <m/>
    <s v="-"/>
    <n v="-2"/>
    <s v="341125-E"/>
    <d v="2025-06-26T00:00:00"/>
    <x v="171"/>
    <n v="2"/>
    <d v="2025-06-26T00:00:00"/>
    <n v="4"/>
    <s v="341125-C"/>
    <n v="18647.23"/>
    <d v="2025-07-01T00:00:00"/>
    <n v="6"/>
    <m/>
    <n v="4400632099"/>
    <s v="ALTA"/>
    <d v="2025-07-01T00:00:00"/>
    <x v="238"/>
    <s v="DEMORA"/>
    <n v="2"/>
    <s v="341125-IF"/>
    <s v="EG07-002351"/>
    <s v="F001-002585"/>
    <d v="2025-07-04T00:00:00"/>
    <n v="10"/>
    <x v="1"/>
    <n v="207"/>
    <x v="1"/>
    <m/>
    <m/>
    <m/>
    <m/>
    <m/>
    <m/>
    <m/>
    <s v="REVISAR"/>
    <n v="1"/>
  </r>
  <r>
    <x v="964"/>
    <x v="0"/>
    <x v="5"/>
    <s v="SI"/>
    <s v="KOMATSU"/>
    <x v="3"/>
    <m/>
    <s v="HT019"/>
    <s v="EM8844"/>
    <s v="TRENV00013415"/>
    <m/>
    <n v="38000"/>
    <n v="101232349"/>
    <s v="NO"/>
    <s v="TL02-00001843"/>
    <d v="2025-06-25T00:00:00"/>
    <s v="LUIS HUERTA"/>
    <d v="2025-06-26T00:00:00"/>
    <m/>
    <s v="-"/>
    <n v="0"/>
    <s v="341225-E"/>
    <d v="2025-06-26T00:00:00"/>
    <x v="171"/>
    <n v="3"/>
    <d v="2025-06-26T00:00:00"/>
    <n v="4"/>
    <s v="341225-C"/>
    <n v="69920"/>
    <d v="2025-08-20T00:00:00"/>
    <n v="56"/>
    <d v="2025-06-27T00:00:00"/>
    <n v="4400632100"/>
    <m/>
    <d v="2025-09-02T00:00:00"/>
    <x v="272"/>
    <s v="EN TIEMPO"/>
    <n v="14"/>
    <s v="341225-IF"/>
    <s v="EG07-002525"/>
    <s v="F001-002696"/>
    <d v="2025-09-05T00:00:00"/>
    <n v="72"/>
    <x v="1"/>
    <n v="5"/>
    <x v="4"/>
    <m/>
    <m/>
    <m/>
    <m/>
    <m/>
    <m/>
    <m/>
    <s v="REPUESTOS COMPLETOS"/>
    <m/>
  </r>
  <r>
    <x v="965"/>
    <x v="0"/>
    <x v="66"/>
    <s v="SI"/>
    <s v="WBM"/>
    <x v="18"/>
    <m/>
    <s v="CR012"/>
    <n v="3170021071"/>
    <s v="TRENV00017238"/>
    <m/>
    <m/>
    <n v="200966555"/>
    <s v="NO"/>
    <s v="TL02-00001843"/>
    <d v="2025-06-25T00:00:00"/>
    <s v="LUIS HUERTA"/>
    <d v="2025-06-26T00:00:00"/>
    <m/>
    <s v="-"/>
    <n v="-4"/>
    <s v="341325-E"/>
    <d v="2025-06-30T00:00:00"/>
    <x v="171"/>
    <n v="3"/>
    <d v="2025-06-30T00:00:00"/>
    <n v="8"/>
    <s v="341325-C"/>
    <n v="4852.6400000000003"/>
    <d v="2025-07-01T00:00:00"/>
    <n v="2"/>
    <d v="2025-07-07T00:00:00"/>
    <n v="4400632070"/>
    <m/>
    <d v="2025-07-18T00:00:00"/>
    <x v="248"/>
    <s v="DEMORA"/>
    <n v="32"/>
    <s v="341325-IF"/>
    <s v="EG07-02448"/>
    <s v="F001-002662"/>
    <d v="2025-08-18T00:00:00"/>
    <n v="40"/>
    <x v="1"/>
    <n v="15"/>
    <x v="4"/>
    <m/>
    <m/>
    <m/>
    <m/>
    <m/>
    <m/>
    <m/>
    <s v="REPUESTOS COMPLETOS"/>
    <m/>
  </r>
  <r>
    <x v="966"/>
    <x v="0"/>
    <x v="0"/>
    <s v="SI"/>
    <s v="CATERPILLAR"/>
    <x v="0"/>
    <m/>
    <s v="GR006"/>
    <n v="5072438"/>
    <s v="TRENV00017189"/>
    <m/>
    <m/>
    <n v="101162503"/>
    <s v="NO"/>
    <s v="TL02-00001843"/>
    <d v="2025-06-27T00:00:00"/>
    <s v="LUIS HUERTA"/>
    <d v="2025-07-02T00:00:00"/>
    <m/>
    <s v="-"/>
    <n v="1"/>
    <s v="341425-E"/>
    <d v="2025-07-01T00:00:00"/>
    <x v="171"/>
    <n v="5"/>
    <d v="2025-07-01T00:00:00"/>
    <n v="9"/>
    <s v="341425-C"/>
    <n v="6090.83"/>
    <d v="2025-07-04T00:00:00"/>
    <n v="4"/>
    <d v="2025-07-14T00:00:00"/>
    <n v="4400632080"/>
    <m/>
    <d v="2025-08-28T00:00:00"/>
    <x v="277"/>
    <s v="EN TIEMPO"/>
    <n v="56"/>
    <s v="341425-IF"/>
    <s v="EG07-002520"/>
    <s v="F001-002688"/>
    <d v="2025-09-03T00:00:00"/>
    <n v="67"/>
    <x v="1"/>
    <n v="22"/>
    <x v="4"/>
    <m/>
    <m/>
    <m/>
    <m/>
    <m/>
    <m/>
    <m/>
    <s v="REPUESTOS COMPLETOS"/>
    <m/>
  </r>
  <r>
    <x v="967"/>
    <x v="0"/>
    <x v="6"/>
    <s v="SI"/>
    <s v="CATERPILLAR"/>
    <x v="0"/>
    <m/>
    <s v="GR002"/>
    <n v="1137754"/>
    <s v="TRENV00017163"/>
    <m/>
    <n v="10000"/>
    <n v="101192850"/>
    <s v="NO"/>
    <s v="TL02-00001843"/>
    <d v="2025-06-24T00:00:00"/>
    <s v="LUIS HUERTA"/>
    <d v="2025-06-24T00:00:00"/>
    <m/>
    <s v="-"/>
    <n v="-2"/>
    <s v="341525-E"/>
    <d v="2025-06-26T00:00:00"/>
    <x v="171"/>
    <n v="2"/>
    <d v="2025-06-26T00:00:00"/>
    <n v="4"/>
    <s v="341525-C"/>
    <n v="3157.86"/>
    <d v="2025-07-01T00:00:00"/>
    <n v="6"/>
    <d v="2025-06-26T00:00:00"/>
    <n v="4400632091"/>
    <m/>
    <d v="2025-09-02T00:00:00"/>
    <x v="272"/>
    <s v="EN TIEMPO"/>
    <n v="64"/>
    <s v="341525-IF"/>
    <s v="EG07-002532"/>
    <s v="F001-002710"/>
    <d v="2025-09-12T00:00:00"/>
    <n v="72"/>
    <x v="1"/>
    <n v="4"/>
    <x v="4"/>
    <m/>
    <m/>
    <m/>
    <m/>
    <m/>
    <m/>
    <m/>
    <s v="REPUESTOS COMPLETOS"/>
    <m/>
  </r>
  <r>
    <x v="968"/>
    <x v="0"/>
    <x v="31"/>
    <s v="SI"/>
    <s v="CATERPILLAR"/>
    <x v="0"/>
    <m/>
    <s v="GR004"/>
    <n v="6058793"/>
    <s v="TRENV00017175"/>
    <m/>
    <n v="10000"/>
    <n v="101302881"/>
    <s v="NO"/>
    <s v="TL02-00001843"/>
    <d v="2025-06-24T00:00:00"/>
    <s v="LUIS HUERTA"/>
    <d v="2025-06-24T00:00:00"/>
    <m/>
    <s v="-"/>
    <n v="-2"/>
    <s v="341625-E"/>
    <d v="2025-06-26T00:00:00"/>
    <x v="171"/>
    <n v="2"/>
    <d v="2025-06-26T00:00:00"/>
    <n v="4"/>
    <s v="341625-C"/>
    <n v="2633.65"/>
    <d v="2025-07-01T00:00:00"/>
    <n v="6"/>
    <d v="2025-07-14T00:00:00"/>
    <n v="4400632098"/>
    <m/>
    <d v="2025-07-25T00:00:00"/>
    <x v="251"/>
    <s v="EN TIEMPO"/>
    <n v="25"/>
    <s v="341625-IF"/>
    <s v="EG07-002439"/>
    <s v="F001-002663"/>
    <d v="2025-08-18T00:00:00"/>
    <n v="33"/>
    <x v="1"/>
    <n v="22"/>
    <x v="4"/>
    <m/>
    <m/>
    <m/>
    <m/>
    <m/>
    <m/>
    <m/>
    <s v="PROCESO DE COMPRA"/>
    <n v="1"/>
  </r>
  <r>
    <x v="969"/>
    <x v="0"/>
    <x v="65"/>
    <s v="NO"/>
    <s v="WBM"/>
    <x v="18"/>
    <m/>
    <s v="CR010"/>
    <s v="8011C0"/>
    <s v="TRENV00016892"/>
    <m/>
    <m/>
    <n v="200964456"/>
    <s v="NO"/>
    <s v="TL02-00001843"/>
    <d v="2025-07-02T00:00:00"/>
    <s v="LUIS HUERTA"/>
    <d v="2025-06-24T00:00:00"/>
    <m/>
    <s v="-"/>
    <n v="-13"/>
    <s v="341725-E"/>
    <d v="2025-07-07T00:00:00"/>
    <x v="171"/>
    <n v="10"/>
    <d v="2025-07-07T00:00:00"/>
    <n v="15"/>
    <s v="341725-C"/>
    <n v="1974.74"/>
    <d v="2025-07-10T00:00:00"/>
    <n v="4"/>
    <m/>
    <n v="4400632085"/>
    <m/>
    <d v="2025-08-11T00:00:00"/>
    <x v="267"/>
    <s v="EN TIEMPO"/>
    <n v="33"/>
    <s v="341725-IF"/>
    <s v="EG07-002473"/>
    <s v="F001-002689"/>
    <d v="2025-09-03T00:00:00"/>
    <n v="50"/>
    <x v="1"/>
    <n v="207"/>
    <x v="1"/>
    <m/>
    <m/>
    <m/>
    <m/>
    <m/>
    <m/>
    <m/>
    <s v="REVISAR"/>
    <m/>
  </r>
  <r>
    <x v="970"/>
    <x v="0"/>
    <x v="3"/>
    <s v="SI"/>
    <s v="KOMATSU"/>
    <x v="3"/>
    <m/>
    <s v="HT003"/>
    <s v="PC2732"/>
    <n v="10478275"/>
    <m/>
    <n v="30000"/>
    <n v="101304471"/>
    <s v="NO"/>
    <s v="EG03-0000554"/>
    <d v="2025-06-23T00:00:00"/>
    <s v="LUIS HUERTA"/>
    <d v="2025-06-23T00:00:00"/>
    <m/>
    <s v="-"/>
    <n v="0"/>
    <s v="341825-E"/>
    <d v="2025-06-23T00:00:00"/>
    <x v="171"/>
    <n v="1"/>
    <d v="2025-06-23T00:00:00"/>
    <n v="1"/>
    <s v="341825-C"/>
    <n v="6965.57"/>
    <d v="2025-07-07T00:00:00"/>
    <n v="15"/>
    <d v="2025-06-23T00:00:00"/>
    <n v="4400635153"/>
    <s v="EMERGENCIA"/>
    <d v="2025-06-23T00:00:00"/>
    <x v="163"/>
    <s v="DEMORA"/>
    <n v="-12"/>
    <s v="341825-IF"/>
    <s v="EG07-002368"/>
    <s v="F001-002600"/>
    <d v="2025-07-11T00:00:00"/>
    <n v="2"/>
    <x v="1"/>
    <n v="1"/>
    <x v="1"/>
    <m/>
    <m/>
    <m/>
    <m/>
    <m/>
    <m/>
    <m/>
    <m/>
    <m/>
  </r>
  <r>
    <x v="971"/>
    <x v="0"/>
    <x v="3"/>
    <s v="SI"/>
    <s v="KOMATSU"/>
    <x v="3"/>
    <m/>
    <s v="HT111"/>
    <s v="PC2732"/>
    <n v="10478275"/>
    <m/>
    <n v="30000"/>
    <n v="101235767"/>
    <s v="NO"/>
    <s v="EG03-0000554"/>
    <d v="2025-06-23T00:00:00"/>
    <s v="LUIS HUERTA"/>
    <d v="2025-06-23T00:00:00"/>
    <m/>
    <s v="-"/>
    <n v="0"/>
    <s v="341925-E"/>
    <d v="2025-06-23T00:00:00"/>
    <x v="171"/>
    <n v="1"/>
    <d v="2025-06-23T00:00:00"/>
    <n v="1"/>
    <s v="341925-C"/>
    <n v="6965.57"/>
    <d v="2025-07-07T00:00:00"/>
    <n v="15"/>
    <d v="2025-06-23T00:00:00"/>
    <n v="4400635158"/>
    <s v="EMERGENCIA"/>
    <d v="2025-06-23T00:00:00"/>
    <x v="163"/>
    <s v="DEMORA"/>
    <n v="-12"/>
    <s v="341925-IF"/>
    <s v="EG07-002369"/>
    <s v="F001-002601"/>
    <d v="2025-07-11T00:00:00"/>
    <n v="2"/>
    <x v="1"/>
    <n v="1"/>
    <x v="1"/>
    <m/>
    <m/>
    <m/>
    <m/>
    <m/>
    <m/>
    <m/>
    <m/>
    <m/>
  </r>
  <r>
    <x v="972"/>
    <x v="0"/>
    <x v="3"/>
    <s v="NO"/>
    <s v="KOMATSU"/>
    <x v="3"/>
    <m/>
    <s v="HT003"/>
    <s v="PC2040"/>
    <n v="10478275"/>
    <m/>
    <n v="30000"/>
    <n v="101305335"/>
    <s v="NO"/>
    <s v="EG03-0000554"/>
    <d v="2025-06-23T00:00:00"/>
    <s v="LUIS HUERTA"/>
    <d v="2025-06-23T00:00:00"/>
    <d v="2025-06-23T00:00:00"/>
    <n v="0"/>
    <n v="0"/>
    <s v="342025-E"/>
    <d v="2025-06-23T00:00:00"/>
    <x v="171"/>
    <n v="1"/>
    <d v="2025-06-23T00:00:00"/>
    <n v="1"/>
    <s v="342025-C"/>
    <n v="6965.57"/>
    <d v="2025-07-10T00:00:00"/>
    <n v="18"/>
    <d v="2025-06-23T00:00:00"/>
    <n v="4400635155"/>
    <s v="EMERGENCIA"/>
    <d v="2025-06-23T00:00:00"/>
    <x v="163"/>
    <s v="DEMORA"/>
    <n v="-15"/>
    <s v="342025-IF"/>
    <m/>
    <s v="FALTA GUIA"/>
    <m/>
    <n v="2"/>
    <x v="3"/>
    <n v="1"/>
    <x v="1"/>
    <m/>
    <m/>
    <m/>
    <m/>
    <m/>
    <m/>
    <m/>
    <m/>
    <m/>
  </r>
  <r>
    <x v="973"/>
    <x v="0"/>
    <x v="3"/>
    <s v="NO"/>
    <s v="KOMATSU"/>
    <x v="3"/>
    <m/>
    <s v="HT026"/>
    <s v="PC2732"/>
    <n v="10478275"/>
    <m/>
    <n v="30000"/>
    <n v="101293122"/>
    <s v="NO"/>
    <s v="EG03-0000554"/>
    <d v="2025-06-23T00:00:00"/>
    <s v="LUIS HUERTA"/>
    <d v="2025-06-23T00:00:00"/>
    <d v="2025-06-23T00:00:00"/>
    <n v="0"/>
    <n v="0"/>
    <s v="342125-E"/>
    <d v="2025-06-23T00:00:00"/>
    <x v="171"/>
    <n v="1"/>
    <d v="2025-06-23T00:00:00"/>
    <n v="1"/>
    <s v="342125-C"/>
    <n v="6965.57"/>
    <d v="2025-07-18T00:00:00"/>
    <n v="26"/>
    <d v="2025-06-23T00:00:00"/>
    <n v="4400635152"/>
    <s v="EMERGENCIA"/>
    <d v="2025-06-23T00:00:00"/>
    <x v="163"/>
    <s v="DEMORA"/>
    <n v="-23"/>
    <s v="342125-IF"/>
    <s v="EG07-002417"/>
    <s v="F001-002739"/>
    <d v="2025-10-10T00:00:00"/>
    <n v="2"/>
    <x v="1"/>
    <n v="1"/>
    <x v="1"/>
    <m/>
    <m/>
    <m/>
    <m/>
    <m/>
    <m/>
    <m/>
    <m/>
    <m/>
  </r>
  <r>
    <x v="974"/>
    <x v="0"/>
    <x v="3"/>
    <s v="NO"/>
    <s v="KOMATSU"/>
    <x v="3"/>
    <m/>
    <s v="HT005"/>
    <s v="PC2732"/>
    <n v="10478275"/>
    <m/>
    <n v="30000"/>
    <n v="101306168"/>
    <s v="NO"/>
    <s v="EG03-0000554"/>
    <d v="2025-06-23T00:00:00"/>
    <s v="LUIS HUERTA"/>
    <d v="2025-06-23T00:00:00"/>
    <d v="2025-06-23T00:00:00"/>
    <n v="0"/>
    <n v="0"/>
    <s v="342225-E"/>
    <d v="2025-06-23T00:00:00"/>
    <x v="171"/>
    <n v="1"/>
    <d v="2025-06-23T00:00:00"/>
    <n v="1"/>
    <s v="342225-C"/>
    <n v="6965.57"/>
    <d v="2025-07-07T00:00:00"/>
    <n v="15"/>
    <d v="2025-06-23T00:00:00"/>
    <n v="4400635157"/>
    <s v="EMERGENCIA"/>
    <d v="2025-06-23T00:00:00"/>
    <x v="163"/>
    <s v="DEMORA"/>
    <n v="-12"/>
    <s v="342225-IF"/>
    <s v="EG07-002370"/>
    <s v="F001-002602"/>
    <d v="2025-07-11T00:00:00"/>
    <n v="2"/>
    <x v="1"/>
    <n v="1"/>
    <x v="1"/>
    <m/>
    <m/>
    <m/>
    <m/>
    <m/>
    <m/>
    <m/>
    <m/>
    <m/>
  </r>
  <r>
    <x v="975"/>
    <x v="1"/>
    <x v="8"/>
    <s v="SI"/>
    <s v="CATERPILLAR"/>
    <x v="6"/>
    <s v="LH"/>
    <s v="EQ6132"/>
    <n v="1098833"/>
    <s v="SAP4582360"/>
    <n v="3224"/>
    <n v="15000"/>
    <s v="ID S250834-2"/>
    <s v="SI"/>
    <s v="EG07-00015804"/>
    <d v="2025-06-26T00:00:00"/>
    <s v="LUIS HUERTA"/>
    <d v="2025-06-26T00:00:00"/>
    <m/>
    <s v="-"/>
    <n v="-5"/>
    <s v="342325-E"/>
    <d v="2025-07-01T00:00:00"/>
    <x v="171"/>
    <n v="4"/>
    <d v="2025-07-01T00:00:00"/>
    <n v="9"/>
    <s v="342325-C"/>
    <n v="3901.64"/>
    <d v="2025-07-14T00:00:00"/>
    <n v="14"/>
    <d v="2025-06-30T00:00:00"/>
    <s v="C003317420"/>
    <m/>
    <d v="2025-08-08T00:00:00"/>
    <x v="278"/>
    <s v="EN TIEMPO"/>
    <n v="26"/>
    <s v="342325-IF"/>
    <s v="EG07-002462"/>
    <s v="F001-002674"/>
    <d v="2025-08-22T00:00:00"/>
    <n v="47"/>
    <x v="1"/>
    <n v="8"/>
    <x v="4"/>
    <m/>
    <m/>
    <m/>
    <m/>
    <m/>
    <m/>
    <m/>
    <s v="PROCESO DE COMPRA"/>
    <n v="1"/>
  </r>
  <r>
    <x v="976"/>
    <x v="1"/>
    <x v="8"/>
    <s v="SI"/>
    <s v="CATERPILLAR"/>
    <x v="13"/>
    <s v="RH"/>
    <s v="EQ6137"/>
    <n v="1098832"/>
    <s v="SAP4578736"/>
    <n v="11018"/>
    <n v="15000"/>
    <s v="ID S250834-3"/>
    <s v="SI"/>
    <s v="EG07-00015804"/>
    <d v="2025-06-26T00:00:00"/>
    <s v="LUIS HUERTA"/>
    <d v="2025-06-26T00:00:00"/>
    <m/>
    <s v="-"/>
    <n v="-5"/>
    <s v="342425-E"/>
    <d v="2025-07-01T00:00:00"/>
    <x v="171"/>
    <n v="4"/>
    <d v="2025-07-01T00:00:00"/>
    <n v="9"/>
    <s v="342425-C"/>
    <n v="3901.64"/>
    <d v="2025-07-14T00:00:00"/>
    <n v="14"/>
    <d v="2025-05-14T00:00:00"/>
    <s v="C003317418"/>
    <m/>
    <d v="2025-08-08T00:00:00"/>
    <x v="278"/>
    <s v="EN TIEMPO"/>
    <n v="26"/>
    <s v="342525-IF"/>
    <s v="EG07-002463"/>
    <s v="F001-002670"/>
    <d v="2025-08-22T00:00:00"/>
    <n v="47"/>
    <x v="1"/>
    <n v="-39"/>
    <x v="4"/>
    <m/>
    <m/>
    <m/>
    <m/>
    <m/>
    <m/>
    <m/>
    <s v="PROCESO DE COMPRA"/>
    <n v="1"/>
  </r>
  <r>
    <x v="977"/>
    <x v="1"/>
    <x v="14"/>
    <s v="SI"/>
    <s v="CATERPILLAR"/>
    <x v="0"/>
    <s v="LH"/>
    <s v="EQ7110"/>
    <n v="5530359"/>
    <s v="SAP4003926"/>
    <n v="23763"/>
    <n v="15000"/>
    <s v="ID S250834-1"/>
    <s v="NO"/>
    <s v="EG07-00015827"/>
    <d v="2025-06-26T00:00:00"/>
    <s v="LUIS HUERTA"/>
    <d v="2025-06-26T00:00:00"/>
    <m/>
    <s v="-"/>
    <n v="-5"/>
    <s v="342525-E"/>
    <d v="2025-07-01T00:00:00"/>
    <x v="172"/>
    <n v="3"/>
    <d v="2025-07-01T00:00:00"/>
    <n v="8"/>
    <s v="342525-C"/>
    <n v="1902.27"/>
    <d v="2025-07-14T00:00:00"/>
    <n v="14"/>
    <d v="2025-06-30T00:00:00"/>
    <s v="C003317636"/>
    <m/>
    <d v="2025-08-29T00:00:00"/>
    <x v="279"/>
    <s v="EN TIEMPO"/>
    <n v="45"/>
    <s v="342525-IF"/>
    <s v="EG07-002521"/>
    <s v="F001-002690"/>
    <d v="2025-09-03T00:00:00"/>
    <n v="65"/>
    <x v="1"/>
    <n v="7"/>
    <x v="1"/>
    <m/>
    <m/>
    <m/>
    <m/>
    <m/>
    <m/>
    <m/>
    <s v="REPUESTOS COMPLETOS"/>
    <m/>
  </r>
  <r>
    <x v="978"/>
    <x v="1"/>
    <x v="12"/>
    <s v="SI"/>
    <s v="KOMATSU"/>
    <x v="3"/>
    <s v="RH"/>
    <s v="EQ3110"/>
    <s v="EM0241"/>
    <s v="SAP3497709"/>
    <n v="20564"/>
    <n v="16000"/>
    <s v="ID S250855-1"/>
    <s v="NO"/>
    <s v="EG07-00002314"/>
    <d v="2025-06-26T00:00:00"/>
    <s v="LUIS HUERTA"/>
    <d v="2025-06-26T00:00:00"/>
    <d v="2025-06-26T00:00:00"/>
    <n v="0"/>
    <n v="-5"/>
    <s v="342625-E"/>
    <d v="2025-07-01T00:00:00"/>
    <x v="172"/>
    <n v="3"/>
    <d v="2025-07-01T00:00:00"/>
    <n v="8"/>
    <s v="342625-C"/>
    <n v="3335.59"/>
    <d v="2025-07-16T00:00:00"/>
    <n v="16"/>
    <d v="2025-06-28T00:00:00"/>
    <s v="C003322387"/>
    <m/>
    <d v="2025-07-18T00:00:00"/>
    <x v="226"/>
    <s v="DEMORA"/>
    <n v="79"/>
    <s v="342625-IF"/>
    <s v="EG07-002605"/>
    <s v="F001-002752"/>
    <d v="2025-10-17T00:00:00"/>
    <n v="101"/>
    <x v="1"/>
    <n v="5"/>
    <x v="1"/>
    <m/>
    <m/>
    <m/>
    <m/>
    <m/>
    <m/>
    <m/>
    <s v="REPUESTOS COMPLETOS"/>
    <m/>
  </r>
  <r>
    <x v="979"/>
    <x v="1"/>
    <x v="34"/>
    <s v="SI"/>
    <s v="KOMATSU"/>
    <x v="32"/>
    <s v="LH"/>
    <s v="EQ5103"/>
    <m/>
    <s v="SAP3939797"/>
    <n v="3741"/>
    <n v="10000"/>
    <s v="ID S250877-1"/>
    <s v="NO"/>
    <s v="EG07-00015904"/>
    <d v="2025-07-01T00:00:00"/>
    <s v="LUIS HUERTA"/>
    <d v="2025-07-02T00:00:00"/>
    <m/>
    <s v="-"/>
    <n v="1"/>
    <s v="342725-E"/>
    <d v="2025-07-01T00:00:00"/>
    <x v="173"/>
    <n v="2"/>
    <d v="2025-07-07T00:00:00"/>
    <n v="8"/>
    <s v="342725-C"/>
    <n v="8951.68"/>
    <d v="2025-07-14T00:00:00"/>
    <n v="8"/>
    <d v="2025-07-20T00:00:00"/>
    <s v="C003317551"/>
    <s v="ALTA"/>
    <d v="2025-08-20T00:00:00"/>
    <x v="253"/>
    <s v="DEMORA"/>
    <n v="39"/>
    <s v="342725-IF"/>
    <s v="EG07-002510"/>
    <s v="F001-002677"/>
    <d v="2025-08-22T00:00:00"/>
    <n v="53"/>
    <x v="1"/>
    <n v="21"/>
    <x v="1"/>
    <m/>
    <m/>
    <m/>
    <m/>
    <m/>
    <m/>
    <m/>
    <s v="REPUESTOS COMPLETOS"/>
    <m/>
  </r>
  <r>
    <x v="980"/>
    <x v="1"/>
    <x v="8"/>
    <s v="SI"/>
    <s v="CATERPILLAR"/>
    <x v="5"/>
    <s v="RH"/>
    <s v="EQ5103"/>
    <n v="3672258"/>
    <s v="SAP4003793"/>
    <n v="9082"/>
    <n v="10000"/>
    <s v="ID S250877-2"/>
    <s v="NO"/>
    <s v="EG07-00015904"/>
    <d v="2025-07-02T00:00:00"/>
    <s v="LUIS HUERTA"/>
    <d v="2025-07-02T00:00:00"/>
    <m/>
    <s v="-"/>
    <n v="-5"/>
    <s v="342825-E"/>
    <d v="2025-07-07T00:00:00"/>
    <x v="173"/>
    <n v="3"/>
    <d v="2025-07-07T00:00:00"/>
    <n v="8"/>
    <s v="342825-C"/>
    <n v="5688.3"/>
    <d v="2025-07-14T00:00:00"/>
    <n v="8"/>
    <d v="2025-07-09T00:00:00"/>
    <s v="C003317295"/>
    <m/>
    <d v="2025-08-13T00:00:00"/>
    <x v="255"/>
    <s v="EN TIEMPO"/>
    <n v="31"/>
    <s v="342825-IF"/>
    <s v="EG07-002480"/>
    <s v="F001-002668"/>
    <d v="2025-08-22T00:00:00"/>
    <n v="45"/>
    <x v="1"/>
    <n v="10"/>
    <x v="4"/>
    <m/>
    <m/>
    <m/>
    <m/>
    <m/>
    <m/>
    <m/>
    <s v="ACTUALIZAR COMPRAS"/>
    <m/>
  </r>
  <r>
    <x v="981"/>
    <x v="1"/>
    <x v="14"/>
    <s v="SI"/>
    <s v="CATERPILLAR"/>
    <x v="11"/>
    <s v="LH"/>
    <s v="EQ7109"/>
    <n v="5530359"/>
    <s v="SAP4003793"/>
    <n v="11862"/>
    <n v="15000"/>
    <s v="ID S250877-3"/>
    <s v="NO"/>
    <s v="EG07-00015904"/>
    <d v="2025-07-02T00:00:00"/>
    <s v="LUIS HUERTA"/>
    <d v="2025-07-02T00:00:00"/>
    <m/>
    <s v="-"/>
    <n v="-5"/>
    <s v="342925-E"/>
    <d v="2025-07-07T00:00:00"/>
    <x v="173"/>
    <n v="3"/>
    <d v="2025-07-07T00:00:00"/>
    <n v="8"/>
    <s v="342925-C"/>
    <n v="1902.27"/>
    <d v="2025-07-09T00:00:00"/>
    <n v="3"/>
    <d v="2025-07-09T00:00:00"/>
    <s v="C003304552"/>
    <m/>
    <d v="2025-07-24T00:00:00"/>
    <x v="252"/>
    <s v="EN TIEMPO"/>
    <n v="16"/>
    <s v="342925-IF"/>
    <s v="EG07-002432"/>
    <s v="F001-002643"/>
    <m/>
    <n v="25"/>
    <x v="1"/>
    <n v="10"/>
    <x v="1"/>
    <m/>
    <m/>
    <m/>
    <m/>
    <m/>
    <m/>
    <m/>
    <s v="PROCESO DE COMPRA, REVISAR MIRIAN "/>
    <m/>
  </r>
  <r>
    <x v="982"/>
    <x v="0"/>
    <x v="12"/>
    <s v="NO"/>
    <s v="KOMATSU"/>
    <x v="50"/>
    <m/>
    <s v="WT001"/>
    <s v="707010F502"/>
    <s v="TRENV00016273"/>
    <m/>
    <n v="12000"/>
    <n v="101193711"/>
    <s v="NO"/>
    <s v="TL02-00001848"/>
    <d v="2025-07-02T00:00:00"/>
    <s v="LUIS HUERTA"/>
    <d v="2025-07-02T00:00:00"/>
    <m/>
    <s v="-"/>
    <n v="-5"/>
    <s v="343025-E"/>
    <d v="2025-07-07T00:00:00"/>
    <x v="173"/>
    <n v="3"/>
    <d v="2025-07-07T00:00:00"/>
    <n v="8"/>
    <s v="343025-C"/>
    <n v="5023.33"/>
    <d v="2025-07-10T00:00:00"/>
    <n v="4"/>
    <d v="2025-07-15T00:00:00"/>
    <n v="4400632818"/>
    <m/>
    <d v="2025-08-04T00:00:00"/>
    <x v="263"/>
    <s v="EN TIEMPO"/>
    <n v="26"/>
    <s v="343025-IF"/>
    <s v="EG07-02455"/>
    <s v="F001-002664"/>
    <d v="2025-08-18T00:00:00"/>
    <n v="36"/>
    <x v="1"/>
    <n v="16"/>
    <x v="1"/>
    <m/>
    <m/>
    <m/>
    <m/>
    <m/>
    <m/>
    <m/>
    <s v="REALIZAR REQUERIMIENTO"/>
    <m/>
  </r>
  <r>
    <x v="983"/>
    <x v="0"/>
    <x v="5"/>
    <s v="SI"/>
    <s v="KOMATSU"/>
    <x v="3"/>
    <m/>
    <s v="HT007"/>
    <s v="EM8844"/>
    <s v="TRENV00017193"/>
    <m/>
    <n v="30000"/>
    <n v="101216775"/>
    <s v="NO"/>
    <s v="TL02-00001848"/>
    <d v="2025-07-01T00:00:00"/>
    <s v="LUIS HUERTA"/>
    <d v="2025-07-02T00:00:00"/>
    <m/>
    <s v="-"/>
    <n v="-8"/>
    <s v="343125-E"/>
    <d v="2025-07-10T00:00:00"/>
    <x v="173"/>
    <n v="2"/>
    <d v="2025-07-14T00:00:00"/>
    <n v="15"/>
    <s v="343125-C"/>
    <n v="18647.23"/>
    <d v="2025-07-15T00:00:00"/>
    <n v="2"/>
    <d v="2025-07-01T00:00:00"/>
    <n v="4400632816"/>
    <m/>
    <d v="2025-07-24T00:00:00"/>
    <x v="252"/>
    <s v="EN TIEMPO"/>
    <n v="10"/>
    <s v="343125-IF"/>
    <s v="EG07-002430"/>
    <s v="F001-002631"/>
    <d v="2025-07-25T00:00:00"/>
    <n v="25"/>
    <x v="1"/>
    <n v="2"/>
    <x v="1"/>
    <m/>
    <m/>
    <m/>
    <m/>
    <m/>
    <m/>
    <m/>
    <s v="REALIZAR REQUERIMIENTO"/>
    <m/>
  </r>
  <r>
    <x v="984"/>
    <x v="0"/>
    <x v="5"/>
    <s v="SI"/>
    <s v="KOMATSU"/>
    <x v="3"/>
    <s v="LH"/>
    <s v="HT017"/>
    <s v="EM8844"/>
    <s v="TRENV00017178"/>
    <m/>
    <n v="38000"/>
    <n v="101204358"/>
    <s v="NO"/>
    <s v="TL02-00017178"/>
    <d v="2025-07-01T00:00:00"/>
    <s v="LUIS HUERTA"/>
    <d v="2025-07-02T00:00:00"/>
    <m/>
    <s v="-"/>
    <n v="-5"/>
    <s v="343225-E"/>
    <d v="2025-07-07T00:00:00"/>
    <x v="173"/>
    <n v="2"/>
    <d v="2025-07-07T00:00:00"/>
    <n v="8"/>
    <s v="343225-C"/>
    <n v="18647.23"/>
    <d v="2025-07-11T00:00:00"/>
    <n v="5"/>
    <d v="2025-07-11T00:00:00"/>
    <n v="4400633449"/>
    <m/>
    <d v="2025-09-02T00:00:00"/>
    <x v="272"/>
    <s v="EN TIEMPO"/>
    <n v="54"/>
    <s v="343225-IF"/>
    <s v="EG07-002527"/>
    <s v="F001-002698"/>
    <d v="2025-09-05T00:00:00"/>
    <n v="65"/>
    <x v="1"/>
    <n v="12"/>
    <x v="1"/>
    <m/>
    <m/>
    <m/>
    <m/>
    <m/>
    <m/>
    <m/>
    <s v="REPUESTOS COMPLETOS"/>
    <m/>
  </r>
  <r>
    <x v="985"/>
    <x v="1"/>
    <x v="3"/>
    <s v="SI"/>
    <s v="CATERPILLAR"/>
    <x v="7"/>
    <s v="POS1"/>
    <s v="EQ3083"/>
    <s v="219-2540"/>
    <s v="SAP4003692"/>
    <n v="0"/>
    <n v="16000"/>
    <s v="ID S250904-1"/>
    <s v="SI"/>
    <s v="EG07-0002344"/>
    <d v="2025-07-02T00:00:00"/>
    <s v="LUIS HUERTA"/>
    <d v="2025-07-02T00:00:00"/>
    <m/>
    <s v="-"/>
    <n v="-5"/>
    <s v="343325-E"/>
    <d v="2025-07-07T00:00:00"/>
    <x v="173"/>
    <n v="3"/>
    <d v="2025-07-07T00:00:00"/>
    <n v="8"/>
    <s v="343325-C"/>
    <n v="434.26"/>
    <d v="2025-10-27T00:00:00"/>
    <n v="113"/>
    <d v="2025-07-11T00:00:00"/>
    <s v="C003628062"/>
    <m/>
    <d v="2025-07-11T00:00:00"/>
    <x v="280"/>
    <s v="DEMORA"/>
    <n v="8"/>
    <s v="343325-IF"/>
    <s v="EG07-002678"/>
    <s v="F001-002781"/>
    <d v="2025-11-07T00:00:00"/>
    <n v="127"/>
    <x v="1"/>
    <n v="12"/>
    <x v="1"/>
    <m/>
    <m/>
    <m/>
    <m/>
    <m/>
    <m/>
    <m/>
    <m/>
    <m/>
  </r>
  <r>
    <x v="986"/>
    <x v="1"/>
    <x v="12"/>
    <s v="SI"/>
    <s v="KOMATSU"/>
    <x v="3"/>
    <s v="LH"/>
    <s v="EQ3111"/>
    <s v="EM0241"/>
    <s v="SAP4620945"/>
    <n v="2434"/>
    <n v="16000"/>
    <s v="ID S250904-3"/>
    <s v="NO"/>
    <s v="EG07-0002344"/>
    <d v="2025-07-02T00:00:00"/>
    <s v="LUIS HUERTA"/>
    <d v="2025-07-02T00:00:00"/>
    <m/>
    <s v="-"/>
    <n v="-5"/>
    <s v="343425-E"/>
    <d v="2025-07-07T00:00:00"/>
    <x v="173"/>
    <n v="3"/>
    <d v="2025-07-07T00:00:00"/>
    <n v="8"/>
    <s v="343425-C"/>
    <n v="2409.17"/>
    <d v="2025-07-15T00:00:00"/>
    <n v="9"/>
    <d v="2025-07-03T00:00:00"/>
    <s v="C003322386"/>
    <m/>
    <m/>
    <x v="251"/>
    <s v="DEMORA"/>
    <n v="11"/>
    <s v="343425-IF"/>
    <s v="EG07-002436"/>
    <s v="F001-002641"/>
    <d v="2025-08-12T00:00:00"/>
    <n v="26"/>
    <x v="1"/>
    <n v="4"/>
    <x v="1"/>
    <m/>
    <m/>
    <m/>
    <m/>
    <m/>
    <m/>
    <m/>
    <s v="REALIZAR REQUERIMIENTO"/>
    <m/>
  </r>
  <r>
    <x v="987"/>
    <x v="1"/>
    <x v="3"/>
    <s v="SI"/>
    <s v="KOMATSU"/>
    <x v="3"/>
    <s v="POS1"/>
    <s v="EQ3110"/>
    <s v="PC2732"/>
    <s v="SAP4004046"/>
    <n v="6307"/>
    <n v="25000"/>
    <s v="ID S250904-4"/>
    <s v="SI"/>
    <s v="EG07-0002344"/>
    <d v="2025-07-02T00:00:00"/>
    <s v="LUIS HUERTA"/>
    <d v="2025-07-02T00:00:00"/>
    <m/>
    <s v="-"/>
    <n v="-5"/>
    <s v="343525-E"/>
    <d v="2025-07-07T00:00:00"/>
    <x v="173"/>
    <n v="3"/>
    <d v="2025-07-07T00:00:00"/>
    <n v="8"/>
    <s v="343525-C"/>
    <n v="5739.15"/>
    <d v="2025-10-27T00:00:00"/>
    <n v="113"/>
    <d v="2025-07-03T00:00:00"/>
    <s v="C003628069"/>
    <m/>
    <d v="2025-07-03T00:00:00"/>
    <x v="280"/>
    <s v="DEMORA"/>
    <n v="8"/>
    <s v="343525-IF"/>
    <s v="EG07-002679"/>
    <s v="F001-002782"/>
    <d v="2025-11-07T00:00:00"/>
    <n v="127"/>
    <x v="1"/>
    <n v="4"/>
    <x v="1"/>
    <m/>
    <m/>
    <m/>
    <m/>
    <m/>
    <m/>
    <m/>
    <m/>
    <m/>
  </r>
  <r>
    <x v="988"/>
    <x v="1"/>
    <x v="5"/>
    <s v="SI"/>
    <s v="KOMATSU"/>
    <x v="20"/>
    <s v="LH"/>
    <s v="EQ3158"/>
    <s v="EJ2176"/>
    <s v="SAP4606128"/>
    <n v="46066"/>
    <n v="30000"/>
    <s v="ID S250904-2"/>
    <s v="NO"/>
    <s v="EG07-0002344"/>
    <d v="2025-07-01T00:00:00"/>
    <s v="LUIS HUERTA"/>
    <d v="2025-07-02T00:00:00"/>
    <m/>
    <s v="-"/>
    <n v="-5"/>
    <s v="343625-E"/>
    <d v="2025-07-07T00:00:00"/>
    <x v="173"/>
    <n v="2"/>
    <d v="2025-07-07T00:00:00"/>
    <n v="8"/>
    <s v="343625-C"/>
    <n v="7826.93"/>
    <d v="2025-07-14T00:00:00"/>
    <n v="8"/>
    <m/>
    <s v="C003317343"/>
    <s v="ALTA"/>
    <d v="2025-07-18T00:00:00"/>
    <x v="278"/>
    <s v="DEMORA"/>
    <n v="26"/>
    <s v="343625-IF"/>
    <s v="EG07-002466"/>
    <s v="F001-002671"/>
    <d v="2025-08-22T00:00:00"/>
    <n v="40"/>
    <x v="1"/>
    <n v="200"/>
    <x v="1"/>
    <m/>
    <m/>
    <m/>
    <m/>
    <m/>
    <m/>
    <m/>
    <s v="REALIZAR REQUERIMIENTO"/>
    <m/>
  </r>
  <r>
    <x v="989"/>
    <x v="1"/>
    <x v="12"/>
    <s v="SI"/>
    <s v="CATERPILLAR"/>
    <x v="7"/>
    <s v="RH"/>
    <s v="EQ3075"/>
    <s v="9T-8912"/>
    <s v="SAP3609017"/>
    <n v="19170"/>
    <n v="18000"/>
    <s v="ID S250891-1"/>
    <s v="NO"/>
    <s v="EG07-0002344"/>
    <d v="2025-07-02T00:00:00"/>
    <s v="LUIS HUERTA"/>
    <d v="2025-07-02T00:00:00"/>
    <m/>
    <s v="-"/>
    <n v="-5"/>
    <s v="342725-E"/>
    <d v="2025-07-07T00:00:00"/>
    <x v="173"/>
    <n v="3"/>
    <d v="2025-07-07T00:00:00"/>
    <n v="8"/>
    <s v="343725-C"/>
    <n v="8043.49"/>
    <d v="2025-07-22T00:00:00"/>
    <n v="16"/>
    <d v="2025-07-18T00:00:00"/>
    <s v="C003342662"/>
    <s v="ALTA"/>
    <d v="2025-07-24T00:00:00"/>
    <x v="252"/>
    <s v="EN TIEMPO"/>
    <n v="3"/>
    <s v="343725-IF"/>
    <s v="EG07-002433"/>
    <s v="F001-002642"/>
    <d v="2025-08-12T00:00:00"/>
    <n v="25"/>
    <x v="1"/>
    <n v="19"/>
    <x v="4"/>
    <m/>
    <m/>
    <m/>
    <m/>
    <m/>
    <m/>
    <m/>
    <s v="REALIZAR REQUERIMIENTO"/>
    <m/>
  </r>
  <r>
    <x v="990"/>
    <x v="1"/>
    <x v="12"/>
    <s v="SI"/>
    <s v="KOMATSU"/>
    <x v="3"/>
    <s v="LH"/>
    <s v="EQ3113"/>
    <s v="EM0241"/>
    <s v="SAP4505874"/>
    <n v="8605"/>
    <n v="16000"/>
    <s v="ID S250914-1"/>
    <s v="NO"/>
    <s v="EG07-0002361"/>
    <d v="2025-07-09T00:00:00"/>
    <s v="LUIS HUERTA"/>
    <d v="2025-07-10T00:00:00"/>
    <m/>
    <s v="-"/>
    <n v="0"/>
    <s v="343825-E"/>
    <d v="2025-07-10T00:00:00"/>
    <x v="174"/>
    <n v="2"/>
    <d v="2025-07-14T00:00:00"/>
    <n v="7"/>
    <s v="343825-C"/>
    <n v="2409.17"/>
    <d v="2025-07-15T00:00:00"/>
    <n v="2"/>
    <m/>
    <s v="C003322392"/>
    <m/>
    <d v="2025-08-05T00:00:00"/>
    <x v="270"/>
    <s v="EN TIEMPO"/>
    <n v="22"/>
    <s v="343825-IF"/>
    <s v="EG07-002456"/>
    <s v="F001-002644"/>
    <d v="2025-08-12T00:00:00"/>
    <n v="29"/>
    <x v="1"/>
    <n v="192"/>
    <x v="1"/>
    <m/>
    <m/>
    <m/>
    <m/>
    <m/>
    <m/>
    <m/>
    <s v="REALIZAR REQUERIMIENTO"/>
    <m/>
  </r>
  <r>
    <x v="991"/>
    <x v="1"/>
    <x v="34"/>
    <s v="NO"/>
    <s v="CATERPILLAR"/>
    <x v="18"/>
    <s v="LH"/>
    <s v="EQ6141"/>
    <s v="355-7377"/>
    <s v="SAP3309888"/>
    <n v="25068"/>
    <n v="21000"/>
    <s v="ID S250917-1"/>
    <s v="NO"/>
    <s v="EG07-0016059"/>
    <d v="2025-07-09T00:00:00"/>
    <s v="LUIS HUERTA"/>
    <d v="2025-07-10T00:00:00"/>
    <m/>
    <s v="-"/>
    <n v="0"/>
    <s v="343925-E"/>
    <d v="2025-07-10T00:00:00"/>
    <x v="174"/>
    <n v="2"/>
    <d v="2025-07-14T00:00:00"/>
    <n v="7"/>
    <s v="343925-C"/>
    <n v="5691.48"/>
    <d v="2025-08-21T00:00:00"/>
    <n v="39"/>
    <d v="2025-08-11T00:00:00"/>
    <s v="C003431398"/>
    <m/>
    <d v="2025-09-04T00:00:00"/>
    <x v="281"/>
    <s v="DEMORA"/>
    <n v="29"/>
    <s v="343925-IF"/>
    <s v="EG07-002569"/>
    <s v="F001-002727"/>
    <d v="2025-10-03T00:00:00"/>
    <n v="73"/>
    <x v="1"/>
    <n v="35"/>
    <x v="1"/>
    <m/>
    <m/>
    <m/>
    <m/>
    <m/>
    <m/>
    <m/>
    <s v="REPUESTOS COMPLETOS"/>
    <m/>
  </r>
  <r>
    <x v="992"/>
    <x v="1"/>
    <x v="109"/>
    <s v="NO"/>
    <s v="EPIROC"/>
    <x v="66"/>
    <m/>
    <n v="4140"/>
    <n v="2658314441"/>
    <n v="1672910"/>
    <m/>
    <m/>
    <s v="ID S241400-2"/>
    <s v="NO"/>
    <s v="EG07-002387"/>
    <d v="2025-07-13T00:00:00"/>
    <s v="ANTONIO ZUMAETA"/>
    <d v="2025-07-14T00:00:00"/>
    <m/>
    <s v="-"/>
    <n v="1"/>
    <s v="344025-E"/>
    <d v="2025-07-13T00:00:00"/>
    <x v="175"/>
    <n v="1"/>
    <d v="2025-07-31T00:00:00"/>
    <n v="19"/>
    <s v="344025-C"/>
    <n v="2846"/>
    <d v="2025-10-07T00:00:00"/>
    <n v="69"/>
    <m/>
    <s v="C003569366"/>
    <s v="ALTA"/>
    <d v="2025-07-15T00:00:00"/>
    <x v="265"/>
    <s v="EN TIEMPO"/>
    <n v="-83"/>
    <s v="344025-IF"/>
    <s v="EG07-002402"/>
    <s v="FALTA ORDEN"/>
    <m/>
    <n v="3"/>
    <x v="3"/>
    <n v="187"/>
    <x v="4"/>
    <m/>
    <m/>
    <m/>
    <m/>
    <m/>
    <m/>
    <m/>
    <s v="EMERENCIA "/>
    <m/>
  </r>
  <r>
    <x v="993"/>
    <x v="1"/>
    <x v="12"/>
    <s v="SI"/>
    <s v="KOMATSU"/>
    <x v="3"/>
    <s v="LH"/>
    <s v="EQ3118"/>
    <s v="EM0241"/>
    <s v="SAP4664916"/>
    <n v="8588"/>
    <n v="16000"/>
    <s v="ID S250950-1"/>
    <s v="NO"/>
    <m/>
    <d v="2025-07-21T00:00:00"/>
    <s v="LUIS HUERTA"/>
    <d v="2025-07-22T00:00:00"/>
    <m/>
    <s v="-"/>
    <n v="0"/>
    <s v="344125-E"/>
    <d v="2025-07-22T00:00:00"/>
    <x v="176"/>
    <n v="5"/>
    <d v="2025-07-22T00:00:00"/>
    <n v="6"/>
    <s v="344125-C"/>
    <n v="2409.17"/>
    <d v="2025-09-25T00:00:00"/>
    <n v="66"/>
    <d v="2025-07-31T00:00:00"/>
    <s v="C003536459"/>
    <m/>
    <d v="2025-08-26T00:00:00"/>
    <x v="282"/>
    <s v="DEMORA"/>
    <n v="7"/>
    <s v="344125-IF"/>
    <s v="EG07-002595"/>
    <s v="F001-002753"/>
    <d v="2025-10-17T00:00:00"/>
    <n v="77"/>
    <x v="1"/>
    <n v="15"/>
    <x v="1"/>
    <m/>
    <m/>
    <m/>
    <m/>
    <m/>
    <m/>
    <m/>
    <s v="REPUESTOS COMPLETOS"/>
    <m/>
  </r>
  <r>
    <x v="994"/>
    <x v="1"/>
    <x v="15"/>
    <s v="SI"/>
    <s v="CATERPILLAR"/>
    <x v="5"/>
    <s v="LH"/>
    <s v="EQ6105"/>
    <n v="2520471"/>
    <s v="SAP4618639"/>
    <n v="5281"/>
    <n v="10000"/>
    <s v="ID S250954-1"/>
    <s v="SI"/>
    <m/>
    <d v="2025-07-21T00:00:00"/>
    <s v="LUIS HUERTA"/>
    <d v="2025-07-22T00:00:00"/>
    <m/>
    <s v="-"/>
    <n v="0"/>
    <s v="344225-E"/>
    <d v="2025-07-22T00:00:00"/>
    <x v="176"/>
    <n v="5"/>
    <d v="2025-07-22T00:00:00"/>
    <n v="6"/>
    <s v="344225-C"/>
    <n v="3611.94"/>
    <d v="2025-07-24T00:00:00"/>
    <n v="3"/>
    <d v="2025-08-05T00:00:00"/>
    <s v="C003350321"/>
    <m/>
    <d v="2025-08-14T00:00:00"/>
    <x v="150"/>
    <s v="EN TIEMPO"/>
    <n v="22"/>
    <s v="344225-IF"/>
    <s v="EG07-002484"/>
    <s v="F001-002691"/>
    <d v="2025-09-03T00:00:00"/>
    <n v="29"/>
    <x v="1"/>
    <n v="20"/>
    <x v="1"/>
    <m/>
    <m/>
    <m/>
    <m/>
    <m/>
    <m/>
    <m/>
    <s v="REPUESTOS COMPLETOS"/>
    <m/>
  </r>
  <r>
    <x v="995"/>
    <x v="1"/>
    <x v="8"/>
    <s v="SI"/>
    <s v="CATERPILLAR"/>
    <x v="6"/>
    <s v="LH"/>
    <s v="EQ6132"/>
    <n v="1098832"/>
    <s v="SAP4663898"/>
    <n v="561"/>
    <n v="15000"/>
    <s v="ID S250954-2"/>
    <s v="SI"/>
    <m/>
    <d v="2025-07-21T00:00:00"/>
    <s v="LUIS HUERTA"/>
    <d v="2025-07-22T00:00:00"/>
    <d v="2025-08-05T00:00:00"/>
    <n v="14"/>
    <n v="0"/>
    <s v="344325-E"/>
    <d v="2025-07-22T00:00:00"/>
    <x v="176"/>
    <n v="5"/>
    <d v="2025-07-22T00:00:00"/>
    <n v="6"/>
    <s v="344325-C"/>
    <n v="4451.6400000000003"/>
    <d v="2025-07-24T00:00:00"/>
    <n v="3"/>
    <d v="2025-08-14T00:00:00"/>
    <s v="C003350318"/>
    <m/>
    <d v="2025-08-20T00:00:00"/>
    <x v="268"/>
    <s v="EN TIEMPO"/>
    <n v="28"/>
    <s v="344325-IF"/>
    <s v="EG07-002505"/>
    <s v="F001-002692"/>
    <d v="2025-09-03T00:00:00"/>
    <n v="35"/>
    <x v="1"/>
    <n v="29"/>
    <x v="4"/>
    <m/>
    <m/>
    <m/>
    <m/>
    <m/>
    <m/>
    <m/>
    <s v="REPUESTOS COMPLETOS"/>
    <m/>
  </r>
  <r>
    <x v="996"/>
    <x v="1"/>
    <x v="5"/>
    <s v="SI"/>
    <s v="CATERPILLAR"/>
    <x v="2"/>
    <s v="RH"/>
    <s v="EQ3141"/>
    <n v="2898619"/>
    <s v="SAP4647150"/>
    <n v="2843"/>
    <n v="30000"/>
    <s v="ID S251010-2"/>
    <s v="SI"/>
    <s v="EG07-002424"/>
    <d v="2025-07-23T00:00:00"/>
    <s v="LUIS HUERTA"/>
    <d v="2025-07-24T00:00:00"/>
    <d v="2025-08-07T00:00:00"/>
    <n v="14"/>
    <n v="-1"/>
    <s v="344425-E"/>
    <d v="2025-07-25T00:00:00"/>
    <x v="177"/>
    <n v="2"/>
    <d v="2025-08-07T00:00:00"/>
    <n v="17"/>
    <s v="344425-C"/>
    <n v="17945.27"/>
    <d v="2025-10-27T00:00:00"/>
    <n v="82"/>
    <d v="2025-10-22T00:00:00"/>
    <s v="C003628083"/>
    <s v="ALTA"/>
    <d v="2025-12-12T00:00:00"/>
    <x v="283"/>
    <s v="DEMORA"/>
    <n v="52"/>
    <s v="344425-IF"/>
    <s v="EG07-002813"/>
    <s v="F001-002866"/>
    <d v="2025-12-19T00:00:00"/>
    <n v="149"/>
    <x v="1"/>
    <n v="93"/>
    <x v="4"/>
    <m/>
    <m/>
    <m/>
    <m/>
    <m/>
    <m/>
    <m/>
    <s v="pendiente de aprobacion"/>
    <m/>
  </r>
  <r>
    <x v="997"/>
    <x v="1"/>
    <x v="2"/>
    <s v="SI"/>
    <s v="CATERPILLAR"/>
    <x v="48"/>
    <s v="RH"/>
    <s v="EQ2170"/>
    <s v="589-2696"/>
    <s v="SAP4003948"/>
    <n v="19300"/>
    <n v="8000"/>
    <s v="ID S251002-2"/>
    <s v="NO"/>
    <s v="EG07-0016275"/>
    <d v="2025-07-23T00:00:00"/>
    <s v="LUIS HUERTA"/>
    <d v="2025-07-23T00:00:00"/>
    <d v="2025-08-07T00:00:00"/>
    <n v="15"/>
    <n v="-2"/>
    <s v="344525-E"/>
    <d v="2025-07-25T00:00:00"/>
    <x v="177"/>
    <n v="2"/>
    <d v="2025-08-02T00:00:00"/>
    <n v="12"/>
    <s v="344525-C"/>
    <n v="23231"/>
    <d v="2025-08-21T00:00:00"/>
    <n v="20"/>
    <m/>
    <s v="C003431479"/>
    <s v="ALTA"/>
    <d v="2025-08-18T00:00:00"/>
    <x v="246"/>
    <s v="DEMORA"/>
    <n v="-1"/>
    <s v="344525-IF"/>
    <s v="EG07-002500"/>
    <s v="F001-002672"/>
    <d v="2025-08-22T00:00:00"/>
    <n v="29"/>
    <x v="1"/>
    <n v="178"/>
    <x v="4"/>
    <m/>
    <m/>
    <m/>
    <m/>
    <m/>
    <m/>
    <m/>
    <s v="REPUESTOS COMPLETOS"/>
    <m/>
  </r>
  <r>
    <x v="998"/>
    <x v="1"/>
    <x v="20"/>
    <s v="SI"/>
    <s v="CATERPILLAR"/>
    <x v="48"/>
    <s v="LH"/>
    <s v="EQ2170"/>
    <s v="589-2696"/>
    <s v="SAP4394510"/>
    <n v="19300"/>
    <n v="8000"/>
    <s v="ID S251002-3"/>
    <s v="NO"/>
    <s v="EG07-0016275"/>
    <d v="2025-07-23T00:00:00"/>
    <s v="LUIS HUERTA"/>
    <d v="2025-07-23T00:00:00"/>
    <m/>
    <s v="-"/>
    <n v="-1"/>
    <s v="344625-E"/>
    <d v="2025-07-24T00:00:00"/>
    <x v="177"/>
    <n v="2"/>
    <d v="2025-08-02T00:00:00"/>
    <n v="12"/>
    <s v="344625-C"/>
    <n v="29081"/>
    <d v="2025-08-21T00:00:00"/>
    <n v="20"/>
    <m/>
    <s v="C003431485"/>
    <s v="ALTA"/>
    <d v="2025-08-18T00:00:00"/>
    <x v="261"/>
    <s v="EN TIEMPO"/>
    <n v="-2"/>
    <s v="344625-IF"/>
    <s v="EG07-002499"/>
    <s v="F001-002673"/>
    <d v="2025-08-22T00:00:00"/>
    <n v="28"/>
    <x v="1"/>
    <n v="178"/>
    <x v="4"/>
    <m/>
    <m/>
    <m/>
    <m/>
    <m/>
    <m/>
    <m/>
    <m/>
    <m/>
  </r>
  <r>
    <x v="999"/>
    <x v="1"/>
    <x v="28"/>
    <s v="SI"/>
    <s v="CATERPILLAR"/>
    <x v="48"/>
    <s v="LH"/>
    <s v="EQ2170"/>
    <s v="598-1519"/>
    <s v="SAP4003579"/>
    <n v="19300"/>
    <n v="8000"/>
    <s v="ID S251002-1"/>
    <s v="NO"/>
    <s v="EG07-0016275"/>
    <d v="2025-07-24T00:00:00"/>
    <s v="LUIS HUERTA"/>
    <d v="2025-07-23T00:00:00"/>
    <m/>
    <s v="-"/>
    <n v="-2"/>
    <s v="344725-E"/>
    <d v="2025-07-25T00:00:00"/>
    <x v="177"/>
    <n v="3"/>
    <d v="2025-08-02T00:00:00"/>
    <n v="12"/>
    <s v="344725-C"/>
    <n v="55081"/>
    <m/>
    <s v=""/>
    <m/>
    <s v="C003488005"/>
    <s v="ALTA"/>
    <d v="2025-08-18T00:00:00"/>
    <x v="261"/>
    <s v="EN TIEMPO"/>
    <n v="45888"/>
    <s v="344725-IF"/>
    <s v="EG07-002498"/>
    <s v="F001-002702"/>
    <d v="2025-09-12T00:00:00"/>
    <n v="28"/>
    <x v="1"/>
    <n v="178"/>
    <x v="1"/>
    <m/>
    <m/>
    <m/>
    <m/>
    <m/>
    <m/>
    <m/>
    <m/>
    <m/>
  </r>
  <r>
    <x v="1000"/>
    <x v="1"/>
    <x v="32"/>
    <s v="SI"/>
    <s v="CATERPILLAR"/>
    <x v="11"/>
    <s v="LH"/>
    <s v="EQ7107"/>
    <n v="4680220"/>
    <s v="SAP4390046"/>
    <n v="18216"/>
    <n v="18000"/>
    <s v="ID S250996-1"/>
    <s v="NO"/>
    <s v="EG07-0016304"/>
    <d v="2025-07-22T00:00:00"/>
    <s v="LUIS HUERTA"/>
    <d v="2025-07-24T00:00:00"/>
    <m/>
    <s v="-"/>
    <n v="0"/>
    <s v="334825-E"/>
    <d v="2025-07-24T00:00:00"/>
    <x v="177"/>
    <n v="1"/>
    <d v="2025-07-25T00:00:00"/>
    <n v="4"/>
    <s v="344825-C"/>
    <n v="1513.18"/>
    <d v="2025-08-03T00:00:00"/>
    <n v="10"/>
    <d v="2025-07-30T00:00:00"/>
    <s v="C003375903"/>
    <m/>
    <d v="2025-08-21T00:00:00"/>
    <x v="253"/>
    <s v="EN TIEMPO"/>
    <n v="19"/>
    <s v="244825-IF"/>
    <s v="EG07-002512"/>
    <s v="F001-002693"/>
    <d v="2025-09-03T00:00:00"/>
    <n v="31"/>
    <x v="1"/>
    <n v="9"/>
    <x v="1"/>
    <m/>
    <m/>
    <m/>
    <m/>
    <m/>
    <m/>
    <m/>
    <s v="REPUESTOS COMPLETOS"/>
    <m/>
  </r>
  <r>
    <x v="1001"/>
    <x v="1"/>
    <x v="12"/>
    <s v="SI"/>
    <s v="CATERPILLAR"/>
    <x v="7"/>
    <s v="LH"/>
    <s v="EQ3085"/>
    <s v="9T-8912"/>
    <s v="SAP3450343"/>
    <n v="23919"/>
    <n v="18000"/>
    <s v="ID S251010-1"/>
    <s v="NO"/>
    <s v="EG07-002434"/>
    <d v="2025-07-25T00:00:00"/>
    <s v="LUIS HUERTA"/>
    <d v="2025-07-25T00:00:00"/>
    <m/>
    <s v="-"/>
    <n v="-5"/>
    <s v="344925-E"/>
    <d v="2025-07-30T00:00:00"/>
    <x v="178"/>
    <n v="2"/>
    <d v="2025-07-30T00:00:00"/>
    <n v="7"/>
    <s v="344925-C"/>
    <n v="7493.98"/>
    <d v="2025-10-07T00:00:00"/>
    <n v="70"/>
    <d v="2025-08-14T00:00:00"/>
    <s v="C003568224"/>
    <m/>
    <d v="2025-08-28T00:00:00"/>
    <x v="284"/>
    <s v="DEMORA"/>
    <n v="3"/>
    <s v="344925-IF"/>
    <s v="EG07-002614"/>
    <s v="F001-002754"/>
    <d v="2025-10-17T00:00:00"/>
    <n v="78"/>
    <x v="1"/>
    <n v="22"/>
    <x v="1"/>
    <m/>
    <m/>
    <m/>
    <m/>
    <m/>
    <m/>
    <m/>
    <s v="REPUESTOS COMPLETOS"/>
    <m/>
  </r>
  <r>
    <x v="1002"/>
    <x v="1"/>
    <x v="12"/>
    <s v="SI"/>
    <s v="CATERPILLAR"/>
    <x v="2"/>
    <s v="RH"/>
    <s v="EQ3142"/>
    <n v="2885537"/>
    <s v="SAP4028287"/>
    <n v="20036"/>
    <n v="18000"/>
    <s v="ID S251021-1"/>
    <s v="NO"/>
    <s v="EG07-002442"/>
    <d v="2025-07-31T00:00:00"/>
    <s v="LUIS HUERTA"/>
    <d v="2025-08-01T00:00:00"/>
    <m/>
    <s v="-"/>
    <n v="-6"/>
    <s v="345025-E"/>
    <d v="2025-08-07T00:00:00"/>
    <x v="179"/>
    <n v="7"/>
    <d v="2025-08-07T00:00:00"/>
    <n v="14"/>
    <s v="345025-C"/>
    <n v="11438.47"/>
    <d v="2025-10-01T00:00:00"/>
    <n v="56"/>
    <d v="2025-08-27T00:00:00"/>
    <s v="C003552480"/>
    <m/>
    <d v="2025-09-01T00:00:00"/>
    <x v="226"/>
    <s v="DEMORA"/>
    <n v="2"/>
    <s v="345025-IF"/>
    <s v="EG07-002606"/>
    <s v="F001-002744"/>
    <d v="2025-10-10T00:00:00"/>
    <n v="70"/>
    <x v="1"/>
    <n v="34"/>
    <x v="1"/>
    <m/>
    <m/>
    <m/>
    <m/>
    <m/>
    <m/>
    <m/>
    <s v="REPUESTOS COMPLETOS"/>
    <m/>
  </r>
  <r>
    <x v="1003"/>
    <x v="1"/>
    <x v="8"/>
    <s v="SI"/>
    <s v="CATERPILLAR"/>
    <x v="5"/>
    <s v="RH"/>
    <s v="EQ6107"/>
    <n v="3672258"/>
    <s v="SAP4706620"/>
    <n v="6768"/>
    <n v="10000"/>
    <s v="ID S251028-3"/>
    <s v="NO"/>
    <s v="EG07-016436"/>
    <d v="2025-07-31T00:00:00"/>
    <s v="LUIS HUERTA"/>
    <d v="2025-08-01T00:00:00"/>
    <m/>
    <s v="-"/>
    <n v="7"/>
    <s v="345125-E"/>
    <d v="2025-07-25T00:00:00"/>
    <x v="179"/>
    <n v="7"/>
    <d v="2025-07-25T00:00:00"/>
    <n v="1"/>
    <s v="345125-C"/>
    <n v="7655.64"/>
    <d v="2025-08-21T00:00:00"/>
    <n v="28"/>
    <d v="2025-08-14T00:00:00"/>
    <s v="C003431432"/>
    <m/>
    <d v="2025-09-04T00:00:00"/>
    <x v="285"/>
    <s v="EN TIEMPO"/>
    <n v="15"/>
    <s v="345125-IF"/>
    <s v="EG07-002536"/>
    <s v="F001-002703"/>
    <d v="2025-09-12T00:00:00"/>
    <n v="42"/>
    <x v="1"/>
    <n v="21"/>
    <x v="4"/>
    <m/>
    <m/>
    <m/>
    <m/>
    <m/>
    <m/>
    <m/>
    <s v="REPUESTOS COMPLETOS"/>
    <m/>
  </r>
  <r>
    <x v="1004"/>
    <x v="1"/>
    <x v="8"/>
    <s v="SI"/>
    <s v="CATERPILLAR"/>
    <x v="5"/>
    <s v="LH"/>
    <s v="EQ6107"/>
    <s v="517-3767"/>
    <s v="SAP4706623"/>
    <n v="5386"/>
    <n v="10000"/>
    <s v="ID S251028-2"/>
    <s v="NO"/>
    <s v="EG07-016436"/>
    <d v="2025-07-31T00:00:00"/>
    <s v="LUIS HUERTA"/>
    <d v="2025-08-01T00:00:00"/>
    <m/>
    <s v="-"/>
    <n v="-6"/>
    <s v="345225-E"/>
    <d v="2025-08-07T00:00:00"/>
    <x v="179"/>
    <n v="7"/>
    <d v="2025-08-07T00:00:00"/>
    <n v="14"/>
    <s v="345225-C"/>
    <n v="7195.71"/>
    <d v="2025-09-09T00:00:00"/>
    <n v="34"/>
    <d v="2025-08-14T00:00:00"/>
    <s v="C003483907"/>
    <m/>
    <d v="2025-09-11T00:00:00"/>
    <x v="286"/>
    <s v="EN TIEMPO"/>
    <n v="3"/>
    <s v="345225-IF"/>
    <s v="EG07-002549"/>
    <s v="F001-002734"/>
    <d v="2025-10-03T00:00:00"/>
    <n v="49"/>
    <x v="1"/>
    <n v="21"/>
    <x v="4"/>
    <m/>
    <m/>
    <m/>
    <m/>
    <m/>
    <m/>
    <m/>
    <s v="REPUESTOS COMPLETOS"/>
    <m/>
  </r>
  <r>
    <x v="1005"/>
    <x v="1"/>
    <x v="2"/>
    <s v="SI"/>
    <s v="CATERPILLAR"/>
    <x v="15"/>
    <m/>
    <s v="EQ8113"/>
    <n v="3631685"/>
    <s v="SAP4711572"/>
    <n v="4522"/>
    <n v="15000"/>
    <s v="ID S251028-4"/>
    <s v="NO"/>
    <s v="EG07-016436"/>
    <d v="2025-08-01T00:00:00"/>
    <s v="LUIS HUERTA"/>
    <d v="2025-08-04T00:00:00"/>
    <m/>
    <s v="-"/>
    <n v="-3"/>
    <s v="345325-E"/>
    <d v="2025-08-07T00:00:00"/>
    <x v="179"/>
    <n v="8"/>
    <d v="2025-08-07T00:00:00"/>
    <n v="14"/>
    <s v="345325-C"/>
    <n v="15672.78"/>
    <d v="2025-09-03T00:00:00"/>
    <n v="28"/>
    <d v="2025-08-14T00:00:00"/>
    <s v="C003469859"/>
    <m/>
    <d v="2025-09-12T00:00:00"/>
    <x v="287"/>
    <s v="DEMORA"/>
    <n v="31"/>
    <s v="345325-IF"/>
    <s v="EG07-002609"/>
    <s v="F001-002745"/>
    <d v="2025-10-10T00:00:00"/>
    <n v="71"/>
    <x v="1"/>
    <n v="21"/>
    <x v="4"/>
    <m/>
    <m/>
    <m/>
    <m/>
    <m/>
    <m/>
    <m/>
    <s v="REPUESTOS COMPLETOS"/>
    <m/>
  </r>
  <r>
    <x v="1006"/>
    <x v="1"/>
    <x v="15"/>
    <s v="SI"/>
    <s v="CATERPILLAR"/>
    <x v="5"/>
    <s v="RH"/>
    <s v="EQ6109"/>
    <n v="2520471"/>
    <s v="SAP4656308"/>
    <n v="7429"/>
    <n v="10000"/>
    <s v="ID S251028-1"/>
    <s v="NO"/>
    <s v="EG07-016436"/>
    <d v="2025-07-31T00:00:00"/>
    <s v="LUIS HUERTA"/>
    <d v="2025-08-01T00:00:00"/>
    <m/>
    <s v="-"/>
    <n v="-6"/>
    <s v="345425-E"/>
    <d v="2025-08-07T00:00:00"/>
    <x v="179"/>
    <n v="7"/>
    <d v="2025-08-07T00:00:00"/>
    <n v="14"/>
    <s v="345425-C"/>
    <n v="4587.91"/>
    <d v="2025-08-21T00:00:00"/>
    <n v="15"/>
    <d v="2025-08-14T00:00:00"/>
    <s v="C003431420"/>
    <m/>
    <d v="2025-08-27T00:00:00"/>
    <x v="253"/>
    <s v="EN TIEMPO"/>
    <n v="1"/>
    <s v="345425-IF"/>
    <s v="EG07-002513"/>
    <s v="F001-002704"/>
    <d v="2025-09-12T00:00:00"/>
    <n v="28"/>
    <x v="1"/>
    <n v="21"/>
    <x v="1"/>
    <m/>
    <m/>
    <m/>
    <m/>
    <m/>
    <m/>
    <m/>
    <s v="REPUESTOS COMPLETOS"/>
    <m/>
  </r>
  <r>
    <x v="1007"/>
    <x v="0"/>
    <x v="12"/>
    <s v="SI"/>
    <s v="KOMATSU"/>
    <x v="3"/>
    <m/>
    <s v="HT042"/>
    <s v="EM0241"/>
    <s v="TRENV00017761"/>
    <m/>
    <n v="16000"/>
    <n v="101246939"/>
    <s v="NO"/>
    <s v="TL02-001878"/>
    <d v="2025-08-11T00:00:00"/>
    <s v="LUIS HUERTA"/>
    <d v="2025-08-04T00:00:00"/>
    <m/>
    <s v="-"/>
    <n v="-14"/>
    <s v="345525-E"/>
    <d v="2025-08-18T00:00:00"/>
    <x v="180"/>
    <n v="1"/>
    <d v="2025-08-18T00:00:00"/>
    <n v="8"/>
    <s v="345525-C"/>
    <s v="$4,583.14"/>
    <d v="2025-09-01T00:00:00"/>
    <n v="15"/>
    <d v="2025-08-08T00:00:00"/>
    <n v="4400635172"/>
    <m/>
    <d v="2025-09-11T00:00:00"/>
    <x v="286"/>
    <s v="EN TIEMPO"/>
    <n v="11"/>
    <s v="345525-IF"/>
    <s v="EG07-002547"/>
    <s v="F001-002740"/>
    <d v="2025-10-10T00:00:00"/>
    <n v="32"/>
    <x v="1"/>
    <n v="-2"/>
    <x v="1"/>
    <m/>
    <m/>
    <m/>
    <m/>
    <m/>
    <m/>
    <m/>
    <s v="REPUESTOS COMPLETOS"/>
    <m/>
  </r>
  <r>
    <x v="1008"/>
    <x v="0"/>
    <x v="5"/>
    <s v="SI"/>
    <s v="KOMATSU"/>
    <x v="3"/>
    <m/>
    <s v="HT021"/>
    <s v="EM8844"/>
    <s v="TRENV00017572"/>
    <m/>
    <n v="38000"/>
    <n v="101256425"/>
    <s v="NO"/>
    <s v="TL02-001878"/>
    <d v="2025-08-11T00:00:00"/>
    <s v="LUIS HUERTA"/>
    <d v="2025-08-04T00:00:00"/>
    <m/>
    <s v="-"/>
    <n v="-14"/>
    <s v="345625-E"/>
    <d v="2025-08-18T00:00:00"/>
    <x v="180"/>
    <n v="1"/>
    <d v="2025-08-18T00:00:00"/>
    <n v="8"/>
    <s v="345625-C"/>
    <n v="18647.23"/>
    <d v="2025-09-01T00:00:00"/>
    <n v="15"/>
    <d v="2025-08-26T00:00:00"/>
    <n v="4400635173"/>
    <m/>
    <d v="2025-10-10T00:00:00"/>
    <x v="258"/>
    <s v="EN TIEMPO"/>
    <n v="40"/>
    <s v="345625-IF"/>
    <s v="EG07-002621"/>
    <s v="F001-002747"/>
    <d v="2025-10-17T00:00:00"/>
    <n v="61"/>
    <x v="1"/>
    <n v="16"/>
    <x v="1"/>
    <m/>
    <m/>
    <m/>
    <m/>
    <m/>
    <m/>
    <m/>
    <s v="REPUESTOS COMPLETOS"/>
    <m/>
  </r>
  <r>
    <x v="1009"/>
    <x v="0"/>
    <x v="12"/>
    <s v="SI"/>
    <s v="KOMATSU"/>
    <x v="3"/>
    <m/>
    <s v="HT009"/>
    <s v="EM0421"/>
    <s v="TRENV00018058"/>
    <m/>
    <n v="16000"/>
    <n v="101231953"/>
    <s v="NO"/>
    <s v="TL04-00004917"/>
    <d v="2025-08-07T00:00:00"/>
    <s v="LUIS HUERTA"/>
    <d v="2025-08-08T00:00:00"/>
    <m/>
    <s v="-"/>
    <n v="0"/>
    <s v="345725-E"/>
    <d v="2025-08-08T00:00:00"/>
    <x v="181"/>
    <n v="7"/>
    <d v="2025-08-11T00:00:00"/>
    <n v="11"/>
    <s v="345725-C"/>
    <n v="2523.14"/>
    <d v="2025-08-19T00:00:00"/>
    <n v="9"/>
    <d v="2025-08-08T00:00:00"/>
    <n v="4400636883"/>
    <m/>
    <d v="2025-08-26T00:00:00"/>
    <x v="288"/>
    <s v="EN TIEMPO"/>
    <n v="8"/>
    <s v="345625-IF"/>
    <s v="EG07-002516"/>
    <s v="F001-002716"/>
    <d v="2025-09-19T00:00:00"/>
    <n v="26"/>
    <x v="1"/>
    <n v="8"/>
    <x v="1"/>
    <m/>
    <m/>
    <m/>
    <m/>
    <m/>
    <m/>
    <m/>
    <s v="REPUESTOS COMPLETOS"/>
    <m/>
  </r>
  <r>
    <x v="1010"/>
    <x v="0"/>
    <x v="12"/>
    <s v="SI"/>
    <s v="KOMATSU"/>
    <x v="3"/>
    <m/>
    <s v="HT009"/>
    <s v="EM0421"/>
    <s v="TRENV00018034"/>
    <m/>
    <n v="16000"/>
    <n v="101252078"/>
    <s v="NO"/>
    <s v="TL04-00004917"/>
    <d v="2025-08-07T00:00:00"/>
    <s v="LUIS HUERTA"/>
    <d v="2025-08-08T00:00:00"/>
    <m/>
    <s v="-"/>
    <n v="0"/>
    <s v="345825-E"/>
    <d v="2025-08-08T00:00:00"/>
    <x v="181"/>
    <n v="7"/>
    <d v="2025-08-11T00:00:00"/>
    <n v="11"/>
    <s v="345825-C"/>
    <n v="2523.14"/>
    <m/>
    <s v=""/>
    <d v="2025-08-08T00:00:00"/>
    <n v="4400636882"/>
    <m/>
    <m/>
    <x v="0"/>
    <s v=""/>
    <s v=""/>
    <m/>
    <m/>
    <m/>
    <m/>
    <n v="168"/>
    <x v="4"/>
    <n v="8"/>
    <x v="1"/>
    <m/>
    <m/>
    <m/>
    <m/>
    <m/>
    <m/>
    <m/>
    <m/>
    <m/>
  </r>
  <r>
    <x v="1011"/>
    <x v="0"/>
    <x v="12"/>
    <s v="SI"/>
    <s v="KOMATSU"/>
    <x v="3"/>
    <m/>
    <s v="HT036"/>
    <s v="EM0421"/>
    <s v="TRENV00018127"/>
    <m/>
    <n v="16000"/>
    <n v="101314293"/>
    <s v="NO"/>
    <s v="TL04-00004917"/>
    <d v="2025-08-07T00:00:00"/>
    <s v="LUIS HUERTA"/>
    <d v="2025-08-08T00:00:00"/>
    <m/>
    <s v="-"/>
    <n v="0"/>
    <s v="345925-E"/>
    <d v="2025-08-08T00:00:00"/>
    <x v="181"/>
    <n v="7"/>
    <d v="2025-08-11T00:00:00"/>
    <n v="11"/>
    <s v="345925-C"/>
    <n v="3523.14"/>
    <d v="2025-08-17T00:00:00"/>
    <n v="7"/>
    <d v="2025-08-14T00:00:00"/>
    <n v="4400636881"/>
    <m/>
    <d v="2025-09-04T00:00:00"/>
    <x v="285"/>
    <s v="EN TIEMPO"/>
    <n v="19"/>
    <s v="345925-IF"/>
    <s v="EG07-002539"/>
    <s v="F001-002717"/>
    <d v="2025-09-19T00:00:00"/>
    <n v="35"/>
    <x v="1"/>
    <n v="14"/>
    <x v="4"/>
    <m/>
    <m/>
    <m/>
    <m/>
    <m/>
    <m/>
    <m/>
    <s v="REPUESTOS COMPLETOS"/>
    <m/>
  </r>
  <r>
    <x v="1012"/>
    <x v="0"/>
    <x v="12"/>
    <s v="SI"/>
    <s v="KOMATSU"/>
    <x v="3"/>
    <m/>
    <s v="HT036"/>
    <s v="EM0421"/>
    <s v="TRENV00018305"/>
    <m/>
    <n v="16000"/>
    <n v="101314621"/>
    <s v="NO"/>
    <s v="TL04-00004917"/>
    <d v="2025-08-07T00:00:00"/>
    <s v="LUIS HUERTA"/>
    <d v="2025-08-08T00:00:00"/>
    <m/>
    <s v="-"/>
    <n v="0"/>
    <s v="346025-E"/>
    <d v="2025-08-08T00:00:00"/>
    <x v="181"/>
    <n v="7"/>
    <d v="2025-08-18T00:00:00"/>
    <n v="18"/>
    <s v="346025-C"/>
    <n v="2303.14"/>
    <d v="2025-09-01T00:00:00"/>
    <n v="15"/>
    <d v="2025-08-14T00:00:00"/>
    <n v="4400636884"/>
    <m/>
    <d v="2025-09-04T00:00:00"/>
    <x v="285"/>
    <s v="EN TIEMPO"/>
    <n v="4"/>
    <s v="346025-IF"/>
    <s v="EG07-002540"/>
    <s v="F001-002718"/>
    <d v="2025-09-19T00:00:00"/>
    <n v="35"/>
    <x v="1"/>
    <n v="14"/>
    <x v="4"/>
    <m/>
    <m/>
    <m/>
    <m/>
    <m/>
    <m/>
    <m/>
    <s v="REPUESTOS COMPLETOS"/>
    <m/>
  </r>
  <r>
    <x v="1013"/>
    <x v="0"/>
    <x v="12"/>
    <s v="SI"/>
    <s v="KOMATSU"/>
    <x v="3"/>
    <m/>
    <s v="HT041"/>
    <s v="EM0421"/>
    <s v="TRENV00017849"/>
    <m/>
    <n v="16000"/>
    <n v="101274295"/>
    <s v="NO"/>
    <s v="TL04-00004917"/>
    <d v="2025-08-07T00:00:00"/>
    <s v="LUIS HUERTA"/>
    <d v="2025-08-08T00:00:00"/>
    <m/>
    <s v="-"/>
    <n v="0"/>
    <s v="346125-E"/>
    <d v="2025-08-08T00:00:00"/>
    <x v="181"/>
    <n v="7"/>
    <d v="2025-08-11T00:00:00"/>
    <n v="11"/>
    <s v="346125-C"/>
    <n v="2523.14"/>
    <d v="2025-08-19T00:00:00"/>
    <n v="9"/>
    <d v="2025-08-14T00:00:00"/>
    <n v="4400635462"/>
    <m/>
    <d v="2025-09-02T00:00:00"/>
    <x v="272"/>
    <s v="EN TIEMPO"/>
    <n v="15"/>
    <s v="346125-IF"/>
    <s v="EG07-002531"/>
    <s v="F001-002714"/>
    <d v="2025-09-19T00:00:00"/>
    <n v="33"/>
    <x v="1"/>
    <n v="14"/>
    <x v="1"/>
    <m/>
    <m/>
    <m/>
    <m/>
    <m/>
    <m/>
    <m/>
    <s v="REPUESTOS COMPLETOS"/>
    <m/>
  </r>
  <r>
    <x v="1014"/>
    <x v="0"/>
    <x v="15"/>
    <s v="SI"/>
    <s v="CATERPILLAR"/>
    <x v="13"/>
    <s v="LH"/>
    <s v="RT009"/>
    <n v="5025819"/>
    <s v="TRENV00018308"/>
    <m/>
    <n v="15000"/>
    <n v="101034531"/>
    <s v="NO"/>
    <s v="TL04-00004917"/>
    <d v="2025-08-07T00:00:00"/>
    <s v="LUIS HUERTA"/>
    <d v="2025-08-08T00:00:00"/>
    <m/>
    <s v="-"/>
    <n v="0"/>
    <s v="346225-E"/>
    <d v="2025-08-08T00:00:00"/>
    <x v="181"/>
    <n v="7"/>
    <d v="2025-08-18T00:00:00"/>
    <n v="18"/>
    <s v="346225-C"/>
    <n v="7677.63"/>
    <d v="2025-09-01T00:00:00"/>
    <n v="15"/>
    <d v="2025-08-26T00:00:00"/>
    <n v="4400637046"/>
    <m/>
    <d v="2025-10-06T00:00:00"/>
    <x v="258"/>
    <s v="DEMORA"/>
    <n v="40"/>
    <s v="346225-IF"/>
    <s v="EG07-002618"/>
    <s v="F001-002748"/>
    <d v="2025-10-17T00:00:00"/>
    <n v="71"/>
    <x v="1"/>
    <n v="26"/>
    <x v="4"/>
    <m/>
    <m/>
    <m/>
    <m/>
    <m/>
    <m/>
    <m/>
    <m/>
    <m/>
  </r>
  <r>
    <x v="1015"/>
    <x v="0"/>
    <x v="8"/>
    <s v="SI"/>
    <s v="CATERPILLAR"/>
    <x v="9"/>
    <s v="LH"/>
    <s v="CR001"/>
    <n v="2643233"/>
    <s v="TRENV00018025"/>
    <m/>
    <m/>
    <n v="101207605"/>
    <s v="NO"/>
    <s v="TL04-00004917"/>
    <d v="2025-08-07T00:00:00"/>
    <s v="LUIS HUERTA"/>
    <d v="2025-08-05T00:00:00"/>
    <d v="2025-08-21T00:00:00"/>
    <n v="16"/>
    <n v="-2"/>
    <s v="346325-E"/>
    <d v="2025-08-07T00:00:00"/>
    <x v="181"/>
    <n v="7"/>
    <d v="2025-08-11T00:00:00"/>
    <n v="11"/>
    <s v="346325-C"/>
    <n v="2118.4299999999998"/>
    <d v="2025-08-19T00:00:00"/>
    <n v="9"/>
    <d v="2025-08-26T00:00:00"/>
    <n v="4400635884"/>
    <m/>
    <d v="2025-09-12T00:00:00"/>
    <x v="281"/>
    <s v="DEMORA"/>
    <n v="31"/>
    <s v="346325-IF"/>
    <s v="EG07-002572"/>
    <s v="F001-002724"/>
    <d v="2025-10-03T00:00:00"/>
    <n v="49"/>
    <x v="1"/>
    <n v="26"/>
    <x v="1"/>
    <m/>
    <m/>
    <m/>
    <m/>
    <m/>
    <m/>
    <m/>
    <m/>
    <m/>
  </r>
  <r>
    <x v="1016"/>
    <x v="0"/>
    <x v="8"/>
    <s v="NO"/>
    <s v="CATERPILLAR"/>
    <x v="9"/>
    <s v="RH"/>
    <s v="CR001"/>
    <n v="1515171"/>
    <s v="TRENV00018121"/>
    <m/>
    <m/>
    <n v="101214827"/>
    <s v="NO"/>
    <s v="TL04-00004917"/>
    <d v="2025-08-06T00:00:00"/>
    <s v="LUIS HUERTA"/>
    <d v="2025-08-05T00:00:00"/>
    <m/>
    <s v="-"/>
    <n v="-2"/>
    <s v="346425-E"/>
    <d v="2025-08-07T00:00:00"/>
    <x v="181"/>
    <n v="6"/>
    <d v="2025-08-11T00:00:00"/>
    <n v="11"/>
    <s v="346425-C"/>
    <n v="2418.4299999999998"/>
    <d v="2025-08-19T00:00:00"/>
    <n v="9"/>
    <d v="2025-08-26T00:00:00"/>
    <n v="4400635874"/>
    <m/>
    <d v="2025-09-12T00:00:00"/>
    <x v="281"/>
    <s v="DEMORA"/>
    <n v="31"/>
    <s v="346425-IF"/>
    <s v="EG07-002571"/>
    <s v="F001-002725"/>
    <d v="2025-10-03T00:00:00"/>
    <n v="49"/>
    <x v="1"/>
    <n v="26"/>
    <x v="1"/>
    <m/>
    <m/>
    <m/>
    <m/>
    <m/>
    <m/>
    <m/>
    <m/>
    <m/>
  </r>
  <r>
    <x v="1017"/>
    <x v="0"/>
    <x v="2"/>
    <s v="SI"/>
    <s v="CATERPILLAR"/>
    <x v="17"/>
    <m/>
    <s v="EX003"/>
    <n v="3631685"/>
    <s v="TRENV00017734"/>
    <m/>
    <n v="12000"/>
    <n v="101307461"/>
    <s v="SI"/>
    <s v="TL04-00004917"/>
    <d v="2025-08-08T00:00:00"/>
    <s v="LUIS HUERTA"/>
    <d v="2025-08-08T00:00:00"/>
    <m/>
    <s v="-"/>
    <n v="0"/>
    <s v="346525-E"/>
    <d v="2025-08-08T00:00:00"/>
    <x v="181"/>
    <n v="8"/>
    <d v="2025-08-18T00:00:00"/>
    <n v="18"/>
    <s v="346525-C"/>
    <n v="23532.77"/>
    <d v="2025-09-16T00:00:00"/>
    <n v="30"/>
    <d v="2025-08-29T00:00:00"/>
    <n v="4400635459"/>
    <m/>
    <d v="2025-09-16T00:00:00"/>
    <x v="289"/>
    <s v="EN TIEMPO"/>
    <n v="1"/>
    <s v="346525-IF"/>
    <s v="EG07-002563"/>
    <s v="F001-002715"/>
    <d v="2025-09-19T00:00:00"/>
    <n v="47"/>
    <x v="1"/>
    <n v="29"/>
    <x v="4"/>
    <m/>
    <m/>
    <m/>
    <m/>
    <m/>
    <m/>
    <m/>
    <m/>
    <m/>
  </r>
  <r>
    <x v="1018"/>
    <x v="0"/>
    <x v="51"/>
    <s v="SI"/>
    <s v="KOMATSU"/>
    <x v="3"/>
    <s v="LH"/>
    <s v="HT021"/>
    <s v="58F3240013SERV"/>
    <s v="TRENV00017566"/>
    <m/>
    <n v="22000"/>
    <n v="101304475"/>
    <s v="NO"/>
    <s v="TL04-00004917"/>
    <d v="2025-08-08T00:00:00"/>
    <s v="LUIS HUERTA"/>
    <m/>
    <m/>
    <s v="-"/>
    <n v="-45931"/>
    <s v="346625-E"/>
    <d v="2025-10-01T00:00:00"/>
    <x v="181"/>
    <n v="8"/>
    <d v="2025-10-01T00:00:00"/>
    <n v="62"/>
    <s v="346625-C"/>
    <n v="39750"/>
    <d v="2025-10-13T00:00:00"/>
    <n v="13"/>
    <m/>
    <n v="4400636840"/>
    <m/>
    <d v="2025-10-17T00:00:00"/>
    <x v="290"/>
    <s v="DEMORA"/>
    <n v="16"/>
    <s v="346625-IF"/>
    <s v="EG07-002662"/>
    <s v="F001-002789"/>
    <d v="2025-11-07T00:00:00"/>
    <n v="89"/>
    <x v="1"/>
    <n v="168"/>
    <x v="1"/>
    <m/>
    <m/>
    <m/>
    <m/>
    <m/>
    <m/>
    <m/>
    <s v="revisar ot anterior "/>
    <m/>
  </r>
  <r>
    <x v="1019"/>
    <x v="0"/>
    <x v="52"/>
    <s v="SI"/>
    <s v="KOMATSU"/>
    <x v="3"/>
    <s v="LH"/>
    <s v="HT021"/>
    <s v="XB3916"/>
    <s v="TRENV00017569"/>
    <n v="0"/>
    <n v="22000"/>
    <n v="101204476"/>
    <s v="NO"/>
    <s v="TL04-00004917"/>
    <d v="2025-08-24T00:00:00"/>
    <s v="LUIS HUERTA"/>
    <d v="2025-08-20T00:00:00"/>
    <m/>
    <s v="-"/>
    <n v="-8"/>
    <s v="346725-E"/>
    <d v="2025-08-28T00:00:00"/>
    <x v="181"/>
    <n v="24"/>
    <d v="2025-08-28T00:00:00"/>
    <n v="28"/>
    <s v="346725-C"/>
    <n v="0"/>
    <d v="2025-08-28T00:00:00"/>
    <n v="1"/>
    <d v="2025-09-03T00:00:00"/>
    <n v="4400636829"/>
    <m/>
    <d v="2025-10-17T00:00:00"/>
    <x v="290"/>
    <s v="DEMORA"/>
    <n v="62"/>
    <s v="346725-IF"/>
    <s v="EG07-002663"/>
    <m/>
    <d v="2025-11-07T00:00:00"/>
    <n v="89"/>
    <x v="1"/>
    <n v="34"/>
    <x v="1"/>
    <m/>
    <m/>
    <m/>
    <m/>
    <m/>
    <m/>
    <m/>
    <m/>
    <m/>
  </r>
  <r>
    <x v="1020"/>
    <x v="0"/>
    <x v="51"/>
    <s v="SI"/>
    <s v="KOMATSU"/>
    <x v="3"/>
    <s v="LH"/>
    <s v="HT019"/>
    <s v="58F3240013SERV"/>
    <s v="TRENV00018052"/>
    <m/>
    <n v="22000"/>
    <n v="101269896"/>
    <s v="NO"/>
    <s v="TL04-00004917"/>
    <d v="2025-08-20T00:00:00"/>
    <s v="LUIS HUERTA"/>
    <d v="2025-08-05T00:00:00"/>
    <d v="2025-08-20T00:00:00"/>
    <n v="15"/>
    <n v="0"/>
    <s v="346825-E"/>
    <d v="2025-08-05T00:00:00"/>
    <x v="181"/>
    <n v="20"/>
    <d v="2025-08-28T00:00:00"/>
    <n v="28"/>
    <s v="346825-C"/>
    <n v="39750"/>
    <d v="2025-09-09T00:00:00"/>
    <n v="13"/>
    <d v="2025-10-02T00:00:00"/>
    <n v="4400636886"/>
    <m/>
    <d v="2025-10-24T00:00:00"/>
    <x v="280"/>
    <s v="DEMORA"/>
    <n v="56"/>
    <s v="346825-IF"/>
    <s v="EG07-002682"/>
    <s v="F001-002790"/>
    <d v="2025-11-07T00:00:00"/>
    <n v="95"/>
    <x v="1"/>
    <n v="63"/>
    <x v="1"/>
    <m/>
    <m/>
    <m/>
    <m/>
    <m/>
    <m/>
    <m/>
    <m/>
    <m/>
  </r>
  <r>
    <x v="1021"/>
    <x v="0"/>
    <x v="52"/>
    <s v="SI"/>
    <s v="KOMATSU"/>
    <x v="3"/>
    <s v="LH"/>
    <s v="HT019"/>
    <s v="XB3916"/>
    <s v="TRENV00018055"/>
    <m/>
    <n v="22000"/>
    <n v="101269897"/>
    <s v="NO"/>
    <s v="TL04-00004917"/>
    <d v="2025-08-11T00:00:00"/>
    <s v="LUIS HUERTA"/>
    <d v="2025-08-20T00:00:00"/>
    <d v="2025-08-20T00:00:00"/>
    <n v="0"/>
    <n v="0"/>
    <s v="346925-E"/>
    <d v="2025-08-20T00:00:00"/>
    <x v="181"/>
    <n v="11"/>
    <d v="2025-08-28T00:00:00"/>
    <n v="28"/>
    <s v="346925-C"/>
    <n v="15604.18"/>
    <d v="2025-09-09T00:00:00"/>
    <n v="13"/>
    <d v="2025-09-10T00:00:00"/>
    <n v="4400636887"/>
    <m/>
    <d v="2025-10-24T00:00:00"/>
    <x v="280"/>
    <s v="DEMORA"/>
    <n v="56"/>
    <s v="346925-IF"/>
    <s v="EG07-002683"/>
    <s v="F001-002791"/>
    <d v="2025-11-07T00:00:00"/>
    <n v="95"/>
    <x v="1"/>
    <n v="41"/>
    <x v="1"/>
    <m/>
    <m/>
    <m/>
    <m/>
    <m/>
    <m/>
    <m/>
    <m/>
    <m/>
  </r>
  <r>
    <x v="1022"/>
    <x v="1"/>
    <x v="8"/>
    <s v="NO"/>
    <s v="KOMATSU"/>
    <x v="43"/>
    <s v="RH"/>
    <s v="EQ6112"/>
    <s v="7070-10-F521"/>
    <s v="SAP4270802"/>
    <n v="17275"/>
    <n v="12000"/>
    <s v="ID S251063-2"/>
    <s v="NO"/>
    <s v="EG07-016566"/>
    <d v="2025-08-06T00:00:00"/>
    <s v="LUIS HUERTA"/>
    <d v="2025-08-08T00:00:00"/>
    <m/>
    <s v="-"/>
    <n v="-17"/>
    <s v="347025-E"/>
    <d v="2025-08-25T00:00:00"/>
    <x v="182"/>
    <n v="3"/>
    <d v="2025-08-19T00:00:00"/>
    <n v="16"/>
    <s v="347025-C"/>
    <n v="7028.67"/>
    <d v="2025-09-03T00:00:00"/>
    <n v="16"/>
    <d v="2025-08-14T00:00:00"/>
    <s v="C003469876"/>
    <m/>
    <d v="2025-09-03T00:00:00"/>
    <x v="274"/>
    <s v="DEMORA"/>
    <n v="7"/>
    <s v="347025-IF"/>
    <s v="EG07-002545"/>
    <s v="F001-002705"/>
    <d v="2025-09-12T00:00:00"/>
    <n v="37"/>
    <x v="1"/>
    <n v="11"/>
    <x v="1"/>
    <m/>
    <m/>
    <m/>
    <m/>
    <m/>
    <m/>
    <m/>
    <s v="REPUESTOS COMPLETOS"/>
    <m/>
  </r>
  <r>
    <x v="1023"/>
    <x v="1"/>
    <x v="31"/>
    <s v="SI"/>
    <s v="CATERPILLAR"/>
    <x v="11"/>
    <s v="RH"/>
    <s v="EQ7112"/>
    <n v="1170836"/>
    <s v="SAP4694666"/>
    <n v="12439"/>
    <n v="21000"/>
    <s v="ID S251063-3"/>
    <s v="NO"/>
    <s v="EG07-016566"/>
    <d v="2025-08-26T00:00:00"/>
    <s v="LUIS HUERTA"/>
    <d v="2025-08-26T00:00:00"/>
    <m/>
    <s v="-"/>
    <n v="-15"/>
    <s v="347125-E"/>
    <d v="2025-09-10T00:00:00"/>
    <x v="182"/>
    <n v="23"/>
    <d v="2025-09-10T00:00:00"/>
    <n v="38"/>
    <s v="347125-C"/>
    <n v="1829.5"/>
    <d v="2025-09-18T00:00:00"/>
    <n v="9"/>
    <d v="2025-09-09T00:00:00"/>
    <s v="C003513699"/>
    <m/>
    <d v="2025-10-01T00:00:00"/>
    <x v="282"/>
    <s v="EN TIEMPO"/>
    <n v="14"/>
    <s v="347125-IF"/>
    <s v="EG07-002596"/>
    <s v="F001-002755"/>
    <d v="2025-10-17T00:00:00"/>
    <n v="59"/>
    <x v="1"/>
    <n v="37"/>
    <x v="1"/>
    <m/>
    <m/>
    <m/>
    <m/>
    <m/>
    <m/>
    <m/>
    <s v="FALTA REQUERIMIENTO"/>
    <m/>
  </r>
  <r>
    <x v="1024"/>
    <x v="1"/>
    <x v="9"/>
    <s v="SI"/>
    <s v="CATERPILLAR"/>
    <x v="11"/>
    <s v="RH"/>
    <s v="EQ7107"/>
    <s v="605-8794"/>
    <s v="SAP4390043"/>
    <n v="18216"/>
    <n v="15000"/>
    <s v="ID S251063-4"/>
    <s v="NO"/>
    <s v="EG07-016566"/>
    <d v="2025-08-08T00:00:00"/>
    <s v="LUIS HUERTA"/>
    <d v="2025-08-08T00:00:00"/>
    <m/>
    <s v="-"/>
    <n v="-17"/>
    <s v="347225-E"/>
    <d v="2025-08-25T00:00:00"/>
    <x v="182"/>
    <n v="5"/>
    <d v="2025-08-19T00:00:00"/>
    <n v="16"/>
    <s v="347225-C"/>
    <n v="1871.95"/>
    <d v="2025-09-03T00:00:00"/>
    <n v="16"/>
    <d v="2025-08-14T00:00:00"/>
    <s v="C003469904"/>
    <m/>
    <d v="2025-09-11T00:00:00"/>
    <x v="286"/>
    <s v="EN TIEMPO"/>
    <n v="9"/>
    <s v="347225-IF"/>
    <s v="EG07-002548"/>
    <s v="F001-002728"/>
    <d v="2025-10-03T00:00:00"/>
    <n v="39"/>
    <x v="1"/>
    <n v="11"/>
    <x v="1"/>
    <m/>
    <m/>
    <m/>
    <m/>
    <m/>
    <m/>
    <m/>
    <s v="REPUESTOS COMPLETOS"/>
    <m/>
  </r>
  <r>
    <x v="1025"/>
    <x v="1"/>
    <x v="15"/>
    <s v="SI"/>
    <s v="KOMATSU"/>
    <x v="43"/>
    <s v="RH"/>
    <s v="EQ6112"/>
    <s v="707-G300-180SG"/>
    <s v="SAP4270747"/>
    <n v="17275"/>
    <n v="12000"/>
    <s v="ID S251063-5"/>
    <s v="NO"/>
    <s v="EG07-016566"/>
    <d v="2025-08-08T00:00:00"/>
    <s v="LUIS HUERTA"/>
    <d v="2025-08-08T00:00:00"/>
    <m/>
    <s v="-"/>
    <n v="-17"/>
    <s v="347325-E"/>
    <d v="2025-08-25T00:00:00"/>
    <x v="182"/>
    <n v="5"/>
    <d v="2025-08-19T00:00:00"/>
    <n v="16"/>
    <s v="347325-C"/>
    <n v="10128.370000000001"/>
    <d v="2025-09-09T00:00:00"/>
    <n v="22"/>
    <d v="2025-08-14T00:00:00"/>
    <s v="C003483909"/>
    <m/>
    <d v="2025-08-26T00:00:00"/>
    <x v="274"/>
    <s v="DEMORA"/>
    <n v="1"/>
    <s v="347325-IF"/>
    <s v="EG07-002544"/>
    <s v="F001-002707"/>
    <d v="2025-09-12T00:00:00"/>
    <n v="37"/>
    <x v="1"/>
    <n v="11"/>
    <x v="1"/>
    <m/>
    <m/>
    <m/>
    <m/>
    <m/>
    <m/>
    <m/>
    <s v="REPUESTOS COMPLETOS, CONFIRMAR BARRA"/>
    <m/>
  </r>
  <r>
    <x v="1026"/>
    <x v="1"/>
    <x v="15"/>
    <s v="SI"/>
    <s v="KOMATSU"/>
    <x v="43"/>
    <s v="LH"/>
    <s v="EQ6112"/>
    <s v="707-G300-180SG"/>
    <s v="SAP4270746"/>
    <n v="17275"/>
    <n v="12000"/>
    <s v="ID S251063-6"/>
    <s v="NO"/>
    <s v="EG07-016566"/>
    <d v="2025-08-08T00:00:00"/>
    <s v="LUIS HUERTA"/>
    <d v="2025-08-08T00:00:00"/>
    <m/>
    <s v="-"/>
    <n v="-17"/>
    <s v="347425-E"/>
    <d v="2025-08-25T00:00:00"/>
    <x v="182"/>
    <n v="5"/>
    <d v="2025-08-19T00:00:00"/>
    <n v="16"/>
    <s v="347425-C"/>
    <n v="10278.370000000001"/>
    <d v="2025-08-28T00:00:00"/>
    <n v="10"/>
    <d v="2025-08-14T00:00:00"/>
    <s v="C003452585"/>
    <s v="ALTA"/>
    <d v="2025-08-26T00:00:00"/>
    <x v="291"/>
    <s v="DEMORA"/>
    <n v="2"/>
    <s v="347425-IF"/>
    <s v="EG07-002522"/>
    <s v="F001-002708"/>
    <d v="2025-09-12T00:00:00"/>
    <n v="26"/>
    <x v="1"/>
    <n v="11"/>
    <x v="1"/>
    <m/>
    <m/>
    <m/>
    <m/>
    <m/>
    <m/>
    <m/>
    <s v="REPUESTOS COMPLETOS"/>
    <m/>
  </r>
  <r>
    <x v="1027"/>
    <x v="1"/>
    <x v="8"/>
    <s v="NO"/>
    <s v="KOMATSU"/>
    <x v="43"/>
    <s v="LH"/>
    <s v="EQ6112"/>
    <s v="7070-10-F521"/>
    <s v="SAP4270801"/>
    <n v="17275"/>
    <n v="12000"/>
    <s v="ID S251063-1"/>
    <s v="NO"/>
    <s v="EG07-016566"/>
    <d v="2025-08-08T00:00:00"/>
    <s v="LUIS HUERTA"/>
    <d v="2025-08-08T00:00:00"/>
    <m/>
    <s v="-"/>
    <n v="-17"/>
    <s v="347525-E"/>
    <d v="2025-08-25T00:00:00"/>
    <x v="182"/>
    <n v="5"/>
    <d v="2025-08-19T00:00:00"/>
    <n v="16"/>
    <s v="347525-C"/>
    <n v="6828.67"/>
    <d v="2025-09-03T00:00:00"/>
    <n v="16"/>
    <d v="2025-08-14T00:00:00"/>
    <s v="C003469866"/>
    <m/>
    <d v="2025-09-11T00:00:00"/>
    <x v="281"/>
    <s v="DEMORA"/>
    <n v="16"/>
    <s v="347525-IF"/>
    <s v="EG07-002570"/>
    <s v="F001-002729"/>
    <d v="2025-10-03T00:00:00"/>
    <n v="46"/>
    <x v="1"/>
    <n v="11"/>
    <x v="1"/>
    <m/>
    <m/>
    <m/>
    <m/>
    <m/>
    <m/>
    <m/>
    <s v="REPUESTOS COMPLETOS"/>
    <m/>
  </r>
  <r>
    <x v="1028"/>
    <x v="1"/>
    <x v="5"/>
    <s v="SI"/>
    <s v="KOMATSU"/>
    <x v="3"/>
    <s v="LH"/>
    <s v="EQ3113"/>
    <s v="EM8844"/>
    <s v="SAP3857450"/>
    <n v="32385"/>
    <n v="30000"/>
    <s v="ID S251113-1"/>
    <s v="NO"/>
    <s v="EG07-002470"/>
    <d v="2025-08-14T00:00:00"/>
    <s v="LUIS HUERTA"/>
    <d v="2025-08-20T00:00:00"/>
    <m/>
    <s v="-"/>
    <n v="-5"/>
    <s v="347625-E"/>
    <d v="2025-08-25T00:00:00"/>
    <x v="180"/>
    <n v="4"/>
    <d v="2025-08-25T00:00:00"/>
    <n v="15"/>
    <s v="347625-C"/>
    <n v="12049.68"/>
    <d v="2025-10-07T00:00:00"/>
    <n v="44"/>
    <d v="2025-08-28T00:00:00"/>
    <s v="C003568550"/>
    <m/>
    <d v="2025-10-10T00:00:00"/>
    <x v="258"/>
    <s v="EN TIEMPO"/>
    <n v="4"/>
    <s v="347625-IF"/>
    <s v="EG07-002624"/>
    <s v="F001-002756"/>
    <d v="2025-10-17T00:00:00"/>
    <n v="61"/>
    <x v="1"/>
    <n v="18"/>
    <x v="1"/>
    <m/>
    <m/>
    <m/>
    <m/>
    <m/>
    <m/>
    <m/>
    <s v="FALTA REQUERIMIENTO"/>
    <m/>
  </r>
  <r>
    <x v="1029"/>
    <x v="0"/>
    <x v="12"/>
    <s v="SI"/>
    <s v="KOMATSU"/>
    <x v="3"/>
    <m/>
    <s v="HT039"/>
    <s v="EM0421"/>
    <s v="TRENV00018761"/>
    <m/>
    <n v="16000"/>
    <n v="101237547"/>
    <s v="NO"/>
    <s v="TL02-00001973"/>
    <d v="2025-08-20T00:00:00"/>
    <s v="LUIS HUERTA"/>
    <d v="2025-08-20T00:00:00"/>
    <m/>
    <s v="-"/>
    <n v="-5"/>
    <s v="347725-E"/>
    <d v="2025-08-25T00:00:00"/>
    <x v="183"/>
    <n v="9"/>
    <d v="2025-08-25T00:00:00"/>
    <n v="14"/>
    <s v="347725-C"/>
    <n v="2553.14"/>
    <d v="2025-09-01T00:00:00"/>
    <n v="8"/>
    <d v="2025-08-30T00:00:00"/>
    <n v="4400640449"/>
    <m/>
    <d v="2025-09-18T00:00:00"/>
    <x v="281"/>
    <s v="EN TIEMPO"/>
    <n v="18"/>
    <s v="347725-IF"/>
    <s v="EG07-002568"/>
    <s v="F001-002726"/>
    <d v="2025-10-03T00:00:00"/>
    <n v="38"/>
    <x v="1"/>
    <n v="19"/>
    <x v="1"/>
    <m/>
    <m/>
    <m/>
    <m/>
    <m/>
    <m/>
    <m/>
    <s v="PENDIENTE DE RESPUESTA LOGISTICA"/>
    <m/>
  </r>
  <r>
    <x v="1030"/>
    <x v="1"/>
    <x v="31"/>
    <s v="SI"/>
    <s v="CATERPILLAR"/>
    <x v="11"/>
    <s v="RH"/>
    <s v="EQ7112"/>
    <n v="1170836"/>
    <s v="SAP4733221"/>
    <n v="214"/>
    <n v="21000"/>
    <s v="ID S251096-1"/>
    <s v="SI"/>
    <s v="EG07-016693"/>
    <d v="2025-08-22T00:00:00"/>
    <s v="LUIS HUERTA"/>
    <d v="2025-08-22T00:00:00"/>
    <m/>
    <s v="-"/>
    <n v="-14"/>
    <s v="347825-E"/>
    <d v="2025-09-05T00:00:00"/>
    <x v="180"/>
    <n v="12"/>
    <d v="2025-09-05T00:00:00"/>
    <n v="26"/>
    <s v="347825-C"/>
    <n v="1829.5"/>
    <d v="2025-09-12T00:00:00"/>
    <n v="8"/>
    <d v="2025-08-29T00:00:00"/>
    <s v="C003498920"/>
    <m/>
    <m/>
    <x v="292"/>
    <s v="DEMORA"/>
    <n v="14"/>
    <s v="347825-IF"/>
    <s v="EG07-002589"/>
    <s v="F001-002730"/>
    <d v="2025-10-03T00:00:00"/>
    <n v="46"/>
    <x v="1"/>
    <n v="19"/>
    <x v="4"/>
    <m/>
    <m/>
    <m/>
    <m/>
    <m/>
    <m/>
    <m/>
    <s v="FALTA REQUERIMIENTO"/>
    <m/>
  </r>
  <r>
    <x v="1031"/>
    <x v="1"/>
    <x v="15"/>
    <s v="SI"/>
    <s v="CATERPILLAR"/>
    <x v="5"/>
    <s v="LH"/>
    <s v="EQ6108"/>
    <n v="2520471"/>
    <s v="SAP4706959"/>
    <n v="6352"/>
    <n v="10000"/>
    <s v="ID S251096-2"/>
    <s v="NO"/>
    <s v="EG07-016693"/>
    <d v="2025-08-19T00:00:00"/>
    <s v="LUIS HUERTA"/>
    <d v="2025-08-18T00:00:00"/>
    <m/>
    <s v="-"/>
    <n v="-7"/>
    <s v="347925-E"/>
    <d v="2025-08-25T00:00:00"/>
    <x v="180"/>
    <n v="9"/>
    <d v="2025-08-25T00:00:00"/>
    <n v="15"/>
    <s v="347925-C"/>
    <n v="6822.13"/>
    <d v="2025-09-18T00:00:00"/>
    <n v="25"/>
    <d v="2025-09-02T00:00:00"/>
    <s v="C003513707"/>
    <m/>
    <m/>
    <x v="292"/>
    <s v="DEMORA"/>
    <n v="8"/>
    <s v="347925-IF"/>
    <s v="EG07-002590"/>
    <s v="F001-002731"/>
    <d v="2025-10-03T00:00:00"/>
    <n v="46"/>
    <x v="1"/>
    <n v="23"/>
    <x v="4"/>
    <m/>
    <m/>
    <m/>
    <m/>
    <m/>
    <m/>
    <m/>
    <s v="PENDIENTE DE RESPUESTA LOGISTICA"/>
    <m/>
  </r>
  <r>
    <x v="1032"/>
    <x v="1"/>
    <x v="15"/>
    <s v="SI"/>
    <s v="CATERPILLAR"/>
    <x v="5"/>
    <s v="RH"/>
    <s v="EQ6105"/>
    <n v="2520471"/>
    <s v="SAP4618640"/>
    <n v="3976"/>
    <n v="10000"/>
    <s v="ID S251096-3"/>
    <s v="SI"/>
    <s v="EG07-016693"/>
    <d v="2025-08-20T00:00:00"/>
    <s v="LUIS HUERTA"/>
    <d v="2025-08-20T00:00:00"/>
    <m/>
    <s v="-"/>
    <n v="-8"/>
    <s v="348025-E"/>
    <d v="2025-08-28T00:00:00"/>
    <x v="180"/>
    <n v="10"/>
    <d v="2025-08-29T00:00:00"/>
    <n v="19"/>
    <s v="348025-C"/>
    <n v="3661.94"/>
    <d v="2025-12-23T00:00:00"/>
    <n v="117"/>
    <d v="2025-08-29T00:00:00"/>
    <s v="C003808086"/>
    <m/>
    <d v="2025-12-30T00:00:00"/>
    <x v="293"/>
    <s v="EN TIEMPO"/>
    <n v="8"/>
    <s v="348025-IF"/>
    <s v="EG07-002845"/>
    <s v="F001-002890"/>
    <d v="2026-01-07T00:00:00"/>
    <n v="142"/>
    <x v="1"/>
    <n v="19"/>
    <x v="1"/>
    <m/>
    <m/>
    <m/>
    <m/>
    <m/>
    <m/>
    <m/>
    <m/>
    <m/>
  </r>
  <r>
    <x v="1033"/>
    <x v="1"/>
    <x v="8"/>
    <s v="SI"/>
    <s v="CATERPILLAR"/>
    <x v="5"/>
    <s v="RH"/>
    <s v="EQ6105"/>
    <n v="3672258"/>
    <s v="SAP4618661"/>
    <n v="7250"/>
    <n v="10000"/>
    <s v="ID S251096-4"/>
    <s v="NO"/>
    <s v="EG07-016693"/>
    <d v="2025-08-20T00:00:00"/>
    <s v="LUIS HUERTA"/>
    <d v="2025-08-21T00:00:00"/>
    <m/>
    <s v="-"/>
    <n v="-4"/>
    <s v="348125-E"/>
    <d v="2025-08-25T00:00:00"/>
    <x v="180"/>
    <n v="10"/>
    <d v="2025-08-25T00:00:00"/>
    <n v="15"/>
    <s v="348125-C"/>
    <n v="8067.39"/>
    <d v="2025-09-18T00:00:00"/>
    <n v="25"/>
    <d v="2025-09-15T00:00:00"/>
    <s v="C003516138"/>
    <m/>
    <m/>
    <x v="292"/>
    <s v="DEMORA"/>
    <n v="8"/>
    <s v="348125-IF"/>
    <s v="EG07-002591"/>
    <s v="F001-002732"/>
    <d v="2025-10-03T00:00:00"/>
    <n v="46"/>
    <x v="1"/>
    <n v="36"/>
    <x v="4"/>
    <m/>
    <m/>
    <m/>
    <m/>
    <m/>
    <m/>
    <m/>
    <s v="FALTA REQUERIMIENTO"/>
    <m/>
  </r>
  <r>
    <x v="1034"/>
    <x v="1"/>
    <x v="0"/>
    <s v="SI"/>
    <s v="CATERPILLAR"/>
    <x v="11"/>
    <m/>
    <s v="EQ7106"/>
    <n v="1412914"/>
    <s v="SAP4464069"/>
    <n v="14999"/>
    <n v="15000"/>
    <s v="ID S251102-1"/>
    <s v="NO"/>
    <s v="EG07-016693"/>
    <d v="2025-08-20T00:00:00"/>
    <s v="LUIS HUERTA"/>
    <d v="2025-08-21T00:00:00"/>
    <m/>
    <s v="-"/>
    <n v="-11"/>
    <s v="348225-E"/>
    <d v="2025-09-01T00:00:00"/>
    <x v="180"/>
    <n v="10"/>
    <d v="2025-09-01T00:00:00"/>
    <n v="22"/>
    <s v="348225-C"/>
    <n v="3488.71"/>
    <d v="2025-09-12T00:00:00"/>
    <n v="12"/>
    <d v="2025-09-05T00:00:00"/>
    <s v="C003498928"/>
    <m/>
    <m/>
    <x v="292"/>
    <s v="DEMORA"/>
    <n v="14"/>
    <s v="348225-IF"/>
    <s v="EG07-002592"/>
    <s v="F001-002733"/>
    <d v="2025-10-03T00:00:00"/>
    <n v="46"/>
    <x v="1"/>
    <n v="26"/>
    <x v="4"/>
    <m/>
    <m/>
    <m/>
    <m/>
    <m/>
    <m/>
    <m/>
    <s v="FALTA REQUERIMIENTO"/>
    <m/>
  </r>
  <r>
    <x v="1035"/>
    <x v="1"/>
    <x v="5"/>
    <s v="SI"/>
    <s v="KOMATSU"/>
    <x v="38"/>
    <s v="LH"/>
    <s v="EQ3151"/>
    <s v="EJ2176"/>
    <s v="SAP45411"/>
    <n v="10484"/>
    <n v="30000"/>
    <s v="ID S251086-1"/>
    <s v="NO"/>
    <s v="EG07-002469"/>
    <d v="2025-08-21T00:00:00"/>
    <s v="LUIS HUERTA"/>
    <d v="2025-08-22T00:00:00"/>
    <d v="2025-10-17T00:00:00"/>
    <n v="56"/>
    <n v="-6"/>
    <s v="348325-E"/>
    <d v="2025-08-28T00:00:00"/>
    <x v="184"/>
    <n v="9"/>
    <d v="2025-08-28T00:00:00"/>
    <n v="16"/>
    <s v="348325-C"/>
    <n v="8276.93"/>
    <d v="2025-10-07T00:00:00"/>
    <n v="41"/>
    <d v="2025-09-15T00:00:00"/>
    <s v="C003568503"/>
    <m/>
    <d v="2025-11-03T00:00:00"/>
    <x v="280"/>
    <s v="EN TIEMPO"/>
    <n v="28"/>
    <s v="348325-IF"/>
    <s v="EG07-002680"/>
    <s v="F001-002783"/>
    <d v="2025-11-07T00:00:00"/>
    <n v="83"/>
    <x v="1"/>
    <n v="34"/>
    <x v="1"/>
    <m/>
    <m/>
    <m/>
    <m/>
    <m/>
    <m/>
    <m/>
    <m/>
    <m/>
  </r>
  <r>
    <x v="1036"/>
    <x v="1"/>
    <x v="12"/>
    <s v="SI"/>
    <s v="CATERPILLAR"/>
    <x v="7"/>
    <s v="RH"/>
    <s v="EQ3085"/>
    <s v="9T-8912"/>
    <s v="SAP3847781"/>
    <n v="21646"/>
    <n v="18000"/>
    <s v="ID S251147-1"/>
    <s v="NO"/>
    <s v="EG07-002496"/>
    <d v="2025-08-20T00:00:00"/>
    <s v="LUIS HUERTA"/>
    <d v="2025-08-20T00:00:00"/>
    <m/>
    <s v="-"/>
    <n v="-5"/>
    <s v="348425-E"/>
    <d v="2025-08-25T00:00:00"/>
    <x v="185"/>
    <n v="3"/>
    <d v="2025-08-25T00:00:00"/>
    <n v="8"/>
    <s v="348425-C"/>
    <n v="8384.5499999999993"/>
    <d v="2025-10-07T00:00:00"/>
    <n v="44"/>
    <d v="2025-10-15T00:00:00"/>
    <s v="C003568581"/>
    <m/>
    <d v="2025-10-16T00:00:00"/>
    <x v="294"/>
    <s v="EN TIEMPO"/>
    <n v="10"/>
    <s v="348425-IF"/>
    <s v="EG07-002637"/>
    <s v="F001-002766"/>
    <d v="2025-10-24T00:00:00"/>
    <n v="60"/>
    <x v="1"/>
    <n v="59"/>
    <x v="1"/>
    <s v="FALTA REQUERIMIENTO"/>
    <m/>
    <m/>
    <m/>
    <m/>
    <m/>
    <m/>
    <s v="pendiente de ball stup"/>
    <m/>
  </r>
  <r>
    <x v="1037"/>
    <x v="1"/>
    <x v="12"/>
    <s v="SI"/>
    <s v="KOMATSU"/>
    <x v="3"/>
    <s v="RH"/>
    <s v="EQ3112"/>
    <s v="EM0421"/>
    <s v="SAP4695344"/>
    <n v="10951"/>
    <n v="16000"/>
    <s v="ID S251147-2"/>
    <s v="NO"/>
    <s v="EG07-002495"/>
    <d v="2025-08-20T00:00:00"/>
    <s v="LUIS HUERTA"/>
    <d v="2025-08-20T00:00:00"/>
    <m/>
    <s v="-"/>
    <n v="-5"/>
    <s v="348525-E"/>
    <d v="2025-08-25T00:00:00"/>
    <x v="185"/>
    <n v="3"/>
    <d v="2025-08-25T00:00:00"/>
    <n v="8"/>
    <s v="348525-C"/>
    <n v="2489.17"/>
    <d v="2025-10-07T00:00:00"/>
    <n v="44"/>
    <d v="2025-09-02T00:00:00"/>
    <s v="C003568591"/>
    <m/>
    <d v="2025-10-23T00:00:00"/>
    <x v="295"/>
    <s v="EN TIEMPO"/>
    <n v="17"/>
    <s v="348525-IF"/>
    <s v="EG07-002652"/>
    <s v="F001-002784"/>
    <d v="2025-11-07T00:00:00"/>
    <n v="67"/>
    <x v="1"/>
    <n v="16"/>
    <x v="1"/>
    <m/>
    <m/>
    <m/>
    <m/>
    <m/>
    <m/>
    <m/>
    <m/>
    <m/>
  </r>
  <r>
    <x v="1038"/>
    <x v="0"/>
    <x v="15"/>
    <s v="SI"/>
    <s v="CATERPILLAR"/>
    <x v="13"/>
    <s v="RH"/>
    <s v="RT009"/>
    <s v="502-5819"/>
    <s v="TRENV00019228"/>
    <m/>
    <n v="15000"/>
    <n v="101094532"/>
    <s v="NO"/>
    <s v="TL04-0005006"/>
    <d v="2025-09-15T00:00:00"/>
    <s v="RICARDO YANA"/>
    <d v="2025-09-15T00:00:00"/>
    <m/>
    <s v="-"/>
    <n v="-1"/>
    <s v="348625-E"/>
    <d v="2025-09-16T00:00:00"/>
    <x v="186"/>
    <n v="21"/>
    <d v="2025-09-16T00:00:00"/>
    <n v="22"/>
    <s v="348625-C"/>
    <n v="5095.22"/>
    <d v="2025-09-18T00:00:00"/>
    <n v="3"/>
    <m/>
    <n v="4400642433"/>
    <m/>
    <d v="2025-10-07T00:00:00"/>
    <x v="296"/>
    <s v="DEMORA"/>
    <n v="27"/>
    <s v="348625-IF"/>
    <s v="EG07-002630"/>
    <s v="F001-002767"/>
    <d v="2025-10-24T00:00:00"/>
    <n v="50"/>
    <x v="1"/>
    <n v="143"/>
    <x v="4"/>
    <m/>
    <m/>
    <m/>
    <m/>
    <m/>
    <m/>
    <m/>
    <m/>
    <m/>
  </r>
  <r>
    <x v="1039"/>
    <x v="0"/>
    <x v="2"/>
    <s v="SI"/>
    <s v="CATERPILLAR"/>
    <x v="17"/>
    <n v="1"/>
    <s v="EX004"/>
    <s v="363-1685"/>
    <s v="TRENV00019073"/>
    <m/>
    <n v="12000"/>
    <n v="101322481"/>
    <s v="NO"/>
    <s v="TL04-0005006"/>
    <d v="2025-09-04T00:00:00"/>
    <s v="LUIS HUERTA"/>
    <d v="2025-09-04T00:00:00"/>
    <d v="2025-10-21T00:00:00"/>
    <n v="47"/>
    <n v="-5"/>
    <s v="348725-E"/>
    <d v="2025-09-09T00:00:00"/>
    <x v="186"/>
    <n v="10"/>
    <d v="2025-09-09T00:00:00"/>
    <n v="15"/>
    <s v="348725-C"/>
    <n v="23532.77"/>
    <d v="2025-09-26T00:00:00"/>
    <n v="18"/>
    <d v="2025-09-17T00:00:00"/>
    <n v="4400642455"/>
    <s v="ALTA"/>
    <d v="2025-10-17T00:00:00"/>
    <x v="297"/>
    <s v="DEMORA"/>
    <n v="69"/>
    <s v="348725-IF"/>
    <s v="EG07-002769"/>
    <s v="F001-002586"/>
    <d v="2025-12-12T00:00:00"/>
    <n v="100"/>
    <x v="1"/>
    <n v="23"/>
    <x v="4"/>
    <m/>
    <m/>
    <m/>
    <m/>
    <m/>
    <m/>
    <m/>
    <m/>
    <m/>
  </r>
  <r>
    <x v="1040"/>
    <x v="0"/>
    <x v="28"/>
    <s v="SI"/>
    <s v="CATERPILLAR"/>
    <x v="18"/>
    <m/>
    <s v="CR011"/>
    <s v="317-002-1071"/>
    <s v="TRENV00019078"/>
    <m/>
    <m/>
    <n v="200979971"/>
    <s v="NO"/>
    <s v="TL04-0005006"/>
    <d v="2025-09-08T00:00:00"/>
    <s v="LUIS HUERTA"/>
    <d v="2025-09-08T00:00:00"/>
    <m/>
    <s v="-"/>
    <n v="-7"/>
    <s v="348825-E"/>
    <d v="2025-09-15T00:00:00"/>
    <x v="186"/>
    <n v="14"/>
    <d v="2025-09-15T00:00:00"/>
    <n v="21"/>
    <s v="348825-C"/>
    <n v="5042.6400000000003"/>
    <d v="2025-09-18T00:00:00"/>
    <n v="4"/>
    <d v="2025-09-30T00:00:00"/>
    <n v="4400642448"/>
    <m/>
    <d v="2025-10-13T00:00:00"/>
    <x v="298"/>
    <s v="DEMORA"/>
    <n v="34"/>
    <s v="348825-IF"/>
    <s v="EG07-002642"/>
    <s v="F001-002768"/>
    <d v="2025-10-24T00:00:00"/>
    <n v="57"/>
    <x v="1"/>
    <n v="36"/>
    <x v="4"/>
    <m/>
    <m/>
    <m/>
    <m/>
    <m/>
    <m/>
    <m/>
    <m/>
    <m/>
  </r>
  <r>
    <x v="1041"/>
    <x v="0"/>
    <x v="46"/>
    <s v="SI"/>
    <s v="CATERPILLAR"/>
    <x v="11"/>
    <m/>
    <s v="GR006"/>
    <n v="4421908"/>
    <s v="TRENV00019081"/>
    <m/>
    <n v="6000"/>
    <n v="101217548"/>
    <s v="NO"/>
    <s v="TL04-0005006"/>
    <d v="2025-09-09T00:00:00"/>
    <s v="TOMAS VILCA"/>
    <d v="2025-08-26T00:00:00"/>
    <m/>
    <s v="-"/>
    <n v="-15"/>
    <s v="348925-E"/>
    <d v="2025-09-10T00:00:00"/>
    <x v="186"/>
    <n v="15"/>
    <d v="2025-09-16T00:00:00"/>
    <n v="22"/>
    <s v="348925-C"/>
    <n v="24080.97"/>
    <d v="2025-09-18T00:00:00"/>
    <n v="3"/>
    <d v="2025-10-08T00:00:00"/>
    <n v="4400642436"/>
    <m/>
    <d v="2025-10-21T00:00:00"/>
    <x v="298"/>
    <s v="EN TIEMPO"/>
    <n v="34"/>
    <s v="348925-IF"/>
    <s v="EG07-002643"/>
    <s v="F001-002769"/>
    <d v="2025-10-24T00:00:00"/>
    <n v="57"/>
    <x v="1"/>
    <n v="44"/>
    <x v="1"/>
    <m/>
    <m/>
    <m/>
    <m/>
    <m/>
    <m/>
    <m/>
    <m/>
    <m/>
  </r>
  <r>
    <x v="1042"/>
    <x v="0"/>
    <x v="46"/>
    <s v="SI"/>
    <s v="CATERPILLAR"/>
    <x v="11"/>
    <m/>
    <s v="GR006"/>
    <n v="4421909"/>
    <s v="TRENV00019084"/>
    <m/>
    <n v="6000"/>
    <n v="101217550"/>
    <s v="NO"/>
    <s v="TL04-0005006"/>
    <d v="2025-09-09T00:00:00"/>
    <s v="TOMAS VILCA"/>
    <d v="2025-08-26T00:00:00"/>
    <m/>
    <s v="-"/>
    <n v="-15"/>
    <s v="349025-E"/>
    <d v="2025-09-10T00:00:00"/>
    <x v="186"/>
    <n v="15"/>
    <d v="2025-09-16T00:00:00"/>
    <n v="22"/>
    <s v="349025-C"/>
    <n v="24080.97"/>
    <d v="2025-09-18T00:00:00"/>
    <n v="3"/>
    <d v="2025-10-08T00:00:00"/>
    <n v="4400642434"/>
    <m/>
    <d v="2025-10-21T00:00:00"/>
    <x v="298"/>
    <s v="EN TIEMPO"/>
    <n v="34"/>
    <s v="349025-IF"/>
    <s v="EG07-002644"/>
    <s v="F001-002770"/>
    <d v="2025-10-24T00:00:00"/>
    <n v="57"/>
    <x v="1"/>
    <n v="44"/>
    <x v="1"/>
    <m/>
    <m/>
    <m/>
    <m/>
    <m/>
    <m/>
    <m/>
    <m/>
    <m/>
  </r>
  <r>
    <x v="1043"/>
    <x v="0"/>
    <x v="46"/>
    <s v="SI"/>
    <s v="CATERPILLAR"/>
    <x v="11"/>
    <m/>
    <s v="GR006"/>
    <n v="4421909"/>
    <s v="TRENV00019067"/>
    <m/>
    <n v="6000"/>
    <n v="101217549"/>
    <s v="NO"/>
    <s v="TL04-0005006"/>
    <d v="2025-09-09T00:00:00"/>
    <s v="TOMAS VILCA"/>
    <d v="2025-08-26T00:00:00"/>
    <m/>
    <s v="-"/>
    <n v="-15"/>
    <s v="349125-E"/>
    <d v="2025-09-10T00:00:00"/>
    <x v="186"/>
    <n v="15"/>
    <d v="2025-09-16T00:00:00"/>
    <n v="22"/>
    <s v="349125-C"/>
    <n v="24080.97"/>
    <d v="2025-09-18T00:00:00"/>
    <n v="3"/>
    <d v="2025-10-14T00:00:00"/>
    <n v="4400642437"/>
    <m/>
    <d v="2025-10-31T00:00:00"/>
    <x v="280"/>
    <s v="DEMORA"/>
    <n v="47"/>
    <s v="349125-IF"/>
    <s v="EG07-002684"/>
    <s v="F001-002792"/>
    <d v="2025-11-07T00:00:00"/>
    <n v="70"/>
    <x v="1"/>
    <n v="50"/>
    <x v="1"/>
    <m/>
    <m/>
    <m/>
    <m/>
    <m/>
    <m/>
    <m/>
    <s v="discos en proceso de compra np 466-3807"/>
    <m/>
  </r>
  <r>
    <x v="1044"/>
    <x v="0"/>
    <x v="46"/>
    <s v="SI"/>
    <s v="CATERPILLAR"/>
    <x v="11"/>
    <m/>
    <s v="GR006"/>
    <n v="4421908"/>
    <s v="TRENV00019070"/>
    <m/>
    <n v="6000"/>
    <n v="101217547"/>
    <s v="NO"/>
    <s v="TL04-0005006"/>
    <d v="2025-09-09T00:00:00"/>
    <s v="TOMAS VILCA"/>
    <d v="2025-08-26T00:00:00"/>
    <m/>
    <s v="-"/>
    <n v="-15"/>
    <s v="349225-E"/>
    <d v="2025-09-10T00:00:00"/>
    <x v="186"/>
    <n v="15"/>
    <d v="2025-09-16T00:00:00"/>
    <n v="22"/>
    <s v="349225-C"/>
    <n v="24080.97"/>
    <d v="2025-09-18T00:00:00"/>
    <n v="3"/>
    <d v="2025-10-14T00:00:00"/>
    <n v="4400642447"/>
    <m/>
    <d v="2025-10-31T00:00:00"/>
    <x v="280"/>
    <s v="DEMORA"/>
    <n v="47"/>
    <s v="349225-IF"/>
    <s v="EG07-002685"/>
    <s v="F001-002793"/>
    <d v="2025-11-07T00:00:00"/>
    <n v="70"/>
    <x v="1"/>
    <n v="50"/>
    <x v="1"/>
    <m/>
    <m/>
    <m/>
    <m/>
    <m/>
    <m/>
    <m/>
    <s v="discos en proceso de compra np 466-3807"/>
    <m/>
  </r>
  <r>
    <x v="1045"/>
    <x v="0"/>
    <x v="5"/>
    <s v="SI"/>
    <s v="KOMATSU"/>
    <x v="3"/>
    <m/>
    <s v="HT017"/>
    <s v="EM8844"/>
    <s v="TRENV00019222"/>
    <m/>
    <n v="30000"/>
    <n v="101204359"/>
    <s v="NO"/>
    <s v="TL04-0005006"/>
    <d v="2025-09-04T00:00:00"/>
    <s v="LUIS HUERTA"/>
    <d v="2025-09-04T00:00:00"/>
    <m/>
    <s v="-"/>
    <n v="-5"/>
    <s v="349325-E"/>
    <d v="2025-09-09T00:00:00"/>
    <x v="186"/>
    <n v="10"/>
    <d v="2025-09-09T00:00:00"/>
    <n v="15"/>
    <s v="349225-C"/>
    <n v="18897.57"/>
    <d v="2025-09-26T00:00:00"/>
    <n v="18"/>
    <d v="2025-09-17T00:00:00"/>
    <n v="4400643110"/>
    <m/>
    <d v="2025-10-09T00:00:00"/>
    <x v="258"/>
    <s v="DEMORA"/>
    <n v="15"/>
    <s v="349325-IF"/>
    <s v="EG07-002622"/>
    <s v="F001-002771"/>
    <d v="2025-10-24T00:00:00"/>
    <n v="46"/>
    <x v="1"/>
    <n v="23"/>
    <x v="1"/>
    <m/>
    <m/>
    <m/>
    <m/>
    <m/>
    <m/>
    <m/>
    <m/>
    <m/>
  </r>
  <r>
    <x v="1046"/>
    <x v="0"/>
    <x v="5"/>
    <s v="SI"/>
    <s v="KOMATSU"/>
    <x v="3"/>
    <m/>
    <s v="HT029"/>
    <s v="EM8844"/>
    <s v="TRENV00019462"/>
    <m/>
    <n v="30000"/>
    <n v="101328674"/>
    <s v="NO"/>
    <s v="TL04-0005006"/>
    <d v="2025-09-04T00:00:00"/>
    <s v="LUIS HUERTA"/>
    <d v="2025-09-04T00:00:00"/>
    <m/>
    <s v="-"/>
    <n v="-5"/>
    <s v="349425-E"/>
    <d v="2025-09-09T00:00:00"/>
    <x v="186"/>
    <n v="10"/>
    <d v="2025-09-09T00:00:00"/>
    <n v="15"/>
    <s v="349325-C"/>
    <n v="18897.57"/>
    <d v="2025-09-26T00:00:00"/>
    <n v="18"/>
    <d v="2025-09-10T00:00:00"/>
    <n v="4400643114"/>
    <m/>
    <d v="2025-10-21T00:00:00"/>
    <x v="298"/>
    <s v="EN TIEMPO"/>
    <n v="26"/>
    <s v="349425-IF"/>
    <s v="EG07-002645"/>
    <s v="F001-002772"/>
    <d v="2025-10-24T00:00:00"/>
    <n v="57"/>
    <x v="1"/>
    <n v="16"/>
    <x v="4"/>
    <m/>
    <m/>
    <m/>
    <m/>
    <m/>
    <m/>
    <m/>
    <m/>
    <m/>
  </r>
  <r>
    <x v="1047"/>
    <x v="0"/>
    <x v="11"/>
    <s v="SI"/>
    <s v="KOMATSU"/>
    <x v="3"/>
    <m/>
    <s v="HT023"/>
    <s v="EM8355"/>
    <s v="TRENV00019234"/>
    <m/>
    <n v="28000"/>
    <n v="101160653"/>
    <s v="NO"/>
    <s v="TL04-0005006"/>
    <d v="2025-09-16T00:00:00"/>
    <s v="LUIS HUERTA"/>
    <d v="2025-09-16T00:00:00"/>
    <m/>
    <s v="-"/>
    <n v="-13"/>
    <s v="349525-E"/>
    <d v="2025-09-29T00:00:00"/>
    <x v="186"/>
    <n v="22"/>
    <d v="2025-09-29T00:00:00"/>
    <n v="35"/>
    <s v="349525-C"/>
    <n v="20363.68"/>
    <d v="2025-10-13T00:00:00"/>
    <n v="15"/>
    <d v="2025-10-03T00:00:00"/>
    <n v="4400643111"/>
    <m/>
    <d v="2025-11-04T00:00:00"/>
    <x v="299"/>
    <s v="EN TIEMPO"/>
    <n v="23"/>
    <s v="349525-IF"/>
    <s v="EG07-002693"/>
    <s v="F001-002796"/>
    <d v="2025-11-07T00:00:00"/>
    <n v="71"/>
    <x v="1"/>
    <n v="39"/>
    <x v="1"/>
    <m/>
    <m/>
    <m/>
    <m/>
    <m/>
    <m/>
    <m/>
    <m/>
    <m/>
  </r>
  <r>
    <x v="1048"/>
    <x v="0"/>
    <x v="12"/>
    <s v="SI"/>
    <s v="KOMATSU"/>
    <x v="4"/>
    <m/>
    <s v="HT106"/>
    <s v="58B-4150120SERV"/>
    <s v="TRENV00019455"/>
    <m/>
    <m/>
    <n v="101064963"/>
    <s v="NO"/>
    <s v="TL04-0005006"/>
    <d v="2025-09-08T00:00:00"/>
    <s v="LUIS HUERTA"/>
    <d v="2025-09-09T00:00:00"/>
    <m/>
    <s v="-"/>
    <n v="-6"/>
    <s v="349625-E"/>
    <d v="2025-09-15T00:00:00"/>
    <x v="186"/>
    <n v="14"/>
    <d v="2025-09-16T00:00:00"/>
    <n v="22"/>
    <s v="349625-C"/>
    <n v="6766.22"/>
    <d v="2025-09-18T00:00:00"/>
    <n v="3"/>
    <m/>
    <n v="4400643113"/>
    <m/>
    <d v="2025-10-07T00:00:00"/>
    <x v="296"/>
    <s v="DEMORA"/>
    <n v="27"/>
    <s v="349625-IF"/>
    <s v="EG07-002632"/>
    <s v="F001-002773"/>
    <d v="2025-10-24T00:00:00"/>
    <n v="50"/>
    <x v="1"/>
    <n v="143"/>
    <x v="4"/>
    <m/>
    <m/>
    <m/>
    <m/>
    <m/>
    <m/>
    <m/>
    <m/>
    <m/>
  </r>
  <r>
    <x v="1049"/>
    <x v="0"/>
    <x v="12"/>
    <s v="SI"/>
    <s v="KOMATSU"/>
    <x v="4"/>
    <m/>
    <s v="HT106"/>
    <s v="58B-4150120SERV"/>
    <s v="TRENV00019459"/>
    <m/>
    <m/>
    <n v="101219478"/>
    <s v="NO"/>
    <s v="TL04-0005006"/>
    <d v="2025-09-08T00:00:00"/>
    <s v="LUIS HUERTA"/>
    <d v="2025-09-08T00:00:00"/>
    <m/>
    <s v="-"/>
    <n v="-7"/>
    <s v="349725-E"/>
    <d v="2025-09-15T00:00:00"/>
    <x v="186"/>
    <n v="14"/>
    <d v="2025-09-16T00:00:00"/>
    <n v="22"/>
    <s v="349725-C"/>
    <n v="5240.22"/>
    <d v="2025-09-18T00:00:00"/>
    <n v="3"/>
    <d v="2025-09-18T00:00:00"/>
    <n v="4400643112"/>
    <m/>
    <d v="2025-10-07T00:00:00"/>
    <x v="258"/>
    <s v="DEMORA"/>
    <n v="23"/>
    <s v="349725-IF"/>
    <s v="EG07-002619"/>
    <s v="F001-002774"/>
    <d v="2025-10-24T00:00:00"/>
    <n v="46"/>
    <x v="1"/>
    <n v="24"/>
    <x v="1"/>
    <m/>
    <m/>
    <m/>
    <m/>
    <m/>
    <m/>
    <m/>
    <m/>
    <m/>
  </r>
  <r>
    <x v="1050"/>
    <x v="0"/>
    <x v="12"/>
    <s v="SI"/>
    <s v="KOMATSU"/>
    <x v="3"/>
    <m/>
    <s v="HT005"/>
    <s v="EM0241"/>
    <s v="TRENV00019568"/>
    <m/>
    <n v="16000"/>
    <n v="101234227"/>
    <s v="NO"/>
    <s v="TL04-0005006"/>
    <d v="2025-09-08T00:00:00"/>
    <s v="LUIS HUERTA"/>
    <d v="2025-09-08T00:00:00"/>
    <m/>
    <s v="-"/>
    <n v="-7"/>
    <s v="349825-E"/>
    <d v="2025-09-15T00:00:00"/>
    <x v="186"/>
    <n v="14"/>
    <d v="2025-09-15T00:00:00"/>
    <n v="21"/>
    <s v="349825-C"/>
    <n v="2303.14"/>
    <d v="2025-09-18T00:00:00"/>
    <n v="4"/>
    <d v="2025-09-11T00:00:00"/>
    <n v="4400643109"/>
    <m/>
    <d v="2025-10-09T00:00:00"/>
    <x v="258"/>
    <s v="DEMORA"/>
    <n v="23"/>
    <s v="349825-IF"/>
    <s v="EG07-002620"/>
    <s v="F001-002775"/>
    <d v="2025-10-24T00:00:00"/>
    <n v="46"/>
    <x v="1"/>
    <n v="17"/>
    <x v="1"/>
    <m/>
    <m/>
    <m/>
    <m/>
    <m/>
    <m/>
    <m/>
    <m/>
    <m/>
  </r>
  <r>
    <x v="1051"/>
    <x v="0"/>
    <x v="15"/>
    <s v="SI"/>
    <s v="KOMATSU"/>
    <x v="10"/>
    <m/>
    <s v="DZ004"/>
    <s v="707G300180SG"/>
    <s v="TRENV00019225"/>
    <m/>
    <n v="10000"/>
    <n v="101327379"/>
    <s v="NO"/>
    <s v="TL04-0005006"/>
    <d v="2025-09-04T00:00:00"/>
    <s v="LUIS HUERTA"/>
    <d v="2025-09-04T00:00:00"/>
    <m/>
    <s v="-"/>
    <n v="-5"/>
    <s v="349925-E"/>
    <d v="2025-09-09T00:00:00"/>
    <x v="186"/>
    <n v="10"/>
    <d v="2025-09-09T00:00:00"/>
    <n v="15"/>
    <s v="349925-C"/>
    <n v="5406.39"/>
    <d v="2025-09-12T00:00:00"/>
    <n v="4"/>
    <d v="2025-09-19T00:00:00"/>
    <n v="4400643116"/>
    <m/>
    <d v="2025-10-10T00:00:00"/>
    <x v="296"/>
    <s v="DEMORA"/>
    <n v="33"/>
    <s v="349925-IF"/>
    <s v="EG07-002633"/>
    <s v="F001-002776"/>
    <d v="2025-10-24T00:00:00"/>
    <n v="50"/>
    <x v="1"/>
    <n v="25"/>
    <x v="1"/>
    <m/>
    <m/>
    <m/>
    <m/>
    <m/>
    <m/>
    <m/>
    <m/>
    <m/>
  </r>
  <r>
    <x v="1052"/>
    <x v="0"/>
    <x v="3"/>
    <s v="SI"/>
    <s v="KOMATSU"/>
    <x v="4"/>
    <m/>
    <s v="HT105"/>
    <s v="58B6020061"/>
    <s v="TRENV00014912"/>
    <m/>
    <n v="30000"/>
    <n v="101032059"/>
    <s v="NO"/>
    <s v="TL04-0005006"/>
    <d v="2025-09-04T00:00:00"/>
    <s v="LUIS HUERTA"/>
    <d v="2025-09-04T00:00:00"/>
    <m/>
    <s v="-"/>
    <n v="-5"/>
    <s v="350025-E"/>
    <d v="2025-09-09T00:00:00"/>
    <x v="186"/>
    <n v="10"/>
    <d v="2025-09-09T00:00:00"/>
    <n v="15"/>
    <s v="350025-C"/>
    <n v="9821"/>
    <d v="2025-09-26T00:00:00"/>
    <n v="18"/>
    <d v="2025-10-12T00:00:00"/>
    <n v="4400643108"/>
    <m/>
    <d v="2025-10-09T00:00:00"/>
    <x v="299"/>
    <s v="DEMORA"/>
    <n v="40"/>
    <s v="350025-IF"/>
    <s v="EG07-002692"/>
    <s v="F001-002797"/>
    <d v="2025-11-07T00:00:00"/>
    <n v="71"/>
    <x v="1"/>
    <n v="48"/>
    <x v="1"/>
    <m/>
    <m/>
    <m/>
    <m/>
    <m/>
    <m/>
    <m/>
    <m/>
    <m/>
  </r>
  <r>
    <x v="1053"/>
    <x v="0"/>
    <x v="15"/>
    <s v="SI"/>
    <s v="KOMATSU"/>
    <x v="10"/>
    <m/>
    <s v="DZ006"/>
    <s v="707G300180SG"/>
    <s v="TRENV00017764"/>
    <m/>
    <n v="10000"/>
    <n v="101277687"/>
    <s v="NO"/>
    <s v="TL02-0001878"/>
    <d v="2025-09-04T00:00:00"/>
    <s v="LUIS HUERTA"/>
    <d v="2025-09-04T00:00:00"/>
    <m/>
    <s v="-"/>
    <n v="-5"/>
    <s v="350125-E"/>
    <d v="2025-09-09T00:00:00"/>
    <x v="186"/>
    <n v="10"/>
    <d v="2025-09-09T00:00:00"/>
    <n v="15"/>
    <s v="350125-C"/>
    <n v="5406.39"/>
    <d v="2025-09-26T00:00:00"/>
    <n v="18"/>
    <d v="2025-09-11T00:00:00"/>
    <n v="4400635170"/>
    <m/>
    <d v="2025-10-15T00:00:00"/>
    <x v="296"/>
    <s v="EN TIEMPO"/>
    <n v="19"/>
    <s v="350125-IF"/>
    <s v="EG07-002631"/>
    <s v="F001-002777"/>
    <d v="2025-10-24T00:00:00"/>
    <n v="50"/>
    <x v="1"/>
    <n v="17"/>
    <x v="1"/>
    <m/>
    <m/>
    <m/>
    <m/>
    <m/>
    <m/>
    <m/>
    <m/>
    <m/>
  </r>
  <r>
    <x v="1054"/>
    <x v="1"/>
    <x v="5"/>
    <s v="SI"/>
    <s v="KOMATSU"/>
    <x v="3"/>
    <s v="LH"/>
    <s v="EQ3115"/>
    <s v="EM8844"/>
    <s v="SAP4648572"/>
    <n v="9936"/>
    <n v="30000"/>
    <s v="ID S251156-1"/>
    <s v="NO"/>
    <s v="EG07-0002518"/>
    <d v="2025-09-03T00:00:00"/>
    <s v="LUIS HUERTA"/>
    <d v="2025-09-04T00:00:00"/>
    <m/>
    <s v="-"/>
    <n v="-5"/>
    <s v="350225-E"/>
    <d v="2025-09-09T00:00:00"/>
    <x v="186"/>
    <n v="9"/>
    <d v="2025-09-09T00:00:00"/>
    <n v="15"/>
    <s v="350225-C"/>
    <n v="12049.68"/>
    <d v="2025-10-09T00:00:00"/>
    <n v="31"/>
    <d v="2025-10-02T00:00:00"/>
    <s v="C003575626"/>
    <m/>
    <d v="2025-10-10T00:00:00"/>
    <x v="258"/>
    <s v="EN TIEMPO"/>
    <n v="2"/>
    <s v="350225-IF"/>
    <s v="EG07-002627"/>
    <s v="F001-002757"/>
    <d v="2025-10-17T00:00:00"/>
    <n v="46"/>
    <x v="1"/>
    <n v="38"/>
    <x v="1"/>
    <m/>
    <m/>
    <m/>
    <m/>
    <m/>
    <m/>
    <m/>
    <s v="FALTA REQUERIMIENTO"/>
    <m/>
  </r>
  <r>
    <x v="1055"/>
    <x v="1"/>
    <x v="15"/>
    <s v="SI"/>
    <s v="CATERPILLAR"/>
    <x v="5"/>
    <s v="RH"/>
    <s v="EQ6108"/>
    <n v="2520471"/>
    <s v="SAP4790793"/>
    <n v="3734"/>
    <n v="10000"/>
    <s v="ID S251167-1"/>
    <s v="SI"/>
    <s v="EG07-0017034"/>
    <d v="2025-09-04T00:00:00"/>
    <s v="LUIS HUERTA"/>
    <d v="2025-09-04T00:00:00"/>
    <m/>
    <s v="-"/>
    <n v="-11"/>
    <s v="350325-E"/>
    <d v="2025-09-15T00:00:00"/>
    <x v="186"/>
    <n v="10"/>
    <d v="2025-09-15T00:00:00"/>
    <n v="21"/>
    <s v="350325-C"/>
    <n v="4337.6099999999997"/>
    <d v="2025-10-27T00:00:00"/>
    <n v="43"/>
    <d v="2025-09-19T00:00:00"/>
    <s v="C003628173"/>
    <m/>
    <d v="2025-11-04T00:00:00"/>
    <x v="299"/>
    <s v="EN TIEMPO"/>
    <n v="9"/>
    <s v="350325-IF"/>
    <s v="EG07-002694"/>
    <s v="F001-002785"/>
    <d v="2025-11-07T00:00:00"/>
    <n v="71"/>
    <x v="1"/>
    <n v="25"/>
    <x v="4"/>
    <m/>
    <m/>
    <m/>
    <m/>
    <m/>
    <m/>
    <m/>
    <m/>
    <m/>
  </r>
  <r>
    <x v="1056"/>
    <x v="1"/>
    <x v="8"/>
    <s v="SI"/>
    <s v="CATERPILLAR"/>
    <x v="6"/>
    <s v="LH"/>
    <s v="EQ6132"/>
    <n v="1098833"/>
    <s v="SAP4783257"/>
    <n v="778"/>
    <n v="15000"/>
    <s v="ID S251167-2"/>
    <s v="NO"/>
    <s v="EG07-0017034"/>
    <d v="2025-09-15T00:00:00"/>
    <s v="RICARDO YANA"/>
    <d v="2025-09-15T00:00:00"/>
    <m/>
    <s v="-"/>
    <n v="-1"/>
    <s v="350425-E"/>
    <d v="2025-09-16T00:00:00"/>
    <x v="186"/>
    <n v="21"/>
    <d v="2025-09-16T00:00:00"/>
    <n v="22"/>
    <s v="350425-C"/>
    <n v="4689.6400000000003"/>
    <d v="2025-09-30T00:00:00"/>
    <n v="15"/>
    <d v="2025-09-19T00:00:00"/>
    <s v="C003548799"/>
    <m/>
    <d v="2025-10-14T00:00:00"/>
    <x v="296"/>
    <s v="EN TIEMPO"/>
    <n v="15"/>
    <s v="350425-IF"/>
    <s v="EG07-002628"/>
    <s v="F001-002758"/>
    <d v="2025-10-17T00:00:00"/>
    <n v="50"/>
    <x v="1"/>
    <n v="25"/>
    <x v="4"/>
    <m/>
    <m/>
    <m/>
    <m/>
    <m/>
    <m/>
    <m/>
    <s v="FALTA REQUERIMIENTO"/>
    <m/>
  </r>
  <r>
    <x v="1057"/>
    <x v="1"/>
    <x v="14"/>
    <s v="SI"/>
    <s v="CATERPILLAR"/>
    <x v="11"/>
    <s v="LH"/>
    <s v="EQ7107"/>
    <n v="5530359"/>
    <s v="SAP4763679"/>
    <n v="1229"/>
    <n v="15000"/>
    <s v="ID S251167-3"/>
    <s v="SI"/>
    <s v="EG07-0017034"/>
    <d v="2025-09-04T00:00:00"/>
    <s v="LUIS HUERTA"/>
    <d v="2025-09-04T00:00:00"/>
    <m/>
    <s v="-"/>
    <n v="-5"/>
    <s v="350525-E"/>
    <d v="2025-09-09T00:00:00"/>
    <x v="186"/>
    <n v="10"/>
    <d v="2025-09-09T00:00:00"/>
    <n v="15"/>
    <s v="350525-C"/>
    <n v="1902.27"/>
    <d v="2025-09-18T00:00:00"/>
    <n v="10"/>
    <d v="2025-09-19T00:00:00"/>
    <s v="C003516200"/>
    <m/>
    <d v="2025-10-03T00:00:00"/>
    <x v="287"/>
    <s v="EN TIEMPO"/>
    <n v="16"/>
    <s v="350525-IF"/>
    <s v="EG07-002610"/>
    <s v="F001-002759"/>
    <d v="2025-10-17T00:00:00"/>
    <n v="39"/>
    <x v="1"/>
    <n v="25"/>
    <x v="1"/>
    <m/>
    <m/>
    <m/>
    <m/>
    <m/>
    <m/>
    <m/>
    <s v="FALTA REQUERIMIENTO"/>
    <m/>
  </r>
  <r>
    <x v="1058"/>
    <x v="1"/>
    <x v="14"/>
    <s v="SI"/>
    <s v="CATERPILLAR"/>
    <x v="11"/>
    <s v="RH"/>
    <s v="EQ7108"/>
    <n v="5530359"/>
    <s v="SAP4653974"/>
    <n v="20246"/>
    <n v="15000"/>
    <s v="ID S251194-1"/>
    <s v="NO"/>
    <s v="EG07-0017185"/>
    <d v="2025-09-04T00:00:00"/>
    <s v="LUIS HUERTA"/>
    <d v="2025-09-08T00:00:00"/>
    <m/>
    <s v="-"/>
    <n v="0"/>
    <s v="350625-E"/>
    <d v="2025-09-08T00:00:00"/>
    <x v="187"/>
    <n v="2"/>
    <d v="2025-09-08T00:00:00"/>
    <n v="6"/>
    <s v="350625-C"/>
    <n v="1581.85"/>
    <d v="2025-09-18T00:00:00"/>
    <n v="11"/>
    <d v="2025-09-17T00:00:00"/>
    <s v="C003575019"/>
    <m/>
    <d v="2025-10-10T00:00:00"/>
    <x v="258"/>
    <s v="EN TIEMPO"/>
    <n v="23"/>
    <s v="350625-IF"/>
    <s v="EG07-002625"/>
    <s v="F001-002843"/>
    <d v="2025-12-05T00:00:00"/>
    <n v="38"/>
    <x v="1"/>
    <n v="15"/>
    <x v="1"/>
    <m/>
    <m/>
    <m/>
    <m/>
    <m/>
    <m/>
    <m/>
    <s v="FALTA REQUERIMIENTO"/>
    <m/>
  </r>
  <r>
    <x v="1059"/>
    <x v="1"/>
    <x v="14"/>
    <s v="SI"/>
    <s v="CATERPILLAR"/>
    <x v="11"/>
    <s v="LH"/>
    <s v="EQ7108"/>
    <n v="5530359"/>
    <s v="SAP4653973"/>
    <n v="20246"/>
    <n v="15000"/>
    <s v="ID S251194-2"/>
    <s v="NO"/>
    <s v="EG07-0017185"/>
    <d v="2025-09-08T00:00:00"/>
    <s v="LUIS HUERTA"/>
    <d v="2025-09-08T00:00:00"/>
    <d v="2025-10-03T00:00:00"/>
    <n v="25"/>
    <n v="0"/>
    <s v="350725-E"/>
    <d v="2025-09-08T00:00:00"/>
    <x v="187"/>
    <n v="6"/>
    <d v="2025-09-08T00:00:00"/>
    <n v="6"/>
    <s v="350725-C"/>
    <n v="1581.85"/>
    <d v="2025-09-18T00:00:00"/>
    <n v="11"/>
    <d v="2025-09-17T00:00:00"/>
    <s v="C003575047"/>
    <m/>
    <d v="2025-10-10T00:00:00"/>
    <x v="258"/>
    <s v="EN TIEMPO"/>
    <n v="23"/>
    <s v="350725-IF"/>
    <s v="EG07-002626"/>
    <s v="F001-002760"/>
    <d v="2025-10-17T00:00:00"/>
    <n v="38"/>
    <x v="1"/>
    <n v="15"/>
    <x v="1"/>
    <m/>
    <m/>
    <m/>
    <m/>
    <m/>
    <m/>
    <m/>
    <s v="FALTA REQUERIMIENTO"/>
    <m/>
  </r>
  <r>
    <x v="1060"/>
    <x v="1"/>
    <x v="6"/>
    <s v="SI"/>
    <s v="CATERPILLAR"/>
    <x v="11"/>
    <m/>
    <s v="EQ7107"/>
    <n v="6058762"/>
    <s v="SAP4390045"/>
    <n v="18591"/>
    <n v="15000"/>
    <s v="ID S251194-3"/>
    <s v="NO"/>
    <s v="EG07-0017185"/>
    <d v="2025-09-08T00:00:00"/>
    <s v="LUIS HUERTA"/>
    <d v="2025-09-08T00:00:00"/>
    <m/>
    <s v="-"/>
    <n v="-7"/>
    <s v="350825-E"/>
    <d v="2025-09-15T00:00:00"/>
    <x v="187"/>
    <n v="6"/>
    <d v="2025-09-16T00:00:00"/>
    <n v="14"/>
    <s v="350825-C"/>
    <n v="1702"/>
    <d v="2025-10-09T00:00:00"/>
    <n v="24"/>
    <d v="2025-10-03T00:00:00"/>
    <s v="C003575069"/>
    <m/>
    <d v="2025-10-14T00:00:00"/>
    <x v="296"/>
    <s v="EN TIEMPO"/>
    <n v="6"/>
    <s v="350825-IF"/>
    <s v="EG07-002629"/>
    <s v="F001-002762"/>
    <d v="2025-10-17T00:00:00"/>
    <n v="42"/>
    <x v="1"/>
    <n v="31"/>
    <x v="1"/>
    <m/>
    <m/>
    <m/>
    <m/>
    <m/>
    <m/>
    <m/>
    <s v="FALTA REQUERIMIENTO"/>
    <m/>
  </r>
  <r>
    <x v="1061"/>
    <x v="1"/>
    <x v="3"/>
    <s v="SI"/>
    <s v="CATERPILLAR"/>
    <x v="2"/>
    <s v="P2"/>
    <s v="EQ3131"/>
    <n v="2777219"/>
    <s v="SAP4812285"/>
    <n v="2701"/>
    <n v="16000"/>
    <s v="ID S251200-1"/>
    <s v="SI"/>
    <s v="EG07-0002535"/>
    <d v="2025-09-04T00:00:00"/>
    <s v="LUIS HUERTA"/>
    <d v="2025-09-04T00:00:00"/>
    <m/>
    <s v="-"/>
    <n v="-11"/>
    <s v="350925-E"/>
    <d v="2025-09-15T00:00:00"/>
    <x v="187"/>
    <n v="2"/>
    <d v="2025-09-15T00:00:00"/>
    <n v="13"/>
    <s v="350925-C"/>
    <n v="5627.43"/>
    <d v="2025-10-27T00:00:00"/>
    <n v="43"/>
    <d v="2025-09-22T00:00:00"/>
    <s v="C003628179"/>
    <m/>
    <d v="2025-11-03T00:00:00"/>
    <x v="280"/>
    <s v="EN TIEMPO"/>
    <n v="8"/>
    <s v="350925-IF"/>
    <s v="EG07-002681"/>
    <s v="F001-002786"/>
    <d v="2025-11-07T00:00:00"/>
    <n v="62"/>
    <x v="1"/>
    <n v="20"/>
    <x v="1"/>
    <m/>
    <m/>
    <m/>
    <m/>
    <m/>
    <m/>
    <m/>
    <m/>
    <m/>
  </r>
  <r>
    <x v="1062"/>
    <x v="1"/>
    <x v="110"/>
    <s v="NO"/>
    <s v="CATERPILLAR"/>
    <x v="7"/>
    <s v="LH"/>
    <s v="EQ3075"/>
    <m/>
    <s v="SAP4834211"/>
    <n v="8198"/>
    <n v="10000"/>
    <s v="ID S251223-1"/>
    <s v="NO"/>
    <s v="EG07-0017343"/>
    <d v="2025-09-12T00:00:00"/>
    <s v="RICARDO YANA"/>
    <m/>
    <m/>
    <s v="-"/>
    <n v="-45912"/>
    <s v="351025-E"/>
    <d v="2025-09-12T00:00:00"/>
    <x v="188"/>
    <n v="2"/>
    <d v="2025-09-12T00:00:00"/>
    <n v="2"/>
    <s v="351025-C"/>
    <n v="5440.18"/>
    <d v="2025-09-18T00:00:00"/>
    <n v="7"/>
    <d v="2025-09-16T00:00:00"/>
    <s v="C003516271"/>
    <s v="ALTA"/>
    <d v="2025-09-19T00:00:00"/>
    <x v="300"/>
    <s v="EN TIEMPO"/>
    <n v="2"/>
    <s v="351025-IF"/>
    <s v="EG07-002580"/>
    <s v="F001-002761"/>
    <d v="2025-10-17T00:00:00"/>
    <n v="9"/>
    <x v="1"/>
    <n v="6"/>
    <x v="4"/>
    <m/>
    <m/>
    <m/>
    <m/>
    <m/>
    <m/>
    <m/>
    <m/>
    <m/>
  </r>
  <r>
    <x v="1063"/>
    <x v="1"/>
    <x v="18"/>
    <s v="SI"/>
    <s v="KOMATSU"/>
    <x v="32"/>
    <s v="RH"/>
    <s v="EQ5103"/>
    <m/>
    <s v="SAP4683927"/>
    <n v="7056"/>
    <n v="10000"/>
    <s v="ID S251216-1"/>
    <s v="NO"/>
    <s v="EG07-0017334"/>
    <d v="2025-09-16T00:00:00"/>
    <s v="RICARDO YANA"/>
    <d v="2025-09-16T00:00:00"/>
    <d v="2025-10-28T00:00:00"/>
    <n v="42"/>
    <n v="-13"/>
    <s v="351125-E"/>
    <d v="2025-09-29T00:00:00"/>
    <x v="188"/>
    <n v="6"/>
    <d v="2025-09-29T00:00:00"/>
    <n v="19"/>
    <s v="351125-C"/>
    <n v="8951.68"/>
    <d v="2025-10-09T00:00:00"/>
    <n v="11"/>
    <d v="2025-10-15T00:00:00"/>
    <s v="C003575207"/>
    <m/>
    <m/>
    <x v="301"/>
    <s v="DEMORA"/>
    <n v="28"/>
    <s v="351125-IF"/>
    <s v="EG07-002697"/>
    <s v="F001-002801"/>
    <d v="2025-11-07T00:00:00"/>
    <n v="56"/>
    <x v="1"/>
    <n v="35"/>
    <x v="1"/>
    <m/>
    <m/>
    <m/>
    <m/>
    <m/>
    <m/>
    <m/>
    <s v="falta conjinetes y limpiadores"/>
    <m/>
  </r>
  <r>
    <x v="1064"/>
    <x v="1"/>
    <x v="15"/>
    <s v="SI"/>
    <s v="CATERPILLAR"/>
    <x v="5"/>
    <s v="LH"/>
    <s v="EQ6109"/>
    <n v="2520471"/>
    <s v="SAP4679392"/>
    <n v="9146"/>
    <n v="10000"/>
    <s v="ID S251216-2"/>
    <s v="NO"/>
    <s v="EG07-0017334"/>
    <d v="2025-09-15T00:00:00"/>
    <s v="RICARDO YANA"/>
    <d v="2025-09-15T00:00:00"/>
    <m/>
    <s v="-"/>
    <n v="-14"/>
    <s v="351225-E"/>
    <d v="2025-09-29T00:00:00"/>
    <x v="188"/>
    <n v="5"/>
    <d v="2025-09-29T00:00:00"/>
    <n v="19"/>
    <s v="351225-C"/>
    <n v="6623.36"/>
    <d v="2025-10-09T00:00:00"/>
    <n v="11"/>
    <d v="2025-10-12T00:00:00"/>
    <s v="C003575235"/>
    <s v="ALTA"/>
    <d v="2025-11-20T00:00:00"/>
    <x v="254"/>
    <s v="EN TIEMPO"/>
    <n v="43"/>
    <s v="351225-IF"/>
    <s v="EG07-002740"/>
    <s v="F001-002829"/>
    <d v="2025-11-27T00:00:00"/>
    <n v="71"/>
    <x v="1"/>
    <n v="32"/>
    <x v="4"/>
    <m/>
    <m/>
    <m/>
    <m/>
    <m/>
    <m/>
    <m/>
    <m/>
    <m/>
  </r>
  <r>
    <x v="1065"/>
    <x v="0"/>
    <x v="31"/>
    <s v="SI"/>
    <s v="CATERPILLAR"/>
    <x v="11"/>
    <m/>
    <s v="GR006"/>
    <n v="6058793"/>
    <s v="TRENV00019064"/>
    <m/>
    <m/>
    <n v="10199150"/>
    <s v="NO"/>
    <s v="TL02-0002042"/>
    <d v="2025-09-26T00:00:00"/>
    <s v="RICARDO YANA"/>
    <d v="2025-09-26T00:00:00"/>
    <m/>
    <s v="-"/>
    <n v="-5"/>
    <s v="351325-E"/>
    <d v="2025-10-01T00:00:00"/>
    <x v="189"/>
    <n v="12"/>
    <d v="2025-10-02T00:00:00"/>
    <n v="18"/>
    <s v="351325-C"/>
    <n v="2853.52"/>
    <d v="2025-10-13T00:00:00"/>
    <n v="12"/>
    <d v="2025-10-10T00:00:00"/>
    <n v="4400645297"/>
    <m/>
    <d v="2025-10-21T00:00:00"/>
    <x v="298"/>
    <s v="EN TIEMPO"/>
    <n v="9"/>
    <s v="351325-IF"/>
    <s v="EG07-002647"/>
    <s v="F001-002778"/>
    <d v="2025-10-24T00:00:00"/>
    <n v="37"/>
    <x v="1"/>
    <n v="26"/>
    <x v="4"/>
    <m/>
    <m/>
    <m/>
    <m/>
    <m/>
    <m/>
    <m/>
    <m/>
    <m/>
  </r>
  <r>
    <x v="1066"/>
    <x v="0"/>
    <x v="12"/>
    <s v="SI"/>
    <s v="KOMATSU"/>
    <x v="3"/>
    <m/>
    <s v="HT008"/>
    <s v="EM0241"/>
    <s v="TRENV00019909"/>
    <m/>
    <n v="16000"/>
    <n v="101240331"/>
    <s v="NO"/>
    <s v="TL02-0002042"/>
    <d v="2025-09-26T00:00:00"/>
    <s v="RICARDO YANA"/>
    <d v="2025-09-26T00:00:00"/>
    <m/>
    <s v="-"/>
    <n v="-7"/>
    <s v="351425-E"/>
    <d v="2025-10-03T00:00:00"/>
    <x v="189"/>
    <n v="12"/>
    <d v="2025-10-03T00:00:00"/>
    <n v="19"/>
    <s v="351425-C"/>
    <n v="2783.14"/>
    <d v="2025-10-13T00:00:00"/>
    <n v="11"/>
    <d v="2025-10-06T00:00:00"/>
    <n v="4400645276"/>
    <m/>
    <d v="2025-10-21T00:00:00"/>
    <x v="298"/>
    <s v="EN TIEMPO"/>
    <n v="9"/>
    <s v="351425-IF"/>
    <s v="EG07-002646"/>
    <s v="F001-002779"/>
    <d v="2025-10-24T00:00:00"/>
    <n v="37"/>
    <x v="1"/>
    <n v="22"/>
    <x v="4"/>
    <m/>
    <m/>
    <m/>
    <m/>
    <m/>
    <m/>
    <m/>
    <m/>
    <m/>
  </r>
  <r>
    <x v="1067"/>
    <x v="0"/>
    <x v="32"/>
    <s v="SI"/>
    <s v="CATERPILLAR"/>
    <x v="11"/>
    <m/>
    <s v="GR007"/>
    <n v="6058796"/>
    <s v="TRENV00019806"/>
    <m/>
    <m/>
    <n v="101074794"/>
    <s v="NO"/>
    <s v="TL02-0002042"/>
    <d v="2025-09-26T00:00:00"/>
    <s v="RICARDO YANA"/>
    <d v="2025-09-26T00:00:00"/>
    <m/>
    <s v="-"/>
    <n v="-6"/>
    <s v="351525-E"/>
    <d v="2025-10-02T00:00:00"/>
    <x v="189"/>
    <n v="12"/>
    <d v="2025-10-03T00:00:00"/>
    <n v="19"/>
    <s v="351525-C"/>
    <n v="2948.01"/>
    <d v="2025-10-13T00:00:00"/>
    <n v="11"/>
    <d v="2025-10-03T00:00:00"/>
    <n v="4400645285"/>
    <m/>
    <d v="2025-10-24T00:00:00"/>
    <x v="302"/>
    <s v="EN TIEMPO"/>
    <n v="12"/>
    <s v="351525-IF"/>
    <s v="EG07-002656"/>
    <s v="F001-002798"/>
    <d v="2025-11-07T00:00:00"/>
    <n v="40"/>
    <x v="1"/>
    <n v="19"/>
    <x v="4"/>
    <m/>
    <m/>
    <m/>
    <m/>
    <m/>
    <m/>
    <m/>
    <m/>
    <m/>
  </r>
  <r>
    <x v="1068"/>
    <x v="0"/>
    <x v="32"/>
    <s v="SI"/>
    <s v="CATERPILLAR"/>
    <x v="11"/>
    <m/>
    <s v="GR007"/>
    <n v="6058796"/>
    <s v="TRENV00019811"/>
    <m/>
    <m/>
    <n v="101074795"/>
    <s v="NO"/>
    <s v="TL02-0002042"/>
    <d v="2025-09-26T00:00:00"/>
    <s v="RICARDO YANA"/>
    <d v="2025-09-26T00:00:00"/>
    <m/>
    <s v="-"/>
    <n v="-6"/>
    <s v="351625-E"/>
    <d v="2025-10-02T00:00:00"/>
    <x v="189"/>
    <n v="12"/>
    <d v="2025-10-03T00:00:00"/>
    <n v="19"/>
    <s v="351625-C"/>
    <n v="2948.01"/>
    <d v="2025-10-13T00:00:00"/>
    <n v="11"/>
    <d v="2025-10-07T00:00:00"/>
    <n v="4400645286"/>
    <m/>
    <d v="2025-10-24T00:00:00"/>
    <x v="302"/>
    <s v="EN TIEMPO"/>
    <n v="12"/>
    <s v="351625-IF"/>
    <s v="EG07-002657"/>
    <s v="F001-002799"/>
    <d v="2025-11-07T00:00:00"/>
    <n v="40"/>
    <x v="1"/>
    <n v="23"/>
    <x v="4"/>
    <m/>
    <m/>
    <m/>
    <m/>
    <m/>
    <m/>
    <m/>
    <s v="falta bujes llega 22/10"/>
    <m/>
  </r>
  <r>
    <x v="1069"/>
    <x v="0"/>
    <x v="2"/>
    <s v="SI"/>
    <s v="CATERPILLAR"/>
    <x v="17"/>
    <m/>
    <s v="EX001"/>
    <n v="3631685"/>
    <s v="TRENV00019912"/>
    <m/>
    <n v="12000"/>
    <n v="101333631"/>
    <s v="NO"/>
    <s v="TL02-0002042"/>
    <d v="2025-10-04T00:00:00"/>
    <s v="RICARDO YANA"/>
    <d v="2025-10-01T00:00:00"/>
    <d v="2025-10-09T00:00:00"/>
    <n v="8"/>
    <n v="-12"/>
    <s v="351725-E"/>
    <d v="2025-10-13T00:00:00"/>
    <x v="189"/>
    <n v="20"/>
    <d v="2025-10-13T00:00:00"/>
    <n v="29"/>
    <s v="351725-C"/>
    <n v="34017.82"/>
    <d v="2025-11-18T00:00:00"/>
    <n v="37"/>
    <d v="2025-10-18T00:00:00"/>
    <n v="4400645291"/>
    <s v="ALTA"/>
    <d v="2025-12-16T00:00:00"/>
    <x v="303"/>
    <s v="EN TIEMPO"/>
    <n v="29"/>
    <s v="351725-IF"/>
    <s v="EG07-002797"/>
    <s v="F001-002867"/>
    <d v="2025-12-19T00:00:00"/>
    <n v="93"/>
    <x v="1"/>
    <n v="34"/>
    <x v="4"/>
    <m/>
    <m/>
    <m/>
    <m/>
    <m/>
    <m/>
    <m/>
    <s v="PENDIENTE CILINDRO Y VASTAGO"/>
    <m/>
  </r>
  <r>
    <x v="1070"/>
    <x v="0"/>
    <x v="14"/>
    <s v="SI"/>
    <s v="CATERPILLAR"/>
    <x v="0"/>
    <m/>
    <s v="GR003"/>
    <n v="5530359"/>
    <s v="TRENV00019465"/>
    <m/>
    <m/>
    <n v="101306169"/>
    <s v="NO"/>
    <s v="TL02-0002042"/>
    <d v="2025-09-26T00:00:00"/>
    <s v="RICARDO YANA"/>
    <d v="2025-09-26T00:00:00"/>
    <m/>
    <s v="-"/>
    <n v="-6"/>
    <s v="351825-E"/>
    <d v="2025-10-02T00:00:00"/>
    <x v="189"/>
    <n v="12"/>
    <d v="2025-10-03T00:00:00"/>
    <n v="19"/>
    <s v="351825-C"/>
    <n v="2122.33"/>
    <d v="2025-10-13T00:00:00"/>
    <n v="11"/>
    <d v="2025-10-03T00:00:00"/>
    <n v="4400645289"/>
    <s v="ALTA"/>
    <d v="2025-11-14T00:00:00"/>
    <x v="304"/>
    <s v="EN TIEMPO"/>
    <n v="33"/>
    <s v="351825-IF"/>
    <s v="EG07-002721"/>
    <s v="F001-002812"/>
    <d v="2025-11-21T00:00:00"/>
    <n v="61"/>
    <x v="1"/>
    <n v="19"/>
    <x v="4"/>
    <m/>
    <m/>
    <m/>
    <m/>
    <m/>
    <m/>
    <m/>
    <m/>
    <m/>
  </r>
  <r>
    <x v="1071"/>
    <x v="0"/>
    <x v="15"/>
    <s v="SI"/>
    <s v="CATERPILLAR"/>
    <x v="8"/>
    <m/>
    <s v="DZ016"/>
    <n v="5617981"/>
    <s v="TRENV00019471"/>
    <m/>
    <m/>
    <n v="101327793"/>
    <s v="NO"/>
    <s v="TL02-0002042"/>
    <d v="2025-10-01T00:00:00"/>
    <s v="RICARDO YANA"/>
    <d v="2025-10-01T00:00:00"/>
    <m/>
    <s v="-"/>
    <n v="-12"/>
    <s v="351925-E"/>
    <d v="2025-10-13T00:00:00"/>
    <x v="189"/>
    <n v="17"/>
    <d v="2025-10-13T00:00:00"/>
    <n v="29"/>
    <s v="351925-C"/>
    <n v="11709.66"/>
    <d v="2025-10-28T00:00:00"/>
    <n v="16"/>
    <d v="2025-10-10T00:00:00"/>
    <n v="4400645287"/>
    <m/>
    <m/>
    <x v="305"/>
    <s v="DEMORA"/>
    <n v="10"/>
    <s v="351925-IF"/>
    <s v="EG07-002702"/>
    <s v="F001-002802"/>
    <d v="2025-11-14T00:00:00"/>
    <n v="53"/>
    <x v="1"/>
    <n v="26"/>
    <x v="4"/>
    <m/>
    <m/>
    <m/>
    <m/>
    <m/>
    <m/>
    <m/>
    <m/>
    <m/>
  </r>
  <r>
    <x v="1072"/>
    <x v="0"/>
    <x v="103"/>
    <s v="NO"/>
    <s v="P&amp;H"/>
    <x v="65"/>
    <m/>
    <s v="LD001"/>
    <s v="R4290004"/>
    <s v="TRENV00019468"/>
    <m/>
    <m/>
    <n v="101295933"/>
    <s v="NO"/>
    <s v="TL02-0002042"/>
    <d v="2025-09-26T00:00:00"/>
    <s v="RICARDO YANA"/>
    <d v="2025-10-01T00:00:00"/>
    <m/>
    <s v="-"/>
    <n v="-12"/>
    <s v="352025-E"/>
    <d v="2025-10-13T00:00:00"/>
    <x v="189"/>
    <n v="12"/>
    <d v="2025-10-13T00:00:00"/>
    <n v="29"/>
    <s v="352025-C"/>
    <n v="16532.89"/>
    <m/>
    <s v=""/>
    <d v="2025-10-22T00:00:00"/>
    <n v="4400645258"/>
    <m/>
    <m/>
    <x v="0"/>
    <s v=""/>
    <s v=""/>
    <m/>
    <m/>
    <m/>
    <m/>
    <n v="123"/>
    <x v="4"/>
    <n v="38"/>
    <x v="4"/>
    <m/>
    <m/>
    <m/>
    <m/>
    <m/>
    <m/>
    <m/>
    <s v="falta sellos"/>
    <m/>
  </r>
  <r>
    <x v="1073"/>
    <x v="0"/>
    <x v="15"/>
    <s v="SI"/>
    <s v="CATERPILLAR"/>
    <x v="42"/>
    <m/>
    <s v="DZ008"/>
    <n v="2505861"/>
    <s v="TRENV00019979"/>
    <m/>
    <m/>
    <n v="101093424"/>
    <s v="NO"/>
    <s v="TL02-0002042"/>
    <d v="2025-09-26T00:00:00"/>
    <s v="RICARDO YANA"/>
    <d v="2025-09-26T00:00:00"/>
    <d v="2025-10-03T00:00:00"/>
    <n v="7"/>
    <n v="-6"/>
    <s v="352125-E"/>
    <d v="2025-10-02T00:00:00"/>
    <x v="189"/>
    <n v="12"/>
    <d v="2025-10-03T00:00:00"/>
    <n v="19"/>
    <s v="352125-C"/>
    <n v="3420.38"/>
    <d v="2025-10-13T00:00:00"/>
    <n v="11"/>
    <d v="2025-10-03T00:00:00"/>
    <n v="4400646822"/>
    <s v="ALTA"/>
    <m/>
    <x v="297"/>
    <s v="DEMORA"/>
    <n v="52"/>
    <m/>
    <s v="EG07-002774"/>
    <s v="F001-002846"/>
    <d v="2025-12-05T00:00:00"/>
    <n v="80"/>
    <x v="1"/>
    <n v="19"/>
    <x v="4"/>
    <m/>
    <m/>
    <m/>
    <m/>
    <m/>
    <m/>
    <m/>
    <m/>
    <m/>
  </r>
  <r>
    <x v="1074"/>
    <x v="0"/>
    <x v="15"/>
    <s v="SI"/>
    <s v="CATERPILLAR"/>
    <x v="5"/>
    <m/>
    <s v="DZ014"/>
    <n v="2520471"/>
    <s v="TRENV00019982"/>
    <m/>
    <n v="8000"/>
    <n v="101335281"/>
    <s v="NO"/>
    <s v="TL02-0002042"/>
    <d v="2025-09-26T00:00:00"/>
    <s v="RICARDO YANA"/>
    <d v="2025-09-26T00:00:00"/>
    <m/>
    <s v="-"/>
    <n v="-6"/>
    <s v="352225-E"/>
    <d v="2025-10-02T00:00:00"/>
    <x v="189"/>
    <n v="12"/>
    <d v="2025-10-03T00:00:00"/>
    <n v="19"/>
    <s v="352225-C"/>
    <n v="7713.28"/>
    <d v="2025-10-13T00:00:00"/>
    <n v="11"/>
    <d v="2025-10-10T00:00:00"/>
    <n v="4400646821"/>
    <s v="ALTA"/>
    <d v="2025-10-17T00:00:00"/>
    <x v="306"/>
    <s v="EN TIEMPO"/>
    <n v="5"/>
    <s v="352225-IF"/>
    <s v="EG07-002640"/>
    <s v="F001-002863"/>
    <d v="2025-12-12T00:00:00"/>
    <n v="33"/>
    <x v="1"/>
    <n v="26"/>
    <x v="4"/>
    <m/>
    <m/>
    <m/>
    <m/>
    <m/>
    <m/>
    <m/>
    <m/>
    <m/>
  </r>
  <r>
    <x v="1075"/>
    <x v="0"/>
    <x v="15"/>
    <s v="SI"/>
    <s v="CATERPILLAR"/>
    <x v="5"/>
    <m/>
    <s v="DZ014"/>
    <n v="2520471"/>
    <s v="TRENV00019985"/>
    <m/>
    <n v="8000"/>
    <n v="101335280"/>
    <s v="NO"/>
    <s v="TL02-0002042"/>
    <d v="2025-09-26T00:00:00"/>
    <s v="RICARDO YANA"/>
    <d v="2025-09-26T00:00:00"/>
    <m/>
    <s v="-"/>
    <n v="-6"/>
    <s v="352325-E"/>
    <d v="2025-10-02T00:00:00"/>
    <x v="189"/>
    <n v="12"/>
    <d v="2025-10-03T00:00:00"/>
    <n v="19"/>
    <s v="352325-C"/>
    <n v="7713.28"/>
    <d v="2025-10-13T00:00:00"/>
    <n v="11"/>
    <d v="2025-10-01T00:00:00"/>
    <n v="4400646819"/>
    <s v="ALTA"/>
    <d v="2025-10-18T00:00:00"/>
    <x v="295"/>
    <s v="DEMORA"/>
    <n v="11"/>
    <s v="352325-IF"/>
    <s v="EG07-002653"/>
    <s v="F001-002803"/>
    <d v="2025-11-14T00:00:00"/>
    <n v="39"/>
    <x v="1"/>
    <n v="17"/>
    <x v="4"/>
    <m/>
    <m/>
    <m/>
    <m/>
    <m/>
    <m/>
    <m/>
    <m/>
    <m/>
  </r>
  <r>
    <x v="1076"/>
    <x v="0"/>
    <x v="14"/>
    <s v="SI"/>
    <s v="CATERPILLAR"/>
    <x v="0"/>
    <m/>
    <s v="GR003"/>
    <n v="5530359"/>
    <s v="TRENV00018311"/>
    <m/>
    <m/>
    <n v="101163374"/>
    <s v="NO"/>
    <s v="TL02-0002042"/>
    <d v="2025-09-26T00:00:00"/>
    <s v="RICARDO YANA"/>
    <d v="2025-09-26T00:00:00"/>
    <m/>
    <s v="-"/>
    <n v="-6"/>
    <s v="352524-E"/>
    <d v="2025-10-02T00:00:00"/>
    <x v="189"/>
    <n v="12"/>
    <d v="2025-10-03T00:00:00"/>
    <n v="19"/>
    <s v="352425-C"/>
    <n v="2122.33"/>
    <d v="2025-10-28T00:00:00"/>
    <n v="26"/>
    <d v="2025-10-03T00:00:00"/>
    <n v="4400646818"/>
    <s v="ALTA"/>
    <d v="2025-11-14T00:00:00"/>
    <x v="304"/>
    <s v="EN TIEMPO"/>
    <n v="18"/>
    <s v="352425-IF"/>
    <s v="EG07-002722"/>
    <s v="F001-002813"/>
    <d v="2025-11-21T00:00:00"/>
    <n v="61"/>
    <x v="1"/>
    <n v="19"/>
    <x v="4"/>
    <m/>
    <m/>
    <m/>
    <m/>
    <m/>
    <m/>
    <m/>
    <m/>
    <m/>
  </r>
  <r>
    <x v="1077"/>
    <x v="0"/>
    <x v="12"/>
    <s v="SI"/>
    <s v="KOMATSU"/>
    <x v="4"/>
    <m/>
    <s v="HT101"/>
    <s v="58B4150120SERV"/>
    <s v="TRENV00020115"/>
    <s v="-"/>
    <m/>
    <n v="101185069"/>
    <s v="NO"/>
    <s v="TL02-0002042"/>
    <d v="2025-09-26T00:00:00"/>
    <s v="RICARDO YANA"/>
    <s v="26/9/2025+R1081:Z1598"/>
    <m/>
    <s v="-"/>
    <e v="#VALUE!"/>
    <s v="352525-E"/>
    <d v="2025-10-02T00:00:00"/>
    <x v="189"/>
    <n v="12"/>
    <d v="2025-10-03T00:00:00"/>
    <n v="19"/>
    <s v="352528-C"/>
    <n v="6023.31"/>
    <d v="2025-10-28T00:00:00"/>
    <n v="26"/>
    <d v="2025-10-06T00:00:00"/>
    <n v="4400645815"/>
    <m/>
    <d v="2025-11-03T00:00:00"/>
    <x v="280"/>
    <s v="EN TIEMPO"/>
    <n v="7"/>
    <s v="352525-IF"/>
    <s v="EG07-002686"/>
    <s v="F001-002804"/>
    <d v="2025-11-14T00:00:00"/>
    <n v="50"/>
    <x v="1"/>
    <n v="22"/>
    <x v="4"/>
    <m/>
    <m/>
    <m/>
    <m/>
    <m/>
    <m/>
    <m/>
    <m/>
    <m/>
  </r>
  <r>
    <x v="1078"/>
    <x v="0"/>
    <x v="46"/>
    <s v="SI"/>
    <s v="CATERPILLAR"/>
    <x v="0"/>
    <m/>
    <s v="GR003"/>
    <n v="2719322"/>
    <s v="TRENV00020121"/>
    <m/>
    <m/>
    <n v="101315126"/>
    <s v="NO"/>
    <s v="TL02-0002039"/>
    <d v="2025-10-14T00:00:00"/>
    <s v="TOMAS VILCA"/>
    <d v="2025-09-30T00:00:00"/>
    <m/>
    <s v="-"/>
    <n v="-14"/>
    <s v="352625-E"/>
    <d v="2025-10-14T00:00:00"/>
    <x v="189"/>
    <n v="30"/>
    <d v="2025-09-15T00:00:00"/>
    <n v="1"/>
    <s v="352625-C"/>
    <n v="25780.35"/>
    <d v="2025-10-28T00:00:00"/>
    <n v="44"/>
    <d v="2025-10-22T00:00:00"/>
    <n v="4400646823"/>
    <s v="ALTA"/>
    <d v="2025-11-13T00:00:00"/>
    <x v="307"/>
    <s v="EN TIEMPO"/>
    <n v="17"/>
    <s v="352625-IF"/>
    <s v="EG07-002717"/>
    <s v="F001-002814"/>
    <d v="2025-11-21T00:00:00"/>
    <n v="60"/>
    <x v="1"/>
    <n v="38"/>
    <x v="1"/>
    <m/>
    <m/>
    <m/>
    <m/>
    <m/>
    <m/>
    <m/>
    <s v="falta discos "/>
    <m/>
  </r>
  <r>
    <x v="1079"/>
    <x v="0"/>
    <x v="46"/>
    <s v="SI"/>
    <s v="CATERPILLAR"/>
    <x v="0"/>
    <m/>
    <s v="GR003"/>
    <n v="2719322"/>
    <s v="TRENV00020124"/>
    <m/>
    <m/>
    <n v="101315131"/>
    <s v="NO"/>
    <s v="TL02-0002039"/>
    <d v="2025-10-14T00:00:00"/>
    <s v="TOMAS VILCA"/>
    <d v="2025-09-30T00:00:00"/>
    <m/>
    <s v="-"/>
    <n v="-14"/>
    <s v="352725-E"/>
    <d v="2025-10-14T00:00:00"/>
    <x v="189"/>
    <n v="30"/>
    <d v="2025-09-15T00:00:00"/>
    <n v="1"/>
    <s v="352725-C"/>
    <n v="27033.759999999998"/>
    <d v="2025-10-28T00:00:00"/>
    <n v="44"/>
    <d v="2025-10-22T00:00:00"/>
    <n v="4400646825"/>
    <s v="ALTA"/>
    <d v="2025-11-13T00:00:00"/>
    <x v="307"/>
    <s v="EN TIEMPO"/>
    <n v="17"/>
    <s v="352725-IF"/>
    <s v="EG07-002718"/>
    <s v="F001-002815"/>
    <d v="2025-11-21T00:00:00"/>
    <n v="60"/>
    <x v="1"/>
    <n v="38"/>
    <x v="1"/>
    <m/>
    <m/>
    <m/>
    <m/>
    <m/>
    <m/>
    <m/>
    <s v="falta discos "/>
    <m/>
  </r>
  <r>
    <x v="1080"/>
    <x v="0"/>
    <x v="46"/>
    <s v="SI"/>
    <s v="CATERPILLAR"/>
    <x v="0"/>
    <m/>
    <s v="GR003"/>
    <n v="2719321"/>
    <s v="TRENV00020112"/>
    <m/>
    <m/>
    <n v="101315133"/>
    <s v="NO"/>
    <s v="TL02-0002039"/>
    <d v="2025-10-14T00:00:00"/>
    <s v="TOMAS VILCA"/>
    <d v="2025-09-30T00:00:00"/>
    <m/>
    <s v="-"/>
    <n v="-14"/>
    <s v="352825-E"/>
    <d v="2025-10-14T00:00:00"/>
    <x v="189"/>
    <n v="30"/>
    <d v="2025-09-15T00:00:00"/>
    <n v="1"/>
    <s v="352825-C"/>
    <n v="27033.759999999998"/>
    <d v="2025-10-28T00:00:00"/>
    <n v="44"/>
    <d v="2025-10-22T00:00:00"/>
    <n v="4400646827"/>
    <s v="ALTA"/>
    <d v="2025-12-02T00:00:00"/>
    <x v="308"/>
    <s v="EN TIEMPO"/>
    <n v="36"/>
    <s v="352825-IF"/>
    <s v="EG07-002769"/>
    <s v="F001-002847"/>
    <d v="2025-12-05T00:00:00"/>
    <n v="79"/>
    <x v="1"/>
    <n v="38"/>
    <x v="1"/>
    <m/>
    <m/>
    <m/>
    <m/>
    <m/>
    <m/>
    <m/>
    <s v="falta discos "/>
    <m/>
  </r>
  <r>
    <x v="1081"/>
    <x v="0"/>
    <x v="46"/>
    <s v="SI"/>
    <s v="CATERPILLAR"/>
    <x v="0"/>
    <m/>
    <s v="GR003"/>
    <n v="2719321"/>
    <s v="TRENV00020129"/>
    <m/>
    <m/>
    <n v="101315132"/>
    <s v="NO"/>
    <s v="TL02-0002039"/>
    <d v="2025-10-14T00:00:00"/>
    <s v="TOMAS VILCA"/>
    <d v="2025-09-30T00:00:00"/>
    <m/>
    <s v="-"/>
    <n v="-14"/>
    <s v="352925-E"/>
    <d v="2025-10-14T00:00:00"/>
    <x v="190"/>
    <n v="31"/>
    <d v="2025-09-14T00:00:00"/>
    <n v="1"/>
    <s v="352925-C"/>
    <n v="25780.35"/>
    <d v="2025-10-28T00:00:00"/>
    <n v="45"/>
    <d v="2025-10-22T00:00:00"/>
    <n v="4400646826"/>
    <s v="ALTA"/>
    <d v="2025-12-02T00:00:00"/>
    <x v="308"/>
    <s v="EN TIEMPO"/>
    <n v="36"/>
    <s v="352925-IF"/>
    <s v="EG07-002770"/>
    <s v="F001-002848"/>
    <d v="2025-12-05T00:00:00"/>
    <n v="80"/>
    <x v="1"/>
    <n v="39"/>
    <x v="1"/>
    <m/>
    <m/>
    <m/>
    <m/>
    <m/>
    <m/>
    <m/>
    <s v="falta discos "/>
    <m/>
  </r>
  <r>
    <x v="1082"/>
    <x v="0"/>
    <x v="5"/>
    <s v="SI"/>
    <s v="KOMATSU"/>
    <x v="3"/>
    <m/>
    <s v="HT022"/>
    <s v="EM8844"/>
    <s v="TRENV00020210"/>
    <m/>
    <n v="30000"/>
    <n v="101260590"/>
    <s v="NO"/>
    <s v="TL02-0002039"/>
    <d v="2025-09-26T00:00:00"/>
    <s v="RICARDO YANA"/>
    <d v="2025-09-26T00:00:00"/>
    <m/>
    <s v="-"/>
    <n v="-6"/>
    <s v="353025-E"/>
    <d v="2025-10-02T00:00:00"/>
    <x v="189"/>
    <n v="12"/>
    <d v="2025-10-03T00:00:00"/>
    <n v="19"/>
    <s v="353025-C"/>
    <n v="18987.57"/>
    <d v="2025-10-28T00:00:00"/>
    <n v="26"/>
    <d v="2025-10-13T00:00:00"/>
    <n v="4400645811"/>
    <m/>
    <d v="2025-11-05T00:00:00"/>
    <x v="301"/>
    <s v="EN TIEMPO"/>
    <n v="9"/>
    <s v="353025-IF"/>
    <s v="EG07-002698"/>
    <s v="F001-002805"/>
    <d v="2025-11-14T00:00:00"/>
    <n v="52"/>
    <x v="1"/>
    <n v="29"/>
    <x v="1"/>
    <m/>
    <m/>
    <m/>
    <m/>
    <m/>
    <m/>
    <m/>
    <m/>
    <m/>
  </r>
  <r>
    <x v="1083"/>
    <x v="0"/>
    <x v="11"/>
    <s v="SI"/>
    <s v="KOMATSU"/>
    <x v="3"/>
    <n v="2"/>
    <s v="HT023"/>
    <s v="EM8355"/>
    <s v="TRENV00019231"/>
    <m/>
    <n v="28000"/>
    <n v="101160654"/>
    <s v="NO"/>
    <s v="TL02-0002039"/>
    <d v="2025-09-26T00:00:00"/>
    <s v="RICARDO YANA"/>
    <d v="2025-09-26T00:00:00"/>
    <m/>
    <s v="-"/>
    <n v="-17"/>
    <s v="353125-E"/>
    <d v="2025-10-13T00:00:00"/>
    <x v="189"/>
    <n v="12"/>
    <d v="2025-10-13T00:00:00"/>
    <n v="29"/>
    <s v="353125-C"/>
    <n v="19044.41"/>
    <d v="2025-10-28T00:00:00"/>
    <n v="16"/>
    <d v="2025-10-13T00:00:00"/>
    <n v="4400645272"/>
    <s v="ALTA"/>
    <m/>
    <x v="309"/>
    <s v="DEMORA"/>
    <n v="44"/>
    <s v="353125-IF"/>
    <s v="EG07-002784"/>
    <s v="F001-002857"/>
    <d v="2025-12-12T00:00:00"/>
    <n v="87"/>
    <x v="1"/>
    <n v="29"/>
    <x v="1"/>
    <m/>
    <m/>
    <m/>
    <m/>
    <m/>
    <m/>
    <m/>
    <s v="PENDIENTE KIT 05/11"/>
    <m/>
  </r>
  <r>
    <x v="1084"/>
    <x v="0"/>
    <x v="5"/>
    <s v="SI"/>
    <s v="KOMATSU"/>
    <x v="3"/>
    <m/>
    <s v="HT008"/>
    <s v="EM8844"/>
    <s v="TRENV00019906"/>
    <m/>
    <n v="30000"/>
    <n v="101229151"/>
    <s v="NO"/>
    <s v="TL02-0002039"/>
    <d v="2025-09-26T00:00:00"/>
    <s v="RICARDO YANA"/>
    <d v="2025-09-26T00:00:00"/>
    <m/>
    <s v="-"/>
    <n v="-17"/>
    <s v="353225-E"/>
    <d v="2025-10-13T00:00:00"/>
    <x v="189"/>
    <n v="12"/>
    <d v="2025-10-13T00:00:00"/>
    <n v="29"/>
    <s v="353225-C"/>
    <n v="18987.57"/>
    <d v="2025-10-28T00:00:00"/>
    <n v="16"/>
    <d v="2025-10-13T00:00:00"/>
    <n v="4400645275"/>
    <s v="ALTA"/>
    <d v="2025-12-18T00:00:00"/>
    <x v="310"/>
    <s v="EN TIEMPO"/>
    <n v="52"/>
    <s v="353225-IF"/>
    <s v="EG07-002812"/>
    <s v="F001-002868"/>
    <d v="2025-12-19T00:00:00"/>
    <n v="95"/>
    <x v="1"/>
    <n v="29"/>
    <x v="1"/>
    <m/>
    <m/>
    <m/>
    <m/>
    <m/>
    <m/>
    <m/>
    <s v="FALTA KIT 07/11"/>
    <m/>
  </r>
  <r>
    <x v="1085"/>
    <x v="0"/>
    <x v="11"/>
    <s v="SI"/>
    <s v="KOMATSU"/>
    <x v="4"/>
    <n v="3"/>
    <s v="HT103"/>
    <n v="5885001000"/>
    <s v="TRENV00019761"/>
    <m/>
    <n v="28000"/>
    <n v="101328221"/>
    <s v="NO"/>
    <s v="EG07-0001398"/>
    <d v="2025-10-03T00:00:00"/>
    <s v="RICARDO YANA"/>
    <d v="2025-10-01T00:00:00"/>
    <m/>
    <s v="-"/>
    <n v="0"/>
    <s v="353325-E"/>
    <d v="2025-10-01T00:00:00"/>
    <x v="191"/>
    <n v="18"/>
    <d v="2025-10-03T00:00:00"/>
    <n v="18"/>
    <s v="353325-C"/>
    <n v="19044.41"/>
    <d v="2025-10-28T00:00:00"/>
    <n v="26"/>
    <d v="2025-10-13T00:00:00"/>
    <n v="4400647821"/>
    <s v="ALTA"/>
    <m/>
    <x v="297"/>
    <s v="DEMORA"/>
    <n v="37"/>
    <m/>
    <s v="EG07-002775"/>
    <s v="F001-002849"/>
    <d v="2025-12-05T00:00:00"/>
    <n v="79"/>
    <x v="1"/>
    <n v="28"/>
    <x v="1"/>
    <m/>
    <m/>
    <m/>
    <m/>
    <m/>
    <m/>
    <m/>
    <s v="FALTA CROMADO"/>
    <m/>
  </r>
  <r>
    <x v="886"/>
    <x v="1"/>
    <x v="37"/>
    <s v="SI"/>
    <s v="KOMATSU"/>
    <x v="29"/>
    <s v="RH"/>
    <s v="EQ8109"/>
    <s v="707G105230"/>
    <s v="SAP4824176"/>
    <n v="3439"/>
    <n v="14000"/>
    <s v="ID S251273-1"/>
    <s v="NO"/>
    <m/>
    <d v="2025-09-26T00:00:00"/>
    <s v="RICARDO YANA"/>
    <d v="2025-10-01T00:00:00"/>
    <m/>
    <s v="-"/>
    <n v="0"/>
    <s v="353425-E"/>
    <d v="2025-10-01T00:00:00"/>
    <x v="192"/>
    <s v="POR EVALUAR"/>
    <d v="2025-09-16T00:00:00"/>
    <n v="0"/>
    <s v="353425-C"/>
    <n v="1581.85"/>
    <d v="2025-09-26T00:00:00"/>
    <n v="11"/>
    <d v="2025-10-27T00:00:00"/>
    <s v="C003539397"/>
    <s v="ALTA"/>
    <d v="2025-11-20T00:00:00"/>
    <x v="254"/>
    <s v="EN TIEMPO"/>
    <n v="56"/>
    <s v="353425-IF"/>
    <s v="EG07-002732"/>
    <s v="F001-002830"/>
    <d v="2025-11-27T00:00:00"/>
    <n v="65"/>
    <x v="1"/>
    <n v="41"/>
    <x v="4"/>
    <m/>
    <m/>
    <m/>
    <m/>
    <m/>
    <m/>
    <m/>
    <m/>
    <m/>
  </r>
  <r>
    <x v="1086"/>
    <x v="1"/>
    <x v="8"/>
    <s v="SI"/>
    <s v="CATERPILLAR"/>
    <x v="5"/>
    <s v="LH"/>
    <s v="EQ6107"/>
    <n v="5173767"/>
    <s v="SAP4822223"/>
    <n v="721"/>
    <n v="10000"/>
    <s v="ID S251234-1"/>
    <s v="NO"/>
    <m/>
    <d v="2025-09-30T00:00:00"/>
    <s v="RICARDO YANA"/>
    <d v="2025-10-01T00:00:00"/>
    <m/>
    <s v="-"/>
    <n v="-8"/>
    <s v="353525-E"/>
    <d v="2025-10-09T00:00:00"/>
    <x v="192"/>
    <n v="14"/>
    <d v="2025-10-15T00:00:00"/>
    <n v="29"/>
    <s v="353525-C"/>
    <n v="6243.05"/>
    <d v="2025-10-27T00:00:00"/>
    <n v="13"/>
    <d v="2025-10-10T00:00:00"/>
    <s v="C003628243"/>
    <s v="ALTA"/>
    <d v="2025-11-25T00:00:00"/>
    <x v="311"/>
    <s v="EN TIEMPO"/>
    <n v="30"/>
    <s v="353525-IF"/>
    <s v="EG07-002751"/>
    <s v="F001-002831"/>
    <d v="2025-11-27T00:00:00"/>
    <n v="70"/>
    <x v="1"/>
    <n v="24"/>
    <x v="4"/>
    <m/>
    <m/>
    <m/>
    <m/>
    <m/>
    <m/>
    <m/>
    <m/>
    <m/>
  </r>
  <r>
    <x v="1087"/>
    <x v="0"/>
    <x v="52"/>
    <s v="SI"/>
    <s v="KOMATSU"/>
    <x v="3"/>
    <m/>
    <s v="HT011"/>
    <s v="XB3916"/>
    <s v="TRENV00020225"/>
    <m/>
    <n v="22000"/>
    <n v="101332277"/>
    <s v="NO"/>
    <s v="TL02-002034"/>
    <d v="2025-09-26T00:00:00"/>
    <s v="LUIS HUERTA"/>
    <d v="2025-09-26T00:00:00"/>
    <m/>
    <s v="-"/>
    <n v="3"/>
    <s v="353625-E"/>
    <d v="2025-09-23T00:00:00"/>
    <x v="193"/>
    <n v="8"/>
    <d v="2025-09-23T00:00:00"/>
    <n v="5"/>
    <s v="353625-C"/>
    <n v="16164.18"/>
    <d v="2025-11-04T00:00:00"/>
    <n v="43"/>
    <d v="2025-10-13T00:00:00"/>
    <n v="4400645809"/>
    <s v="ALTA"/>
    <d v="2025-12-19T00:00:00"/>
    <x v="312"/>
    <s v="EN TIEMPO"/>
    <n v="46"/>
    <s v="353625-IF"/>
    <s v="EG07-002819"/>
    <s v="F001-002878"/>
    <d v="2025-12-19T00:00:00"/>
    <n v="92"/>
    <x v="1"/>
    <n v="25"/>
    <x v="1"/>
    <m/>
    <m/>
    <m/>
    <m/>
    <m/>
    <m/>
    <m/>
    <m/>
    <m/>
  </r>
  <r>
    <x v="1088"/>
    <x v="0"/>
    <x v="51"/>
    <s v="SI"/>
    <s v="KOMATSU"/>
    <x v="3"/>
    <m/>
    <s v="HT011"/>
    <s v="58F3240013SERV"/>
    <s v="TRENV00020222"/>
    <m/>
    <n v="22000"/>
    <n v="101332276"/>
    <s v="NO"/>
    <s v="TL02-002034"/>
    <d v="2025-09-30T00:00:00"/>
    <s v="LUIS HUERTA"/>
    <d v="2025-09-26T00:00:00"/>
    <m/>
    <s v="-"/>
    <n v="-18"/>
    <s v="353725-E"/>
    <d v="2025-10-14T00:00:00"/>
    <x v="193"/>
    <n v="12"/>
    <d v="2025-10-14T00:00:00"/>
    <n v="26"/>
    <s v="353725-C"/>
    <n v="39750"/>
    <d v="2025-11-04T00:00:00"/>
    <n v="22"/>
    <d v="2025-10-25T00:00:00"/>
    <n v="4400645810"/>
    <s v="ALTA"/>
    <d v="2025-12-19T00:00:00"/>
    <x v="312"/>
    <s v="EN TIEMPO"/>
    <n v="46"/>
    <s v="353725-IF"/>
    <s v="EG07-002820"/>
    <s v="F001-002879"/>
    <d v="2025-12-19T00:00:00"/>
    <n v="92"/>
    <x v="1"/>
    <n v="37"/>
    <x v="1"/>
    <m/>
    <m/>
    <m/>
    <m/>
    <m/>
    <m/>
    <m/>
    <m/>
    <m/>
  </r>
  <r>
    <x v="1089"/>
    <x v="0"/>
    <x v="52"/>
    <s v="SI"/>
    <s v="KOMATSU"/>
    <x v="3"/>
    <n v="4"/>
    <s v="HT004"/>
    <s v="XB3916"/>
    <s v="TRENV00019791"/>
    <m/>
    <n v="22000"/>
    <n v="101307879"/>
    <s v="NO"/>
    <s v="TL02-002034"/>
    <d v="2025-09-26T00:00:00"/>
    <s v="LUIS HUERTA"/>
    <d v="2025-09-26T00:00:00"/>
    <m/>
    <s v="-"/>
    <n v="3"/>
    <s v="353825-E"/>
    <d v="2025-09-23T00:00:00"/>
    <x v="193"/>
    <n v="8"/>
    <d v="2025-09-23T00:00:00"/>
    <n v="5"/>
    <s v="353825-C"/>
    <n v="16164.18"/>
    <d v="2025-11-04T00:00:00"/>
    <n v="43"/>
    <d v="2025-10-13T00:00:00"/>
    <n v="4400645225"/>
    <s v="ALTA"/>
    <m/>
    <x v="0"/>
    <s v=""/>
    <s v=""/>
    <m/>
    <m/>
    <m/>
    <m/>
    <n v="119"/>
    <x v="7"/>
    <n v="25"/>
    <x v="1"/>
    <m/>
    <m/>
    <m/>
    <m/>
    <m/>
    <m/>
    <m/>
    <m/>
    <m/>
  </r>
  <r>
    <x v="1090"/>
    <x v="0"/>
    <x v="51"/>
    <s v="SI"/>
    <s v="KOMATSU"/>
    <x v="3"/>
    <m/>
    <s v="HT004"/>
    <s v="58F3240013SERV"/>
    <s v="TRENV00019788"/>
    <m/>
    <n v="22000"/>
    <n v="101307878"/>
    <s v="NO"/>
    <s v="TL02-002034"/>
    <d v="2025-09-30T00:00:00"/>
    <s v="LUIS HUERTA"/>
    <d v="2025-09-26T00:00:00"/>
    <m/>
    <s v="-"/>
    <n v="3"/>
    <s v="353925-E"/>
    <d v="2025-09-23T00:00:00"/>
    <x v="193"/>
    <n v="12"/>
    <d v="2025-09-23T00:00:00"/>
    <n v="5"/>
    <s v="353925-C"/>
    <n v="39750"/>
    <d v="2025-11-04T00:00:00"/>
    <n v="43"/>
    <d v="2025-10-25T00:00:00"/>
    <n v="4400645226"/>
    <s v="ALTA"/>
    <m/>
    <x v="0"/>
    <s v=""/>
    <s v=""/>
    <m/>
    <m/>
    <m/>
    <m/>
    <n v="119"/>
    <x v="7"/>
    <n v="37"/>
    <x v="1"/>
    <m/>
    <m/>
    <m/>
    <m/>
    <m/>
    <m/>
    <m/>
    <m/>
    <m/>
  </r>
  <r>
    <x v="1091"/>
    <x v="0"/>
    <x v="52"/>
    <s v="SI"/>
    <s v="KOMATSU"/>
    <x v="3"/>
    <m/>
    <s v="HT018"/>
    <s v="XB3916"/>
    <s v="TRENV00019797"/>
    <m/>
    <n v="22000"/>
    <n v="101286169"/>
    <s v="NO"/>
    <s v="TL02-002035"/>
    <d v="2025-09-26T00:00:00"/>
    <s v="LUIS HUERTA"/>
    <d v="2025-09-26T00:00:00"/>
    <m/>
    <s v="-"/>
    <n v="3"/>
    <s v="354025-E"/>
    <d v="2025-09-23T00:00:00"/>
    <x v="193"/>
    <n v="8"/>
    <d v="2025-09-23T00:00:00"/>
    <n v="5"/>
    <s v="354025-C"/>
    <n v="16164.18"/>
    <d v="2025-11-04T00:00:00"/>
    <n v="43"/>
    <d v="2025-10-13T00:00:00"/>
    <n v="4400645223"/>
    <s v="ALTA"/>
    <m/>
    <x v="0"/>
    <s v=""/>
    <s v=""/>
    <m/>
    <m/>
    <m/>
    <m/>
    <n v="119"/>
    <x v="5"/>
    <n v="25"/>
    <x v="1"/>
    <m/>
    <m/>
    <m/>
    <m/>
    <m/>
    <m/>
    <m/>
    <m/>
    <m/>
  </r>
  <r>
    <x v="1092"/>
    <x v="0"/>
    <x v="51"/>
    <s v="SI"/>
    <s v="KOMATSU"/>
    <x v="3"/>
    <m/>
    <s v="HT018"/>
    <s v="58F3240013SERV"/>
    <s v="TRENV00019794"/>
    <m/>
    <n v="22000"/>
    <n v="101286168"/>
    <s v="NO"/>
    <s v="TL02-002035"/>
    <d v="2025-09-30T00:00:00"/>
    <s v="LUIS HUERTA"/>
    <d v="2025-09-26T00:00:00"/>
    <m/>
    <s v="-"/>
    <n v="3"/>
    <s v="354125-E"/>
    <d v="2025-09-23T00:00:00"/>
    <x v="193"/>
    <n v="12"/>
    <d v="2025-09-23T00:00:00"/>
    <n v="5"/>
    <s v="354125-C"/>
    <n v="39750"/>
    <d v="2025-11-04T00:00:00"/>
    <n v="43"/>
    <d v="2025-10-25T00:00:00"/>
    <n v="4400645224"/>
    <s v="ALTA"/>
    <m/>
    <x v="0"/>
    <s v=""/>
    <s v=""/>
    <m/>
    <m/>
    <m/>
    <m/>
    <n v="119"/>
    <x v="5"/>
    <n v="37"/>
    <x v="1"/>
    <m/>
    <m/>
    <m/>
    <m/>
    <m/>
    <m/>
    <m/>
    <m/>
    <m/>
  </r>
  <r>
    <x v="1093"/>
    <x v="1"/>
    <x v="12"/>
    <s v="NO"/>
    <s v="KOMATSU"/>
    <x v="50"/>
    <s v="RH"/>
    <s v="EQ3104"/>
    <s v="707010F502"/>
    <s v="SAP4429621"/>
    <n v="17098"/>
    <n v="16000"/>
    <s v="ID S251335-1"/>
    <s v="NO"/>
    <m/>
    <d v="2025-09-30T00:00:00"/>
    <s v="RICARDO YANA"/>
    <d v="2025-10-01T00:00:00"/>
    <m/>
    <s v="-"/>
    <n v="0"/>
    <s v="354225-E"/>
    <d v="2025-10-01T00:00:00"/>
    <x v="194"/>
    <n v="9"/>
    <d v="2025-10-01T00:00:00"/>
    <n v="10"/>
    <s v="354225-C"/>
    <n v="3802.69"/>
    <d v="2025-12-19T00:00:00"/>
    <n v="80"/>
    <d v="2025-10-22T00:00:00"/>
    <s v="C003799380"/>
    <m/>
    <d v="2025-12-19T00:00:00"/>
    <x v="312"/>
    <s v="EN TIEMPO"/>
    <n v="1"/>
    <s v="354225-IF"/>
    <s v="EG07-002825"/>
    <s v="F001-002884"/>
    <d v="2025-12-22T00:00:00"/>
    <n v="89"/>
    <x v="1"/>
    <n v="31"/>
    <x v="1"/>
    <m/>
    <m/>
    <m/>
    <m/>
    <m/>
    <m/>
    <m/>
    <m/>
    <m/>
  </r>
  <r>
    <x v="1094"/>
    <x v="1"/>
    <x v="12"/>
    <s v="SI"/>
    <s v="CATERPILLAR"/>
    <x v="7"/>
    <s v="RH"/>
    <s v="EQ3087"/>
    <s v="9T-8912"/>
    <s v="SAP3446182"/>
    <n v="25087"/>
    <n v="18000"/>
    <s v="ID S251294-2"/>
    <s v="NO"/>
    <m/>
    <d v="2025-09-30T00:00:00"/>
    <s v="RICARDO YANA"/>
    <d v="2025-10-01T00:00:00"/>
    <m/>
    <s v="-"/>
    <n v="-12"/>
    <s v="354325-E"/>
    <d v="2025-10-13T00:00:00"/>
    <x v="194"/>
    <n v="9"/>
    <d v="2025-10-13T00:00:00"/>
    <n v="22"/>
    <s v="354325-C"/>
    <n v="9220.5300000000007"/>
    <d v="2025-10-27T00:00:00"/>
    <n v="15"/>
    <d v="2025-10-22T00:00:00"/>
    <s v="C003630459"/>
    <s v="ALTA"/>
    <d v="2025-11-25T00:00:00"/>
    <x v="311"/>
    <s v="EN TIEMPO"/>
    <n v="30"/>
    <s v="354325-IF"/>
    <s v="EG07-002750"/>
    <s v="F001-002832"/>
    <d v="2025-11-27T00:00:00"/>
    <n v="65"/>
    <x v="1"/>
    <n v="31"/>
    <x v="4"/>
    <m/>
    <m/>
    <m/>
    <m/>
    <m/>
    <m/>
    <m/>
    <s v="bal stup pendiente"/>
    <m/>
  </r>
  <r>
    <x v="1095"/>
    <x v="1"/>
    <x v="50"/>
    <s v="SI"/>
    <s v="CATERPILLAR"/>
    <x v="27"/>
    <s v="LH"/>
    <s v="EQ5029"/>
    <n v="3416034"/>
    <s v="SAP4857210"/>
    <n v="13963"/>
    <n v="10000"/>
    <s v="ID S251305-1"/>
    <s v="NO"/>
    <m/>
    <d v="2025-09-30T00:00:00"/>
    <s v="RICARDO YANA"/>
    <d v="2025-10-01T00:00:00"/>
    <m/>
    <s v="-"/>
    <n v="0"/>
    <s v="354425-E"/>
    <d v="2025-10-01T00:00:00"/>
    <x v="195"/>
    <n v="6"/>
    <d v="2025-10-28T00:00:00"/>
    <n v="34"/>
    <s v="354425-C"/>
    <n v="32422.53"/>
    <d v="2025-11-17T00:00:00"/>
    <n v="21"/>
    <d v="2025-10-09T00:00:00"/>
    <s v="C003688198"/>
    <m/>
    <d v="2025-11-18T00:00:00"/>
    <x v="313"/>
    <s v="EN TIEMPO"/>
    <n v="2"/>
    <s v="354425-IF"/>
    <s v="EG07-002729"/>
    <s v="F001-002822"/>
    <d v="2025-11-21T00:00:00"/>
    <n v="55"/>
    <x v="1"/>
    <n v="15"/>
    <x v="1"/>
    <m/>
    <m/>
    <m/>
    <m/>
    <m/>
    <m/>
    <m/>
    <m/>
    <m/>
  </r>
  <r>
    <x v="1096"/>
    <x v="1"/>
    <x v="4"/>
    <s v="SI"/>
    <s v="KOMATSU"/>
    <x v="3"/>
    <m/>
    <s v="EQ3117"/>
    <s v="PC1116"/>
    <s v="SAP 4869311"/>
    <n v="18000"/>
    <n v="16000"/>
    <s v="ID S251294-1"/>
    <s v="NO"/>
    <m/>
    <d v="2025-10-13T00:00:00"/>
    <s v="LUIS HUERTA"/>
    <d v="2025-10-16T00:00:00"/>
    <m/>
    <s v="-"/>
    <n v="3"/>
    <s v="354525-E"/>
    <d v="2025-10-15T00:00:00"/>
    <x v="195"/>
    <n v="19"/>
    <d v="2025-10-15T00:00:00"/>
    <n v="21"/>
    <s v="354525-C"/>
    <n v="3114.15"/>
    <d v="2025-10-27T00:00:00"/>
    <n v="13"/>
    <d v="2025-10-21T00:00:00"/>
    <s v="C003630424"/>
    <s v="ALTA"/>
    <m/>
    <x v="314"/>
    <s v="DEMORA"/>
    <n v="36"/>
    <s v="354525-IF"/>
    <s v="EG07-002767"/>
    <s v="F001-002844"/>
    <d v="2025-12-05T00:00:00"/>
    <n v="68"/>
    <x v="1"/>
    <n v="27"/>
    <x v="1"/>
    <m/>
    <m/>
    <m/>
    <m/>
    <m/>
    <m/>
    <m/>
    <m/>
    <m/>
  </r>
  <r>
    <x v="1097"/>
    <x v="1"/>
    <x v="8"/>
    <s v="SI"/>
    <s v="CATERPILLAR"/>
    <x v="5"/>
    <s v="RH"/>
    <s v="EQ6107"/>
    <n v="5173767"/>
    <s v="SAP4897627"/>
    <n v="1177"/>
    <n v="10000"/>
    <s v="ID S251350-1"/>
    <s v="NO"/>
    <s v="EG07-0017864"/>
    <d v="2025-10-16T00:00:00"/>
    <s v="LUIS HUERTA"/>
    <d v="2025-10-16T00:00:00"/>
    <d v="2025-10-17T00:00:00"/>
    <n v="1"/>
    <n v="0"/>
    <s v="354625-E"/>
    <d v="2025-10-20T00:00:00"/>
    <x v="196"/>
    <n v="16"/>
    <d v="2025-10-20T00:00:00"/>
    <n v="20"/>
    <s v="354625-C"/>
    <n v="4939.6400000000003"/>
    <d v="2025-11-04T00:00:00"/>
    <n v="16"/>
    <d v="2025-10-27T00:00:00"/>
    <s v="C003653721"/>
    <s v="ALTA"/>
    <d v="2025-11-25T00:00:00"/>
    <x v="311"/>
    <s v="EN TIEMPO"/>
    <n v="22"/>
    <s v="354625-IF"/>
    <s v="EG07-002752"/>
    <s v="F001-002833"/>
    <d v="2025-11-27T00:00:00"/>
    <n v="56"/>
    <x v="1"/>
    <n v="27"/>
    <x v="4"/>
    <m/>
    <m/>
    <m/>
    <m/>
    <m/>
    <m/>
    <m/>
    <m/>
    <m/>
  </r>
  <r>
    <x v="1098"/>
    <x v="1"/>
    <x v="14"/>
    <s v="SI"/>
    <s v="CATERPILLAR"/>
    <x v="11"/>
    <s v="LH"/>
    <s v="EQ7113"/>
    <n v="5530359"/>
    <s v="SAP4888039"/>
    <n v="2723"/>
    <n v="15000"/>
    <s v="ID S251350-2"/>
    <s v="SI"/>
    <s v="EG07-0017864"/>
    <d v="2025-10-16T00:00:00"/>
    <s v="LUIS HUERTA"/>
    <d v="2025-10-16T00:00:00"/>
    <m/>
    <s v="-"/>
    <n v="-4"/>
    <s v="354725-E"/>
    <d v="2025-10-20T00:00:00"/>
    <x v="196"/>
    <n v="16"/>
    <d v="2025-10-20T00:00:00"/>
    <n v="20"/>
    <s v="354725-C"/>
    <n v="0"/>
    <d v="2025-11-04T00:00:00"/>
    <n v="16"/>
    <d v="2025-10-20T00:00:00"/>
    <s v="C003653746"/>
    <m/>
    <d v="2025-11-10T00:00:00"/>
    <x v="315"/>
    <s v="EN TIEMPO"/>
    <n v="7"/>
    <s v="354725-IF"/>
    <s v="EG07-002707"/>
    <m/>
    <m/>
    <n v="41"/>
    <x v="3"/>
    <n v="20"/>
    <x v="1"/>
    <m/>
    <m/>
    <m/>
    <m/>
    <m/>
    <m/>
    <m/>
    <m/>
    <m/>
  </r>
  <r>
    <x v="1099"/>
    <x v="0"/>
    <x v="66"/>
    <s v="SI"/>
    <s v="WBM"/>
    <x v="18"/>
    <m/>
    <s v="CR011"/>
    <s v="317-002-1071"/>
    <s v="TRENV00020543"/>
    <m/>
    <m/>
    <n v="101292481"/>
    <s v="NO"/>
    <s v="TL02-00002074"/>
    <d v="2025-10-19T00:00:00"/>
    <s v="3RO LIMA"/>
    <d v="2025-10-20T00:00:00"/>
    <m/>
    <s v="-"/>
    <n v="0"/>
    <s v="354825-E"/>
    <d v="2025-10-20T00:00:00"/>
    <x v="197"/>
    <n v="17"/>
    <d v="2025-10-21T00:00:00"/>
    <n v="19"/>
    <s v="354825-C"/>
    <n v="6702.64"/>
    <d v="2025-10-27T00:00:00"/>
    <n v="7"/>
    <d v="2025-10-22T00:00:00"/>
    <n v="4400648942"/>
    <s v="ALTA"/>
    <d v="2025-12-02T00:00:00"/>
    <x v="308"/>
    <s v="EN TIEMPO"/>
    <n v="37"/>
    <s v="354825-IF"/>
    <s v="EG07-002772"/>
    <s v="F001-002850"/>
    <d v="2025-12-05T00:00:00"/>
    <n v="61"/>
    <x v="1"/>
    <n v="20"/>
    <x v="6"/>
    <m/>
    <m/>
    <m/>
    <m/>
    <m/>
    <m/>
    <m/>
    <m/>
    <m/>
  </r>
  <r>
    <x v="1100"/>
    <x v="0"/>
    <x v="12"/>
    <s v="SI"/>
    <s v="CATERPILLAR"/>
    <x v="18"/>
    <m/>
    <s v="CR010"/>
    <n v="3630218"/>
    <s v="TRENV00020836"/>
    <m/>
    <n v="15000"/>
    <n v="101075617"/>
    <s v="NO"/>
    <s v="TL02-00002074"/>
    <d v="2025-10-14T00:00:00"/>
    <s v="LUIS HUERTA"/>
    <d v="2025-10-16T00:00:00"/>
    <m/>
    <s v="-"/>
    <n v="2"/>
    <s v="354925-E"/>
    <d v="2025-10-15T00:00:00"/>
    <x v="197"/>
    <n v="12"/>
    <d v="2025-10-15T00:00:00"/>
    <n v="13"/>
    <s v="354525-C"/>
    <n v="3278.85"/>
    <d v="2025-10-29T00:00:00"/>
    <n v="15"/>
    <d v="2025-10-20T00:00:00"/>
    <n v="4400648944"/>
    <m/>
    <d v="2025-11-11T00:00:00"/>
    <x v="316"/>
    <s v="EN TIEMPO"/>
    <n v="14"/>
    <s v="354925-IF"/>
    <s v="EG07-002709"/>
    <s v="F001-002806"/>
    <d v="2025-11-14T00:00:00"/>
    <n v="40"/>
    <x v="1"/>
    <n v="18"/>
    <x v="1"/>
    <m/>
    <m/>
    <m/>
    <m/>
    <m/>
    <m/>
    <m/>
    <m/>
    <m/>
  </r>
  <r>
    <x v="1101"/>
    <x v="0"/>
    <x v="12"/>
    <s v="SI"/>
    <s v="KOMATSU"/>
    <x v="3"/>
    <n v="5"/>
    <s v="HT007"/>
    <s v="EM0241"/>
    <s v="TRENV00018314"/>
    <m/>
    <n v="16000"/>
    <n v="101230021"/>
    <s v="NO"/>
    <s v="TL02-00002074"/>
    <d v="2025-10-14T00:00:00"/>
    <s v="LUIS HUERTA"/>
    <d v="2025-10-16T00:00:00"/>
    <m/>
    <s v="-"/>
    <n v="2"/>
    <s v="355025-E"/>
    <d v="2025-10-15T00:00:00"/>
    <x v="197"/>
    <n v="12"/>
    <d v="2025-10-15T00:00:00"/>
    <n v="13"/>
    <s v="355025-C"/>
    <n v="2783.14"/>
    <d v="2025-10-27T00:00:00"/>
    <n v="13"/>
    <d v="2025-10-23T00:00:00"/>
    <n v="4400649601"/>
    <s v="ALTA"/>
    <d v="2025-11-20T00:00:00"/>
    <x v="254"/>
    <s v="EN TIEMPO"/>
    <n v="25"/>
    <s v="355025-IF"/>
    <s v="EG07-002741"/>
    <s v="F001-002836"/>
    <d v="2025-11-27T00:00:00"/>
    <n v="49"/>
    <x v="1"/>
    <n v="21"/>
    <x v="1"/>
    <m/>
    <m/>
    <m/>
    <m/>
    <m/>
    <m/>
    <m/>
    <s v="pendiente de cromado"/>
    <m/>
  </r>
  <r>
    <x v="1102"/>
    <x v="0"/>
    <x v="5"/>
    <s v="NO"/>
    <s v="KOMATSU"/>
    <x v="4"/>
    <m/>
    <s v="HT012"/>
    <s v="58B5000400"/>
    <s v="TRENV00020546"/>
    <s v="-"/>
    <n v="30000"/>
    <n v="100961065"/>
    <s v="NO"/>
    <s v="TL02-00002074"/>
    <d v="2025-10-13T00:00:00"/>
    <s v="LUIS HUERTA"/>
    <d v="2025-10-16T00:00:00"/>
    <m/>
    <s v="-"/>
    <n v="3"/>
    <s v="355125-E"/>
    <m/>
    <x v="197"/>
    <n v="11"/>
    <d v="2025-10-15T00:00:00"/>
    <n v="13"/>
    <s v="355125-C"/>
    <n v="19422.52"/>
    <d v="2025-10-27T00:00:00"/>
    <n v="13"/>
    <d v="2025-10-27T00:00:00"/>
    <n v="4400649600"/>
    <s v="ALTA"/>
    <m/>
    <x v="0"/>
    <s v=""/>
    <s v=""/>
    <m/>
    <m/>
    <m/>
    <m/>
    <n v="105"/>
    <x v="7"/>
    <n v="25"/>
    <x v="1"/>
    <m/>
    <m/>
    <m/>
    <m/>
    <m/>
    <m/>
    <m/>
    <s v="pendiente de kit"/>
    <m/>
  </r>
  <r>
    <x v="1103"/>
    <x v="0"/>
    <x v="38"/>
    <s v="SI"/>
    <s v="CATERPILLAR"/>
    <x v="18"/>
    <m/>
    <s v="CR010"/>
    <s v="80354C0"/>
    <s v="TRENV00020845"/>
    <m/>
    <m/>
    <n v="200993997"/>
    <s v="NO"/>
    <s v="TL02-00002074"/>
    <d v="2025-10-19T00:00:00"/>
    <s v="3RO LIMA"/>
    <d v="2025-10-20T00:00:00"/>
    <m/>
    <s v="-"/>
    <n v="0"/>
    <s v="355225-E"/>
    <d v="2025-10-20T00:00:00"/>
    <x v="197"/>
    <n v="17"/>
    <d v="2025-10-21T00:00:00"/>
    <n v="19"/>
    <s v="355225-C"/>
    <n v="6068.64"/>
    <d v="2025-11-04T00:00:00"/>
    <n v="15"/>
    <m/>
    <n v="4400648941"/>
    <s v="ALTA"/>
    <d v="2025-11-07T00:00:00"/>
    <x v="317"/>
    <s v="EN TIEMPO"/>
    <n v="4"/>
    <s v="355225-IF"/>
    <s v="EG07-002705"/>
    <s v="F001-002816"/>
    <d v="2025-11-21T00:00:00"/>
    <n v="36"/>
    <x v="1"/>
    <n v="105"/>
    <x v="6"/>
    <m/>
    <m/>
    <m/>
    <m/>
    <m/>
    <m/>
    <m/>
    <m/>
    <m/>
  </r>
  <r>
    <x v="1104"/>
    <x v="0"/>
    <x v="111"/>
    <s v="NO"/>
    <s v="CATERPILLAR"/>
    <x v="18"/>
    <m/>
    <s v="CR010"/>
    <s v="80111C0"/>
    <s v="TRENV00020839"/>
    <m/>
    <m/>
    <n v="200975153"/>
    <s v="NO"/>
    <s v="TL02-00002074"/>
    <d v="2025-10-19T00:00:00"/>
    <s v="3RO LIMA"/>
    <d v="2025-10-20T00:00:00"/>
    <m/>
    <s v="-"/>
    <n v="0"/>
    <s v="355325-E"/>
    <d v="2025-10-20T00:00:00"/>
    <x v="197"/>
    <n v="17"/>
    <d v="2025-10-21T00:00:00"/>
    <n v="19"/>
    <s v="355325-C"/>
    <n v="3618.64"/>
    <d v="2025-11-04T00:00:00"/>
    <n v="15"/>
    <m/>
    <n v="4400648940"/>
    <s v="ALTA"/>
    <d v="2025-11-05T00:00:00"/>
    <x v="301"/>
    <s v="EN TIEMPO"/>
    <n v="2"/>
    <s v="355325-IF"/>
    <s v="EG07-002699"/>
    <s v="F001-002817"/>
    <d v="2025-11-21T00:00:00"/>
    <n v="34"/>
    <x v="1"/>
    <n v="105"/>
    <x v="6"/>
    <m/>
    <m/>
    <m/>
    <m/>
    <m/>
    <m/>
    <m/>
    <m/>
    <m/>
  </r>
  <r>
    <x v="1105"/>
    <x v="0"/>
    <x v="12"/>
    <s v="SI"/>
    <s v="KOMATSU"/>
    <x v="3"/>
    <m/>
    <s v="HT039"/>
    <s v="EM0241"/>
    <s v="TRENV00020213"/>
    <m/>
    <n v="16000"/>
    <n v="101297673"/>
    <s v="NO"/>
    <s v="TL02-00002074"/>
    <d v="2025-10-14T00:00:00"/>
    <s v="LUIS HUERTA"/>
    <d v="2025-10-16T00:00:00"/>
    <d v="2025-10-17T00:00:00"/>
    <n v="1"/>
    <n v="2"/>
    <s v="355425-E"/>
    <d v="2025-10-15T00:00:00"/>
    <x v="197"/>
    <n v="12"/>
    <d v="2025-10-15T00:00:00"/>
    <n v="13"/>
    <s v="355425-C"/>
    <n v="2783.14"/>
    <d v="2025-10-27T00:00:00"/>
    <n v="13"/>
    <d v="2025-10-17T00:00:00"/>
    <n v="4400649283"/>
    <m/>
    <d v="2025-11-07T00:00:00"/>
    <x v="317"/>
    <s v="EN TIEMPO"/>
    <n v="12"/>
    <s v="355425-IF"/>
    <s v="EG07-002704"/>
    <s v="F001-002807"/>
    <d v="2025-11-14T00:00:00"/>
    <n v="36"/>
    <x v="1"/>
    <n v="15"/>
    <x v="4"/>
    <m/>
    <m/>
    <m/>
    <m/>
    <m/>
    <m/>
    <m/>
    <m/>
    <m/>
  </r>
  <r>
    <x v="1106"/>
    <x v="0"/>
    <x v="3"/>
    <s v="SI"/>
    <s v="KOMATSU"/>
    <x v="4"/>
    <m/>
    <s v="HT105"/>
    <s v="58B6020061"/>
    <s v="TRENV00020540"/>
    <s v="-"/>
    <n v="30000"/>
    <n v="101032058"/>
    <s v="NO"/>
    <s v="TL02-00002074"/>
    <d v="2025-10-15T00:00:00"/>
    <s v="LUIS HUERTA"/>
    <d v="2025-10-16T00:00:00"/>
    <m/>
    <s v="-"/>
    <n v="1"/>
    <s v="355525-E"/>
    <d v="2025-10-16T00:00:00"/>
    <x v="197"/>
    <n v="13"/>
    <d v="2025-10-16T00:00:00"/>
    <n v="14"/>
    <s v="355525-C"/>
    <n v="9821"/>
    <d v="2025-11-03T00:00:00"/>
    <n v="19"/>
    <d v="2025-10-29T00:00:00"/>
    <n v="4400649290"/>
    <s v="ALTA"/>
    <m/>
    <x v="297"/>
    <s v="DEMORA"/>
    <n v="31"/>
    <m/>
    <s v="EG07-002776"/>
    <s v="F001-002851"/>
    <d v="2025-12-05T00:00:00"/>
    <n v="62"/>
    <x v="1"/>
    <n v="27"/>
    <x v="1"/>
    <m/>
    <m/>
    <m/>
    <m/>
    <m/>
    <m/>
    <m/>
    <m/>
    <m/>
  </r>
  <r>
    <x v="1107"/>
    <x v="0"/>
    <x v="5"/>
    <s v="SI"/>
    <s v="KOMATSU"/>
    <x v="3"/>
    <m/>
    <s v="HT003"/>
    <s v="EM8844"/>
    <s v="TRENV00020525"/>
    <m/>
    <n v="30000"/>
    <n v="101230402"/>
    <s v="NO"/>
    <s v="TL02-00002074"/>
    <d v="2025-10-13T00:00:00"/>
    <s v="LUIS HUERTA"/>
    <d v="2025-10-16T00:00:00"/>
    <m/>
    <s v="-"/>
    <n v="3"/>
    <s v="355625-E"/>
    <d v="2025-10-15T00:00:00"/>
    <x v="197"/>
    <n v="11"/>
    <d v="2025-10-15T00:00:00"/>
    <n v="13"/>
    <s v="355625-C"/>
    <n v="18987.57"/>
    <d v="2025-10-27T00:00:00"/>
    <n v="13"/>
    <d v="2025-10-27T00:00:00"/>
    <n v="4400648926"/>
    <s v="ALTA"/>
    <d v="2025-11-27T00:00:00"/>
    <x v="318"/>
    <s v="EN TIEMPO"/>
    <n v="32"/>
    <s v="355625-IF"/>
    <s v="EG07-002762"/>
    <s v="F001-002852"/>
    <d v="2025-12-05T00:00:00"/>
    <n v="56"/>
    <x v="1"/>
    <n v="25"/>
    <x v="1"/>
    <m/>
    <m/>
    <m/>
    <m/>
    <m/>
    <m/>
    <m/>
    <s v="FALTA KIT 07/11"/>
    <m/>
  </r>
  <r>
    <x v="1108"/>
    <x v="0"/>
    <x v="52"/>
    <s v="SI"/>
    <s v="KOMATSU"/>
    <x v="3"/>
    <n v="6"/>
    <s v="HT034"/>
    <s v="XB3916"/>
    <s v="TRENV00020219"/>
    <m/>
    <n v="22000"/>
    <n v="101326254"/>
    <s v="NO"/>
    <s v="TL02-00002078"/>
    <d v="2025-10-16T00:00:00"/>
    <s v="LUIS HUERTA"/>
    <d v="2025-10-16T00:00:00"/>
    <m/>
    <s v="-"/>
    <n v="0"/>
    <s v="355725-E"/>
    <d v="2025-10-31T00:00:00"/>
    <x v="197"/>
    <n v="14"/>
    <d v="2025-10-31T00:00:00"/>
    <n v="29"/>
    <s v="355725-C"/>
    <n v="16164.18"/>
    <d v="2025-11-07T00:00:00"/>
    <n v="8"/>
    <d v="2025-10-27T00:00:00"/>
    <n v="4400649294"/>
    <m/>
    <d v="2025-11-17T00:00:00"/>
    <x v="319"/>
    <s v="EN TIEMPO"/>
    <n v="11"/>
    <s v="355725-IF"/>
    <s v="EG07-002724"/>
    <s v="F001-002818"/>
    <d v="2025-11-21T00:00:00"/>
    <n v="46"/>
    <x v="1"/>
    <n v="25"/>
    <x v="1"/>
    <m/>
    <m/>
    <m/>
    <m/>
    <m/>
    <m/>
    <m/>
    <m/>
    <m/>
  </r>
  <r>
    <x v="1109"/>
    <x v="0"/>
    <x v="51"/>
    <s v="SI"/>
    <s v="KOMATSU"/>
    <x v="3"/>
    <m/>
    <s v="HT034"/>
    <s v="58F3240013SERV"/>
    <s v="TRENV00024214"/>
    <m/>
    <n v="22000"/>
    <n v="101326253"/>
    <s v="NO"/>
    <s v="TL02-00002078"/>
    <d v="2025-10-16T00:00:00"/>
    <s v="LUIS HUERTA"/>
    <d v="2025-10-16T00:00:00"/>
    <m/>
    <s v="-"/>
    <n v="0"/>
    <s v="355825-E"/>
    <d v="2025-10-31T00:00:00"/>
    <x v="197"/>
    <n v="14"/>
    <d v="2025-10-31T00:00:00"/>
    <n v="29"/>
    <s v="355825-C"/>
    <n v="39750"/>
    <d v="2025-11-07T00:00:00"/>
    <n v="8"/>
    <d v="2025-11-07T00:00:00"/>
    <n v="4400649293"/>
    <m/>
    <d v="2025-11-17T00:00:00"/>
    <x v="319"/>
    <s v="EN TIEMPO"/>
    <n v="11"/>
    <s v="355825-IF"/>
    <s v="EG07-002723"/>
    <s v="F001-002819"/>
    <d v="2025-11-21T00:00:00"/>
    <n v="46"/>
    <x v="1"/>
    <n v="36"/>
    <x v="1"/>
    <m/>
    <m/>
    <m/>
    <m/>
    <m/>
    <m/>
    <m/>
    <m/>
    <m/>
  </r>
  <r>
    <x v="1110"/>
    <x v="0"/>
    <x v="8"/>
    <s v="SI"/>
    <s v="CATERPILLAR"/>
    <x v="5"/>
    <s v="LH"/>
    <s v="DZ013"/>
    <n v="5173767"/>
    <s v="TRENV00021025"/>
    <m/>
    <n v="8000"/>
    <n v="101346391"/>
    <s v="NO"/>
    <s v="TL02-00002086"/>
    <d v="2025-10-16T00:00:00"/>
    <s v="LUIS HUERTA"/>
    <d v="2025-10-16T00:00:00"/>
    <d v="2025-10-17T00:00:00"/>
    <n v="1"/>
    <n v="0"/>
    <s v="355925-E"/>
    <d v="2025-10-20T00:00:00"/>
    <x v="198"/>
    <n v="11"/>
    <d v="2025-10-20T00:00:00"/>
    <n v="15"/>
    <s v="355925-C"/>
    <n v="7713.28"/>
    <d v="2025-11-04T00:00:00"/>
    <n v="16"/>
    <d v="2025-10-27T00:00:00"/>
    <n v="4400650199"/>
    <m/>
    <d v="2025-11-25T00:00:00"/>
    <x v="311"/>
    <s v="EN TIEMPO"/>
    <n v="22"/>
    <s v="355925-IF"/>
    <s v="EG07-002753"/>
    <s v="F001-002837"/>
    <d v="2025-11-27T00:00:00"/>
    <n v="51"/>
    <x v="1"/>
    <n v="22"/>
    <x v="4"/>
    <m/>
    <m/>
    <m/>
    <m/>
    <m/>
    <m/>
    <m/>
    <m/>
    <m/>
  </r>
  <r>
    <x v="1111"/>
    <x v="0"/>
    <x v="20"/>
    <s v="SI"/>
    <s v="CATERPILLAR"/>
    <x v="37"/>
    <m/>
    <s v="EX005"/>
    <n v="5701986"/>
    <s v="TRENV00021031"/>
    <m/>
    <n v="12000"/>
    <n v="101181301"/>
    <s v="NO"/>
    <s v="TL02-00002086"/>
    <d v="2025-10-15T00:00:00"/>
    <s v="LUIS HUERTA"/>
    <d v="2025-10-20T00:00:00"/>
    <m/>
    <s v="-"/>
    <n v="4"/>
    <s v="356025-E"/>
    <d v="2025-10-16T00:00:00"/>
    <x v="198"/>
    <n v="10"/>
    <d v="2025-10-16T00:00:00"/>
    <n v="11"/>
    <s v="356025-C"/>
    <n v="15241.17"/>
    <d v="2025-10-30T00:00:00"/>
    <n v="15"/>
    <d v="2025-10-27T00:00:00"/>
    <n v="4400650183"/>
    <s v="ALTA"/>
    <d v="2025-12-30T00:00:00"/>
    <x v="293"/>
    <s v="EN TIEMPO"/>
    <n v="62"/>
    <s v="356025-IF"/>
    <s v="EG07-002843"/>
    <s v="F001-002893"/>
    <d v="2026-01-09T00:00:00"/>
    <n v="86"/>
    <x v="1"/>
    <n v="22"/>
    <x v="4"/>
    <m/>
    <m/>
    <m/>
    <m/>
    <m/>
    <m/>
    <m/>
    <s v="falta barra "/>
    <m/>
  </r>
  <r>
    <x v="1112"/>
    <x v="0"/>
    <x v="5"/>
    <s v="SI"/>
    <s v="KOMATSU"/>
    <x v="3"/>
    <m/>
    <s v="HT024"/>
    <s v="EM8844"/>
    <s v="TRENV00020842"/>
    <m/>
    <n v="30000"/>
    <n v="101289717"/>
    <s v="NO"/>
    <s v="TL02-00002086"/>
    <d v="2025-10-13T00:00:00"/>
    <s v="LUIS HUERTA"/>
    <d v="2025-10-16T00:00:00"/>
    <m/>
    <s v="-"/>
    <n v="3"/>
    <s v="356125-E"/>
    <d v="2025-10-15T00:00:00"/>
    <x v="198"/>
    <n v="8"/>
    <d v="2025-10-15T00:00:00"/>
    <n v="10"/>
    <s v="356125-C"/>
    <n v="18987.57"/>
    <d v="2025-10-27T00:00:00"/>
    <n v="13"/>
    <d v="2025-10-25T00:00:00"/>
    <n v="4400649953"/>
    <s v="ALTA"/>
    <d v="2025-12-19T00:00:00"/>
    <x v="312"/>
    <s v="EN TIEMPO"/>
    <n v="54"/>
    <s v="356125-IF"/>
    <s v="EG07-002821"/>
    <s v="F001-002880"/>
    <d v="2025-12-19T00:00:00"/>
    <n v="75"/>
    <x v="1"/>
    <n v="20"/>
    <x v="1"/>
    <m/>
    <m/>
    <m/>
    <m/>
    <m/>
    <m/>
    <m/>
    <s v="FALTA KIT 07/11"/>
    <m/>
  </r>
  <r>
    <x v="1113"/>
    <x v="0"/>
    <x v="12"/>
    <s v="SI"/>
    <s v="KOMATSU"/>
    <x v="4"/>
    <m/>
    <s v="HT104"/>
    <s v="58B4150120SERV"/>
    <s v="TRENV00021037"/>
    <s v="-"/>
    <m/>
    <n v="101216288"/>
    <s v="NO"/>
    <s v="TL02-00002086"/>
    <d v="2025-10-15T00:00:00"/>
    <s v="LUIS HUERTA"/>
    <d v="2025-10-16T00:00:00"/>
    <m/>
    <s v="-"/>
    <n v="1"/>
    <s v="356225-E"/>
    <d v="2025-10-16T00:00:00"/>
    <x v="198"/>
    <n v="10"/>
    <d v="2025-10-06T00:00:00"/>
    <n v="1"/>
    <s v="356225-C"/>
    <n v="5240.22"/>
    <d v="2025-11-03T00:00:00"/>
    <n v="29"/>
    <d v="2025-10-23T00:00:00"/>
    <n v="4400649956"/>
    <m/>
    <d v="2025-11-05T00:00:00"/>
    <x v="301"/>
    <s v="EN TIEMPO"/>
    <n v="3"/>
    <s v="356225-IF"/>
    <s v="EG07-002700"/>
    <s v="F001-002808"/>
    <d v="2025-11-14T00:00:00"/>
    <n v="31"/>
    <x v="1"/>
    <n v="18"/>
    <x v="1"/>
    <m/>
    <m/>
    <m/>
    <m/>
    <m/>
    <m/>
    <m/>
    <m/>
    <m/>
  </r>
  <r>
    <x v="1114"/>
    <x v="0"/>
    <x v="6"/>
    <s v="SI"/>
    <s v="KOMATSU"/>
    <x v="43"/>
    <m/>
    <s v="DZ003"/>
    <s v="707H106340SG"/>
    <s v="TRENV00020118"/>
    <m/>
    <m/>
    <n v="101207216"/>
    <s v="NO"/>
    <s v="TL02-00002086"/>
    <d v="2025-10-19T00:00:00"/>
    <s v="3RO LIMA"/>
    <d v="2025-10-20T00:00:00"/>
    <m/>
    <s v="-"/>
    <n v="0"/>
    <s v="356325-E"/>
    <d v="2025-10-20T00:00:00"/>
    <x v="198"/>
    <n v="14"/>
    <d v="2025-10-21T00:00:00"/>
    <n v="16"/>
    <s v="356325-C"/>
    <n v="6257.42"/>
    <d v="2025-11-04T00:00:00"/>
    <n v="15"/>
    <d v="2025-10-27T00:00:00"/>
    <n v="4400649963"/>
    <m/>
    <d v="2025-11-20T00:00:00"/>
    <x v="254"/>
    <s v="EN TIEMPO"/>
    <n v="17"/>
    <s v="356325-IF"/>
    <s v="EG07-002742"/>
    <s v="F001-002838"/>
    <d v="2025-11-27T00:00:00"/>
    <n v="46"/>
    <x v="1"/>
    <n v="22"/>
    <x v="6"/>
    <m/>
    <m/>
    <m/>
    <m/>
    <m/>
    <m/>
    <m/>
    <m/>
    <m/>
  </r>
  <r>
    <x v="1115"/>
    <x v="0"/>
    <x v="12"/>
    <s v="SI"/>
    <s v="KOMATSU"/>
    <x v="4"/>
    <m/>
    <s v="HT114"/>
    <s v="58B4150120SERV"/>
    <s v="TRENV00019061"/>
    <s v="-"/>
    <m/>
    <n v="101188606"/>
    <s v="NO"/>
    <s v="TL02-00002086"/>
    <d v="2025-10-19T00:00:00"/>
    <s v="3RO LIMA"/>
    <d v="2025-10-20T00:00:00"/>
    <m/>
    <s v="-"/>
    <n v="1"/>
    <s v="356425-E"/>
    <d v="2025-10-20T00:00:00"/>
    <x v="198"/>
    <n v="14"/>
    <d v="2025-10-21T00:00:00"/>
    <n v="16"/>
    <s v="356425-C"/>
    <n v="5240.22"/>
    <d v="2025-11-04T00:00:00"/>
    <n v="15"/>
    <m/>
    <n v="4400649964"/>
    <m/>
    <d v="2025-11-05T00:00:00"/>
    <x v="301"/>
    <s v="EN TIEMPO"/>
    <n v="2"/>
    <s v="356425-IF"/>
    <s v="EG07-002701"/>
    <s v="F001-002820"/>
    <d v="2025-11-21T00:00:00"/>
    <n v="31"/>
    <x v="1"/>
    <n v="102"/>
    <x v="6"/>
    <m/>
    <m/>
    <m/>
    <m/>
    <m/>
    <m/>
    <m/>
    <s v="FALTA INSTALAR ROTULAS"/>
    <m/>
  </r>
  <r>
    <x v="1116"/>
    <x v="0"/>
    <x v="12"/>
    <s v="SI"/>
    <s v="KOMATSU"/>
    <x v="50"/>
    <m/>
    <s v="WT003"/>
    <s v="707010F502"/>
    <s v="TRENV00021022"/>
    <m/>
    <m/>
    <n v="101160728"/>
    <s v="NO"/>
    <s v="TL02-00002086"/>
    <d v="2025-10-19T00:00:00"/>
    <s v="3RO LIMA"/>
    <d v="2025-10-20T00:00:00"/>
    <m/>
    <s v="-"/>
    <n v="0"/>
    <s v="356525-E"/>
    <d v="2025-10-20T00:00:00"/>
    <x v="198"/>
    <n v="14"/>
    <d v="2025-10-20T00:00:00"/>
    <n v="15"/>
    <s v="356525-C"/>
    <n v="3823.33"/>
    <d v="2025-11-04T00:00:00"/>
    <n v="16"/>
    <m/>
    <n v="4400649968"/>
    <m/>
    <d v="2025-11-17T00:00:00"/>
    <x v="319"/>
    <s v="EN TIEMPO"/>
    <n v="14"/>
    <s v="356525-IF"/>
    <s v="EG07-002725"/>
    <s v="F001-002839"/>
    <d v="2025-11-27T00:00:00"/>
    <n v="43"/>
    <x v="1"/>
    <n v="102"/>
    <x v="6"/>
    <m/>
    <m/>
    <m/>
    <m/>
    <m/>
    <m/>
    <m/>
    <m/>
    <m/>
  </r>
  <r>
    <x v="1117"/>
    <x v="1"/>
    <x v="0"/>
    <s v="NO"/>
    <s v="CATERPILLAR"/>
    <x v="11"/>
    <m/>
    <s v="EQ7112"/>
    <n v="1412914"/>
    <s v="SAP4640343"/>
    <n v="4721"/>
    <n v="15000"/>
    <s v="ID S251388-1"/>
    <s v="NO"/>
    <s v="EG07-00017933"/>
    <d v="2025-10-15T00:00:00"/>
    <s v="LUIS HUERTA"/>
    <d v="2025-10-20T00:00:00"/>
    <m/>
    <s v="-"/>
    <n v="4"/>
    <s v="356625-E"/>
    <d v="2025-10-16T00:00:00"/>
    <x v="198"/>
    <n v="10"/>
    <d v="2025-10-16T00:00:00"/>
    <n v="11"/>
    <s v="356625-C"/>
    <n v="3488.71"/>
    <d v="2025-11-11T00:00:00"/>
    <n v="27"/>
    <d v="2025-10-25T00:00:00"/>
    <s v="C003672789"/>
    <m/>
    <d v="2025-11-25T00:00:00"/>
    <x v="311"/>
    <s v="EN TIEMPO"/>
    <n v="15"/>
    <m/>
    <s v="EG07-002757"/>
    <s v="F001-002834"/>
    <d v="2025-11-27T00:00:00"/>
    <n v="51"/>
    <x v="1"/>
    <n v="20"/>
    <x v="4"/>
    <m/>
    <m/>
    <m/>
    <m/>
    <m/>
    <m/>
    <m/>
    <m/>
    <m/>
  </r>
  <r>
    <x v="1118"/>
    <x v="1"/>
    <x v="15"/>
    <s v="SI"/>
    <s v="KOMATSU"/>
    <x v="43"/>
    <s v="LH"/>
    <s v="EQ6113"/>
    <s v="707-G300-180SG"/>
    <s v="SAP4270805"/>
    <n v="15886"/>
    <n v="13000"/>
    <s v="ID S251388-2"/>
    <s v="NO"/>
    <s v="EG07-00017933"/>
    <d v="2025-10-19T00:00:00"/>
    <s v="3RO LIMA"/>
    <d v="2025-10-20T00:00:00"/>
    <m/>
    <s v="-"/>
    <n v="-1"/>
    <s v="356725-E"/>
    <d v="2025-10-21T00:00:00"/>
    <x v="198"/>
    <n v="14"/>
    <d v="2025-10-21T00:00:00"/>
    <n v="16"/>
    <s v="356725-C"/>
    <n v="10678.37"/>
    <d v="2025-11-11T00:00:00"/>
    <n v="22"/>
    <d v="2025-11-06T00:00:00"/>
    <s v="C003672794"/>
    <m/>
    <d v="2025-11-19T00:00:00"/>
    <x v="320"/>
    <s v="EN TIEMPO"/>
    <n v="9"/>
    <s v="356725-IF"/>
    <s v="EG07-002733"/>
    <s v="F001-002823"/>
    <d v="2025-11-21T00:00:00"/>
    <n v="45"/>
    <x v="1"/>
    <n v="32"/>
    <x v="6"/>
    <m/>
    <m/>
    <m/>
    <m/>
    <m/>
    <m/>
    <m/>
    <m/>
    <m/>
  </r>
  <r>
    <x v="1119"/>
    <x v="1"/>
    <x v="15"/>
    <s v="SI"/>
    <s v="KOMATSU"/>
    <x v="43"/>
    <s v="RH"/>
    <s v="EQ3113"/>
    <s v="707-G300-180SG"/>
    <s v="SAP4270806"/>
    <n v="15886"/>
    <n v="13000"/>
    <s v="ID S251388-3"/>
    <s v="NO"/>
    <s v="EG07-00017933"/>
    <d v="2025-10-19T00:00:00"/>
    <s v="3RO LIMA"/>
    <d v="2025-10-20T00:00:00"/>
    <m/>
    <s v="-"/>
    <n v="-1"/>
    <s v="356825-E"/>
    <d v="2025-10-21T00:00:00"/>
    <x v="198"/>
    <n v="14"/>
    <d v="2025-10-21T00:00:00"/>
    <n v="16"/>
    <s v="356825-C"/>
    <n v="10678.37"/>
    <d v="2025-11-11T00:00:00"/>
    <n v="22"/>
    <d v="2025-11-06T00:00:00"/>
    <s v="C003672798"/>
    <m/>
    <d v="2025-11-19T00:00:00"/>
    <x v="320"/>
    <s v="EN TIEMPO"/>
    <n v="9"/>
    <s v="356825-IF"/>
    <s v="EG07-002734"/>
    <s v="F001-002824"/>
    <d v="2025-11-21T00:00:00"/>
    <n v="45"/>
    <x v="1"/>
    <n v="32"/>
    <x v="6"/>
    <m/>
    <m/>
    <m/>
    <m/>
    <m/>
    <m/>
    <m/>
    <m/>
    <m/>
  </r>
  <r>
    <x v="1120"/>
    <x v="1"/>
    <x v="8"/>
    <s v="SI"/>
    <s v="KOMATSU"/>
    <x v="43"/>
    <s v="RH"/>
    <s v="EQ6113"/>
    <s v="7070-10-F521"/>
    <s v="SAP4270809"/>
    <n v="15886"/>
    <n v="13000"/>
    <s v="ID S251388-4"/>
    <s v="NO"/>
    <s v="EG07-00017933"/>
    <d v="2025-10-19T00:00:00"/>
    <s v="3RO LIMA"/>
    <d v="2025-10-20T00:00:00"/>
    <m/>
    <s v="-"/>
    <n v="-1"/>
    <s v="356925-E"/>
    <d v="2025-10-21T00:00:00"/>
    <x v="198"/>
    <n v="14"/>
    <d v="2025-10-21T00:00:00"/>
    <n v="16"/>
    <s v="356925-C"/>
    <n v="6452.25"/>
    <d v="2025-11-11T00:00:00"/>
    <n v="22"/>
    <d v="2025-11-06T00:00:00"/>
    <s v="C003672812"/>
    <m/>
    <d v="2025-11-19T00:00:00"/>
    <x v="320"/>
    <s v="EN TIEMPO"/>
    <n v="9"/>
    <s v="356925-IF"/>
    <s v="EG07-002735"/>
    <s v="F001-002825"/>
    <d v="2025-11-21T00:00:00"/>
    <n v="45"/>
    <x v="1"/>
    <n v="32"/>
    <x v="6"/>
    <m/>
    <m/>
    <m/>
    <m/>
    <m/>
    <m/>
    <m/>
    <m/>
    <m/>
  </r>
  <r>
    <x v="1121"/>
    <x v="1"/>
    <x v="15"/>
    <s v="SI"/>
    <s v="CATERPILLAR"/>
    <x v="5"/>
    <s v="LH"/>
    <s v="EQ6106"/>
    <n v="2520471"/>
    <s v="SAP4872989"/>
    <n v="9602"/>
    <n v="10000"/>
    <s v="ID S251388-5"/>
    <s v="NO"/>
    <s v="EG07-00017933"/>
    <d v="2025-10-19T00:00:00"/>
    <s v="3RO LIMA"/>
    <d v="2025-10-20T00:00:00"/>
    <m/>
    <s v="-"/>
    <n v="-1"/>
    <s v="357025-E"/>
    <d v="2025-10-21T00:00:00"/>
    <x v="198"/>
    <n v="14"/>
    <d v="2025-10-21T00:00:00"/>
    <n v="16"/>
    <s v="357025-C"/>
    <n v="4021.78"/>
    <d v="2025-11-11T00:00:00"/>
    <n v="22"/>
    <d v="2025-11-06T00:00:00"/>
    <s v="C003672820"/>
    <m/>
    <d v="2025-11-19T00:00:00"/>
    <x v="320"/>
    <s v="EN TIEMPO"/>
    <n v="9"/>
    <s v="357025-IF"/>
    <s v="EG07-002736"/>
    <s v="F001-002826"/>
    <d v="2025-11-21T00:00:00"/>
    <n v="45"/>
    <x v="1"/>
    <n v="32"/>
    <x v="6"/>
    <m/>
    <m/>
    <m/>
    <m/>
    <m/>
    <m/>
    <m/>
    <m/>
    <m/>
  </r>
  <r>
    <x v="1122"/>
    <x v="0"/>
    <x v="6"/>
    <s v="SI"/>
    <s v="CATERPILLAR"/>
    <x v="8"/>
    <m/>
    <s v="DZ016"/>
    <n v="5617470"/>
    <s v="TRENV00021476"/>
    <m/>
    <n v="18000"/>
    <n v="101348858"/>
    <s v="NO"/>
    <s v="TL02-0002090"/>
    <d v="2025-10-08T00:00:00"/>
    <s v="RICARDO YANA"/>
    <d v="2025-10-08T00:00:00"/>
    <d v="2025-10-17T00:00:00"/>
    <n v="9"/>
    <n v="0"/>
    <s v="357125-E"/>
    <d v="2025-10-08T00:00:00"/>
    <x v="198"/>
    <n v="3"/>
    <d v="2025-10-08T00:00:00"/>
    <n v="3"/>
    <s v="357125-C"/>
    <n v="6265.59"/>
    <d v="2025-10-28T00:00:00"/>
    <n v="21"/>
    <m/>
    <n v="4400651320"/>
    <s v="ALTA"/>
    <d v="2025-10-28T00:00:00"/>
    <x v="290"/>
    <s v="EN TIEMPO"/>
    <n v="1"/>
    <s v="357125-IF"/>
    <s v="EG07-002666"/>
    <s v="F001-002809"/>
    <d v="2025-11-14T00:00:00"/>
    <n v="23"/>
    <x v="1"/>
    <n v="102"/>
    <x v="4"/>
    <m/>
    <m/>
    <m/>
    <m/>
    <m/>
    <m/>
    <m/>
    <m/>
    <m/>
  </r>
  <r>
    <x v="1123"/>
    <x v="0"/>
    <x v="6"/>
    <s v="SI"/>
    <s v="CATERPILLAR"/>
    <x v="8"/>
    <m/>
    <s v="DZ016"/>
    <n v="5617470"/>
    <s v="TRENV00021473"/>
    <m/>
    <n v="18000"/>
    <n v="101074727"/>
    <s v="NO"/>
    <s v="TL02-0002090"/>
    <d v="2025-10-08T00:00:00"/>
    <s v="RICARDO YANA"/>
    <d v="2025-10-08T00:00:00"/>
    <m/>
    <s v="-"/>
    <n v="0"/>
    <s v="357225-E"/>
    <d v="2025-10-08T00:00:00"/>
    <x v="198"/>
    <n v="3"/>
    <d v="2025-10-08T00:00:00"/>
    <n v="3"/>
    <s v="357225-C"/>
    <n v="6265.59"/>
    <d v="2025-10-28T00:00:00"/>
    <n v="21"/>
    <m/>
    <n v="4400651321"/>
    <s v="ALTA"/>
    <d v="2025-10-28T00:00:00"/>
    <x v="290"/>
    <s v="EN TIEMPO"/>
    <n v="1"/>
    <s v="3575225-IF"/>
    <s v=" "/>
    <s v="F001-002810"/>
    <d v="2025-11-14T00:00:00"/>
    <n v="23"/>
    <x v="1"/>
    <n v="102"/>
    <x v="4"/>
    <m/>
    <m/>
    <m/>
    <m/>
    <m/>
    <m/>
    <m/>
    <m/>
    <m/>
  </r>
  <r>
    <x v="1124"/>
    <x v="1"/>
    <x v="15"/>
    <s v="SI"/>
    <s v="CATERPILLAR"/>
    <x v="13"/>
    <s v="RH"/>
    <s v="EQ6136"/>
    <s v="502-5819"/>
    <s v="SAP4916674"/>
    <n v="5884"/>
    <n v="10000"/>
    <s v="ID S251424-1"/>
    <s v="NO"/>
    <s v="EG07-00018162"/>
    <d v="2025-10-17T00:00:00"/>
    <s v="LUIS HUERTA"/>
    <d v="2025-10-20T00:00:00"/>
    <m/>
    <s v="-"/>
    <n v="0"/>
    <s v="357325-E"/>
    <d v="2025-10-20T00:00:00"/>
    <x v="199"/>
    <n v="3"/>
    <d v="2025-10-20T00:00:00"/>
    <n v="6"/>
    <s v="357325-C"/>
    <n v="8199.77"/>
    <d v="2025-11-04T00:00:00"/>
    <n v="16"/>
    <d v="2025-10-27T00:00:00"/>
    <s v="C003654127"/>
    <s v="ALTA"/>
    <d v="2025-11-28T00:00:00"/>
    <x v="321"/>
    <s v="EN TIEMPO"/>
    <n v="25"/>
    <s v="357325-IF"/>
    <s v="EG07-002765"/>
    <s v="F001-002858"/>
    <d v="2025-12-12T00:00:00"/>
    <n v="45"/>
    <x v="1"/>
    <n v="13"/>
    <x v="4"/>
    <m/>
    <m/>
    <m/>
    <m/>
    <m/>
    <m/>
    <m/>
    <m/>
    <m/>
  </r>
  <r>
    <x v="1125"/>
    <x v="1"/>
    <x v="3"/>
    <s v="SI"/>
    <s v="KOMATSU"/>
    <x v="50"/>
    <s v="POS1"/>
    <s v="EQ3150"/>
    <s v="PC2733"/>
    <s v="SAP4919416"/>
    <n v="17000"/>
    <n v="16000"/>
    <s v="ID S251410-2"/>
    <s v="NO"/>
    <s v="EG07-00018162"/>
    <d v="2025-10-16T00:00:00"/>
    <s v="LUIS HUERTA"/>
    <d v="2025-10-17T00:00:00"/>
    <m/>
    <s v="-"/>
    <n v="1"/>
    <s v="357425-E"/>
    <d v="2025-10-20T00:00:00"/>
    <x v="199"/>
    <n v="2"/>
    <d v="2025-10-20T00:00:00"/>
    <n v="6"/>
    <s v="357425-C"/>
    <n v="3114.15"/>
    <d v="2025-11-11T00:00:00"/>
    <n v="23"/>
    <d v="2025-11-07T00:00:00"/>
    <s v="C003672834"/>
    <s v="ALTA"/>
    <m/>
    <x v="314"/>
    <s v="DEMORA"/>
    <n v="21"/>
    <s v="357425-IF"/>
    <s v="EG07-002768"/>
    <s v="F001-002845"/>
    <d v="2025-12-05T00:00:00"/>
    <n v="48"/>
    <x v="1"/>
    <n v="24"/>
    <x v="1"/>
    <m/>
    <m/>
    <m/>
    <m/>
    <m/>
    <m/>
    <m/>
    <m/>
    <m/>
  </r>
  <r>
    <x v="1126"/>
    <x v="1"/>
    <x v="12"/>
    <s v="SI"/>
    <s v="KOMATSU"/>
    <x v="20"/>
    <s v="LH"/>
    <s v="EQ3154"/>
    <s v="EL7952"/>
    <s v="SAP4924619"/>
    <n v="92"/>
    <n v="18000"/>
    <s v="ID S251410-1"/>
    <s v="SI"/>
    <s v="EG07-00018162"/>
    <d v="2025-10-16T00:00:00"/>
    <s v="LUIS HUERTA"/>
    <d v="2025-10-16T00:00:00"/>
    <d v="2025-10-17T00:00:00"/>
    <n v="1"/>
    <n v="0"/>
    <s v="357525-E"/>
    <d v="2025-10-17T00:00:00"/>
    <x v="199"/>
    <n v="2"/>
    <d v="2025-10-22T00:00:00"/>
    <n v="8"/>
    <s v="357525-C"/>
    <n v="3953.15"/>
    <d v="2026-01-06T00:00:00"/>
    <n v="77"/>
    <d v="2025-10-24T00:00:00"/>
    <s v="C003829962"/>
    <s v="ALTA"/>
    <d v="2026-01-08T00:00:00"/>
    <x v="322"/>
    <s v="EN TIEMPO"/>
    <n v="3"/>
    <s v="357525-IF"/>
    <s v="EG07-002857"/>
    <s v="F001-002894"/>
    <d v="2026-01-09T00:00:00"/>
    <n v="86"/>
    <x v="1"/>
    <n v="10"/>
    <x v="4"/>
    <m/>
    <m/>
    <m/>
    <m/>
    <m/>
    <m/>
    <m/>
    <m/>
    <m/>
  </r>
  <r>
    <x v="1127"/>
    <x v="0"/>
    <x v="12"/>
    <s v="SI"/>
    <s v="KOMATSU"/>
    <x v="50"/>
    <m/>
    <s v="WT003"/>
    <s v="707010F502"/>
    <s v="TRENV00021019"/>
    <m/>
    <m/>
    <n v="101160657"/>
    <s v="NO"/>
    <s v="TL02-0002125"/>
    <d v="2025-10-27T00:00:00"/>
    <s v="LUIS HUERTA"/>
    <d v="2025-10-31T00:00:00"/>
    <m/>
    <s v="-"/>
    <n v="-3"/>
    <s v="357625-E"/>
    <d v="2025-11-03T00:00:00"/>
    <x v="200"/>
    <n v="11"/>
    <d v="2025-11-03T00:00:00"/>
    <n v="18"/>
    <s v="357625-C"/>
    <n v="3823.33"/>
    <d v="2025-11-07T00:00:00"/>
    <n v="5"/>
    <d v="2025-11-21T00:00:00"/>
    <n v="4400652265"/>
    <s v="ALTA"/>
    <d v="2025-12-02T00:00:00"/>
    <x v="308"/>
    <s v="EN TIEMPO"/>
    <n v="26"/>
    <s v="357625-IF"/>
    <s v="EG07-002771"/>
    <s v="F001-002853"/>
    <d v="2025-12-05T00:00:00"/>
    <n v="47"/>
    <x v="1"/>
    <n v="36"/>
    <x v="1"/>
    <m/>
    <m/>
    <m/>
    <m/>
    <m/>
    <m/>
    <m/>
    <m/>
    <m/>
  </r>
  <r>
    <x v="1128"/>
    <x v="0"/>
    <x v="11"/>
    <s v="SI"/>
    <s v="KOMATSU"/>
    <x v="3"/>
    <n v="7"/>
    <s v="HT014"/>
    <s v="EM8355"/>
    <s v="TRENV00021439"/>
    <m/>
    <n v="28000"/>
    <n v="101110300"/>
    <s v="NO"/>
    <s v="TL02-0002125"/>
    <d v="2025-10-27T00:00:00"/>
    <s v="LUIS HUERTA"/>
    <d v="2025-10-30T00:00:00"/>
    <m/>
    <m/>
    <n v="-4"/>
    <s v="357725-E"/>
    <d v="2025-11-03T00:00:00"/>
    <x v="200"/>
    <n v="11"/>
    <d v="2025-11-03T00:00:00"/>
    <n v="18"/>
    <s v="357725-C"/>
    <n v="20363.68"/>
    <d v="2025-11-07T00:00:00"/>
    <n v="5"/>
    <d v="2025-11-21T00:00:00"/>
    <n v="4400651713"/>
    <s v="ALTA"/>
    <d v="2025-12-18T00:00:00"/>
    <x v="310"/>
    <s v="EN TIEMPO"/>
    <n v="42"/>
    <s v="357725-IF"/>
    <s v="EG07-002814"/>
    <s v="F001-002869"/>
    <d v="2025-12-19T00:00:00"/>
    <n v="63"/>
    <x v="1"/>
    <n v="36"/>
    <x v="1"/>
    <m/>
    <m/>
    <m/>
    <m/>
    <m/>
    <m/>
    <m/>
    <m/>
    <m/>
  </r>
  <r>
    <x v="1129"/>
    <x v="0"/>
    <x v="11"/>
    <s v="SI"/>
    <s v="KOMATSU"/>
    <x v="3"/>
    <n v="8"/>
    <s v="HT014"/>
    <s v="EM8355"/>
    <s v="TRENV00021435"/>
    <m/>
    <n v="28000"/>
    <n v="101110299"/>
    <s v="NO"/>
    <s v="TL02-0002125"/>
    <d v="2025-10-27T00:00:00"/>
    <s v="LUIS HUERTA"/>
    <d v="2025-10-30T00:00:00"/>
    <m/>
    <m/>
    <n v="-4"/>
    <s v="357825-E"/>
    <d v="2025-11-03T00:00:00"/>
    <x v="200"/>
    <n v="11"/>
    <d v="2025-11-03T00:00:00"/>
    <n v="18"/>
    <s v="357828-C"/>
    <n v="20363.68"/>
    <d v="2025-11-07T00:00:00"/>
    <n v="5"/>
    <d v="2025-11-10T00:00:00"/>
    <n v="4400651714"/>
    <s v="ALTA"/>
    <d v="2025-12-19T00:00:00"/>
    <x v="312"/>
    <s v="EN TIEMPO"/>
    <n v="43"/>
    <s v="357825-IF"/>
    <s v="EG07-002822"/>
    <s v="F001-002881"/>
    <d v="2025-12-19T00:00:00"/>
    <n v="64"/>
    <x v="1"/>
    <n v="25"/>
    <x v="1"/>
    <m/>
    <m/>
    <m/>
    <m/>
    <m/>
    <m/>
    <m/>
    <m/>
    <m/>
  </r>
  <r>
    <x v="1130"/>
    <x v="0"/>
    <x v="12"/>
    <s v="SI"/>
    <s v="KOMATSU"/>
    <x v="3"/>
    <m/>
    <s v="HT026"/>
    <s v="EM0241"/>
    <s v="TRENV00021578"/>
    <m/>
    <n v="16000"/>
    <n v="101226065"/>
    <s v="NO"/>
    <s v="TL02-0002125"/>
    <d v="2025-10-27T00:00:00"/>
    <s v="LUIS HUERTA"/>
    <m/>
    <m/>
    <m/>
    <n v="-45964"/>
    <s v="357925-E"/>
    <d v="2025-11-03T00:00:00"/>
    <x v="200"/>
    <n v="11"/>
    <d v="2025-11-03T00:00:00"/>
    <n v="18"/>
    <s v="357925-C"/>
    <n v="2783.14"/>
    <d v="2025-11-07T00:00:00"/>
    <n v="5"/>
    <m/>
    <n v="4400651712"/>
    <m/>
    <d v="2025-11-19T00:00:00"/>
    <x v="320"/>
    <s v="EN TIEMPO"/>
    <n v="13"/>
    <s v="357925-IF"/>
    <s v="EG07-002737"/>
    <s v="F001-002840"/>
    <d v="2025-11-27T00:00:00"/>
    <n v="34"/>
    <x v="1"/>
    <n v="91"/>
    <x v="1"/>
    <m/>
    <m/>
    <m/>
    <m/>
    <m/>
    <m/>
    <m/>
    <m/>
    <m/>
  </r>
  <r>
    <x v="1131"/>
    <x v="1"/>
    <x v="5"/>
    <s v="NO"/>
    <s v="CATERPILLAR"/>
    <x v="2"/>
    <s v="LH"/>
    <s v="EQ3142"/>
    <n v="2898620"/>
    <s v="SAP4949461"/>
    <n v="2835"/>
    <n v="30000"/>
    <s v="ID S251449-1"/>
    <s v="SI"/>
    <s v="EG07-002660"/>
    <d v="2025-10-31T00:00:00"/>
    <s v="LUIS HUERTA"/>
    <m/>
    <m/>
    <m/>
    <n v="-45968"/>
    <s v="358025-E"/>
    <d v="2025-11-07T00:00:00"/>
    <x v="201"/>
    <n v="5"/>
    <d v="2025-11-10T00:00:00"/>
    <n v="15"/>
    <s v="358025-C"/>
    <n v="17945.27"/>
    <m/>
    <s v=""/>
    <m/>
    <n v="6000054695"/>
    <m/>
    <m/>
    <x v="0"/>
    <s v=""/>
    <s v=""/>
    <m/>
    <m/>
    <m/>
    <m/>
    <n v="81"/>
    <x v="5"/>
    <n v="81"/>
    <x v="4"/>
    <m/>
    <m/>
    <m/>
    <m/>
    <m/>
    <m/>
    <m/>
    <m/>
    <m/>
  </r>
  <r>
    <x v="1132"/>
    <x v="1"/>
    <x v="12"/>
    <s v="SI"/>
    <s v="CATERPILLAR"/>
    <x v="13"/>
    <s v="LH"/>
    <s v="EQ6134"/>
    <s v="6E1244"/>
    <s v="SAP4874897"/>
    <n v="14966"/>
    <n v="15000"/>
    <s v="ID S251461-1"/>
    <s v="NO"/>
    <s v="EG07-00018390"/>
    <d v="2025-11-03T00:00:00"/>
    <s v="LUIS HUERTA"/>
    <m/>
    <m/>
    <m/>
    <n v="0"/>
    <s v="358125-E"/>
    <m/>
    <x v="201"/>
    <n v="8"/>
    <d v="2025-11-04T00:00:00"/>
    <n v="9"/>
    <s v="358125-C"/>
    <n v="2150.7600000000002"/>
    <d v="2025-11-05T00:00:00"/>
    <n v="2"/>
    <m/>
    <n v="6000055694"/>
    <m/>
    <m/>
    <x v="0"/>
    <s v=""/>
    <s v=""/>
    <m/>
    <m/>
    <m/>
    <m/>
    <n v="81"/>
    <x v="4"/>
    <n v="81"/>
    <x v="1"/>
    <m/>
    <m/>
    <m/>
    <m/>
    <m/>
    <m/>
    <m/>
    <m/>
    <m/>
  </r>
  <r>
    <x v="1133"/>
    <x v="1"/>
    <x v="12"/>
    <s v="SI"/>
    <s v="KOMATSU"/>
    <x v="3"/>
    <s v="RH"/>
    <s v="EQ3115"/>
    <s v="EM0241"/>
    <s v="SAP4942520"/>
    <n v="10595"/>
    <n v="16000"/>
    <s v="ID S251505-1"/>
    <s v="NO"/>
    <s v="EG07-0002661"/>
    <d v="2025-10-29T00:00:00"/>
    <s v="LUIS HUERTA"/>
    <d v="2025-10-30T00:00:00"/>
    <m/>
    <m/>
    <n v="-4"/>
    <s v="358225-E"/>
    <d v="2025-11-03T00:00:00"/>
    <x v="201"/>
    <n v="3"/>
    <d v="2025-11-04T00:00:00"/>
    <n v="9"/>
    <s v="358225-C"/>
    <n v="3131.07"/>
    <d v="2025-12-01T00:00:00"/>
    <n v="28"/>
    <d v="2025-10-31T00:00:00"/>
    <s v="C003740548"/>
    <s v="ALTA"/>
    <d v="2025-12-10T00:00:00"/>
    <x v="309"/>
    <s v="EN TIEMPO"/>
    <n v="10"/>
    <s v="358225-IF"/>
    <s v="EG07-002785"/>
    <s v="F001-002859"/>
    <d v="2025-12-12T00:00:00"/>
    <n v="45"/>
    <x v="1"/>
    <n v="5"/>
    <x v="4"/>
    <m/>
    <m/>
    <m/>
    <m/>
    <m/>
    <m/>
    <m/>
    <m/>
    <m/>
  </r>
  <r>
    <x v="1134"/>
    <x v="1"/>
    <x v="12"/>
    <s v="SI"/>
    <s v="KOMATSU"/>
    <x v="3"/>
    <s v="RH"/>
    <s v="EQ3113"/>
    <s v="EM0241"/>
    <s v="SAP4456140"/>
    <n v="17030"/>
    <n v="16000"/>
    <s v="ID S251505-2"/>
    <s v="NO"/>
    <s v="EG07-0002661"/>
    <d v="2025-10-29T00:00:00"/>
    <s v="LUIS HUERTA"/>
    <d v="2025-10-30T00:00:00"/>
    <m/>
    <m/>
    <n v="-4"/>
    <s v="358325-E"/>
    <d v="2025-11-03T00:00:00"/>
    <x v="201"/>
    <n v="3"/>
    <d v="2025-11-04T00:00:00"/>
    <n v="9"/>
    <s v="358325-C"/>
    <n v="2489.17"/>
    <d v="2025-12-01T00:00:00"/>
    <n v="28"/>
    <m/>
    <s v="C003740711"/>
    <s v="ALTA"/>
    <d v="2025-12-10T00:00:00"/>
    <x v="309"/>
    <s v="EN TIEMPO"/>
    <n v="10"/>
    <s v="358325-IF"/>
    <s v="EG07-002786"/>
    <s v="F001-002860"/>
    <d v="2025-12-12T00:00:00"/>
    <n v="45"/>
    <x v="1"/>
    <n v="81"/>
    <x v="1"/>
    <m/>
    <m/>
    <m/>
    <m/>
    <m/>
    <m/>
    <m/>
    <m/>
    <m/>
  </r>
  <r>
    <x v="1135"/>
    <x v="0"/>
    <x v="20"/>
    <s v="NO"/>
    <s v="CATERPILLAR"/>
    <x v="67"/>
    <m/>
    <s v="BE001"/>
    <n v="2107088"/>
    <m/>
    <m/>
    <n v="27762"/>
    <m/>
    <s v="NO"/>
    <m/>
    <d v="2025-10-29T00:00:00"/>
    <s v="LUIS HUERTA"/>
    <d v="2025-10-30T00:00:00"/>
    <m/>
    <m/>
    <n v="-4"/>
    <s v="358425-E"/>
    <d v="2025-11-03T00:00:00"/>
    <x v="202"/>
    <n v="0"/>
    <d v="2025-10-29T00:00:00"/>
    <n v="0"/>
    <s v="358425-C"/>
    <n v="2157.6"/>
    <d v="2025-10-29T00:00:00"/>
    <n v="1"/>
    <m/>
    <n v="4400655177"/>
    <s v="ALTA"/>
    <d v="2025-10-31T00:00:00"/>
    <x v="323"/>
    <s v="EN TIEMPO"/>
    <n v="3"/>
    <s v="358425-IF"/>
    <s v="EG07-000764"/>
    <m/>
    <m/>
    <n v="2"/>
    <x v="3"/>
    <n v="78"/>
    <x v="1"/>
    <m/>
    <m/>
    <m/>
    <m/>
    <m/>
    <m/>
    <m/>
    <m/>
    <m/>
  </r>
  <r>
    <x v="1136"/>
    <x v="1"/>
    <x v="31"/>
    <s v="SI"/>
    <s v="CATERPILLAR"/>
    <x v="11"/>
    <s v="RH"/>
    <s v="EQ7108"/>
    <n v="1170836"/>
    <s v="SAP4958129"/>
    <n v="8636"/>
    <n v="21000"/>
    <s v="ID S251495-1"/>
    <s v="NO"/>
    <s v="EG07-0018633"/>
    <d v="2025-11-05T00:00:00"/>
    <s v="LUIS HUERTA"/>
    <d v="2025-11-05T00:00:00"/>
    <m/>
    <m/>
    <n v="-2"/>
    <s v="358525-E"/>
    <d v="2025-11-07T00:00:00"/>
    <x v="203"/>
    <n v="3"/>
    <d v="2025-11-10T00:00:00"/>
    <n v="8"/>
    <s v="358525-C"/>
    <n v="1829.5"/>
    <d v="2025-12-26T00:00:00"/>
    <n v="47"/>
    <m/>
    <s v="C003740444"/>
    <m/>
    <d v="2026-01-08T00:00:00"/>
    <x v="322"/>
    <s v="EN TIEMPO"/>
    <n v="14"/>
    <s v="358525-IF"/>
    <s v="EG07-002858"/>
    <s v="F001-002895"/>
    <d v="2026-01-09T00:00:00"/>
    <n v="67"/>
    <x v="1"/>
    <n v="74"/>
    <x v="4"/>
    <m/>
    <m/>
    <m/>
    <m/>
    <m/>
    <m/>
    <m/>
    <m/>
    <m/>
  </r>
  <r>
    <x v="1137"/>
    <x v="1"/>
    <x v="15"/>
    <s v="SI"/>
    <s v="CATERPILLAR"/>
    <x v="13"/>
    <s v="LH"/>
    <s v="EQ6135"/>
    <s v="502-5819"/>
    <s v="SAP4987255"/>
    <n v="2421"/>
    <n v="10000"/>
    <s v="ID S251554-1"/>
    <s v="NO"/>
    <s v="EG07-0018633"/>
    <d v="2025-11-05T00:00:00"/>
    <s v="LUIS HUERTA"/>
    <d v="2025-11-05T00:00:00"/>
    <m/>
    <m/>
    <n v="-2"/>
    <s v="358625-E"/>
    <d v="2025-11-07T00:00:00"/>
    <x v="203"/>
    <n v="3"/>
    <d v="2025-11-10T00:00:00"/>
    <n v="8"/>
    <s v="358625-C"/>
    <n v="5162.82"/>
    <d v="2025-12-01T00:00:00"/>
    <n v="22"/>
    <d v="2025-11-26T00:00:00"/>
    <s v="C003741170"/>
    <m/>
    <d v="2025-12-18T00:00:00"/>
    <x v="310"/>
    <s v="EN TIEMPO"/>
    <n v="18"/>
    <s v="358625-IF"/>
    <s v="EG07-002815"/>
    <s v="F001-002887"/>
    <d v="2026-01-05T00:00:00"/>
    <n v="46"/>
    <x v="1"/>
    <n v="24"/>
    <x v="4"/>
    <m/>
    <m/>
    <m/>
    <m/>
    <m/>
    <m/>
    <m/>
    <m/>
    <m/>
  </r>
  <r>
    <x v="1138"/>
    <x v="1"/>
    <x v="78"/>
    <s v="SI"/>
    <s v="CATERPILLAR"/>
    <x v="60"/>
    <s v="LH"/>
    <s v="EQ5102"/>
    <n v="2424272"/>
    <s v="SAP4820695"/>
    <n v="6427"/>
    <n v="15000"/>
    <s v="ID S251554-2"/>
    <s v="NO"/>
    <s v="EG07-0018633"/>
    <d v="2025-11-10T00:00:00"/>
    <s v="LUIS HUERTA"/>
    <d v="2025-11-05T00:00:00"/>
    <m/>
    <m/>
    <n v="-2"/>
    <s v="358725-E"/>
    <d v="2025-11-07T00:00:00"/>
    <x v="203"/>
    <n v="8"/>
    <d v="2025-11-10T00:00:00"/>
    <n v="8"/>
    <s v="358725-C"/>
    <n v="6871.43"/>
    <d v="2025-12-01T00:00:00"/>
    <n v="22"/>
    <d v="2025-11-26T00:00:00"/>
    <s v="C003741178"/>
    <m/>
    <d v="2025-12-18T00:00:00"/>
    <x v="310"/>
    <s v="EN TIEMPO"/>
    <n v="18"/>
    <s v="358725-IF"/>
    <s v="EG07-002816"/>
    <s v="F001-002888"/>
    <d v="2026-01-05T00:00:00"/>
    <n v="46"/>
    <x v="1"/>
    <n v="24"/>
    <x v="4"/>
    <m/>
    <m/>
    <m/>
    <m/>
    <m/>
    <m/>
    <m/>
    <m/>
    <m/>
  </r>
  <r>
    <x v="1139"/>
    <x v="1"/>
    <x v="8"/>
    <s v="SI"/>
    <s v="CATERPILLAR"/>
    <x v="8"/>
    <s v="RH"/>
    <s v="EQ6111"/>
    <n v="5616909"/>
    <s v="SAP4141484"/>
    <n v="13303"/>
    <n v="10000"/>
    <s v="ID S251554-3"/>
    <s v="NO"/>
    <s v="EG07-0018633"/>
    <d v="2025-11-04T00:00:00"/>
    <s v="LUIS HUERTA"/>
    <d v="2025-11-05T00:00:00"/>
    <m/>
    <m/>
    <n v="-2"/>
    <s v="358825-E"/>
    <d v="2025-11-07T00:00:00"/>
    <x v="203"/>
    <n v="2"/>
    <d v="2025-11-10T00:00:00"/>
    <n v="8"/>
    <s v="358825-C"/>
    <n v="6411.93"/>
    <d v="2025-12-01T00:00:00"/>
    <n v="22"/>
    <d v="2025-11-24T00:00:00"/>
    <s v="C003741188"/>
    <s v="ALTA"/>
    <m/>
    <x v="309"/>
    <s v="DEMORA"/>
    <n v="10"/>
    <s v="358825-IF"/>
    <s v="EG07-002787"/>
    <s v="F001-002861"/>
    <d v="2025-12-12T00:00:00"/>
    <n v="38"/>
    <x v="1"/>
    <n v="22"/>
    <x v="4"/>
    <m/>
    <m/>
    <m/>
    <m/>
    <m/>
    <m/>
    <m/>
    <m/>
    <m/>
  </r>
  <r>
    <x v="1140"/>
    <x v="10"/>
    <x v="112"/>
    <s v="NO"/>
    <s v="GENERICO"/>
    <x v="26"/>
    <m/>
    <m/>
    <m/>
    <m/>
    <m/>
    <m/>
    <m/>
    <s v="NO"/>
    <s v="EG07-0000075"/>
    <d v="2025-11-06T00:00:00"/>
    <s v="LUIS HUERTA"/>
    <d v="2025-11-05T00:00:00"/>
    <m/>
    <m/>
    <n v="-2"/>
    <s v="358925-E"/>
    <d v="2025-11-07T00:00:00"/>
    <x v="204"/>
    <n v="3"/>
    <d v="2025-11-10T00:00:00"/>
    <n v="7"/>
    <s v="358925-C"/>
    <n v="4589.42"/>
    <m/>
    <s v=""/>
    <m/>
    <m/>
    <m/>
    <m/>
    <x v="0"/>
    <s v=""/>
    <s v=""/>
    <m/>
    <m/>
    <m/>
    <m/>
    <n v="73"/>
    <x v="0"/>
    <n v="73"/>
    <x v="4"/>
    <m/>
    <m/>
    <m/>
    <m/>
    <m/>
    <m/>
    <m/>
    <m/>
    <m/>
  </r>
  <r>
    <x v="1141"/>
    <x v="0"/>
    <x v="12"/>
    <s v="SI"/>
    <s v="KOMATSU"/>
    <x v="4"/>
    <m/>
    <s v="HT109"/>
    <s v="58B4150120SERV"/>
    <s v="TRENV00022082"/>
    <s v="-"/>
    <m/>
    <n v="101202968"/>
    <s v="NO"/>
    <s v="TL02-0002141"/>
    <d v="2025-11-05T00:00:00"/>
    <s v="LUIS HUERTA"/>
    <d v="2025-11-05T00:00:00"/>
    <m/>
    <m/>
    <n v="-2"/>
    <s v="359025-E"/>
    <d v="2025-11-07T00:00:00"/>
    <x v="204"/>
    <n v="2"/>
    <d v="2025-11-10T00:00:00"/>
    <n v="7"/>
    <s v="359025-C"/>
    <n v="5240.22"/>
    <m/>
    <s v=""/>
    <m/>
    <n v="4400654676"/>
    <m/>
    <m/>
    <x v="0"/>
    <s v=""/>
    <s v=""/>
    <m/>
    <m/>
    <m/>
    <m/>
    <n v="73"/>
    <x v="4"/>
    <n v="73"/>
    <x v="1"/>
    <m/>
    <m/>
    <m/>
    <m/>
    <m/>
    <m/>
    <m/>
    <m/>
    <m/>
  </r>
  <r>
    <x v="1142"/>
    <x v="0"/>
    <x v="51"/>
    <s v="SI"/>
    <s v="KOMATSU"/>
    <x v="3"/>
    <m/>
    <s v="HT028"/>
    <s v="58F3240013SERV"/>
    <s v="TRENV00022302"/>
    <m/>
    <n v="22000"/>
    <n v="101323216"/>
    <s v="NO"/>
    <s v="TL02-0002176"/>
    <m/>
    <m/>
    <m/>
    <m/>
    <m/>
    <n v="0"/>
    <m/>
    <m/>
    <x v="205"/>
    <s v="POR EVALUAR"/>
    <m/>
    <s v="POR COTIZAR"/>
    <m/>
    <m/>
    <m/>
    <s v=""/>
    <m/>
    <n v="4400656263"/>
    <m/>
    <m/>
    <x v="0"/>
    <s v=""/>
    <s v=""/>
    <m/>
    <m/>
    <m/>
    <m/>
    <n v="67"/>
    <x v="8"/>
    <n v="67"/>
    <x v="0"/>
    <m/>
    <m/>
    <m/>
    <m/>
    <m/>
    <m/>
    <m/>
    <m/>
    <m/>
  </r>
  <r>
    <x v="1143"/>
    <x v="0"/>
    <x v="52"/>
    <s v="SI"/>
    <s v="KOMATSU"/>
    <x v="3"/>
    <m/>
    <s v="HT028"/>
    <s v="XB3916"/>
    <s v="TRENV00022305"/>
    <m/>
    <n v="22000"/>
    <n v="101323217"/>
    <s v="NO"/>
    <s v="TL02-0002176"/>
    <m/>
    <m/>
    <m/>
    <m/>
    <m/>
    <n v="0"/>
    <m/>
    <m/>
    <x v="205"/>
    <s v="POR EVALUAR"/>
    <m/>
    <s v="POR COTIZAR"/>
    <m/>
    <m/>
    <m/>
    <s v=""/>
    <m/>
    <n v="4400656264"/>
    <m/>
    <m/>
    <x v="0"/>
    <s v=""/>
    <s v=""/>
    <m/>
    <m/>
    <m/>
    <m/>
    <n v="67"/>
    <x v="8"/>
    <n v="67"/>
    <x v="0"/>
    <m/>
    <m/>
    <m/>
    <m/>
    <m/>
    <m/>
    <m/>
    <m/>
    <m/>
  </r>
  <r>
    <x v="1144"/>
    <x v="1"/>
    <x v="14"/>
    <s v="SI"/>
    <s v="CATERPILLAR"/>
    <x v="11"/>
    <s v="LH"/>
    <s v="EQ7107"/>
    <n v="5530359"/>
    <s v="SAP4917365"/>
    <m/>
    <m/>
    <s v="ID S251595-1"/>
    <s v="SI"/>
    <s v="EG07-0018787"/>
    <d v="2025-12-02T00:00:00"/>
    <s v="LUIS HUERTA"/>
    <d v="2025-12-02T00:00:00"/>
    <m/>
    <m/>
    <n v="-2"/>
    <s v="359325-E"/>
    <d v="2025-12-04T00:00:00"/>
    <x v="205"/>
    <n v="23"/>
    <d v="2025-12-04T00:00:00"/>
    <n v="25"/>
    <s v="359325-C"/>
    <n v="1456.35"/>
    <d v="2026-01-06T00:00:00"/>
    <n v="34"/>
    <d v="2025-11-20T00:00:00"/>
    <s v="C003829945"/>
    <m/>
    <d v="2026-01-08T00:00:00"/>
    <x v="322"/>
    <s v="EN TIEMPO"/>
    <n v="3"/>
    <s v="359325-IF"/>
    <s v="EG07-002859"/>
    <s v="F001-002896"/>
    <d v="2026-01-09T00:00:00"/>
    <n v="60"/>
    <x v="1"/>
    <n v="11"/>
    <x v="6"/>
    <s v="HYSERCON 21/11"/>
    <m/>
    <m/>
    <m/>
    <m/>
    <m/>
    <m/>
    <m/>
    <m/>
  </r>
  <r>
    <x v="1145"/>
    <x v="1"/>
    <x v="113"/>
    <s v="NO"/>
    <s v="GENERICO"/>
    <x v="26"/>
    <m/>
    <m/>
    <m/>
    <m/>
    <m/>
    <m/>
    <s v="ID S251560-1"/>
    <s v="NO"/>
    <s v="EG07-0018787"/>
    <m/>
    <m/>
    <m/>
    <m/>
    <m/>
    <n v="0"/>
    <m/>
    <m/>
    <x v="205"/>
    <s v="POR EVALUAR"/>
    <m/>
    <s v="POR COTIZAR"/>
    <m/>
    <m/>
    <m/>
    <s v=""/>
    <m/>
    <m/>
    <m/>
    <m/>
    <x v="0"/>
    <s v=""/>
    <s v=""/>
    <m/>
    <m/>
    <m/>
    <m/>
    <n v="67"/>
    <x v="0"/>
    <n v="67"/>
    <x v="0"/>
    <m/>
    <m/>
    <m/>
    <m/>
    <m/>
    <m/>
    <m/>
    <m/>
    <m/>
  </r>
  <r>
    <x v="1146"/>
    <x v="1"/>
    <x v="8"/>
    <s v="SI"/>
    <s v="CATERPILLAR"/>
    <x v="13"/>
    <s v="RH"/>
    <s v="EQ6135"/>
    <n v="1098832"/>
    <s v="SAP4953322"/>
    <m/>
    <n v="15000"/>
    <s v="ID S251607-1"/>
    <s v="NO"/>
    <s v="EG07-0018787"/>
    <d v="2025-11-30T00:00:00"/>
    <s v="LUIS HUERTA"/>
    <d v="2025-11-24T00:00:00"/>
    <m/>
    <m/>
    <n v="-6"/>
    <s v="359525-E"/>
    <d v="2025-11-30T00:00:00"/>
    <x v="205"/>
    <n v="21"/>
    <d v="2025-12-01T00:00:00"/>
    <n v="22"/>
    <s v="359525-C"/>
    <n v="4711.87"/>
    <d v="2026-01-06T00:00:00"/>
    <n v="37"/>
    <d v="2025-11-20T00:00:00"/>
    <s v="C003829952"/>
    <m/>
    <d v="2026-01-08T00:00:00"/>
    <x v="322"/>
    <s v="EN TIEMPO"/>
    <n v="3"/>
    <s v="359525-IF"/>
    <s v="EG07-002860"/>
    <s v="F001-002897"/>
    <d v="2026-01-09T00:00:00"/>
    <n v="60"/>
    <x v="1"/>
    <n v="11"/>
    <x v="6"/>
    <s v="HYSERCON 21/11"/>
    <m/>
    <m/>
    <m/>
    <m/>
    <m/>
    <m/>
    <m/>
    <m/>
  </r>
  <r>
    <x v="1147"/>
    <x v="1"/>
    <x v="114"/>
    <s v="NO"/>
    <s v="GENERICO"/>
    <x v="26"/>
    <m/>
    <m/>
    <m/>
    <m/>
    <m/>
    <m/>
    <s v="ID S251560-2"/>
    <s v="NO"/>
    <s v="EG07-0018787"/>
    <m/>
    <m/>
    <m/>
    <m/>
    <m/>
    <n v="0"/>
    <m/>
    <m/>
    <x v="205"/>
    <s v="POR EVALUAR"/>
    <m/>
    <s v="POR COTIZAR"/>
    <m/>
    <m/>
    <m/>
    <s v=""/>
    <m/>
    <m/>
    <m/>
    <m/>
    <x v="0"/>
    <s v=""/>
    <s v=""/>
    <m/>
    <m/>
    <m/>
    <m/>
    <n v="67"/>
    <x v="0"/>
    <n v="67"/>
    <x v="0"/>
    <m/>
    <m/>
    <m/>
    <m/>
    <m/>
    <m/>
    <m/>
    <m/>
    <m/>
  </r>
  <r>
    <x v="1148"/>
    <x v="1"/>
    <x v="12"/>
    <s v="SI"/>
    <s v="CATERPILLAR"/>
    <x v="7"/>
    <s v="RH"/>
    <s v="EQ3083"/>
    <s v="9T-8912"/>
    <s v="SAP5007806"/>
    <n v="13347"/>
    <n v="18000"/>
    <s v="ID S251600-1"/>
    <s v="NO"/>
    <s v="EG07-0002708"/>
    <d v="2025-11-19T00:00:00"/>
    <s v="LUIS HUERTA"/>
    <d v="2025-11-19T00:00:00"/>
    <m/>
    <s v="-"/>
    <n v="-11"/>
    <s v="359725-E"/>
    <d v="2025-11-30T00:00:00"/>
    <x v="205"/>
    <n v="10"/>
    <d v="2025-12-01T00:00:00"/>
    <n v="22"/>
    <s v="359725-C"/>
    <n v="8716.82"/>
    <d v="2026-01-06T00:00:00"/>
    <n v="37"/>
    <d v="2025-11-26T00:00:00"/>
    <s v="C003831925"/>
    <m/>
    <d v="2026-01-08T00:00:00"/>
    <x v="322"/>
    <s v="EN TIEMPO"/>
    <n v="3"/>
    <s v="359725-IF"/>
    <s v="EG07-002861"/>
    <s v="F001-002898"/>
    <d v="2026-01-09T00:00:00"/>
    <n v="60"/>
    <x v="1"/>
    <n v="17"/>
    <x v="6"/>
    <s v="HYSERCON 21/11"/>
    <m/>
    <m/>
    <m/>
    <m/>
    <m/>
    <m/>
    <m/>
    <m/>
  </r>
  <r>
    <x v="1149"/>
    <x v="3"/>
    <x v="115"/>
    <s v="NO"/>
    <s v="GENERICO"/>
    <x v="68"/>
    <m/>
    <s v="V0-105"/>
    <m/>
    <m/>
    <m/>
    <m/>
    <m/>
    <s v="NO"/>
    <s v="T011-00001050"/>
    <d v="2025-11-18T00:00:00"/>
    <s v="LUIS HUERTA"/>
    <d v="2025-11-18T00:00:00"/>
    <m/>
    <m/>
    <n v="0"/>
    <s v="359825-E"/>
    <d v="2025-11-18T00:00:00"/>
    <x v="206"/>
    <n v="8"/>
    <d v="2025-11-18T00:00:00"/>
    <n v="8"/>
    <s v="359825-C"/>
    <n v="978.89"/>
    <d v="2025-12-26T00:00:00"/>
    <n v="39"/>
    <m/>
    <s v="OSL - 119402"/>
    <m/>
    <d v="2026-01-14T00:00:00"/>
    <x v="0"/>
    <s v=""/>
    <s v=""/>
    <m/>
    <m/>
    <m/>
    <m/>
    <n v="66"/>
    <x v="4"/>
    <n v="66"/>
    <x v="1"/>
    <m/>
    <m/>
    <m/>
    <m/>
    <m/>
    <m/>
    <m/>
    <m/>
    <m/>
  </r>
  <r>
    <x v="1150"/>
    <x v="3"/>
    <x v="115"/>
    <s v="NO"/>
    <s v="GENERICO"/>
    <x v="68"/>
    <m/>
    <s v="V0-105"/>
    <m/>
    <m/>
    <m/>
    <m/>
    <m/>
    <s v="NO"/>
    <s v="T011-00001050"/>
    <d v="2025-11-18T00:00:00"/>
    <s v="LUIS HUERTA"/>
    <d v="2025-11-18T00:00:00"/>
    <m/>
    <m/>
    <n v="0"/>
    <s v="359925-E"/>
    <d v="2025-11-18T00:00:00"/>
    <x v="206"/>
    <n v="8"/>
    <d v="2025-11-18T00:00:00"/>
    <n v="8"/>
    <s v="359925-C"/>
    <n v="861.99"/>
    <d v="2025-12-26T00:00:00"/>
    <n v="39"/>
    <m/>
    <s v="OSL - 119402"/>
    <m/>
    <d v="2026-01-14T00:00:00"/>
    <x v="0"/>
    <s v=""/>
    <s v=""/>
    <m/>
    <m/>
    <m/>
    <m/>
    <n v="66"/>
    <x v="4"/>
    <n v="66"/>
    <x v="1"/>
    <m/>
    <m/>
    <m/>
    <m/>
    <m/>
    <m/>
    <m/>
    <m/>
    <m/>
  </r>
  <r>
    <x v="1151"/>
    <x v="0"/>
    <x v="12"/>
    <s v="SI"/>
    <s v="KOMATSU"/>
    <x v="3"/>
    <m/>
    <s v="HT008"/>
    <s v="EM0241"/>
    <s v="TRENV00022317"/>
    <m/>
    <n v="16000"/>
    <n v="101318782"/>
    <s v="NO"/>
    <s v="TL02-002185"/>
    <d v="2025-11-21T00:00:00"/>
    <s v="LUIS HUERTA"/>
    <d v="2025-11-24T00:00:00"/>
    <m/>
    <m/>
    <n v="-2"/>
    <s v="360025-E"/>
    <d v="2025-11-26T00:00:00"/>
    <x v="207"/>
    <n v="8"/>
    <d v="2025-11-26T00:00:00"/>
    <n v="13"/>
    <s v="360025-C"/>
    <n v="2783.14"/>
    <d v="2025-12-16T00:00:00"/>
    <n v="21"/>
    <d v="2025-11-28T00:00:00"/>
    <n v="4400656262"/>
    <s v="ALTA"/>
    <d v="2025-12-18T00:00:00"/>
    <x v="310"/>
    <s v="EN TIEMPO"/>
    <n v="3"/>
    <s v="360025-IF"/>
    <s v="EG07-002802"/>
    <s v="F001-002870"/>
    <d v="2025-12-19T00:00:00"/>
    <n v="35"/>
    <x v="1"/>
    <n v="15"/>
    <x v="1"/>
    <m/>
    <m/>
    <m/>
    <m/>
    <m/>
    <m/>
    <m/>
    <m/>
    <m/>
  </r>
  <r>
    <x v="1152"/>
    <x v="0"/>
    <x v="12"/>
    <s v="SI"/>
    <s v="KOMATSU"/>
    <x v="4"/>
    <m/>
    <s v="HT109"/>
    <s v="58B4150120SERV"/>
    <s v="TRENV00022079"/>
    <m/>
    <m/>
    <n v="101202967"/>
    <s v="NO"/>
    <s v="TL02-002185"/>
    <d v="2025-11-30T00:00:00"/>
    <s v="LUIS HUERTA"/>
    <d v="2025-11-24T00:00:00"/>
    <m/>
    <m/>
    <n v="-6"/>
    <s v="360125-E"/>
    <d v="2025-11-30T00:00:00"/>
    <x v="207"/>
    <n v="17"/>
    <d v="2025-12-01T00:00:00"/>
    <n v="18"/>
    <s v="360125-C"/>
    <n v="5240.22"/>
    <d v="2025-12-16T00:00:00"/>
    <n v="16"/>
    <d v="2025-11-26T00:00:00"/>
    <n v="4400654896"/>
    <s v="ALTA"/>
    <d v="2025-12-18T00:00:00"/>
    <x v="310"/>
    <s v="EN TIEMPO"/>
    <n v="3"/>
    <s v="360125-IF"/>
    <s v="EG07-002803"/>
    <s v="F001-002871"/>
    <d v="2025-12-19T00:00:00"/>
    <n v="35"/>
    <x v="1"/>
    <n v="13"/>
    <x v="6"/>
    <s v="HYSERCON 21/11"/>
    <m/>
    <m/>
    <m/>
    <m/>
    <m/>
    <m/>
    <m/>
    <m/>
  </r>
  <r>
    <x v="1153"/>
    <x v="0"/>
    <x v="15"/>
    <s v="SI"/>
    <s v="CATERPILLAR"/>
    <x v="6"/>
    <m/>
    <s v="RT005"/>
    <n v="5025819"/>
    <s v="TRENV00022085"/>
    <m/>
    <n v="10000"/>
    <n v="101231121"/>
    <s v="NO"/>
    <s v="TL02-002185"/>
    <d v="2025-11-21T00:00:00"/>
    <s v="LUIS HUERTA"/>
    <d v="2025-11-24T00:00:00"/>
    <m/>
    <m/>
    <n v="-6"/>
    <s v="360225-E"/>
    <d v="2025-11-30T00:00:00"/>
    <x v="207"/>
    <n v="8"/>
    <d v="2025-12-01T00:00:00"/>
    <n v="18"/>
    <s v="360225-C"/>
    <n v="5545.22"/>
    <d v="2025-12-16T00:00:00"/>
    <n v="16"/>
    <d v="2025-12-01T00:00:00"/>
    <n v="4400655873"/>
    <m/>
    <d v="2026-01-14T00:00:00"/>
    <x v="0"/>
    <s v=""/>
    <s v=""/>
    <m/>
    <m/>
    <m/>
    <m/>
    <n v="63"/>
    <x v="4"/>
    <n v="18"/>
    <x v="4"/>
    <m/>
    <m/>
    <m/>
    <m/>
    <m/>
    <m/>
    <m/>
    <m/>
    <m/>
  </r>
  <r>
    <x v="1154"/>
    <x v="0"/>
    <x v="6"/>
    <s v="SI"/>
    <s v="CATERPILLAR"/>
    <x v="0"/>
    <m/>
    <s v="GR002"/>
    <n v="1137754"/>
    <s v="TRENV00022091"/>
    <m/>
    <n v="10000"/>
    <n v="101357721"/>
    <s v="NO"/>
    <s v="TL02-002185"/>
    <d v="2025-11-26T00:00:00"/>
    <s v="LUIS HUERTA"/>
    <d v="2025-11-27T00:00:00"/>
    <m/>
    <m/>
    <n v="-8"/>
    <s v="360325-E"/>
    <d v="2025-12-05T00:00:00"/>
    <x v="207"/>
    <n v="13"/>
    <d v="2025-12-10T00:00:00"/>
    <n v="27"/>
    <s v="360325-C"/>
    <n v="3157.86"/>
    <d v="2025-12-17T00:00:00"/>
    <n v="8"/>
    <d v="2025-12-01T00:00:00"/>
    <n v="4400655868"/>
    <m/>
    <d v="2026-01-19T00:00:00"/>
    <x v="0"/>
    <s v=""/>
    <s v=""/>
    <m/>
    <m/>
    <m/>
    <m/>
    <n v="63"/>
    <x v="7"/>
    <n v="18"/>
    <x v="4"/>
    <m/>
    <m/>
    <m/>
    <m/>
    <m/>
    <m/>
    <m/>
    <m/>
    <m/>
  </r>
  <r>
    <x v="1155"/>
    <x v="0"/>
    <x v="8"/>
    <s v="SI"/>
    <s v="CATERPILLAR"/>
    <x v="9"/>
    <m/>
    <s v="CR002"/>
    <n v="2643233"/>
    <s v="TRENV00022205"/>
    <m/>
    <m/>
    <n v="101236454"/>
    <s v="NO"/>
    <s v="TL02-002185"/>
    <d v="2025-11-24T00:00:00"/>
    <s v="LUIS HUERTA"/>
    <d v="2025-11-26T00:00:00"/>
    <m/>
    <m/>
    <n v="-9"/>
    <s v="360425-E"/>
    <d v="2025-12-05T00:00:00"/>
    <x v="207"/>
    <n v="11"/>
    <d v="2025-12-15T00:00:00"/>
    <n v="32"/>
    <s v="360425-C"/>
    <n v="3128.62"/>
    <d v="2025-12-26T00:00:00"/>
    <n v="12"/>
    <d v="2025-11-20T00:00:00"/>
    <n v="4400655864"/>
    <m/>
    <d v="2026-01-12T00:00:00"/>
    <x v="324"/>
    <s v="EN TIEMPO"/>
    <n v="18"/>
    <s v="360425-IF"/>
    <s v="EG07-002868"/>
    <m/>
    <m/>
    <n v="60"/>
    <x v="3"/>
    <n v="7"/>
    <x v="6"/>
    <s v="HYSERCON 21/11"/>
    <m/>
    <m/>
    <m/>
    <m/>
    <m/>
    <m/>
    <m/>
    <m/>
  </r>
  <r>
    <x v="1156"/>
    <x v="0"/>
    <x v="2"/>
    <s v="SI"/>
    <s v="CATERPILLAR"/>
    <x v="17"/>
    <m/>
    <s v="EX004"/>
    <n v="3631685"/>
    <s v="TRENV00022088"/>
    <m/>
    <n v="12000"/>
    <n v="101356311"/>
    <s v="NO"/>
    <s v="TL02-002185"/>
    <d v="2025-11-24T00:00:00"/>
    <s v="LUIS HUERTA"/>
    <d v="2025-11-26T00:00:00"/>
    <m/>
    <m/>
    <n v="-4"/>
    <s v="360525-E"/>
    <d v="2025-11-30T00:00:00"/>
    <x v="207"/>
    <n v="11"/>
    <d v="2025-12-01T00:00:00"/>
    <n v="18"/>
    <s v="360525-C"/>
    <n v="23532.77"/>
    <d v="2025-12-16T00:00:00"/>
    <n v="16"/>
    <d v="2025-12-06T00:00:00"/>
    <n v="4400655415"/>
    <m/>
    <d v="2026-01-26T00:00:00"/>
    <x v="0"/>
    <s v=""/>
    <s v=""/>
    <m/>
    <m/>
    <m/>
    <m/>
    <n v="63"/>
    <x v="5"/>
    <n v="23"/>
    <x v="4"/>
    <m/>
    <m/>
    <m/>
    <m/>
    <m/>
    <m/>
    <m/>
    <m/>
    <m/>
  </r>
  <r>
    <x v="1157"/>
    <x v="0"/>
    <x v="15"/>
    <s v="SI"/>
    <s v="KOMATSU"/>
    <x v="43"/>
    <m/>
    <s v="DZ007"/>
    <s v="707G300180SG"/>
    <s v="TRENV00021917"/>
    <m/>
    <n v="10000"/>
    <n v="101207606"/>
    <s v="NO"/>
    <s v="TL02-002185"/>
    <d v="2025-11-24T00:00:00"/>
    <s v="LUIS HUERTA"/>
    <d v="2025-11-24T00:00:00"/>
    <m/>
    <m/>
    <n v="-6"/>
    <s v="360625-E"/>
    <d v="2025-11-30T00:00:00"/>
    <x v="207"/>
    <n v="11"/>
    <d v="2025-12-01T00:00:00"/>
    <n v="18"/>
    <s v="360625-C"/>
    <n v="5406.39"/>
    <d v="2025-12-16T00:00:00"/>
    <n v="16"/>
    <d v="2025-11-20T00:00:00"/>
    <n v="4400654892"/>
    <m/>
    <d v="2026-01-12T00:00:00"/>
    <x v="324"/>
    <s v="EN TIEMPO"/>
    <n v="28"/>
    <s v="360625-IF"/>
    <s v="EG07-002869"/>
    <m/>
    <m/>
    <n v="60"/>
    <x v="3"/>
    <n v="7"/>
    <x v="6"/>
    <s v="HYSERCON 21/11"/>
    <m/>
    <m/>
    <m/>
    <m/>
    <m/>
    <m/>
    <m/>
    <m/>
  </r>
  <r>
    <x v="1158"/>
    <x v="1"/>
    <x v="0"/>
    <s v="SI"/>
    <s v="CATERPILLAR"/>
    <x v="11"/>
    <m/>
    <s v="EQ7111"/>
    <n v="1412914"/>
    <s v="SAP4881186"/>
    <n v="13799"/>
    <n v="15000"/>
    <s v="ID S251640-1"/>
    <s v="NO"/>
    <s v="EG07-0018990"/>
    <d v="2025-11-21T00:00:00"/>
    <s v="LUIS HUERTA"/>
    <d v="2025-11-24T00:00:00"/>
    <m/>
    <m/>
    <n v="-6"/>
    <s v="360725-E"/>
    <d v="2025-11-30T00:00:00"/>
    <x v="208"/>
    <n v="4"/>
    <d v="2025-12-01T00:00:00"/>
    <n v="14"/>
    <s v="360725-C"/>
    <n v="3488.71"/>
    <d v="2026-01-06T00:00:00"/>
    <n v="37"/>
    <d v="2025-12-06T00:00:00"/>
    <s v="C003831938"/>
    <m/>
    <d v="2026-01-08T00:00:00"/>
    <x v="322"/>
    <s v="EN TIEMPO"/>
    <n v="3"/>
    <s v="360725-IF"/>
    <s v="EG07-002862"/>
    <s v="F001-002899"/>
    <d v="2026-01-09T00:00:00"/>
    <n v="52"/>
    <x v="1"/>
    <n v="19"/>
    <x v="4"/>
    <m/>
    <m/>
    <m/>
    <m/>
    <m/>
    <m/>
    <m/>
    <m/>
    <m/>
  </r>
  <r>
    <x v="1159"/>
    <x v="1"/>
    <x v="18"/>
    <s v="SI"/>
    <s v="CATERPILLAR"/>
    <x v="27"/>
    <m/>
    <s v="EQ5029"/>
    <n v="5695376"/>
    <s v="SAP4532969"/>
    <n v="11426"/>
    <n v="10000"/>
    <s v="ID S251661-1"/>
    <s v="NO"/>
    <s v="EG07-0018990"/>
    <d v="2025-11-27T00:00:00"/>
    <s v="LUIS HUERTA"/>
    <d v="2025-12-02T00:00:00"/>
    <m/>
    <m/>
    <n v="-3"/>
    <s v="360825-E"/>
    <d v="2025-12-05T00:00:00"/>
    <x v="208"/>
    <n v="10"/>
    <d v="2025-12-10T00:00:00"/>
    <n v="23"/>
    <s v="360825-C"/>
    <n v="10294.530000000001"/>
    <d v="2026-01-12T00:00:00"/>
    <n v="34"/>
    <m/>
    <s v="C003846324"/>
    <m/>
    <d v="2026-01-16T00:00:00"/>
    <x v="0"/>
    <s v=""/>
    <s v=""/>
    <m/>
    <m/>
    <m/>
    <m/>
    <n v="59"/>
    <x v="4"/>
    <n v="59"/>
    <x v="1"/>
    <m/>
    <m/>
    <m/>
    <m/>
    <m/>
    <m/>
    <m/>
    <m/>
    <m/>
  </r>
  <r>
    <x v="1160"/>
    <x v="1"/>
    <x v="12"/>
    <s v="SI"/>
    <s v="CATERPILLAR"/>
    <x v="11"/>
    <m/>
    <s v="EQ7111"/>
    <n v="4892403"/>
    <s v="SAP5035930"/>
    <n v="6844"/>
    <n v="13000"/>
    <s v="ID S251640-2"/>
    <s v="NO"/>
    <s v="EG07-0018990"/>
    <d v="2025-11-26T00:00:00"/>
    <s v="LUIS HUERTA"/>
    <d v="2025-11-27T00:00:00"/>
    <m/>
    <m/>
    <n v="-8"/>
    <s v="360925-E"/>
    <d v="2025-12-05T00:00:00"/>
    <x v="208"/>
    <n v="9"/>
    <d v="2025-12-10T00:00:00"/>
    <n v="23"/>
    <s v="360925-C"/>
    <n v="4694.7700000000004"/>
    <d v="2026-01-06T00:00:00"/>
    <n v="28"/>
    <d v="2025-12-03T00:00:00"/>
    <s v="C003831959"/>
    <m/>
    <d v="2026-01-20T00:00:00"/>
    <x v="0"/>
    <s v=""/>
    <s v=""/>
    <m/>
    <m/>
    <m/>
    <m/>
    <n v="59"/>
    <x v="7"/>
    <n v="16"/>
    <x v="4"/>
    <m/>
    <m/>
    <m/>
    <m/>
    <m/>
    <m/>
    <m/>
    <m/>
    <m/>
  </r>
  <r>
    <x v="1161"/>
    <x v="1"/>
    <x v="11"/>
    <s v="SI"/>
    <s v="KOMATSU"/>
    <x v="3"/>
    <s v="LH"/>
    <s v="EQ3110"/>
    <s v="EM8355"/>
    <s v="SAP4374913"/>
    <n v="26349"/>
    <n v="30000"/>
    <s v="ID S251645-3"/>
    <s v="NO"/>
    <s v="EG07-002730"/>
    <d v="2025-11-24T00:00:00"/>
    <s v="LUIS HUERTA"/>
    <d v="2025-11-25T00:00:00"/>
    <m/>
    <m/>
    <n v="-5"/>
    <s v="361025-E"/>
    <d v="2025-11-30T00:00:00"/>
    <x v="208"/>
    <n v="7"/>
    <d v="2025-12-01T00:00:00"/>
    <n v="14"/>
    <s v="361025-C"/>
    <n v="14374.19"/>
    <d v="2026-01-06T00:00:00"/>
    <n v="37"/>
    <d v="2025-11-28T00:00:00"/>
    <s v="C003832000"/>
    <m/>
    <d v="2026-01-23T00:00:00"/>
    <x v="0"/>
    <s v=""/>
    <s v=""/>
    <m/>
    <m/>
    <m/>
    <m/>
    <n v="59"/>
    <x v="7"/>
    <n v="11"/>
    <x v="1"/>
    <m/>
    <m/>
    <m/>
    <m/>
    <m/>
    <m/>
    <m/>
    <m/>
    <m/>
  </r>
  <r>
    <x v="1162"/>
    <x v="1"/>
    <x v="11"/>
    <s v="SI"/>
    <s v="KOMATSU"/>
    <x v="3"/>
    <s v="RH"/>
    <s v="EQ3110"/>
    <s v="EM8355"/>
    <s v="SAP4374913"/>
    <n v="26349"/>
    <n v="30000"/>
    <s v="ID S251645-2"/>
    <s v="NO"/>
    <s v="EG07-002730"/>
    <d v="2025-11-24T00:00:00"/>
    <s v="LUIS HUERTA"/>
    <d v="2025-11-25T00:00:00"/>
    <m/>
    <m/>
    <n v="-5"/>
    <s v="361125-E"/>
    <d v="2025-11-30T00:00:00"/>
    <x v="208"/>
    <n v="7"/>
    <d v="2025-12-01T00:00:00"/>
    <n v="14"/>
    <s v="361125-C"/>
    <n v="14374.19"/>
    <d v="2026-01-06T00:00:00"/>
    <n v="37"/>
    <d v="2025-11-28T00:00:00"/>
    <s v="C003831992"/>
    <m/>
    <d v="2026-01-28T00:00:00"/>
    <x v="0"/>
    <s v=""/>
    <s v=""/>
    <m/>
    <m/>
    <m/>
    <m/>
    <n v="59"/>
    <x v="7"/>
    <n v="11"/>
    <x v="1"/>
    <m/>
    <m/>
    <m/>
    <m/>
    <m/>
    <m/>
    <m/>
    <m/>
    <m/>
  </r>
  <r>
    <x v="1163"/>
    <x v="1"/>
    <x v="4"/>
    <s v="SI"/>
    <s v="KOMATSU"/>
    <x v="3"/>
    <s v="POS2"/>
    <s v="EQ3115"/>
    <s v="PC1116"/>
    <s v="SAP5021673"/>
    <n v="17000"/>
    <n v="16000"/>
    <s v="ID S251645-4"/>
    <s v="NO"/>
    <s v="EG07-002730"/>
    <d v="2025-11-25T00:00:00"/>
    <s v="LUIS HUERTA"/>
    <d v="2025-11-25T00:00:00"/>
    <m/>
    <m/>
    <n v="-5"/>
    <s v="361225-E"/>
    <d v="2025-11-30T00:00:00"/>
    <x v="208"/>
    <n v="8"/>
    <d v="2025-12-01T00:00:00"/>
    <n v="14"/>
    <s v="361225-C"/>
    <n v="3740.57"/>
    <d v="2026-01-06T00:00:00"/>
    <n v="37"/>
    <d v="2025-11-27T00:00:00"/>
    <s v="C003832006"/>
    <m/>
    <d v="2026-01-13T00:00:00"/>
    <x v="325"/>
    <s v="EN TIEMPO"/>
    <n v="8"/>
    <s v="361225-IF"/>
    <s v="EG07-002873"/>
    <m/>
    <m/>
    <n v="57"/>
    <x v="3"/>
    <n v="10"/>
    <x v="1"/>
    <m/>
    <m/>
    <m/>
    <m/>
    <m/>
    <m/>
    <m/>
    <m/>
    <m/>
  </r>
  <r>
    <x v="1164"/>
    <x v="1"/>
    <x v="4"/>
    <s v="NO"/>
    <s v="KOMATSU"/>
    <x v="3"/>
    <s v="POS1"/>
    <s v="EQ3110"/>
    <s v="PC1116"/>
    <s v="SAP4374913"/>
    <n v="16000"/>
    <n v="16000"/>
    <s v="ID S251645-1"/>
    <s v="NO"/>
    <s v="EG07-002730"/>
    <d v="2025-11-25T00:00:00"/>
    <s v="LUIS HUERTA"/>
    <d v="2025-11-25T00:00:00"/>
    <m/>
    <m/>
    <n v="-5"/>
    <s v="361325-E"/>
    <d v="2025-11-30T00:00:00"/>
    <x v="208"/>
    <n v="8"/>
    <d v="2025-12-01T00:00:00"/>
    <n v="14"/>
    <s v="361325-C"/>
    <n v="3740.57"/>
    <d v="2026-01-06T00:00:00"/>
    <n v="37"/>
    <d v="2025-11-27T00:00:00"/>
    <s v="C003831981"/>
    <m/>
    <d v="2026-01-13T00:00:00"/>
    <x v="325"/>
    <s v="EN TIEMPO"/>
    <n v="8"/>
    <s v="361325-IF"/>
    <s v="EG07-002874"/>
    <m/>
    <m/>
    <n v="57"/>
    <x v="3"/>
    <n v="10"/>
    <x v="1"/>
    <m/>
    <m/>
    <m/>
    <m/>
    <m/>
    <m/>
    <m/>
    <m/>
    <m/>
  </r>
  <r>
    <x v="1165"/>
    <x v="0"/>
    <x v="11"/>
    <s v="SI"/>
    <s v="KOMATSU"/>
    <x v="4"/>
    <n v="3"/>
    <s v="HT109"/>
    <s v="58B5000400"/>
    <s v="TRENV00022808"/>
    <m/>
    <n v="28000"/>
    <n v="10393348"/>
    <s v="NO"/>
    <s v="TL02-0002211"/>
    <d v="2025-11-24T00:00:00"/>
    <s v="LUIS HUERTA"/>
    <d v="2025-11-25T00:00:00"/>
    <m/>
    <m/>
    <n v="-3"/>
    <s v="361425-E"/>
    <d v="2025-11-28T00:00:00"/>
    <x v="209"/>
    <n v="6"/>
    <d v="2025-12-01T00:00:00"/>
    <n v="13"/>
    <s v="361425-C"/>
    <n v="19544.41"/>
    <d v="2025-12-11T00:00:00"/>
    <n v="11"/>
    <d v="2025-11-28T00:00:00"/>
    <n v="4400658072"/>
    <m/>
    <d v="2025-12-30T00:00:00"/>
    <x v="293"/>
    <s v="EN TIEMPO"/>
    <n v="20"/>
    <s v="361425-IF"/>
    <s v="EG07-002842"/>
    <s v="F001-002892"/>
    <d v="2026-01-09T00:00:00"/>
    <n v="42"/>
    <x v="1"/>
    <n v="10"/>
    <x v="1"/>
    <m/>
    <m/>
    <m/>
    <m/>
    <m/>
    <m/>
    <m/>
    <m/>
    <m/>
  </r>
  <r>
    <x v="1166"/>
    <x v="0"/>
    <x v="22"/>
    <s v="SI"/>
    <s v="EPIROC"/>
    <x v="19"/>
    <m/>
    <s v="TD010"/>
    <n v="2654472188"/>
    <s v="TRENV00022094"/>
    <m/>
    <n v="15000"/>
    <n v="101195631"/>
    <s v="NO"/>
    <s v="TL02-0002206"/>
    <d v="2025-11-25T00:00:00"/>
    <s v="LUIS HUERTA"/>
    <d v="2025-11-25T00:00:00"/>
    <m/>
    <m/>
    <n v="-5"/>
    <s v="361525-E"/>
    <d v="2025-11-30T00:00:00"/>
    <x v="209"/>
    <n v="7"/>
    <d v="2025-12-01T00:00:00"/>
    <n v="13"/>
    <s v="361525-C"/>
    <n v="15900"/>
    <d v="2025-12-11T00:00:00"/>
    <n v="11"/>
    <d v="2025-12-03T00:00:00"/>
    <n v="4400657986"/>
    <m/>
    <s v="NO LLEGA TUBO"/>
    <x v="0"/>
    <s v=""/>
    <s v=""/>
    <m/>
    <m/>
    <m/>
    <m/>
    <n v="58"/>
    <x v="5"/>
    <n v="15"/>
    <x v="4"/>
    <m/>
    <m/>
    <m/>
    <m/>
    <m/>
    <m/>
    <m/>
    <m/>
    <m/>
  </r>
  <r>
    <x v="1167"/>
    <x v="0"/>
    <x v="22"/>
    <s v="SI"/>
    <s v="EPIROC"/>
    <x v="19"/>
    <m/>
    <s v="TD010"/>
    <n v="2654472188"/>
    <s v="TRENV00022100"/>
    <m/>
    <n v="15000"/>
    <n v="101195632"/>
    <s v="NO"/>
    <s v="TL02-0002206"/>
    <d v="2025-11-25T00:00:00"/>
    <s v="LUIS HUERTA"/>
    <d v="2025-11-25T00:00:00"/>
    <m/>
    <m/>
    <n v="-5"/>
    <s v="361625-E"/>
    <d v="2025-11-30T00:00:00"/>
    <x v="209"/>
    <n v="7"/>
    <d v="2025-12-01T00:00:00"/>
    <n v="13"/>
    <s v="361625-C"/>
    <n v="11800"/>
    <d v="2025-12-16T00:00:00"/>
    <n v="16"/>
    <d v="2025-12-03T00:00:00"/>
    <n v="4400657988"/>
    <m/>
    <d v="2026-01-16T00:00:00"/>
    <x v="0"/>
    <s v=""/>
    <s v=""/>
    <m/>
    <m/>
    <m/>
    <m/>
    <n v="58"/>
    <x v="7"/>
    <n v="15"/>
    <x v="1"/>
    <m/>
    <m/>
    <m/>
    <m/>
    <m/>
    <m/>
    <m/>
    <m/>
    <m/>
  </r>
  <r>
    <x v="1168"/>
    <x v="0"/>
    <x v="12"/>
    <s v="SI"/>
    <s v="KOMATSU"/>
    <x v="3"/>
    <m/>
    <s v="HT030"/>
    <s v="EM0241"/>
    <s v="TRENV00022832"/>
    <m/>
    <n v="16000"/>
    <n v="101273987"/>
    <s v="NO"/>
    <s v="TL02-0002206"/>
    <d v="2025-11-21T00:00:00"/>
    <s v="LUIS HUERTA"/>
    <d v="2025-11-24T00:00:00"/>
    <m/>
    <m/>
    <n v="-2"/>
    <s v="361725-E"/>
    <d v="2025-11-26T00:00:00"/>
    <x v="209"/>
    <n v="3"/>
    <d v="2025-11-26T00:00:00"/>
    <n v="8"/>
    <s v="361725-C"/>
    <n v="2783.14"/>
    <d v="2025-12-16T00:00:00"/>
    <n v="21"/>
    <d v="2025-11-26T00:00:00"/>
    <n v="4400658050"/>
    <s v="ALTA"/>
    <d v="2025-12-18T00:00:00"/>
    <x v="310"/>
    <s v="EN TIEMPO"/>
    <n v="3"/>
    <s v="361725-IF"/>
    <s v="EG07-002804"/>
    <s v="F001-002872"/>
    <d v="2025-12-19T00:00:00"/>
    <n v="30"/>
    <x v="1"/>
    <n v="8"/>
    <x v="1"/>
    <m/>
    <m/>
    <m/>
    <m/>
    <m/>
    <m/>
    <m/>
    <m/>
    <m/>
  </r>
  <r>
    <x v="1169"/>
    <x v="0"/>
    <x v="12"/>
    <s v="SI"/>
    <s v="KOMATSU"/>
    <x v="3"/>
    <m/>
    <s v="HT045"/>
    <s v="EM0241"/>
    <s v="TRENV00022814"/>
    <m/>
    <n v="16000"/>
    <n v="101218946"/>
    <s v="NO"/>
    <s v="TL02-0002206"/>
    <d v="2025-11-21T00:00:00"/>
    <s v="LUIS HUERTA"/>
    <d v="2025-11-24T00:00:00"/>
    <m/>
    <m/>
    <n v="-2"/>
    <s v="361825-E"/>
    <d v="2025-11-26T00:00:00"/>
    <x v="209"/>
    <n v="3"/>
    <d v="2025-11-26T00:00:00"/>
    <n v="8"/>
    <s v="361825-C"/>
    <n v="2783.14"/>
    <d v="2025-12-16T00:00:00"/>
    <n v="21"/>
    <d v="2025-11-26T00:00:00"/>
    <n v="4400658046"/>
    <s v="ALTA"/>
    <d v="2025-12-18T00:00:00"/>
    <x v="310"/>
    <s v="EN TIEMPO"/>
    <n v="3"/>
    <s v="361825-IF"/>
    <s v="EG07-002805"/>
    <s v="F001-002873"/>
    <d v="2025-12-19T00:00:00"/>
    <n v="30"/>
    <x v="1"/>
    <n v="8"/>
    <x v="1"/>
    <m/>
    <m/>
    <m/>
    <m/>
    <m/>
    <m/>
    <m/>
    <m/>
    <m/>
  </r>
  <r>
    <x v="1170"/>
    <x v="0"/>
    <x v="12"/>
    <s v="SI"/>
    <s v="KOMATSU"/>
    <x v="3"/>
    <m/>
    <s v="HT030"/>
    <s v="EM0241"/>
    <s v="TRENV00022829"/>
    <m/>
    <n v="16000"/>
    <n v="101232900"/>
    <s v="NO"/>
    <s v="TL02-0002206"/>
    <d v="2025-11-21T00:00:00"/>
    <s v="LUIS HUERTA"/>
    <d v="2025-11-24T00:00:00"/>
    <m/>
    <m/>
    <n v="-2"/>
    <s v="361925-E"/>
    <d v="2025-11-26T00:00:00"/>
    <x v="209"/>
    <n v="3"/>
    <d v="2025-11-26T00:00:00"/>
    <n v="8"/>
    <s v="361925-C"/>
    <n v="2783.14"/>
    <d v="2025-12-16T00:00:00"/>
    <n v="21"/>
    <d v="2025-11-26T00:00:00"/>
    <n v="4400658057"/>
    <s v="ALTA"/>
    <d v="2025-12-18T00:00:00"/>
    <x v="310"/>
    <s v="EN TIEMPO"/>
    <n v="3"/>
    <s v="361925-IF"/>
    <s v="EG07-002806"/>
    <s v="F001-002874"/>
    <d v="2025-12-19T00:00:00"/>
    <n v="30"/>
    <x v="1"/>
    <n v="8"/>
    <x v="1"/>
    <m/>
    <m/>
    <m/>
    <m/>
    <m/>
    <m/>
    <m/>
    <m/>
    <m/>
  </r>
  <r>
    <x v="1171"/>
    <x v="0"/>
    <x v="12"/>
    <s v="SI"/>
    <s v="KOMATSU"/>
    <x v="3"/>
    <m/>
    <s v="HT045"/>
    <s v="EM0241"/>
    <s v="TRENV00022817"/>
    <m/>
    <n v="16000"/>
    <n v="101269065"/>
    <s v="NO"/>
    <s v="TL02-0002206"/>
    <d v="2025-11-21T00:00:00"/>
    <s v="LUIS HUERTA"/>
    <d v="2025-11-24T00:00:00"/>
    <m/>
    <m/>
    <n v="-2"/>
    <s v="362025-E"/>
    <d v="2025-11-26T00:00:00"/>
    <x v="209"/>
    <n v="3"/>
    <d v="2025-11-26T00:00:00"/>
    <n v="8"/>
    <s v="362025-C"/>
    <n v="2783.14"/>
    <d v="2025-12-16T00:00:00"/>
    <n v="21"/>
    <d v="2025-11-26T00:00:00"/>
    <n v="4400658062"/>
    <s v="ALTA"/>
    <d v="2025-12-18T00:00:00"/>
    <x v="310"/>
    <s v="EN TIEMPO"/>
    <n v="3"/>
    <s v="362025-IF"/>
    <s v="EG07-002807"/>
    <s v="F001-002875"/>
    <d v="2025-12-19T00:00:00"/>
    <n v="30"/>
    <x v="1"/>
    <n v="8"/>
    <x v="1"/>
    <m/>
    <m/>
    <m/>
    <m/>
    <m/>
    <m/>
    <m/>
    <m/>
    <m/>
  </r>
  <r>
    <x v="1172"/>
    <x v="0"/>
    <x v="12"/>
    <s v="SI"/>
    <s v="KOMATSU"/>
    <x v="3"/>
    <m/>
    <s v="HT025"/>
    <s v="EM0241"/>
    <s v="TRENV00022826"/>
    <m/>
    <n v="16000"/>
    <n v="101320286"/>
    <s v="NO"/>
    <s v="TL02-0002206"/>
    <d v="2025-11-21T00:00:00"/>
    <s v="LUIS HUERTA"/>
    <d v="2025-11-24T00:00:00"/>
    <m/>
    <m/>
    <n v="-2"/>
    <s v="362125-E"/>
    <d v="2025-11-26T00:00:00"/>
    <x v="209"/>
    <n v="3"/>
    <d v="2025-11-26T00:00:00"/>
    <n v="8"/>
    <s v="362125-C"/>
    <n v="2783.14"/>
    <d v="2025-12-16T00:00:00"/>
    <n v="21"/>
    <d v="2025-11-26T00:00:00"/>
    <n v="4400658020"/>
    <s v="ALTA"/>
    <d v="2025-12-18T00:00:00"/>
    <x v="310"/>
    <s v="EN TIEMPO"/>
    <n v="3"/>
    <s v="362125-IF"/>
    <s v="EG07-002810"/>
    <s v="F001-002876"/>
    <d v="2025-12-19T00:00:00"/>
    <n v="30"/>
    <x v="1"/>
    <n v="8"/>
    <x v="1"/>
    <m/>
    <m/>
    <m/>
    <m/>
    <m/>
    <m/>
    <m/>
    <m/>
    <m/>
  </r>
  <r>
    <x v="1173"/>
    <x v="0"/>
    <x v="12"/>
    <s v="SI"/>
    <s v="KOMATSU"/>
    <x v="3"/>
    <m/>
    <s v="TH025"/>
    <s v="EM0241"/>
    <s v="TRENV00022823"/>
    <m/>
    <n v="16000"/>
    <n v="101305035"/>
    <s v="NO"/>
    <s v="TL02-0002206"/>
    <d v="2025-11-21T00:00:00"/>
    <s v="LUIS HUERTA"/>
    <d v="2025-11-24T00:00:00"/>
    <m/>
    <m/>
    <n v="-2"/>
    <s v="362225-E"/>
    <d v="2025-11-26T00:00:00"/>
    <x v="209"/>
    <n v="3"/>
    <d v="2025-11-26T00:00:00"/>
    <n v="8"/>
    <s v="362225-C"/>
    <n v="2783.14"/>
    <d v="2025-12-16T00:00:00"/>
    <n v="21"/>
    <d v="2025-11-26T00:00:00"/>
    <n v="4400658027"/>
    <s v="ALTA"/>
    <d v="2025-12-18T00:00:00"/>
    <x v="310"/>
    <s v="EN TIEMPO"/>
    <n v="3"/>
    <s v="362225-IF"/>
    <s v="EG07-002811"/>
    <s v="F001-002877"/>
    <d v="2025-12-19T00:00:00"/>
    <n v="30"/>
    <x v="1"/>
    <n v="8"/>
    <x v="1"/>
    <m/>
    <m/>
    <m/>
    <m/>
    <m/>
    <m/>
    <m/>
    <m/>
    <m/>
  </r>
  <r>
    <x v="1174"/>
    <x v="0"/>
    <x v="12"/>
    <s v="NO"/>
    <s v="WBM"/>
    <x v="18"/>
    <m/>
    <s v="CR010"/>
    <s v="80109C0-01"/>
    <s v="TRENV00022846"/>
    <m/>
    <m/>
    <n v="101365393"/>
    <s v="NO"/>
    <s v="TL02-0002237"/>
    <d v="2025-11-24T00:00:00"/>
    <s v="LUIS HUERTA"/>
    <d v="2025-11-24T00:00:00"/>
    <m/>
    <m/>
    <n v="0"/>
    <s v="362325-E"/>
    <d v="2025-11-24T00:00:00"/>
    <x v="210"/>
    <n v="2"/>
    <d v="2025-11-24T00:00:00"/>
    <n v="2"/>
    <s v="362325-C"/>
    <n v="5618.64"/>
    <d v="2025-11-24T00:00:00"/>
    <n v="1"/>
    <d v="2025-11-24T00:00:00"/>
    <n v="4400659158"/>
    <s v="ALTA"/>
    <d v="2025-11-25T00:00:00"/>
    <x v="311"/>
    <s v="EN TIEMPO"/>
    <n v="2"/>
    <s v="362325-IF"/>
    <s v="EG07-002755"/>
    <s v="F001-002854"/>
    <d v="2025-12-05T00:00:00"/>
    <n v="3"/>
    <x v="1"/>
    <n v="2"/>
    <x v="4"/>
    <m/>
    <m/>
    <m/>
    <m/>
    <m/>
    <m/>
    <m/>
    <m/>
    <m/>
  </r>
  <r>
    <x v="1175"/>
    <x v="0"/>
    <x v="28"/>
    <s v="SI"/>
    <s v="CATERPILLAR"/>
    <x v="17"/>
    <s v="LH"/>
    <s v="EX003"/>
    <n v="3539648"/>
    <s v="TRENV00022811"/>
    <m/>
    <m/>
    <n v="101127439"/>
    <s v="NO"/>
    <s v="TL02-0002230"/>
    <d v="2025-12-02T00:00:00"/>
    <s v="LUIS HUERTA"/>
    <d v="2025-12-02T00:00:00"/>
    <m/>
    <m/>
    <n v="-3"/>
    <s v="362425-E"/>
    <d v="2025-12-05T00:00:00"/>
    <x v="211"/>
    <n v="9"/>
    <d v="2025-12-10T00:00:00"/>
    <n v="17"/>
    <s v="362425-C"/>
    <n v="10530.9"/>
    <d v="2025-12-16T00:00:00"/>
    <n v="7"/>
    <m/>
    <n v="4400658591"/>
    <m/>
    <s v="A ESPERA DE CROMADO"/>
    <x v="0"/>
    <s v=""/>
    <s v=""/>
    <m/>
    <m/>
    <m/>
    <m/>
    <n v="53"/>
    <x v="5"/>
    <n v="53"/>
    <x v="1"/>
    <m/>
    <m/>
    <m/>
    <m/>
    <m/>
    <m/>
    <m/>
    <m/>
    <m/>
  </r>
  <r>
    <x v="1176"/>
    <x v="1"/>
    <x v="4"/>
    <s v="NO"/>
    <s v="KOMATSU"/>
    <x v="3"/>
    <s v="POS2"/>
    <s v="EQ3110"/>
    <s v="PC1116"/>
    <s v="SAP4374913"/>
    <n v="17000"/>
    <n v="16000"/>
    <s v="ID S251683-1"/>
    <s v="NO"/>
    <s v="EG07-002748"/>
    <d v="2025-12-01T00:00:00"/>
    <s v="LUIS HUERTA"/>
    <d v="2025-12-02T00:00:00"/>
    <m/>
    <m/>
    <n v="-8"/>
    <s v="362525-E"/>
    <d v="2025-12-10T00:00:00"/>
    <x v="211"/>
    <n v="8"/>
    <d v="2025-12-11T00:00:00"/>
    <n v="18"/>
    <s v="362525-C"/>
    <n v="3740.57"/>
    <d v="2026-01-14T00:00:00"/>
    <n v="35"/>
    <m/>
    <s v="C003858507"/>
    <m/>
    <d v="2026-01-20T00:00:00"/>
    <x v="0"/>
    <s v=""/>
    <s v=""/>
    <m/>
    <m/>
    <m/>
    <m/>
    <n v="53"/>
    <x v="3"/>
    <n v="53"/>
    <x v="1"/>
    <m/>
    <m/>
    <m/>
    <m/>
    <m/>
    <m/>
    <m/>
    <m/>
    <m/>
  </r>
  <r>
    <x v="1177"/>
    <x v="1"/>
    <x v="12"/>
    <s v="SI"/>
    <s v="CATERPILLAR"/>
    <x v="11"/>
    <s v="LH"/>
    <s v="EQ7106"/>
    <n v="4892403"/>
    <s v="SAP5043882"/>
    <n v="4386"/>
    <n v="13000"/>
    <s v="ID S251719-2"/>
    <s v="NO"/>
    <s v="EG07-0019145"/>
    <d v="2025-11-28T00:00:00"/>
    <s v="LUIS HUERTA"/>
    <d v="2025-11-28T00:00:00"/>
    <m/>
    <m/>
    <n v="-7"/>
    <s v="362625-E"/>
    <d v="2025-12-05T00:00:00"/>
    <x v="211"/>
    <n v="5"/>
    <d v="2025-12-10T00:00:00"/>
    <n v="17"/>
    <s v="362625-C"/>
    <n v="5962.84"/>
    <d v="2026-01-15T00:00:00"/>
    <n v="37"/>
    <m/>
    <s v="C003859720"/>
    <m/>
    <d v="2026-01-21T00:00:00"/>
    <x v="0"/>
    <s v=""/>
    <s v=""/>
    <m/>
    <m/>
    <m/>
    <m/>
    <n v="53"/>
    <x v="5"/>
    <n v="53"/>
    <x v="4"/>
    <m/>
    <m/>
    <m/>
    <m/>
    <m/>
    <m/>
    <m/>
    <m/>
    <m/>
  </r>
  <r>
    <x v="1178"/>
    <x v="0"/>
    <x v="12"/>
    <s v="SI"/>
    <s v="WBM"/>
    <x v="18"/>
    <m/>
    <s v="CR010"/>
    <s v="80109C0-01"/>
    <s v="TRENV00022846"/>
    <m/>
    <m/>
    <n v="101365393"/>
    <s v="NO"/>
    <s v="TL02-0002230"/>
    <d v="2025-11-28T00:00:00"/>
    <s v="LUIS HUERTA"/>
    <d v="2025-11-28T00:00:00"/>
    <m/>
    <m/>
    <n v="-7"/>
    <s v="362725-E"/>
    <d v="2025-12-05T00:00:00"/>
    <x v="211"/>
    <n v="5"/>
    <d v="2025-12-15T00:00:00"/>
    <n v="22"/>
    <s v="362725-C"/>
    <n v="6618.64"/>
    <d v="2025-12-26T00:00:00"/>
    <n v="12"/>
    <m/>
    <n v="4400658588"/>
    <m/>
    <d v="2026-01-12T00:00:00"/>
    <x v="324"/>
    <s v="EN TIEMPO"/>
    <n v="18"/>
    <s v="362725-IF"/>
    <s v="EG07-002870"/>
    <m/>
    <m/>
    <n v="50"/>
    <x v="3"/>
    <n v="53"/>
    <x v="4"/>
    <m/>
    <m/>
    <m/>
    <m/>
    <m/>
    <m/>
    <m/>
    <m/>
    <m/>
  </r>
  <r>
    <x v="1179"/>
    <x v="0"/>
    <x v="32"/>
    <s v="SI"/>
    <s v="CATERPILLAR"/>
    <x v="11"/>
    <m/>
    <s v="GR003"/>
    <n v="2731733"/>
    <s v="TRENV00022843"/>
    <m/>
    <m/>
    <n v="101346250"/>
    <s v="NO"/>
    <s v="TL02-0002230"/>
    <d v="2025-12-03T00:00:00"/>
    <s v="ANDRES ROJAS"/>
    <d v="2025-12-04T00:00:00"/>
    <m/>
    <s v="-"/>
    <n v="1"/>
    <s v="362825-E"/>
    <d v="2025-12-03T00:00:00"/>
    <x v="211"/>
    <n v="10"/>
    <d v="2025-12-04T00:00:00"/>
    <n v="11"/>
    <s v="362825-C"/>
    <n v="2948.01"/>
    <d v="2025-12-09T00:00:00"/>
    <n v="6"/>
    <m/>
    <n v="4400658592"/>
    <m/>
    <d v="2025-12-19T00:00:00"/>
    <x v="312"/>
    <s v="EN TIEMPO"/>
    <n v="11"/>
    <s v="362825-IF"/>
    <s v="EG07-002823"/>
    <s v="F001-002882"/>
    <d v="2025-12-19T00:00:00"/>
    <n v="26"/>
    <x v="1"/>
    <n v="53"/>
    <x v="6"/>
    <s v="DRITZA 25/11"/>
    <m/>
    <m/>
    <m/>
    <m/>
    <m/>
    <m/>
    <m/>
    <m/>
  </r>
  <r>
    <x v="1180"/>
    <x v="0"/>
    <x v="32"/>
    <s v="SI"/>
    <s v="CATERPILLAR"/>
    <x v="11"/>
    <m/>
    <s v="GR007"/>
    <n v="2731733"/>
    <s v="TRENV00022820"/>
    <m/>
    <m/>
    <n v="101364942"/>
    <s v="NO"/>
    <s v="TL02-0002230"/>
    <d v="2025-12-03T00:00:00"/>
    <s v="ANDRES ROJAS"/>
    <d v="2025-12-04T00:00:00"/>
    <m/>
    <s v="-"/>
    <n v="1"/>
    <s v="362925-E"/>
    <d v="2025-12-03T00:00:00"/>
    <x v="211"/>
    <n v="10"/>
    <d v="2025-12-04T00:00:00"/>
    <n v="11"/>
    <s v="362925-C"/>
    <n v="3148.01"/>
    <d v="2025-12-09T00:00:00"/>
    <n v="6"/>
    <m/>
    <n v="4400658595"/>
    <m/>
    <d v="2025-12-19T00:00:00"/>
    <x v="312"/>
    <s v="EN TIEMPO"/>
    <n v="11"/>
    <s v="362925-IF"/>
    <s v="EG07-002824"/>
    <s v="F001-002883"/>
    <d v="2025-12-19T00:00:00"/>
    <n v="26"/>
    <x v="1"/>
    <n v="53"/>
    <x v="6"/>
    <s v="DRITZA 25/11"/>
    <m/>
    <m/>
    <m/>
    <m/>
    <m/>
    <m/>
    <m/>
    <m/>
  </r>
  <r>
    <x v="1181"/>
    <x v="1"/>
    <x v="31"/>
    <s v="SI"/>
    <s v="CATERPILLAR"/>
    <x v="11"/>
    <s v="RH"/>
    <s v="EQ7106"/>
    <n v="1170836"/>
    <s v="SAP5046232"/>
    <n v="20146"/>
    <n v="21000"/>
    <s v="ID S251719-1"/>
    <s v="NO"/>
    <s v="EG07-00019145"/>
    <d v="2025-12-03T00:00:00"/>
    <s v="ANDRES ROJAS"/>
    <d v="2025-12-04T00:00:00"/>
    <m/>
    <m/>
    <n v="1"/>
    <s v="363025-E"/>
    <d v="2025-12-03T00:00:00"/>
    <x v="211"/>
    <n v="10"/>
    <d v="2025-12-04T00:00:00"/>
    <n v="11"/>
    <s v="363025-C"/>
    <n v="2279.5"/>
    <d v="2026-01-06T00:00:00"/>
    <n v="34"/>
    <m/>
    <s v="C003832050"/>
    <m/>
    <d v="2026-01-13T00:00:00"/>
    <x v="325"/>
    <s v="EN TIEMPO"/>
    <n v="8"/>
    <s v="363025-IF"/>
    <s v="EG07-002871"/>
    <m/>
    <m/>
    <n v="51"/>
    <x v="3"/>
    <n v="53"/>
    <x v="6"/>
    <s v="DRITZA 25/11"/>
    <m/>
    <m/>
    <m/>
    <m/>
    <m/>
    <m/>
    <m/>
    <m/>
  </r>
  <r>
    <x v="1182"/>
    <x v="1"/>
    <x v="17"/>
    <s v="SI"/>
    <s v="CATERPILLAR"/>
    <x v="44"/>
    <s v="LH"/>
    <s v="EQ4132"/>
    <s v="507-2616"/>
    <s v="SAP4548320"/>
    <n v="14987"/>
    <n v="12000"/>
    <s v="ID S251687-1"/>
    <s v="NO"/>
    <s v="EG07-00002748"/>
    <d v="2025-12-01T00:00:00"/>
    <s v="LUIS HUERTA"/>
    <d v="2025-12-02T00:00:00"/>
    <m/>
    <m/>
    <n v="-3"/>
    <s v="363125-E"/>
    <d v="2025-12-05T00:00:00"/>
    <x v="211"/>
    <n v="8"/>
    <d v="2025-12-10T00:00:00"/>
    <n v="17"/>
    <s v="363125-C"/>
    <n v="8630.5300000000007"/>
    <d v="2026-01-14T00:00:00"/>
    <n v="36"/>
    <m/>
    <s v="C003858731"/>
    <m/>
    <d v="2026-01-28T00:00:00"/>
    <x v="0"/>
    <s v=""/>
    <s v=""/>
    <m/>
    <m/>
    <m/>
    <m/>
    <n v="53"/>
    <x v="5"/>
    <n v="53"/>
    <x v="1"/>
    <m/>
    <m/>
    <m/>
    <m/>
    <m/>
    <m/>
    <m/>
    <m/>
    <m/>
  </r>
  <r>
    <x v="1183"/>
    <x v="1"/>
    <x v="11"/>
    <s v="NO"/>
    <s v="CATERPILLAR"/>
    <x v="7"/>
    <s v="LH"/>
    <s v="EQ3087"/>
    <s v="121-2071"/>
    <s v="SAP3946772"/>
    <n v="33465"/>
    <n v="30000"/>
    <s v="ID S251683-2"/>
    <s v="NO"/>
    <s v="EG07-0002760"/>
    <d v="2025-11-28T00:00:00"/>
    <s v="LUIS HUERTA"/>
    <d v="2025-11-28T00:00:00"/>
    <m/>
    <m/>
    <n v="-7"/>
    <s v="363225-E"/>
    <d v="2025-12-05T00:00:00"/>
    <x v="212"/>
    <n v="3"/>
    <d v="2025-12-10T00:00:00"/>
    <n v="15"/>
    <s v="363225-C"/>
    <n v="15196.51"/>
    <d v="2026-01-14T00:00:00"/>
    <n v="36"/>
    <m/>
    <s v="C003858562"/>
    <m/>
    <d v="2026-02-04T00:00:00"/>
    <x v="0"/>
    <m/>
    <s v=""/>
    <m/>
    <m/>
    <m/>
    <m/>
    <n v="51"/>
    <x v="5"/>
    <n v="51"/>
    <x v="1"/>
    <m/>
    <m/>
    <m/>
    <m/>
    <m/>
    <m/>
    <m/>
    <m/>
    <m/>
  </r>
  <r>
    <x v="1184"/>
    <x v="1"/>
    <x v="11"/>
    <s v="SI"/>
    <s v="CATERPILLAR"/>
    <x v="7"/>
    <s v="RH"/>
    <s v="EQ3086"/>
    <s v="121-2071"/>
    <s v="SAP4429467"/>
    <n v="33486"/>
    <n v="30000"/>
    <s v="ID S251683-3"/>
    <s v="NO"/>
    <s v="EG07-0002760"/>
    <d v="2025-11-28T00:00:00"/>
    <s v="LUIS HUERTA"/>
    <d v="2025-11-28T00:00:00"/>
    <m/>
    <m/>
    <n v="-7"/>
    <s v="363325-E"/>
    <d v="2025-12-05T00:00:00"/>
    <x v="212"/>
    <n v="3"/>
    <d v="2025-12-10T00:00:00"/>
    <n v="15"/>
    <s v="363325-C"/>
    <n v="13596.51"/>
    <d v="2026-01-14T00:00:00"/>
    <n v="36"/>
    <m/>
    <s v="C003858689"/>
    <m/>
    <d v="2026-02-06T00:00:00"/>
    <x v="0"/>
    <m/>
    <s v=""/>
    <m/>
    <m/>
    <m/>
    <m/>
    <n v="51"/>
    <x v="5"/>
    <n v="51"/>
    <x v="1"/>
    <m/>
    <m/>
    <m/>
    <m/>
    <m/>
    <m/>
    <m/>
    <m/>
    <m/>
  </r>
  <r>
    <x v="1185"/>
    <x v="1"/>
    <x v="11"/>
    <s v="SI"/>
    <s v="CATERPILLAR"/>
    <x v="7"/>
    <s v="LH"/>
    <s v="EQ3086"/>
    <s v="121-2071"/>
    <s v="SAP4429465"/>
    <n v="33486"/>
    <n v="30000"/>
    <s v="ID S251683-4"/>
    <s v="NO"/>
    <s v="EG07-0002760"/>
    <d v="2025-11-28T00:00:00"/>
    <s v="LUIS HUERTA"/>
    <d v="2025-12-02T00:00:00"/>
    <m/>
    <m/>
    <n v="-3"/>
    <s v="363425-E"/>
    <d v="2025-12-05T00:00:00"/>
    <x v="212"/>
    <n v="3"/>
    <d v="2025-12-10T00:00:00"/>
    <n v="15"/>
    <s v="363425-C"/>
    <n v="13596.51"/>
    <d v="2026-01-14T00:00:00"/>
    <n v="36"/>
    <m/>
    <s v="C003858720"/>
    <m/>
    <d v="2026-02-10T00:00:00"/>
    <x v="0"/>
    <m/>
    <s v=""/>
    <m/>
    <m/>
    <m/>
    <m/>
    <n v="51"/>
    <x v="5"/>
    <n v="51"/>
    <x v="1"/>
    <m/>
    <m/>
    <m/>
    <m/>
    <m/>
    <m/>
    <m/>
    <m/>
    <m/>
  </r>
  <r>
    <x v="1186"/>
    <x v="1"/>
    <x v="12"/>
    <s v="SI"/>
    <s v="KOMATSU"/>
    <x v="3"/>
    <s v="LH"/>
    <s v="EQ3116"/>
    <s v="EM0241"/>
    <s v="SAP4942543"/>
    <n v="7599"/>
    <n v="16000"/>
    <s v="ID S251728-1"/>
    <s v="NO"/>
    <s v="EG07-0002761"/>
    <d v="2025-11-28T00:00:00"/>
    <s v="LUIS HUERTA"/>
    <d v="2025-11-28T00:00:00"/>
    <m/>
    <m/>
    <n v="-7"/>
    <s v="363525-E"/>
    <d v="2025-12-05T00:00:00"/>
    <x v="212"/>
    <n v="3"/>
    <d v="2025-12-10T00:00:00"/>
    <n v="15"/>
    <s v="363525-C"/>
    <n v="4629.17"/>
    <d v="2026-01-15T00:00:00"/>
    <n v="37"/>
    <m/>
    <s v="C003859751"/>
    <m/>
    <d v="2026-01-22T00:00:00"/>
    <x v="0"/>
    <m/>
    <s v=""/>
    <m/>
    <m/>
    <m/>
    <m/>
    <n v="51"/>
    <x v="5"/>
    <n v="51"/>
    <x v="4"/>
    <m/>
    <m/>
    <m/>
    <m/>
    <m/>
    <m/>
    <m/>
    <m/>
    <m/>
  </r>
  <r>
    <x v="1187"/>
    <x v="1"/>
    <x v="12"/>
    <s v="SI"/>
    <s v="CATERPILLAR"/>
    <x v="7"/>
    <s v="LH"/>
    <s v="EQ3089"/>
    <s v="9T-8912"/>
    <s v="SAP3850500"/>
    <n v="23480"/>
    <n v="18000"/>
    <s v="ID S251728-2"/>
    <s v="NO"/>
    <s v="EG07-0002761"/>
    <d v="2025-11-27T00:00:00"/>
    <s v="LUIS HUERTA"/>
    <d v="2025-11-27T00:00:00"/>
    <m/>
    <m/>
    <n v="-8"/>
    <s v="363625-E"/>
    <d v="2025-12-05T00:00:00"/>
    <x v="212"/>
    <n v="2"/>
    <d v="2025-12-11T00:00:00"/>
    <n v="16"/>
    <s v="363625-C"/>
    <n v="8384.5499999999993"/>
    <d v="2026-01-15T00:00:00"/>
    <n v="36"/>
    <m/>
    <s v="C003859773"/>
    <m/>
    <d v="2026-01-21T00:00:00"/>
    <x v="0"/>
    <m/>
    <s v=""/>
    <m/>
    <m/>
    <m/>
    <m/>
    <n v="51"/>
    <x v="4"/>
    <n v="51"/>
    <x v="1"/>
    <m/>
    <m/>
    <m/>
    <m/>
    <m/>
    <m/>
    <m/>
    <m/>
    <m/>
  </r>
  <r>
    <x v="1188"/>
    <x v="7"/>
    <x v="71"/>
    <s v="NO"/>
    <s v="CATERPILLAR"/>
    <x v="69"/>
    <m/>
    <m/>
    <s v="141-7484"/>
    <m/>
    <m/>
    <m/>
    <m/>
    <s v="NO"/>
    <m/>
    <d v="2025-11-28T00:00:00"/>
    <s v="LUIS HUERTA"/>
    <m/>
    <m/>
    <m/>
    <n v="-45989"/>
    <s v="363725-E"/>
    <d v="2025-11-28T00:00:00"/>
    <x v="213"/>
    <n v="1"/>
    <d v="2025-11-28T00:00:00"/>
    <n v="1"/>
    <s v="363425-C"/>
    <n v="2400.65"/>
    <d v="2025-12-03T00:00:00"/>
    <n v="6"/>
    <m/>
    <n v="269601"/>
    <s v="ALTA"/>
    <m/>
    <x v="326"/>
    <s v="DEMORA"/>
    <n v="3"/>
    <s v="363725-IF"/>
    <s v="EG07-002782"/>
    <s v="F001-002862"/>
    <d v="2025-12-12T00:00:00"/>
    <n v="8"/>
    <x v="1"/>
    <n v="49"/>
    <x v="4"/>
    <m/>
    <m/>
    <m/>
    <m/>
    <m/>
    <m/>
    <m/>
    <m/>
    <m/>
  </r>
  <r>
    <x v="1189"/>
    <x v="2"/>
    <x v="116"/>
    <s v="NO"/>
    <n v="1321"/>
    <x v="70"/>
    <m/>
    <m/>
    <m/>
    <m/>
    <m/>
    <m/>
    <s v="ID S251757-1"/>
    <s v="NO"/>
    <s v="EG07-0019281"/>
    <d v="2025-12-03T00:00:00"/>
    <s v="LUIS HUERTA"/>
    <m/>
    <m/>
    <m/>
    <n v="-46002"/>
    <s v="363825-E"/>
    <d v="2025-12-11T00:00:00"/>
    <x v="214"/>
    <n v="3"/>
    <d v="2025-12-11T00:00:00"/>
    <n v="11"/>
    <s v="363825-C"/>
    <n v="1306.99"/>
    <d v="2025-12-23T00:00:00"/>
    <n v="13"/>
    <d v="2025-12-20T00:00:00"/>
    <n v="3100472674"/>
    <m/>
    <d v="2025-12-19T00:00:00"/>
    <x v="312"/>
    <s v="EN TIEMPO"/>
    <n v="-3"/>
    <s v="363825-IF"/>
    <s v="EG07-002827"/>
    <s v="F001-002899"/>
    <d v="2026-01-10T00:00:00"/>
    <n v="19"/>
    <x v="1"/>
    <n v="20"/>
    <x v="1"/>
    <m/>
    <m/>
    <m/>
    <m/>
    <m/>
    <m/>
    <m/>
    <m/>
    <m/>
  </r>
  <r>
    <x v="1190"/>
    <x v="2"/>
    <x v="117"/>
    <s v="NO"/>
    <n v="1324"/>
    <x v="71"/>
    <m/>
    <m/>
    <m/>
    <m/>
    <m/>
    <m/>
    <s v="ID S251757-1"/>
    <s v="NO"/>
    <s v="EG07-0019281"/>
    <d v="2025-12-03T00:00:00"/>
    <s v="LUIS HUERTA"/>
    <m/>
    <m/>
    <m/>
    <n v="-46002"/>
    <s v="363925-E"/>
    <d v="2025-12-11T00:00:00"/>
    <x v="214"/>
    <n v="3"/>
    <d v="2025-12-11T00:00:00"/>
    <n v="11"/>
    <s v="363925-C"/>
    <n v="1454.5"/>
    <d v="2025-12-23T00:00:00"/>
    <n v="13"/>
    <d v="2025-12-20T00:00:00"/>
    <n v="3100472671"/>
    <m/>
    <d v="2025-12-19T00:00:00"/>
    <x v="312"/>
    <s v="EN TIEMPO"/>
    <n v="-3"/>
    <s v="363925-IF"/>
    <s v="EG07-002827"/>
    <s v="F001-002902"/>
    <d v="2026-01-10T00:00:00"/>
    <n v="19"/>
    <x v="1"/>
    <n v="20"/>
    <x v="1"/>
    <m/>
    <m/>
    <m/>
    <m/>
    <m/>
    <m/>
    <m/>
    <m/>
    <m/>
  </r>
  <r>
    <x v="1191"/>
    <x v="2"/>
    <x v="117"/>
    <s v="NO"/>
    <n v="1324"/>
    <x v="71"/>
    <m/>
    <m/>
    <m/>
    <m/>
    <m/>
    <m/>
    <s v="ID S251757-1"/>
    <s v="NO"/>
    <s v="EG07-0019281"/>
    <d v="2025-12-03T00:00:00"/>
    <s v="LUIS HUERTA"/>
    <m/>
    <m/>
    <m/>
    <n v="-46002"/>
    <s v="364025-E"/>
    <d v="2025-12-11T00:00:00"/>
    <x v="214"/>
    <n v="3"/>
    <d v="2025-12-11T00:00:00"/>
    <n v="11"/>
    <s v="364025-C"/>
    <n v="1454.5"/>
    <d v="2025-12-23T00:00:00"/>
    <n v="13"/>
    <d v="2025-12-20T00:00:00"/>
    <n v="3100472673"/>
    <m/>
    <d v="2025-12-19T00:00:00"/>
    <x v="312"/>
    <s v="EN TIEMPO"/>
    <n v="-3"/>
    <s v="364025-IF"/>
    <s v="EG07-002827"/>
    <s v="F001-002903"/>
    <d v="2026-01-10T00:00:00"/>
    <n v="19"/>
    <x v="1"/>
    <n v="20"/>
    <x v="1"/>
    <m/>
    <m/>
    <m/>
    <m/>
    <m/>
    <m/>
    <m/>
    <m/>
    <m/>
  </r>
  <r>
    <x v="1192"/>
    <x v="7"/>
    <x v="71"/>
    <s v="NO"/>
    <s v="CATERPILLAR"/>
    <x v="72"/>
    <m/>
    <m/>
    <s v="359-6691"/>
    <m/>
    <m/>
    <m/>
    <m/>
    <s v="NO"/>
    <m/>
    <d v="2025-12-12T00:00:00"/>
    <s v="LUIS HUERTA"/>
    <d v="2025-12-12T00:00:00"/>
    <m/>
    <m/>
    <n v="0"/>
    <s v="364125-E"/>
    <d v="2025-12-12T00:00:00"/>
    <x v="215"/>
    <n v="3"/>
    <d v="2025-12-12T00:00:00"/>
    <n v="3"/>
    <s v="364125-C"/>
    <n v="4227.33"/>
    <d v="2025-12-16T00:00:00"/>
    <n v="5"/>
    <m/>
    <n v="270734"/>
    <m/>
    <d v="2026-01-02T00:00:00"/>
    <x v="327"/>
    <s v="EN TIEMPO"/>
    <n v="16"/>
    <s v="364125-IF"/>
    <s v="EG07-002848"/>
    <s v="F001-002889"/>
    <d v="2026-01-08T00:00:00"/>
    <n v="22"/>
    <x v="1"/>
    <n v="37"/>
    <x v="4"/>
    <m/>
    <m/>
    <m/>
    <m/>
    <m/>
    <m/>
    <m/>
    <m/>
    <m/>
  </r>
  <r>
    <x v="1193"/>
    <x v="1"/>
    <x v="3"/>
    <s v="NO"/>
    <s v="KOMATSU"/>
    <x v="50"/>
    <s v="POS1"/>
    <m/>
    <m/>
    <s v="SAP5044492"/>
    <n v="800"/>
    <n v="16000"/>
    <s v="ID S251683-5"/>
    <s v="SI"/>
    <s v="EG07-002792"/>
    <m/>
    <m/>
    <m/>
    <m/>
    <m/>
    <n v="0"/>
    <m/>
    <m/>
    <x v="216"/>
    <s v="POR EVALUAR"/>
    <m/>
    <s v="POR COTIZAR"/>
    <m/>
    <m/>
    <m/>
    <s v=""/>
    <m/>
    <n v="6000062650"/>
    <m/>
    <d v="2026-01-29T00:00:00"/>
    <x v="0"/>
    <s v=""/>
    <s v=""/>
    <m/>
    <m/>
    <m/>
    <m/>
    <n v="36"/>
    <x v="8"/>
    <n v="36"/>
    <x v="0"/>
    <m/>
    <m/>
    <m/>
    <m/>
    <m/>
    <m/>
    <m/>
    <m/>
    <m/>
  </r>
  <r>
    <x v="1194"/>
    <x v="1"/>
    <x v="8"/>
    <s v="SI"/>
    <s v="CATERPILLAR"/>
    <x v="5"/>
    <s v="RH"/>
    <s v="EQ6109"/>
    <n v="5173767"/>
    <s v="SAP5008414"/>
    <n v="3034"/>
    <n v="10000"/>
    <s v="ID S251806-1"/>
    <s v="NO"/>
    <s v="EG07-019554"/>
    <d v="2025-12-22T00:00:00"/>
    <s v="LUIS HUERTA"/>
    <d v="2025-12-26T00:00:00"/>
    <m/>
    <m/>
    <n v="-7"/>
    <s v="364325-E"/>
    <d v="2026-01-02T00:00:00"/>
    <x v="216"/>
    <n v="12"/>
    <d v="2026-01-05T00:00:00"/>
    <n v="26"/>
    <s v="364325-C"/>
    <n v="4939.6400000000003"/>
    <m/>
    <s v=""/>
    <m/>
    <n v="6000067571"/>
    <m/>
    <d v="2026-01-19T00:00:00"/>
    <x v="0"/>
    <s v=""/>
    <s v=""/>
    <m/>
    <m/>
    <m/>
    <m/>
    <n v="36"/>
    <x v="5"/>
    <n v="36"/>
    <x v="4"/>
    <m/>
    <m/>
    <m/>
    <m/>
    <m/>
    <m/>
    <m/>
    <m/>
    <m/>
  </r>
  <r>
    <x v="1195"/>
    <x v="1"/>
    <x v="8"/>
    <s v="SI"/>
    <s v="CATERPILLAR"/>
    <x v="5"/>
    <s v="RH"/>
    <s v="EQ6108"/>
    <n v="5173767"/>
    <s v="SAP5085487"/>
    <n v="7713"/>
    <n v="10000"/>
    <s v="ID S251806-2"/>
    <s v="NO"/>
    <s v="EG07-019554"/>
    <d v="2025-12-22T00:00:00"/>
    <s v="LUIS HUERTA"/>
    <d v="2025-12-26T00:00:00"/>
    <m/>
    <m/>
    <n v="-7"/>
    <s v="364425-E"/>
    <d v="2026-01-02T00:00:00"/>
    <x v="216"/>
    <n v="12"/>
    <d v="2026-01-05T00:00:00"/>
    <n v="26"/>
    <s v="364425-C"/>
    <n v="6243.05"/>
    <m/>
    <s v=""/>
    <m/>
    <n v="6000067572"/>
    <m/>
    <s v="a espera de llegada de tubo"/>
    <x v="0"/>
    <s v=""/>
    <s v=""/>
    <m/>
    <m/>
    <m/>
    <m/>
    <n v="36"/>
    <x v="5"/>
    <n v="36"/>
    <x v="4"/>
    <m/>
    <m/>
    <m/>
    <m/>
    <m/>
    <m/>
    <m/>
    <m/>
    <m/>
  </r>
  <r>
    <x v="1196"/>
    <x v="1"/>
    <x v="14"/>
    <s v="SI"/>
    <s v="CATERPILLAR"/>
    <x v="11"/>
    <s v="RH"/>
    <s v="EQ7106"/>
    <n v="5530359"/>
    <s v="SAP5082546"/>
    <n v="9385"/>
    <n v="15000"/>
    <s v="ID S251806-3"/>
    <s v="NO"/>
    <s v="EG07-019554"/>
    <d v="2025-12-26T00:00:00"/>
    <s v="DRITZA"/>
    <d v="2025-12-26T00:00:00"/>
    <m/>
    <m/>
    <n v="0"/>
    <s v="364525-E"/>
    <d v="2025-12-26T00:00:00"/>
    <x v="216"/>
    <n v="16"/>
    <d v="2026-01-08T00:00:00"/>
    <n v="29"/>
    <s v="364525-C"/>
    <n v="2006.35"/>
    <m/>
    <s v=""/>
    <d v="2026-01-07T00:00:00"/>
    <m/>
    <m/>
    <s v="lima"/>
    <x v="0"/>
    <s v=""/>
    <s v=""/>
    <m/>
    <m/>
    <m/>
    <m/>
    <n v="36"/>
    <x v="5"/>
    <n v="28"/>
    <x v="7"/>
    <m/>
    <m/>
    <m/>
    <m/>
    <m/>
    <m/>
    <m/>
    <m/>
    <m/>
  </r>
  <r>
    <x v="1197"/>
    <x v="0"/>
    <x v="52"/>
    <s v="SI"/>
    <s v="KOMATSU"/>
    <x v="3"/>
    <m/>
    <s v="HT041"/>
    <s v="XB3916"/>
    <s v="TRENV00022840"/>
    <m/>
    <m/>
    <n v="101309140"/>
    <s v="NO"/>
    <s v="TL02-002262"/>
    <m/>
    <m/>
    <m/>
    <m/>
    <m/>
    <n v="0"/>
    <m/>
    <m/>
    <x v="216"/>
    <s v="POR EVALUAR"/>
    <m/>
    <s v="POR COTIZAR"/>
    <m/>
    <m/>
    <m/>
    <s v=""/>
    <m/>
    <n v="4400659146"/>
    <m/>
    <m/>
    <x v="0"/>
    <s v=""/>
    <s v=""/>
    <m/>
    <m/>
    <m/>
    <m/>
    <n v="36"/>
    <x v="8"/>
    <n v="36"/>
    <x v="0"/>
    <m/>
    <m/>
    <m/>
    <m/>
    <m/>
    <m/>
    <m/>
    <m/>
    <m/>
  </r>
  <r>
    <x v="1198"/>
    <x v="0"/>
    <x v="51"/>
    <s v="SI"/>
    <s v="KOMATSU"/>
    <x v="3"/>
    <m/>
    <s v="HT041"/>
    <s v="58F3240013SERV"/>
    <s v="TRENV00022837"/>
    <m/>
    <n v="22000"/>
    <n v="101309139"/>
    <s v="NO"/>
    <s v="TL02-002262"/>
    <m/>
    <m/>
    <m/>
    <m/>
    <m/>
    <n v="0"/>
    <m/>
    <m/>
    <x v="216"/>
    <s v="POR EVALUAR"/>
    <m/>
    <s v="POR COTIZAR"/>
    <m/>
    <m/>
    <m/>
    <s v=""/>
    <m/>
    <n v="4400659147"/>
    <m/>
    <m/>
    <x v="0"/>
    <s v=""/>
    <s v=""/>
    <m/>
    <m/>
    <m/>
    <m/>
    <n v="36"/>
    <x v="8"/>
    <n v="36"/>
    <x v="0"/>
    <m/>
    <m/>
    <m/>
    <m/>
    <m/>
    <m/>
    <m/>
    <m/>
    <m/>
  </r>
  <r>
    <x v="1199"/>
    <x v="0"/>
    <x v="51"/>
    <s v="SI"/>
    <s v="KOMATSU"/>
    <x v="3"/>
    <m/>
    <s v="HT026"/>
    <s v="58F3240013SERV"/>
    <s v="TRENV00023026"/>
    <m/>
    <n v="22000"/>
    <n v="101242642"/>
    <s v="NO"/>
    <s v="TL02-002262"/>
    <m/>
    <m/>
    <m/>
    <m/>
    <m/>
    <n v="0"/>
    <m/>
    <m/>
    <x v="216"/>
    <s v="POR EVALUAR"/>
    <m/>
    <s v="POR COTIZAR"/>
    <m/>
    <m/>
    <m/>
    <s v=""/>
    <m/>
    <n v="4400659144"/>
    <m/>
    <m/>
    <x v="0"/>
    <s v=""/>
    <s v=""/>
    <m/>
    <m/>
    <m/>
    <m/>
    <n v="36"/>
    <x v="8"/>
    <n v="36"/>
    <x v="0"/>
    <m/>
    <m/>
    <m/>
    <m/>
    <m/>
    <m/>
    <m/>
    <m/>
    <m/>
  </r>
  <r>
    <x v="1200"/>
    <x v="0"/>
    <x v="52"/>
    <s v="SI"/>
    <s v="KOMATSU"/>
    <x v="3"/>
    <m/>
    <s v="HT026"/>
    <s v="XB3916"/>
    <s v="TRENV00023029"/>
    <m/>
    <m/>
    <n v="101242643"/>
    <s v="NO"/>
    <s v="TL02-002262"/>
    <m/>
    <m/>
    <m/>
    <m/>
    <m/>
    <n v="0"/>
    <m/>
    <m/>
    <x v="216"/>
    <s v="POR EVALUAR"/>
    <m/>
    <s v="POR COTIZAR"/>
    <m/>
    <m/>
    <m/>
    <s v=""/>
    <m/>
    <n v="4400659145"/>
    <m/>
    <m/>
    <x v="0"/>
    <s v=""/>
    <s v=""/>
    <m/>
    <m/>
    <m/>
    <m/>
    <n v="36"/>
    <x v="8"/>
    <n v="36"/>
    <x v="0"/>
    <m/>
    <m/>
    <m/>
    <m/>
    <m/>
    <m/>
    <m/>
    <m/>
    <m/>
  </r>
  <r>
    <x v="1201"/>
    <x v="0"/>
    <x v="3"/>
    <s v="SI"/>
    <s v="KOMATSU"/>
    <x v="4"/>
    <m/>
    <s v="HT102"/>
    <s v="58B6020061"/>
    <s v="TRENV00022849"/>
    <m/>
    <n v="30000"/>
    <n v="101366849"/>
    <s v="NO"/>
    <s v="TL02-002248"/>
    <d v="2025-12-22T00:00:00"/>
    <s v="LUIS HUERTA"/>
    <d v="2025-12-26T00:00:00"/>
    <m/>
    <m/>
    <n v="-7"/>
    <s v="365025-E"/>
    <d v="2026-01-02T00:00:00"/>
    <x v="217"/>
    <n v="11"/>
    <d v="2026-01-05T00:00:00"/>
    <n v="25"/>
    <s v="365025-C"/>
    <n v="9821"/>
    <d v="2026-01-14T00:00:00"/>
    <n v="10"/>
    <m/>
    <n v="4400659152"/>
    <m/>
    <m/>
    <x v="0"/>
    <s v=""/>
    <s v=""/>
    <m/>
    <m/>
    <m/>
    <m/>
    <n v="35"/>
    <x v="5"/>
    <n v="35"/>
    <x v="1"/>
    <m/>
    <m/>
    <m/>
    <m/>
    <m/>
    <m/>
    <m/>
    <m/>
    <m/>
  </r>
  <r>
    <x v="1202"/>
    <x v="0"/>
    <x v="15"/>
    <s v="SI"/>
    <s v="KOMATSU"/>
    <x v="43"/>
    <m/>
    <s v="DZ009"/>
    <s v="707G300180SG"/>
    <s v="TRENV00021855"/>
    <m/>
    <m/>
    <n v="101293244"/>
    <s v="NO"/>
    <s v="TL02-002248"/>
    <d v="2025-12-20T00:00:00"/>
    <s v="HYSERCOM"/>
    <d v="2025-12-22T00:00:00"/>
    <m/>
    <m/>
    <n v="0"/>
    <s v="365125-E"/>
    <d v="2025-12-22T00:00:00"/>
    <x v="217"/>
    <n v="9"/>
    <d v="2026-01-12T00:00:00"/>
    <n v="32"/>
    <s v="365125-C"/>
    <n v="10878.99"/>
    <d v="2026-01-14T00:00:00"/>
    <n v="3"/>
    <m/>
    <n v="4400659153"/>
    <m/>
    <m/>
    <x v="0"/>
    <s v=""/>
    <s v=""/>
    <m/>
    <m/>
    <m/>
    <m/>
    <n v="35"/>
    <x v="5"/>
    <n v="35"/>
    <x v="8"/>
    <m/>
    <m/>
    <m/>
    <m/>
    <m/>
    <m/>
    <m/>
    <m/>
    <m/>
  </r>
  <r>
    <x v="1203"/>
    <x v="0"/>
    <x v="6"/>
    <s v="SI"/>
    <s v="CATERPILLAR"/>
    <x v="8"/>
    <m/>
    <s v="DZ016"/>
    <n v="5617470"/>
    <s v="TRENV00023041"/>
    <m/>
    <n v="18000"/>
    <n v="101368033"/>
    <s v="NO"/>
    <s v="TL02-002248"/>
    <d v="2025-12-20T00:00:00"/>
    <s v="HYSERCOM"/>
    <d v="2025-12-22T00:00:00"/>
    <m/>
    <m/>
    <n v="0"/>
    <s v="365225-E"/>
    <d v="2025-12-22T00:00:00"/>
    <x v="217"/>
    <n v="9"/>
    <d v="2026-01-12T00:00:00"/>
    <n v="32"/>
    <s v="365225-C"/>
    <n v="6865.59"/>
    <m/>
    <s v=""/>
    <m/>
    <n v="4400659159"/>
    <m/>
    <m/>
    <x v="0"/>
    <s v=""/>
    <s v=""/>
    <m/>
    <m/>
    <m/>
    <m/>
    <n v="35"/>
    <x v="5"/>
    <n v="35"/>
    <x v="8"/>
    <m/>
    <m/>
    <m/>
    <m/>
    <m/>
    <m/>
    <m/>
    <m/>
    <m/>
  </r>
  <r>
    <x v="1204"/>
    <x v="11"/>
    <x v="37"/>
    <s v="NO"/>
    <s v="CATERPILLAR"/>
    <x v="55"/>
    <m/>
    <m/>
    <s v="522-3895"/>
    <m/>
    <m/>
    <m/>
    <m/>
    <s v="NO"/>
    <m/>
    <d v="2025-12-15T00:00:00"/>
    <s v="LUIS HUERTA"/>
    <m/>
    <m/>
    <m/>
    <n v="-46006"/>
    <s v="365325-E"/>
    <d v="2025-12-15T00:00:00"/>
    <x v="218"/>
    <n v="3"/>
    <d v="2025-12-15T00:00:00"/>
    <n v="3"/>
    <s v="365325-C"/>
    <n v="7655.47"/>
    <d v="2025-12-17T00:00:00"/>
    <n v="3"/>
    <m/>
    <n v="4"/>
    <m/>
    <d v="2025-12-26T00:00:00"/>
    <x v="328"/>
    <s v="EN TIEMPO"/>
    <n v="10"/>
    <s v="365325-IF"/>
    <s v="EG07-002837"/>
    <s v="F001-002885"/>
    <d v="2025-12-26T00:00:00"/>
    <n v="14"/>
    <x v="1"/>
    <n v="34"/>
    <x v="4"/>
    <m/>
    <m/>
    <m/>
    <m/>
    <m/>
    <m/>
    <m/>
    <m/>
    <m/>
  </r>
  <r>
    <x v="1205"/>
    <x v="0"/>
    <x v="80"/>
    <s v="SI"/>
    <s v="CATERPILLAR"/>
    <x v="9"/>
    <m/>
    <s v="CR001"/>
    <s v="1358500B"/>
    <s v="TRENV00022311"/>
    <m/>
    <m/>
    <n v="101157778"/>
    <s v="NO"/>
    <s v="TL02-002273"/>
    <m/>
    <m/>
    <m/>
    <m/>
    <m/>
    <n v="0"/>
    <m/>
    <m/>
    <x v="217"/>
    <s v="POR EVALUAR"/>
    <m/>
    <s v="POR COTIZAR"/>
    <m/>
    <m/>
    <m/>
    <s v=""/>
    <m/>
    <n v="4400660282"/>
    <m/>
    <m/>
    <x v="0"/>
    <s v=""/>
    <s v=""/>
    <m/>
    <m/>
    <m/>
    <m/>
    <n v="35"/>
    <x v="8"/>
    <n v="35"/>
    <x v="0"/>
    <m/>
    <m/>
    <m/>
    <m/>
    <m/>
    <m/>
    <m/>
    <m/>
    <m/>
  </r>
  <r>
    <x v="1206"/>
    <x v="12"/>
    <x v="118"/>
    <s v="NO"/>
    <s v="GENERICO"/>
    <x v="26"/>
    <m/>
    <m/>
    <m/>
    <m/>
    <m/>
    <m/>
    <m/>
    <s v="NO"/>
    <s v="001-001029"/>
    <d v="2025-12-16T00:00:00"/>
    <s v="LUIS HUERTA"/>
    <d v="2025-12-16T00:00:00"/>
    <m/>
    <m/>
    <n v="-1"/>
    <s v="365525-E"/>
    <d v="2025-12-17T00:00:00"/>
    <x v="219"/>
    <n v="1"/>
    <d v="2025-12-17T00:00:00"/>
    <n v="2"/>
    <s v="365525-C"/>
    <n v="796"/>
    <d v="2025-12-17T00:00:00"/>
    <n v="1"/>
    <m/>
    <s v="SMT-2025-058"/>
    <m/>
    <d v="2026-01-02T00:00:00"/>
    <x v="329"/>
    <s v="EN TIEMPO"/>
    <n v="17"/>
    <s v="365525-IF"/>
    <s v="EG07-002849"/>
    <s v="F001-002891"/>
    <d v="2026-01-09T00:00:00"/>
    <n v="18"/>
    <x v="1"/>
    <n v="31"/>
    <x v="1"/>
    <m/>
    <m/>
    <m/>
    <m/>
    <m/>
    <m/>
    <m/>
    <m/>
    <m/>
  </r>
  <r>
    <x v="1207"/>
    <x v="1"/>
    <x v="12"/>
    <s v="SI"/>
    <s v="KOMATSU"/>
    <x v="3"/>
    <s v="RH"/>
    <s v="EQ3118"/>
    <s v="EM0241"/>
    <s v="SAP5080235"/>
    <n v="11923"/>
    <n v="16000"/>
    <s v="ID S251832-1"/>
    <s v="NO"/>
    <s v="EG07-0002818"/>
    <d v="2025-12-31T00:00:00"/>
    <s v="GABRIEL GALLEGOS "/>
    <d v="2026-01-02T00:00:00"/>
    <m/>
    <m/>
    <n v="-7"/>
    <s v="365625-E"/>
    <d v="2026-01-09T00:00:00"/>
    <x v="220"/>
    <n v="13"/>
    <d v="2026-01-12T00:00:00"/>
    <n v="25"/>
    <s v="365626-C"/>
    <n v="2489.17"/>
    <m/>
    <s v=""/>
    <m/>
    <n v="6000068156"/>
    <m/>
    <d v="2026-01-23T00:00:00"/>
    <x v="0"/>
    <m/>
    <s v=""/>
    <m/>
    <m/>
    <m/>
    <m/>
    <n v="28"/>
    <x v="5"/>
    <n v="28"/>
    <x v="1"/>
    <m/>
    <m/>
    <m/>
    <m/>
    <m/>
    <m/>
    <m/>
    <m/>
    <m/>
  </r>
  <r>
    <x v="1208"/>
    <x v="0"/>
    <x v="52"/>
    <s v="SI"/>
    <s v="KOMATSU"/>
    <x v="3"/>
    <m/>
    <s v="H034"/>
    <s v="XB3916"/>
    <s v="TA199233"/>
    <m/>
    <m/>
    <m/>
    <s v="NO"/>
    <s v="TL02-0002296"/>
    <m/>
    <m/>
    <m/>
    <m/>
    <m/>
    <n v="0"/>
    <m/>
    <m/>
    <x v="220"/>
    <s v="POR EVALUAR"/>
    <m/>
    <s v="POR COTIZAR"/>
    <m/>
    <m/>
    <m/>
    <m/>
    <m/>
    <n v="4400661454"/>
    <m/>
    <m/>
    <x v="0"/>
    <m/>
    <s v=""/>
    <m/>
    <m/>
    <m/>
    <m/>
    <n v="28"/>
    <x v="8"/>
    <n v="28"/>
    <x v="0"/>
    <m/>
    <m/>
    <m/>
    <m/>
    <m/>
    <m/>
    <m/>
    <m/>
    <m/>
  </r>
  <r>
    <x v="1209"/>
    <x v="0"/>
    <x v="51"/>
    <s v="SI"/>
    <s v="KOMATSU"/>
    <x v="3"/>
    <m/>
    <s v="H034"/>
    <s v="58F3240013SERV"/>
    <s v="TA199234"/>
    <m/>
    <n v="22000"/>
    <m/>
    <s v="NO"/>
    <s v="TL02-0002296"/>
    <m/>
    <m/>
    <m/>
    <m/>
    <m/>
    <n v="0"/>
    <m/>
    <m/>
    <x v="220"/>
    <s v="POR EVALUAR"/>
    <m/>
    <s v="POR COTIZAR"/>
    <m/>
    <m/>
    <m/>
    <m/>
    <m/>
    <n v="4400661455"/>
    <m/>
    <m/>
    <x v="0"/>
    <m/>
    <s v=""/>
    <m/>
    <m/>
    <m/>
    <m/>
    <n v="28"/>
    <x v="8"/>
    <n v="28"/>
    <x v="0"/>
    <m/>
    <m/>
    <m/>
    <m/>
    <m/>
    <m/>
    <m/>
    <m/>
    <m/>
  </r>
  <r>
    <x v="1210"/>
    <x v="1"/>
    <x v="8"/>
    <s v="SI"/>
    <s v="KOMATSU"/>
    <x v="43"/>
    <s v="LH"/>
    <s v="EQ3113"/>
    <s v="707H106940SG"/>
    <s v="SAP4270808"/>
    <n v="17007"/>
    <n v="10000"/>
    <s v="ID S251888-2"/>
    <s v="NO"/>
    <s v="EG07-002831"/>
    <d v="2025-12-31T00:00:00"/>
    <s v="GABRIEL GALLEGOS "/>
    <d v="2026-01-02T00:00:00"/>
    <m/>
    <m/>
    <n v="-7"/>
    <s v="365925-E"/>
    <d v="2026-01-09T00:00:00"/>
    <x v="221"/>
    <n v="10"/>
    <d v="2026-01-12T00:00:00"/>
    <n v="22"/>
    <s v="365925-C"/>
    <n v="6452.25"/>
    <d v="2026-01-14T00:00:00"/>
    <n v="3"/>
    <m/>
    <s v="C003857504"/>
    <m/>
    <d v="2026-02-15T00:00:00"/>
    <x v="0"/>
    <m/>
    <s v=""/>
    <m/>
    <m/>
    <m/>
    <m/>
    <n v="25"/>
    <x v="5"/>
    <n v="25"/>
    <x v="1"/>
    <m/>
    <m/>
    <m/>
    <m/>
    <m/>
    <m/>
    <m/>
    <m/>
    <m/>
  </r>
  <r>
    <x v="1211"/>
    <x v="1"/>
    <x v="37"/>
    <s v="SI"/>
    <s v="CATERPILLAR"/>
    <x v="55"/>
    <m/>
    <s v="EQ8110"/>
    <n v="4340194"/>
    <s v="SAP5104788"/>
    <n v="6249"/>
    <n v="12000"/>
    <s v="ID S251888-4"/>
    <s v="NO"/>
    <s v="EG07-002831"/>
    <d v="2025-12-31T00:00:00"/>
    <s v="GABRIEL GALLEGOS "/>
    <d v="2026-01-02T00:00:00"/>
    <m/>
    <m/>
    <n v="-7"/>
    <s v="366025-E"/>
    <d v="2026-01-09T00:00:00"/>
    <x v="221"/>
    <n v="10"/>
    <d v="2026-01-12T00:00:00"/>
    <n v="22"/>
    <s v="366025-C"/>
    <n v="8697.02"/>
    <d v="2026-01-14T00:00:00"/>
    <n v="3"/>
    <m/>
    <s v="C003857502"/>
    <m/>
    <d v="2026-03-13T00:00:00"/>
    <x v="0"/>
    <m/>
    <s v=""/>
    <m/>
    <m/>
    <m/>
    <m/>
    <n v="25"/>
    <x v="5"/>
    <n v="25"/>
    <x v="4"/>
    <m/>
    <m/>
    <m/>
    <m/>
    <m/>
    <m/>
    <m/>
    <m/>
    <m/>
  </r>
  <r>
    <x v="1212"/>
    <x v="1"/>
    <x v="15"/>
    <s v="SI"/>
    <s v="CATERPILLAR"/>
    <x v="8"/>
    <s v="LH"/>
    <s v="EQ6111"/>
    <n v="4652717"/>
    <s v="SAP4730081"/>
    <n v="10026"/>
    <n v="10000"/>
    <s v="ID S251888-7"/>
    <s v="NO"/>
    <s v="EG07-002831"/>
    <d v="2025-12-31T00:00:00"/>
    <s v="GABRIEL GALLEGOS "/>
    <d v="2026-01-02T00:00:00"/>
    <m/>
    <m/>
    <n v="-7"/>
    <s v="366125-E"/>
    <d v="2026-01-09T00:00:00"/>
    <x v="221"/>
    <n v="10"/>
    <d v="2026-01-12T00:00:00"/>
    <n v="22"/>
    <s v="366125-C"/>
    <n v="6311.45"/>
    <d v="2026-01-14T00:00:00"/>
    <n v="3"/>
    <m/>
    <s v="C003857509"/>
    <m/>
    <d v="2026-03-05T00:00:00"/>
    <x v="0"/>
    <m/>
    <s v=""/>
    <m/>
    <m/>
    <m/>
    <m/>
    <n v="25"/>
    <x v="5"/>
    <n v="25"/>
    <x v="1"/>
    <m/>
    <m/>
    <m/>
    <m/>
    <m/>
    <m/>
    <m/>
    <m/>
    <m/>
  </r>
  <r>
    <x v="1213"/>
    <x v="1"/>
    <x v="15"/>
    <s v="SI"/>
    <s v="CATERPILLAR"/>
    <x v="5"/>
    <s v="RH"/>
    <s v="EQ6107"/>
    <n v="2520471"/>
    <s v="SAP5094933"/>
    <n v="5116"/>
    <n v="10000"/>
    <s v="ID S251888-8"/>
    <s v="NO"/>
    <s v="EG07-002831"/>
    <d v="2025-12-31T00:00:00"/>
    <s v="GABRIEL GALLEGOS "/>
    <d v="2026-01-02T00:00:00"/>
    <m/>
    <m/>
    <n v="-10"/>
    <s v="366225-E"/>
    <d v="2026-01-12T00:00:00"/>
    <x v="221"/>
    <n v="10"/>
    <d v="2026-01-14T00:00:00"/>
    <n v="24"/>
    <s v="366225-C"/>
    <n v="4561.9399999999996"/>
    <m/>
    <s v=""/>
    <m/>
    <n v="6000071202"/>
    <m/>
    <d v="2026-01-28T00:00:00"/>
    <x v="0"/>
    <m/>
    <s v=""/>
    <m/>
    <m/>
    <m/>
    <m/>
    <n v="25"/>
    <x v="5"/>
    <n v="25"/>
    <x v="1"/>
    <m/>
    <m/>
    <m/>
    <m/>
    <m/>
    <m/>
    <m/>
    <m/>
    <m/>
  </r>
  <r>
    <x v="1214"/>
    <x v="1"/>
    <x v="8"/>
    <s v="SI"/>
    <s v="CATERPILLAR"/>
    <x v="5"/>
    <s v="LH"/>
    <s v="EQ6107"/>
    <m/>
    <s v="SAP5118006"/>
    <n v="1900"/>
    <n v="10000"/>
    <s v="ID S251888-9"/>
    <s v="NO"/>
    <s v="EG07-002831"/>
    <d v="2026-01-02T00:00:00"/>
    <s v="RICARDO YANA"/>
    <d v="2026-01-02T00:00:00"/>
    <m/>
    <m/>
    <n v="-7"/>
    <s v="366325-E"/>
    <d v="2026-01-09T00:00:00"/>
    <x v="221"/>
    <n v="12"/>
    <d v="2026-01-12T00:00:00"/>
    <n v="22"/>
    <s v="366325-C"/>
    <n v="4689.6400000000003"/>
    <d v="2026-01-14T00:00:00"/>
    <n v="3"/>
    <m/>
    <s v="C003857477"/>
    <m/>
    <d v="2026-02-15T00:00:00"/>
    <x v="0"/>
    <m/>
    <s v=""/>
    <m/>
    <m/>
    <m/>
    <m/>
    <n v="25"/>
    <x v="5"/>
    <n v="25"/>
    <x v="4"/>
    <m/>
    <m/>
    <m/>
    <m/>
    <m/>
    <m/>
    <m/>
    <m/>
    <m/>
  </r>
  <r>
    <x v="1215"/>
    <x v="0"/>
    <x v="6"/>
    <s v="SI"/>
    <s v="CATERPILLAR"/>
    <x v="8"/>
    <m/>
    <s v="DZ016"/>
    <n v="5617470"/>
    <s v="TRENV00023904"/>
    <m/>
    <n v="18000"/>
    <n v="101370938"/>
    <s v="NO"/>
    <s v="TL02-002315"/>
    <m/>
    <m/>
    <m/>
    <m/>
    <m/>
    <n v="0"/>
    <m/>
    <m/>
    <x v="222"/>
    <s v="POR EVALUAR"/>
    <m/>
    <s v="POR COTIZAR"/>
    <m/>
    <m/>
    <m/>
    <m/>
    <m/>
    <n v="4400662630"/>
    <m/>
    <m/>
    <x v="0"/>
    <m/>
    <s v=""/>
    <m/>
    <m/>
    <m/>
    <m/>
    <n v="23"/>
    <x v="8"/>
    <n v="23"/>
    <x v="9"/>
    <m/>
    <m/>
    <m/>
    <m/>
    <m/>
    <m/>
    <m/>
    <m/>
    <m/>
  </r>
  <r>
    <x v="1216"/>
    <x v="0"/>
    <x v="11"/>
    <s v="SI"/>
    <s v="KOMATSU"/>
    <x v="3"/>
    <m/>
    <s v="HT034"/>
    <s v="EM8355"/>
    <s v="TA199231"/>
    <m/>
    <n v="30000"/>
    <n v="101209018"/>
    <s v="NO"/>
    <s v="TL02-002315"/>
    <d v="2025-12-31T00:00:00"/>
    <s v="RICARDO YANA"/>
    <d v="2026-01-02T00:00:00"/>
    <m/>
    <m/>
    <n v="-7"/>
    <s v="366525-E"/>
    <d v="2026-01-09T00:00:00"/>
    <x v="222"/>
    <n v="8"/>
    <d v="2026-01-12T00:00:00"/>
    <n v="20"/>
    <s v="366525-C"/>
    <n v="20363.68"/>
    <m/>
    <m/>
    <m/>
    <n v="4400662064"/>
    <m/>
    <m/>
    <x v="0"/>
    <m/>
    <s v=""/>
    <m/>
    <m/>
    <m/>
    <m/>
    <n v="23"/>
    <x v="5"/>
    <n v="23"/>
    <x v="1"/>
    <m/>
    <m/>
    <m/>
    <m/>
    <m/>
    <m/>
    <m/>
    <m/>
    <m/>
  </r>
  <r>
    <x v="1217"/>
    <x v="0"/>
    <x v="11"/>
    <s v="SI"/>
    <s v="KOMATSU"/>
    <x v="3"/>
    <m/>
    <s v="HT034"/>
    <s v="EM8355"/>
    <s v="TA199235"/>
    <m/>
    <n v="30000"/>
    <n v="101203975"/>
    <s v="NO"/>
    <s v="TL02-002315"/>
    <d v="2025-12-31T00:00:00"/>
    <s v="RICARDO YANA"/>
    <d v="2026-01-02T00:00:00"/>
    <m/>
    <m/>
    <n v="-7"/>
    <s v="366625-E"/>
    <d v="2026-01-09T00:00:00"/>
    <x v="222"/>
    <n v="8"/>
    <d v="2026-01-12T00:00:00"/>
    <n v="20"/>
    <s v="366625-C"/>
    <n v="20363.68"/>
    <m/>
    <m/>
    <m/>
    <n v="4400662074"/>
    <m/>
    <m/>
    <x v="0"/>
    <m/>
    <s v=""/>
    <m/>
    <m/>
    <m/>
    <m/>
    <n v="23"/>
    <x v="5"/>
    <n v="23"/>
    <x v="1"/>
    <m/>
    <m/>
    <m/>
    <m/>
    <m/>
    <m/>
    <m/>
    <m/>
    <m/>
  </r>
  <r>
    <x v="1218"/>
    <x v="0"/>
    <x v="6"/>
    <s v="SI"/>
    <s v="CATERPILLAR"/>
    <x v="0"/>
    <m/>
    <s v="GR002"/>
    <n v="1137754"/>
    <s v="TA199250"/>
    <m/>
    <m/>
    <n v="101370020"/>
    <s v="NO"/>
    <s v="TL02-002315"/>
    <m/>
    <m/>
    <m/>
    <m/>
    <m/>
    <n v="0"/>
    <m/>
    <m/>
    <x v="222"/>
    <s v="POR EVALUAR"/>
    <m/>
    <s v="POR COTIZAR"/>
    <m/>
    <m/>
    <m/>
    <m/>
    <m/>
    <n v="4400661451"/>
    <m/>
    <m/>
    <x v="0"/>
    <m/>
    <s v=""/>
    <m/>
    <m/>
    <m/>
    <m/>
    <n v="23"/>
    <x v="8"/>
    <n v="23"/>
    <x v="10"/>
    <m/>
    <m/>
    <m/>
    <m/>
    <m/>
    <m/>
    <m/>
    <m/>
    <m/>
  </r>
  <r>
    <x v="1219"/>
    <x v="0"/>
    <x v="12"/>
    <s v="NO"/>
    <s v="CATERPILLAR"/>
    <x v="18"/>
    <m/>
    <s v="CR010"/>
    <s v="80109C0-01"/>
    <s v="TRENV00023708"/>
    <m/>
    <m/>
    <n v="101371602"/>
    <s v="NO"/>
    <s v="TL02-002315"/>
    <m/>
    <m/>
    <m/>
    <m/>
    <m/>
    <n v="0"/>
    <m/>
    <m/>
    <x v="222"/>
    <s v="POR EVALUAR"/>
    <m/>
    <s v="POR COTIZAR"/>
    <m/>
    <m/>
    <m/>
    <m/>
    <m/>
    <n v="4400662628"/>
    <m/>
    <m/>
    <x v="0"/>
    <m/>
    <s v=""/>
    <m/>
    <m/>
    <m/>
    <m/>
    <n v="23"/>
    <x v="8"/>
    <n v="23"/>
    <x v="10"/>
    <m/>
    <m/>
    <m/>
    <m/>
    <m/>
    <m/>
    <m/>
    <m/>
    <m/>
  </r>
  <r>
    <x v="1220"/>
    <x v="0"/>
    <x v="12"/>
    <s v="SI"/>
    <s v="CATERPILLAR"/>
    <x v="18"/>
    <m/>
    <s v="CR011"/>
    <n v="3630218"/>
    <s v="TA199291"/>
    <m/>
    <m/>
    <n v="101074677"/>
    <s v="NO"/>
    <s v="TL02-002315"/>
    <m/>
    <m/>
    <m/>
    <m/>
    <m/>
    <n v="0"/>
    <m/>
    <m/>
    <x v="222"/>
    <s v="POR EVALUAR"/>
    <m/>
    <s v="POR COTIZAR"/>
    <m/>
    <m/>
    <m/>
    <m/>
    <m/>
    <n v="4400662625"/>
    <m/>
    <m/>
    <x v="0"/>
    <m/>
    <s v=""/>
    <m/>
    <m/>
    <m/>
    <m/>
    <n v="23"/>
    <x v="8"/>
    <n v="23"/>
    <x v="10"/>
    <m/>
    <m/>
    <m/>
    <m/>
    <m/>
    <m/>
    <m/>
    <m/>
    <m/>
  </r>
  <r>
    <x v="1221"/>
    <x v="0"/>
    <x v="18"/>
    <s v="SI"/>
    <s v="CATERPILLAR"/>
    <x v="9"/>
    <m/>
    <s v="CR002"/>
    <n v="2349000"/>
    <s v="TRENV00018752"/>
    <m/>
    <m/>
    <n v="101258706"/>
    <s v="NO"/>
    <s v="TL02-002315"/>
    <m/>
    <m/>
    <m/>
    <m/>
    <m/>
    <n v="0"/>
    <m/>
    <m/>
    <x v="222"/>
    <s v="POR EVALUAR"/>
    <m/>
    <s v="POR COTIZAR"/>
    <m/>
    <m/>
    <m/>
    <m/>
    <m/>
    <n v="4400661458"/>
    <m/>
    <m/>
    <x v="0"/>
    <m/>
    <m/>
    <m/>
    <m/>
    <m/>
    <m/>
    <n v="23"/>
    <x v="8"/>
    <n v="23"/>
    <x v="9"/>
    <m/>
    <m/>
    <m/>
    <m/>
    <m/>
    <m/>
    <m/>
    <m/>
    <m/>
  </r>
  <r>
    <x v="1222"/>
    <x v="0"/>
    <x v="2"/>
    <s v="SI"/>
    <s v="CATERPILLAR"/>
    <x v="17"/>
    <m/>
    <s v="EX003"/>
    <n v="3631685"/>
    <s v="TRENV00023772"/>
    <m/>
    <n v="12000"/>
    <n v="101376434"/>
    <s v="NO"/>
    <s v="TL02-0002326"/>
    <d v="2025-12-30T00:00:00"/>
    <s v="RICARDO YANA"/>
    <d v="2026-01-02T00:00:00"/>
    <m/>
    <m/>
    <n v="-7"/>
    <s v="367125-E"/>
    <d v="2026-01-09T00:00:00"/>
    <x v="222"/>
    <n v="7"/>
    <d v="2026-01-12T00:00:00"/>
    <n v="20"/>
    <s v="367125-C"/>
    <n v="34017.82"/>
    <m/>
    <m/>
    <m/>
    <n v="4400662635"/>
    <m/>
    <m/>
    <x v="0"/>
    <m/>
    <m/>
    <m/>
    <m/>
    <m/>
    <m/>
    <n v="23"/>
    <x v="5"/>
    <n v="23"/>
    <x v="4"/>
    <m/>
    <m/>
    <m/>
    <m/>
    <m/>
    <m/>
    <m/>
    <m/>
    <m/>
  </r>
  <r>
    <x v="1223"/>
    <x v="0"/>
    <x v="9"/>
    <s v="NO"/>
    <s v="CATERPILLAR"/>
    <x v="16"/>
    <m/>
    <s v="GR021"/>
    <n v="3899511"/>
    <s v="TRENV00023766"/>
    <m/>
    <m/>
    <n v="101158106"/>
    <s v="NO"/>
    <s v="TL02-0002326"/>
    <m/>
    <m/>
    <m/>
    <m/>
    <m/>
    <n v="0"/>
    <m/>
    <m/>
    <x v="222"/>
    <s v="POR EVALUAR"/>
    <m/>
    <s v="POR COTIZAR"/>
    <m/>
    <m/>
    <m/>
    <m/>
    <m/>
    <n v="4400662967"/>
    <m/>
    <m/>
    <x v="0"/>
    <m/>
    <m/>
    <m/>
    <m/>
    <m/>
    <m/>
    <n v="23"/>
    <x v="8"/>
    <n v="23"/>
    <x v="10"/>
    <m/>
    <m/>
    <m/>
    <m/>
    <m/>
    <m/>
    <m/>
    <m/>
    <m/>
  </r>
  <r>
    <x v="1224"/>
    <x v="0"/>
    <x v="6"/>
    <s v="SI"/>
    <s v="CATERPILLAR"/>
    <x v="5"/>
    <m/>
    <s v="DZ013"/>
    <n v="5218423"/>
    <s v="TRENV00024270"/>
    <m/>
    <m/>
    <n v="101075218"/>
    <s v="NO"/>
    <s v="TL02-0002326"/>
    <m/>
    <m/>
    <m/>
    <m/>
    <m/>
    <n v="0"/>
    <m/>
    <m/>
    <x v="222"/>
    <s v="POR EVALUAR"/>
    <m/>
    <s v="POR COTIZAR"/>
    <m/>
    <m/>
    <m/>
    <m/>
    <m/>
    <n v="4400663183"/>
    <m/>
    <m/>
    <x v="0"/>
    <m/>
    <m/>
    <m/>
    <m/>
    <m/>
    <m/>
    <n v="23"/>
    <x v="8"/>
    <n v="23"/>
    <x v="9"/>
    <m/>
    <m/>
    <m/>
    <m/>
    <m/>
    <m/>
    <m/>
    <m/>
    <m/>
  </r>
  <r>
    <x v="1225"/>
    <x v="0"/>
    <x v="6"/>
    <s v="SI"/>
    <s v="CATERPILLAR"/>
    <x v="5"/>
    <m/>
    <s v="DZ013"/>
    <n v="5218423"/>
    <s v="TRENV00024267"/>
    <m/>
    <m/>
    <n v="101075217"/>
    <s v="NO"/>
    <s v="TL02-0002326"/>
    <m/>
    <m/>
    <m/>
    <m/>
    <m/>
    <n v="0"/>
    <m/>
    <m/>
    <x v="222"/>
    <s v="POR EVALUAR"/>
    <m/>
    <s v="POR COTIZAR"/>
    <m/>
    <m/>
    <m/>
    <m/>
    <m/>
    <n v="4400633182"/>
    <m/>
    <m/>
    <x v="0"/>
    <m/>
    <m/>
    <m/>
    <m/>
    <m/>
    <m/>
    <n v="23"/>
    <x v="8"/>
    <n v="23"/>
    <x v="9"/>
    <m/>
    <m/>
    <m/>
    <m/>
    <m/>
    <m/>
    <m/>
    <m/>
    <m/>
  </r>
  <r>
    <x v="1226"/>
    <x v="0"/>
    <x v="15"/>
    <s v="SI"/>
    <s v="CATERPILLAR"/>
    <x v="6"/>
    <m/>
    <s v="RT001"/>
    <n v="5025819"/>
    <s v="TRENV00023907"/>
    <m/>
    <m/>
    <n v="101226379"/>
    <s v="NO"/>
    <s v="TL02-0002326"/>
    <m/>
    <m/>
    <m/>
    <m/>
    <m/>
    <n v="0"/>
    <m/>
    <m/>
    <x v="222"/>
    <s v="POR EVALUAR"/>
    <m/>
    <s v="POR COTIZAR"/>
    <m/>
    <m/>
    <m/>
    <m/>
    <m/>
    <n v="4400662965"/>
    <m/>
    <m/>
    <x v="0"/>
    <m/>
    <m/>
    <m/>
    <m/>
    <m/>
    <m/>
    <n v="23"/>
    <x v="8"/>
    <n v="23"/>
    <x v="9"/>
    <m/>
    <m/>
    <m/>
    <m/>
    <m/>
    <m/>
    <m/>
    <m/>
    <m/>
  </r>
  <r>
    <x v="1227"/>
    <x v="0"/>
    <x v="15"/>
    <s v="SI"/>
    <s v="CATERPILLAR"/>
    <x v="6"/>
    <m/>
    <s v="RT001"/>
    <n v="5025819"/>
    <s v="TRENV00024264"/>
    <m/>
    <m/>
    <n v="101377831"/>
    <s v="NO"/>
    <s v="TL02-0002326"/>
    <m/>
    <m/>
    <m/>
    <m/>
    <m/>
    <n v="0"/>
    <m/>
    <m/>
    <x v="222"/>
    <s v="POR EVALUAR"/>
    <m/>
    <s v="POR COTIZAR"/>
    <m/>
    <m/>
    <m/>
    <m/>
    <m/>
    <n v="4400662966"/>
    <m/>
    <m/>
    <x v="0"/>
    <m/>
    <m/>
    <m/>
    <m/>
    <m/>
    <m/>
    <n v="23"/>
    <x v="8"/>
    <n v="23"/>
    <x v="10"/>
    <m/>
    <m/>
    <m/>
    <m/>
    <m/>
    <m/>
    <m/>
    <m/>
    <m/>
  </r>
  <r>
    <x v="1228"/>
    <x v="0"/>
    <x v="22"/>
    <s v="SI"/>
    <s v="EPIROC"/>
    <x v="19"/>
    <m/>
    <s v="TD014"/>
    <n v="2654472188"/>
    <s v="TRENV00023769"/>
    <m/>
    <m/>
    <n v="101376419"/>
    <s v="NO"/>
    <s v="TL02-0002326"/>
    <m/>
    <m/>
    <m/>
    <m/>
    <m/>
    <n v="0"/>
    <m/>
    <m/>
    <x v="222"/>
    <s v="POR EVALUAR"/>
    <m/>
    <s v="POR COTIZAR"/>
    <m/>
    <m/>
    <m/>
    <m/>
    <m/>
    <n v="4400662960"/>
    <m/>
    <m/>
    <x v="0"/>
    <m/>
    <m/>
    <m/>
    <m/>
    <m/>
    <m/>
    <n v="23"/>
    <x v="8"/>
    <n v="23"/>
    <x v="0"/>
    <m/>
    <m/>
    <m/>
    <m/>
    <m/>
    <m/>
    <m/>
    <m/>
    <m/>
  </r>
  <r>
    <x v="1229"/>
    <x v="0"/>
    <x v="46"/>
    <s v="SI"/>
    <s v="CATERPILLAR"/>
    <x v="0"/>
    <m/>
    <s v="GR004"/>
    <n v="2719321"/>
    <s v="TRENV00023914"/>
    <m/>
    <m/>
    <n v="101376162"/>
    <s v="NO"/>
    <s v="TL02-0002326"/>
    <m/>
    <m/>
    <m/>
    <m/>
    <m/>
    <n v="0"/>
    <m/>
    <m/>
    <x v="222"/>
    <s v="POR EVALUAR"/>
    <m/>
    <s v="POR COTIZAR"/>
    <m/>
    <m/>
    <m/>
    <m/>
    <m/>
    <n v="4400662969"/>
    <m/>
    <m/>
    <x v="0"/>
    <m/>
    <m/>
    <m/>
    <m/>
    <m/>
    <m/>
    <n v="23"/>
    <x v="8"/>
    <n v="23"/>
    <x v="0"/>
    <m/>
    <m/>
    <m/>
    <m/>
    <m/>
    <m/>
    <m/>
    <m/>
    <m/>
  </r>
  <r>
    <x v="1230"/>
    <x v="0"/>
    <x v="46"/>
    <s v="SI"/>
    <s v="CATERPILLAR"/>
    <x v="0"/>
    <m/>
    <s v="GR004"/>
    <n v="2719321"/>
    <s v="TRENV00023917"/>
    <m/>
    <m/>
    <n v="101376163"/>
    <s v="NO"/>
    <s v="TL02-0002326"/>
    <m/>
    <m/>
    <m/>
    <m/>
    <m/>
    <n v="0"/>
    <m/>
    <m/>
    <x v="222"/>
    <s v="POR EVALUAR"/>
    <m/>
    <s v="POR COTIZAR"/>
    <m/>
    <m/>
    <m/>
    <m/>
    <m/>
    <n v="4400662968"/>
    <m/>
    <m/>
    <x v="0"/>
    <m/>
    <m/>
    <m/>
    <m/>
    <m/>
    <m/>
    <n v="23"/>
    <x v="8"/>
    <n v="23"/>
    <x v="0"/>
    <m/>
    <m/>
    <m/>
    <m/>
    <m/>
    <m/>
    <m/>
    <m/>
    <m/>
  </r>
  <r>
    <x v="1231"/>
    <x v="2"/>
    <x v="119"/>
    <s v="NO"/>
    <s v="GENERICO"/>
    <x v="26"/>
    <m/>
    <m/>
    <m/>
    <s v="ID S251898-1"/>
    <m/>
    <m/>
    <s v="6000609-3"/>
    <s v="NO"/>
    <s v="EG07-0019924"/>
    <d v="2025-12-30T00:00:00"/>
    <s v="LUIS HUERTA"/>
    <d v="2026-01-07T00:00:00"/>
    <m/>
    <m/>
    <n v="8"/>
    <s v="368025-E"/>
    <d v="2025-12-30T00:00:00"/>
    <x v="223"/>
    <n v="5"/>
    <d v="2025-12-30T00:00:00"/>
    <n v="5"/>
    <s v="368025-C"/>
    <n v="7373.47"/>
    <m/>
    <m/>
    <m/>
    <m/>
    <m/>
    <m/>
    <x v="0"/>
    <m/>
    <m/>
    <m/>
    <m/>
    <m/>
    <m/>
    <n v="21"/>
    <x v="5"/>
    <n v="21"/>
    <x v="1"/>
    <m/>
    <m/>
    <m/>
    <m/>
    <m/>
    <m/>
    <m/>
    <m/>
    <m/>
  </r>
  <r>
    <x v="1232"/>
    <x v="1"/>
    <x v="12"/>
    <s v="SI"/>
    <s v="CATERPILLAR"/>
    <x v="7"/>
    <m/>
    <s v="EQ3088"/>
    <m/>
    <s v="SAP4377271"/>
    <n v="20699"/>
    <n v="18000"/>
    <s v="ID S251883-1"/>
    <s v="NO"/>
    <s v="EG07-002839"/>
    <m/>
    <m/>
    <m/>
    <m/>
    <m/>
    <n v="0"/>
    <m/>
    <m/>
    <x v="224"/>
    <s v="POR EVALUAR"/>
    <m/>
    <s v="POR COTIZAR"/>
    <m/>
    <m/>
    <m/>
    <s v=""/>
    <m/>
    <n v="6000070321"/>
    <m/>
    <d v="2026-02-10T00:00:00"/>
    <x v="0"/>
    <m/>
    <m/>
    <m/>
    <m/>
    <m/>
    <m/>
    <n v="17"/>
    <x v="8"/>
    <n v="17"/>
    <x v="0"/>
    <m/>
    <m/>
    <m/>
    <m/>
    <m/>
    <m/>
    <m/>
    <m/>
    <m/>
  </r>
  <r>
    <x v="1233"/>
    <x v="1"/>
    <x v="120"/>
    <s v="SI"/>
    <s v="CATERPILLAR"/>
    <x v="11"/>
    <m/>
    <s v="EQ7106"/>
    <m/>
    <s v="SAP4762046"/>
    <n v="14887"/>
    <n v="15000"/>
    <s v="ID S251888-1"/>
    <s v="NO"/>
    <s v="EG07-002839"/>
    <m/>
    <m/>
    <m/>
    <m/>
    <m/>
    <n v="0"/>
    <m/>
    <m/>
    <x v="224"/>
    <s v="POR EVALUAR"/>
    <m/>
    <s v="POR COTIZAR"/>
    <m/>
    <m/>
    <m/>
    <s v=""/>
    <m/>
    <n v="6000071062"/>
    <m/>
    <m/>
    <x v="0"/>
    <m/>
    <m/>
    <m/>
    <m/>
    <m/>
    <m/>
    <n v="17"/>
    <x v="8"/>
    <n v="17"/>
    <x v="0"/>
    <m/>
    <m/>
    <m/>
    <m/>
    <m/>
    <m/>
    <m/>
    <m/>
    <m/>
  </r>
  <r>
    <x v="1234"/>
    <x v="1"/>
    <x v="28"/>
    <s v="SI"/>
    <s v="KOMATSU"/>
    <x v="29"/>
    <s v="LH"/>
    <s v="EQ8108"/>
    <m/>
    <s v="SAP4731125"/>
    <n v="19867"/>
    <n v="18000"/>
    <s v="ID S251888-3"/>
    <s v="NO"/>
    <s v="EG07-002839"/>
    <m/>
    <m/>
    <m/>
    <m/>
    <m/>
    <n v="0"/>
    <m/>
    <m/>
    <x v="224"/>
    <s v="POR EVALUAR"/>
    <m/>
    <s v="POR COTIZAR"/>
    <m/>
    <m/>
    <m/>
    <s v=""/>
    <m/>
    <n v="6000071184"/>
    <m/>
    <m/>
    <x v="0"/>
    <m/>
    <m/>
    <m/>
    <m/>
    <m/>
    <m/>
    <n v="17"/>
    <x v="8"/>
    <n v="17"/>
    <x v="0"/>
    <m/>
    <m/>
    <m/>
    <m/>
    <m/>
    <m/>
    <m/>
    <m/>
    <m/>
  </r>
  <r>
    <x v="1235"/>
    <x v="1"/>
    <x v="8"/>
    <s v="SI"/>
    <s v="CATERPILLAR"/>
    <x v="13"/>
    <s v="RH"/>
    <s v="EQ3134"/>
    <n v="1098832"/>
    <s v="SAP4875247"/>
    <n v="26730"/>
    <n v="15000"/>
    <s v="ID S251888-5"/>
    <s v="NO"/>
    <s v="EG07-002839"/>
    <d v="2025-12-30T00:00:00"/>
    <s v="GABRIEL GALLEGOS "/>
    <d v="2026-01-07T00:00:00"/>
    <m/>
    <m/>
    <n v="-5"/>
    <s v="368425-E"/>
    <d v="2026-01-12T00:00:00"/>
    <x v="224"/>
    <n v="1"/>
    <d v="2026-01-14T00:00:00"/>
    <n v="16"/>
    <s v="368425-C"/>
    <n v="4712.79"/>
    <m/>
    <s v=""/>
    <m/>
    <n v="6000071187"/>
    <m/>
    <m/>
    <x v="0"/>
    <m/>
    <m/>
    <m/>
    <m/>
    <m/>
    <m/>
    <n v="17"/>
    <x v="5"/>
    <n v="17"/>
    <x v="4"/>
    <m/>
    <m/>
    <m/>
    <m/>
    <m/>
    <m/>
    <m/>
    <m/>
    <m/>
  </r>
  <r>
    <x v="1236"/>
    <x v="1"/>
    <x v="8"/>
    <s v="SI"/>
    <s v="CATERPILLAR"/>
    <x v="6"/>
    <s v="LH"/>
    <s v="EQ6134"/>
    <m/>
    <s v="SAP4863266"/>
    <n v="8861"/>
    <n v="15000"/>
    <s v="ID S251888-6"/>
    <s v="NO"/>
    <s v="EG07-002839"/>
    <m/>
    <m/>
    <m/>
    <m/>
    <m/>
    <n v="0"/>
    <m/>
    <m/>
    <x v="224"/>
    <s v="POR EVALUAR"/>
    <m/>
    <s v="POR COTIZAR"/>
    <m/>
    <m/>
    <m/>
    <s v=""/>
    <m/>
    <n v="6000071188"/>
    <m/>
    <m/>
    <x v="0"/>
    <m/>
    <m/>
    <m/>
    <m/>
    <m/>
    <m/>
    <n v="17"/>
    <x v="8"/>
    <n v="17"/>
    <x v="0"/>
    <m/>
    <m/>
    <m/>
    <m/>
    <m/>
    <m/>
    <m/>
    <m/>
    <m/>
  </r>
  <r>
    <x v="1237"/>
    <x v="1"/>
    <x v="11"/>
    <s v="SI"/>
    <s v="CATERPILLAR"/>
    <x v="7"/>
    <s v="RH"/>
    <s v="EQ3087"/>
    <m/>
    <s v="SAP3946773"/>
    <n v="30450"/>
    <n v="30000"/>
    <s v="ID S251911-1"/>
    <s v="NO"/>
    <s v="EG07-0002841"/>
    <m/>
    <m/>
    <m/>
    <m/>
    <m/>
    <n v="0"/>
    <m/>
    <m/>
    <x v="224"/>
    <s v="POR EVALUAR"/>
    <m/>
    <s v="POR COTIZAR"/>
    <m/>
    <m/>
    <m/>
    <s v=""/>
    <m/>
    <n v="6000071556"/>
    <m/>
    <m/>
    <x v="0"/>
    <m/>
    <m/>
    <m/>
    <m/>
    <m/>
    <m/>
    <n v="17"/>
    <x v="8"/>
    <n v="17"/>
    <x v="0"/>
    <m/>
    <m/>
    <m/>
    <m/>
    <m/>
    <m/>
    <m/>
    <m/>
    <m/>
  </r>
  <r>
    <x v="1238"/>
    <x v="0"/>
    <x v="5"/>
    <s v="SI"/>
    <s v="KOMATSU"/>
    <x v="3"/>
    <m/>
    <s v="HT011"/>
    <s v="EM8844"/>
    <s v="TRENV00020446"/>
    <m/>
    <m/>
    <n v="101192889"/>
    <s v="NO"/>
    <s v="TL07-000393"/>
    <m/>
    <m/>
    <m/>
    <m/>
    <m/>
    <n v="0"/>
    <m/>
    <m/>
    <x v="225"/>
    <s v="POR EVALUAR"/>
    <m/>
    <s v="POR COTIZAR"/>
    <m/>
    <m/>
    <m/>
    <m/>
    <m/>
    <n v="4400649604"/>
    <m/>
    <m/>
    <x v="0"/>
    <m/>
    <m/>
    <m/>
    <m/>
    <m/>
    <m/>
    <n v="11"/>
    <x v="8"/>
    <n v="11"/>
    <x v="0"/>
    <m/>
    <m/>
    <m/>
    <m/>
    <m/>
    <m/>
    <m/>
    <m/>
    <m/>
  </r>
  <r>
    <x v="1239"/>
    <x v="0"/>
    <x v="5"/>
    <s v="SI"/>
    <s v="KOMATSU"/>
    <x v="4"/>
    <s v="LH"/>
    <s v="HT106"/>
    <s v="58B5000400"/>
    <m/>
    <m/>
    <m/>
    <n v="101155257"/>
    <m/>
    <s v="TL07-000393"/>
    <m/>
    <m/>
    <m/>
    <m/>
    <m/>
    <n v="0"/>
    <m/>
    <m/>
    <x v="225"/>
    <s v="POR EVALUAR"/>
    <m/>
    <s v="POR COTIZAR"/>
    <m/>
    <m/>
    <m/>
    <m/>
    <m/>
    <n v="4400647825"/>
    <m/>
    <m/>
    <x v="0"/>
    <m/>
    <m/>
    <m/>
    <m/>
    <m/>
    <m/>
    <n v="11"/>
    <x v="8"/>
    <n v="11"/>
    <x v="0"/>
    <m/>
    <m/>
    <m/>
    <m/>
    <m/>
    <m/>
    <m/>
    <m/>
    <m/>
  </r>
  <r>
    <x v="1240"/>
    <x v="0"/>
    <x v="5"/>
    <s v="SI"/>
    <s v="KOMATSU"/>
    <x v="4"/>
    <s v="LH"/>
    <s v="HT111"/>
    <s v="58B5000400"/>
    <m/>
    <m/>
    <m/>
    <n v="101181320"/>
    <m/>
    <s v="TL07-000393"/>
    <m/>
    <m/>
    <m/>
    <m/>
    <m/>
    <n v="0"/>
    <m/>
    <m/>
    <x v="225"/>
    <s v="POR EVALUAR"/>
    <m/>
    <s v="POR COTIZAR"/>
    <m/>
    <m/>
    <m/>
    <m/>
    <m/>
    <n v="4400647824"/>
    <m/>
    <m/>
    <x v="0"/>
    <m/>
    <m/>
    <m/>
    <m/>
    <m/>
    <m/>
    <n v="11"/>
    <x v="8"/>
    <n v="11"/>
    <x v="0"/>
    <m/>
    <m/>
    <m/>
    <m/>
    <m/>
    <m/>
    <m/>
    <m/>
    <m/>
  </r>
  <r>
    <x v="1241"/>
    <x v="1"/>
    <x v="8"/>
    <s v="SI"/>
    <s v="CATERPILLAR"/>
    <x v="5"/>
    <s v="RH"/>
    <s v="EQ6109"/>
    <s v=" "/>
    <s v="SAP5129514"/>
    <n v="420"/>
    <n v="10000"/>
    <s v="ID S251926-1"/>
    <s v="SI"/>
    <s v="EG07-0020079"/>
    <m/>
    <s v=" "/>
    <m/>
    <s v=" "/>
    <s v=" "/>
    <n v="0"/>
    <s v=" "/>
    <m/>
    <x v="226"/>
    <s v="POR EVALUAR"/>
    <m/>
    <s v="POR COTIZAR"/>
    <s v=" "/>
    <s v=" "/>
    <s v=" "/>
    <e v="#VALUE!"/>
    <m/>
    <n v="6000072528"/>
    <s v=" "/>
    <s v=" "/>
    <x v="0"/>
    <m/>
    <m/>
    <s v=" "/>
    <s v=" "/>
    <s v=" "/>
    <s v=" "/>
    <n v="10"/>
    <x v="8"/>
    <n v="10"/>
    <x v="11"/>
    <s v=" "/>
    <s v=" "/>
    <m/>
    <m/>
    <m/>
    <m/>
    <m/>
    <m/>
    <m/>
  </r>
  <r>
    <x v="1242"/>
    <x v="1"/>
    <x v="0"/>
    <s v="NO"/>
    <s v="CATERPILLAR"/>
    <x v="11"/>
    <s v=" "/>
    <s v="EQ7107"/>
    <s v=" "/>
    <s v="SAP4317533"/>
    <n v="6931"/>
    <n v="15000"/>
    <s v="ID S251926-2"/>
    <s v="NO"/>
    <s v="EG07-0020079"/>
    <m/>
    <s v=" "/>
    <m/>
    <s v=" "/>
    <s v=" "/>
    <n v="0"/>
    <s v=" "/>
    <m/>
    <x v="226"/>
    <s v="POR EVALUAR"/>
    <m/>
    <s v="POR COTIZAR"/>
    <s v=" "/>
    <s v=" "/>
    <s v=" "/>
    <e v="#VALUE!"/>
    <m/>
    <n v="6000072529"/>
    <s v=" "/>
    <s v=" "/>
    <x v="0"/>
    <m/>
    <m/>
    <s v=" "/>
    <s v=" "/>
    <s v=" "/>
    <s v=" "/>
    <n v="10"/>
    <x v="8"/>
    <n v="10"/>
    <x v="11"/>
    <s v=" "/>
    <s v=" "/>
    <m/>
    <m/>
    <m/>
    <m/>
    <m/>
    <m/>
    <m/>
  </r>
  <r>
    <x v="1243"/>
    <x v="1"/>
    <x v="6"/>
    <s v="SI"/>
    <s v="CATERPILLAR"/>
    <x v="11"/>
    <s v=" "/>
    <s v="EQ7109"/>
    <s v=" "/>
    <s v="SAP4827193"/>
    <n v="15139"/>
    <n v="15000"/>
    <s v="ID S251926-3"/>
    <s v="NO"/>
    <s v="EG07-0020079"/>
    <m/>
    <s v=" "/>
    <m/>
    <s v=" "/>
    <s v=" "/>
    <n v="0"/>
    <s v=" "/>
    <m/>
    <x v="226"/>
    <s v="POR EVALUAR"/>
    <m/>
    <s v="POR COTIZAR"/>
    <s v=" "/>
    <s v=" "/>
    <s v=" "/>
    <e v="#VALUE!"/>
    <m/>
    <n v="6000072530"/>
    <s v=" "/>
    <s v=" "/>
    <x v="0"/>
    <m/>
    <m/>
    <s v=" "/>
    <s v=" "/>
    <s v=" "/>
    <s v=" "/>
    <n v="10"/>
    <x v="8"/>
    <n v="10"/>
    <x v="11"/>
    <s v=" "/>
    <s v=" "/>
    <m/>
    <m/>
    <m/>
    <m/>
    <m/>
    <m/>
    <m/>
  </r>
  <r>
    <x v="1244"/>
    <x v="1"/>
    <x v="14"/>
    <s v="SI"/>
    <s v="CATERPILLAR"/>
    <x v="11"/>
    <s v=" "/>
    <s v="EQ7111"/>
    <n v="5530359"/>
    <s v="SAP5119434"/>
    <n v="5121"/>
    <n v="15000"/>
    <s v="ID S260012-1"/>
    <s v="NO"/>
    <s v="EG07-0020079"/>
    <m/>
    <s v=" "/>
    <m/>
    <s v=" "/>
    <s v=" "/>
    <n v="0"/>
    <s v=" "/>
    <m/>
    <x v="226"/>
    <s v="POR EVALUAR"/>
    <m/>
    <s v="POR COTIZAR"/>
    <s v=" "/>
    <s v=" "/>
    <s v=" "/>
    <e v="#VALUE!"/>
    <m/>
    <n v="6000072535"/>
    <s v=" "/>
    <s v=" "/>
    <x v="0"/>
    <m/>
    <m/>
    <s v=" "/>
    <s v=" "/>
    <s v=" "/>
    <s v=" "/>
    <n v="10"/>
    <x v="8"/>
    <n v="10"/>
    <x v="11"/>
    <s v=" "/>
    <s v=" "/>
    <m/>
    <m/>
    <m/>
    <m/>
    <m/>
    <m/>
    <m/>
  </r>
  <r>
    <x v="1245"/>
    <x v="1"/>
    <x v="14"/>
    <s v="SI"/>
    <s v="CATERPILLAR"/>
    <x v="11"/>
    <s v=" "/>
    <s v="EQ7409"/>
    <n v="5530359"/>
    <s v="SAP5111541"/>
    <n v="15149"/>
    <n v="15000"/>
    <s v="ID S260012-2"/>
    <s v="NO"/>
    <s v="EG07-0020079"/>
    <m/>
    <s v=" "/>
    <m/>
    <s v=" "/>
    <s v=" "/>
    <n v="0"/>
    <s v=" "/>
    <m/>
    <x v="226"/>
    <s v="POR EVALUAR"/>
    <m/>
    <s v="POR COTIZAR"/>
    <s v=" "/>
    <s v=" "/>
    <s v=" "/>
    <e v="#VALUE!"/>
    <m/>
    <n v="6000072536"/>
    <s v=" "/>
    <s v=" "/>
    <x v="0"/>
    <m/>
    <m/>
    <s v=" "/>
    <s v=" "/>
    <s v=" "/>
    <s v=" "/>
    <n v="10"/>
    <x v="8"/>
    <n v="10"/>
    <x v="11"/>
    <s v=" "/>
    <s v=" "/>
    <m/>
    <m/>
    <m/>
    <m/>
    <m/>
    <m/>
    <m/>
  </r>
  <r>
    <x v="1246"/>
    <x v="1"/>
    <x v="34"/>
    <s v="SI"/>
    <s v="CATERPILLAR"/>
    <x v="7"/>
    <s v=" "/>
    <s v="EQ3089"/>
    <s v=" "/>
    <s v="SAP5145574"/>
    <n v="24215"/>
    <n v="30000"/>
    <s v="ID S260013-1"/>
    <s v="NO"/>
    <s v="EG07-0002852"/>
    <m/>
    <s v=" "/>
    <m/>
    <s v=" "/>
    <s v=" "/>
    <n v="0"/>
    <s v=" "/>
    <m/>
    <x v="226"/>
    <s v="POR EVALUAR"/>
    <m/>
    <s v="POR COTIZAR"/>
    <s v=" "/>
    <s v=" "/>
    <s v=" "/>
    <e v="#VALUE!"/>
    <m/>
    <n v="6000073029"/>
    <s v=" "/>
    <s v=" "/>
    <x v="0"/>
    <m/>
    <m/>
    <s v=" "/>
    <s v=" "/>
    <s v=" "/>
    <s v=" "/>
    <n v="10"/>
    <x v="8"/>
    <n v="10"/>
    <x v="11"/>
    <s v=" "/>
    <s v=" "/>
    <m/>
    <m/>
    <m/>
    <m/>
    <m/>
    <m/>
    <m/>
  </r>
  <r>
    <x v="1247"/>
    <x v="1"/>
    <x v="5"/>
    <s v="SI"/>
    <s v="CATERPILLAR"/>
    <x v="7"/>
    <s v=" "/>
    <s v="EQ3085"/>
    <s v=" "/>
    <s v="SAP3999577"/>
    <n v="29446"/>
    <n v="25000"/>
    <s v="ID S260013-2"/>
    <s v="NO"/>
    <s v="EG07-0002852"/>
    <m/>
    <s v=" "/>
    <m/>
    <s v=" "/>
    <s v=" "/>
    <n v="0"/>
    <s v=" "/>
    <m/>
    <x v="226"/>
    <s v="POR EVALUAR"/>
    <m/>
    <s v="POR COTIZAR"/>
    <s v=" "/>
    <s v=" "/>
    <s v=" "/>
    <e v="#VALUE!"/>
    <m/>
    <n v="6000073050"/>
    <s v=" "/>
    <s v=" "/>
    <x v="0"/>
    <m/>
    <m/>
    <s v=" "/>
    <s v=" "/>
    <s v=" "/>
    <s v=" "/>
    <n v="10"/>
    <x v="8"/>
    <n v="10"/>
    <x v="11"/>
    <s v=" "/>
    <s v=" "/>
    <m/>
    <m/>
    <m/>
    <m/>
    <m/>
    <m/>
    <m/>
  </r>
  <r>
    <x v="1248"/>
    <x v="1"/>
    <x v="5"/>
    <s v="NO"/>
    <s v="CATERPILLAR"/>
    <x v="7"/>
    <s v=" "/>
    <s v=" "/>
    <s v=" "/>
    <s v="SAP4429475"/>
    <n v="29556"/>
    <n v="25000"/>
    <s v="ID S260013-3"/>
    <s v="NO"/>
    <s v="EG07-0002852"/>
    <m/>
    <s v=" "/>
    <m/>
    <s v=" "/>
    <s v=" "/>
    <n v="0"/>
    <s v=" "/>
    <m/>
    <x v="226"/>
    <s v="POR EVALUAR"/>
    <m/>
    <s v="POR COTIZAR"/>
    <s v=" "/>
    <s v=" "/>
    <s v=" "/>
    <e v="#VALUE!"/>
    <m/>
    <n v="6000073051"/>
    <s v=" "/>
    <s v=" "/>
    <x v="0"/>
    <m/>
    <m/>
    <s v=" "/>
    <s v=" "/>
    <s v=" "/>
    <s v=" "/>
    <n v="10"/>
    <x v="8"/>
    <n v="10"/>
    <x v="11"/>
    <s v=" "/>
    <s v=" "/>
    <m/>
    <m/>
    <m/>
    <m/>
    <m/>
    <m/>
    <m/>
  </r>
  <r>
    <x v="1249"/>
    <x v="1"/>
    <x v="12"/>
    <s v="NO"/>
    <s v="KOMATSU"/>
    <x v="50"/>
    <s v=" "/>
    <s v="EQ3105"/>
    <s v=" "/>
    <s v="SAP4747594"/>
    <n v="15947"/>
    <n v="16000"/>
    <s v="ID S251939-1"/>
    <s v="NO"/>
    <s v="EG07-0002851"/>
    <m/>
    <s v=" "/>
    <m/>
    <s v=" "/>
    <s v=" "/>
    <n v="0"/>
    <s v=" "/>
    <m/>
    <x v="226"/>
    <s v="POR EVALUAR"/>
    <m/>
    <s v="POR COTIZAR"/>
    <s v=" "/>
    <s v=" "/>
    <s v=" "/>
    <e v="#VALUE!"/>
    <m/>
    <n v="6000072567"/>
    <s v=" "/>
    <s v=" "/>
    <x v="0"/>
    <m/>
    <m/>
    <s v=" "/>
    <s v=" "/>
    <s v=" "/>
    <s v=" "/>
    <n v="10"/>
    <x v="8"/>
    <n v="10"/>
    <x v="11"/>
    <s v=" "/>
    <s v=" "/>
    <m/>
    <m/>
    <m/>
    <m/>
    <m/>
    <m/>
    <m/>
  </r>
  <r>
    <x v="1250"/>
    <x v="0"/>
    <x v="12"/>
    <s v="SI"/>
    <s v="KOMATSU"/>
    <x v="3"/>
    <m/>
    <s v="HT001"/>
    <m/>
    <s v="TRENV00022690"/>
    <m/>
    <m/>
    <n v="101328890"/>
    <s v="NO"/>
    <s v="TL02-0002368"/>
    <m/>
    <m/>
    <m/>
    <m/>
    <m/>
    <n v="0"/>
    <m/>
    <m/>
    <x v="227"/>
    <s v="POR EVALUAR"/>
    <m/>
    <s v="POR COTIZAR"/>
    <m/>
    <m/>
    <m/>
    <m/>
    <m/>
    <n v="4400663496"/>
    <m/>
    <m/>
    <x v="0"/>
    <m/>
    <m/>
    <m/>
    <m/>
    <m/>
    <m/>
    <n v="9"/>
    <x v="8"/>
    <n v="9"/>
    <x v="0"/>
    <m/>
    <m/>
    <m/>
    <m/>
    <m/>
    <m/>
    <m/>
    <m/>
    <m/>
  </r>
  <r>
    <x v="1251"/>
    <x v="0"/>
    <x v="12"/>
    <s v="SI"/>
    <s v="KOMATSU"/>
    <x v="3"/>
    <m/>
    <s v="HT001"/>
    <m/>
    <s v="TRENV00022693"/>
    <m/>
    <m/>
    <m/>
    <s v="NO"/>
    <s v="TL02-0002368"/>
    <m/>
    <m/>
    <m/>
    <m/>
    <m/>
    <n v="0"/>
    <m/>
    <m/>
    <x v="227"/>
    <s v="POR EVALUAR"/>
    <m/>
    <s v="POR COTIZAR"/>
    <m/>
    <m/>
    <m/>
    <m/>
    <m/>
    <n v="4400663495"/>
    <m/>
    <m/>
    <x v="0"/>
    <m/>
    <m/>
    <m/>
    <m/>
    <m/>
    <m/>
    <n v="9"/>
    <x v="8"/>
    <n v="9"/>
    <x v="0"/>
    <m/>
    <m/>
    <m/>
    <m/>
    <m/>
    <m/>
    <m/>
    <m/>
    <m/>
  </r>
  <r>
    <x v="1252"/>
    <x v="0"/>
    <x v="12"/>
    <s v="SI"/>
    <s v="KOMATSU"/>
    <x v="3"/>
    <m/>
    <s v="HT21"/>
    <m/>
    <s v="TRENV00022666"/>
    <m/>
    <m/>
    <n v="101248677"/>
    <s v="NO"/>
    <s v="TL02-0002368"/>
    <m/>
    <m/>
    <m/>
    <m/>
    <m/>
    <n v="0"/>
    <m/>
    <m/>
    <x v="227"/>
    <s v="POR EVALUAR"/>
    <m/>
    <s v="POR COTIZAR"/>
    <m/>
    <m/>
    <m/>
    <m/>
    <m/>
    <n v="4400663818"/>
    <m/>
    <m/>
    <x v="0"/>
    <m/>
    <m/>
    <m/>
    <m/>
    <m/>
    <m/>
    <n v="9"/>
    <x v="8"/>
    <n v="9"/>
    <x v="0"/>
    <m/>
    <m/>
    <m/>
    <m/>
    <m/>
    <m/>
    <m/>
    <m/>
    <m/>
  </r>
  <r>
    <x v="1253"/>
    <x v="0"/>
    <x v="11"/>
    <s v="SI"/>
    <s v="KOMATSU"/>
    <x v="3"/>
    <m/>
    <s v="HT015"/>
    <m/>
    <s v="TRENV00021454"/>
    <m/>
    <n v="30000"/>
    <n v="100335978"/>
    <s v="NO"/>
    <s v="TL02-0002368"/>
    <m/>
    <m/>
    <m/>
    <m/>
    <m/>
    <n v="0"/>
    <m/>
    <m/>
    <x v="227"/>
    <s v="POR EVALUAR"/>
    <m/>
    <s v="POR COTIZAR"/>
    <m/>
    <m/>
    <m/>
    <m/>
    <m/>
    <n v="4400663486"/>
    <m/>
    <m/>
    <x v="0"/>
    <m/>
    <m/>
    <m/>
    <m/>
    <m/>
    <m/>
    <n v="9"/>
    <x v="8"/>
    <n v="9"/>
    <x v="0"/>
    <m/>
    <m/>
    <m/>
    <m/>
    <m/>
    <m/>
    <m/>
    <m/>
    <m/>
  </r>
  <r>
    <x v="1254"/>
    <x v="0"/>
    <x v="11"/>
    <s v="SI"/>
    <s v="KOMATSU"/>
    <x v="3"/>
    <m/>
    <s v="HT015"/>
    <m/>
    <s v="TRENV00021457"/>
    <m/>
    <n v="30000"/>
    <n v="100391351"/>
    <s v="NO"/>
    <s v="TL02-0002368"/>
    <m/>
    <m/>
    <m/>
    <m/>
    <m/>
    <n v="0"/>
    <m/>
    <m/>
    <x v="227"/>
    <s v="POR EVALUAR"/>
    <m/>
    <s v="POR COTIZAR"/>
    <m/>
    <m/>
    <m/>
    <m/>
    <m/>
    <n v="4400663488"/>
    <m/>
    <m/>
    <x v="0"/>
    <m/>
    <m/>
    <m/>
    <m/>
    <m/>
    <m/>
    <n v="9"/>
    <x v="8"/>
    <n v="9"/>
    <x v="0"/>
    <m/>
    <m/>
    <m/>
    <m/>
    <m/>
    <m/>
    <m/>
    <m/>
    <m/>
  </r>
  <r>
    <x v="1255"/>
    <x v="0"/>
    <x v="11"/>
    <s v="SI"/>
    <s v="KOMATSU"/>
    <x v="50"/>
    <m/>
    <s v="WT004"/>
    <m/>
    <s v="TRENV00021494"/>
    <m/>
    <m/>
    <n v="101272223"/>
    <s v="NO"/>
    <s v="TL02-0002368"/>
    <m/>
    <m/>
    <m/>
    <m/>
    <m/>
    <n v="0"/>
    <m/>
    <m/>
    <x v="227"/>
    <s v="POR EVALUAR"/>
    <m/>
    <s v="POR COTIZAR"/>
    <m/>
    <m/>
    <m/>
    <m/>
    <m/>
    <n v="4400663490"/>
    <m/>
    <m/>
    <x v="0"/>
    <m/>
    <m/>
    <m/>
    <m/>
    <m/>
    <m/>
    <n v="9"/>
    <x v="8"/>
    <n v="9"/>
    <x v="0"/>
    <m/>
    <m/>
    <m/>
    <m/>
    <m/>
    <m/>
    <m/>
    <m/>
    <m/>
  </r>
  <r>
    <x v="1256"/>
    <x v="0"/>
    <x v="121"/>
    <s v="SI"/>
    <s v="KOMATSU"/>
    <x v="3"/>
    <m/>
    <s v="HT022"/>
    <m/>
    <s v="TRENV00023910"/>
    <m/>
    <m/>
    <n v="101260589"/>
    <s v="NO"/>
    <s v="TL02-0002368"/>
    <m/>
    <m/>
    <m/>
    <m/>
    <m/>
    <n v="0"/>
    <m/>
    <m/>
    <x v="227"/>
    <s v="POR EVALUAR"/>
    <m/>
    <s v="POR COTIZAR"/>
    <m/>
    <m/>
    <m/>
    <m/>
    <m/>
    <n v="4400663497"/>
    <m/>
    <m/>
    <x v="0"/>
    <m/>
    <m/>
    <m/>
    <m/>
    <m/>
    <m/>
    <n v="9"/>
    <x v="8"/>
    <n v="9"/>
    <x v="0"/>
    <m/>
    <m/>
    <m/>
    <m/>
    <m/>
    <m/>
    <m/>
    <m/>
    <m/>
  </r>
  <r>
    <x v="1257"/>
    <x v="0"/>
    <x v="12"/>
    <s v="SI"/>
    <s v="KOMATSU"/>
    <x v="3"/>
    <m/>
    <s v="HT011"/>
    <s v="EM0241"/>
    <s v="TA199301"/>
    <m/>
    <m/>
    <n v="101317618"/>
    <s v="NO"/>
    <s v="TL02-0002358"/>
    <m/>
    <m/>
    <m/>
    <m/>
    <m/>
    <n v="0"/>
    <m/>
    <m/>
    <x v="227"/>
    <s v="POR EVALUAR"/>
    <m/>
    <s v="POR COTIZAR"/>
    <m/>
    <m/>
    <m/>
    <m/>
    <m/>
    <n v="4400663820"/>
    <m/>
    <m/>
    <x v="0"/>
    <m/>
    <m/>
    <m/>
    <m/>
    <m/>
    <m/>
    <n v="9"/>
    <x v="8"/>
    <n v="9"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  <r>
    <x v="1258"/>
    <x v="13"/>
    <x v="122"/>
    <m/>
    <m/>
    <x v="57"/>
    <m/>
    <m/>
    <m/>
    <m/>
    <m/>
    <m/>
    <m/>
    <m/>
    <m/>
    <m/>
    <m/>
    <m/>
    <m/>
    <m/>
    <m/>
    <m/>
    <m/>
    <x v="228"/>
    <m/>
    <m/>
    <m/>
    <m/>
    <m/>
    <m/>
    <m/>
    <m/>
    <m/>
    <m/>
    <m/>
    <x v="0"/>
    <m/>
    <m/>
    <m/>
    <m/>
    <m/>
    <m/>
    <m/>
    <x v="9"/>
    <m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NO"/>
  </r>
  <r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IEMPOS DE REPARACION" cacheId="1" applyNumberFormats="0" applyBorderFormats="0" applyFontFormats="0" applyPatternFormats="0" applyAlignmentFormats="0" applyWidthHeightFormats="0" dataCaption="" updatedVersion="8" compact="0" compactData="0">
  <location ref="A3:C20" firstHeaderRow="1" firstDataRow="1" firstDataCol="0"/>
  <pivotFields count="1">
    <pivotField compact="0" outline="0" showAll="0" includeNewItemsInFilter="1"/>
  </pivotFields>
  <formats count="1">
    <format dxfId="58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C66B00-CDB8-4F13-BCEE-FDC9116C02B0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4:B9" firstHeaderRow="1" firstDataRow="1" firstDataCol="1" rowPageCount="2" colPageCount="1"/>
  <pivotFields count="61">
    <pivotField axis="axisPage" showAll="0">
      <items count="1272"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m="1" x="1270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m="1" x="1269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0"/>
        <item x="1"/>
        <item x="88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258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t="default"/>
      </items>
    </pivotField>
    <pivotField showAll="0"/>
    <pivotField axis="axisRow" dataField="1" multipleItemSelectionAllowed="1" showAll="0">
      <items count="135">
        <item h="1" x="77"/>
        <item h="1" x="76"/>
        <item h="1" x="3"/>
        <item h="1" x="4"/>
        <item h="1" x="98"/>
        <item h="1" x="97"/>
        <item h="1" x="69"/>
        <item h="1" x="7"/>
        <item h="1" x="73"/>
        <item h="1" x="89"/>
        <item h="1" x="81"/>
        <item h="1" x="33"/>
        <item h="1" x="27"/>
        <item h="1" x="55"/>
        <item h="1" x="44"/>
        <item h="1" x="32"/>
        <item h="1" x="1"/>
        <item h="1" x="9"/>
        <item h="1" x="14"/>
        <item h="1" x="28"/>
        <item h="1" x="85"/>
        <item h="1" x="66"/>
        <item h="1" x="20"/>
        <item h="1" x="91"/>
        <item h="1" x="94"/>
        <item h="1" x="110"/>
        <item h="1" x="0"/>
        <item x="12"/>
        <item h="1" x="10"/>
        <item h="1" x="67"/>
        <item h="1" x="41"/>
        <item h="1" x="108"/>
        <item h="1" m="1" x="133"/>
        <item h="1" x="74"/>
        <item h="1" x="106"/>
        <item h="1" x="45"/>
        <item h="1" x="65"/>
        <item h="1" x="25"/>
        <item h="1" x="13"/>
        <item h="1" x="47"/>
        <item h="1" x="38"/>
        <item h="1" x="58"/>
        <item h="1" x="71"/>
        <item h="1" x="21"/>
        <item h="1" x="8"/>
        <item h="1" x="107"/>
        <item h="1" x="72"/>
        <item h="1" x="43"/>
        <item h="1" x="29"/>
        <item h="1" x="93"/>
        <item h="1" x="22"/>
        <item h="1" x="103"/>
        <item h="1" x="34"/>
        <item h="1" x="18"/>
        <item h="1" x="15"/>
        <item h="1" x="16"/>
        <item h="1" x="60"/>
        <item h="1" x="78"/>
        <item h="1" x="105"/>
        <item h="1" x="17"/>
        <item h="1" x="6"/>
        <item h="1" x="11"/>
        <item h="1" m="1" x="132"/>
        <item h="1" x="109"/>
        <item h="1" x="90"/>
        <item h="1" x="53"/>
        <item h="1" x="54"/>
        <item h="1" x="95"/>
        <item h="1" x="92"/>
        <item h="1" x="48"/>
        <item h="1" x="19"/>
        <item h="1" x="2"/>
        <item x="36"/>
        <item x="52"/>
        <item x="5"/>
        <item h="1" x="87"/>
        <item h="1" x="42"/>
        <item h="1" x="50"/>
        <item h="1" x="37"/>
        <item h="1" x="30"/>
        <item h="1" x="104"/>
        <item h="1" x="31"/>
        <item h="1" x="56"/>
        <item h="1" x="84"/>
        <item h="1" x="82"/>
        <item h="1" x="88"/>
        <item h="1" x="59"/>
        <item h="1" x="83"/>
        <item h="1" x="63"/>
        <item h="1" x="79"/>
        <item h="1" x="49"/>
        <item h="1" x="62"/>
        <item h="1" x="26"/>
        <item h="1" x="96"/>
        <item h="1" x="80"/>
        <item h="1" x="75"/>
        <item h="1" x="35"/>
        <item h="1" x="46"/>
        <item h="1" x="61"/>
        <item h="1" x="64"/>
        <item h="1" x="40"/>
        <item h="1" x="39"/>
        <item h="1" x="23"/>
        <item h="1" x="24"/>
        <item h="1" x="68"/>
        <item h="1" x="86"/>
        <item h="1" x="100"/>
        <item h="1" x="99"/>
        <item h="1" x="70"/>
        <item h="1" x="102"/>
        <item h="1" x="101"/>
        <item h="1" x="57"/>
        <item x="51"/>
        <item h="1" m="1" x="131"/>
        <item h="1" x="111"/>
        <item h="1" m="1" x="130"/>
        <item h="1" x="122"/>
        <item h="1" x="112"/>
        <item h="1" x="113"/>
        <item h="1" x="114"/>
        <item h="1" x="115"/>
        <item h="1" x="116"/>
        <item h="1" x="117"/>
        <item h="1" x="118"/>
        <item h="1" m="1" x="123"/>
        <item h="1" m="1" x="129"/>
        <item h="1" x="119"/>
        <item h="1" x="120"/>
        <item h="1" m="1" x="124"/>
        <item h="1" m="1" x="125"/>
        <item h="1" m="1" x="126"/>
        <item h="1" m="1" x="127"/>
        <item h="1" m="1" x="128"/>
        <item h="1" x="121"/>
        <item t="default"/>
      </items>
    </pivotField>
    <pivotField showAll="0"/>
    <pivotField showAll="0"/>
    <pivotField axis="axisPage" multipleItemSelectionAllowed="1" showAll="0">
      <items count="95">
        <item h="1" x="11"/>
        <item h="1" x="49"/>
        <item h="1" x="35"/>
        <item h="1" x="52"/>
        <item h="1" x="21"/>
        <item h="1" x="31"/>
        <item h="1" x="30"/>
        <item h="1" x="47"/>
        <item h="1" x="56"/>
        <item h="1" x="22"/>
        <item h="1" x="1"/>
        <item h="1" x="64"/>
        <item h="1" x="16"/>
        <item h="1" x="0"/>
        <item h="1" x="51"/>
        <item h="1" x="55"/>
        <item h="1" x="37"/>
        <item h="1" x="61"/>
        <item h="1" x="17"/>
        <item h="1" x="15"/>
        <item h="1" x="48"/>
        <item h="1" x="7"/>
        <item h="1" x="2"/>
        <item h="1" x="38"/>
        <item h="1" x="20"/>
        <item h="1" x="9"/>
        <item h="1" x="53"/>
        <item h="1" x="6"/>
        <item h="1" x="13"/>
        <item h="1" x="62"/>
        <item x="3"/>
        <item h="1" x="60"/>
        <item h="1" x="23"/>
        <item h="1" x="33"/>
        <item h="1" x="54"/>
        <item h="1" x="25"/>
        <item h="1" x="18"/>
        <item h="1" x="36"/>
        <item h="1" x="27"/>
        <item h="1" x="12"/>
        <item h="1" x="34"/>
        <item h="1" x="63"/>
        <item h="1" x="8"/>
        <item h="1" x="5"/>
        <item h="1" x="10"/>
        <item h="1" x="43"/>
        <item h="1" x="42"/>
        <item h="1" x="28"/>
        <item h="1" x="24"/>
        <item h="1" x="58"/>
        <item h="1" x="26"/>
        <item h="1" x="50"/>
        <item h="1" x="65"/>
        <item h="1" x="44"/>
        <item h="1" x="14"/>
        <item h="1" x="46"/>
        <item h="1" x="59"/>
        <item h="1" x="29"/>
        <item h="1" x="45"/>
        <item h="1" x="19"/>
        <item h="1" x="66"/>
        <item h="1" x="39"/>
        <item h="1" x="40"/>
        <item h="1" x="41"/>
        <item h="1" x="32"/>
        <item h="1" x="57"/>
        <item h="1" x="4"/>
        <item h="1" x="67"/>
        <item h="1" x="68"/>
        <item h="1" x="69"/>
        <item h="1" x="70"/>
        <item h="1" x="71"/>
        <item h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2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  <item x="24"/>
        <item x="25"/>
        <item x="26"/>
        <item x="28"/>
        <item x="27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7"/>
        <item x="55"/>
        <item x="56"/>
        <item x="58"/>
        <item x="59"/>
        <item x="60"/>
        <item x="61"/>
        <item x="62"/>
        <item x="64"/>
        <item x="63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9"/>
        <item x="7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19"/>
        <item x="96"/>
        <item x="97"/>
        <item x="98"/>
        <item x="99"/>
        <item x="101"/>
        <item x="102"/>
        <item x="100"/>
        <item x="104"/>
        <item x="103"/>
        <item x="105"/>
        <item x="106"/>
        <item x="108"/>
        <item x="109"/>
        <item x="110"/>
        <item x="107"/>
        <item x="112"/>
        <item x="111"/>
        <item x="115"/>
        <item x="113"/>
        <item x="114"/>
        <item x="116"/>
        <item x="118"/>
        <item x="120"/>
        <item x="119"/>
        <item x="121"/>
        <item x="122"/>
        <item x="123"/>
        <item x="124"/>
        <item x="125"/>
        <item x="126"/>
        <item x="127"/>
        <item x="128"/>
        <item x="129"/>
        <item x="131"/>
        <item x="130"/>
        <item x="132"/>
        <item x="133"/>
        <item x="135"/>
        <item x="134"/>
        <item x="136"/>
        <item x="137"/>
        <item x="138"/>
        <item x="139"/>
        <item x="140"/>
        <item x="117"/>
        <item x="141"/>
        <item x="142"/>
        <item x="143"/>
        <item x="144"/>
        <item x="145"/>
        <item x="146"/>
        <item x="147"/>
        <item x="149"/>
        <item x="148"/>
        <item x="150"/>
        <item x="152"/>
        <item x="151"/>
        <item x="154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1"/>
        <item x="182"/>
        <item x="180"/>
        <item x="183"/>
        <item x="184"/>
        <item x="185"/>
        <item x="186"/>
        <item x="187"/>
        <item x="188"/>
        <item x="190"/>
        <item x="189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m="1" x="229"/>
        <item x="228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31">
        <item x="1"/>
        <item x="6"/>
        <item x="2"/>
        <item x="3"/>
        <item x="5"/>
        <item x="4"/>
        <item x="23"/>
        <item x="7"/>
        <item x="15"/>
        <item x="33"/>
        <item x="11"/>
        <item x="32"/>
        <item x="16"/>
        <item x="12"/>
        <item x="14"/>
        <item x="18"/>
        <item x="17"/>
        <item x="35"/>
        <item x="8"/>
        <item x="13"/>
        <item x="31"/>
        <item x="57"/>
        <item x="24"/>
        <item x="21"/>
        <item x="27"/>
        <item x="20"/>
        <item x="10"/>
        <item x="28"/>
        <item x="9"/>
        <item x="19"/>
        <item x="22"/>
        <item x="44"/>
        <item x="37"/>
        <item x="26"/>
        <item x="25"/>
        <item x="29"/>
        <item x="60"/>
        <item x="30"/>
        <item x="52"/>
        <item x="43"/>
        <item x="42"/>
        <item x="48"/>
        <item x="46"/>
        <item x="34"/>
        <item x="61"/>
        <item x="67"/>
        <item x="56"/>
        <item x="38"/>
        <item x="36"/>
        <item x="40"/>
        <item x="63"/>
        <item x="47"/>
        <item x="51"/>
        <item x="50"/>
        <item x="65"/>
        <item x="49"/>
        <item x="58"/>
        <item x="71"/>
        <item x="78"/>
        <item x="62"/>
        <item x="69"/>
        <item x="53"/>
        <item x="77"/>
        <item x="55"/>
        <item x="54"/>
        <item x="64"/>
        <item x="83"/>
        <item x="68"/>
        <item x="66"/>
        <item x="81"/>
        <item x="84"/>
        <item x="73"/>
        <item x="85"/>
        <item x="94"/>
        <item x="79"/>
        <item x="74"/>
        <item x="70"/>
        <item x="108"/>
        <item x="103"/>
        <item x="72"/>
        <item x="91"/>
        <item x="89"/>
        <item x="112"/>
        <item x="75"/>
        <item x="76"/>
        <item x="88"/>
        <item x="87"/>
        <item x="105"/>
        <item x="90"/>
        <item x="86"/>
        <item x="80"/>
        <item x="95"/>
        <item x="82"/>
        <item x="93"/>
        <item x="97"/>
        <item x="100"/>
        <item x="104"/>
        <item x="114"/>
        <item x="99"/>
        <item x="107"/>
        <item x="98"/>
        <item x="106"/>
        <item x="101"/>
        <item x="110"/>
        <item x="113"/>
        <item x="109"/>
        <item x="102"/>
        <item x="118"/>
        <item x="122"/>
        <item x="115"/>
        <item x="121"/>
        <item x="134"/>
        <item x="117"/>
        <item x="137"/>
        <item x="96"/>
        <item x="119"/>
        <item x="116"/>
        <item x="123"/>
        <item x="124"/>
        <item x="129"/>
        <item x="92"/>
        <item x="132"/>
        <item x="125"/>
        <item x="139"/>
        <item x="135"/>
        <item x="153"/>
        <item x="131"/>
        <item x="128"/>
        <item x="161"/>
        <item x="144"/>
        <item x="130"/>
        <item x="111"/>
        <item x="136"/>
        <item x="127"/>
        <item x="138"/>
        <item x="146"/>
        <item x="142"/>
        <item x="157"/>
        <item x="151"/>
        <item x="120"/>
        <item x="154"/>
        <item x="155"/>
        <item x="133"/>
        <item x="39"/>
        <item x="140"/>
        <item x="160"/>
        <item x="175"/>
        <item x="145"/>
        <item x="147"/>
        <item x="141"/>
        <item x="152"/>
        <item x="143"/>
        <item x="162"/>
        <item x="156"/>
        <item x="166"/>
        <item x="149"/>
        <item x="159"/>
        <item x="180"/>
        <item x="176"/>
        <item x="164"/>
        <item x="169"/>
        <item x="171"/>
        <item x="45"/>
        <item x="181"/>
        <item x="173"/>
        <item x="170"/>
        <item x="167"/>
        <item x="158"/>
        <item x="172"/>
        <item x="183"/>
        <item x="41"/>
        <item x="177"/>
        <item x="192"/>
        <item x="179"/>
        <item x="193"/>
        <item x="194"/>
        <item x="200"/>
        <item x="185"/>
        <item x="186"/>
        <item x="178"/>
        <item x="184"/>
        <item x="59"/>
        <item x="197"/>
        <item x="174"/>
        <item x="199"/>
        <item x="187"/>
        <item x="148"/>
        <item x="188"/>
        <item x="182"/>
        <item x="203"/>
        <item x="202"/>
        <item x="196"/>
        <item x="204"/>
        <item x="208"/>
        <item x="168"/>
        <item x="243"/>
        <item x="198"/>
        <item x="241"/>
        <item x="126"/>
        <item x="190"/>
        <item x="242"/>
        <item x="219"/>
        <item x="165"/>
        <item x="205"/>
        <item x="218"/>
        <item x="189"/>
        <item x="212"/>
        <item x="191"/>
        <item x="213"/>
        <item x="216"/>
        <item x="206"/>
        <item x="209"/>
        <item x="230"/>
        <item x="244"/>
        <item x="210"/>
        <item x="211"/>
        <item x="256"/>
        <item x="217"/>
        <item x="215"/>
        <item x="221"/>
        <item x="220"/>
        <item x="223"/>
        <item x="214"/>
        <item x="195"/>
        <item x="207"/>
        <item x="229"/>
        <item x="222"/>
        <item x="240"/>
        <item x="232"/>
        <item x="235"/>
        <item x="236"/>
        <item x="224"/>
        <item x="271"/>
        <item x="234"/>
        <item x="233"/>
        <item x="163"/>
        <item x="225"/>
        <item x="228"/>
        <item x="227"/>
        <item x="238"/>
        <item x="259"/>
        <item x="201"/>
        <item x="239"/>
        <item x="247"/>
        <item x="245"/>
        <item x="237"/>
        <item x="265"/>
        <item x="262"/>
        <item x="257"/>
        <item x="231"/>
        <item x="260"/>
        <item x="252"/>
        <item x="251"/>
        <item x="276"/>
        <item x="269"/>
        <item x="266"/>
        <item x="248"/>
        <item x="263"/>
        <item x="270"/>
        <item x="275"/>
        <item x="278"/>
        <item x="267"/>
        <item x="255"/>
        <item x="150"/>
        <item x="261"/>
        <item x="246"/>
        <item x="268"/>
        <item x="253"/>
        <item x="288"/>
        <item x="279"/>
        <item x="277"/>
        <item x="291"/>
        <item x="272"/>
        <item x="273"/>
        <item x="285"/>
        <item x="264"/>
        <item x="274"/>
        <item x="286"/>
        <item x="289"/>
        <item x="249"/>
        <item x="281"/>
        <item x="300"/>
        <item x="250"/>
        <item x="292"/>
        <item x="282"/>
        <item x="226"/>
        <item x="287"/>
        <item x="284"/>
        <item x="258"/>
        <item x="0"/>
        <item x="296"/>
        <item x="294"/>
        <item x="306"/>
        <item x="298"/>
        <item x="295"/>
        <item x="302"/>
        <item x="290"/>
        <item x="323"/>
        <item x="280"/>
        <item x="299"/>
        <item x="301"/>
        <item x="305"/>
        <item x="317"/>
        <item x="315"/>
        <item x="304"/>
        <item x="307"/>
        <item x="316"/>
        <item x="319"/>
        <item x="254"/>
        <item x="313"/>
        <item x="320"/>
        <item x="311"/>
        <item x="318"/>
        <item x="314"/>
        <item x="297"/>
        <item x="308"/>
        <item x="326"/>
        <item x="309"/>
        <item x="321"/>
        <item x="283"/>
        <item x="303"/>
        <item x="310"/>
        <item x="327"/>
        <item x="293"/>
        <item x="312"/>
        <item x="328"/>
        <item x="329"/>
        <item x="322"/>
        <item x="324"/>
        <item x="3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6">
        <item x="1"/>
        <item x="2"/>
        <item x="0"/>
        <item x="3"/>
        <item x="4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7">
        <item x="1"/>
        <item x="2"/>
        <item x="3"/>
        <item x="0"/>
        <item x="4"/>
        <item x="5"/>
        <item t="default"/>
      </items>
    </pivotField>
  </pivotFields>
  <rowFields count="1">
    <field x="2"/>
  </rowFields>
  <rowItems count="5">
    <i>
      <x v="27"/>
    </i>
    <i>
      <x v="73"/>
    </i>
    <i>
      <x v="74"/>
    </i>
    <i>
      <x v="112"/>
    </i>
    <i t="grand">
      <x/>
    </i>
  </rowItems>
  <colItems count="1">
    <i/>
  </colItems>
  <pageFields count="2">
    <pageField fld="5" hier="-1"/>
    <pageField fld="0" hier="-1"/>
  </pageFields>
  <dataFields count="1">
    <dataField name="Cuenta de DESCRIPCION" fld="2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BE53CF-6D8A-4D8F-9518-314B2CDFEADF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A3:B9" firstHeaderRow="1" firstDataRow="1" firstDataCol="1" rowPageCount="1" colPageCount="1"/>
  <pivotFields count="61">
    <pivotField axis="axisPage" dataField="1" showAll="0">
      <items count="1272"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m="1" x="1270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m="1" x="1269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0"/>
        <item x="1"/>
        <item x="88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258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2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  <item x="24"/>
        <item x="25"/>
        <item x="26"/>
        <item x="28"/>
        <item x="27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7"/>
        <item x="55"/>
        <item x="56"/>
        <item x="58"/>
        <item x="59"/>
        <item x="60"/>
        <item x="61"/>
        <item x="62"/>
        <item x="64"/>
        <item x="63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9"/>
        <item x="7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19"/>
        <item x="96"/>
        <item x="97"/>
        <item x="98"/>
        <item x="99"/>
        <item x="101"/>
        <item x="102"/>
        <item x="100"/>
        <item x="104"/>
        <item x="103"/>
        <item x="105"/>
        <item x="106"/>
        <item x="108"/>
        <item x="109"/>
        <item x="110"/>
        <item x="107"/>
        <item x="112"/>
        <item x="111"/>
        <item x="115"/>
        <item x="113"/>
        <item x="114"/>
        <item x="116"/>
        <item x="118"/>
        <item x="120"/>
        <item x="119"/>
        <item x="121"/>
        <item x="122"/>
        <item x="123"/>
        <item x="124"/>
        <item x="125"/>
        <item x="126"/>
        <item x="127"/>
        <item x="128"/>
        <item x="129"/>
        <item x="131"/>
        <item x="130"/>
        <item x="132"/>
        <item x="133"/>
        <item x="135"/>
        <item x="134"/>
        <item x="136"/>
        <item x="137"/>
        <item x="138"/>
        <item x="139"/>
        <item x="140"/>
        <item x="117"/>
        <item x="141"/>
        <item x="142"/>
        <item x="143"/>
        <item x="144"/>
        <item x="145"/>
        <item x="146"/>
        <item x="147"/>
        <item x="149"/>
        <item x="148"/>
        <item x="150"/>
        <item x="152"/>
        <item x="151"/>
        <item x="154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1"/>
        <item x="182"/>
        <item x="180"/>
        <item x="183"/>
        <item x="184"/>
        <item x="185"/>
        <item x="186"/>
        <item x="187"/>
        <item x="188"/>
        <item x="190"/>
        <item x="189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m="1" x="229"/>
        <item x="228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31">
        <item x="1"/>
        <item x="6"/>
        <item x="2"/>
        <item x="3"/>
        <item x="5"/>
        <item x="4"/>
        <item x="23"/>
        <item x="7"/>
        <item x="15"/>
        <item x="33"/>
        <item x="11"/>
        <item x="32"/>
        <item x="16"/>
        <item x="12"/>
        <item x="14"/>
        <item x="18"/>
        <item x="17"/>
        <item x="35"/>
        <item x="8"/>
        <item x="13"/>
        <item x="31"/>
        <item x="57"/>
        <item x="24"/>
        <item x="21"/>
        <item x="27"/>
        <item x="20"/>
        <item x="10"/>
        <item x="28"/>
        <item x="9"/>
        <item x="19"/>
        <item x="22"/>
        <item x="44"/>
        <item x="37"/>
        <item x="26"/>
        <item x="25"/>
        <item x="29"/>
        <item x="60"/>
        <item x="30"/>
        <item x="52"/>
        <item x="43"/>
        <item x="42"/>
        <item x="48"/>
        <item x="46"/>
        <item x="34"/>
        <item x="61"/>
        <item x="67"/>
        <item x="56"/>
        <item x="38"/>
        <item x="36"/>
        <item x="40"/>
        <item x="63"/>
        <item x="47"/>
        <item x="51"/>
        <item x="50"/>
        <item x="65"/>
        <item x="49"/>
        <item x="58"/>
        <item x="71"/>
        <item x="78"/>
        <item x="62"/>
        <item x="69"/>
        <item x="53"/>
        <item x="77"/>
        <item x="55"/>
        <item x="54"/>
        <item x="64"/>
        <item x="83"/>
        <item x="68"/>
        <item x="66"/>
        <item x="81"/>
        <item x="84"/>
        <item x="73"/>
        <item x="85"/>
        <item x="94"/>
        <item x="79"/>
        <item x="74"/>
        <item x="70"/>
        <item x="108"/>
        <item x="103"/>
        <item x="72"/>
        <item x="91"/>
        <item x="89"/>
        <item x="112"/>
        <item x="75"/>
        <item x="76"/>
        <item x="88"/>
        <item x="87"/>
        <item x="105"/>
        <item x="90"/>
        <item x="86"/>
        <item x="80"/>
        <item x="95"/>
        <item x="82"/>
        <item x="93"/>
        <item x="97"/>
        <item x="100"/>
        <item x="104"/>
        <item x="114"/>
        <item x="99"/>
        <item x="107"/>
        <item x="98"/>
        <item x="106"/>
        <item x="101"/>
        <item x="110"/>
        <item x="113"/>
        <item x="109"/>
        <item x="102"/>
        <item x="118"/>
        <item x="122"/>
        <item x="115"/>
        <item x="121"/>
        <item x="134"/>
        <item x="117"/>
        <item x="137"/>
        <item x="96"/>
        <item x="119"/>
        <item x="116"/>
        <item x="123"/>
        <item x="124"/>
        <item x="129"/>
        <item x="92"/>
        <item x="132"/>
        <item x="125"/>
        <item x="139"/>
        <item x="135"/>
        <item x="153"/>
        <item x="131"/>
        <item x="128"/>
        <item x="161"/>
        <item x="144"/>
        <item x="130"/>
        <item x="111"/>
        <item x="136"/>
        <item x="127"/>
        <item x="138"/>
        <item x="146"/>
        <item x="142"/>
        <item x="157"/>
        <item x="151"/>
        <item x="120"/>
        <item x="154"/>
        <item x="155"/>
        <item x="133"/>
        <item x="39"/>
        <item x="140"/>
        <item x="160"/>
        <item x="175"/>
        <item x="145"/>
        <item x="147"/>
        <item x="141"/>
        <item x="152"/>
        <item x="143"/>
        <item x="162"/>
        <item x="156"/>
        <item x="166"/>
        <item x="149"/>
        <item x="159"/>
        <item x="180"/>
        <item x="176"/>
        <item x="164"/>
        <item x="169"/>
        <item x="171"/>
        <item x="45"/>
        <item x="181"/>
        <item x="173"/>
        <item x="170"/>
        <item x="167"/>
        <item x="158"/>
        <item x="172"/>
        <item x="183"/>
        <item x="41"/>
        <item x="177"/>
        <item x="192"/>
        <item x="179"/>
        <item x="193"/>
        <item x="194"/>
        <item x="200"/>
        <item x="185"/>
        <item x="186"/>
        <item x="178"/>
        <item x="184"/>
        <item x="59"/>
        <item x="197"/>
        <item x="174"/>
        <item x="199"/>
        <item x="187"/>
        <item x="148"/>
        <item x="188"/>
        <item x="182"/>
        <item x="203"/>
        <item x="202"/>
        <item x="196"/>
        <item x="204"/>
        <item x="208"/>
        <item x="168"/>
        <item x="243"/>
        <item x="198"/>
        <item x="241"/>
        <item x="126"/>
        <item x="190"/>
        <item x="242"/>
        <item x="219"/>
        <item x="165"/>
        <item x="205"/>
        <item x="218"/>
        <item x="189"/>
        <item x="212"/>
        <item x="191"/>
        <item x="213"/>
        <item x="216"/>
        <item x="206"/>
        <item x="209"/>
        <item x="230"/>
        <item x="244"/>
        <item x="210"/>
        <item x="211"/>
        <item x="256"/>
        <item x="217"/>
        <item x="215"/>
        <item x="221"/>
        <item x="220"/>
        <item x="223"/>
        <item x="214"/>
        <item x="195"/>
        <item x="207"/>
        <item x="229"/>
        <item x="222"/>
        <item x="240"/>
        <item x="232"/>
        <item x="235"/>
        <item x="236"/>
        <item x="224"/>
        <item x="271"/>
        <item x="234"/>
        <item x="233"/>
        <item x="163"/>
        <item x="225"/>
        <item x="228"/>
        <item x="227"/>
        <item x="238"/>
        <item x="259"/>
        <item x="201"/>
        <item x="239"/>
        <item x="247"/>
        <item x="245"/>
        <item x="237"/>
        <item x="265"/>
        <item x="262"/>
        <item x="257"/>
        <item x="231"/>
        <item x="260"/>
        <item x="252"/>
        <item x="251"/>
        <item x="276"/>
        <item x="269"/>
        <item x="266"/>
        <item x="248"/>
        <item x="263"/>
        <item x="270"/>
        <item x="275"/>
        <item x="278"/>
        <item x="267"/>
        <item x="255"/>
        <item x="150"/>
        <item x="261"/>
        <item x="246"/>
        <item x="268"/>
        <item x="253"/>
        <item x="288"/>
        <item x="279"/>
        <item x="277"/>
        <item x="291"/>
        <item x="272"/>
        <item x="273"/>
        <item x="285"/>
        <item x="264"/>
        <item x="274"/>
        <item x="286"/>
        <item x="289"/>
        <item x="249"/>
        <item x="281"/>
        <item x="300"/>
        <item x="250"/>
        <item x="292"/>
        <item x="282"/>
        <item x="226"/>
        <item x="287"/>
        <item x="284"/>
        <item x="258"/>
        <item x="0"/>
        <item x="296"/>
        <item x="294"/>
        <item x="306"/>
        <item x="298"/>
        <item x="295"/>
        <item x="302"/>
        <item x="290"/>
        <item x="323"/>
        <item x="280"/>
        <item x="299"/>
        <item x="301"/>
        <item x="305"/>
        <item x="317"/>
        <item x="315"/>
        <item x="304"/>
        <item x="307"/>
        <item x="316"/>
        <item x="319"/>
        <item x="254"/>
        <item x="313"/>
        <item x="320"/>
        <item x="311"/>
        <item x="318"/>
        <item x="314"/>
        <item x="297"/>
        <item x="308"/>
        <item x="326"/>
        <item x="309"/>
        <item x="321"/>
        <item x="283"/>
        <item x="303"/>
        <item x="310"/>
        <item x="327"/>
        <item x="293"/>
        <item x="312"/>
        <item x="328"/>
        <item x="329"/>
        <item x="322"/>
        <item x="324"/>
        <item x="3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7"/>
        <item h="1" x="1"/>
        <item h="1" x="2"/>
        <item h="1" x="3"/>
        <item x="8"/>
        <item x="4"/>
        <item x="5"/>
        <item x="6"/>
        <item h="1" x="0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6">
        <item x="1"/>
        <item x="2"/>
        <item x="0"/>
        <item x="3"/>
        <item x="4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7">
        <item x="1"/>
        <item x="2"/>
        <item x="3"/>
        <item x="0"/>
        <item x="4"/>
        <item x="5"/>
        <item t="default"/>
      </items>
    </pivotField>
  </pivotFields>
  <rowFields count="1">
    <field x="43"/>
  </rowFields>
  <rowItems count="6">
    <i>
      <x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0" hier="-1"/>
  </pageFields>
  <dataFields count="1">
    <dataField name="Cuenta de HP&amp;K" fld="0" subtotal="count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0BD921-A003-4D0D-AD8A-90B90928D40D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3:B6" firstHeaderRow="1" firstDataRow="1" firstDataCol="1" rowPageCount="1" colPageCount="1"/>
  <pivotFields count="61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2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  <item x="24"/>
        <item x="25"/>
        <item x="26"/>
        <item x="28"/>
        <item x="27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7"/>
        <item x="55"/>
        <item x="56"/>
        <item x="58"/>
        <item x="59"/>
        <item x="60"/>
        <item x="61"/>
        <item x="62"/>
        <item x="64"/>
        <item x="63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9"/>
        <item x="7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19"/>
        <item x="96"/>
        <item x="97"/>
        <item x="98"/>
        <item x="99"/>
        <item x="101"/>
        <item x="102"/>
        <item x="100"/>
        <item x="104"/>
        <item x="103"/>
        <item x="105"/>
        <item x="106"/>
        <item x="108"/>
        <item x="109"/>
        <item x="110"/>
        <item x="107"/>
        <item x="112"/>
        <item x="111"/>
        <item x="115"/>
        <item x="113"/>
        <item x="114"/>
        <item x="116"/>
        <item x="118"/>
        <item x="120"/>
        <item x="119"/>
        <item x="121"/>
        <item x="122"/>
        <item x="123"/>
        <item x="124"/>
        <item x="125"/>
        <item x="126"/>
        <item x="127"/>
        <item x="128"/>
        <item x="129"/>
        <item x="131"/>
        <item x="130"/>
        <item x="132"/>
        <item x="133"/>
        <item x="135"/>
        <item x="134"/>
        <item x="136"/>
        <item x="137"/>
        <item x="138"/>
        <item x="139"/>
        <item x="140"/>
        <item x="117"/>
        <item x="141"/>
        <item x="142"/>
        <item x="143"/>
        <item x="144"/>
        <item x="145"/>
        <item x="146"/>
        <item x="147"/>
        <item x="149"/>
        <item x="148"/>
        <item x="150"/>
        <item x="152"/>
        <item x="151"/>
        <item x="154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1"/>
        <item x="182"/>
        <item x="180"/>
        <item x="183"/>
        <item x="184"/>
        <item x="185"/>
        <item x="186"/>
        <item x="187"/>
        <item x="188"/>
        <item x="190"/>
        <item x="189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m="1" x="229"/>
        <item x="228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31">
        <item x="1"/>
        <item x="6"/>
        <item x="2"/>
        <item x="3"/>
        <item x="5"/>
        <item x="4"/>
        <item x="23"/>
        <item x="7"/>
        <item x="15"/>
        <item x="33"/>
        <item x="11"/>
        <item x="32"/>
        <item x="16"/>
        <item x="12"/>
        <item x="14"/>
        <item x="18"/>
        <item x="17"/>
        <item x="35"/>
        <item x="8"/>
        <item x="13"/>
        <item x="31"/>
        <item x="57"/>
        <item x="24"/>
        <item x="21"/>
        <item x="27"/>
        <item x="20"/>
        <item x="10"/>
        <item x="28"/>
        <item x="9"/>
        <item x="19"/>
        <item x="22"/>
        <item x="44"/>
        <item x="37"/>
        <item x="26"/>
        <item x="25"/>
        <item x="29"/>
        <item x="60"/>
        <item x="30"/>
        <item x="52"/>
        <item x="43"/>
        <item x="42"/>
        <item x="48"/>
        <item x="46"/>
        <item x="34"/>
        <item x="61"/>
        <item x="67"/>
        <item x="56"/>
        <item x="38"/>
        <item x="36"/>
        <item x="40"/>
        <item x="63"/>
        <item x="47"/>
        <item x="51"/>
        <item x="50"/>
        <item x="65"/>
        <item x="49"/>
        <item x="58"/>
        <item x="71"/>
        <item x="78"/>
        <item x="62"/>
        <item x="69"/>
        <item x="53"/>
        <item x="77"/>
        <item x="55"/>
        <item x="54"/>
        <item x="64"/>
        <item x="83"/>
        <item x="68"/>
        <item x="66"/>
        <item x="81"/>
        <item x="84"/>
        <item x="73"/>
        <item x="85"/>
        <item x="94"/>
        <item x="79"/>
        <item x="74"/>
        <item x="70"/>
        <item x="108"/>
        <item x="103"/>
        <item x="72"/>
        <item x="91"/>
        <item x="89"/>
        <item x="112"/>
        <item x="75"/>
        <item x="76"/>
        <item x="88"/>
        <item x="87"/>
        <item x="105"/>
        <item x="90"/>
        <item x="86"/>
        <item x="80"/>
        <item x="95"/>
        <item x="82"/>
        <item x="93"/>
        <item x="97"/>
        <item x="100"/>
        <item x="104"/>
        <item x="114"/>
        <item x="99"/>
        <item x="107"/>
        <item x="98"/>
        <item x="106"/>
        <item x="101"/>
        <item x="110"/>
        <item x="113"/>
        <item x="109"/>
        <item x="102"/>
        <item x="118"/>
        <item x="122"/>
        <item x="115"/>
        <item x="121"/>
        <item x="134"/>
        <item x="117"/>
        <item x="137"/>
        <item x="96"/>
        <item x="119"/>
        <item x="116"/>
        <item x="123"/>
        <item x="124"/>
        <item x="129"/>
        <item x="92"/>
        <item x="132"/>
        <item x="125"/>
        <item x="139"/>
        <item x="135"/>
        <item x="153"/>
        <item x="131"/>
        <item x="128"/>
        <item x="161"/>
        <item x="144"/>
        <item x="130"/>
        <item x="111"/>
        <item x="136"/>
        <item x="127"/>
        <item x="138"/>
        <item x="146"/>
        <item x="142"/>
        <item x="157"/>
        <item x="151"/>
        <item x="120"/>
        <item x="154"/>
        <item x="155"/>
        <item x="133"/>
        <item x="39"/>
        <item x="140"/>
        <item x="160"/>
        <item x="175"/>
        <item x="145"/>
        <item x="147"/>
        <item x="141"/>
        <item x="152"/>
        <item x="143"/>
        <item x="162"/>
        <item x="156"/>
        <item x="166"/>
        <item x="149"/>
        <item x="159"/>
        <item x="180"/>
        <item x="176"/>
        <item x="164"/>
        <item x="169"/>
        <item x="171"/>
        <item x="45"/>
        <item x="181"/>
        <item x="173"/>
        <item x="170"/>
        <item x="167"/>
        <item x="158"/>
        <item x="172"/>
        <item x="183"/>
        <item x="41"/>
        <item x="177"/>
        <item x="192"/>
        <item x="179"/>
        <item x="193"/>
        <item x="194"/>
        <item x="200"/>
        <item x="185"/>
        <item x="186"/>
        <item x="178"/>
        <item x="184"/>
        <item x="59"/>
        <item x="197"/>
        <item x="174"/>
        <item x="199"/>
        <item x="187"/>
        <item x="148"/>
        <item x="188"/>
        <item x="182"/>
        <item x="203"/>
        <item x="202"/>
        <item x="196"/>
        <item x="204"/>
        <item x="208"/>
        <item x="168"/>
        <item x="243"/>
        <item x="198"/>
        <item x="241"/>
        <item x="126"/>
        <item x="190"/>
        <item x="242"/>
        <item x="219"/>
        <item x="165"/>
        <item x="205"/>
        <item x="218"/>
        <item x="189"/>
        <item x="212"/>
        <item x="191"/>
        <item x="213"/>
        <item x="216"/>
        <item x="206"/>
        <item x="209"/>
        <item x="230"/>
        <item x="244"/>
        <item x="210"/>
        <item x="211"/>
        <item x="256"/>
        <item x="217"/>
        <item x="215"/>
        <item x="221"/>
        <item x="220"/>
        <item x="223"/>
        <item x="214"/>
        <item x="195"/>
        <item x="207"/>
        <item x="229"/>
        <item x="222"/>
        <item x="240"/>
        <item x="232"/>
        <item x="235"/>
        <item x="236"/>
        <item x="224"/>
        <item x="271"/>
        <item x="234"/>
        <item x="233"/>
        <item x="163"/>
        <item x="225"/>
        <item x="228"/>
        <item x="227"/>
        <item x="238"/>
        <item x="259"/>
        <item x="201"/>
        <item x="239"/>
        <item x="247"/>
        <item x="245"/>
        <item x="237"/>
        <item x="265"/>
        <item x="262"/>
        <item x="257"/>
        <item x="231"/>
        <item x="260"/>
        <item x="252"/>
        <item x="251"/>
        <item x="276"/>
        <item x="269"/>
        <item x="266"/>
        <item x="248"/>
        <item x="263"/>
        <item x="270"/>
        <item x="275"/>
        <item x="278"/>
        <item x="267"/>
        <item x="255"/>
        <item x="150"/>
        <item x="261"/>
        <item x="246"/>
        <item x="268"/>
        <item x="253"/>
        <item x="288"/>
        <item x="279"/>
        <item x="277"/>
        <item x="291"/>
        <item x="272"/>
        <item x="273"/>
        <item x="285"/>
        <item x="264"/>
        <item x="274"/>
        <item x="286"/>
        <item x="289"/>
        <item x="249"/>
        <item x="281"/>
        <item x="300"/>
        <item x="250"/>
        <item x="292"/>
        <item x="282"/>
        <item x="226"/>
        <item x="287"/>
        <item x="284"/>
        <item x="258"/>
        <item x="0"/>
        <item x="296"/>
        <item x="294"/>
        <item x="306"/>
        <item x="298"/>
        <item x="295"/>
        <item x="302"/>
        <item x="290"/>
        <item x="323"/>
        <item x="280"/>
        <item x="299"/>
        <item x="301"/>
        <item x="305"/>
        <item x="317"/>
        <item x="315"/>
        <item x="304"/>
        <item x="307"/>
        <item x="316"/>
        <item x="319"/>
        <item x="254"/>
        <item x="313"/>
        <item x="320"/>
        <item x="311"/>
        <item x="318"/>
        <item x="314"/>
        <item x="297"/>
        <item x="308"/>
        <item x="326"/>
        <item x="309"/>
        <item x="321"/>
        <item x="283"/>
        <item x="303"/>
        <item x="310"/>
        <item x="327"/>
        <item x="293"/>
        <item x="312"/>
        <item x="328"/>
        <item x="329"/>
        <item x="322"/>
        <item x="324"/>
        <item x="3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1">
        <item x="7"/>
        <item h="1" x="1"/>
        <item h="1" x="2"/>
        <item h="1" x="3"/>
        <item x="8"/>
        <item x="4"/>
        <item x="5"/>
        <item x="6"/>
        <item h="1" x="0"/>
        <item h="1" x="9"/>
        <item t="default"/>
      </items>
    </pivotField>
    <pivotField showAll="0"/>
    <pivotField axis="axisRow" showAll="0">
      <items count="13">
        <item h="1" x="5"/>
        <item x="1"/>
        <item h="1" x="3"/>
        <item h="1" x="2"/>
        <item x="4"/>
        <item h="1" x="0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6">
        <item x="1"/>
        <item x="2"/>
        <item x="0"/>
        <item x="3"/>
        <item x="4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7">
        <item x="1"/>
        <item x="2"/>
        <item x="3"/>
        <item x="0"/>
        <item x="4"/>
        <item x="5"/>
        <item t="default"/>
      </items>
    </pivotField>
  </pivotFields>
  <rowFields count="1">
    <field x="45"/>
  </rowFields>
  <rowItems count="3">
    <i>
      <x v="1"/>
    </i>
    <i>
      <x v="4"/>
    </i>
    <i t="grand">
      <x/>
    </i>
  </rowItems>
  <colItems count="1">
    <i/>
  </colItems>
  <pageFields count="1">
    <pageField fld="43" hier="-1"/>
  </pageFields>
  <dataFields count="1">
    <dataField name="Cuenta de HP&amp;K" fld="0" subtotal="count" baseField="0" baseItem="0"/>
  </dataFields>
  <chartFormats count="3"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7">
      <pivotArea type="data" outline="0" fieldPosition="0">
        <references count="2">
          <reference field="4294967294" count="1" selected="0">
            <x v="0"/>
          </reference>
          <reference field="45" count="1" selected="0">
            <x v="1"/>
          </reference>
        </references>
      </pivotArea>
    </chartFormat>
    <chartFormat chart="10" format="8">
      <pivotArea type="data" outline="0" fieldPosition="0">
        <references count="2">
          <reference field="4294967294" count="1" selected="0">
            <x v="0"/>
          </reference>
          <reference field="45" count="1" selected="0">
            <x v="4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ACCF4A-5C17-4F03-9CE5-056C6B78F55B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3:B19" firstHeaderRow="1" firstDataRow="1" firstDataCol="1" rowPageCount="1" colPageCount="1"/>
  <pivotFields count="61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2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  <item x="24"/>
        <item x="25"/>
        <item x="26"/>
        <item x="28"/>
        <item x="27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7"/>
        <item x="55"/>
        <item x="56"/>
        <item x="58"/>
        <item x="59"/>
        <item x="60"/>
        <item x="61"/>
        <item x="62"/>
        <item x="64"/>
        <item x="63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9"/>
        <item x="7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19"/>
        <item x="96"/>
        <item x="97"/>
        <item x="98"/>
        <item x="99"/>
        <item x="101"/>
        <item x="102"/>
        <item x="100"/>
        <item x="104"/>
        <item x="103"/>
        <item x="105"/>
        <item x="106"/>
        <item x="108"/>
        <item x="109"/>
        <item x="110"/>
        <item x="107"/>
        <item x="112"/>
        <item x="111"/>
        <item x="115"/>
        <item x="113"/>
        <item x="114"/>
        <item x="116"/>
        <item x="118"/>
        <item x="120"/>
        <item x="119"/>
        <item x="121"/>
        <item x="122"/>
        <item x="123"/>
        <item x="124"/>
        <item x="125"/>
        <item x="126"/>
        <item x="127"/>
        <item x="128"/>
        <item x="129"/>
        <item x="131"/>
        <item x="130"/>
        <item x="132"/>
        <item x="133"/>
        <item x="135"/>
        <item x="134"/>
        <item x="136"/>
        <item x="137"/>
        <item x="138"/>
        <item x="139"/>
        <item x="140"/>
        <item x="117"/>
        <item x="141"/>
        <item x="142"/>
        <item x="143"/>
        <item x="144"/>
        <item x="145"/>
        <item x="146"/>
        <item x="147"/>
        <item x="149"/>
        <item x="148"/>
        <item x="150"/>
        <item x="152"/>
        <item x="151"/>
        <item x="154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1"/>
        <item x="182"/>
        <item x="180"/>
        <item x="183"/>
        <item x="184"/>
        <item x="185"/>
        <item x="186"/>
        <item x="187"/>
        <item x="188"/>
        <item x="190"/>
        <item x="189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m="1" x="229"/>
        <item x="228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31">
        <item x="1"/>
        <item x="6"/>
        <item x="2"/>
        <item x="3"/>
        <item x="5"/>
        <item x="4"/>
        <item x="23"/>
        <item x="7"/>
        <item x="15"/>
        <item x="33"/>
        <item x="11"/>
        <item x="32"/>
        <item x="16"/>
        <item x="12"/>
        <item x="14"/>
        <item x="18"/>
        <item x="17"/>
        <item x="35"/>
        <item x="8"/>
        <item x="13"/>
        <item x="31"/>
        <item x="57"/>
        <item x="24"/>
        <item x="21"/>
        <item x="27"/>
        <item x="20"/>
        <item x="10"/>
        <item x="28"/>
        <item x="9"/>
        <item x="19"/>
        <item x="22"/>
        <item x="44"/>
        <item x="37"/>
        <item x="26"/>
        <item x="25"/>
        <item x="29"/>
        <item x="60"/>
        <item x="30"/>
        <item x="52"/>
        <item x="43"/>
        <item x="42"/>
        <item x="48"/>
        <item x="46"/>
        <item x="34"/>
        <item x="61"/>
        <item x="67"/>
        <item x="56"/>
        <item x="38"/>
        <item x="36"/>
        <item x="40"/>
        <item x="63"/>
        <item x="47"/>
        <item x="51"/>
        <item x="50"/>
        <item x="65"/>
        <item x="49"/>
        <item x="58"/>
        <item x="71"/>
        <item x="78"/>
        <item x="62"/>
        <item x="69"/>
        <item x="53"/>
        <item x="77"/>
        <item x="55"/>
        <item x="54"/>
        <item x="64"/>
        <item x="83"/>
        <item x="68"/>
        <item x="66"/>
        <item x="81"/>
        <item x="84"/>
        <item x="73"/>
        <item x="85"/>
        <item x="94"/>
        <item x="79"/>
        <item x="74"/>
        <item x="70"/>
        <item x="108"/>
        <item x="103"/>
        <item x="72"/>
        <item x="91"/>
        <item x="89"/>
        <item x="112"/>
        <item x="75"/>
        <item x="76"/>
        <item x="88"/>
        <item x="87"/>
        <item x="105"/>
        <item x="90"/>
        <item x="86"/>
        <item x="80"/>
        <item x="95"/>
        <item x="82"/>
        <item x="93"/>
        <item x="97"/>
        <item x="100"/>
        <item x="104"/>
        <item x="114"/>
        <item x="99"/>
        <item x="107"/>
        <item x="98"/>
        <item x="106"/>
        <item x="101"/>
        <item x="110"/>
        <item x="113"/>
        <item x="109"/>
        <item x="102"/>
        <item x="118"/>
        <item x="122"/>
        <item x="115"/>
        <item x="121"/>
        <item x="134"/>
        <item x="117"/>
        <item x="137"/>
        <item x="96"/>
        <item x="119"/>
        <item x="116"/>
        <item x="123"/>
        <item x="124"/>
        <item x="129"/>
        <item x="92"/>
        <item x="132"/>
        <item x="125"/>
        <item x="139"/>
        <item x="135"/>
        <item x="153"/>
        <item x="131"/>
        <item x="128"/>
        <item x="161"/>
        <item x="144"/>
        <item x="130"/>
        <item x="111"/>
        <item x="136"/>
        <item x="127"/>
        <item x="138"/>
        <item x="146"/>
        <item x="142"/>
        <item x="157"/>
        <item x="151"/>
        <item x="120"/>
        <item x="154"/>
        <item x="155"/>
        <item x="133"/>
        <item x="39"/>
        <item x="140"/>
        <item x="160"/>
        <item x="175"/>
        <item x="145"/>
        <item x="147"/>
        <item x="141"/>
        <item x="152"/>
        <item x="143"/>
        <item x="162"/>
        <item x="156"/>
        <item x="166"/>
        <item x="149"/>
        <item x="159"/>
        <item x="180"/>
        <item x="176"/>
        <item x="164"/>
        <item x="169"/>
        <item x="171"/>
        <item x="45"/>
        <item x="181"/>
        <item x="173"/>
        <item x="170"/>
        <item x="167"/>
        <item x="158"/>
        <item x="172"/>
        <item x="183"/>
        <item x="41"/>
        <item x="177"/>
        <item x="192"/>
        <item x="179"/>
        <item x="193"/>
        <item x="194"/>
        <item x="200"/>
        <item x="185"/>
        <item x="186"/>
        <item x="178"/>
        <item x="184"/>
        <item x="59"/>
        <item x="197"/>
        <item x="174"/>
        <item x="199"/>
        <item x="187"/>
        <item x="148"/>
        <item x="188"/>
        <item x="182"/>
        <item x="203"/>
        <item x="202"/>
        <item x="196"/>
        <item x="204"/>
        <item x="208"/>
        <item x="168"/>
        <item x="243"/>
        <item x="198"/>
        <item x="241"/>
        <item x="126"/>
        <item x="190"/>
        <item x="242"/>
        <item x="219"/>
        <item x="165"/>
        <item x="205"/>
        <item x="218"/>
        <item x="189"/>
        <item x="212"/>
        <item x="191"/>
        <item x="213"/>
        <item x="216"/>
        <item x="206"/>
        <item x="209"/>
        <item x="230"/>
        <item x="244"/>
        <item x="210"/>
        <item x="211"/>
        <item x="256"/>
        <item x="217"/>
        <item x="215"/>
        <item x="221"/>
        <item x="220"/>
        <item x="223"/>
        <item x="214"/>
        <item x="195"/>
        <item x="207"/>
        <item x="229"/>
        <item x="222"/>
        <item x="240"/>
        <item x="232"/>
        <item x="235"/>
        <item x="236"/>
        <item x="224"/>
        <item x="271"/>
        <item x="234"/>
        <item x="233"/>
        <item x="163"/>
        <item x="225"/>
        <item x="228"/>
        <item x="227"/>
        <item x="238"/>
        <item x="259"/>
        <item x="201"/>
        <item x="239"/>
        <item x="247"/>
        <item x="245"/>
        <item x="237"/>
        <item x="265"/>
        <item x="262"/>
        <item x="257"/>
        <item x="231"/>
        <item x="260"/>
        <item x="252"/>
        <item x="251"/>
        <item x="276"/>
        <item x="269"/>
        <item x="266"/>
        <item x="248"/>
        <item x="263"/>
        <item x="270"/>
        <item x="275"/>
        <item x="278"/>
        <item x="267"/>
        <item x="255"/>
        <item x="150"/>
        <item x="261"/>
        <item x="246"/>
        <item x="268"/>
        <item x="253"/>
        <item x="288"/>
        <item x="279"/>
        <item x="277"/>
        <item x="291"/>
        <item x="272"/>
        <item x="273"/>
        <item x="285"/>
        <item x="264"/>
        <item x="274"/>
        <item x="286"/>
        <item x="289"/>
        <item x="249"/>
        <item x="281"/>
        <item x="300"/>
        <item x="250"/>
        <item x="292"/>
        <item x="282"/>
        <item x="226"/>
        <item x="287"/>
        <item x="284"/>
        <item x="258"/>
        <item x="0"/>
        <item x="296"/>
        <item x="294"/>
        <item x="306"/>
        <item x="298"/>
        <item x="295"/>
        <item x="302"/>
        <item x="290"/>
        <item x="323"/>
        <item x="280"/>
        <item x="299"/>
        <item x="301"/>
        <item x="305"/>
        <item x="317"/>
        <item x="315"/>
        <item x="304"/>
        <item x="307"/>
        <item x="316"/>
        <item x="319"/>
        <item x="254"/>
        <item x="313"/>
        <item x="320"/>
        <item x="311"/>
        <item x="318"/>
        <item x="314"/>
        <item x="297"/>
        <item x="308"/>
        <item x="326"/>
        <item x="309"/>
        <item x="321"/>
        <item x="283"/>
        <item x="303"/>
        <item x="310"/>
        <item x="327"/>
        <item x="293"/>
        <item x="312"/>
        <item x="328"/>
        <item x="329"/>
        <item x="322"/>
        <item x="324"/>
        <item x="3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7"/>
        <item x="1"/>
        <item x="2"/>
        <item x="3"/>
        <item x="8"/>
        <item x="4"/>
        <item x="5"/>
        <item x="6"/>
        <item x="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h="1" x="2"/>
        <item h="1" x="3"/>
        <item h="1" sd="0" x="4"/>
        <item h="1" x="0"/>
        <item h="1" x="5"/>
        <item t="default"/>
      </items>
    </pivotField>
    <pivotField axis="axisRow" showAll="0">
      <items count="6">
        <item h="1" sd="0" x="1"/>
        <item x="2"/>
        <item h="1" x="0"/>
        <item x="3"/>
        <item h="1" x="4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7">
        <item x="1"/>
        <item x="2"/>
        <item x="3"/>
        <item x="0"/>
        <item x="4"/>
        <item x="5"/>
        <item t="default"/>
      </items>
    </pivotField>
  </pivotFields>
  <rowFields count="3">
    <field x="57"/>
    <field x="55"/>
    <field x="35"/>
  </rowFields>
  <rowItems count="16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t="grand">
      <x/>
    </i>
  </rowItems>
  <colItems count="1">
    <i/>
  </colItems>
  <pageFields count="1">
    <pageField fld="43" hier="-1"/>
  </pageFields>
  <dataFields count="1">
    <dataField name="Cuenta de HP&amp;K" fld="0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B9159D-8E56-4D95-9F91-64DB53B6C7C1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3:B29" firstHeaderRow="1" firstDataRow="1" firstDataCol="1" rowPageCount="1" colPageCount="1"/>
  <pivotFields count="61">
    <pivotField dataField="1" showAll="0"/>
    <pivotField showAll="0"/>
    <pivotField showAll="0"/>
    <pivotField showAll="0"/>
    <pivotField showAll="0"/>
    <pivotField axis="axisRow" showAll="0">
      <items count="95">
        <item x="11"/>
        <item x="49"/>
        <item x="35"/>
        <item x="52"/>
        <item x="21"/>
        <item x="31"/>
        <item x="30"/>
        <item x="47"/>
        <item x="56"/>
        <item x="22"/>
        <item x="1"/>
        <item x="64"/>
        <item x="16"/>
        <item x="0"/>
        <item x="51"/>
        <item x="55"/>
        <item x="37"/>
        <item x="61"/>
        <item x="17"/>
        <item x="15"/>
        <item x="48"/>
        <item x="7"/>
        <item x="2"/>
        <item x="38"/>
        <item x="20"/>
        <item x="9"/>
        <item x="53"/>
        <item x="6"/>
        <item x="13"/>
        <item x="62"/>
        <item x="3"/>
        <item x="60"/>
        <item x="23"/>
        <item x="33"/>
        <item x="4"/>
        <item x="54"/>
        <item x="25"/>
        <item x="18"/>
        <item x="36"/>
        <item x="27"/>
        <item x="12"/>
        <item x="34"/>
        <item x="63"/>
        <item x="8"/>
        <item x="5"/>
        <item x="10"/>
        <item x="43"/>
        <item x="42"/>
        <item x="28"/>
        <item x="24"/>
        <item x="58"/>
        <item x="26"/>
        <item x="50"/>
        <item x="65"/>
        <item x="44"/>
        <item x="14"/>
        <item x="46"/>
        <item x="59"/>
        <item x="29"/>
        <item x="45"/>
        <item x="19"/>
        <item x="66"/>
        <item x="39"/>
        <item x="40"/>
        <item x="41"/>
        <item x="32"/>
        <item x="57"/>
        <item x="67"/>
        <item x="68"/>
        <item x="69"/>
        <item x="70"/>
        <item x="71"/>
        <item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2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  <item x="24"/>
        <item x="25"/>
        <item x="26"/>
        <item x="28"/>
        <item x="27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7"/>
        <item x="55"/>
        <item x="56"/>
        <item x="58"/>
        <item x="59"/>
        <item x="60"/>
        <item x="61"/>
        <item x="62"/>
        <item x="64"/>
        <item x="63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9"/>
        <item x="7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19"/>
        <item x="96"/>
        <item x="97"/>
        <item x="98"/>
        <item x="99"/>
        <item x="101"/>
        <item x="102"/>
        <item x="100"/>
        <item x="104"/>
        <item x="103"/>
        <item x="105"/>
        <item x="106"/>
        <item x="108"/>
        <item x="109"/>
        <item x="110"/>
        <item x="107"/>
        <item x="112"/>
        <item x="111"/>
        <item x="115"/>
        <item x="113"/>
        <item x="114"/>
        <item x="116"/>
        <item x="118"/>
        <item x="120"/>
        <item x="119"/>
        <item x="121"/>
        <item x="122"/>
        <item x="123"/>
        <item x="124"/>
        <item x="125"/>
        <item x="126"/>
        <item x="127"/>
        <item x="128"/>
        <item x="129"/>
        <item x="131"/>
        <item x="130"/>
        <item x="132"/>
        <item x="133"/>
        <item x="135"/>
        <item x="134"/>
        <item x="136"/>
        <item x="137"/>
        <item x="138"/>
        <item x="139"/>
        <item x="140"/>
        <item x="117"/>
        <item x="141"/>
        <item x="142"/>
        <item x="143"/>
        <item x="144"/>
        <item x="145"/>
        <item x="146"/>
        <item x="147"/>
        <item x="149"/>
        <item x="148"/>
        <item x="150"/>
        <item x="152"/>
        <item x="151"/>
        <item x="154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1"/>
        <item x="182"/>
        <item x="180"/>
        <item x="183"/>
        <item x="184"/>
        <item x="185"/>
        <item x="186"/>
        <item x="187"/>
        <item x="188"/>
        <item x="190"/>
        <item x="189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m="1" x="229"/>
        <item x="228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31">
        <item x="1"/>
        <item x="6"/>
        <item x="2"/>
        <item x="3"/>
        <item x="5"/>
        <item x="4"/>
        <item x="23"/>
        <item x="7"/>
        <item x="15"/>
        <item x="33"/>
        <item x="11"/>
        <item x="32"/>
        <item x="16"/>
        <item x="12"/>
        <item x="14"/>
        <item x="18"/>
        <item x="17"/>
        <item x="35"/>
        <item x="8"/>
        <item x="13"/>
        <item x="31"/>
        <item x="57"/>
        <item x="24"/>
        <item x="21"/>
        <item x="27"/>
        <item x="20"/>
        <item x="10"/>
        <item x="28"/>
        <item x="9"/>
        <item x="19"/>
        <item x="22"/>
        <item x="44"/>
        <item x="37"/>
        <item x="26"/>
        <item x="25"/>
        <item x="29"/>
        <item x="60"/>
        <item x="30"/>
        <item x="52"/>
        <item x="43"/>
        <item x="42"/>
        <item x="48"/>
        <item x="46"/>
        <item x="34"/>
        <item x="61"/>
        <item x="67"/>
        <item x="56"/>
        <item x="38"/>
        <item x="36"/>
        <item x="40"/>
        <item x="63"/>
        <item x="47"/>
        <item x="51"/>
        <item x="50"/>
        <item x="65"/>
        <item x="49"/>
        <item x="58"/>
        <item x="71"/>
        <item x="78"/>
        <item x="62"/>
        <item x="69"/>
        <item x="53"/>
        <item x="77"/>
        <item x="55"/>
        <item x="54"/>
        <item x="64"/>
        <item x="83"/>
        <item x="68"/>
        <item x="66"/>
        <item x="81"/>
        <item x="84"/>
        <item x="73"/>
        <item x="85"/>
        <item x="94"/>
        <item x="79"/>
        <item x="74"/>
        <item x="70"/>
        <item x="108"/>
        <item x="103"/>
        <item x="72"/>
        <item x="91"/>
        <item x="89"/>
        <item x="112"/>
        <item x="75"/>
        <item x="76"/>
        <item x="88"/>
        <item x="87"/>
        <item x="105"/>
        <item x="90"/>
        <item x="86"/>
        <item x="80"/>
        <item x="95"/>
        <item x="82"/>
        <item x="93"/>
        <item x="97"/>
        <item x="100"/>
        <item x="104"/>
        <item x="114"/>
        <item x="99"/>
        <item x="107"/>
        <item x="98"/>
        <item x="106"/>
        <item x="101"/>
        <item x="110"/>
        <item x="113"/>
        <item x="109"/>
        <item x="102"/>
        <item x="118"/>
        <item x="122"/>
        <item x="115"/>
        <item x="121"/>
        <item x="134"/>
        <item x="117"/>
        <item x="137"/>
        <item x="96"/>
        <item x="119"/>
        <item x="116"/>
        <item x="123"/>
        <item x="124"/>
        <item x="129"/>
        <item x="92"/>
        <item x="132"/>
        <item x="125"/>
        <item x="139"/>
        <item x="135"/>
        <item x="153"/>
        <item x="131"/>
        <item x="128"/>
        <item x="161"/>
        <item x="144"/>
        <item x="130"/>
        <item x="111"/>
        <item x="136"/>
        <item x="127"/>
        <item x="138"/>
        <item x="146"/>
        <item x="142"/>
        <item x="157"/>
        <item x="151"/>
        <item x="120"/>
        <item x="154"/>
        <item x="155"/>
        <item x="133"/>
        <item x="39"/>
        <item x="140"/>
        <item x="160"/>
        <item x="175"/>
        <item x="145"/>
        <item x="147"/>
        <item x="141"/>
        <item x="152"/>
        <item x="143"/>
        <item x="162"/>
        <item x="156"/>
        <item x="166"/>
        <item x="149"/>
        <item x="159"/>
        <item x="180"/>
        <item x="176"/>
        <item x="164"/>
        <item x="169"/>
        <item x="171"/>
        <item x="45"/>
        <item x="181"/>
        <item x="173"/>
        <item x="170"/>
        <item x="167"/>
        <item x="158"/>
        <item x="172"/>
        <item x="183"/>
        <item x="41"/>
        <item x="177"/>
        <item x="192"/>
        <item x="179"/>
        <item x="193"/>
        <item x="194"/>
        <item x="200"/>
        <item x="185"/>
        <item x="186"/>
        <item x="178"/>
        <item x="184"/>
        <item x="59"/>
        <item x="197"/>
        <item x="174"/>
        <item x="199"/>
        <item x="187"/>
        <item x="148"/>
        <item x="188"/>
        <item x="182"/>
        <item x="203"/>
        <item x="202"/>
        <item x="196"/>
        <item x="204"/>
        <item x="208"/>
        <item x="168"/>
        <item x="243"/>
        <item x="198"/>
        <item x="241"/>
        <item x="126"/>
        <item x="190"/>
        <item x="242"/>
        <item x="219"/>
        <item x="165"/>
        <item x="205"/>
        <item x="218"/>
        <item x="189"/>
        <item x="212"/>
        <item x="191"/>
        <item x="213"/>
        <item x="216"/>
        <item x="206"/>
        <item x="209"/>
        <item x="230"/>
        <item x="244"/>
        <item x="210"/>
        <item x="211"/>
        <item x="256"/>
        <item x="217"/>
        <item x="215"/>
        <item x="221"/>
        <item x="220"/>
        <item x="223"/>
        <item x="214"/>
        <item x="195"/>
        <item x="207"/>
        <item x="229"/>
        <item x="222"/>
        <item x="240"/>
        <item x="232"/>
        <item x="235"/>
        <item x="236"/>
        <item x="224"/>
        <item x="271"/>
        <item x="234"/>
        <item x="233"/>
        <item x="163"/>
        <item x="225"/>
        <item x="228"/>
        <item x="227"/>
        <item x="238"/>
        <item x="259"/>
        <item x="201"/>
        <item x="239"/>
        <item x="247"/>
        <item x="245"/>
        <item x="237"/>
        <item x="265"/>
        <item x="262"/>
        <item x="257"/>
        <item x="231"/>
        <item x="260"/>
        <item x="252"/>
        <item x="251"/>
        <item x="276"/>
        <item x="269"/>
        <item x="266"/>
        <item x="248"/>
        <item x="263"/>
        <item x="270"/>
        <item x="275"/>
        <item x="278"/>
        <item x="267"/>
        <item x="255"/>
        <item x="150"/>
        <item x="261"/>
        <item x="246"/>
        <item x="268"/>
        <item x="253"/>
        <item x="288"/>
        <item x="279"/>
        <item x="277"/>
        <item x="291"/>
        <item x="272"/>
        <item x="273"/>
        <item x="285"/>
        <item x="264"/>
        <item x="274"/>
        <item x="286"/>
        <item x="289"/>
        <item x="249"/>
        <item x="281"/>
        <item x="300"/>
        <item x="250"/>
        <item x="292"/>
        <item x="282"/>
        <item x="226"/>
        <item x="287"/>
        <item x="284"/>
        <item x="258"/>
        <item x="296"/>
        <item x="0"/>
        <item x="294"/>
        <item x="306"/>
        <item x="298"/>
        <item x="295"/>
        <item x="302"/>
        <item x="290"/>
        <item x="323"/>
        <item x="280"/>
        <item x="299"/>
        <item x="301"/>
        <item x="305"/>
        <item x="317"/>
        <item x="315"/>
        <item x="304"/>
        <item x="307"/>
        <item x="316"/>
        <item x="319"/>
        <item x="254"/>
        <item x="313"/>
        <item x="320"/>
        <item x="311"/>
        <item x="318"/>
        <item x="314"/>
        <item x="297"/>
        <item x="308"/>
        <item x="326"/>
        <item x="309"/>
        <item x="321"/>
        <item x="283"/>
        <item x="303"/>
        <item x="310"/>
        <item x="327"/>
        <item x="293"/>
        <item x="312"/>
        <item x="328"/>
        <item x="329"/>
        <item x="322"/>
        <item x="324"/>
        <item x="3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1">
        <item x="7"/>
        <item h="1" x="1"/>
        <item h="1" x="2"/>
        <item h="1" x="3"/>
        <item x="8"/>
        <item x="4"/>
        <item x="5"/>
        <item x="6"/>
        <item h="1" x="0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1"/>
        <item x="2"/>
        <item x="0"/>
        <item x="3"/>
        <item x="4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7">
        <item x="1"/>
        <item x="2"/>
        <item x="3"/>
        <item x="0"/>
        <item x="4"/>
        <item x="5"/>
        <item t="default"/>
      </items>
    </pivotField>
  </pivotFields>
  <rowFields count="1">
    <field x="5"/>
  </rowFields>
  <rowItems count="26">
    <i>
      <x/>
    </i>
    <i>
      <x v="12"/>
    </i>
    <i>
      <x v="13"/>
    </i>
    <i>
      <x v="15"/>
    </i>
    <i>
      <x v="18"/>
    </i>
    <i>
      <x v="21"/>
    </i>
    <i>
      <x v="22"/>
    </i>
    <i>
      <x v="25"/>
    </i>
    <i>
      <x v="27"/>
    </i>
    <i>
      <x v="28"/>
    </i>
    <i>
      <x v="30"/>
    </i>
    <i>
      <x v="34"/>
    </i>
    <i>
      <x v="37"/>
    </i>
    <i>
      <x v="39"/>
    </i>
    <i>
      <x v="43"/>
    </i>
    <i>
      <x v="44"/>
    </i>
    <i>
      <x v="45"/>
    </i>
    <i>
      <x v="46"/>
    </i>
    <i>
      <x v="51"/>
    </i>
    <i>
      <x v="52"/>
    </i>
    <i>
      <x v="53"/>
    </i>
    <i>
      <x v="54"/>
    </i>
    <i>
      <x v="58"/>
    </i>
    <i>
      <x v="60"/>
    </i>
    <i>
      <x v="68"/>
    </i>
    <i t="grand">
      <x/>
    </i>
  </rowItems>
  <colItems count="1">
    <i/>
  </colItems>
  <pageFields count="1">
    <pageField fld="43" hier="-1"/>
  </pageFields>
  <dataFields count="1">
    <dataField name="Cuenta de HP&amp;K" fld="0" subtotal="count" baseField="0" baseItem="0"/>
  </dataFields>
  <chartFormats count="1"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8E69E8-CC38-48E0-841A-7552EF69CA98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4">
  <location ref="A3:B19" firstHeaderRow="1" firstDataRow="1" firstDataCol="1"/>
  <pivotFields count="61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14" showAll="0">
      <items count="2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  <item x="24"/>
        <item x="25"/>
        <item x="26"/>
        <item x="28"/>
        <item x="27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7"/>
        <item x="55"/>
        <item x="56"/>
        <item x="58"/>
        <item x="59"/>
        <item x="60"/>
        <item x="61"/>
        <item x="62"/>
        <item x="64"/>
        <item x="63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9"/>
        <item x="7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19"/>
        <item x="96"/>
        <item x="97"/>
        <item x="98"/>
        <item x="99"/>
        <item x="101"/>
        <item x="102"/>
        <item x="100"/>
        <item x="104"/>
        <item x="103"/>
        <item x="105"/>
        <item x="106"/>
        <item x="108"/>
        <item x="109"/>
        <item x="110"/>
        <item x="107"/>
        <item x="112"/>
        <item x="111"/>
        <item x="115"/>
        <item x="113"/>
        <item x="114"/>
        <item x="116"/>
        <item x="118"/>
        <item x="120"/>
        <item x="119"/>
        <item x="121"/>
        <item x="122"/>
        <item x="123"/>
        <item x="124"/>
        <item x="125"/>
        <item x="126"/>
        <item x="127"/>
        <item x="128"/>
        <item x="129"/>
        <item x="131"/>
        <item x="130"/>
        <item x="132"/>
        <item x="133"/>
        <item x="135"/>
        <item x="134"/>
        <item x="136"/>
        <item x="137"/>
        <item x="138"/>
        <item x="139"/>
        <item x="140"/>
        <item x="117"/>
        <item x="141"/>
        <item x="142"/>
        <item x="143"/>
        <item x="144"/>
        <item x="145"/>
        <item x="146"/>
        <item x="147"/>
        <item x="149"/>
        <item x="148"/>
        <item x="150"/>
        <item x="152"/>
        <item x="151"/>
        <item x="154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1"/>
        <item x="182"/>
        <item x="180"/>
        <item x="183"/>
        <item x="184"/>
        <item x="185"/>
        <item x="186"/>
        <item x="187"/>
        <item x="188"/>
        <item x="190"/>
        <item x="189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m="1" x="229"/>
        <item x="228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31">
        <item x="1"/>
        <item x="6"/>
        <item x="2"/>
        <item x="3"/>
        <item x="5"/>
        <item x="4"/>
        <item x="23"/>
        <item x="7"/>
        <item x="15"/>
        <item x="33"/>
        <item x="11"/>
        <item x="32"/>
        <item x="16"/>
        <item x="12"/>
        <item x="14"/>
        <item x="18"/>
        <item x="17"/>
        <item x="35"/>
        <item x="8"/>
        <item x="13"/>
        <item x="31"/>
        <item x="57"/>
        <item x="24"/>
        <item x="21"/>
        <item x="27"/>
        <item x="20"/>
        <item x="10"/>
        <item x="28"/>
        <item x="9"/>
        <item x="19"/>
        <item x="22"/>
        <item x="44"/>
        <item x="37"/>
        <item x="26"/>
        <item x="25"/>
        <item x="29"/>
        <item x="60"/>
        <item x="30"/>
        <item x="52"/>
        <item x="43"/>
        <item x="42"/>
        <item x="48"/>
        <item x="46"/>
        <item x="34"/>
        <item x="61"/>
        <item x="67"/>
        <item x="56"/>
        <item x="38"/>
        <item x="36"/>
        <item x="40"/>
        <item x="63"/>
        <item x="47"/>
        <item x="51"/>
        <item x="50"/>
        <item x="65"/>
        <item x="49"/>
        <item x="58"/>
        <item x="71"/>
        <item x="78"/>
        <item x="62"/>
        <item x="69"/>
        <item x="53"/>
        <item x="77"/>
        <item x="55"/>
        <item x="54"/>
        <item x="64"/>
        <item x="83"/>
        <item x="68"/>
        <item x="66"/>
        <item x="81"/>
        <item x="84"/>
        <item x="73"/>
        <item x="85"/>
        <item x="94"/>
        <item x="79"/>
        <item x="74"/>
        <item x="70"/>
        <item x="108"/>
        <item x="103"/>
        <item x="72"/>
        <item x="91"/>
        <item x="89"/>
        <item x="112"/>
        <item x="75"/>
        <item x="76"/>
        <item x="88"/>
        <item x="87"/>
        <item x="105"/>
        <item x="90"/>
        <item x="86"/>
        <item x="80"/>
        <item x="95"/>
        <item x="82"/>
        <item x="93"/>
        <item x="97"/>
        <item x="100"/>
        <item x="104"/>
        <item x="114"/>
        <item x="99"/>
        <item x="107"/>
        <item x="98"/>
        <item x="106"/>
        <item x="101"/>
        <item x="110"/>
        <item x="113"/>
        <item x="109"/>
        <item x="102"/>
        <item x="118"/>
        <item x="122"/>
        <item x="115"/>
        <item x="121"/>
        <item x="134"/>
        <item x="117"/>
        <item x="137"/>
        <item x="96"/>
        <item x="119"/>
        <item x="116"/>
        <item x="123"/>
        <item x="124"/>
        <item x="129"/>
        <item x="92"/>
        <item x="132"/>
        <item x="125"/>
        <item x="139"/>
        <item x="135"/>
        <item x="153"/>
        <item x="131"/>
        <item x="128"/>
        <item x="161"/>
        <item x="144"/>
        <item x="130"/>
        <item x="111"/>
        <item x="136"/>
        <item x="127"/>
        <item x="138"/>
        <item x="146"/>
        <item x="142"/>
        <item x="157"/>
        <item x="151"/>
        <item x="120"/>
        <item x="154"/>
        <item x="155"/>
        <item x="133"/>
        <item x="39"/>
        <item x="140"/>
        <item x="160"/>
        <item x="175"/>
        <item x="145"/>
        <item x="147"/>
        <item x="141"/>
        <item x="152"/>
        <item x="143"/>
        <item x="162"/>
        <item x="156"/>
        <item x="166"/>
        <item x="149"/>
        <item x="159"/>
        <item x="180"/>
        <item x="176"/>
        <item x="164"/>
        <item x="169"/>
        <item x="171"/>
        <item x="45"/>
        <item x="181"/>
        <item x="173"/>
        <item x="170"/>
        <item x="167"/>
        <item x="158"/>
        <item x="172"/>
        <item x="183"/>
        <item x="41"/>
        <item x="177"/>
        <item x="192"/>
        <item x="179"/>
        <item x="193"/>
        <item x="194"/>
        <item x="200"/>
        <item x="185"/>
        <item x="186"/>
        <item x="178"/>
        <item x="184"/>
        <item x="59"/>
        <item x="197"/>
        <item x="174"/>
        <item x="199"/>
        <item x="187"/>
        <item x="148"/>
        <item x="188"/>
        <item x="182"/>
        <item x="203"/>
        <item x="202"/>
        <item x="196"/>
        <item x="204"/>
        <item x="208"/>
        <item x="168"/>
        <item x="243"/>
        <item x="198"/>
        <item x="241"/>
        <item x="126"/>
        <item x="190"/>
        <item x="242"/>
        <item x="219"/>
        <item x="165"/>
        <item x="205"/>
        <item x="218"/>
        <item x="189"/>
        <item x="212"/>
        <item x="191"/>
        <item x="213"/>
        <item x="216"/>
        <item x="206"/>
        <item x="209"/>
        <item x="230"/>
        <item x="244"/>
        <item x="210"/>
        <item x="211"/>
        <item x="256"/>
        <item x="217"/>
        <item x="215"/>
        <item x="221"/>
        <item x="220"/>
        <item x="223"/>
        <item x="214"/>
        <item x="195"/>
        <item x="207"/>
        <item x="229"/>
        <item x="222"/>
        <item x="240"/>
        <item x="232"/>
        <item x="235"/>
        <item x="236"/>
        <item x="224"/>
        <item x="271"/>
        <item x="234"/>
        <item x="233"/>
        <item x="163"/>
        <item x="225"/>
        <item x="228"/>
        <item x="227"/>
        <item x="238"/>
        <item x="259"/>
        <item x="201"/>
        <item x="239"/>
        <item x="247"/>
        <item x="245"/>
        <item x="237"/>
        <item x="265"/>
        <item x="262"/>
        <item x="257"/>
        <item x="231"/>
        <item x="260"/>
        <item x="252"/>
        <item x="251"/>
        <item x="276"/>
        <item x="269"/>
        <item x="266"/>
        <item x="248"/>
        <item x="263"/>
        <item x="270"/>
        <item x="275"/>
        <item x="278"/>
        <item x="267"/>
        <item x="255"/>
        <item x="150"/>
        <item x="261"/>
        <item x="246"/>
        <item x="268"/>
        <item x="253"/>
        <item x="288"/>
        <item x="279"/>
        <item x="277"/>
        <item x="291"/>
        <item x="272"/>
        <item x="273"/>
        <item x="285"/>
        <item x="264"/>
        <item x="274"/>
        <item x="286"/>
        <item x="289"/>
        <item x="249"/>
        <item x="281"/>
        <item x="300"/>
        <item x="250"/>
        <item x="292"/>
        <item x="282"/>
        <item x="226"/>
        <item x="287"/>
        <item x="284"/>
        <item x="258"/>
        <item x="296"/>
        <item x="0"/>
        <item x="294"/>
        <item x="306"/>
        <item x="298"/>
        <item x="295"/>
        <item x="302"/>
        <item x="290"/>
        <item x="323"/>
        <item x="280"/>
        <item x="299"/>
        <item x="301"/>
        <item x="305"/>
        <item x="317"/>
        <item x="315"/>
        <item x="304"/>
        <item x="307"/>
        <item x="316"/>
        <item x="319"/>
        <item x="254"/>
        <item x="313"/>
        <item x="320"/>
        <item x="311"/>
        <item x="318"/>
        <item x="314"/>
        <item x="297"/>
        <item x="308"/>
        <item x="326"/>
        <item x="309"/>
        <item x="321"/>
        <item x="283"/>
        <item x="303"/>
        <item x="310"/>
        <item x="327"/>
        <item x="293"/>
        <item x="312"/>
        <item x="328"/>
        <item x="329"/>
        <item x="322"/>
        <item x="324"/>
        <item x="3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1"/>
        <item x="2"/>
        <item x="0"/>
        <item x="3"/>
        <item x="4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7">
        <item h="1" sd="0" x="1"/>
        <item h="1" sd="0" x="2"/>
        <item x="3"/>
        <item h="1" x="0"/>
        <item x="4"/>
        <item h="1" x="5"/>
        <item t="default"/>
      </items>
    </pivotField>
  </pivotFields>
  <rowFields count="3">
    <field x="60"/>
    <field x="58"/>
    <field x="23"/>
  </rowFields>
  <rowItems count="16"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"/>
    </i>
    <i t="grand">
      <x/>
    </i>
  </rowItems>
  <colItems count="1">
    <i/>
  </colItems>
  <dataFields count="1">
    <dataField name="Cuenta de HP&amp;K" fld="0" subtotal="count" baseField="0" baseItem="0"/>
  </dataFields>
  <chartFormats count="1"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339964-8CBF-4D6A-9558-393A0C98427B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A3:B8" firstHeaderRow="1" firstDataRow="1" firstDataCol="1" rowPageCount="1" colPageCount="1"/>
  <pivotFields count="61">
    <pivotField showAll="0" avgSubtotal="1"/>
    <pivotField axis="axisRow" showAll="0">
      <items count="30">
        <item x="1"/>
        <item x="0"/>
        <item x="6"/>
        <item x="4"/>
        <item x="9"/>
        <item x="7"/>
        <item x="8"/>
        <item x="3"/>
        <item x="5"/>
        <item x="2"/>
        <item x="10"/>
        <item x="13"/>
        <item x="11"/>
        <item x="12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2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  <item x="24"/>
        <item x="25"/>
        <item x="26"/>
        <item x="28"/>
        <item x="27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7"/>
        <item x="55"/>
        <item x="56"/>
        <item x="58"/>
        <item x="59"/>
        <item x="60"/>
        <item x="61"/>
        <item x="62"/>
        <item x="64"/>
        <item x="63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9"/>
        <item x="7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19"/>
        <item x="96"/>
        <item x="97"/>
        <item x="98"/>
        <item x="99"/>
        <item x="101"/>
        <item x="102"/>
        <item x="100"/>
        <item x="104"/>
        <item x="103"/>
        <item x="105"/>
        <item x="106"/>
        <item x="108"/>
        <item x="109"/>
        <item x="110"/>
        <item x="107"/>
        <item x="112"/>
        <item x="111"/>
        <item x="115"/>
        <item x="113"/>
        <item x="114"/>
        <item x="116"/>
        <item x="118"/>
        <item x="120"/>
        <item x="119"/>
        <item x="121"/>
        <item x="122"/>
        <item x="123"/>
        <item x="124"/>
        <item x="125"/>
        <item x="126"/>
        <item x="127"/>
        <item x="128"/>
        <item x="129"/>
        <item x="131"/>
        <item x="130"/>
        <item x="132"/>
        <item x="133"/>
        <item x="135"/>
        <item x="134"/>
        <item x="136"/>
        <item x="137"/>
        <item x="138"/>
        <item x="139"/>
        <item x="140"/>
        <item x="117"/>
        <item x="141"/>
        <item x="142"/>
        <item x="143"/>
        <item x="144"/>
        <item x="145"/>
        <item x="146"/>
        <item x="147"/>
        <item x="149"/>
        <item x="148"/>
        <item x="150"/>
        <item x="152"/>
        <item x="151"/>
        <item x="154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1"/>
        <item x="182"/>
        <item x="180"/>
        <item x="183"/>
        <item x="184"/>
        <item x="185"/>
        <item x="186"/>
        <item x="187"/>
        <item x="188"/>
        <item x="190"/>
        <item x="189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m="1" x="229"/>
        <item x="228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31">
        <item x="1"/>
        <item x="6"/>
        <item x="2"/>
        <item x="3"/>
        <item x="5"/>
        <item x="4"/>
        <item x="23"/>
        <item x="7"/>
        <item x="15"/>
        <item x="33"/>
        <item x="11"/>
        <item x="32"/>
        <item x="16"/>
        <item x="12"/>
        <item x="14"/>
        <item x="18"/>
        <item x="17"/>
        <item x="35"/>
        <item x="8"/>
        <item x="13"/>
        <item x="31"/>
        <item x="57"/>
        <item x="24"/>
        <item x="21"/>
        <item x="27"/>
        <item x="20"/>
        <item x="10"/>
        <item x="28"/>
        <item x="9"/>
        <item x="19"/>
        <item x="22"/>
        <item x="44"/>
        <item x="37"/>
        <item x="26"/>
        <item x="25"/>
        <item x="29"/>
        <item x="60"/>
        <item x="30"/>
        <item x="52"/>
        <item x="43"/>
        <item x="42"/>
        <item x="48"/>
        <item x="46"/>
        <item x="34"/>
        <item x="61"/>
        <item x="67"/>
        <item x="56"/>
        <item x="38"/>
        <item x="36"/>
        <item x="40"/>
        <item x="63"/>
        <item x="47"/>
        <item x="51"/>
        <item x="50"/>
        <item x="65"/>
        <item x="49"/>
        <item x="58"/>
        <item x="71"/>
        <item x="78"/>
        <item x="62"/>
        <item x="69"/>
        <item x="53"/>
        <item x="77"/>
        <item x="55"/>
        <item x="54"/>
        <item x="64"/>
        <item x="83"/>
        <item x="68"/>
        <item x="66"/>
        <item x="81"/>
        <item x="84"/>
        <item x="73"/>
        <item x="85"/>
        <item x="94"/>
        <item x="79"/>
        <item x="74"/>
        <item x="70"/>
        <item x="108"/>
        <item x="103"/>
        <item x="72"/>
        <item x="91"/>
        <item x="89"/>
        <item x="112"/>
        <item x="75"/>
        <item x="76"/>
        <item x="88"/>
        <item x="87"/>
        <item x="105"/>
        <item x="90"/>
        <item x="86"/>
        <item x="80"/>
        <item x="95"/>
        <item x="82"/>
        <item x="93"/>
        <item x="97"/>
        <item x="100"/>
        <item x="104"/>
        <item x="114"/>
        <item x="99"/>
        <item x="107"/>
        <item x="98"/>
        <item x="106"/>
        <item x="101"/>
        <item x="110"/>
        <item x="113"/>
        <item x="109"/>
        <item x="102"/>
        <item x="118"/>
        <item x="122"/>
        <item x="115"/>
        <item x="121"/>
        <item x="134"/>
        <item x="117"/>
        <item x="137"/>
        <item x="96"/>
        <item x="119"/>
        <item x="116"/>
        <item x="123"/>
        <item x="124"/>
        <item x="129"/>
        <item x="92"/>
        <item x="132"/>
        <item x="125"/>
        <item x="139"/>
        <item x="135"/>
        <item x="153"/>
        <item x="131"/>
        <item x="128"/>
        <item x="161"/>
        <item x="144"/>
        <item x="130"/>
        <item x="111"/>
        <item x="136"/>
        <item x="127"/>
        <item x="138"/>
        <item x="146"/>
        <item x="142"/>
        <item x="157"/>
        <item x="151"/>
        <item x="120"/>
        <item x="154"/>
        <item x="155"/>
        <item x="133"/>
        <item x="39"/>
        <item x="140"/>
        <item x="160"/>
        <item x="175"/>
        <item x="145"/>
        <item x="147"/>
        <item x="141"/>
        <item x="152"/>
        <item x="143"/>
        <item x="162"/>
        <item x="156"/>
        <item x="166"/>
        <item x="149"/>
        <item x="159"/>
        <item x="180"/>
        <item x="176"/>
        <item x="164"/>
        <item x="169"/>
        <item x="171"/>
        <item x="45"/>
        <item x="181"/>
        <item x="173"/>
        <item x="170"/>
        <item x="167"/>
        <item x="158"/>
        <item x="172"/>
        <item x="183"/>
        <item x="41"/>
        <item x="177"/>
        <item x="192"/>
        <item x="179"/>
        <item x="193"/>
        <item x="194"/>
        <item x="200"/>
        <item x="185"/>
        <item x="186"/>
        <item x="178"/>
        <item x="184"/>
        <item x="59"/>
        <item x="197"/>
        <item x="174"/>
        <item x="199"/>
        <item x="187"/>
        <item x="148"/>
        <item x="188"/>
        <item x="182"/>
        <item x="203"/>
        <item x="202"/>
        <item x="196"/>
        <item x="204"/>
        <item x="208"/>
        <item x="168"/>
        <item x="243"/>
        <item x="198"/>
        <item x="241"/>
        <item x="126"/>
        <item x="190"/>
        <item x="242"/>
        <item x="219"/>
        <item x="165"/>
        <item x="205"/>
        <item x="218"/>
        <item x="189"/>
        <item x="212"/>
        <item x="191"/>
        <item x="213"/>
        <item x="216"/>
        <item x="206"/>
        <item x="209"/>
        <item x="230"/>
        <item x="244"/>
        <item x="210"/>
        <item x="211"/>
        <item x="256"/>
        <item x="217"/>
        <item x="215"/>
        <item x="221"/>
        <item x="220"/>
        <item x="223"/>
        <item x="214"/>
        <item x="195"/>
        <item x="207"/>
        <item x="229"/>
        <item x="222"/>
        <item x="240"/>
        <item x="232"/>
        <item x="235"/>
        <item x="236"/>
        <item x="224"/>
        <item x="271"/>
        <item x="234"/>
        <item x="233"/>
        <item x="163"/>
        <item x="225"/>
        <item x="228"/>
        <item x="227"/>
        <item x="238"/>
        <item x="259"/>
        <item x="201"/>
        <item x="239"/>
        <item x="247"/>
        <item x="245"/>
        <item x="237"/>
        <item x="265"/>
        <item x="262"/>
        <item x="257"/>
        <item x="231"/>
        <item x="260"/>
        <item x="252"/>
        <item x="251"/>
        <item x="276"/>
        <item x="269"/>
        <item x="266"/>
        <item x="248"/>
        <item x="263"/>
        <item x="270"/>
        <item x="275"/>
        <item x="278"/>
        <item x="267"/>
        <item x="255"/>
        <item x="150"/>
        <item x="261"/>
        <item x="246"/>
        <item x="268"/>
        <item x="253"/>
        <item x="288"/>
        <item x="279"/>
        <item x="277"/>
        <item x="291"/>
        <item x="272"/>
        <item x="273"/>
        <item x="285"/>
        <item x="264"/>
        <item x="274"/>
        <item x="286"/>
        <item x="289"/>
        <item x="249"/>
        <item x="281"/>
        <item x="300"/>
        <item x="250"/>
        <item x="292"/>
        <item x="282"/>
        <item x="226"/>
        <item x="287"/>
        <item x="284"/>
        <item x="258"/>
        <item x="296"/>
        <item x="294"/>
        <item x="306"/>
        <item x="0"/>
        <item x="298"/>
        <item x="295"/>
        <item x="302"/>
        <item x="290"/>
        <item x="323"/>
        <item x="280"/>
        <item x="299"/>
        <item x="301"/>
        <item x="305"/>
        <item x="317"/>
        <item x="315"/>
        <item x="304"/>
        <item x="307"/>
        <item x="316"/>
        <item x="319"/>
        <item x="254"/>
        <item x="313"/>
        <item x="320"/>
        <item x="311"/>
        <item x="318"/>
        <item x="314"/>
        <item x="297"/>
        <item x="308"/>
        <item x="326"/>
        <item x="309"/>
        <item x="321"/>
        <item x="283"/>
        <item x="303"/>
        <item x="310"/>
        <item x="327"/>
        <item x="293"/>
        <item x="312"/>
        <item x="328"/>
        <item x="329"/>
        <item x="322"/>
        <item x="324"/>
        <item x="3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Page" multipleItemSelectionAllowed="1" showAll="0">
      <items count="11">
        <item x="7"/>
        <item h="1" x="1"/>
        <item h="1" x="2"/>
        <item h="1" x="3"/>
        <item x="8"/>
        <item x="4"/>
        <item x="5"/>
        <item x="6"/>
        <item h="1" x="0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1"/>
        <item x="2"/>
        <item x="0"/>
        <item x="3"/>
        <item x="4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7">
        <item x="1"/>
        <item x="2"/>
        <item x="3"/>
        <item x="0"/>
        <item x="4"/>
        <item x="5"/>
        <item t="default"/>
      </items>
    </pivotField>
  </pivotFields>
  <rowFields count="1">
    <field x="1"/>
  </rowFields>
  <rowItems count="5">
    <i>
      <x/>
    </i>
    <i>
      <x v="1"/>
    </i>
    <i>
      <x v="7"/>
    </i>
    <i>
      <x v="9"/>
    </i>
    <i t="grand">
      <x/>
    </i>
  </rowItems>
  <colItems count="1">
    <i/>
  </colItems>
  <pageFields count="1">
    <pageField fld="43" hier="-1"/>
  </pageFields>
  <dataFields count="1">
    <dataField name="Promedio de DIAS EN TALLER" fld="42" subtotal="average" baseField="1" baseItem="0" numFmtId="2"/>
  </dataFields>
  <formats count="1">
    <format dxfId="57">
      <pivotArea outline="0" collapsedLevelsAreSubtotals="1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FD74E2-5222-4833-A863-8F81A3E0EF9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3:B8" firstHeaderRow="1" firstDataRow="1" firstDataCol="1" rowPageCount="1" colPageCount="1"/>
  <pivotFields count="61">
    <pivotField showAll="0"/>
    <pivotField axis="axisRow" showAll="0">
      <items count="30">
        <item x="1"/>
        <item x="0"/>
        <item x="6"/>
        <item x="4"/>
        <item x="9"/>
        <item x="7"/>
        <item x="8"/>
        <item x="3"/>
        <item x="5"/>
        <item x="10"/>
        <item x="2"/>
        <item x="13"/>
        <item x="11"/>
        <item x="12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  <item x="24"/>
        <item x="25"/>
        <item x="26"/>
        <item x="28"/>
        <item x="27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7"/>
        <item x="55"/>
        <item x="56"/>
        <item x="58"/>
        <item x="59"/>
        <item x="60"/>
        <item x="61"/>
        <item x="62"/>
        <item x="64"/>
        <item x="63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9"/>
        <item x="7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19"/>
        <item x="96"/>
        <item x="97"/>
        <item x="98"/>
        <item x="99"/>
        <item x="101"/>
        <item x="102"/>
        <item x="100"/>
        <item x="104"/>
        <item x="103"/>
        <item x="105"/>
        <item x="106"/>
        <item x="108"/>
        <item x="109"/>
        <item x="110"/>
        <item x="107"/>
        <item x="112"/>
        <item x="111"/>
        <item x="115"/>
        <item x="113"/>
        <item x="114"/>
        <item x="116"/>
        <item x="118"/>
        <item x="120"/>
        <item x="119"/>
        <item x="121"/>
        <item x="122"/>
        <item x="123"/>
        <item x="124"/>
        <item x="125"/>
        <item x="126"/>
        <item x="127"/>
        <item x="128"/>
        <item x="129"/>
        <item x="131"/>
        <item x="130"/>
        <item x="132"/>
        <item x="133"/>
        <item x="135"/>
        <item x="134"/>
        <item x="136"/>
        <item x="137"/>
        <item x="138"/>
        <item x="139"/>
        <item x="140"/>
        <item x="117"/>
        <item x="141"/>
        <item x="142"/>
        <item x="143"/>
        <item x="144"/>
        <item x="145"/>
        <item x="146"/>
        <item x="147"/>
        <item x="149"/>
        <item x="148"/>
        <item x="150"/>
        <item x="152"/>
        <item x="151"/>
        <item x="154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1"/>
        <item x="182"/>
        <item x="180"/>
        <item x="183"/>
        <item x="184"/>
        <item x="185"/>
        <item x="186"/>
        <item x="187"/>
        <item x="188"/>
        <item x="190"/>
        <item x="189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m="1" x="229"/>
        <item x="228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31">
        <item x="1"/>
        <item x="6"/>
        <item x="2"/>
        <item x="3"/>
        <item x="5"/>
        <item x="4"/>
        <item x="23"/>
        <item x="7"/>
        <item x="15"/>
        <item x="33"/>
        <item x="11"/>
        <item x="32"/>
        <item x="16"/>
        <item x="12"/>
        <item x="14"/>
        <item x="18"/>
        <item x="17"/>
        <item x="35"/>
        <item x="8"/>
        <item x="13"/>
        <item x="31"/>
        <item x="57"/>
        <item x="24"/>
        <item x="21"/>
        <item x="27"/>
        <item x="20"/>
        <item x="10"/>
        <item x="28"/>
        <item x="9"/>
        <item x="19"/>
        <item x="22"/>
        <item x="44"/>
        <item x="37"/>
        <item x="26"/>
        <item x="25"/>
        <item x="29"/>
        <item x="60"/>
        <item x="30"/>
        <item x="52"/>
        <item x="43"/>
        <item x="42"/>
        <item x="48"/>
        <item x="46"/>
        <item x="34"/>
        <item x="61"/>
        <item x="67"/>
        <item x="56"/>
        <item x="38"/>
        <item x="36"/>
        <item x="40"/>
        <item x="63"/>
        <item x="47"/>
        <item x="51"/>
        <item x="50"/>
        <item x="65"/>
        <item x="49"/>
        <item x="58"/>
        <item x="71"/>
        <item x="78"/>
        <item x="62"/>
        <item x="69"/>
        <item x="53"/>
        <item x="77"/>
        <item x="55"/>
        <item x="54"/>
        <item x="64"/>
        <item x="83"/>
        <item x="68"/>
        <item x="66"/>
        <item x="81"/>
        <item x="84"/>
        <item x="73"/>
        <item x="85"/>
        <item x="94"/>
        <item x="79"/>
        <item x="74"/>
        <item x="70"/>
        <item x="108"/>
        <item x="103"/>
        <item x="72"/>
        <item x="91"/>
        <item x="89"/>
        <item x="112"/>
        <item x="75"/>
        <item x="76"/>
        <item x="88"/>
        <item x="87"/>
        <item x="105"/>
        <item x="90"/>
        <item x="86"/>
        <item x="80"/>
        <item x="95"/>
        <item x="82"/>
        <item x="93"/>
        <item x="97"/>
        <item x="100"/>
        <item x="104"/>
        <item x="114"/>
        <item x="99"/>
        <item x="107"/>
        <item x="98"/>
        <item x="106"/>
        <item x="101"/>
        <item x="110"/>
        <item x="113"/>
        <item x="109"/>
        <item x="102"/>
        <item x="118"/>
        <item x="122"/>
        <item x="115"/>
        <item x="121"/>
        <item x="134"/>
        <item x="117"/>
        <item x="137"/>
        <item x="96"/>
        <item x="119"/>
        <item x="116"/>
        <item x="123"/>
        <item x="124"/>
        <item x="129"/>
        <item x="92"/>
        <item x="132"/>
        <item x="125"/>
        <item x="139"/>
        <item x="135"/>
        <item x="153"/>
        <item x="131"/>
        <item x="128"/>
        <item x="161"/>
        <item x="144"/>
        <item x="130"/>
        <item x="111"/>
        <item x="136"/>
        <item x="127"/>
        <item x="138"/>
        <item x="146"/>
        <item x="142"/>
        <item x="157"/>
        <item x="151"/>
        <item x="120"/>
        <item x="154"/>
        <item x="155"/>
        <item x="133"/>
        <item x="39"/>
        <item x="140"/>
        <item x="160"/>
        <item x="175"/>
        <item x="145"/>
        <item x="147"/>
        <item x="141"/>
        <item x="152"/>
        <item x="143"/>
        <item x="162"/>
        <item x="156"/>
        <item x="166"/>
        <item x="149"/>
        <item x="159"/>
        <item x="180"/>
        <item x="176"/>
        <item x="164"/>
        <item x="169"/>
        <item x="171"/>
        <item x="45"/>
        <item x="181"/>
        <item x="173"/>
        <item x="170"/>
        <item x="167"/>
        <item x="158"/>
        <item x="172"/>
        <item x="183"/>
        <item x="41"/>
        <item x="177"/>
        <item x="192"/>
        <item x="179"/>
        <item x="193"/>
        <item x="194"/>
        <item x="200"/>
        <item x="185"/>
        <item x="186"/>
        <item x="178"/>
        <item x="184"/>
        <item x="59"/>
        <item x="197"/>
        <item x="174"/>
        <item x="199"/>
        <item x="187"/>
        <item x="148"/>
        <item x="188"/>
        <item x="182"/>
        <item x="203"/>
        <item x="202"/>
        <item x="196"/>
        <item x="204"/>
        <item x="208"/>
        <item x="168"/>
        <item x="243"/>
        <item x="198"/>
        <item x="241"/>
        <item x="126"/>
        <item x="190"/>
        <item x="242"/>
        <item x="219"/>
        <item x="165"/>
        <item x="205"/>
        <item x="218"/>
        <item x="189"/>
        <item x="212"/>
        <item x="191"/>
        <item x="213"/>
        <item x="216"/>
        <item x="206"/>
        <item x="209"/>
        <item x="230"/>
        <item x="244"/>
        <item x="210"/>
        <item x="211"/>
        <item x="256"/>
        <item x="217"/>
        <item x="215"/>
        <item x="221"/>
        <item x="220"/>
        <item x="223"/>
        <item x="214"/>
        <item x="195"/>
        <item x="207"/>
        <item x="229"/>
        <item x="222"/>
        <item x="240"/>
        <item x="232"/>
        <item x="235"/>
        <item x="236"/>
        <item x="224"/>
        <item x="271"/>
        <item x="234"/>
        <item x="233"/>
        <item x="163"/>
        <item x="225"/>
        <item x="228"/>
        <item x="227"/>
        <item x="238"/>
        <item x="259"/>
        <item x="201"/>
        <item x="239"/>
        <item x="247"/>
        <item x="245"/>
        <item x="237"/>
        <item x="265"/>
        <item x="262"/>
        <item x="257"/>
        <item x="231"/>
        <item x="260"/>
        <item x="252"/>
        <item x="251"/>
        <item x="276"/>
        <item x="269"/>
        <item x="266"/>
        <item x="248"/>
        <item x="263"/>
        <item x="270"/>
        <item x="275"/>
        <item x="278"/>
        <item x="267"/>
        <item x="255"/>
        <item x="150"/>
        <item x="261"/>
        <item x="246"/>
        <item x="268"/>
        <item x="253"/>
        <item x="288"/>
        <item x="279"/>
        <item x="277"/>
        <item x="291"/>
        <item x="272"/>
        <item x="273"/>
        <item x="285"/>
        <item x="264"/>
        <item x="274"/>
        <item x="286"/>
        <item x="289"/>
        <item x="249"/>
        <item x="281"/>
        <item x="300"/>
        <item x="250"/>
        <item x="292"/>
        <item x="282"/>
        <item x="226"/>
        <item x="287"/>
        <item x="284"/>
        <item x="258"/>
        <item x="296"/>
        <item x="294"/>
        <item x="306"/>
        <item x="298"/>
        <item x="295"/>
        <item x="302"/>
        <item x="290"/>
        <item x="323"/>
        <item x="280"/>
        <item x="299"/>
        <item x="301"/>
        <item x="305"/>
        <item x="317"/>
        <item x="0"/>
        <item x="315"/>
        <item x="304"/>
        <item x="307"/>
        <item x="316"/>
        <item x="319"/>
        <item x="254"/>
        <item x="313"/>
        <item x="320"/>
        <item x="311"/>
        <item x="318"/>
        <item x="314"/>
        <item x="297"/>
        <item x="308"/>
        <item x="326"/>
        <item x="309"/>
        <item x="321"/>
        <item x="283"/>
        <item x="303"/>
        <item x="310"/>
        <item x="327"/>
        <item x="293"/>
        <item x="312"/>
        <item x="328"/>
        <item x="329"/>
        <item x="322"/>
        <item x="324"/>
        <item x="3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1">
        <item x="7"/>
        <item h="1" x="1"/>
        <item h="1" x="2"/>
        <item h="1" x="3"/>
        <item x="8"/>
        <item x="4"/>
        <item x="5"/>
        <item x="6"/>
        <item h="1" x="0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5">
        <item x="1"/>
        <item x="2"/>
        <item x="0"/>
        <item x="3"/>
        <item x="4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7">
        <item x="1"/>
        <item x="2"/>
        <item x="3"/>
        <item x="0"/>
        <item x="4"/>
        <item x="5"/>
        <item t="default"/>
      </items>
    </pivotField>
  </pivotFields>
  <rowFields count="1">
    <field x="1"/>
  </rowFields>
  <rowItems count="5">
    <i>
      <x/>
    </i>
    <i>
      <x v="1"/>
    </i>
    <i>
      <x v="7"/>
    </i>
    <i>
      <x v="10"/>
    </i>
    <i t="grand">
      <x/>
    </i>
  </rowItems>
  <colItems count="1">
    <i/>
  </colItems>
  <pageFields count="1">
    <pageField fld="43" hier="-1"/>
  </pageFields>
  <dataFields count="1">
    <dataField name="Promedio de DIAS DE EVALUACIÓN" fld="24" subtotal="average" baseField="1" baseItem="0" numFmtId="2"/>
  </dataFields>
  <formats count="2">
    <format dxfId="56">
      <pivotArea outline="0" collapsedLevelsAreSubtotals="1" fieldPosition="0"/>
    </format>
    <format dxfId="55">
      <pivotArea outline="0" collapsedLevelsAreSubtotals="1" fieldPosition="0"/>
    </format>
  </formats>
  <chartFormats count="1"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3:BC1546" totalsRowCount="1">
  <autoFilter ref="A3:BC1545" xr:uid="{00000000-000C-0000-FFFF-FFFF00000000}"/>
  <tableColumns count="55">
    <tableColumn id="1" xr3:uid="{00000000-0010-0000-0000-000001000000}" name="HP&amp;K" totalsRowDxfId="54"/>
    <tableColumn id="2" xr3:uid="{00000000-0010-0000-0000-000002000000}" name="CLIENTE" totalsRowDxfId="53"/>
    <tableColumn id="3" xr3:uid="{00000000-0010-0000-0000-000003000000}" name="DESCRIPCION" totalsRowDxfId="52"/>
    <tableColumn id="4" xr3:uid="{00000000-0010-0000-0000-000004000000}" name="BASE METALICA" totalsRowDxfId="51"/>
    <tableColumn id="5" xr3:uid="{00000000-0010-0000-0000-000005000000}" name="EQUIPO" totalsRowDxfId="50"/>
    <tableColumn id="6" xr3:uid="{00000000-0010-0000-0000-000006000000}" name=" MODELO" totalsRowDxfId="49"/>
    <tableColumn id="7" xr3:uid="{00000000-0010-0000-0000-000007000000}" name="POS" totalsRowDxfId="48"/>
    <tableColumn id="8" xr3:uid="{00000000-0010-0000-0000-000008000000}" name="PLAQUETEO" totalsRowDxfId="47"/>
    <tableColumn id="9" xr3:uid="{00000000-0010-0000-0000-000009000000}" name="Nº PARTE" totalsRowDxfId="46"/>
    <tableColumn id="10" xr3:uid="{00000000-0010-0000-0000-00000A000000}" name="CODIGO/_x000a_SERIE" totalsRowDxfId="45"/>
    <tableColumn id="11" xr3:uid="{00000000-0010-0000-0000-00000B000000}" name="HORAS " totalsRowDxfId="44"/>
    <tableColumn id="12" xr3:uid="{00000000-0010-0000-0000-00000C000000}" name="PCR" totalsRowDxfId="43"/>
    <tableColumn id="13" xr3:uid="{00000000-0010-0000-0000-00000D000000}" name="ID" totalsRowDxfId="42"/>
    <tableColumn id="14" xr3:uid="{00000000-0010-0000-0000-00000E000000}" name="GARANTÍA" totalsRowDxfId="41"/>
    <tableColumn id="15" xr3:uid="{00000000-0010-0000-0000-00000F000000}" name="Nº GUIA REMISION (LLEGADA)" totalsRowDxfId="40"/>
    <tableColumn id="16" xr3:uid="{00000000-0010-0000-0000-000010000000}" name="FECHA EVALUACION" totalsRowDxfId="39"/>
    <tableColumn id="17" xr3:uid="{00000000-0010-0000-0000-000011000000}" name="EVALUADOR" totalsRowDxfId="38"/>
    <tableColumn id="18" xr3:uid="{00000000-0010-0000-0000-000012000000}" name="FECHA REQ 1" totalsRowDxfId="37"/>
    <tableColumn id="19" xr3:uid="{00000000-0010-0000-0000-000013000000}" name="FECHA REQ 2" totalsRowDxfId="36"/>
    <tableColumn id="20" xr3:uid="{00000000-0010-0000-0000-000014000000}" name="DIAS PARA 2DO REQ" totalsRowDxfId="35"/>
    <tableColumn id="21" xr3:uid="{00000000-0010-0000-0000-000015000000}" name="DIAS DE REQUERIMIENTO" totalsRowDxfId="34"/>
    <tableColumn id="22" xr3:uid="{00000000-0010-0000-0000-000016000000}" name="NRO INFORME EVALUACION" totalsRowDxfId="33"/>
    <tableColumn id="23" xr3:uid="{00000000-0010-0000-0000-000017000000}" name="FECHA DE ENTREGA DE INFORME" totalsRowDxfId="32"/>
    <tableColumn id="24" xr3:uid="{00000000-0010-0000-0000-000018000000}" name="FECHA INGRESO" totalsRowDxfId="31"/>
    <tableColumn id="25" xr3:uid="{00000000-0010-0000-0000-000019000000}" name="DIAS DE EVALUACIÓN" totalsRowDxfId="30"/>
    <tableColumn id="26" xr3:uid="{00000000-0010-0000-0000-00001A000000}" name="FECHA COTIZACION" totalsRowDxfId="29"/>
    <tableColumn id="27" xr3:uid="{00000000-0010-0000-0000-00001B000000}" name="DIAS _x000a_COTIZACION" totalsRowDxfId="28"/>
    <tableColumn id="28" xr3:uid="{00000000-0010-0000-0000-00001C000000}" name="NRO _x000a_COTIZACION" totalsRowDxfId="27"/>
    <tableColumn id="29" xr3:uid="{00000000-0010-0000-0000-00001D000000}" name="MONTO $" totalsRowDxfId="26"/>
    <tableColumn id="30" xr3:uid="{00000000-0010-0000-0000-00001E000000}" name="FECHA_x000a_APROBACION" totalsRowDxfId="25"/>
    <tableColumn id="31" xr3:uid="{00000000-0010-0000-0000-00001F000000}" name="DIAS DE APROBACION" totalsRowDxfId="24"/>
    <tableColumn id="32" xr3:uid="{00000000-0010-0000-0000-000020000000}" name="FECHA DE LLEGA DE REPUESTOS" totalsRowDxfId="23"/>
    <tableColumn id="33" xr3:uid="{00000000-0010-0000-0000-000021000000}" name="NRO OC" totalsRowDxfId="22"/>
    <tableColumn id="34" xr3:uid="{00000000-0010-0000-0000-000022000000}" name="CRITICIDAD" totalsRowDxfId="21"/>
    <tableColumn id="35" xr3:uid="{00000000-0010-0000-0000-000023000000}" name="FECHA EST_x000a_ENTREGA" totalsRowDxfId="20"/>
    <tableColumn id="36" xr3:uid="{00000000-0010-0000-0000-000024000000}" name="FECHA ENTREGA" totalsRowDxfId="19"/>
    <tableColumn id="37" xr3:uid="{00000000-0010-0000-0000-000025000000}" name="CUMPLIMIENTO" totalsRowFunction="custom" totalsRowDxfId="18">
      <totalsRowFormula>IF(AJ1546="","",IF(AJ1546&gt;AI1546,"DEMORA","EN TIEMPO"))</totalsRowFormula>
    </tableColumn>
    <tableColumn id="38" xr3:uid="{00000000-0010-0000-0000-000026000000}" name="DIAS _x000a_PROCESO" totalsRowDxfId="17"/>
    <tableColumn id="39" xr3:uid="{00000000-0010-0000-0000-000027000000}" name="NRO DE INFORME DE ENTREGA" totalsRowDxfId="16"/>
    <tableColumn id="40" xr3:uid="{00000000-0010-0000-0000-000028000000}" name="Nº GUIA DE ENTREGA (SALIDA)" totalsRowDxfId="15"/>
    <tableColumn id="41" xr3:uid="{00000000-0010-0000-0000-000029000000}" name="NRO FACTURA" totalsRowDxfId="14"/>
    <tableColumn id="42" xr3:uid="{00000000-0010-0000-0000-00002A000000}" name="FECHA FACTURACIÓN" totalsRowDxfId="13"/>
    <tableColumn id="43" xr3:uid="{00000000-0010-0000-0000-00002B000000}" name="DIAS EN TALLER" totalsRowDxfId="12"/>
    <tableColumn id="44" xr3:uid="{00000000-0010-0000-0000-00002C000000}" name="STATUS FINAL" totalsRowDxfId="11"/>
    <tableColumn id="45" xr3:uid="{00000000-0010-0000-0000-00002D000000}" name="DIAS DESDE LLEGADA DE REPUESTO" totalsRowDxfId="10"/>
    <tableColumn id="46" xr3:uid="{00000000-0010-0000-0000-00002E000000}" name="TIPO DE REPARACION" totalsRowDxfId="9"/>
    <tableColumn id="47" xr3:uid="{00000000-0010-0000-0000-00002F000000}" name="CILINDRO" totalsRowDxfId="8"/>
    <tableColumn id="48" xr3:uid="{00000000-0010-0000-0000-000030000000}" name="VASTAGO" totalsRowDxfId="7"/>
    <tableColumn id="49" xr3:uid="{00000000-0010-0000-0000-000031000000}" name="TAPA" totalsRowDxfId="6"/>
    <tableColumn id="50" xr3:uid="{00000000-0010-0000-0000-000032000000}" name="5" totalsRowDxfId="5"/>
    <tableColumn id="51" xr3:uid="{00000000-0010-0000-0000-000033000000}" name="C. INT 1" totalsRowDxfId="4"/>
    <tableColumn id="52" xr3:uid="{00000000-0010-0000-0000-000034000000}" name="C. INT 2" totalsRowDxfId="3"/>
    <tableColumn id="53" xr3:uid="{00000000-0010-0000-0000-000035000000}" name="OTROS" totalsRowDxfId="2"/>
    <tableColumn id="54" xr3:uid="{00000000-0010-0000-0000-000036000000}" name="REPUESTOS" totalsRowDxfId="1"/>
    <tableColumn id="55" xr3:uid="{00000000-0010-0000-0000-000037000000}" name="RESUMEN" totalsRowDxfId="0"/>
  </tableColumns>
  <tableStyleInfo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043" dT="2025-12-03T23:00:56.78" personId="{674F6319-5978-4DE3-AD7B-88F91AB0848E}" id="{A4B34D17-BEDF-4ADF-8D28-D3EDC8168943}">
    <text>Se realizo una mejora en la barra cromada se compro en vcl</text>
  </threadedComment>
  <threadedComment ref="AG1065" dT="2025-10-27T14:25:30.20" personId="{674F6319-5978-4DE3-AD7B-88F91AB0848E}" id="{169FFE84-CD35-44B2-AA77-2AC73184EDF4}">
    <text>REVISAR ORDEN EL MONTO</text>
  </threadedComment>
  <threadedComment ref="A1107" dT="2026-01-06T16:20:16.84" personId="{674F6319-5978-4DE3-AD7B-88F91AB0848E}" id="{F9630D12-ACF4-4B99-AFD2-B5394754882E}">
    <text xml:space="preserve">Realizar pedido de sellos machen </text>
  </threadedComment>
  <threadedComment ref="A1140" dT="2026-01-05T20:49:09.47" personId="{674F6319-5978-4DE3-AD7B-88F91AB0848E}" id="{8A2729C3-9D7B-4D48-B9D8-61DBF2C87BD0}">
    <text>PENDIENTE DE GENERACION DE SES</text>
  </threadedComment>
  <threadedComment ref="A1169" dT="2025-12-26T18:26:28.95" personId="{674F6319-5978-4DE3-AD7B-88F91AB0848E}" id="{793FF88E-B381-4E59-A307-369698FEF6C7}">
    <text>Procedió sin base metálica</text>
  </threadedComment>
  <threadedComment ref="A1198" dT="2026-01-05T16:25:39.58" personId="{674F6319-5978-4DE3-AD7B-88F91AB0848E}" id="{CF5B69C5-93A1-4E65-BBA3-10A72BF891FD}">
    <text>Afa pendiente de envio por parte de mina</text>
  </threadedComment>
  <threadedComment ref="AR1207" dT="2026-01-06T21:37:48.84" personId="{674F6319-5978-4DE3-AD7B-88F91AB0848E}" id="{26822630-FE72-439E-ABE2-7FBE6BD3B3AC}">
    <text>Falta kit, proceso de fabr de tapa</text>
  </threadedComment>
  <threadedComment ref="A1226" dT="2025-12-31T13:14:37.28" personId="{674F6319-5978-4DE3-AD7B-88F91AB0848E}" id="{20F6D8C2-FF7B-4127-82C9-8368819CBFA0}">
    <text>Fisico de cilindro es inclinacion, se envio un correo a mina 31/12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65" dT="2026-01-08T16:29:45.37" personId="{674F6319-5978-4DE3-AD7B-88F91AB0848E}" id="{21DDAE70-53E0-4C81-A612-02E7E868114C}">
    <text>FABRICAR VASTAGO</text>
  </threadedComment>
  <threadedComment ref="A71" dT="2025-12-31T13:14:37.28" personId="{674F6319-5978-4DE3-AD7B-88F91AB0848E}" id="{7681818D-9B6F-42CE-AD49-BD973D7C8226}">
    <text>Fisico de cilindro es inclinacion, se envio un correo a mina 31/12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00B0F0"/>
  </sheetPr>
  <dimension ref="O1:X1000"/>
  <sheetViews>
    <sheetView workbookViewId="0">
      <selection activeCell="J45" sqref="J45"/>
    </sheetView>
  </sheetViews>
  <sheetFormatPr baseColWidth="10" defaultColWidth="14.44140625" defaultRowHeight="15" customHeight="1" x14ac:dyDescent="0.3"/>
  <cols>
    <col min="1" max="15" width="10.6640625" customWidth="1"/>
    <col min="16" max="16" width="13.109375" customWidth="1"/>
    <col min="17" max="17" width="12" customWidth="1"/>
    <col min="18" max="26" width="10.6640625" customWidth="1"/>
  </cols>
  <sheetData>
    <row r="1" spans="17:24" ht="14.4" x14ac:dyDescent="0.3">
      <c r="Q1" s="124"/>
      <c r="R1" s="124"/>
      <c r="S1" s="124"/>
      <c r="T1" s="124"/>
      <c r="U1" s="124"/>
      <c r="V1" s="124"/>
      <c r="W1" s="124"/>
      <c r="X1" s="124"/>
    </row>
    <row r="2" spans="17:24" ht="14.4" x14ac:dyDescent="0.3">
      <c r="Q2" s="124"/>
      <c r="R2" s="124"/>
      <c r="S2" s="124"/>
      <c r="T2" s="124"/>
      <c r="U2" s="124"/>
      <c r="V2" s="124"/>
      <c r="W2" s="124"/>
      <c r="X2" s="124"/>
    </row>
    <row r="3" spans="17:24" ht="14.4" x14ac:dyDescent="0.3">
      <c r="Q3" s="124"/>
      <c r="R3" s="124"/>
      <c r="S3" s="124"/>
      <c r="T3" s="124"/>
      <c r="U3" s="124"/>
      <c r="V3" s="124"/>
      <c r="W3" s="124"/>
      <c r="X3" s="124"/>
    </row>
    <row r="4" spans="17:24" ht="14.4" x14ac:dyDescent="0.3">
      <c r="Q4" s="124"/>
      <c r="R4" s="124"/>
      <c r="S4" s="124"/>
      <c r="T4" s="124"/>
      <c r="U4" s="124"/>
      <c r="V4" s="124"/>
      <c r="W4" s="124"/>
      <c r="X4" s="124"/>
    </row>
    <row r="5" spans="17:24" ht="14.4" x14ac:dyDescent="0.3">
      <c r="Q5" s="124"/>
      <c r="R5" s="124"/>
      <c r="S5" s="124"/>
      <c r="T5" s="124"/>
      <c r="U5" s="124"/>
      <c r="V5" s="124"/>
      <c r="W5" s="124"/>
      <c r="X5" s="124"/>
    </row>
    <row r="6" spans="17:24" ht="14.4" x14ac:dyDescent="0.3">
      <c r="Q6" s="124"/>
      <c r="R6" s="124"/>
      <c r="S6" s="124"/>
      <c r="T6" s="124"/>
      <c r="U6" s="124"/>
      <c r="V6" s="124"/>
      <c r="W6" s="124"/>
      <c r="X6" s="124"/>
    </row>
    <row r="7" spans="17:24" ht="14.4" x14ac:dyDescent="0.3">
      <c r="Q7" s="124"/>
      <c r="R7" s="124"/>
      <c r="S7" s="124"/>
      <c r="T7" s="124"/>
      <c r="U7" s="124"/>
      <c r="V7" s="124"/>
      <c r="W7" s="124"/>
      <c r="X7" s="124"/>
    </row>
    <row r="8" spans="17:24" ht="14.4" x14ac:dyDescent="0.3">
      <c r="Q8" s="124"/>
      <c r="R8" s="124"/>
      <c r="S8" s="124"/>
      <c r="T8" s="124"/>
      <c r="U8" s="124"/>
      <c r="V8" s="124"/>
      <c r="W8" s="124"/>
      <c r="X8" s="124"/>
    </row>
    <row r="9" spans="17:24" ht="14.4" x14ac:dyDescent="0.3">
      <c r="Q9" s="124"/>
      <c r="R9" s="124"/>
      <c r="S9" s="124"/>
      <c r="T9" s="124"/>
      <c r="U9" s="124"/>
      <c r="V9" s="124"/>
      <c r="W9" s="124"/>
      <c r="X9" s="124"/>
    </row>
    <row r="10" spans="17:24" ht="14.4" x14ac:dyDescent="0.3">
      <c r="Q10" s="124"/>
      <c r="R10" s="124"/>
      <c r="S10" s="124"/>
      <c r="T10" s="124"/>
      <c r="U10" s="124"/>
      <c r="V10" s="124"/>
      <c r="W10" s="124"/>
      <c r="X10" s="124"/>
    </row>
    <row r="11" spans="17:24" ht="14.4" x14ac:dyDescent="0.3">
      <c r="Q11" s="124"/>
      <c r="R11" s="124"/>
      <c r="S11" s="124"/>
      <c r="T11" s="124"/>
      <c r="U11" s="124"/>
      <c r="V11" s="124"/>
      <c r="W11" s="124"/>
      <c r="X11" s="124"/>
    </row>
    <row r="12" spans="17:24" ht="14.4" x14ac:dyDescent="0.3">
      <c r="Q12" s="124"/>
      <c r="R12" s="124"/>
      <c r="S12" s="124"/>
      <c r="T12" s="124"/>
      <c r="U12" s="124"/>
      <c r="V12" s="124"/>
      <c r="W12" s="124"/>
      <c r="X12" s="124"/>
    </row>
    <row r="13" spans="17:24" ht="14.4" x14ac:dyDescent="0.3">
      <c r="Q13" s="124"/>
      <c r="R13" s="124"/>
      <c r="S13" s="124"/>
      <c r="T13" s="124"/>
      <c r="U13" s="124"/>
      <c r="V13" s="124"/>
      <c r="W13" s="124"/>
      <c r="X13" s="124"/>
    </row>
    <row r="14" spans="17:24" ht="14.4" x14ac:dyDescent="0.3">
      <c r="Q14" s="124"/>
      <c r="R14" s="124"/>
      <c r="S14" s="124"/>
      <c r="T14" s="124"/>
      <c r="U14" s="124"/>
      <c r="V14" s="124"/>
      <c r="W14" s="124"/>
      <c r="X14" s="124"/>
    </row>
    <row r="15" spans="17:24" ht="14.4" x14ac:dyDescent="0.3">
      <c r="Q15" s="124"/>
      <c r="R15" s="124"/>
      <c r="S15" s="124"/>
      <c r="T15" s="124"/>
      <c r="U15" s="124"/>
      <c r="V15" s="124"/>
      <c r="W15" s="124"/>
      <c r="X15" s="124"/>
    </row>
    <row r="16" spans="17:24" ht="14.4" x14ac:dyDescent="0.3">
      <c r="Q16" s="124"/>
      <c r="R16" s="124"/>
      <c r="S16" s="124"/>
      <c r="T16" s="124"/>
      <c r="U16" s="124"/>
      <c r="V16" s="124"/>
      <c r="W16" s="124"/>
      <c r="X16" s="124"/>
    </row>
    <row r="17" spans="15:24" ht="14.4" x14ac:dyDescent="0.3">
      <c r="Q17" s="124"/>
      <c r="R17" s="124"/>
      <c r="S17" s="124"/>
      <c r="T17" s="124"/>
      <c r="U17" s="124"/>
      <c r="V17" s="124"/>
      <c r="W17" s="124"/>
      <c r="X17" s="124"/>
    </row>
    <row r="18" spans="15:24" ht="14.4" x14ac:dyDescent="0.3">
      <c r="Q18" s="124"/>
      <c r="R18" s="124"/>
      <c r="S18" s="124"/>
      <c r="T18" s="124"/>
      <c r="U18" s="124"/>
      <c r="V18" s="124"/>
      <c r="W18" s="124"/>
      <c r="X18" s="124"/>
    </row>
    <row r="19" spans="15:24" ht="14.4" x14ac:dyDescent="0.3">
      <c r="Q19" s="124"/>
      <c r="R19" s="124"/>
      <c r="S19" s="124"/>
      <c r="T19" s="124"/>
      <c r="U19" s="124"/>
      <c r="V19" s="124"/>
      <c r="W19" s="124"/>
      <c r="X19" s="124"/>
    </row>
    <row r="20" spans="15:24" ht="14.4" x14ac:dyDescent="0.3">
      <c r="Q20" s="124"/>
      <c r="R20" s="124"/>
      <c r="S20" s="124"/>
      <c r="T20" s="124"/>
      <c r="U20" s="124"/>
      <c r="V20" s="124"/>
      <c r="W20" s="124"/>
      <c r="X20" s="124"/>
    </row>
    <row r="21" spans="15:24" ht="15.75" customHeight="1" x14ac:dyDescent="0.3">
      <c r="Q21" s="124"/>
      <c r="R21" s="124"/>
      <c r="S21" s="124"/>
      <c r="T21" s="124"/>
      <c r="U21" s="124"/>
      <c r="V21" s="124"/>
      <c r="W21" s="124"/>
      <c r="X21" s="124"/>
    </row>
    <row r="22" spans="15:24" ht="15.75" customHeight="1" x14ac:dyDescent="0.3">
      <c r="Q22" s="124"/>
      <c r="R22" s="124"/>
      <c r="S22" s="124"/>
      <c r="T22" s="124"/>
      <c r="U22" s="124"/>
      <c r="V22" s="124"/>
      <c r="W22" s="124"/>
      <c r="X22" s="124"/>
    </row>
    <row r="23" spans="15:24" ht="15.75" customHeight="1" x14ac:dyDescent="0.3">
      <c r="Q23" s="124"/>
      <c r="R23" s="124"/>
      <c r="S23" s="124"/>
      <c r="T23" s="124"/>
      <c r="U23" s="124"/>
      <c r="V23" s="124"/>
      <c r="W23" s="124"/>
      <c r="X23" s="124"/>
    </row>
    <row r="24" spans="15:24" ht="15.75" customHeight="1" x14ac:dyDescent="0.3">
      <c r="Q24" s="124"/>
      <c r="R24" s="124"/>
      <c r="S24" s="124"/>
      <c r="T24" s="124"/>
      <c r="U24" s="124"/>
      <c r="V24" s="124"/>
      <c r="W24" s="124"/>
      <c r="X24" s="124"/>
    </row>
    <row r="25" spans="15:24" ht="15.75" customHeight="1" x14ac:dyDescent="0.3">
      <c r="Q25" s="124"/>
      <c r="R25" s="124"/>
      <c r="S25" s="124"/>
      <c r="T25" s="124"/>
      <c r="U25" s="124"/>
      <c r="V25" s="124"/>
      <c r="W25" s="124"/>
      <c r="X25" s="124"/>
    </row>
    <row r="26" spans="15:24" ht="15.75" customHeight="1" x14ac:dyDescent="0.3">
      <c r="Q26" s="124"/>
      <c r="R26" s="124"/>
      <c r="S26" s="124"/>
      <c r="T26" s="124"/>
      <c r="U26" s="124"/>
      <c r="V26" s="124"/>
      <c r="W26" s="124"/>
      <c r="X26" s="124"/>
    </row>
    <row r="27" spans="15:24" ht="15.75" customHeight="1" x14ac:dyDescent="0.3">
      <c r="Q27" s="124"/>
      <c r="R27" s="124"/>
      <c r="S27" s="124"/>
      <c r="T27" s="124"/>
      <c r="U27" s="124"/>
      <c r="V27" s="124"/>
      <c r="W27" s="124"/>
      <c r="X27" s="124"/>
    </row>
    <row r="28" spans="15:24" ht="15.75" customHeight="1" x14ac:dyDescent="0.3">
      <c r="O28" s="124"/>
      <c r="P28" s="124"/>
      <c r="Q28" s="124"/>
      <c r="R28" s="124"/>
      <c r="S28" s="124"/>
      <c r="T28" s="124"/>
      <c r="U28" s="124"/>
      <c r="V28" s="124"/>
      <c r="W28" s="124"/>
      <c r="X28" s="124"/>
    </row>
    <row r="29" spans="15:24" ht="15.75" customHeight="1" x14ac:dyDescent="0.3">
      <c r="O29" s="124"/>
      <c r="P29" s="124"/>
      <c r="Q29" s="124"/>
      <c r="R29" s="124"/>
      <c r="S29" s="124"/>
      <c r="T29" s="124"/>
      <c r="U29" s="124"/>
      <c r="V29" s="124"/>
      <c r="W29" s="124"/>
      <c r="X29" s="124"/>
    </row>
    <row r="30" spans="15:24" ht="15.75" customHeight="1" x14ac:dyDescent="0.3">
      <c r="O30" s="328">
        <f>GETPIVOTDATA("HP&amp;K",'STATUS CILINDROS'!$A$3)</f>
        <v>97</v>
      </c>
      <c r="P30" s="329"/>
      <c r="Q30" s="329"/>
      <c r="R30" s="124"/>
      <c r="S30" s="124"/>
      <c r="T30" s="124"/>
      <c r="U30" s="124"/>
      <c r="V30" s="124"/>
      <c r="W30" s="124"/>
      <c r="X30" s="124"/>
    </row>
    <row r="31" spans="15:24" ht="15.75" customHeight="1" x14ac:dyDescent="0.3">
      <c r="O31" s="329"/>
      <c r="P31" s="330"/>
      <c r="Q31" s="329"/>
      <c r="R31" s="124"/>
      <c r="S31" s="124"/>
      <c r="T31" s="124"/>
      <c r="U31" s="124"/>
      <c r="V31" s="124"/>
      <c r="W31" s="124"/>
      <c r="X31" s="124"/>
    </row>
    <row r="32" spans="15:24" ht="22.5" customHeight="1" x14ac:dyDescent="0.3">
      <c r="O32" s="329"/>
      <c r="P32" s="330"/>
      <c r="Q32" s="329"/>
      <c r="R32" s="124"/>
      <c r="S32" s="124"/>
      <c r="T32" s="124"/>
      <c r="U32" s="124"/>
      <c r="V32" s="124"/>
      <c r="W32" s="124"/>
      <c r="X32" s="124"/>
    </row>
    <row r="33" spans="15:24" ht="15.75" customHeight="1" x14ac:dyDescent="0.3">
      <c r="O33" s="329"/>
      <c r="P33" s="330"/>
      <c r="Q33" s="329"/>
      <c r="R33" s="124"/>
      <c r="S33" s="124"/>
      <c r="T33" s="124"/>
      <c r="U33" s="124"/>
      <c r="V33" s="124"/>
      <c r="W33" s="124"/>
      <c r="X33" s="124"/>
    </row>
    <row r="34" spans="15:24" ht="15.75" customHeight="1" x14ac:dyDescent="0.3">
      <c r="O34" s="329"/>
      <c r="P34" s="330"/>
      <c r="Q34" s="329"/>
      <c r="R34" s="124"/>
      <c r="S34" s="124"/>
      <c r="T34" s="124"/>
      <c r="U34" s="124"/>
      <c r="V34" s="124"/>
      <c r="W34" s="124"/>
      <c r="X34" s="124"/>
    </row>
    <row r="35" spans="15:24" ht="15.75" customHeight="1" x14ac:dyDescent="0.3">
      <c r="O35" s="329"/>
      <c r="P35" s="329"/>
      <c r="Q35" s="329"/>
      <c r="R35" s="124"/>
      <c r="S35" s="124"/>
      <c r="T35" s="124"/>
      <c r="U35" s="124"/>
      <c r="V35" s="124"/>
      <c r="W35" s="124"/>
      <c r="X35" s="124"/>
    </row>
    <row r="36" spans="15:24" ht="15.75" customHeight="1" x14ac:dyDescent="0.3">
      <c r="O36" s="124"/>
      <c r="P36" s="124"/>
      <c r="Q36" s="124"/>
      <c r="R36" s="124"/>
      <c r="S36" s="124"/>
      <c r="T36" s="124"/>
      <c r="U36" s="124"/>
      <c r="V36" s="124"/>
      <c r="W36" s="124"/>
      <c r="X36" s="124"/>
    </row>
    <row r="37" spans="15:24" ht="15.75" customHeight="1" x14ac:dyDescent="0.3">
      <c r="O37" s="124"/>
      <c r="P37" s="124"/>
      <c r="Q37" s="124"/>
      <c r="R37" s="124"/>
      <c r="S37" s="124"/>
      <c r="T37" s="124"/>
      <c r="U37" s="124"/>
      <c r="V37" s="124"/>
      <c r="W37" s="124"/>
      <c r="X37" s="124"/>
    </row>
    <row r="38" spans="15:24" ht="15.75" customHeight="1" x14ac:dyDescent="0.3">
      <c r="O38" s="124"/>
      <c r="P38" s="124"/>
      <c r="Q38" s="124"/>
      <c r="R38" s="124"/>
      <c r="S38" s="124"/>
      <c r="T38" s="124"/>
      <c r="U38" s="124"/>
      <c r="V38" s="124"/>
      <c r="W38" s="124"/>
      <c r="X38" s="124"/>
    </row>
    <row r="39" spans="15:24" ht="15.75" customHeight="1" x14ac:dyDescent="0.3">
      <c r="O39" s="124"/>
      <c r="P39" s="124"/>
      <c r="Q39" s="124"/>
      <c r="R39" s="124"/>
      <c r="S39" s="124"/>
      <c r="T39" s="124"/>
      <c r="U39" s="124"/>
      <c r="V39" s="124"/>
      <c r="W39" s="124"/>
      <c r="X39" s="124"/>
    </row>
    <row r="40" spans="15:24" ht="15.75" customHeight="1" x14ac:dyDescent="0.3">
      <c r="O40" s="124"/>
      <c r="P40" s="124"/>
      <c r="Q40" s="124"/>
      <c r="R40" s="124"/>
      <c r="S40" s="124"/>
      <c r="T40" s="124"/>
      <c r="U40" s="124"/>
      <c r="V40" s="124"/>
      <c r="W40" s="124"/>
      <c r="X40" s="124"/>
    </row>
    <row r="41" spans="15:24" ht="15.75" customHeight="1" x14ac:dyDescent="0.3">
      <c r="O41" s="124"/>
      <c r="P41" s="124"/>
      <c r="Q41" s="124"/>
      <c r="R41" s="124"/>
      <c r="S41" s="124"/>
      <c r="T41" s="124"/>
      <c r="U41" s="124"/>
      <c r="V41" s="124"/>
      <c r="W41" s="124"/>
      <c r="X41" s="124"/>
    </row>
    <row r="42" spans="15:24" ht="15.75" customHeight="1" x14ac:dyDescent="0.3">
      <c r="O42" s="124"/>
      <c r="P42" s="124"/>
      <c r="Q42" s="124"/>
      <c r="R42" s="124"/>
      <c r="S42" s="124"/>
      <c r="T42" s="124"/>
      <c r="U42" s="124"/>
      <c r="V42" s="124"/>
      <c r="W42" s="124"/>
      <c r="X42" s="124"/>
    </row>
    <row r="43" spans="15:24" ht="15.75" customHeight="1" x14ac:dyDescent="0.3"/>
    <row r="44" spans="15:24" ht="15.75" customHeight="1" x14ac:dyDescent="0.3"/>
    <row r="45" spans="15:24" ht="15.75" customHeight="1" x14ac:dyDescent="0.3"/>
    <row r="46" spans="15:24" ht="15.75" customHeight="1" x14ac:dyDescent="0.3"/>
    <row r="47" spans="15:24" ht="15.75" customHeight="1" x14ac:dyDescent="0.3"/>
    <row r="48" spans="15:24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1">
    <mergeCell ref="O30:Q35"/>
  </mergeCells>
  <pageMargins left="0.7" right="0.7" top="0.75" bottom="0.75" header="0" footer="0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"/>
  <dimension ref="A1:C1000"/>
  <sheetViews>
    <sheetView workbookViewId="0">
      <selection activeCell="D9" sqref="D9"/>
    </sheetView>
  </sheetViews>
  <sheetFormatPr baseColWidth="10" defaultColWidth="14.44140625" defaultRowHeight="15" customHeight="1" x14ac:dyDescent="0.3"/>
  <cols>
    <col min="1" max="1" width="17.5546875" customWidth="1"/>
    <col min="2" max="2" width="26.88671875" customWidth="1"/>
    <col min="3" max="26" width="10.6640625" customWidth="1"/>
  </cols>
  <sheetData>
    <row r="1" spans="1:3" ht="14.4" x14ac:dyDescent="0.3"/>
    <row r="3" spans="1:3" ht="14.4" x14ac:dyDescent="0.3">
      <c r="A3" s="296"/>
      <c r="B3" s="297"/>
      <c r="C3" s="298"/>
    </row>
    <row r="4" spans="1:3" ht="14.4" x14ac:dyDescent="0.3">
      <c r="A4" s="299"/>
      <c r="B4" s="291"/>
      <c r="C4" s="300"/>
    </row>
    <row r="5" spans="1:3" ht="14.4" x14ac:dyDescent="0.3">
      <c r="A5" s="299"/>
      <c r="B5" s="291"/>
      <c r="C5" s="300"/>
    </row>
    <row r="6" spans="1:3" ht="14.4" x14ac:dyDescent="0.3">
      <c r="A6" s="299"/>
      <c r="B6" s="291"/>
      <c r="C6" s="300"/>
    </row>
    <row r="7" spans="1:3" ht="15" customHeight="1" x14ac:dyDescent="0.3">
      <c r="A7" s="299"/>
      <c r="B7" s="291"/>
      <c r="C7" s="300"/>
    </row>
    <row r="8" spans="1:3" ht="15" customHeight="1" x14ac:dyDescent="0.3">
      <c r="A8" s="299"/>
      <c r="B8" s="291"/>
      <c r="C8" s="300"/>
    </row>
    <row r="9" spans="1:3" ht="15" customHeight="1" x14ac:dyDescent="0.3">
      <c r="A9" s="299"/>
      <c r="B9" s="291"/>
      <c r="C9" s="300"/>
    </row>
    <row r="10" spans="1:3" ht="15" customHeight="1" x14ac:dyDescent="0.3">
      <c r="A10" s="299"/>
      <c r="B10" s="291"/>
      <c r="C10" s="300"/>
    </row>
    <row r="11" spans="1:3" ht="15" customHeight="1" x14ac:dyDescent="0.3">
      <c r="A11" s="299"/>
      <c r="B11" s="291"/>
      <c r="C11" s="300"/>
    </row>
    <row r="12" spans="1:3" ht="15" customHeight="1" x14ac:dyDescent="0.3">
      <c r="A12" s="299"/>
      <c r="B12" s="291"/>
      <c r="C12" s="300"/>
    </row>
    <row r="13" spans="1:3" ht="15" customHeight="1" x14ac:dyDescent="0.3">
      <c r="A13" s="299"/>
      <c r="B13" s="291"/>
      <c r="C13" s="300"/>
    </row>
    <row r="14" spans="1:3" ht="15" customHeight="1" x14ac:dyDescent="0.3">
      <c r="A14" s="299"/>
      <c r="B14" s="291"/>
      <c r="C14" s="300"/>
    </row>
    <row r="15" spans="1:3" ht="15" customHeight="1" x14ac:dyDescent="0.3">
      <c r="A15" s="299"/>
      <c r="B15" s="291"/>
      <c r="C15" s="300"/>
    </row>
    <row r="16" spans="1:3" ht="15" customHeight="1" x14ac:dyDescent="0.3">
      <c r="A16" s="299"/>
      <c r="B16" s="291"/>
      <c r="C16" s="300"/>
    </row>
    <row r="17" spans="1:3" ht="15" customHeight="1" x14ac:dyDescent="0.3">
      <c r="A17" s="299"/>
      <c r="B17" s="291"/>
      <c r="C17" s="300"/>
    </row>
    <row r="18" spans="1:3" ht="15" customHeight="1" x14ac:dyDescent="0.3">
      <c r="A18" s="299"/>
      <c r="B18" s="291"/>
      <c r="C18" s="300"/>
    </row>
    <row r="19" spans="1:3" ht="15" customHeight="1" x14ac:dyDescent="0.3">
      <c r="A19" s="299"/>
      <c r="B19" s="291"/>
      <c r="C19" s="300"/>
    </row>
    <row r="20" spans="1:3" ht="15" customHeight="1" x14ac:dyDescent="0.3">
      <c r="A20" s="301"/>
      <c r="B20" s="302"/>
      <c r="C20" s="303"/>
    </row>
    <row r="21" spans="1:3" ht="15.75" customHeight="1" x14ac:dyDescent="0.3"/>
    <row r="22" spans="1:3" ht="15.75" customHeight="1" x14ac:dyDescent="0.3"/>
    <row r="23" spans="1:3" ht="15.75" customHeight="1" x14ac:dyDescent="0.3"/>
    <row r="24" spans="1:3" ht="15.75" customHeight="1" x14ac:dyDescent="0.3"/>
    <row r="25" spans="1:3" ht="15.75" customHeight="1" x14ac:dyDescent="0.3"/>
    <row r="26" spans="1:3" ht="15.75" customHeight="1" x14ac:dyDescent="0.3"/>
    <row r="27" spans="1:3" ht="15.75" customHeight="1" x14ac:dyDescent="0.3"/>
    <row r="28" spans="1:3" ht="15.75" customHeight="1" x14ac:dyDescent="0.3"/>
    <row r="29" spans="1:3" ht="15.75" customHeight="1" x14ac:dyDescent="0.3"/>
    <row r="30" spans="1:3" ht="15.75" customHeight="1" x14ac:dyDescent="0.3"/>
    <row r="31" spans="1:3" ht="15.75" customHeight="1" x14ac:dyDescent="0.3"/>
    <row r="32" spans="1:3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4898B-16AD-48D0-A66F-A416E7777731}">
  <sheetPr codeName="Hoja4"/>
  <dimension ref="A1:B9"/>
  <sheetViews>
    <sheetView workbookViewId="0"/>
  </sheetViews>
  <sheetFormatPr baseColWidth="10" defaultColWidth="11.44140625" defaultRowHeight="14.4" x14ac:dyDescent="0.3"/>
  <cols>
    <col min="1" max="1" width="35.109375" bestFit="1" customWidth="1"/>
    <col min="2" max="2" width="22.5546875" bestFit="1" customWidth="1"/>
  </cols>
  <sheetData>
    <row r="1" spans="1:2" x14ac:dyDescent="0.3">
      <c r="A1" s="283" t="s">
        <v>0</v>
      </c>
      <c r="B1" s="282" t="s">
        <v>1</v>
      </c>
    </row>
    <row r="2" spans="1:2" x14ac:dyDescent="0.3">
      <c r="A2" s="283" t="s">
        <v>2</v>
      </c>
      <c r="B2" s="282" t="s">
        <v>3</v>
      </c>
    </row>
    <row r="4" spans="1:2" x14ac:dyDescent="0.3">
      <c r="A4" s="276" t="s">
        <v>4</v>
      </c>
      <c r="B4" s="277" t="s">
        <v>5</v>
      </c>
    </row>
    <row r="5" spans="1:2" x14ac:dyDescent="0.3">
      <c r="A5" s="278" t="s">
        <v>6</v>
      </c>
      <c r="B5" s="277">
        <v>100</v>
      </c>
    </row>
    <row r="6" spans="1:2" x14ac:dyDescent="0.3">
      <c r="A6" s="279" t="s">
        <v>7</v>
      </c>
      <c r="B6" s="280">
        <v>25</v>
      </c>
    </row>
    <row r="7" spans="1:2" x14ac:dyDescent="0.3">
      <c r="A7" s="279" t="s">
        <v>8</v>
      </c>
      <c r="B7" s="280">
        <v>48</v>
      </c>
    </row>
    <row r="8" spans="1:2" x14ac:dyDescent="0.3">
      <c r="A8" s="279" t="s">
        <v>9</v>
      </c>
      <c r="B8" s="280">
        <v>25</v>
      </c>
    </row>
    <row r="9" spans="1:2" x14ac:dyDescent="0.3">
      <c r="A9" s="281" t="s">
        <v>10</v>
      </c>
      <c r="B9" s="282">
        <v>198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CD48-AB08-4C9D-9ECF-E1D078374438}">
  <sheetPr codeName="Hoja5"/>
  <dimension ref="A1:B9"/>
  <sheetViews>
    <sheetView workbookViewId="0">
      <selection sqref="A1:B9"/>
    </sheetView>
  </sheetViews>
  <sheetFormatPr baseColWidth="10" defaultColWidth="11.44140625" defaultRowHeight="14.4" x14ac:dyDescent="0.3"/>
  <cols>
    <col min="1" max="1" width="21.44140625" bestFit="1" customWidth="1"/>
    <col min="2" max="2" width="15.44140625" bestFit="1" customWidth="1"/>
  </cols>
  <sheetData>
    <row r="1" spans="1:2" x14ac:dyDescent="0.3">
      <c r="A1" s="283" t="s">
        <v>2</v>
      </c>
      <c r="B1" s="282" t="s">
        <v>3</v>
      </c>
    </row>
    <row r="3" spans="1:2" x14ac:dyDescent="0.3">
      <c r="A3" s="276" t="s">
        <v>4</v>
      </c>
      <c r="B3" s="277" t="s">
        <v>11</v>
      </c>
    </row>
    <row r="4" spans="1:2" x14ac:dyDescent="0.3">
      <c r="A4" s="278" t="s">
        <v>12</v>
      </c>
      <c r="B4" s="277">
        <v>8</v>
      </c>
    </row>
    <row r="5" spans="1:2" x14ac:dyDescent="0.3">
      <c r="A5" s="279" t="s">
        <v>13</v>
      </c>
      <c r="B5" s="280">
        <v>48</v>
      </c>
    </row>
    <row r="6" spans="1:2" x14ac:dyDescent="0.3">
      <c r="A6" s="279" t="s">
        <v>14</v>
      </c>
      <c r="B6" s="280">
        <v>10</v>
      </c>
    </row>
    <row r="7" spans="1:2" x14ac:dyDescent="0.3">
      <c r="A7" s="279" t="s">
        <v>15</v>
      </c>
      <c r="B7" s="280">
        <v>30</v>
      </c>
    </row>
    <row r="8" spans="1:2" x14ac:dyDescent="0.3">
      <c r="A8" s="279" t="s">
        <v>16</v>
      </c>
      <c r="B8" s="280">
        <v>1</v>
      </c>
    </row>
    <row r="9" spans="1:2" x14ac:dyDescent="0.3">
      <c r="A9" s="281" t="s">
        <v>10</v>
      </c>
      <c r="B9" s="282">
        <v>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A21B7-F4A5-47E8-AC7C-66CEE04591D3}">
  <sheetPr codeName="Hoja6"/>
  <dimension ref="A1:B6"/>
  <sheetViews>
    <sheetView workbookViewId="0">
      <selection activeCell="M3" sqref="M3"/>
    </sheetView>
  </sheetViews>
  <sheetFormatPr baseColWidth="10" defaultColWidth="11.44140625" defaultRowHeight="14.4" x14ac:dyDescent="0.3"/>
  <cols>
    <col min="1" max="1" width="17.5546875" bestFit="1" customWidth="1"/>
    <col min="2" max="2" width="20.44140625" bestFit="1" customWidth="1"/>
  </cols>
  <sheetData>
    <row r="1" spans="1:2" x14ac:dyDescent="0.3">
      <c r="A1" s="283" t="s">
        <v>17</v>
      </c>
      <c r="B1" s="282" t="s">
        <v>18</v>
      </c>
    </row>
    <row r="3" spans="1:2" x14ac:dyDescent="0.3">
      <c r="A3" s="276" t="s">
        <v>4</v>
      </c>
      <c r="B3" s="277" t="s">
        <v>11</v>
      </c>
    </row>
    <row r="4" spans="1:2" x14ac:dyDescent="0.3">
      <c r="A4" s="278" t="s">
        <v>19</v>
      </c>
      <c r="B4" s="277">
        <v>28</v>
      </c>
    </row>
    <row r="5" spans="1:2" x14ac:dyDescent="0.3">
      <c r="A5" s="279" t="s">
        <v>20</v>
      </c>
      <c r="B5" s="280">
        <v>18</v>
      </c>
    </row>
    <row r="6" spans="1:2" x14ac:dyDescent="0.3">
      <c r="A6" s="281" t="s">
        <v>10</v>
      </c>
      <c r="B6" s="282">
        <v>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FBE12-A1C0-488C-A0D4-53245294BBAF}">
  <sheetPr codeName="Hoja7"/>
  <dimension ref="A1:B19"/>
  <sheetViews>
    <sheetView workbookViewId="0">
      <selection sqref="A1:B15"/>
    </sheetView>
  </sheetViews>
  <sheetFormatPr baseColWidth="10" defaultColWidth="11.44140625" defaultRowHeight="14.4" x14ac:dyDescent="0.3"/>
  <cols>
    <col min="1" max="1" width="17.5546875" bestFit="1" customWidth="1"/>
    <col min="2" max="2" width="15.44140625" bestFit="1" customWidth="1"/>
  </cols>
  <sheetData>
    <row r="1" spans="1:2" x14ac:dyDescent="0.3">
      <c r="A1" s="283" t="s">
        <v>17</v>
      </c>
      <c r="B1" s="282" t="s">
        <v>3</v>
      </c>
    </row>
    <row r="3" spans="1:2" x14ac:dyDescent="0.3">
      <c r="A3" s="276" t="s">
        <v>4</v>
      </c>
      <c r="B3" s="277" t="s">
        <v>11</v>
      </c>
    </row>
    <row r="4" spans="1:2" x14ac:dyDescent="0.3">
      <c r="A4" s="278" t="s">
        <v>21</v>
      </c>
      <c r="B4" s="277">
        <v>574</v>
      </c>
    </row>
    <row r="5" spans="1:2" x14ac:dyDescent="0.3">
      <c r="A5" s="284" t="s">
        <v>22</v>
      </c>
      <c r="B5" s="277">
        <v>50</v>
      </c>
    </row>
    <row r="6" spans="1:2" x14ac:dyDescent="0.3">
      <c r="A6" s="284" t="s">
        <v>23</v>
      </c>
      <c r="B6" s="277">
        <v>46</v>
      </c>
    </row>
    <row r="7" spans="1:2" x14ac:dyDescent="0.3">
      <c r="A7" s="284" t="s">
        <v>24</v>
      </c>
      <c r="B7" s="277">
        <v>46</v>
      </c>
    </row>
    <row r="8" spans="1:2" x14ac:dyDescent="0.3">
      <c r="A8" s="284" t="s">
        <v>25</v>
      </c>
      <c r="B8" s="277">
        <v>51</v>
      </c>
    </row>
    <row r="9" spans="1:2" x14ac:dyDescent="0.3">
      <c r="A9" s="284" t="s">
        <v>26</v>
      </c>
      <c r="B9" s="277">
        <v>51</v>
      </c>
    </row>
    <row r="10" spans="1:2" x14ac:dyDescent="0.3">
      <c r="A10" s="284" t="s">
        <v>27</v>
      </c>
      <c r="B10" s="277">
        <v>58</v>
      </c>
    </row>
    <row r="11" spans="1:2" x14ac:dyDescent="0.3">
      <c r="A11" s="284" t="s">
        <v>28</v>
      </c>
      <c r="B11" s="277">
        <v>61</v>
      </c>
    </row>
    <row r="12" spans="1:2" x14ac:dyDescent="0.3">
      <c r="A12" s="284" t="s">
        <v>29</v>
      </c>
      <c r="B12" s="277">
        <v>41</v>
      </c>
    </row>
    <row r="13" spans="1:2" x14ac:dyDescent="0.3">
      <c r="A13" s="284" t="s">
        <v>30</v>
      </c>
      <c r="B13" s="277">
        <v>32</v>
      </c>
    </row>
    <row r="14" spans="1:2" x14ac:dyDescent="0.3">
      <c r="A14" s="284" t="s">
        <v>31</v>
      </c>
      <c r="B14" s="277">
        <v>46</v>
      </c>
    </row>
    <row r="15" spans="1:2" x14ac:dyDescent="0.3">
      <c r="A15" s="284" t="s">
        <v>32</v>
      </c>
      <c r="B15" s="277">
        <v>48</v>
      </c>
    </row>
    <row r="16" spans="1:2" x14ac:dyDescent="0.3">
      <c r="A16" s="284" t="s">
        <v>33</v>
      </c>
      <c r="B16" s="277">
        <v>44</v>
      </c>
    </row>
    <row r="17" spans="1:2" x14ac:dyDescent="0.3">
      <c r="A17" s="278" t="s">
        <v>34</v>
      </c>
      <c r="B17" s="277">
        <v>13</v>
      </c>
    </row>
    <row r="18" spans="1:2" x14ac:dyDescent="0.3">
      <c r="A18" s="284" t="s">
        <v>22</v>
      </c>
      <c r="B18" s="277">
        <v>13</v>
      </c>
    </row>
    <row r="19" spans="1:2" x14ac:dyDescent="0.3">
      <c r="A19" s="281" t="s">
        <v>10</v>
      </c>
      <c r="B19" s="282">
        <v>587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8E66B-E88B-4BB8-8B88-044FABEFC144}">
  <sheetPr codeName="Hoja8"/>
  <dimension ref="A1:B29"/>
  <sheetViews>
    <sheetView workbookViewId="0">
      <selection activeCell="C24" sqref="C24"/>
    </sheetView>
  </sheetViews>
  <sheetFormatPr baseColWidth="10" defaultColWidth="11.44140625" defaultRowHeight="14.4" x14ac:dyDescent="0.3"/>
  <cols>
    <col min="1" max="1" width="17.5546875" bestFit="1" customWidth="1"/>
    <col min="2" max="2" width="20.44140625" bestFit="1" customWidth="1"/>
  </cols>
  <sheetData>
    <row r="1" spans="1:2" x14ac:dyDescent="0.3">
      <c r="A1" s="283" t="s">
        <v>17</v>
      </c>
      <c r="B1" s="282" t="s">
        <v>18</v>
      </c>
    </row>
    <row r="3" spans="1:2" x14ac:dyDescent="0.3">
      <c r="A3" s="276" t="s">
        <v>4</v>
      </c>
      <c r="B3" s="277" t="s">
        <v>11</v>
      </c>
    </row>
    <row r="4" spans="1:2" x14ac:dyDescent="0.3">
      <c r="A4" s="278">
        <v>24</v>
      </c>
      <c r="B4" s="277">
        <v>8</v>
      </c>
    </row>
    <row r="5" spans="1:2" x14ac:dyDescent="0.3">
      <c r="A5" s="279" t="s">
        <v>35</v>
      </c>
      <c r="B5" s="280">
        <v>1</v>
      </c>
    </row>
    <row r="6" spans="1:2" x14ac:dyDescent="0.3">
      <c r="A6" s="279" t="s">
        <v>36</v>
      </c>
      <c r="B6" s="280">
        <v>4</v>
      </c>
    </row>
    <row r="7" spans="1:2" x14ac:dyDescent="0.3">
      <c r="A7" s="279" t="s">
        <v>37</v>
      </c>
      <c r="B7" s="280">
        <v>1</v>
      </c>
    </row>
    <row r="8" spans="1:2" x14ac:dyDescent="0.3">
      <c r="A8" s="279" t="s">
        <v>38</v>
      </c>
      <c r="B8" s="280">
        <v>3</v>
      </c>
    </row>
    <row r="9" spans="1:2" x14ac:dyDescent="0.3">
      <c r="A9" s="279" t="s">
        <v>39</v>
      </c>
      <c r="B9" s="280">
        <v>9</v>
      </c>
    </row>
    <row r="10" spans="1:2" x14ac:dyDescent="0.3">
      <c r="A10" s="279" t="s">
        <v>40</v>
      </c>
      <c r="B10" s="280">
        <v>3</v>
      </c>
    </row>
    <row r="11" spans="1:2" x14ac:dyDescent="0.3">
      <c r="A11" s="279" t="s">
        <v>41</v>
      </c>
      <c r="B11" s="280">
        <v>2</v>
      </c>
    </row>
    <row r="12" spans="1:2" x14ac:dyDescent="0.3">
      <c r="A12" s="279" t="s">
        <v>42</v>
      </c>
      <c r="B12" s="280">
        <v>4</v>
      </c>
    </row>
    <row r="13" spans="1:2" x14ac:dyDescent="0.3">
      <c r="A13" s="279" t="s">
        <v>43</v>
      </c>
      <c r="B13" s="280">
        <v>2</v>
      </c>
    </row>
    <row r="14" spans="1:2" x14ac:dyDescent="0.3">
      <c r="A14" s="279" t="s">
        <v>1</v>
      </c>
      <c r="B14" s="280">
        <v>27</v>
      </c>
    </row>
    <row r="15" spans="1:2" x14ac:dyDescent="0.3">
      <c r="A15" s="279" t="s">
        <v>44</v>
      </c>
      <c r="B15" s="280">
        <v>5</v>
      </c>
    </row>
    <row r="16" spans="1:2" x14ac:dyDescent="0.3">
      <c r="A16" s="279" t="s">
        <v>45</v>
      </c>
      <c r="B16" s="280">
        <v>2</v>
      </c>
    </row>
    <row r="17" spans="1:2" x14ac:dyDescent="0.3">
      <c r="A17" s="279" t="s">
        <v>46</v>
      </c>
      <c r="B17" s="280">
        <v>1</v>
      </c>
    </row>
    <row r="18" spans="1:2" x14ac:dyDescent="0.3">
      <c r="A18" s="279" t="s">
        <v>47</v>
      </c>
      <c r="B18" s="280">
        <v>3</v>
      </c>
    </row>
    <row r="19" spans="1:2" x14ac:dyDescent="0.3">
      <c r="A19" s="279" t="s">
        <v>48</v>
      </c>
      <c r="B19" s="280">
        <v>7</v>
      </c>
    </row>
    <row r="20" spans="1:2" x14ac:dyDescent="0.3">
      <c r="A20" s="279" t="s">
        <v>49</v>
      </c>
      <c r="B20" s="280">
        <v>1</v>
      </c>
    </row>
    <row r="21" spans="1:2" x14ac:dyDescent="0.3">
      <c r="A21" s="279" t="s">
        <v>50</v>
      </c>
      <c r="B21" s="280">
        <v>2</v>
      </c>
    </row>
    <row r="22" spans="1:2" x14ac:dyDescent="0.3">
      <c r="A22" s="279" t="s">
        <v>51</v>
      </c>
      <c r="B22" s="280">
        <v>1</v>
      </c>
    </row>
    <row r="23" spans="1:2" x14ac:dyDescent="0.3">
      <c r="A23" s="279" t="s">
        <v>52</v>
      </c>
      <c r="B23" s="280">
        <v>3</v>
      </c>
    </row>
    <row r="24" spans="1:2" x14ac:dyDescent="0.3">
      <c r="A24" s="279" t="s">
        <v>53</v>
      </c>
      <c r="B24" s="280">
        <v>1</v>
      </c>
    </row>
    <row r="25" spans="1:2" x14ac:dyDescent="0.3">
      <c r="A25" s="279" t="s">
        <v>54</v>
      </c>
      <c r="B25" s="280">
        <v>1</v>
      </c>
    </row>
    <row r="26" spans="1:2" x14ac:dyDescent="0.3">
      <c r="A26" s="279" t="s">
        <v>55</v>
      </c>
      <c r="B26" s="280">
        <v>1</v>
      </c>
    </row>
    <row r="27" spans="1:2" x14ac:dyDescent="0.3">
      <c r="A27" s="279" t="s">
        <v>56</v>
      </c>
      <c r="B27" s="280">
        <v>3</v>
      </c>
    </row>
    <row r="28" spans="1:2" x14ac:dyDescent="0.3">
      <c r="A28" s="279" t="s">
        <v>57</v>
      </c>
      <c r="B28" s="280">
        <v>2</v>
      </c>
    </row>
    <row r="29" spans="1:2" x14ac:dyDescent="0.3">
      <c r="A29" s="281" t="s">
        <v>10</v>
      </c>
      <c r="B29" s="282">
        <v>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12947-BF98-4FB8-B1BF-47339CFC0A30}">
  <sheetPr codeName="Hoja9"/>
  <dimension ref="A3:B19"/>
  <sheetViews>
    <sheetView workbookViewId="0">
      <selection activeCell="D24" sqref="D24"/>
    </sheetView>
  </sheetViews>
  <sheetFormatPr baseColWidth="10" defaultColWidth="11.44140625" defaultRowHeight="14.4" x14ac:dyDescent="0.3"/>
  <cols>
    <col min="1" max="1" width="17.5546875" bestFit="1" customWidth="1"/>
    <col min="2" max="2" width="15.44140625" bestFit="1" customWidth="1"/>
  </cols>
  <sheetData>
    <row r="3" spans="1:2" x14ac:dyDescent="0.3">
      <c r="A3" s="276" t="s">
        <v>4</v>
      </c>
      <c r="B3" s="277" t="s">
        <v>11</v>
      </c>
    </row>
    <row r="4" spans="1:2" x14ac:dyDescent="0.3">
      <c r="A4" s="278" t="s">
        <v>21</v>
      </c>
      <c r="B4" s="277">
        <v>566</v>
      </c>
    </row>
    <row r="5" spans="1:2" x14ac:dyDescent="0.3">
      <c r="A5" s="284" t="s">
        <v>22</v>
      </c>
      <c r="B5" s="277">
        <v>62</v>
      </c>
    </row>
    <row r="6" spans="1:2" x14ac:dyDescent="0.3">
      <c r="A6" s="284" t="s">
        <v>23</v>
      </c>
      <c r="B6" s="277">
        <v>55</v>
      </c>
    </row>
    <row r="7" spans="1:2" x14ac:dyDescent="0.3">
      <c r="A7" s="284" t="s">
        <v>24</v>
      </c>
      <c r="B7" s="277">
        <v>62</v>
      </c>
    </row>
    <row r="8" spans="1:2" x14ac:dyDescent="0.3">
      <c r="A8" s="284" t="s">
        <v>25</v>
      </c>
      <c r="B8" s="277">
        <v>32</v>
      </c>
    </row>
    <row r="9" spans="1:2" x14ac:dyDescent="0.3">
      <c r="A9" s="284" t="s">
        <v>26</v>
      </c>
      <c r="B9" s="277">
        <v>48</v>
      </c>
    </row>
    <row r="10" spans="1:2" x14ac:dyDescent="0.3">
      <c r="A10" s="284" t="s">
        <v>27</v>
      </c>
      <c r="B10" s="277">
        <v>58</v>
      </c>
    </row>
    <row r="11" spans="1:2" x14ac:dyDescent="0.3">
      <c r="A11" s="284" t="s">
        <v>28</v>
      </c>
      <c r="B11" s="277">
        <v>17</v>
      </c>
    </row>
    <row r="12" spans="1:2" x14ac:dyDescent="0.3">
      <c r="A12" s="284" t="s">
        <v>29</v>
      </c>
      <c r="B12" s="277">
        <v>51</v>
      </c>
    </row>
    <row r="13" spans="1:2" x14ac:dyDescent="0.3">
      <c r="A13" s="284" t="s">
        <v>30</v>
      </c>
      <c r="B13" s="277">
        <v>40</v>
      </c>
    </row>
    <row r="14" spans="1:2" x14ac:dyDescent="0.3">
      <c r="A14" s="284" t="s">
        <v>31</v>
      </c>
      <c r="B14" s="277">
        <v>39</v>
      </c>
    </row>
    <row r="15" spans="1:2" x14ac:dyDescent="0.3">
      <c r="A15" s="284" t="s">
        <v>32</v>
      </c>
      <c r="B15" s="277">
        <v>53</v>
      </c>
    </row>
    <row r="16" spans="1:2" x14ac:dyDescent="0.3">
      <c r="A16" s="284" t="s">
        <v>33</v>
      </c>
      <c r="B16" s="277">
        <v>49</v>
      </c>
    </row>
    <row r="17" spans="1:2" x14ac:dyDescent="0.3">
      <c r="A17" s="278" t="s">
        <v>34</v>
      </c>
      <c r="B17" s="277">
        <v>20</v>
      </c>
    </row>
    <row r="18" spans="1:2" x14ac:dyDescent="0.3">
      <c r="A18" s="284" t="s">
        <v>22</v>
      </c>
      <c r="B18" s="277">
        <v>20</v>
      </c>
    </row>
    <row r="19" spans="1:2" x14ac:dyDescent="0.3">
      <c r="A19" s="281" t="s">
        <v>10</v>
      </c>
      <c r="B19" s="282">
        <v>586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5075B-81EE-4FE9-800B-0BDB1A3E2FBC}">
  <sheetPr codeName="Hoja10"/>
  <dimension ref="A1:B8"/>
  <sheetViews>
    <sheetView workbookViewId="0">
      <selection activeCell="C24" sqref="C24"/>
    </sheetView>
  </sheetViews>
  <sheetFormatPr baseColWidth="10" defaultColWidth="11.44140625" defaultRowHeight="14.4" x14ac:dyDescent="0.3"/>
  <cols>
    <col min="1" max="1" width="17.5546875" bestFit="1" customWidth="1"/>
    <col min="2" max="2" width="26.88671875" bestFit="1" customWidth="1"/>
  </cols>
  <sheetData>
    <row r="1" spans="1:2" x14ac:dyDescent="0.3">
      <c r="A1" s="283" t="s">
        <v>17</v>
      </c>
      <c r="B1" s="282" t="s">
        <v>18</v>
      </c>
    </row>
    <row r="3" spans="1:2" x14ac:dyDescent="0.3">
      <c r="A3" s="276" t="s">
        <v>4</v>
      </c>
      <c r="B3" s="277" t="s">
        <v>58</v>
      </c>
    </row>
    <row r="4" spans="1:2" x14ac:dyDescent="0.3">
      <c r="A4" s="278" t="s">
        <v>59</v>
      </c>
      <c r="B4" s="285">
        <v>45.25</v>
      </c>
    </row>
    <row r="5" spans="1:2" x14ac:dyDescent="0.3">
      <c r="A5" s="279" t="s">
        <v>60</v>
      </c>
      <c r="B5" s="286">
        <v>47.055555555555557</v>
      </c>
    </row>
    <row r="6" spans="1:2" x14ac:dyDescent="0.3">
      <c r="A6" s="279" t="s">
        <v>61</v>
      </c>
      <c r="B6" s="286">
        <v>66</v>
      </c>
    </row>
    <row r="7" spans="1:2" x14ac:dyDescent="0.3">
      <c r="A7" s="279" t="s">
        <v>62</v>
      </c>
      <c r="B7" s="286">
        <v>21</v>
      </c>
    </row>
    <row r="8" spans="1:2" x14ac:dyDescent="0.3">
      <c r="A8" s="281" t="s">
        <v>10</v>
      </c>
      <c r="B8" s="287">
        <v>46.432989690721648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F98E3-A43A-4F6E-80DF-71940769144D}">
  <sheetPr codeName="Hoja11"/>
  <dimension ref="A1:B8"/>
  <sheetViews>
    <sheetView workbookViewId="0"/>
  </sheetViews>
  <sheetFormatPr baseColWidth="10" defaultColWidth="11.44140625" defaultRowHeight="14.4" x14ac:dyDescent="0.3"/>
  <cols>
    <col min="1" max="1" width="17.5546875" bestFit="1" customWidth="1"/>
    <col min="2" max="2" width="32.33203125" bestFit="1" customWidth="1"/>
  </cols>
  <sheetData>
    <row r="1" spans="1:2" x14ac:dyDescent="0.3">
      <c r="A1" s="283" t="s">
        <v>17</v>
      </c>
      <c r="B1" s="282" t="s">
        <v>18</v>
      </c>
    </row>
    <row r="3" spans="1:2" x14ac:dyDescent="0.3">
      <c r="A3" s="276" t="s">
        <v>4</v>
      </c>
      <c r="B3" s="277" t="s">
        <v>63</v>
      </c>
    </row>
    <row r="4" spans="1:2" x14ac:dyDescent="0.3">
      <c r="A4" s="278" t="s">
        <v>59</v>
      </c>
      <c r="B4" s="288">
        <v>8.48</v>
      </c>
    </row>
    <row r="5" spans="1:2" x14ac:dyDescent="0.3">
      <c r="A5" s="279" t="s">
        <v>60</v>
      </c>
      <c r="B5" s="289">
        <v>10.238095238095237</v>
      </c>
    </row>
    <row r="6" spans="1:2" x14ac:dyDescent="0.3">
      <c r="A6" s="279" t="s">
        <v>61</v>
      </c>
      <c r="B6" s="289">
        <v>8</v>
      </c>
    </row>
    <row r="7" spans="1:2" x14ac:dyDescent="0.3">
      <c r="A7" s="279" t="s">
        <v>62</v>
      </c>
      <c r="B7" s="289">
        <v>5</v>
      </c>
    </row>
    <row r="8" spans="1:2" x14ac:dyDescent="0.3">
      <c r="A8" s="281" t="s">
        <v>10</v>
      </c>
      <c r="B8" s="290">
        <v>9.1428571428571423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3">
    <tabColor rgb="FFFF0000"/>
    <pageSetUpPr fitToPage="1"/>
  </sheetPr>
  <dimension ref="A1:BD1551"/>
  <sheetViews>
    <sheetView tabSelected="1" zoomScale="85" zoomScaleNormal="85" workbookViewId="0">
      <pane xSplit="8" ySplit="3" topLeftCell="AO4" activePane="bottomRight" state="frozen"/>
      <selection pane="topRight" activeCell="I1" sqref="I1"/>
      <selection pane="bottomLeft" activeCell="A3" sqref="A3"/>
      <selection pane="bottomRight" activeCell="AR853" sqref="AR853"/>
    </sheetView>
  </sheetViews>
  <sheetFormatPr baseColWidth="10" defaultColWidth="14.44140625" defaultRowHeight="15" customHeight="1" outlineLevelCol="1" x14ac:dyDescent="0.3"/>
  <cols>
    <col min="1" max="1" width="8" customWidth="1"/>
    <col min="2" max="2" width="12" customWidth="1"/>
    <col min="3" max="3" width="40.88671875" customWidth="1"/>
    <col min="4" max="4" width="5.5546875" customWidth="1"/>
    <col min="5" max="5" width="12.44140625" customWidth="1"/>
    <col min="6" max="6" width="10.33203125" customWidth="1"/>
    <col min="7" max="7" width="6.5546875" customWidth="1"/>
    <col min="8" max="8" width="10.88671875" customWidth="1"/>
    <col min="9" max="9" width="16.44140625" customWidth="1"/>
    <col min="10" max="10" width="15.44140625" customWidth="1"/>
    <col min="11" max="11" width="9.5546875" customWidth="1"/>
    <col min="12" max="12" width="9" customWidth="1"/>
    <col min="13" max="13" width="13.33203125" customWidth="1"/>
    <col min="14" max="14" width="11.33203125" customWidth="1" outlineLevel="1"/>
    <col min="15" max="15" width="14.88671875" customWidth="1" outlineLevel="1"/>
    <col min="16" max="16" width="15.88671875" customWidth="1" outlineLevel="1"/>
    <col min="17" max="17" width="17.88671875" customWidth="1" outlineLevel="1"/>
    <col min="18" max="20" width="11.5546875" customWidth="1" outlineLevel="1"/>
    <col min="21" max="21" width="13.6640625" customWidth="1" outlineLevel="1"/>
    <col min="22" max="23" width="13.33203125" customWidth="1" outlineLevel="1"/>
    <col min="24" max="24" width="12" customWidth="1" outlineLevel="1"/>
    <col min="25" max="26" width="13.33203125" customWidth="1" outlineLevel="1"/>
    <col min="27" max="27" width="12.6640625" customWidth="1" outlineLevel="1"/>
    <col min="28" max="28" width="10.33203125" customWidth="1" outlineLevel="1"/>
    <col min="29" max="29" width="12.88671875" customWidth="1"/>
    <col min="30" max="30" width="12" customWidth="1"/>
    <col min="31" max="31" width="9.5546875" customWidth="1"/>
    <col min="32" max="32" width="15.88671875" customWidth="1"/>
    <col min="33" max="33" width="14.5546875" customWidth="1"/>
    <col min="34" max="34" width="8.109375" hidden="1" customWidth="1"/>
    <col min="35" max="35" width="13.88671875" customWidth="1"/>
    <col min="36" max="36" width="13" customWidth="1" outlineLevel="1"/>
    <col min="37" max="37" width="16.44140625" customWidth="1" outlineLevel="1"/>
    <col min="38" max="38" width="11.6640625" customWidth="1" outlineLevel="1"/>
    <col min="39" max="39" width="13.109375" customWidth="1" outlineLevel="1"/>
    <col min="40" max="40" width="12.33203125" customWidth="1" outlineLevel="1"/>
    <col min="41" max="41" width="15.5546875" customWidth="1" outlineLevel="1"/>
    <col min="42" max="42" width="21.88671875" customWidth="1" outlineLevel="1"/>
    <col min="43" max="43" width="9" customWidth="1"/>
    <col min="44" max="44" width="17.44140625" customWidth="1"/>
    <col min="45" max="45" width="11.44140625" customWidth="1"/>
    <col min="46" max="46" width="20.88671875" bestFit="1" customWidth="1"/>
    <col min="47" max="48" width="20.44140625" customWidth="1" outlineLevel="1"/>
    <col min="49" max="50" width="13.44140625" customWidth="1" outlineLevel="1"/>
    <col min="51" max="52" width="11.44140625" customWidth="1" outlineLevel="1"/>
    <col min="53" max="53" width="13.88671875" customWidth="1" outlineLevel="1"/>
    <col min="54" max="54" width="38.33203125" customWidth="1"/>
    <col min="55" max="55" width="20.33203125" customWidth="1"/>
  </cols>
  <sheetData>
    <row r="1" spans="1:55" ht="16.5" hidden="1" customHeight="1" x14ac:dyDescent="0.3">
      <c r="A1" s="1"/>
      <c r="B1" s="1"/>
      <c r="C1" s="1" t="s">
        <v>64</v>
      </c>
      <c r="D1" s="1"/>
      <c r="E1" s="1"/>
      <c r="F1" s="1">
        <v>0</v>
      </c>
      <c r="G1" s="331" t="s">
        <v>65</v>
      </c>
      <c r="H1" s="332"/>
      <c r="I1" s="332"/>
      <c r="J1" s="332"/>
      <c r="K1" s="332"/>
      <c r="L1" s="332"/>
      <c r="M1" s="333"/>
      <c r="N1" s="2"/>
      <c r="O1" s="1"/>
      <c r="P1" s="1"/>
      <c r="Q1" s="2"/>
      <c r="R1" s="2"/>
      <c r="S1" s="2"/>
      <c r="T1" s="2"/>
      <c r="U1" s="3"/>
      <c r="V1" s="2"/>
      <c r="W1" s="2"/>
      <c r="X1" s="1"/>
      <c r="Y1" s="3"/>
      <c r="Z1" s="2"/>
      <c r="AA1" s="1"/>
      <c r="AB1" s="1"/>
      <c r="AC1" s="4"/>
      <c r="AD1" s="2"/>
      <c r="AE1" s="3"/>
      <c r="AF1" s="2"/>
      <c r="AG1" s="1"/>
      <c r="AH1" s="1"/>
      <c r="AI1" s="2"/>
      <c r="AJ1" s="2"/>
      <c r="AK1" s="2"/>
      <c r="AL1" s="1"/>
      <c r="AM1" s="1"/>
      <c r="AN1" s="1"/>
      <c r="AO1" s="334" t="s">
        <v>66</v>
      </c>
      <c r="AP1" s="333"/>
      <c r="AQ1" s="1"/>
      <c r="AR1" s="1"/>
      <c r="AS1" s="1"/>
      <c r="AT1" s="1"/>
      <c r="AU1" s="335" t="s">
        <v>67</v>
      </c>
      <c r="AV1" s="332"/>
      <c r="AW1" s="332"/>
      <c r="AX1" s="332"/>
      <c r="AY1" s="332"/>
      <c r="AZ1" s="332"/>
      <c r="BA1" s="332"/>
      <c r="BB1" s="333"/>
      <c r="BC1" s="5"/>
    </row>
    <row r="2" spans="1:55" ht="16.5" customHeight="1" x14ac:dyDescent="0.3">
      <c r="A2" s="221"/>
      <c r="B2" s="126" t="s">
        <v>68</v>
      </c>
      <c r="C2" s="231">
        <f ca="1">TODAY()</f>
        <v>46045</v>
      </c>
      <c r="D2" s="222"/>
      <c r="E2" s="222"/>
      <c r="F2" s="222"/>
      <c r="G2" s="223"/>
      <c r="H2" s="224"/>
      <c r="I2" s="224"/>
      <c r="J2" s="224"/>
      <c r="K2" s="224"/>
      <c r="L2" s="224"/>
      <c r="M2" s="225"/>
      <c r="N2" s="226"/>
      <c r="O2" s="222"/>
      <c r="P2" s="222"/>
      <c r="Q2" s="226"/>
      <c r="R2" s="226"/>
      <c r="S2" s="226"/>
      <c r="T2" s="226"/>
      <c r="U2" s="227"/>
      <c r="V2" s="226"/>
      <c r="W2" s="226"/>
      <c r="X2" s="222"/>
      <c r="Y2" s="227"/>
      <c r="Z2" s="226"/>
      <c r="AA2" s="222"/>
      <c r="AB2" s="222"/>
      <c r="AC2" s="228"/>
      <c r="AD2" s="226"/>
      <c r="AE2" s="227"/>
      <c r="AF2" s="226"/>
      <c r="AG2" s="222"/>
      <c r="AH2" s="222"/>
      <c r="AI2" s="226"/>
      <c r="AJ2" s="226"/>
      <c r="AK2" s="226"/>
      <c r="AL2" s="222"/>
      <c r="AM2" s="222"/>
      <c r="AN2" s="222"/>
      <c r="AO2" s="7"/>
      <c r="AP2" s="225"/>
      <c r="AQ2" s="222"/>
      <c r="AR2" s="222"/>
      <c r="AS2" s="222"/>
      <c r="AT2" s="222"/>
      <c r="AU2" s="229"/>
      <c r="AV2" s="224"/>
      <c r="AW2" s="224"/>
      <c r="AX2" s="224"/>
      <c r="AY2" s="224"/>
      <c r="AZ2" s="224"/>
      <c r="BA2" s="224"/>
      <c r="BB2" s="225"/>
      <c r="BC2" s="230"/>
    </row>
    <row r="3" spans="1:55" ht="46.5" customHeight="1" x14ac:dyDescent="0.3">
      <c r="A3" s="6" t="s">
        <v>2</v>
      </c>
      <c r="B3" s="125" t="s">
        <v>69</v>
      </c>
      <c r="C3" s="126" t="s">
        <v>70</v>
      </c>
      <c r="D3" s="127" t="s">
        <v>71</v>
      </c>
      <c r="E3" s="125" t="s">
        <v>72</v>
      </c>
      <c r="F3" s="125" t="s">
        <v>0</v>
      </c>
      <c r="G3" s="125" t="s">
        <v>73</v>
      </c>
      <c r="H3" s="125" t="s">
        <v>74</v>
      </c>
      <c r="I3" s="125" t="s">
        <v>75</v>
      </c>
      <c r="J3" s="128" t="s">
        <v>76</v>
      </c>
      <c r="K3" s="128" t="s">
        <v>77</v>
      </c>
      <c r="L3" s="128" t="s">
        <v>78</v>
      </c>
      <c r="M3" s="125" t="s">
        <v>79</v>
      </c>
      <c r="N3" s="128" t="s">
        <v>80</v>
      </c>
      <c r="O3" s="128" t="s">
        <v>81</v>
      </c>
      <c r="P3" s="129" t="s">
        <v>82</v>
      </c>
      <c r="Q3" s="129" t="s">
        <v>83</v>
      </c>
      <c r="R3" s="130" t="s">
        <v>84</v>
      </c>
      <c r="S3" s="130" t="s">
        <v>85</v>
      </c>
      <c r="T3" s="130" t="s">
        <v>86</v>
      </c>
      <c r="U3" s="131" t="s">
        <v>87</v>
      </c>
      <c r="V3" s="128" t="s">
        <v>88</v>
      </c>
      <c r="W3" s="128" t="s">
        <v>89</v>
      </c>
      <c r="X3" s="129" t="s">
        <v>90</v>
      </c>
      <c r="Y3" s="128" t="s">
        <v>91</v>
      </c>
      <c r="Z3" s="129" t="s">
        <v>92</v>
      </c>
      <c r="AA3" s="128" t="s">
        <v>93</v>
      </c>
      <c r="AB3" s="128" t="s">
        <v>94</v>
      </c>
      <c r="AC3" s="132" t="s">
        <v>95</v>
      </c>
      <c r="AD3" s="129" t="s">
        <v>96</v>
      </c>
      <c r="AE3" s="133" t="s">
        <v>97</v>
      </c>
      <c r="AF3" s="129" t="s">
        <v>98</v>
      </c>
      <c r="AG3" s="128" t="s">
        <v>99</v>
      </c>
      <c r="AH3" s="128" t="s">
        <v>100</v>
      </c>
      <c r="AI3" s="129" t="s">
        <v>101</v>
      </c>
      <c r="AJ3" s="129" t="s">
        <v>102</v>
      </c>
      <c r="AK3" s="129" t="s">
        <v>103</v>
      </c>
      <c r="AL3" s="128" t="s">
        <v>104</v>
      </c>
      <c r="AM3" s="129" t="s">
        <v>105</v>
      </c>
      <c r="AN3" s="128" t="s">
        <v>106</v>
      </c>
      <c r="AO3" s="128" t="s">
        <v>107</v>
      </c>
      <c r="AP3" s="129" t="s">
        <v>108</v>
      </c>
      <c r="AQ3" s="128" t="s">
        <v>109</v>
      </c>
      <c r="AR3" s="128" t="s">
        <v>17</v>
      </c>
      <c r="AS3" s="128" t="s">
        <v>110</v>
      </c>
      <c r="AT3" s="128" t="s">
        <v>111</v>
      </c>
      <c r="AU3" s="128" t="s">
        <v>112</v>
      </c>
      <c r="AV3" s="128" t="s">
        <v>113</v>
      </c>
      <c r="AW3" s="128" t="s">
        <v>114</v>
      </c>
      <c r="AX3" s="128" t="s">
        <v>115</v>
      </c>
      <c r="AY3" s="128" t="s">
        <v>116</v>
      </c>
      <c r="AZ3" s="128" t="s">
        <v>117</v>
      </c>
      <c r="BA3" s="128" t="s">
        <v>118</v>
      </c>
      <c r="BB3" s="128" t="s">
        <v>119</v>
      </c>
      <c r="BC3" s="7" t="s">
        <v>120</v>
      </c>
    </row>
    <row r="4" spans="1:55" ht="14.4" x14ac:dyDescent="0.3">
      <c r="A4" s="134" t="s">
        <v>121</v>
      </c>
      <c r="B4" s="120" t="s">
        <v>60</v>
      </c>
      <c r="C4" s="120" t="s">
        <v>122</v>
      </c>
      <c r="D4" s="120" t="s">
        <v>123</v>
      </c>
      <c r="E4" s="120" t="s">
        <v>124</v>
      </c>
      <c r="F4" s="120" t="s">
        <v>36</v>
      </c>
      <c r="G4" s="120" t="s">
        <v>125</v>
      </c>
      <c r="H4" s="120" t="s">
        <v>125</v>
      </c>
      <c r="I4" s="120" t="s">
        <v>126</v>
      </c>
      <c r="J4" s="120" t="s">
        <v>125</v>
      </c>
      <c r="K4" s="120" t="s">
        <v>125</v>
      </c>
      <c r="L4" s="120" t="s">
        <v>125</v>
      </c>
      <c r="M4" s="120" t="s">
        <v>125</v>
      </c>
      <c r="N4" s="121" t="s">
        <v>127</v>
      </c>
      <c r="O4" s="120" t="s">
        <v>128</v>
      </c>
      <c r="P4" s="121"/>
      <c r="Q4" s="121"/>
      <c r="R4" s="121"/>
      <c r="S4" s="121"/>
      <c r="T4" s="135"/>
      <c r="U4" s="122"/>
      <c r="V4" s="120"/>
      <c r="W4" s="120"/>
      <c r="X4" s="121">
        <v>45124</v>
      </c>
      <c r="Y4" s="120" t="str">
        <f t="shared" ref="Y4:Y258" si="0">IF(P4="","POR EVALUAR",P4-X4+1)</f>
        <v>POR EVALUAR</v>
      </c>
      <c r="Z4" s="121"/>
      <c r="AA4" s="120" t="str">
        <f t="shared" ref="AA4:AA258" si="1">IF(Z4="","POR COTIZAR",Z4-P4+1)</f>
        <v>POR COTIZAR</v>
      </c>
      <c r="AB4" s="120"/>
      <c r="AC4" s="123"/>
      <c r="AD4" s="121"/>
      <c r="AE4" s="122" t="str">
        <f t="shared" ref="AE4:AE258" si="2">IF(AD4="","",AD4-Z4+1)</f>
        <v/>
      </c>
      <c r="AF4" s="122"/>
      <c r="AG4" s="120">
        <v>4400501201</v>
      </c>
      <c r="AH4" s="120"/>
      <c r="AI4" s="121"/>
      <c r="AJ4" s="121"/>
      <c r="AK4" s="121" t="str">
        <f t="shared" ref="AK4:AK20" si="3">IF(AJ4="","",IF(AJ4&gt;AI4,"DEMORA","EN TIEMPO"))</f>
        <v/>
      </c>
      <c r="AL4" s="8" t="str">
        <f t="shared" ref="AL4:AL20" si="4">IF(AJ4="","",AJ4-AD4+1)</f>
        <v/>
      </c>
      <c r="AM4" s="120"/>
      <c r="AN4" s="120"/>
      <c r="AO4" s="120"/>
      <c r="AP4" s="121"/>
      <c r="AQ4" s="120">
        <f t="shared" ref="AQ4:AQ35" ca="1" si="5">IF(AJ4="",TODAY()-X4+1,AJ4-X4+1)</f>
        <v>922</v>
      </c>
      <c r="AR4" s="120" t="s">
        <v>129</v>
      </c>
      <c r="AS4" s="120">
        <f t="shared" ref="AS4:AS67" ca="1" si="6">IF(AF4="",TODAY()-X4+1,AF4-X4+1)</f>
        <v>922</v>
      </c>
      <c r="AT4" s="120"/>
      <c r="AU4" s="120"/>
      <c r="AV4" s="120"/>
      <c r="AW4" s="120"/>
      <c r="AX4" s="120"/>
      <c r="AY4" s="120"/>
      <c r="AZ4" s="120"/>
      <c r="BA4" s="120"/>
      <c r="BB4" s="120"/>
      <c r="BC4" s="9"/>
    </row>
    <row r="5" spans="1:55" ht="14.4" x14ac:dyDescent="0.3">
      <c r="A5" s="136" t="s">
        <v>130</v>
      </c>
      <c r="B5" s="120" t="s">
        <v>60</v>
      </c>
      <c r="C5" s="120" t="s">
        <v>131</v>
      </c>
      <c r="D5" s="120" t="s">
        <v>123</v>
      </c>
      <c r="E5" s="120" t="s">
        <v>124</v>
      </c>
      <c r="F5" s="120" t="s">
        <v>36</v>
      </c>
      <c r="G5" s="120" t="s">
        <v>125</v>
      </c>
      <c r="H5" s="120" t="s">
        <v>125</v>
      </c>
      <c r="I5" s="120" t="s">
        <v>132</v>
      </c>
      <c r="J5" s="120" t="s">
        <v>125</v>
      </c>
      <c r="K5" s="120" t="s">
        <v>125</v>
      </c>
      <c r="L5" s="120" t="s">
        <v>125</v>
      </c>
      <c r="M5" s="120" t="s">
        <v>125</v>
      </c>
      <c r="N5" s="121" t="s">
        <v>127</v>
      </c>
      <c r="O5" s="120" t="s">
        <v>133</v>
      </c>
      <c r="P5" s="121"/>
      <c r="Q5" s="121"/>
      <c r="R5" s="121"/>
      <c r="S5" s="121"/>
      <c r="T5" s="135"/>
      <c r="U5" s="122"/>
      <c r="V5" s="120"/>
      <c r="W5" s="120"/>
      <c r="X5" s="121">
        <v>45124</v>
      </c>
      <c r="Y5" s="120" t="str">
        <f t="shared" si="0"/>
        <v>POR EVALUAR</v>
      </c>
      <c r="Z5" s="121"/>
      <c r="AA5" s="120" t="str">
        <f t="shared" si="1"/>
        <v>POR COTIZAR</v>
      </c>
      <c r="AB5" s="120"/>
      <c r="AC5" s="123"/>
      <c r="AD5" s="121"/>
      <c r="AE5" s="122" t="str">
        <f t="shared" si="2"/>
        <v/>
      </c>
      <c r="AF5" s="122"/>
      <c r="AG5" s="120">
        <v>4400501066</v>
      </c>
      <c r="AH5" s="120"/>
      <c r="AI5" s="121"/>
      <c r="AJ5" s="121"/>
      <c r="AK5" s="121" t="str">
        <f t="shared" si="3"/>
        <v/>
      </c>
      <c r="AL5" s="8" t="str">
        <f t="shared" si="4"/>
        <v/>
      </c>
      <c r="AM5" s="120"/>
      <c r="AN5" s="120"/>
      <c r="AO5" s="120"/>
      <c r="AP5" s="121"/>
      <c r="AQ5" s="120">
        <f t="shared" ca="1" si="5"/>
        <v>922</v>
      </c>
      <c r="AR5" s="120" t="s">
        <v>129</v>
      </c>
      <c r="AS5" s="120">
        <f t="shared" ca="1" si="6"/>
        <v>922</v>
      </c>
      <c r="AT5" s="120" t="s">
        <v>19</v>
      </c>
      <c r="AU5" s="120"/>
      <c r="AV5" s="120"/>
      <c r="AW5" s="120"/>
      <c r="AX5" s="120"/>
      <c r="AY5" s="120"/>
      <c r="AZ5" s="120"/>
      <c r="BA5" s="120"/>
      <c r="BB5" s="120"/>
      <c r="BC5" s="9"/>
    </row>
    <row r="6" spans="1:55" ht="14.4" x14ac:dyDescent="0.3">
      <c r="A6" s="137">
        <v>245024</v>
      </c>
      <c r="B6" s="5" t="s">
        <v>60</v>
      </c>
      <c r="C6" s="5" t="s">
        <v>134</v>
      </c>
      <c r="D6" s="5" t="s">
        <v>127</v>
      </c>
      <c r="E6" s="5" t="s">
        <v>135</v>
      </c>
      <c r="F6" s="5" t="s">
        <v>125</v>
      </c>
      <c r="G6" s="5" t="s">
        <v>125</v>
      </c>
      <c r="H6" s="5" t="s">
        <v>136</v>
      </c>
      <c r="I6" s="5" t="s">
        <v>125</v>
      </c>
      <c r="J6" s="5" t="s">
        <v>125</v>
      </c>
      <c r="K6" s="5" t="s">
        <v>125</v>
      </c>
      <c r="L6" s="5" t="s">
        <v>125</v>
      </c>
      <c r="M6" s="5" t="s">
        <v>125</v>
      </c>
      <c r="N6" s="10" t="s">
        <v>127</v>
      </c>
      <c r="O6" s="5" t="s">
        <v>125</v>
      </c>
      <c r="P6" s="10">
        <v>45293</v>
      </c>
      <c r="Q6" s="10" t="s">
        <v>137</v>
      </c>
      <c r="R6" s="10"/>
      <c r="S6" s="10"/>
      <c r="T6" s="11"/>
      <c r="U6" s="12"/>
      <c r="V6" s="5" t="s">
        <v>138</v>
      </c>
      <c r="W6" s="5"/>
      <c r="X6" s="10">
        <v>45293</v>
      </c>
      <c r="Y6" s="5">
        <f t="shared" si="0"/>
        <v>1</v>
      </c>
      <c r="Z6" s="10">
        <v>45294</v>
      </c>
      <c r="AA6" s="5">
        <f t="shared" si="1"/>
        <v>2</v>
      </c>
      <c r="AB6" s="5" t="s">
        <v>139</v>
      </c>
      <c r="AC6" s="13">
        <v>4596.04</v>
      </c>
      <c r="AD6" s="10">
        <v>45314</v>
      </c>
      <c r="AE6" s="12">
        <f t="shared" si="2"/>
        <v>21</v>
      </c>
      <c r="AF6" s="12"/>
      <c r="AG6" s="14">
        <v>4400548887</v>
      </c>
      <c r="AH6" s="14"/>
      <c r="AI6" s="10"/>
      <c r="AJ6" s="10">
        <v>45295</v>
      </c>
      <c r="AK6" s="10" t="str">
        <f t="shared" si="3"/>
        <v>DEMORA</v>
      </c>
      <c r="AL6" s="15">
        <f t="shared" si="4"/>
        <v>-18</v>
      </c>
      <c r="AM6" s="5" t="s">
        <v>140</v>
      </c>
      <c r="AN6" s="5" t="s">
        <v>141</v>
      </c>
      <c r="AO6" s="5" t="s">
        <v>142</v>
      </c>
      <c r="AP6" s="10">
        <v>45316</v>
      </c>
      <c r="AQ6" s="5">
        <f t="shared" ca="1" si="5"/>
        <v>3</v>
      </c>
      <c r="AR6" s="5" t="s">
        <v>143</v>
      </c>
      <c r="AS6" s="5">
        <f t="shared" ca="1" si="6"/>
        <v>753</v>
      </c>
      <c r="AT6" s="5"/>
      <c r="AU6" s="5"/>
      <c r="AV6" s="5"/>
      <c r="AW6" s="5"/>
      <c r="AX6" s="5"/>
      <c r="AY6" s="5"/>
      <c r="AZ6" s="5"/>
      <c r="BA6" s="5"/>
      <c r="BB6" s="5"/>
      <c r="BC6" s="138"/>
    </row>
    <row r="7" spans="1:55" ht="14.4" x14ac:dyDescent="0.3">
      <c r="A7" s="137">
        <v>245124</v>
      </c>
      <c r="B7" s="5" t="s">
        <v>60</v>
      </c>
      <c r="C7" s="5" t="s">
        <v>144</v>
      </c>
      <c r="D7" s="5" t="s">
        <v>127</v>
      </c>
      <c r="E7" s="5" t="s">
        <v>124</v>
      </c>
      <c r="F7" s="5" t="s">
        <v>40</v>
      </c>
      <c r="G7" s="5" t="s">
        <v>125</v>
      </c>
      <c r="H7" s="5" t="s">
        <v>125</v>
      </c>
      <c r="I7" s="5" t="s">
        <v>145</v>
      </c>
      <c r="J7" s="5" t="s">
        <v>125</v>
      </c>
      <c r="K7" s="5" t="s">
        <v>125</v>
      </c>
      <c r="L7" s="5" t="s">
        <v>125</v>
      </c>
      <c r="M7" s="5">
        <v>10475579</v>
      </c>
      <c r="N7" s="10" t="s">
        <v>127</v>
      </c>
      <c r="O7" s="5" t="s">
        <v>125</v>
      </c>
      <c r="P7" s="10">
        <v>45296</v>
      </c>
      <c r="Q7" s="10" t="s">
        <v>137</v>
      </c>
      <c r="R7" s="10"/>
      <c r="S7" s="10"/>
      <c r="T7" s="11"/>
      <c r="U7" s="12"/>
      <c r="V7" s="5" t="s">
        <v>146</v>
      </c>
      <c r="W7" s="5"/>
      <c r="X7" s="10">
        <v>45293</v>
      </c>
      <c r="Y7" s="5">
        <f t="shared" si="0"/>
        <v>4</v>
      </c>
      <c r="Z7" s="10">
        <v>45307</v>
      </c>
      <c r="AA7" s="5">
        <f t="shared" si="1"/>
        <v>12</v>
      </c>
      <c r="AB7" s="5" t="s">
        <v>147</v>
      </c>
      <c r="AC7" s="13">
        <v>3300.43</v>
      </c>
      <c r="AD7" s="10">
        <v>45307</v>
      </c>
      <c r="AE7" s="12">
        <f t="shared" si="2"/>
        <v>1</v>
      </c>
      <c r="AF7" s="12"/>
      <c r="AG7" s="5">
        <v>4400548987</v>
      </c>
      <c r="AH7" s="5"/>
      <c r="AI7" s="10">
        <v>45321</v>
      </c>
      <c r="AJ7" s="10">
        <v>45322</v>
      </c>
      <c r="AK7" s="10" t="str">
        <f t="shared" si="3"/>
        <v>DEMORA</v>
      </c>
      <c r="AL7" s="15">
        <f t="shared" si="4"/>
        <v>16</v>
      </c>
      <c r="AM7" s="5" t="s">
        <v>148</v>
      </c>
      <c r="AN7" s="5" t="s">
        <v>149</v>
      </c>
      <c r="AO7" s="5" t="s">
        <v>150</v>
      </c>
      <c r="AP7" s="10">
        <v>45331</v>
      </c>
      <c r="AQ7" s="5">
        <f t="shared" ca="1" si="5"/>
        <v>30</v>
      </c>
      <c r="AR7" s="5" t="s">
        <v>143</v>
      </c>
      <c r="AS7" s="5">
        <f t="shared" ca="1" si="6"/>
        <v>753</v>
      </c>
      <c r="AT7" s="5"/>
      <c r="AU7" s="5"/>
      <c r="AV7" s="5"/>
      <c r="AW7" s="5"/>
      <c r="AX7" s="5"/>
      <c r="AY7" s="5"/>
      <c r="AZ7" s="5"/>
      <c r="BA7" s="5"/>
      <c r="BB7" s="5"/>
      <c r="BC7" s="138"/>
    </row>
    <row r="8" spans="1:55" ht="14.4" x14ac:dyDescent="0.3">
      <c r="A8" s="137">
        <v>245224</v>
      </c>
      <c r="B8" s="5" t="s">
        <v>60</v>
      </c>
      <c r="C8" s="5" t="s">
        <v>144</v>
      </c>
      <c r="D8" s="5" t="s">
        <v>127</v>
      </c>
      <c r="E8" s="5" t="s">
        <v>124</v>
      </c>
      <c r="F8" s="5" t="s">
        <v>40</v>
      </c>
      <c r="G8" s="5" t="s">
        <v>125</v>
      </c>
      <c r="H8" s="5" t="s">
        <v>125</v>
      </c>
      <c r="I8" s="5" t="s">
        <v>145</v>
      </c>
      <c r="J8" s="5" t="s">
        <v>125</v>
      </c>
      <c r="K8" s="5" t="s">
        <v>125</v>
      </c>
      <c r="L8" s="5" t="s">
        <v>125</v>
      </c>
      <c r="M8" s="5">
        <v>10475579</v>
      </c>
      <c r="N8" s="10" t="s">
        <v>127</v>
      </c>
      <c r="O8" s="5" t="s">
        <v>125</v>
      </c>
      <c r="P8" s="10">
        <v>45296</v>
      </c>
      <c r="Q8" s="10" t="s">
        <v>137</v>
      </c>
      <c r="R8" s="10"/>
      <c r="S8" s="10"/>
      <c r="T8" s="11"/>
      <c r="U8" s="12"/>
      <c r="V8" s="5" t="s">
        <v>151</v>
      </c>
      <c r="W8" s="5"/>
      <c r="X8" s="10">
        <v>45293</v>
      </c>
      <c r="Y8" s="5">
        <f t="shared" si="0"/>
        <v>4</v>
      </c>
      <c r="Z8" s="10">
        <v>45307</v>
      </c>
      <c r="AA8" s="5">
        <f t="shared" si="1"/>
        <v>12</v>
      </c>
      <c r="AB8" s="5" t="s">
        <v>152</v>
      </c>
      <c r="AC8" s="13">
        <v>3300.43</v>
      </c>
      <c r="AD8" s="10">
        <v>45307</v>
      </c>
      <c r="AE8" s="12">
        <f t="shared" si="2"/>
        <v>1</v>
      </c>
      <c r="AF8" s="12"/>
      <c r="AG8" s="5">
        <v>4400548987</v>
      </c>
      <c r="AH8" s="5"/>
      <c r="AI8" s="10">
        <v>45321</v>
      </c>
      <c r="AJ8" s="10">
        <v>45322</v>
      </c>
      <c r="AK8" s="10" t="str">
        <f t="shared" si="3"/>
        <v>DEMORA</v>
      </c>
      <c r="AL8" s="15">
        <f t="shared" si="4"/>
        <v>16</v>
      </c>
      <c r="AM8" s="5" t="s">
        <v>153</v>
      </c>
      <c r="AN8" s="5" t="s">
        <v>149</v>
      </c>
      <c r="AO8" s="5" t="s">
        <v>150</v>
      </c>
      <c r="AP8" s="10">
        <v>45331</v>
      </c>
      <c r="AQ8" s="5">
        <f t="shared" ca="1" si="5"/>
        <v>30</v>
      </c>
      <c r="AR8" s="5" t="s">
        <v>143</v>
      </c>
      <c r="AS8" s="5">
        <f t="shared" ca="1" si="6"/>
        <v>753</v>
      </c>
      <c r="AT8" s="5"/>
      <c r="AU8" s="5"/>
      <c r="AV8" s="5"/>
      <c r="AW8" s="5"/>
      <c r="AX8" s="5"/>
      <c r="AY8" s="5"/>
      <c r="AZ8" s="5"/>
      <c r="BA8" s="5"/>
      <c r="BB8" s="5"/>
      <c r="BC8" s="138"/>
    </row>
    <row r="9" spans="1:55" ht="14.4" x14ac:dyDescent="0.3">
      <c r="A9" s="137">
        <v>245324</v>
      </c>
      <c r="B9" s="5" t="s">
        <v>60</v>
      </c>
      <c r="C9" s="5" t="s">
        <v>144</v>
      </c>
      <c r="D9" s="5" t="s">
        <v>127</v>
      </c>
      <c r="E9" s="5" t="s">
        <v>124</v>
      </c>
      <c r="F9" s="5" t="s">
        <v>40</v>
      </c>
      <c r="G9" s="5" t="s">
        <v>125</v>
      </c>
      <c r="H9" s="5" t="s">
        <v>125</v>
      </c>
      <c r="I9" s="5" t="s">
        <v>145</v>
      </c>
      <c r="J9" s="5" t="s">
        <v>125</v>
      </c>
      <c r="K9" s="5" t="s">
        <v>125</v>
      </c>
      <c r="L9" s="5" t="s">
        <v>125</v>
      </c>
      <c r="M9" s="5">
        <v>10475579</v>
      </c>
      <c r="N9" s="10" t="s">
        <v>127</v>
      </c>
      <c r="O9" s="5" t="s">
        <v>125</v>
      </c>
      <c r="P9" s="10">
        <v>45296</v>
      </c>
      <c r="Q9" s="10" t="s">
        <v>137</v>
      </c>
      <c r="R9" s="10"/>
      <c r="S9" s="10"/>
      <c r="T9" s="11"/>
      <c r="U9" s="12"/>
      <c r="V9" s="5" t="s">
        <v>154</v>
      </c>
      <c r="W9" s="5"/>
      <c r="X9" s="10">
        <v>45293</v>
      </c>
      <c r="Y9" s="5" t="s">
        <v>155</v>
      </c>
      <c r="Z9" s="10">
        <v>45307</v>
      </c>
      <c r="AA9" s="5">
        <f t="shared" si="1"/>
        <v>12</v>
      </c>
      <c r="AB9" s="5" t="s">
        <v>156</v>
      </c>
      <c r="AC9" s="13">
        <v>3300.43</v>
      </c>
      <c r="AD9" s="10">
        <v>45307</v>
      </c>
      <c r="AE9" s="12">
        <f t="shared" si="2"/>
        <v>1</v>
      </c>
      <c r="AF9" s="12"/>
      <c r="AG9" s="5">
        <v>4400548987</v>
      </c>
      <c r="AH9" s="5"/>
      <c r="AI9" s="10">
        <v>45321</v>
      </c>
      <c r="AJ9" s="10">
        <v>45322</v>
      </c>
      <c r="AK9" s="10" t="str">
        <f t="shared" si="3"/>
        <v>DEMORA</v>
      </c>
      <c r="AL9" s="15">
        <f t="shared" si="4"/>
        <v>16</v>
      </c>
      <c r="AM9" s="5" t="s">
        <v>157</v>
      </c>
      <c r="AN9" s="5" t="s">
        <v>149</v>
      </c>
      <c r="AO9" s="5" t="s">
        <v>150</v>
      </c>
      <c r="AP9" s="10">
        <v>45331</v>
      </c>
      <c r="AQ9" s="5">
        <f t="shared" ca="1" si="5"/>
        <v>30</v>
      </c>
      <c r="AR9" s="5" t="s">
        <v>143</v>
      </c>
      <c r="AS9" s="5">
        <f t="shared" ca="1" si="6"/>
        <v>753</v>
      </c>
      <c r="AT9" s="5"/>
      <c r="AU9" s="5"/>
      <c r="AV9" s="5"/>
      <c r="AW9" s="5"/>
      <c r="AX9" s="5"/>
      <c r="AY9" s="5"/>
      <c r="AZ9" s="5"/>
      <c r="BA9" s="5"/>
      <c r="BB9" s="5"/>
      <c r="BC9" s="138"/>
    </row>
    <row r="10" spans="1:55" ht="14.4" x14ac:dyDescent="0.3">
      <c r="A10" s="137">
        <v>245424</v>
      </c>
      <c r="B10" s="5" t="s">
        <v>60</v>
      </c>
      <c r="C10" s="5" t="s">
        <v>144</v>
      </c>
      <c r="D10" s="5" t="s">
        <v>127</v>
      </c>
      <c r="E10" s="5" t="s">
        <v>124</v>
      </c>
      <c r="F10" s="5" t="s">
        <v>40</v>
      </c>
      <c r="G10" s="5" t="s">
        <v>125</v>
      </c>
      <c r="H10" s="5" t="s">
        <v>125</v>
      </c>
      <c r="I10" s="5" t="s">
        <v>145</v>
      </c>
      <c r="J10" s="5" t="s">
        <v>125</v>
      </c>
      <c r="K10" s="5" t="s">
        <v>125</v>
      </c>
      <c r="L10" s="5" t="s">
        <v>125</v>
      </c>
      <c r="M10" s="5">
        <v>10475579</v>
      </c>
      <c r="N10" s="10" t="s">
        <v>127</v>
      </c>
      <c r="O10" s="5" t="s">
        <v>125</v>
      </c>
      <c r="P10" s="10">
        <v>45296</v>
      </c>
      <c r="Q10" s="10" t="s">
        <v>137</v>
      </c>
      <c r="R10" s="10"/>
      <c r="S10" s="10"/>
      <c r="T10" s="11"/>
      <c r="U10" s="12"/>
      <c r="V10" s="5" t="s">
        <v>158</v>
      </c>
      <c r="W10" s="5"/>
      <c r="X10" s="10">
        <v>45293</v>
      </c>
      <c r="Y10" s="5">
        <f t="shared" si="0"/>
        <v>4</v>
      </c>
      <c r="Z10" s="10">
        <v>45307</v>
      </c>
      <c r="AA10" s="5">
        <f t="shared" si="1"/>
        <v>12</v>
      </c>
      <c r="AB10" s="5" t="s">
        <v>159</v>
      </c>
      <c r="AC10" s="13">
        <v>3300.43</v>
      </c>
      <c r="AD10" s="10">
        <v>45307</v>
      </c>
      <c r="AE10" s="12">
        <f t="shared" si="2"/>
        <v>1</v>
      </c>
      <c r="AF10" s="12"/>
      <c r="AG10" s="5">
        <v>4400548987</v>
      </c>
      <c r="AH10" s="5"/>
      <c r="AI10" s="10">
        <v>45321</v>
      </c>
      <c r="AJ10" s="10">
        <v>45322</v>
      </c>
      <c r="AK10" s="10" t="str">
        <f t="shared" si="3"/>
        <v>DEMORA</v>
      </c>
      <c r="AL10" s="15">
        <f t="shared" si="4"/>
        <v>16</v>
      </c>
      <c r="AM10" s="5" t="s">
        <v>160</v>
      </c>
      <c r="AN10" s="5" t="s">
        <v>149</v>
      </c>
      <c r="AO10" s="5" t="s">
        <v>150</v>
      </c>
      <c r="AP10" s="10">
        <v>45331</v>
      </c>
      <c r="AQ10" s="5">
        <f t="shared" ca="1" si="5"/>
        <v>30</v>
      </c>
      <c r="AR10" s="5" t="s">
        <v>143</v>
      </c>
      <c r="AS10" s="5">
        <f t="shared" ca="1" si="6"/>
        <v>753</v>
      </c>
      <c r="AT10" s="5"/>
      <c r="AU10" s="5"/>
      <c r="AV10" s="5"/>
      <c r="AW10" s="5"/>
      <c r="AX10" s="5"/>
      <c r="AY10" s="5"/>
      <c r="AZ10" s="5"/>
      <c r="BA10" s="5"/>
      <c r="BB10" s="5"/>
      <c r="BC10" s="138"/>
    </row>
    <row r="11" spans="1:55" ht="14.4" x14ac:dyDescent="0.3">
      <c r="A11" s="137">
        <v>245524</v>
      </c>
      <c r="B11" s="5" t="s">
        <v>60</v>
      </c>
      <c r="C11" s="5" t="s">
        <v>144</v>
      </c>
      <c r="D11" s="5" t="s">
        <v>127</v>
      </c>
      <c r="E11" s="5" t="s">
        <v>124</v>
      </c>
      <c r="F11" s="5" t="s">
        <v>40</v>
      </c>
      <c r="G11" s="5" t="s">
        <v>125</v>
      </c>
      <c r="H11" s="5" t="s">
        <v>125</v>
      </c>
      <c r="I11" s="5" t="s">
        <v>161</v>
      </c>
      <c r="J11" s="5" t="s">
        <v>125</v>
      </c>
      <c r="K11" s="5" t="s">
        <v>125</v>
      </c>
      <c r="L11" s="5" t="s">
        <v>125</v>
      </c>
      <c r="M11" s="5" t="s">
        <v>125</v>
      </c>
      <c r="N11" s="10" t="s">
        <v>127</v>
      </c>
      <c r="O11" s="5" t="s">
        <v>125</v>
      </c>
      <c r="P11" s="10">
        <v>45296</v>
      </c>
      <c r="Q11" s="10" t="s">
        <v>137</v>
      </c>
      <c r="R11" s="10"/>
      <c r="S11" s="10"/>
      <c r="T11" s="11"/>
      <c r="U11" s="12"/>
      <c r="V11" s="5" t="s">
        <v>162</v>
      </c>
      <c r="W11" s="5"/>
      <c r="X11" s="10">
        <v>45293</v>
      </c>
      <c r="Y11" s="5">
        <f t="shared" si="0"/>
        <v>4</v>
      </c>
      <c r="Z11" s="10">
        <v>45307</v>
      </c>
      <c r="AA11" s="5">
        <f t="shared" si="1"/>
        <v>12</v>
      </c>
      <c r="AB11" s="5" t="s">
        <v>163</v>
      </c>
      <c r="AC11" s="13">
        <v>3300.43</v>
      </c>
      <c r="AD11" s="10">
        <v>45323</v>
      </c>
      <c r="AE11" s="12">
        <f t="shared" si="2"/>
        <v>17</v>
      </c>
      <c r="AF11" s="12"/>
      <c r="AG11" s="14">
        <v>4400549640</v>
      </c>
      <c r="AH11" s="14"/>
      <c r="AI11" s="10">
        <v>45321</v>
      </c>
      <c r="AJ11" s="10">
        <v>45327</v>
      </c>
      <c r="AK11" s="10" t="str">
        <f t="shared" si="3"/>
        <v>DEMORA</v>
      </c>
      <c r="AL11" s="15">
        <f t="shared" si="4"/>
        <v>5</v>
      </c>
      <c r="AM11" s="5" t="s">
        <v>164</v>
      </c>
      <c r="AN11" s="5" t="s">
        <v>165</v>
      </c>
      <c r="AO11" s="5" t="s">
        <v>166</v>
      </c>
      <c r="AP11" s="10">
        <v>45331</v>
      </c>
      <c r="AQ11" s="5">
        <f t="shared" ca="1" si="5"/>
        <v>35</v>
      </c>
      <c r="AR11" s="5" t="s">
        <v>143</v>
      </c>
      <c r="AS11" s="5">
        <f t="shared" ca="1" si="6"/>
        <v>753</v>
      </c>
      <c r="AT11" s="5"/>
      <c r="AU11" s="5"/>
      <c r="AV11" s="5"/>
      <c r="AW11" s="5"/>
      <c r="AX11" s="5"/>
      <c r="AY11" s="5"/>
      <c r="AZ11" s="5"/>
      <c r="BA11" s="5"/>
      <c r="BB11" s="5"/>
      <c r="BC11" s="138"/>
    </row>
    <row r="12" spans="1:55" ht="14.4" x14ac:dyDescent="0.3">
      <c r="A12" s="137">
        <v>245624</v>
      </c>
      <c r="B12" s="5" t="s">
        <v>60</v>
      </c>
      <c r="C12" s="5" t="s">
        <v>144</v>
      </c>
      <c r="D12" s="5" t="s">
        <v>127</v>
      </c>
      <c r="E12" s="5" t="s">
        <v>124</v>
      </c>
      <c r="F12" s="5" t="s">
        <v>40</v>
      </c>
      <c r="G12" s="5" t="s">
        <v>125</v>
      </c>
      <c r="H12" s="5" t="s">
        <v>125</v>
      </c>
      <c r="I12" s="5" t="s">
        <v>161</v>
      </c>
      <c r="J12" s="5" t="s">
        <v>125</v>
      </c>
      <c r="K12" s="5" t="s">
        <v>125</v>
      </c>
      <c r="L12" s="5" t="s">
        <v>125</v>
      </c>
      <c r="M12" s="5" t="s">
        <v>125</v>
      </c>
      <c r="N12" s="10" t="s">
        <v>127</v>
      </c>
      <c r="O12" s="5" t="s">
        <v>125</v>
      </c>
      <c r="P12" s="10">
        <v>45296</v>
      </c>
      <c r="Q12" s="10" t="s">
        <v>137</v>
      </c>
      <c r="R12" s="10"/>
      <c r="S12" s="10"/>
      <c r="T12" s="11"/>
      <c r="U12" s="12"/>
      <c r="V12" s="5" t="s">
        <v>167</v>
      </c>
      <c r="W12" s="5"/>
      <c r="X12" s="10">
        <v>45293</v>
      </c>
      <c r="Y12" s="5">
        <f t="shared" si="0"/>
        <v>4</v>
      </c>
      <c r="Z12" s="10">
        <v>45307</v>
      </c>
      <c r="AA12" s="5">
        <f t="shared" si="1"/>
        <v>12</v>
      </c>
      <c r="AB12" s="5" t="s">
        <v>168</v>
      </c>
      <c r="AC12" s="13">
        <v>3300.43</v>
      </c>
      <c r="AD12" s="10">
        <v>45323</v>
      </c>
      <c r="AE12" s="12">
        <f t="shared" si="2"/>
        <v>17</v>
      </c>
      <c r="AF12" s="12"/>
      <c r="AG12" s="14">
        <v>4400549641</v>
      </c>
      <c r="AH12" s="14"/>
      <c r="AI12" s="10">
        <v>45321</v>
      </c>
      <c r="AJ12" s="10">
        <v>45327</v>
      </c>
      <c r="AK12" s="10" t="str">
        <f t="shared" si="3"/>
        <v>DEMORA</v>
      </c>
      <c r="AL12" s="15">
        <f t="shared" si="4"/>
        <v>5</v>
      </c>
      <c r="AM12" s="5" t="s">
        <v>169</v>
      </c>
      <c r="AN12" s="5" t="s">
        <v>170</v>
      </c>
      <c r="AO12" s="5" t="s">
        <v>171</v>
      </c>
      <c r="AP12" s="10">
        <v>45331</v>
      </c>
      <c r="AQ12" s="5">
        <f t="shared" ca="1" si="5"/>
        <v>35</v>
      </c>
      <c r="AR12" s="5" t="s">
        <v>143</v>
      </c>
      <c r="AS12" s="5">
        <f t="shared" ca="1" si="6"/>
        <v>753</v>
      </c>
      <c r="AT12" s="5"/>
      <c r="AU12" s="5"/>
      <c r="AV12" s="5"/>
      <c r="AW12" s="5"/>
      <c r="AX12" s="5"/>
      <c r="AY12" s="5"/>
      <c r="AZ12" s="5"/>
      <c r="BA12" s="5"/>
      <c r="BB12" s="5"/>
      <c r="BC12" s="138"/>
    </row>
    <row r="13" spans="1:55" ht="14.4" x14ac:dyDescent="0.3">
      <c r="A13" s="137">
        <v>245724</v>
      </c>
      <c r="B13" s="5" t="s">
        <v>60</v>
      </c>
      <c r="C13" s="5" t="s">
        <v>172</v>
      </c>
      <c r="D13" s="5" t="s">
        <v>127</v>
      </c>
      <c r="E13" s="5" t="s">
        <v>124</v>
      </c>
      <c r="F13" s="5" t="s">
        <v>40</v>
      </c>
      <c r="G13" s="5" t="s">
        <v>125</v>
      </c>
      <c r="H13" s="5" t="s">
        <v>125</v>
      </c>
      <c r="I13" s="5" t="s">
        <v>173</v>
      </c>
      <c r="J13" s="5" t="s">
        <v>125</v>
      </c>
      <c r="K13" s="5" t="s">
        <v>125</v>
      </c>
      <c r="L13" s="5" t="s">
        <v>125</v>
      </c>
      <c r="M13" s="5" t="s">
        <v>125</v>
      </c>
      <c r="N13" s="10" t="s">
        <v>127</v>
      </c>
      <c r="O13" s="5" t="s">
        <v>125</v>
      </c>
      <c r="P13" s="10">
        <v>45296</v>
      </c>
      <c r="Q13" s="10" t="s">
        <v>137</v>
      </c>
      <c r="R13" s="10"/>
      <c r="S13" s="10"/>
      <c r="T13" s="11"/>
      <c r="U13" s="12"/>
      <c r="V13" s="5" t="s">
        <v>174</v>
      </c>
      <c r="W13" s="5"/>
      <c r="X13" s="10">
        <v>45293</v>
      </c>
      <c r="Y13" s="5">
        <f t="shared" si="0"/>
        <v>4</v>
      </c>
      <c r="Z13" s="10">
        <v>45307</v>
      </c>
      <c r="AA13" s="5">
        <f t="shared" si="1"/>
        <v>12</v>
      </c>
      <c r="AB13" s="5" t="s">
        <v>175</v>
      </c>
      <c r="AC13" s="13">
        <v>3092.87</v>
      </c>
      <c r="AD13" s="10">
        <v>45330</v>
      </c>
      <c r="AE13" s="12">
        <f t="shared" si="2"/>
        <v>24</v>
      </c>
      <c r="AF13" s="12"/>
      <c r="AG13" s="14">
        <v>4400550925</v>
      </c>
      <c r="AH13" s="14"/>
      <c r="AI13" s="10">
        <v>45330</v>
      </c>
      <c r="AJ13" s="10">
        <v>45330</v>
      </c>
      <c r="AK13" s="10" t="str">
        <f t="shared" si="3"/>
        <v>EN TIEMPO</v>
      </c>
      <c r="AL13" s="15">
        <f t="shared" si="4"/>
        <v>1</v>
      </c>
      <c r="AM13" s="5" t="s">
        <v>176</v>
      </c>
      <c r="AN13" s="5" t="s">
        <v>177</v>
      </c>
      <c r="AO13" s="5" t="s">
        <v>178</v>
      </c>
      <c r="AP13" s="10">
        <v>45338</v>
      </c>
      <c r="AQ13" s="5">
        <f t="shared" ca="1" si="5"/>
        <v>38</v>
      </c>
      <c r="AR13" s="5" t="s">
        <v>143</v>
      </c>
      <c r="AS13" s="5">
        <f t="shared" ca="1" si="6"/>
        <v>753</v>
      </c>
      <c r="AT13" s="5"/>
      <c r="AU13" s="5"/>
      <c r="AV13" s="5"/>
      <c r="AW13" s="5"/>
      <c r="AX13" s="5"/>
      <c r="AY13" s="5"/>
      <c r="AZ13" s="5"/>
      <c r="BA13" s="5"/>
      <c r="BB13" s="5"/>
      <c r="BC13" s="138"/>
    </row>
    <row r="14" spans="1:55" ht="15" customHeight="1" x14ac:dyDescent="0.3">
      <c r="A14" s="137">
        <v>245824</v>
      </c>
      <c r="B14" s="5" t="s">
        <v>60</v>
      </c>
      <c r="C14" s="5" t="s">
        <v>172</v>
      </c>
      <c r="D14" s="5" t="s">
        <v>127</v>
      </c>
      <c r="E14" s="5" t="s">
        <v>124</v>
      </c>
      <c r="F14" s="5" t="s">
        <v>40</v>
      </c>
      <c r="G14" s="5" t="s">
        <v>125</v>
      </c>
      <c r="H14" s="5" t="s">
        <v>125</v>
      </c>
      <c r="I14" s="5" t="s">
        <v>173</v>
      </c>
      <c r="J14" s="5" t="s">
        <v>125</v>
      </c>
      <c r="K14" s="5" t="s">
        <v>125</v>
      </c>
      <c r="L14" s="5" t="s">
        <v>125</v>
      </c>
      <c r="M14" s="5" t="s">
        <v>125</v>
      </c>
      <c r="N14" s="10" t="s">
        <v>127</v>
      </c>
      <c r="O14" s="5" t="s">
        <v>125</v>
      </c>
      <c r="P14" s="10">
        <v>45296</v>
      </c>
      <c r="Q14" s="10" t="s">
        <v>137</v>
      </c>
      <c r="R14" s="10"/>
      <c r="S14" s="10"/>
      <c r="T14" s="11"/>
      <c r="U14" s="12"/>
      <c r="V14" s="5" t="s">
        <v>179</v>
      </c>
      <c r="W14" s="5"/>
      <c r="X14" s="10">
        <v>45293</v>
      </c>
      <c r="Y14" s="5">
        <f t="shared" si="0"/>
        <v>4</v>
      </c>
      <c r="Z14" s="10">
        <v>45307</v>
      </c>
      <c r="AA14" s="5">
        <f t="shared" si="1"/>
        <v>12</v>
      </c>
      <c r="AB14" s="5" t="s">
        <v>180</v>
      </c>
      <c r="AC14" s="13">
        <v>3092.87</v>
      </c>
      <c r="AD14" s="10">
        <v>45328</v>
      </c>
      <c r="AE14" s="12">
        <f t="shared" si="2"/>
        <v>22</v>
      </c>
      <c r="AF14" s="12"/>
      <c r="AG14" s="14">
        <v>4400550930</v>
      </c>
      <c r="AH14" s="14"/>
      <c r="AI14" s="10">
        <v>45329</v>
      </c>
      <c r="AJ14" s="10">
        <v>45329</v>
      </c>
      <c r="AK14" s="10" t="str">
        <f t="shared" si="3"/>
        <v>EN TIEMPO</v>
      </c>
      <c r="AL14" s="15">
        <f t="shared" si="4"/>
        <v>2</v>
      </c>
      <c r="AM14" s="5" t="s">
        <v>181</v>
      </c>
      <c r="AN14" s="5" t="s">
        <v>182</v>
      </c>
      <c r="AO14" s="5" t="s">
        <v>183</v>
      </c>
      <c r="AP14" s="10">
        <v>45331</v>
      </c>
      <c r="AQ14" s="5">
        <f t="shared" ca="1" si="5"/>
        <v>37</v>
      </c>
      <c r="AR14" s="5" t="s">
        <v>143</v>
      </c>
      <c r="AS14" s="5">
        <f t="shared" ca="1" si="6"/>
        <v>753</v>
      </c>
      <c r="AT14" s="5"/>
      <c r="AU14" s="5"/>
      <c r="AV14" s="5"/>
      <c r="AW14" s="5"/>
      <c r="AX14" s="5"/>
      <c r="AY14" s="5"/>
      <c r="AZ14" s="5"/>
      <c r="BA14" s="5"/>
      <c r="BB14" s="5"/>
      <c r="BC14" s="138"/>
    </row>
    <row r="15" spans="1:55" ht="15" customHeight="1" x14ac:dyDescent="0.3">
      <c r="A15" s="137">
        <v>245924</v>
      </c>
      <c r="B15" s="5" t="s">
        <v>60</v>
      </c>
      <c r="C15" s="5" t="s">
        <v>172</v>
      </c>
      <c r="D15" s="5" t="s">
        <v>127</v>
      </c>
      <c r="E15" s="5" t="s">
        <v>124</v>
      </c>
      <c r="F15" s="5" t="s">
        <v>40</v>
      </c>
      <c r="G15" s="5" t="s">
        <v>125</v>
      </c>
      <c r="H15" s="5" t="s">
        <v>125</v>
      </c>
      <c r="I15" s="5" t="s">
        <v>173</v>
      </c>
      <c r="J15" s="5" t="s">
        <v>125</v>
      </c>
      <c r="K15" s="5" t="s">
        <v>125</v>
      </c>
      <c r="L15" s="5" t="s">
        <v>125</v>
      </c>
      <c r="M15" s="5" t="s">
        <v>125</v>
      </c>
      <c r="N15" s="10" t="s">
        <v>127</v>
      </c>
      <c r="O15" s="5" t="s">
        <v>125</v>
      </c>
      <c r="P15" s="10">
        <v>45296</v>
      </c>
      <c r="Q15" s="10" t="s">
        <v>137</v>
      </c>
      <c r="R15" s="10"/>
      <c r="S15" s="10"/>
      <c r="T15" s="11"/>
      <c r="U15" s="12"/>
      <c r="V15" s="5" t="s">
        <v>184</v>
      </c>
      <c r="W15" s="5"/>
      <c r="X15" s="10">
        <v>45293</v>
      </c>
      <c r="Y15" s="5">
        <f t="shared" si="0"/>
        <v>4</v>
      </c>
      <c r="Z15" s="10">
        <v>45307</v>
      </c>
      <c r="AA15" s="5">
        <f t="shared" si="1"/>
        <v>12</v>
      </c>
      <c r="AB15" s="5" t="s">
        <v>185</v>
      </c>
      <c r="AC15" s="13">
        <v>3092.87</v>
      </c>
      <c r="AD15" s="10">
        <v>45328</v>
      </c>
      <c r="AE15" s="12">
        <f t="shared" si="2"/>
        <v>22</v>
      </c>
      <c r="AF15" s="12"/>
      <c r="AG15" s="14">
        <v>4400550926</v>
      </c>
      <c r="AH15" s="14"/>
      <c r="AI15" s="10">
        <v>45329</v>
      </c>
      <c r="AJ15" s="10">
        <v>45329</v>
      </c>
      <c r="AK15" s="10" t="str">
        <f t="shared" si="3"/>
        <v>EN TIEMPO</v>
      </c>
      <c r="AL15" s="15">
        <f t="shared" si="4"/>
        <v>2</v>
      </c>
      <c r="AM15" s="5" t="s">
        <v>186</v>
      </c>
      <c r="AN15" s="5" t="s">
        <v>187</v>
      </c>
      <c r="AO15" s="5" t="s">
        <v>188</v>
      </c>
      <c r="AP15" s="10">
        <v>45331</v>
      </c>
      <c r="AQ15" s="5">
        <f t="shared" ca="1" si="5"/>
        <v>37</v>
      </c>
      <c r="AR15" s="5" t="s">
        <v>143</v>
      </c>
      <c r="AS15" s="5">
        <f t="shared" ca="1" si="6"/>
        <v>753</v>
      </c>
      <c r="AT15" s="5"/>
      <c r="AU15" s="5"/>
      <c r="AV15" s="5"/>
      <c r="AW15" s="5"/>
      <c r="AX15" s="5"/>
      <c r="AY15" s="5"/>
      <c r="AZ15" s="5"/>
      <c r="BA15" s="5"/>
      <c r="BB15" s="5"/>
      <c r="BC15" s="138"/>
    </row>
    <row r="16" spans="1:55" ht="15" customHeight="1" x14ac:dyDescent="0.3">
      <c r="A16" s="137">
        <v>246024</v>
      </c>
      <c r="B16" s="5" t="s">
        <v>60</v>
      </c>
      <c r="C16" s="5" t="s">
        <v>144</v>
      </c>
      <c r="D16" s="5" t="s">
        <v>127</v>
      </c>
      <c r="E16" s="5" t="s">
        <v>189</v>
      </c>
      <c r="F16" s="5" t="s">
        <v>1</v>
      </c>
      <c r="G16" s="5" t="s">
        <v>125</v>
      </c>
      <c r="H16" s="5" t="s">
        <v>125</v>
      </c>
      <c r="I16" s="5" t="s">
        <v>190</v>
      </c>
      <c r="J16" s="5" t="s">
        <v>125</v>
      </c>
      <c r="K16" s="5" t="s">
        <v>125</v>
      </c>
      <c r="L16" s="5" t="s">
        <v>125</v>
      </c>
      <c r="M16" s="5" t="s">
        <v>125</v>
      </c>
      <c r="N16" s="10" t="s">
        <v>127</v>
      </c>
      <c r="O16" s="5" t="s">
        <v>125</v>
      </c>
      <c r="P16" s="10">
        <v>45299</v>
      </c>
      <c r="Q16" s="10" t="s">
        <v>137</v>
      </c>
      <c r="R16" s="10"/>
      <c r="S16" s="10"/>
      <c r="T16" s="11"/>
      <c r="U16" s="12"/>
      <c r="V16" s="5" t="s">
        <v>191</v>
      </c>
      <c r="W16" s="5"/>
      <c r="X16" s="10">
        <v>45293</v>
      </c>
      <c r="Y16" s="5">
        <f t="shared" si="0"/>
        <v>7</v>
      </c>
      <c r="Z16" s="10">
        <v>45307</v>
      </c>
      <c r="AA16" s="5">
        <f t="shared" si="1"/>
        <v>9</v>
      </c>
      <c r="AB16" s="5" t="s">
        <v>192</v>
      </c>
      <c r="AC16" s="13">
        <v>6365.57</v>
      </c>
      <c r="AD16" s="10">
        <v>45330</v>
      </c>
      <c r="AE16" s="12">
        <f t="shared" si="2"/>
        <v>24</v>
      </c>
      <c r="AF16" s="12"/>
      <c r="AG16" s="14">
        <v>4400552262</v>
      </c>
      <c r="AH16" s="14"/>
      <c r="AI16" s="10">
        <v>45330</v>
      </c>
      <c r="AJ16" s="10">
        <v>45330</v>
      </c>
      <c r="AK16" s="10" t="str">
        <f t="shared" si="3"/>
        <v>EN TIEMPO</v>
      </c>
      <c r="AL16" s="15">
        <f t="shared" si="4"/>
        <v>1</v>
      </c>
      <c r="AM16" s="5" t="s">
        <v>193</v>
      </c>
      <c r="AN16" s="5" t="s">
        <v>194</v>
      </c>
      <c r="AO16" s="5" t="s">
        <v>195</v>
      </c>
      <c r="AP16" s="10">
        <v>45338</v>
      </c>
      <c r="AQ16" s="5">
        <f t="shared" ca="1" si="5"/>
        <v>38</v>
      </c>
      <c r="AR16" s="5" t="s">
        <v>143</v>
      </c>
      <c r="AS16" s="5">
        <f t="shared" ca="1" si="6"/>
        <v>753</v>
      </c>
      <c r="AT16" s="5"/>
      <c r="AU16" s="5"/>
      <c r="AV16" s="5"/>
      <c r="AW16" s="5"/>
      <c r="AX16" s="5"/>
      <c r="AY16" s="5"/>
      <c r="AZ16" s="5"/>
      <c r="BA16" s="5"/>
      <c r="BB16" s="5"/>
      <c r="BC16" s="138"/>
    </row>
    <row r="17" spans="1:55" ht="15" customHeight="1" x14ac:dyDescent="0.3">
      <c r="A17" s="137">
        <v>246124</v>
      </c>
      <c r="B17" s="5" t="s">
        <v>60</v>
      </c>
      <c r="C17" s="5" t="s">
        <v>144</v>
      </c>
      <c r="D17" s="5" t="s">
        <v>127</v>
      </c>
      <c r="E17" s="5" t="s">
        <v>189</v>
      </c>
      <c r="F17" s="5" t="s">
        <v>1</v>
      </c>
      <c r="G17" s="5" t="s">
        <v>125</v>
      </c>
      <c r="H17" s="5" t="s">
        <v>125</v>
      </c>
      <c r="I17" s="5" t="s">
        <v>190</v>
      </c>
      <c r="J17" s="5" t="s">
        <v>125</v>
      </c>
      <c r="K17" s="5" t="s">
        <v>125</v>
      </c>
      <c r="L17" s="5" t="s">
        <v>125</v>
      </c>
      <c r="M17" s="5" t="s">
        <v>125</v>
      </c>
      <c r="N17" s="10" t="s">
        <v>127</v>
      </c>
      <c r="O17" s="5" t="s">
        <v>125</v>
      </c>
      <c r="P17" s="10">
        <v>45299</v>
      </c>
      <c r="Q17" s="10" t="s">
        <v>137</v>
      </c>
      <c r="R17" s="10"/>
      <c r="S17" s="10"/>
      <c r="T17" s="11"/>
      <c r="U17" s="12"/>
      <c r="V17" s="5" t="s">
        <v>196</v>
      </c>
      <c r="W17" s="5"/>
      <c r="X17" s="10">
        <v>45293</v>
      </c>
      <c r="Y17" s="5">
        <f t="shared" si="0"/>
        <v>7</v>
      </c>
      <c r="Z17" s="10">
        <v>45307</v>
      </c>
      <c r="AA17" s="5">
        <f t="shared" si="1"/>
        <v>9</v>
      </c>
      <c r="AB17" s="5" t="s">
        <v>197</v>
      </c>
      <c r="AC17" s="13">
        <v>6365.57</v>
      </c>
      <c r="AD17" s="10">
        <v>45330</v>
      </c>
      <c r="AE17" s="12">
        <f t="shared" si="2"/>
        <v>24</v>
      </c>
      <c r="AF17" s="12"/>
      <c r="AG17" s="14">
        <v>4400552258</v>
      </c>
      <c r="AH17" s="14"/>
      <c r="AI17" s="10">
        <v>45330</v>
      </c>
      <c r="AJ17" s="10">
        <v>45330</v>
      </c>
      <c r="AK17" s="10" t="str">
        <f t="shared" si="3"/>
        <v>EN TIEMPO</v>
      </c>
      <c r="AL17" s="15">
        <f t="shared" si="4"/>
        <v>1</v>
      </c>
      <c r="AM17" s="5" t="s">
        <v>198</v>
      </c>
      <c r="AN17" s="5" t="s">
        <v>199</v>
      </c>
      <c r="AO17" s="5" t="s">
        <v>200</v>
      </c>
      <c r="AP17" s="10">
        <v>45338</v>
      </c>
      <c r="AQ17" s="5">
        <f t="shared" ca="1" si="5"/>
        <v>38</v>
      </c>
      <c r="AR17" s="5" t="s">
        <v>143</v>
      </c>
      <c r="AS17" s="5">
        <f t="shared" ca="1" si="6"/>
        <v>753</v>
      </c>
      <c r="AT17" s="5"/>
      <c r="AU17" s="5"/>
      <c r="AV17" s="5"/>
      <c r="AW17" s="5"/>
      <c r="AX17" s="5"/>
      <c r="AY17" s="5"/>
      <c r="AZ17" s="5"/>
      <c r="BA17" s="5"/>
      <c r="BB17" s="5"/>
      <c r="BC17" s="138"/>
    </row>
    <row r="18" spans="1:55" ht="14.4" x14ac:dyDescent="0.3">
      <c r="A18" s="16">
        <v>246224</v>
      </c>
      <c r="B18" s="17" t="s">
        <v>60</v>
      </c>
      <c r="C18" s="17" t="s">
        <v>8</v>
      </c>
      <c r="D18" s="5" t="s">
        <v>123</v>
      </c>
      <c r="E18" s="17" t="s">
        <v>189</v>
      </c>
      <c r="F18" s="120" t="s">
        <v>44</v>
      </c>
      <c r="G18" s="5" t="s">
        <v>125</v>
      </c>
      <c r="H18" s="17" t="s">
        <v>201</v>
      </c>
      <c r="I18" s="17" t="s">
        <v>202</v>
      </c>
      <c r="J18" s="17" t="s">
        <v>203</v>
      </c>
      <c r="K18" s="5" t="s">
        <v>125</v>
      </c>
      <c r="L18" s="5" t="s">
        <v>125</v>
      </c>
      <c r="M18" s="17">
        <v>100957708</v>
      </c>
      <c r="N18" s="10" t="s">
        <v>127</v>
      </c>
      <c r="O18" s="5" t="s">
        <v>125</v>
      </c>
      <c r="P18" s="10">
        <v>45299</v>
      </c>
      <c r="Q18" s="10" t="s">
        <v>137</v>
      </c>
      <c r="R18" s="10"/>
      <c r="S18" s="10"/>
      <c r="T18" s="11"/>
      <c r="U18" s="12"/>
      <c r="V18" s="5" t="s">
        <v>204</v>
      </c>
      <c r="W18" s="5"/>
      <c r="X18" s="10">
        <v>45293</v>
      </c>
      <c r="Y18" s="5">
        <f t="shared" si="0"/>
        <v>7</v>
      </c>
      <c r="Z18" s="10">
        <v>45302</v>
      </c>
      <c r="AA18" s="5">
        <f t="shared" si="1"/>
        <v>4</v>
      </c>
      <c r="AB18" s="5" t="s">
        <v>205</v>
      </c>
      <c r="AC18" s="13">
        <v>17787.23</v>
      </c>
      <c r="AD18" s="10">
        <v>45307</v>
      </c>
      <c r="AE18" s="12">
        <f t="shared" si="2"/>
        <v>6</v>
      </c>
      <c r="AF18" s="12"/>
      <c r="AG18" s="14">
        <v>4400546497</v>
      </c>
      <c r="AH18" s="14"/>
      <c r="AI18" s="10">
        <v>45307</v>
      </c>
      <c r="AJ18" s="10">
        <v>45308</v>
      </c>
      <c r="AK18" s="10" t="str">
        <f t="shared" si="3"/>
        <v>DEMORA</v>
      </c>
      <c r="AL18" s="15">
        <f t="shared" si="4"/>
        <v>2</v>
      </c>
      <c r="AM18" s="5" t="s">
        <v>206</v>
      </c>
      <c r="AN18" s="5" t="s">
        <v>207</v>
      </c>
      <c r="AO18" s="5" t="s">
        <v>208</v>
      </c>
      <c r="AP18" s="10">
        <v>45313</v>
      </c>
      <c r="AQ18" s="5">
        <f t="shared" ca="1" si="5"/>
        <v>16</v>
      </c>
      <c r="AR18" s="5" t="s">
        <v>143</v>
      </c>
      <c r="AS18" s="5">
        <f t="shared" ca="1" si="6"/>
        <v>753</v>
      </c>
      <c r="AT18" s="5" t="s">
        <v>209</v>
      </c>
      <c r="AU18" s="5"/>
      <c r="AV18" s="5"/>
      <c r="AW18" s="5"/>
      <c r="AX18" s="5"/>
      <c r="AY18" s="5"/>
      <c r="AZ18" s="5"/>
      <c r="BA18" s="5"/>
      <c r="BB18" s="5"/>
      <c r="BC18" s="138"/>
    </row>
    <row r="19" spans="1:55" ht="14.4" x14ac:dyDescent="0.3">
      <c r="A19" s="18">
        <v>246324</v>
      </c>
      <c r="B19" s="5" t="s">
        <v>60</v>
      </c>
      <c r="C19" s="5" t="s">
        <v>8</v>
      </c>
      <c r="D19" s="5" t="s">
        <v>123</v>
      </c>
      <c r="E19" s="5" t="s">
        <v>189</v>
      </c>
      <c r="F19" s="5" t="s">
        <v>1</v>
      </c>
      <c r="G19" s="5" t="s">
        <v>210</v>
      </c>
      <c r="H19" s="5" t="s">
        <v>211</v>
      </c>
      <c r="I19" s="5" t="s">
        <v>212</v>
      </c>
      <c r="J19" s="5" t="s">
        <v>213</v>
      </c>
      <c r="K19" s="5" t="s">
        <v>125</v>
      </c>
      <c r="L19" s="5" t="s">
        <v>125</v>
      </c>
      <c r="M19" s="5">
        <v>101099592</v>
      </c>
      <c r="N19" s="10" t="s">
        <v>127</v>
      </c>
      <c r="O19" s="5" t="s">
        <v>214</v>
      </c>
      <c r="P19" s="10">
        <v>45299</v>
      </c>
      <c r="Q19" s="10" t="s">
        <v>137</v>
      </c>
      <c r="R19" s="10"/>
      <c r="S19" s="10"/>
      <c r="T19" s="11"/>
      <c r="U19" s="12"/>
      <c r="V19" s="5" t="s">
        <v>215</v>
      </c>
      <c r="W19" s="5"/>
      <c r="X19" s="10">
        <v>45295</v>
      </c>
      <c r="Y19" s="5">
        <f t="shared" si="0"/>
        <v>5</v>
      </c>
      <c r="Z19" s="10">
        <v>45309</v>
      </c>
      <c r="AA19" s="5">
        <f t="shared" si="1"/>
        <v>11</v>
      </c>
      <c r="AB19" s="5" t="s">
        <v>216</v>
      </c>
      <c r="AC19" s="13">
        <v>10547.23</v>
      </c>
      <c r="AD19" s="10">
        <v>45308</v>
      </c>
      <c r="AE19" s="12">
        <f t="shared" si="2"/>
        <v>0</v>
      </c>
      <c r="AF19" s="12"/>
      <c r="AG19" s="14">
        <v>4400544755</v>
      </c>
      <c r="AH19" s="14"/>
      <c r="AI19" s="10">
        <v>45335</v>
      </c>
      <c r="AJ19" s="10">
        <v>45335</v>
      </c>
      <c r="AK19" s="10" t="str">
        <f t="shared" si="3"/>
        <v>EN TIEMPO</v>
      </c>
      <c r="AL19" s="15">
        <f t="shared" si="4"/>
        <v>28</v>
      </c>
      <c r="AM19" s="5" t="s">
        <v>217</v>
      </c>
      <c r="AN19" s="5" t="s">
        <v>218</v>
      </c>
      <c r="AO19" s="5" t="s">
        <v>219</v>
      </c>
      <c r="AP19" s="10">
        <v>45338</v>
      </c>
      <c r="AQ19" s="5">
        <f t="shared" ca="1" si="5"/>
        <v>41</v>
      </c>
      <c r="AR19" s="5" t="s">
        <v>143</v>
      </c>
      <c r="AS19" s="5">
        <f t="shared" ca="1" si="6"/>
        <v>751</v>
      </c>
      <c r="AT19" s="5"/>
      <c r="AU19" s="5"/>
      <c r="AV19" s="5"/>
      <c r="AW19" s="5"/>
      <c r="AX19" s="5"/>
      <c r="AY19" s="5"/>
      <c r="AZ19" s="5"/>
      <c r="BA19" s="5"/>
      <c r="BB19" s="5"/>
      <c r="BC19" s="138"/>
    </row>
    <row r="20" spans="1:55" ht="14.4" x14ac:dyDescent="0.3">
      <c r="A20" s="137">
        <v>246424</v>
      </c>
      <c r="B20" s="5" t="s">
        <v>60</v>
      </c>
      <c r="C20" s="5" t="s">
        <v>220</v>
      </c>
      <c r="D20" s="5" t="s">
        <v>123</v>
      </c>
      <c r="E20" s="5" t="s">
        <v>124</v>
      </c>
      <c r="F20" s="5" t="s">
        <v>48</v>
      </c>
      <c r="G20" s="5" t="s">
        <v>210</v>
      </c>
      <c r="H20" s="5" t="s">
        <v>221</v>
      </c>
      <c r="I20" s="5" t="s">
        <v>222</v>
      </c>
      <c r="J20" s="5" t="s">
        <v>223</v>
      </c>
      <c r="K20" s="5" t="s">
        <v>125</v>
      </c>
      <c r="L20" s="5" t="s">
        <v>125</v>
      </c>
      <c r="M20" s="5">
        <v>101074708</v>
      </c>
      <c r="N20" s="10" t="s">
        <v>127</v>
      </c>
      <c r="O20" s="5" t="s">
        <v>214</v>
      </c>
      <c r="P20" s="10">
        <v>45299</v>
      </c>
      <c r="Q20" s="10" t="s">
        <v>137</v>
      </c>
      <c r="R20" s="10"/>
      <c r="S20" s="10"/>
      <c r="T20" s="11"/>
      <c r="U20" s="12"/>
      <c r="V20" s="5" t="s">
        <v>224</v>
      </c>
      <c r="W20" s="5"/>
      <c r="X20" s="10">
        <v>45295</v>
      </c>
      <c r="Y20" s="5">
        <f t="shared" si="0"/>
        <v>5</v>
      </c>
      <c r="Z20" s="10">
        <v>45309</v>
      </c>
      <c r="AA20" s="5">
        <f t="shared" si="1"/>
        <v>11</v>
      </c>
      <c r="AB20" s="5" t="s">
        <v>225</v>
      </c>
      <c r="AC20" s="13">
        <v>5177.55</v>
      </c>
      <c r="AD20" s="10">
        <v>45309</v>
      </c>
      <c r="AE20" s="12">
        <f t="shared" si="2"/>
        <v>1</v>
      </c>
      <c r="AF20" s="12"/>
      <c r="AG20" s="14">
        <v>4400544754</v>
      </c>
      <c r="AH20" s="14"/>
      <c r="AI20" s="10">
        <v>45364</v>
      </c>
      <c r="AJ20" s="10">
        <v>45364</v>
      </c>
      <c r="AK20" s="10" t="str">
        <f t="shared" si="3"/>
        <v>EN TIEMPO</v>
      </c>
      <c r="AL20" s="15">
        <f t="shared" si="4"/>
        <v>56</v>
      </c>
      <c r="AM20" s="5" t="s">
        <v>226</v>
      </c>
      <c r="AN20" s="5" t="s">
        <v>227</v>
      </c>
      <c r="AO20" s="5" t="s">
        <v>228</v>
      </c>
      <c r="AP20" s="10">
        <v>45369</v>
      </c>
      <c r="AQ20" s="5">
        <f t="shared" ca="1" si="5"/>
        <v>70</v>
      </c>
      <c r="AR20" s="5" t="s">
        <v>143</v>
      </c>
      <c r="AS20" s="5">
        <f t="shared" ca="1" si="6"/>
        <v>751</v>
      </c>
      <c r="AT20" s="5"/>
      <c r="AU20" s="5"/>
      <c r="AV20" s="5"/>
      <c r="AW20" s="5"/>
      <c r="AX20" s="5"/>
      <c r="AY20" s="5"/>
      <c r="AZ20" s="5"/>
      <c r="BA20" s="5"/>
      <c r="BB20" s="5"/>
      <c r="BC20" s="138"/>
    </row>
    <row r="21" spans="1:55" ht="14.4" x14ac:dyDescent="0.3">
      <c r="A21" s="137">
        <v>246524</v>
      </c>
      <c r="B21" s="5" t="s">
        <v>59</v>
      </c>
      <c r="C21" s="5" t="s">
        <v>229</v>
      </c>
      <c r="D21" s="5" t="s">
        <v>127</v>
      </c>
      <c r="E21" s="5" t="s">
        <v>124</v>
      </c>
      <c r="F21" s="5" t="s">
        <v>40</v>
      </c>
      <c r="G21" s="5"/>
      <c r="H21" s="5" t="s">
        <v>230</v>
      </c>
      <c r="I21" s="5" t="s">
        <v>231</v>
      </c>
      <c r="J21" s="5" t="s">
        <v>125</v>
      </c>
      <c r="K21" s="5" t="s">
        <v>125</v>
      </c>
      <c r="L21" s="5" t="s">
        <v>125</v>
      </c>
      <c r="M21" s="5" t="s">
        <v>125</v>
      </c>
      <c r="N21" s="10" t="s">
        <v>127</v>
      </c>
      <c r="O21" s="5"/>
      <c r="P21" s="10">
        <v>45301</v>
      </c>
      <c r="Q21" s="10" t="s">
        <v>137</v>
      </c>
      <c r="R21" s="10"/>
      <c r="S21" s="10"/>
      <c r="T21" s="11"/>
      <c r="U21" s="12"/>
      <c r="V21" s="5" t="s">
        <v>232</v>
      </c>
      <c r="W21" s="5"/>
      <c r="X21" s="10">
        <v>45300</v>
      </c>
      <c r="Y21" s="5">
        <f t="shared" si="0"/>
        <v>2</v>
      </c>
      <c r="Z21" s="10">
        <v>45301</v>
      </c>
      <c r="AA21" s="5">
        <f t="shared" si="1"/>
        <v>1</v>
      </c>
      <c r="AB21" s="5" t="s">
        <v>233</v>
      </c>
      <c r="AC21" s="13">
        <v>10900</v>
      </c>
      <c r="AD21" s="10"/>
      <c r="AE21" s="12" t="str">
        <f t="shared" si="2"/>
        <v/>
      </c>
      <c r="AF21" s="12"/>
      <c r="AG21" s="5"/>
      <c r="AH21" s="5"/>
      <c r="AI21" s="10"/>
      <c r="AJ21" s="10"/>
      <c r="AK21" s="10"/>
      <c r="AL21" s="5"/>
      <c r="AM21" s="5"/>
      <c r="AN21" s="5"/>
      <c r="AO21" s="5"/>
      <c r="AP21" s="10"/>
      <c r="AQ21" s="5">
        <f t="shared" ca="1" si="5"/>
        <v>746</v>
      </c>
      <c r="AR21" s="5" t="s">
        <v>129</v>
      </c>
      <c r="AS21" s="5">
        <f t="shared" ca="1" si="6"/>
        <v>746</v>
      </c>
      <c r="AT21" s="5"/>
      <c r="AU21" s="5"/>
      <c r="AV21" s="5"/>
      <c r="AW21" s="5"/>
      <c r="AX21" s="5"/>
      <c r="AY21" s="5"/>
      <c r="AZ21" s="5"/>
      <c r="BA21" s="5"/>
      <c r="BB21" s="5"/>
      <c r="BC21" s="138"/>
    </row>
    <row r="22" spans="1:55" ht="15.75" customHeight="1" x14ac:dyDescent="0.3">
      <c r="A22" s="137">
        <v>246624</v>
      </c>
      <c r="B22" s="5" t="s">
        <v>59</v>
      </c>
      <c r="C22" s="5" t="s">
        <v>229</v>
      </c>
      <c r="D22" s="5" t="s">
        <v>127</v>
      </c>
      <c r="E22" s="5" t="s">
        <v>124</v>
      </c>
      <c r="F22" s="5" t="s">
        <v>40</v>
      </c>
      <c r="G22" s="5"/>
      <c r="H22" s="5" t="s">
        <v>230</v>
      </c>
      <c r="I22" s="5" t="s">
        <v>231</v>
      </c>
      <c r="J22" s="5" t="s">
        <v>125</v>
      </c>
      <c r="K22" s="5" t="s">
        <v>125</v>
      </c>
      <c r="L22" s="5" t="s">
        <v>125</v>
      </c>
      <c r="M22" s="5" t="s">
        <v>125</v>
      </c>
      <c r="N22" s="10" t="s">
        <v>127</v>
      </c>
      <c r="O22" s="5"/>
      <c r="P22" s="10">
        <v>45301</v>
      </c>
      <c r="Q22" s="10" t="s">
        <v>137</v>
      </c>
      <c r="R22" s="10"/>
      <c r="S22" s="10"/>
      <c r="T22" s="11"/>
      <c r="U22" s="12"/>
      <c r="V22" s="5" t="s">
        <v>234</v>
      </c>
      <c r="W22" s="5"/>
      <c r="X22" s="10">
        <v>45300</v>
      </c>
      <c r="Y22" s="5">
        <f t="shared" si="0"/>
        <v>2</v>
      </c>
      <c r="Z22" s="10">
        <v>45301</v>
      </c>
      <c r="AA22" s="5">
        <f t="shared" si="1"/>
        <v>1</v>
      </c>
      <c r="AB22" s="5" t="s">
        <v>235</v>
      </c>
      <c r="AC22" s="13">
        <v>10900</v>
      </c>
      <c r="AD22" s="10"/>
      <c r="AE22" s="12" t="str">
        <f t="shared" si="2"/>
        <v/>
      </c>
      <c r="AF22" s="12"/>
      <c r="AG22" s="5"/>
      <c r="AH22" s="5"/>
      <c r="AI22" s="10"/>
      <c r="AJ22" s="10"/>
      <c r="AK22" s="10"/>
      <c r="AL22" s="5"/>
      <c r="AM22" s="5"/>
      <c r="AN22" s="5"/>
      <c r="AO22" s="5"/>
      <c r="AP22" s="10"/>
      <c r="AQ22" s="5">
        <f t="shared" ca="1" si="5"/>
        <v>746</v>
      </c>
      <c r="AR22" s="5" t="s">
        <v>129</v>
      </c>
      <c r="AS22" s="5">
        <f t="shared" ca="1" si="6"/>
        <v>746</v>
      </c>
      <c r="AT22" s="5"/>
      <c r="AU22" s="5"/>
      <c r="AV22" s="5"/>
      <c r="AW22" s="5"/>
      <c r="AX22" s="5"/>
      <c r="AY22" s="5"/>
      <c r="AZ22" s="5"/>
      <c r="BA22" s="5"/>
      <c r="BB22" s="5"/>
      <c r="BC22" s="138"/>
    </row>
    <row r="23" spans="1:55" ht="15.75" customHeight="1" x14ac:dyDescent="0.3">
      <c r="A23" s="16">
        <v>246724</v>
      </c>
      <c r="B23" s="17" t="s">
        <v>60</v>
      </c>
      <c r="C23" s="17" t="s">
        <v>236</v>
      </c>
      <c r="D23" s="19" t="s">
        <v>123</v>
      </c>
      <c r="E23" s="17" t="s">
        <v>124</v>
      </c>
      <c r="F23" s="17" t="s">
        <v>42</v>
      </c>
      <c r="G23" s="17" t="s">
        <v>210</v>
      </c>
      <c r="H23" s="17" t="s">
        <v>237</v>
      </c>
      <c r="I23" s="17" t="s">
        <v>238</v>
      </c>
      <c r="J23" s="17" t="s">
        <v>239</v>
      </c>
      <c r="K23" s="19"/>
      <c r="L23" s="19">
        <v>8000</v>
      </c>
      <c r="M23" s="17">
        <v>101075112</v>
      </c>
      <c r="N23" s="10" t="s">
        <v>127</v>
      </c>
      <c r="O23" s="5" t="s">
        <v>240</v>
      </c>
      <c r="P23" s="10">
        <v>45300</v>
      </c>
      <c r="Q23" s="10" t="s">
        <v>137</v>
      </c>
      <c r="R23" s="10"/>
      <c r="S23" s="10"/>
      <c r="T23" s="11"/>
      <c r="U23" s="12"/>
      <c r="V23" s="5" t="s">
        <v>241</v>
      </c>
      <c r="W23" s="5"/>
      <c r="X23" s="10">
        <v>45300</v>
      </c>
      <c r="Y23" s="5">
        <f t="shared" si="0"/>
        <v>1</v>
      </c>
      <c r="Z23" s="10">
        <v>45309</v>
      </c>
      <c r="AA23" s="5">
        <f t="shared" si="1"/>
        <v>10</v>
      </c>
      <c r="AB23" s="5" t="s">
        <v>242</v>
      </c>
      <c r="AC23" s="13">
        <v>6552.46</v>
      </c>
      <c r="AD23" s="10">
        <v>45309</v>
      </c>
      <c r="AE23" s="12">
        <f t="shared" si="2"/>
        <v>1</v>
      </c>
      <c r="AF23" s="12"/>
      <c r="AG23" s="14">
        <v>4400545632</v>
      </c>
      <c r="AH23" s="14"/>
      <c r="AI23" s="10">
        <v>45384</v>
      </c>
      <c r="AJ23" s="10">
        <v>45385</v>
      </c>
      <c r="AK23" s="10" t="str">
        <f t="shared" ref="AK23:AK144" si="7">IF(AJ23="","",IF(AJ23&gt;AI23,"DEMORA","EN TIEMPO"))</f>
        <v>DEMORA</v>
      </c>
      <c r="AL23" s="15">
        <f t="shared" ref="AL23:AL144" si="8">IF(AJ23="","",AJ23-AD23+1)</f>
        <v>77</v>
      </c>
      <c r="AM23" s="5" t="s">
        <v>243</v>
      </c>
      <c r="AN23" s="5" t="s">
        <v>244</v>
      </c>
      <c r="AO23" s="5" t="s">
        <v>245</v>
      </c>
      <c r="AP23" s="10">
        <v>45393</v>
      </c>
      <c r="AQ23" s="5">
        <f t="shared" ca="1" si="5"/>
        <v>86</v>
      </c>
      <c r="AR23" s="5" t="s">
        <v>143</v>
      </c>
      <c r="AS23" s="5">
        <f t="shared" ca="1" si="6"/>
        <v>746</v>
      </c>
      <c r="AT23" s="5"/>
      <c r="AU23" s="5"/>
      <c r="AV23" s="5"/>
      <c r="AW23" s="5"/>
      <c r="AX23" s="5"/>
      <c r="AY23" s="5"/>
      <c r="AZ23" s="5"/>
      <c r="BA23" s="5"/>
      <c r="BB23" s="5"/>
      <c r="BC23" s="138"/>
    </row>
    <row r="24" spans="1:55" ht="15.75" customHeight="1" x14ac:dyDescent="0.3">
      <c r="A24" s="16">
        <v>246824</v>
      </c>
      <c r="B24" s="17" t="s">
        <v>60</v>
      </c>
      <c r="C24" s="17" t="s">
        <v>236</v>
      </c>
      <c r="D24" s="19" t="s">
        <v>123</v>
      </c>
      <c r="E24" s="17" t="s">
        <v>124</v>
      </c>
      <c r="F24" s="17" t="s">
        <v>42</v>
      </c>
      <c r="G24" s="17" t="s">
        <v>246</v>
      </c>
      <c r="H24" s="17" t="s">
        <v>237</v>
      </c>
      <c r="I24" s="17" t="s">
        <v>247</v>
      </c>
      <c r="J24" s="17" t="s">
        <v>248</v>
      </c>
      <c r="K24" s="19"/>
      <c r="L24" s="19">
        <v>8000</v>
      </c>
      <c r="M24" s="17">
        <v>101075111</v>
      </c>
      <c r="N24" s="10" t="s">
        <v>127</v>
      </c>
      <c r="O24" s="5" t="s">
        <v>240</v>
      </c>
      <c r="P24" s="10">
        <v>45301</v>
      </c>
      <c r="Q24" s="10" t="s">
        <v>137</v>
      </c>
      <c r="R24" s="10"/>
      <c r="S24" s="10"/>
      <c r="T24" s="11"/>
      <c r="U24" s="12"/>
      <c r="V24" s="5" t="s">
        <v>249</v>
      </c>
      <c r="W24" s="5"/>
      <c r="X24" s="10">
        <v>45300</v>
      </c>
      <c r="Y24" s="5">
        <f t="shared" si="0"/>
        <v>2</v>
      </c>
      <c r="Z24" s="10">
        <v>45309</v>
      </c>
      <c r="AA24" s="5">
        <f t="shared" si="1"/>
        <v>9</v>
      </c>
      <c r="AB24" s="5" t="s">
        <v>250</v>
      </c>
      <c r="AC24" s="13">
        <v>6552.46</v>
      </c>
      <c r="AD24" s="10">
        <v>45309</v>
      </c>
      <c r="AE24" s="12">
        <f t="shared" si="2"/>
        <v>1</v>
      </c>
      <c r="AF24" s="12"/>
      <c r="AG24" s="14">
        <v>4400545631</v>
      </c>
      <c r="AH24" s="14"/>
      <c r="AI24" s="10">
        <v>45392</v>
      </c>
      <c r="AJ24" s="10">
        <v>45385</v>
      </c>
      <c r="AK24" s="10" t="str">
        <f t="shared" si="7"/>
        <v>EN TIEMPO</v>
      </c>
      <c r="AL24" s="15">
        <f t="shared" si="8"/>
        <v>77</v>
      </c>
      <c r="AM24" s="5" t="s">
        <v>251</v>
      </c>
      <c r="AN24" s="5" t="s">
        <v>252</v>
      </c>
      <c r="AO24" s="5" t="s">
        <v>253</v>
      </c>
      <c r="AP24" s="10">
        <v>45393</v>
      </c>
      <c r="AQ24" s="5">
        <f t="shared" ca="1" si="5"/>
        <v>86</v>
      </c>
      <c r="AR24" s="5" t="s">
        <v>143</v>
      </c>
      <c r="AS24" s="5">
        <f t="shared" ca="1" si="6"/>
        <v>746</v>
      </c>
      <c r="AT24" s="5"/>
      <c r="AU24" s="5"/>
      <c r="AV24" s="5"/>
      <c r="AW24" s="5"/>
      <c r="AX24" s="5"/>
      <c r="AY24" s="5"/>
      <c r="AZ24" s="5"/>
      <c r="BA24" s="5"/>
      <c r="BB24" s="5"/>
      <c r="BC24" s="138"/>
    </row>
    <row r="25" spans="1:55" ht="15.75" customHeight="1" x14ac:dyDescent="0.3">
      <c r="A25" s="16">
        <v>246924</v>
      </c>
      <c r="B25" s="17" t="s">
        <v>60</v>
      </c>
      <c r="C25" s="17" t="s">
        <v>254</v>
      </c>
      <c r="D25" s="5" t="s">
        <v>123</v>
      </c>
      <c r="E25" s="17" t="s">
        <v>124</v>
      </c>
      <c r="F25" s="17" t="s">
        <v>36</v>
      </c>
      <c r="G25" s="5" t="s">
        <v>246</v>
      </c>
      <c r="H25" s="5" t="s">
        <v>255</v>
      </c>
      <c r="I25" s="5" t="s">
        <v>256</v>
      </c>
      <c r="J25" s="5" t="s">
        <v>257</v>
      </c>
      <c r="K25" s="5"/>
      <c r="L25" s="5">
        <v>8000</v>
      </c>
      <c r="M25" s="5">
        <v>101102957</v>
      </c>
      <c r="N25" s="10" t="s">
        <v>127</v>
      </c>
      <c r="O25" s="5" t="s">
        <v>240</v>
      </c>
      <c r="P25" s="10">
        <v>45303</v>
      </c>
      <c r="Q25" s="10" t="s">
        <v>137</v>
      </c>
      <c r="R25" s="10"/>
      <c r="S25" s="10"/>
      <c r="T25" s="11"/>
      <c r="U25" s="12"/>
      <c r="V25" s="5" t="s">
        <v>258</v>
      </c>
      <c r="W25" s="5"/>
      <c r="X25" s="10">
        <v>45300</v>
      </c>
      <c r="Y25" s="5">
        <f t="shared" si="0"/>
        <v>4</v>
      </c>
      <c r="Z25" s="10">
        <v>45309</v>
      </c>
      <c r="AA25" s="5">
        <f t="shared" si="1"/>
        <v>7</v>
      </c>
      <c r="AB25" s="5" t="s">
        <v>259</v>
      </c>
      <c r="AC25" s="13">
        <v>2899.18</v>
      </c>
      <c r="AD25" s="10">
        <v>45309</v>
      </c>
      <c r="AE25" s="12">
        <f t="shared" si="2"/>
        <v>1</v>
      </c>
      <c r="AF25" s="12"/>
      <c r="AG25" s="14">
        <v>4400545635</v>
      </c>
      <c r="AH25" s="14"/>
      <c r="AI25" s="10">
        <v>45381</v>
      </c>
      <c r="AJ25" s="10">
        <v>45383</v>
      </c>
      <c r="AK25" s="10" t="str">
        <f t="shared" si="7"/>
        <v>DEMORA</v>
      </c>
      <c r="AL25" s="15">
        <f t="shared" si="8"/>
        <v>75</v>
      </c>
      <c r="AM25" s="5" t="s">
        <v>260</v>
      </c>
      <c r="AN25" s="5" t="s">
        <v>261</v>
      </c>
      <c r="AO25" s="5" t="s">
        <v>262</v>
      </c>
      <c r="AP25" s="10">
        <v>45386</v>
      </c>
      <c r="AQ25" s="5">
        <f t="shared" ca="1" si="5"/>
        <v>84</v>
      </c>
      <c r="AR25" s="5" t="s">
        <v>143</v>
      </c>
      <c r="AS25" s="5">
        <f t="shared" ca="1" si="6"/>
        <v>746</v>
      </c>
      <c r="AT25" s="5"/>
      <c r="AU25" s="5"/>
      <c r="AV25" s="5"/>
      <c r="AW25" s="5"/>
      <c r="AX25" s="5"/>
      <c r="AY25" s="5"/>
      <c r="AZ25" s="5"/>
      <c r="BA25" s="5"/>
      <c r="BB25" s="5"/>
      <c r="BC25" s="138"/>
    </row>
    <row r="26" spans="1:55" ht="15" customHeight="1" x14ac:dyDescent="0.3">
      <c r="A26" s="18">
        <v>247024</v>
      </c>
      <c r="B26" s="5" t="s">
        <v>59</v>
      </c>
      <c r="C26" s="5" t="s">
        <v>263</v>
      </c>
      <c r="D26" s="5" t="s">
        <v>123</v>
      </c>
      <c r="E26" s="5" t="s">
        <v>124</v>
      </c>
      <c r="F26" s="5" t="s">
        <v>40</v>
      </c>
      <c r="G26" s="5" t="s">
        <v>246</v>
      </c>
      <c r="H26" s="5" t="s">
        <v>264</v>
      </c>
      <c r="I26" s="5">
        <v>1946171</v>
      </c>
      <c r="J26" s="5" t="s">
        <v>265</v>
      </c>
      <c r="K26" s="5">
        <v>16043</v>
      </c>
      <c r="L26" s="5">
        <v>18000</v>
      </c>
      <c r="M26" s="5" t="s">
        <v>266</v>
      </c>
      <c r="N26" s="10" t="s">
        <v>127</v>
      </c>
      <c r="O26" s="5" t="s">
        <v>267</v>
      </c>
      <c r="P26" s="10">
        <v>45302</v>
      </c>
      <c r="Q26" s="10" t="s">
        <v>137</v>
      </c>
      <c r="R26" s="10"/>
      <c r="S26" s="10"/>
      <c r="T26" s="11"/>
      <c r="U26" s="12"/>
      <c r="V26" s="5" t="s">
        <v>268</v>
      </c>
      <c r="W26" s="5"/>
      <c r="X26" s="10">
        <v>45301</v>
      </c>
      <c r="Y26" s="5">
        <f t="shared" si="0"/>
        <v>2</v>
      </c>
      <c r="Z26" s="10">
        <v>45313</v>
      </c>
      <c r="AA26" s="5">
        <f t="shared" si="1"/>
        <v>12</v>
      </c>
      <c r="AB26" s="5" t="s">
        <v>269</v>
      </c>
      <c r="AC26" s="13">
        <v>8278.49</v>
      </c>
      <c r="AD26" s="10">
        <v>45329</v>
      </c>
      <c r="AE26" s="12">
        <f t="shared" si="2"/>
        <v>17</v>
      </c>
      <c r="AF26" s="12"/>
      <c r="AG26" s="14">
        <v>4500463609</v>
      </c>
      <c r="AH26" s="14"/>
      <c r="AI26" s="10">
        <v>45338</v>
      </c>
      <c r="AJ26" s="10">
        <v>45341</v>
      </c>
      <c r="AK26" s="10" t="str">
        <f t="shared" si="7"/>
        <v>DEMORA</v>
      </c>
      <c r="AL26" s="15">
        <f t="shared" si="8"/>
        <v>13</v>
      </c>
      <c r="AM26" s="5" t="s">
        <v>270</v>
      </c>
      <c r="AN26" s="5" t="s">
        <v>271</v>
      </c>
      <c r="AO26" s="5" t="s">
        <v>272</v>
      </c>
      <c r="AP26" s="10">
        <v>45345</v>
      </c>
      <c r="AQ26" s="5">
        <f t="shared" ca="1" si="5"/>
        <v>41</v>
      </c>
      <c r="AR26" s="5" t="s">
        <v>143</v>
      </c>
      <c r="AS26" s="5">
        <f t="shared" ca="1" si="6"/>
        <v>745</v>
      </c>
      <c r="AT26" s="5"/>
      <c r="AU26" s="5"/>
      <c r="AV26" s="5"/>
      <c r="AW26" s="5"/>
      <c r="AX26" s="5"/>
      <c r="AY26" s="5"/>
      <c r="AZ26" s="5"/>
      <c r="BA26" s="5"/>
      <c r="BB26" s="5"/>
      <c r="BC26" s="138"/>
    </row>
    <row r="27" spans="1:55" ht="15.75" customHeight="1" x14ac:dyDescent="0.3">
      <c r="A27" s="137">
        <v>247124</v>
      </c>
      <c r="B27" s="5" t="s">
        <v>59</v>
      </c>
      <c r="C27" s="5" t="s">
        <v>273</v>
      </c>
      <c r="D27" s="5" t="s">
        <v>123</v>
      </c>
      <c r="E27" s="5" t="s">
        <v>124</v>
      </c>
      <c r="F27" s="5" t="s">
        <v>39</v>
      </c>
      <c r="G27" s="5" t="s">
        <v>210</v>
      </c>
      <c r="H27" s="5" t="s">
        <v>274</v>
      </c>
      <c r="I27" s="5" t="s">
        <v>275</v>
      </c>
      <c r="J27" s="5" t="s">
        <v>276</v>
      </c>
      <c r="K27" s="5">
        <v>9067</v>
      </c>
      <c r="L27" s="5">
        <v>30000</v>
      </c>
      <c r="M27" s="5" t="s">
        <v>277</v>
      </c>
      <c r="N27" s="10" t="s">
        <v>127</v>
      </c>
      <c r="O27" s="5" t="s">
        <v>267</v>
      </c>
      <c r="P27" s="10">
        <v>45301</v>
      </c>
      <c r="Q27" s="10" t="s">
        <v>137</v>
      </c>
      <c r="R27" s="10"/>
      <c r="S27" s="10"/>
      <c r="T27" s="11"/>
      <c r="U27" s="12"/>
      <c r="V27" s="5" t="s">
        <v>278</v>
      </c>
      <c r="W27" s="5"/>
      <c r="X27" s="10">
        <v>45301</v>
      </c>
      <c r="Y27" s="5">
        <f t="shared" si="0"/>
        <v>1</v>
      </c>
      <c r="Z27" s="10">
        <v>45313</v>
      </c>
      <c r="AA27" s="5">
        <f t="shared" si="1"/>
        <v>13</v>
      </c>
      <c r="AB27" s="5" t="s">
        <v>279</v>
      </c>
      <c r="AC27" s="13">
        <v>23096.51</v>
      </c>
      <c r="AD27" s="10">
        <v>45329</v>
      </c>
      <c r="AE27" s="12">
        <f t="shared" si="2"/>
        <v>17</v>
      </c>
      <c r="AF27" s="12"/>
      <c r="AG27" s="14">
        <v>4500463608</v>
      </c>
      <c r="AH27" s="14"/>
      <c r="AI27" s="10">
        <v>45348</v>
      </c>
      <c r="AJ27" s="10">
        <v>45349</v>
      </c>
      <c r="AK27" s="10" t="str">
        <f t="shared" si="7"/>
        <v>DEMORA</v>
      </c>
      <c r="AL27" s="15">
        <f t="shared" si="8"/>
        <v>21</v>
      </c>
      <c r="AM27" s="5" t="s">
        <v>280</v>
      </c>
      <c r="AN27" s="5" t="s">
        <v>281</v>
      </c>
      <c r="AO27" s="5" t="s">
        <v>282</v>
      </c>
      <c r="AP27" s="10">
        <v>45351</v>
      </c>
      <c r="AQ27" s="5">
        <f t="shared" ca="1" si="5"/>
        <v>49</v>
      </c>
      <c r="AR27" s="5" t="s">
        <v>143</v>
      </c>
      <c r="AS27" s="5">
        <f t="shared" ca="1" si="6"/>
        <v>745</v>
      </c>
      <c r="AT27" s="5"/>
      <c r="AU27" s="5"/>
      <c r="AV27" s="5"/>
      <c r="AW27" s="5"/>
      <c r="AX27" s="5"/>
      <c r="AY27" s="5"/>
      <c r="AZ27" s="5"/>
      <c r="BA27" s="5"/>
      <c r="BB27" s="5"/>
      <c r="BC27" s="138"/>
    </row>
    <row r="28" spans="1:55" ht="15.75" customHeight="1" x14ac:dyDescent="0.3">
      <c r="A28" s="137">
        <v>247224</v>
      </c>
      <c r="B28" s="5" t="s">
        <v>59</v>
      </c>
      <c r="C28" s="5" t="s">
        <v>220</v>
      </c>
      <c r="D28" s="5" t="s">
        <v>127</v>
      </c>
      <c r="E28" s="5" t="s">
        <v>124</v>
      </c>
      <c r="F28" s="5" t="s">
        <v>47</v>
      </c>
      <c r="G28" s="5" t="s">
        <v>210</v>
      </c>
      <c r="H28" s="5" t="s">
        <v>283</v>
      </c>
      <c r="I28" s="5" t="s">
        <v>284</v>
      </c>
      <c r="J28" s="5" t="s">
        <v>285</v>
      </c>
      <c r="K28" s="5">
        <v>15820</v>
      </c>
      <c r="L28" s="5">
        <v>18000</v>
      </c>
      <c r="M28" s="5" t="s">
        <v>286</v>
      </c>
      <c r="N28" s="10" t="s">
        <v>127</v>
      </c>
      <c r="O28" s="5" t="s">
        <v>287</v>
      </c>
      <c r="P28" s="10">
        <v>45303</v>
      </c>
      <c r="Q28" s="10" t="s">
        <v>137</v>
      </c>
      <c r="R28" s="10"/>
      <c r="S28" s="10"/>
      <c r="T28" s="11"/>
      <c r="U28" s="12"/>
      <c r="V28" s="5" t="s">
        <v>288</v>
      </c>
      <c r="W28" s="5"/>
      <c r="X28" s="10">
        <v>45301</v>
      </c>
      <c r="Y28" s="5">
        <f t="shared" si="0"/>
        <v>3</v>
      </c>
      <c r="Z28" s="10">
        <v>45313</v>
      </c>
      <c r="AA28" s="5">
        <f t="shared" si="1"/>
        <v>11</v>
      </c>
      <c r="AB28" s="5" t="s">
        <v>289</v>
      </c>
      <c r="AC28" s="13">
        <v>3771.88</v>
      </c>
      <c r="AD28" s="10">
        <v>45329</v>
      </c>
      <c r="AE28" s="12">
        <f t="shared" si="2"/>
        <v>17</v>
      </c>
      <c r="AF28" s="12"/>
      <c r="AG28" s="14">
        <v>4500461189</v>
      </c>
      <c r="AH28" s="14"/>
      <c r="AI28" s="10">
        <v>45345</v>
      </c>
      <c r="AJ28" s="10">
        <v>45349</v>
      </c>
      <c r="AK28" s="10" t="str">
        <f t="shared" si="7"/>
        <v>DEMORA</v>
      </c>
      <c r="AL28" s="15">
        <f t="shared" si="8"/>
        <v>21</v>
      </c>
      <c r="AM28" s="5" t="s">
        <v>290</v>
      </c>
      <c r="AN28" s="5" t="s">
        <v>291</v>
      </c>
      <c r="AO28" s="5" t="s">
        <v>292</v>
      </c>
      <c r="AP28" s="10">
        <v>45359</v>
      </c>
      <c r="AQ28" s="5">
        <f t="shared" ca="1" si="5"/>
        <v>49</v>
      </c>
      <c r="AR28" s="5" t="s">
        <v>143</v>
      </c>
      <c r="AS28" s="5">
        <f t="shared" ca="1" si="6"/>
        <v>745</v>
      </c>
      <c r="AT28" s="5"/>
      <c r="AU28" s="5"/>
      <c r="AV28" s="5"/>
      <c r="AW28" s="5"/>
      <c r="AX28" s="5"/>
      <c r="AY28" s="5"/>
      <c r="AZ28" s="5"/>
      <c r="BA28" s="5"/>
      <c r="BB28" s="5"/>
      <c r="BC28" s="138"/>
    </row>
    <row r="29" spans="1:55" ht="15.75" customHeight="1" x14ac:dyDescent="0.3">
      <c r="A29" s="18">
        <v>247324</v>
      </c>
      <c r="B29" s="5" t="s">
        <v>59</v>
      </c>
      <c r="C29" s="5" t="s">
        <v>273</v>
      </c>
      <c r="D29" s="20" t="s">
        <v>127</v>
      </c>
      <c r="E29" s="5" t="s">
        <v>189</v>
      </c>
      <c r="F29" s="5" t="s">
        <v>1</v>
      </c>
      <c r="G29" s="5" t="s">
        <v>210</v>
      </c>
      <c r="H29" s="5" t="s">
        <v>293</v>
      </c>
      <c r="I29" s="5" t="s">
        <v>294</v>
      </c>
      <c r="J29" s="5" t="s">
        <v>295</v>
      </c>
      <c r="K29" s="5">
        <v>6385</v>
      </c>
      <c r="L29" s="5">
        <v>30000</v>
      </c>
      <c r="M29" s="5" t="s">
        <v>296</v>
      </c>
      <c r="N29" s="10" t="s">
        <v>127</v>
      </c>
      <c r="O29" s="5" t="s">
        <v>287</v>
      </c>
      <c r="P29" s="10">
        <v>45302</v>
      </c>
      <c r="Q29" s="10" t="s">
        <v>137</v>
      </c>
      <c r="R29" s="10"/>
      <c r="S29" s="10"/>
      <c r="T29" s="11"/>
      <c r="U29" s="12"/>
      <c r="V29" s="5" t="s">
        <v>297</v>
      </c>
      <c r="W29" s="5"/>
      <c r="X29" s="10">
        <v>45301</v>
      </c>
      <c r="Y29" s="5">
        <f t="shared" si="0"/>
        <v>2</v>
      </c>
      <c r="Z29" s="10">
        <v>45314</v>
      </c>
      <c r="AA29" s="5">
        <f t="shared" si="1"/>
        <v>13</v>
      </c>
      <c r="AB29" s="5" t="s">
        <v>298</v>
      </c>
      <c r="AC29" s="13">
        <v>13874.19</v>
      </c>
      <c r="AD29" s="10">
        <v>45329</v>
      </c>
      <c r="AE29" s="12">
        <f t="shared" si="2"/>
        <v>16</v>
      </c>
      <c r="AF29" s="12"/>
      <c r="AG29" s="14">
        <v>4500464274</v>
      </c>
      <c r="AH29" s="14"/>
      <c r="AI29" s="10">
        <v>45366</v>
      </c>
      <c r="AJ29" s="10">
        <v>45365</v>
      </c>
      <c r="AK29" s="10" t="str">
        <f t="shared" si="7"/>
        <v>EN TIEMPO</v>
      </c>
      <c r="AL29" s="15">
        <f t="shared" si="8"/>
        <v>37</v>
      </c>
      <c r="AM29" s="5" t="s">
        <v>299</v>
      </c>
      <c r="AN29" s="5" t="s">
        <v>300</v>
      </c>
      <c r="AO29" s="5" t="s">
        <v>301</v>
      </c>
      <c r="AP29" s="10">
        <v>45366</v>
      </c>
      <c r="AQ29" s="5">
        <f t="shared" ca="1" si="5"/>
        <v>65</v>
      </c>
      <c r="AR29" s="5" t="s">
        <v>143</v>
      </c>
      <c r="AS29" s="5">
        <f t="shared" ca="1" si="6"/>
        <v>745</v>
      </c>
      <c r="AT29" s="5"/>
      <c r="AU29" s="5"/>
      <c r="AV29" s="5"/>
      <c r="AW29" s="5"/>
      <c r="AX29" s="5"/>
      <c r="AY29" s="5"/>
      <c r="AZ29" s="5"/>
      <c r="BA29" s="5"/>
      <c r="BB29" s="5"/>
      <c r="BC29" s="138"/>
    </row>
    <row r="30" spans="1:55" ht="15.75" customHeight="1" x14ac:dyDescent="0.3">
      <c r="A30" s="137">
        <v>247424</v>
      </c>
      <c r="B30" s="5" t="s">
        <v>60</v>
      </c>
      <c r="C30" s="5" t="s">
        <v>8</v>
      </c>
      <c r="D30" s="5" t="s">
        <v>123</v>
      </c>
      <c r="E30" s="5" t="s">
        <v>189</v>
      </c>
      <c r="F30" s="5" t="s">
        <v>1</v>
      </c>
      <c r="G30" s="5" t="s">
        <v>246</v>
      </c>
      <c r="H30" s="5" t="s">
        <v>302</v>
      </c>
      <c r="I30" s="5" t="s">
        <v>212</v>
      </c>
      <c r="J30" s="5" t="s">
        <v>303</v>
      </c>
      <c r="K30" s="5"/>
      <c r="L30" s="5">
        <v>30000</v>
      </c>
      <c r="M30" s="5">
        <v>100993509</v>
      </c>
      <c r="N30" s="10" t="s">
        <v>127</v>
      </c>
      <c r="O30" s="5" t="s">
        <v>304</v>
      </c>
      <c r="P30" s="10">
        <v>45307</v>
      </c>
      <c r="Q30" s="10" t="s">
        <v>137</v>
      </c>
      <c r="R30" s="10"/>
      <c r="S30" s="10"/>
      <c r="T30" s="11"/>
      <c r="U30" s="12"/>
      <c r="V30" s="5" t="s">
        <v>305</v>
      </c>
      <c r="W30" s="5"/>
      <c r="X30" s="10">
        <v>45307</v>
      </c>
      <c r="Y30" s="5">
        <f t="shared" si="0"/>
        <v>1</v>
      </c>
      <c r="Z30" s="10">
        <v>45315</v>
      </c>
      <c r="AA30" s="5">
        <f t="shared" si="1"/>
        <v>9</v>
      </c>
      <c r="AB30" s="5" t="s">
        <v>306</v>
      </c>
      <c r="AC30" s="13">
        <v>10547.23</v>
      </c>
      <c r="AD30" s="10">
        <v>45334</v>
      </c>
      <c r="AE30" s="12">
        <f t="shared" si="2"/>
        <v>20</v>
      </c>
      <c r="AF30" s="12"/>
      <c r="AG30" s="14">
        <v>4400546490</v>
      </c>
      <c r="AH30" s="14"/>
      <c r="AI30" s="10">
        <v>45344</v>
      </c>
      <c r="AJ30" s="10">
        <v>45352</v>
      </c>
      <c r="AK30" s="10" t="str">
        <f t="shared" si="7"/>
        <v>DEMORA</v>
      </c>
      <c r="AL30" s="15">
        <f t="shared" si="8"/>
        <v>19</v>
      </c>
      <c r="AM30" s="5" t="s">
        <v>307</v>
      </c>
      <c r="AN30" s="5" t="s">
        <v>308</v>
      </c>
      <c r="AO30" s="5" t="s">
        <v>309</v>
      </c>
      <c r="AP30" s="10">
        <v>45359</v>
      </c>
      <c r="AQ30" s="5">
        <f t="shared" ca="1" si="5"/>
        <v>46</v>
      </c>
      <c r="AR30" s="5" t="s">
        <v>143</v>
      </c>
      <c r="AS30" s="5">
        <f t="shared" ca="1" si="6"/>
        <v>739</v>
      </c>
      <c r="AT30" s="5"/>
      <c r="AU30" s="5"/>
      <c r="AV30" s="5"/>
      <c r="AW30" s="5"/>
      <c r="AX30" s="5"/>
      <c r="AY30" s="5"/>
      <c r="AZ30" s="5"/>
      <c r="BA30" s="5"/>
      <c r="BB30" s="5"/>
      <c r="BC30" s="138"/>
    </row>
    <row r="31" spans="1:55" ht="15.75" customHeight="1" x14ac:dyDescent="0.3">
      <c r="A31" s="18">
        <v>247524</v>
      </c>
      <c r="B31" s="5" t="s">
        <v>60</v>
      </c>
      <c r="C31" s="5" t="s">
        <v>6</v>
      </c>
      <c r="D31" s="5" t="s">
        <v>123</v>
      </c>
      <c r="E31" s="5" t="s">
        <v>189</v>
      </c>
      <c r="F31" s="5" t="s">
        <v>1</v>
      </c>
      <c r="G31" s="5"/>
      <c r="H31" s="5" t="s">
        <v>310</v>
      </c>
      <c r="I31" s="5" t="s">
        <v>311</v>
      </c>
      <c r="J31" s="5" t="s">
        <v>312</v>
      </c>
      <c r="K31" s="5"/>
      <c r="L31" s="5">
        <v>12000</v>
      </c>
      <c r="M31" s="5">
        <v>101085669</v>
      </c>
      <c r="N31" s="10" t="s">
        <v>127</v>
      </c>
      <c r="O31" s="5" t="s">
        <v>304</v>
      </c>
      <c r="P31" s="10">
        <v>45307</v>
      </c>
      <c r="Q31" s="10" t="s">
        <v>137</v>
      </c>
      <c r="R31" s="10"/>
      <c r="S31" s="10"/>
      <c r="T31" s="11"/>
      <c r="U31" s="12"/>
      <c r="V31" s="5" t="s">
        <v>313</v>
      </c>
      <c r="W31" s="5"/>
      <c r="X31" s="10">
        <v>45307</v>
      </c>
      <c r="Y31" s="5">
        <f t="shared" si="0"/>
        <v>1</v>
      </c>
      <c r="Z31" s="10">
        <v>45315</v>
      </c>
      <c r="AA31" s="5">
        <f t="shared" si="1"/>
        <v>9</v>
      </c>
      <c r="AB31" s="5" t="s">
        <v>314</v>
      </c>
      <c r="AC31" s="13">
        <v>2783.14</v>
      </c>
      <c r="AD31" s="10">
        <v>45334</v>
      </c>
      <c r="AE31" s="12">
        <f t="shared" si="2"/>
        <v>20</v>
      </c>
      <c r="AF31" s="12"/>
      <c r="AG31" s="14">
        <v>4400546493</v>
      </c>
      <c r="AH31" s="14"/>
      <c r="AI31" s="10">
        <v>45335</v>
      </c>
      <c r="AJ31" s="10">
        <v>45335</v>
      </c>
      <c r="AK31" s="10" t="str">
        <f t="shared" si="7"/>
        <v>EN TIEMPO</v>
      </c>
      <c r="AL31" s="15">
        <f t="shared" si="8"/>
        <v>2</v>
      </c>
      <c r="AM31" s="5" t="s">
        <v>315</v>
      </c>
      <c r="AN31" s="5" t="s">
        <v>316</v>
      </c>
      <c r="AO31" s="5" t="s">
        <v>317</v>
      </c>
      <c r="AP31" s="10">
        <v>45338</v>
      </c>
      <c r="AQ31" s="5">
        <f t="shared" ca="1" si="5"/>
        <v>29</v>
      </c>
      <c r="AR31" s="5" t="s">
        <v>143</v>
      </c>
      <c r="AS31" s="5">
        <f t="shared" ca="1" si="6"/>
        <v>739</v>
      </c>
      <c r="AT31" s="5"/>
      <c r="AU31" s="5"/>
      <c r="AV31" s="5"/>
      <c r="AW31" s="5"/>
      <c r="AX31" s="5"/>
      <c r="AY31" s="5"/>
      <c r="AZ31" s="5"/>
      <c r="BA31" s="5"/>
      <c r="BB31" s="5"/>
      <c r="BC31" s="138"/>
    </row>
    <row r="32" spans="1:55" ht="15.75" customHeight="1" x14ac:dyDescent="0.3">
      <c r="A32" s="137">
        <v>247624</v>
      </c>
      <c r="B32" s="5" t="s">
        <v>60</v>
      </c>
      <c r="C32" s="5" t="s">
        <v>318</v>
      </c>
      <c r="D32" s="5" t="s">
        <v>123</v>
      </c>
      <c r="E32" s="5" t="s">
        <v>319</v>
      </c>
      <c r="F32" s="5" t="s">
        <v>41</v>
      </c>
      <c r="G32" s="5"/>
      <c r="H32" s="5" t="s">
        <v>320</v>
      </c>
      <c r="I32" s="5">
        <v>1003775</v>
      </c>
      <c r="J32" s="5" t="s">
        <v>321</v>
      </c>
      <c r="K32" s="5"/>
      <c r="L32" s="5">
        <v>12000</v>
      </c>
      <c r="M32" s="5">
        <v>10334850</v>
      </c>
      <c r="N32" s="10" t="s">
        <v>127</v>
      </c>
      <c r="O32" s="5" t="s">
        <v>304</v>
      </c>
      <c r="P32" s="10">
        <v>45310</v>
      </c>
      <c r="Q32" s="10" t="s">
        <v>137</v>
      </c>
      <c r="R32" s="10"/>
      <c r="S32" s="10"/>
      <c r="T32" s="11"/>
      <c r="U32" s="12"/>
      <c r="V32" s="5" t="s">
        <v>322</v>
      </c>
      <c r="W32" s="5"/>
      <c r="X32" s="10">
        <v>45307</v>
      </c>
      <c r="Y32" s="5">
        <f t="shared" si="0"/>
        <v>4</v>
      </c>
      <c r="Z32" s="10">
        <v>45315</v>
      </c>
      <c r="AA32" s="5">
        <f t="shared" si="1"/>
        <v>6</v>
      </c>
      <c r="AB32" s="5" t="s">
        <v>323</v>
      </c>
      <c r="AC32" s="13">
        <v>1879.62</v>
      </c>
      <c r="AD32" s="10">
        <v>45316</v>
      </c>
      <c r="AE32" s="12">
        <f t="shared" si="2"/>
        <v>2</v>
      </c>
      <c r="AF32" s="12"/>
      <c r="AG32" s="14">
        <v>4400546514</v>
      </c>
      <c r="AH32" s="14"/>
      <c r="AI32" s="10">
        <v>45381</v>
      </c>
      <c r="AJ32" s="10">
        <v>45383</v>
      </c>
      <c r="AK32" s="10" t="str">
        <f t="shared" si="7"/>
        <v>DEMORA</v>
      </c>
      <c r="AL32" s="15">
        <f t="shared" si="8"/>
        <v>68</v>
      </c>
      <c r="AM32" s="5" t="s">
        <v>324</v>
      </c>
      <c r="AN32" s="5" t="s">
        <v>325</v>
      </c>
      <c r="AO32" s="5" t="s">
        <v>326</v>
      </c>
      <c r="AP32" s="10">
        <v>45386</v>
      </c>
      <c r="AQ32" s="5">
        <f t="shared" ca="1" si="5"/>
        <v>77</v>
      </c>
      <c r="AR32" s="5" t="s">
        <v>143</v>
      </c>
      <c r="AS32" s="5">
        <f t="shared" ca="1" si="6"/>
        <v>739</v>
      </c>
      <c r="AT32" s="5"/>
      <c r="AU32" s="5"/>
      <c r="AV32" s="5"/>
      <c r="AW32" s="5"/>
      <c r="AX32" s="5"/>
      <c r="AY32" s="5"/>
      <c r="AZ32" s="5"/>
      <c r="BA32" s="5"/>
      <c r="BB32" s="5"/>
      <c r="BC32" s="138"/>
    </row>
    <row r="33" spans="1:55" ht="15.75" customHeight="1" x14ac:dyDescent="0.3">
      <c r="A33" s="137">
        <v>247724</v>
      </c>
      <c r="B33" s="5" t="s">
        <v>60</v>
      </c>
      <c r="C33" s="5" t="s">
        <v>327</v>
      </c>
      <c r="D33" s="5" t="s">
        <v>123</v>
      </c>
      <c r="E33" s="5" t="s">
        <v>124</v>
      </c>
      <c r="F33" s="5" t="s">
        <v>36</v>
      </c>
      <c r="G33" s="5"/>
      <c r="H33" s="5" t="s">
        <v>320</v>
      </c>
      <c r="I33" s="5" t="s">
        <v>328</v>
      </c>
      <c r="J33" s="5" t="s">
        <v>329</v>
      </c>
      <c r="K33" s="5"/>
      <c r="L33" s="5">
        <v>8000</v>
      </c>
      <c r="M33" s="5">
        <v>101074745</v>
      </c>
      <c r="N33" s="10" t="s">
        <v>127</v>
      </c>
      <c r="O33" s="5" t="s">
        <v>304</v>
      </c>
      <c r="P33" s="10">
        <v>45309</v>
      </c>
      <c r="Q33" s="10" t="s">
        <v>137</v>
      </c>
      <c r="R33" s="10"/>
      <c r="S33" s="10"/>
      <c r="T33" s="11"/>
      <c r="U33" s="12"/>
      <c r="V33" s="5" t="s">
        <v>330</v>
      </c>
      <c r="W33" s="5"/>
      <c r="X33" s="10">
        <v>45307</v>
      </c>
      <c r="Y33" s="5">
        <f t="shared" si="0"/>
        <v>3</v>
      </c>
      <c r="Z33" s="10">
        <v>45315</v>
      </c>
      <c r="AA33" s="5">
        <f t="shared" si="1"/>
        <v>7</v>
      </c>
      <c r="AB33" s="5" t="s">
        <v>331</v>
      </c>
      <c r="AC33" s="13">
        <v>2472.33</v>
      </c>
      <c r="AD33" s="10">
        <v>45316</v>
      </c>
      <c r="AE33" s="12">
        <f t="shared" si="2"/>
        <v>2</v>
      </c>
      <c r="AF33" s="12"/>
      <c r="AG33" s="14">
        <v>4400546501</v>
      </c>
      <c r="AH33" s="14"/>
      <c r="AI33" s="10">
        <v>45338</v>
      </c>
      <c r="AJ33" s="10">
        <v>45338</v>
      </c>
      <c r="AK33" s="10" t="str">
        <f t="shared" si="7"/>
        <v>EN TIEMPO</v>
      </c>
      <c r="AL33" s="15">
        <f t="shared" si="8"/>
        <v>23</v>
      </c>
      <c r="AM33" s="5" t="s">
        <v>307</v>
      </c>
      <c r="AN33" s="5" t="s">
        <v>332</v>
      </c>
      <c r="AO33" s="5" t="s">
        <v>333</v>
      </c>
      <c r="AP33" s="10">
        <v>45351</v>
      </c>
      <c r="AQ33" s="5">
        <f t="shared" ca="1" si="5"/>
        <v>32</v>
      </c>
      <c r="AR33" s="5" t="s">
        <v>143</v>
      </c>
      <c r="AS33" s="5">
        <f t="shared" ca="1" si="6"/>
        <v>739</v>
      </c>
      <c r="AT33" s="5"/>
      <c r="AU33" s="5"/>
      <c r="AV33" s="5"/>
      <c r="AW33" s="5"/>
      <c r="AX33" s="5"/>
      <c r="AY33" s="5"/>
      <c r="AZ33" s="5"/>
      <c r="BA33" s="5"/>
      <c r="BB33" s="5"/>
      <c r="BC33" s="138"/>
    </row>
    <row r="34" spans="1:55" ht="15" customHeight="1" x14ac:dyDescent="0.3">
      <c r="A34" s="137">
        <v>247824</v>
      </c>
      <c r="B34" s="5" t="s">
        <v>60</v>
      </c>
      <c r="C34" s="5" t="s">
        <v>254</v>
      </c>
      <c r="D34" s="5" t="s">
        <v>123</v>
      </c>
      <c r="E34" s="5" t="s">
        <v>124</v>
      </c>
      <c r="F34" s="5" t="s">
        <v>36</v>
      </c>
      <c r="G34" s="5"/>
      <c r="H34" s="5" t="s">
        <v>320</v>
      </c>
      <c r="I34" s="5" t="s">
        <v>256</v>
      </c>
      <c r="J34" s="5" t="s">
        <v>334</v>
      </c>
      <c r="K34" s="5"/>
      <c r="L34" s="5">
        <v>8000</v>
      </c>
      <c r="M34" s="5">
        <v>101074752</v>
      </c>
      <c r="N34" s="10" t="s">
        <v>127</v>
      </c>
      <c r="O34" s="5" t="s">
        <v>304</v>
      </c>
      <c r="P34" s="10">
        <v>45307</v>
      </c>
      <c r="Q34" s="10" t="s">
        <v>137</v>
      </c>
      <c r="R34" s="10"/>
      <c r="S34" s="10"/>
      <c r="T34" s="11"/>
      <c r="U34" s="12"/>
      <c r="V34" s="5" t="s">
        <v>335</v>
      </c>
      <c r="W34" s="5"/>
      <c r="X34" s="10">
        <v>45307</v>
      </c>
      <c r="Y34" s="5">
        <f t="shared" si="0"/>
        <v>1</v>
      </c>
      <c r="Z34" s="10">
        <v>45315</v>
      </c>
      <c r="AA34" s="5">
        <f t="shared" si="1"/>
        <v>9</v>
      </c>
      <c r="AB34" s="5" t="s">
        <v>336</v>
      </c>
      <c r="AC34" s="13">
        <v>2012.76</v>
      </c>
      <c r="AD34" s="10">
        <v>45322</v>
      </c>
      <c r="AE34" s="12">
        <f t="shared" si="2"/>
        <v>8</v>
      </c>
      <c r="AF34" s="12"/>
      <c r="AG34" s="14">
        <v>4400546499</v>
      </c>
      <c r="AH34" s="14"/>
      <c r="AI34" s="10">
        <v>45381</v>
      </c>
      <c r="AJ34" s="10">
        <v>45383</v>
      </c>
      <c r="AK34" s="10" t="str">
        <f t="shared" si="7"/>
        <v>DEMORA</v>
      </c>
      <c r="AL34" s="15">
        <f t="shared" si="8"/>
        <v>62</v>
      </c>
      <c r="AM34" s="5" t="s">
        <v>337</v>
      </c>
      <c r="AN34" s="5" t="s">
        <v>338</v>
      </c>
      <c r="AO34" s="5" t="s">
        <v>339</v>
      </c>
      <c r="AP34" s="10">
        <v>45386</v>
      </c>
      <c r="AQ34" s="5">
        <f t="shared" ca="1" si="5"/>
        <v>77</v>
      </c>
      <c r="AR34" s="5" t="s">
        <v>143</v>
      </c>
      <c r="AS34" s="5">
        <f t="shared" ca="1" si="6"/>
        <v>739</v>
      </c>
      <c r="AT34" s="5"/>
      <c r="AU34" s="5"/>
      <c r="AV34" s="5"/>
      <c r="AW34" s="5"/>
      <c r="AX34" s="5"/>
      <c r="AY34" s="5"/>
      <c r="AZ34" s="5"/>
      <c r="BA34" s="5"/>
      <c r="BB34" s="5"/>
      <c r="BC34" s="138"/>
    </row>
    <row r="35" spans="1:55" ht="15.75" customHeight="1" x14ac:dyDescent="0.3">
      <c r="A35" s="137">
        <v>247924</v>
      </c>
      <c r="B35" s="5" t="s">
        <v>60</v>
      </c>
      <c r="C35" s="5" t="s">
        <v>340</v>
      </c>
      <c r="D35" s="5" t="s">
        <v>123</v>
      </c>
      <c r="E35" s="5" t="s">
        <v>124</v>
      </c>
      <c r="F35" s="5" t="s">
        <v>42</v>
      </c>
      <c r="G35" s="5"/>
      <c r="H35" s="5" t="s">
        <v>341</v>
      </c>
      <c r="I35" s="5" t="s">
        <v>342</v>
      </c>
      <c r="J35" s="5" t="s">
        <v>343</v>
      </c>
      <c r="K35" s="5"/>
      <c r="L35" s="5">
        <v>12000</v>
      </c>
      <c r="M35" s="5">
        <v>100990410</v>
      </c>
      <c r="N35" s="10" t="s">
        <v>127</v>
      </c>
      <c r="O35" s="5" t="s">
        <v>304</v>
      </c>
      <c r="P35" s="10">
        <v>45307</v>
      </c>
      <c r="Q35" s="10" t="s">
        <v>137</v>
      </c>
      <c r="R35" s="10"/>
      <c r="S35" s="10"/>
      <c r="T35" s="11"/>
      <c r="U35" s="12"/>
      <c r="V35" s="5" t="s">
        <v>344</v>
      </c>
      <c r="W35" s="5"/>
      <c r="X35" s="10">
        <v>45307</v>
      </c>
      <c r="Y35" s="5">
        <f t="shared" si="0"/>
        <v>1</v>
      </c>
      <c r="Z35" s="10">
        <v>45315</v>
      </c>
      <c r="AA35" s="5">
        <f t="shared" si="1"/>
        <v>9</v>
      </c>
      <c r="AB35" s="5" t="s">
        <v>345</v>
      </c>
      <c r="AC35" s="13">
        <v>7244.36</v>
      </c>
      <c r="AD35" s="10">
        <v>45322</v>
      </c>
      <c r="AE35" s="12">
        <f t="shared" si="2"/>
        <v>8</v>
      </c>
      <c r="AF35" s="12"/>
      <c r="AG35" s="14">
        <v>4400546513</v>
      </c>
      <c r="AH35" s="14"/>
      <c r="AI35" s="10">
        <v>45352</v>
      </c>
      <c r="AJ35" s="10">
        <v>45352</v>
      </c>
      <c r="AK35" s="10" t="str">
        <f t="shared" si="7"/>
        <v>EN TIEMPO</v>
      </c>
      <c r="AL35" s="15">
        <f t="shared" si="8"/>
        <v>31</v>
      </c>
      <c r="AM35" s="5" t="s">
        <v>346</v>
      </c>
      <c r="AN35" s="5" t="s">
        <v>347</v>
      </c>
      <c r="AO35" s="5" t="s">
        <v>348</v>
      </c>
      <c r="AP35" s="10">
        <v>45359</v>
      </c>
      <c r="AQ35" s="5">
        <f t="shared" ca="1" si="5"/>
        <v>46</v>
      </c>
      <c r="AR35" s="5" t="s">
        <v>143</v>
      </c>
      <c r="AS35" s="5">
        <f t="shared" ca="1" si="6"/>
        <v>739</v>
      </c>
      <c r="AT35" s="5"/>
      <c r="AU35" s="5"/>
      <c r="AV35" s="5"/>
      <c r="AW35" s="5"/>
      <c r="AX35" s="5"/>
      <c r="AY35" s="5"/>
      <c r="AZ35" s="5"/>
      <c r="BA35" s="5"/>
      <c r="BB35" s="5"/>
      <c r="BC35" s="138"/>
    </row>
    <row r="36" spans="1:55" ht="15.75" customHeight="1" x14ac:dyDescent="0.3">
      <c r="A36" s="137">
        <v>248024</v>
      </c>
      <c r="B36" s="5" t="s">
        <v>60</v>
      </c>
      <c r="C36" s="5" t="s">
        <v>6</v>
      </c>
      <c r="D36" s="5" t="s">
        <v>123</v>
      </c>
      <c r="E36" s="5" t="s">
        <v>124</v>
      </c>
      <c r="F36" s="5" t="s">
        <v>42</v>
      </c>
      <c r="G36" s="5"/>
      <c r="H36" s="5" t="s">
        <v>349</v>
      </c>
      <c r="I36" s="21" t="s">
        <v>350</v>
      </c>
      <c r="J36" s="5" t="s">
        <v>351</v>
      </c>
      <c r="K36" s="5"/>
      <c r="L36" s="5">
        <v>8000</v>
      </c>
      <c r="M36" s="5">
        <v>101075104</v>
      </c>
      <c r="N36" s="10" t="s">
        <v>127</v>
      </c>
      <c r="O36" s="5" t="s">
        <v>304</v>
      </c>
      <c r="P36" s="10">
        <v>45307</v>
      </c>
      <c r="Q36" s="10" t="s">
        <v>137</v>
      </c>
      <c r="R36" s="10"/>
      <c r="S36" s="10"/>
      <c r="T36" s="11"/>
      <c r="U36" s="12"/>
      <c r="V36" s="5" t="s">
        <v>352</v>
      </c>
      <c r="W36" s="5"/>
      <c r="X36" s="10">
        <v>45307</v>
      </c>
      <c r="Y36" s="5">
        <f t="shared" si="0"/>
        <v>1</v>
      </c>
      <c r="Z36" s="10">
        <v>45315</v>
      </c>
      <c r="AA36" s="5">
        <f t="shared" si="1"/>
        <v>9</v>
      </c>
      <c r="AB36" s="5" t="s">
        <v>353</v>
      </c>
      <c r="AC36" s="13">
        <v>2030.5</v>
      </c>
      <c r="AD36" s="10">
        <v>45322</v>
      </c>
      <c r="AE36" s="12">
        <f t="shared" si="2"/>
        <v>8</v>
      </c>
      <c r="AF36" s="12"/>
      <c r="AG36" s="14">
        <v>4400546512</v>
      </c>
      <c r="AH36" s="14"/>
      <c r="AI36" s="10">
        <v>45344</v>
      </c>
      <c r="AJ36" s="10">
        <v>45344</v>
      </c>
      <c r="AK36" s="10" t="str">
        <f t="shared" si="7"/>
        <v>EN TIEMPO</v>
      </c>
      <c r="AL36" s="15">
        <f t="shared" si="8"/>
        <v>23</v>
      </c>
      <c r="AM36" s="5" t="s">
        <v>354</v>
      </c>
      <c r="AN36" s="5" t="s">
        <v>355</v>
      </c>
      <c r="AO36" s="5" t="s">
        <v>356</v>
      </c>
      <c r="AP36" s="10">
        <v>45359</v>
      </c>
      <c r="AQ36" s="5">
        <f t="shared" ref="AQ36:AQ67" ca="1" si="9">IF(AJ36="",TODAY()-X36+1,AJ36-X36+1)</f>
        <v>38</v>
      </c>
      <c r="AR36" s="5" t="s">
        <v>143</v>
      </c>
      <c r="AS36" s="5">
        <f t="shared" ca="1" si="6"/>
        <v>739</v>
      </c>
      <c r="AT36" s="5"/>
      <c r="AU36" s="5"/>
      <c r="AV36" s="5"/>
      <c r="AW36" s="5"/>
      <c r="AX36" s="5"/>
      <c r="AY36" s="5"/>
      <c r="AZ36" s="5"/>
      <c r="BA36" s="5"/>
      <c r="BB36" s="5"/>
      <c r="BC36" s="138"/>
    </row>
    <row r="37" spans="1:55" ht="15.75" customHeight="1" x14ac:dyDescent="0.3">
      <c r="A37" s="137">
        <v>248124</v>
      </c>
      <c r="B37" s="5" t="s">
        <v>60</v>
      </c>
      <c r="C37" s="5" t="s">
        <v>340</v>
      </c>
      <c r="D37" s="5" t="s">
        <v>123</v>
      </c>
      <c r="E37" s="5" t="s">
        <v>189</v>
      </c>
      <c r="F37" s="5" t="s">
        <v>49</v>
      </c>
      <c r="G37" s="5"/>
      <c r="H37" s="5" t="s">
        <v>357</v>
      </c>
      <c r="I37" s="5" t="s">
        <v>358</v>
      </c>
      <c r="J37" s="5" t="s">
        <v>359</v>
      </c>
      <c r="K37" s="5"/>
      <c r="L37" s="5">
        <v>12000</v>
      </c>
      <c r="M37" s="5">
        <v>101086451</v>
      </c>
      <c r="N37" s="10" t="s">
        <v>127</v>
      </c>
      <c r="O37" s="5" t="s">
        <v>304</v>
      </c>
      <c r="P37" s="10">
        <v>45308</v>
      </c>
      <c r="Q37" s="10" t="s">
        <v>137</v>
      </c>
      <c r="R37" s="10"/>
      <c r="S37" s="10"/>
      <c r="T37" s="11"/>
      <c r="U37" s="12"/>
      <c r="V37" s="5" t="s">
        <v>360</v>
      </c>
      <c r="W37" s="5"/>
      <c r="X37" s="10">
        <v>45307</v>
      </c>
      <c r="Y37" s="5">
        <f t="shared" si="0"/>
        <v>2</v>
      </c>
      <c r="Z37" s="10">
        <v>45315</v>
      </c>
      <c r="AA37" s="5">
        <f t="shared" si="1"/>
        <v>8</v>
      </c>
      <c r="AB37" s="5" t="s">
        <v>361</v>
      </c>
      <c r="AC37" s="13">
        <v>4757.42</v>
      </c>
      <c r="AD37" s="10">
        <v>45322</v>
      </c>
      <c r="AE37" s="12">
        <f t="shared" si="2"/>
        <v>8</v>
      </c>
      <c r="AF37" s="12"/>
      <c r="AG37" s="14">
        <v>4400547029</v>
      </c>
      <c r="AH37" s="14"/>
      <c r="AI37" s="10">
        <v>45357</v>
      </c>
      <c r="AJ37" s="10">
        <v>45357</v>
      </c>
      <c r="AK37" s="10" t="str">
        <f t="shared" si="7"/>
        <v>EN TIEMPO</v>
      </c>
      <c r="AL37" s="15">
        <f t="shared" si="8"/>
        <v>36</v>
      </c>
      <c r="AM37" s="5" t="s">
        <v>362</v>
      </c>
      <c r="AN37" s="5" t="s">
        <v>363</v>
      </c>
      <c r="AO37" s="5" t="s">
        <v>364</v>
      </c>
      <c r="AP37" s="10">
        <v>45359</v>
      </c>
      <c r="AQ37" s="5">
        <f t="shared" ca="1" si="9"/>
        <v>51</v>
      </c>
      <c r="AR37" s="5" t="s">
        <v>143</v>
      </c>
      <c r="AS37" s="5">
        <f t="shared" ca="1" si="6"/>
        <v>739</v>
      </c>
      <c r="AT37" s="5"/>
      <c r="AU37" s="5"/>
      <c r="AV37" s="5"/>
      <c r="AW37" s="5"/>
      <c r="AX37" s="5"/>
      <c r="AY37" s="5"/>
      <c r="AZ37" s="5"/>
      <c r="BA37" s="5"/>
      <c r="BB37" s="5"/>
      <c r="BC37" s="138"/>
    </row>
    <row r="38" spans="1:55" ht="15.75" customHeight="1" x14ac:dyDescent="0.3">
      <c r="A38" s="137">
        <v>248224</v>
      </c>
      <c r="B38" s="5" t="s">
        <v>60</v>
      </c>
      <c r="C38" s="5" t="s">
        <v>273</v>
      </c>
      <c r="D38" s="5" t="s">
        <v>123</v>
      </c>
      <c r="E38" s="5" t="s">
        <v>189</v>
      </c>
      <c r="F38" s="5" t="s">
        <v>1</v>
      </c>
      <c r="G38" s="5"/>
      <c r="H38" s="5"/>
      <c r="I38" s="5" t="s">
        <v>294</v>
      </c>
      <c r="J38" s="5" t="s">
        <v>365</v>
      </c>
      <c r="K38" s="5"/>
      <c r="L38" s="5">
        <v>12000</v>
      </c>
      <c r="M38" s="5">
        <v>100979916</v>
      </c>
      <c r="N38" s="10" t="s">
        <v>127</v>
      </c>
      <c r="O38" s="5" t="s">
        <v>304</v>
      </c>
      <c r="P38" s="10">
        <v>45310</v>
      </c>
      <c r="Q38" s="10" t="s">
        <v>137</v>
      </c>
      <c r="R38" s="10"/>
      <c r="S38" s="10"/>
      <c r="T38" s="11"/>
      <c r="U38" s="12"/>
      <c r="V38" s="5" t="s">
        <v>366</v>
      </c>
      <c r="W38" s="5"/>
      <c r="X38" s="10">
        <v>45307</v>
      </c>
      <c r="Y38" s="5">
        <f t="shared" si="0"/>
        <v>4</v>
      </c>
      <c r="Z38" s="10">
        <v>45315</v>
      </c>
      <c r="AA38" s="5">
        <f t="shared" si="1"/>
        <v>6</v>
      </c>
      <c r="AB38" s="5" t="s">
        <v>367</v>
      </c>
      <c r="AC38" s="13">
        <v>20282.63</v>
      </c>
      <c r="AD38" s="10">
        <v>45322</v>
      </c>
      <c r="AE38" s="12">
        <f t="shared" si="2"/>
        <v>8</v>
      </c>
      <c r="AF38" s="12"/>
      <c r="AG38" s="14">
        <v>4400546215</v>
      </c>
      <c r="AH38" s="14"/>
      <c r="AI38" s="10">
        <v>45357</v>
      </c>
      <c r="AJ38" s="10">
        <v>45357</v>
      </c>
      <c r="AK38" s="10" t="str">
        <f t="shared" si="7"/>
        <v>EN TIEMPO</v>
      </c>
      <c r="AL38" s="15">
        <f t="shared" si="8"/>
        <v>36</v>
      </c>
      <c r="AM38" s="5" t="s">
        <v>368</v>
      </c>
      <c r="AN38" s="5" t="s">
        <v>369</v>
      </c>
      <c r="AO38" s="5" t="s">
        <v>370</v>
      </c>
      <c r="AP38" s="10">
        <v>45359</v>
      </c>
      <c r="AQ38" s="5">
        <f t="shared" ca="1" si="9"/>
        <v>51</v>
      </c>
      <c r="AR38" s="5" t="s">
        <v>143</v>
      </c>
      <c r="AS38" s="5">
        <f t="shared" ca="1" si="6"/>
        <v>739</v>
      </c>
      <c r="AT38" s="5"/>
      <c r="AU38" s="5"/>
      <c r="AV38" s="5"/>
      <c r="AW38" s="5"/>
      <c r="AX38" s="5"/>
      <c r="AY38" s="5"/>
      <c r="AZ38" s="5"/>
      <c r="BA38" s="5"/>
      <c r="BB38" s="5"/>
      <c r="BC38" s="138"/>
    </row>
    <row r="39" spans="1:55" ht="15.75" customHeight="1" x14ac:dyDescent="0.3">
      <c r="A39" s="137">
        <v>248324</v>
      </c>
      <c r="B39" s="5" t="s">
        <v>60</v>
      </c>
      <c r="C39" s="5" t="s">
        <v>273</v>
      </c>
      <c r="D39" s="5" t="s">
        <v>123</v>
      </c>
      <c r="E39" s="5" t="s">
        <v>189</v>
      </c>
      <c r="F39" s="5" t="s">
        <v>1</v>
      </c>
      <c r="G39" s="5"/>
      <c r="H39" s="5"/>
      <c r="I39" s="5" t="s">
        <v>294</v>
      </c>
      <c r="J39" s="5" t="s">
        <v>371</v>
      </c>
      <c r="K39" s="5"/>
      <c r="L39" s="5">
        <v>12000</v>
      </c>
      <c r="M39" s="5">
        <v>100979917</v>
      </c>
      <c r="N39" s="10" t="s">
        <v>127</v>
      </c>
      <c r="O39" s="5" t="s">
        <v>304</v>
      </c>
      <c r="P39" s="10">
        <v>45310</v>
      </c>
      <c r="Q39" s="10" t="s">
        <v>137</v>
      </c>
      <c r="R39" s="10"/>
      <c r="S39" s="10"/>
      <c r="T39" s="11"/>
      <c r="U39" s="12"/>
      <c r="V39" s="5" t="s">
        <v>372</v>
      </c>
      <c r="W39" s="5"/>
      <c r="X39" s="10">
        <v>45307</v>
      </c>
      <c r="Y39" s="5">
        <f t="shared" si="0"/>
        <v>4</v>
      </c>
      <c r="Z39" s="10">
        <v>45315</v>
      </c>
      <c r="AA39" s="5">
        <f t="shared" si="1"/>
        <v>6</v>
      </c>
      <c r="AB39" s="5" t="s">
        <v>373</v>
      </c>
      <c r="AC39" s="13">
        <v>20282.63</v>
      </c>
      <c r="AD39" s="10">
        <v>45316</v>
      </c>
      <c r="AE39" s="12">
        <f t="shared" si="2"/>
        <v>2</v>
      </c>
      <c r="AF39" s="12"/>
      <c r="AG39" s="14">
        <v>4400546216</v>
      </c>
      <c r="AH39" s="14"/>
      <c r="AI39" s="10">
        <v>45356</v>
      </c>
      <c r="AJ39" s="10">
        <v>45356</v>
      </c>
      <c r="AK39" s="10" t="str">
        <f t="shared" si="7"/>
        <v>EN TIEMPO</v>
      </c>
      <c r="AL39" s="15">
        <f t="shared" si="8"/>
        <v>41</v>
      </c>
      <c r="AM39" s="5" t="s">
        <v>374</v>
      </c>
      <c r="AN39" s="5" t="s">
        <v>375</v>
      </c>
      <c r="AO39" s="5" t="s">
        <v>376</v>
      </c>
      <c r="AP39" s="10">
        <v>45359</v>
      </c>
      <c r="AQ39" s="5">
        <f t="shared" ca="1" si="9"/>
        <v>50</v>
      </c>
      <c r="AR39" s="5" t="s">
        <v>143</v>
      </c>
      <c r="AS39" s="5">
        <f t="shared" ca="1" si="6"/>
        <v>739</v>
      </c>
      <c r="AT39" s="5"/>
      <c r="AU39" s="5"/>
      <c r="AV39" s="5"/>
      <c r="AW39" s="5"/>
      <c r="AX39" s="5"/>
      <c r="AY39" s="5"/>
      <c r="AZ39" s="5"/>
      <c r="BA39" s="5"/>
      <c r="BB39" s="5"/>
      <c r="BC39" s="138"/>
    </row>
    <row r="40" spans="1:55" ht="15.75" customHeight="1" x14ac:dyDescent="0.3">
      <c r="A40" s="16">
        <v>248424</v>
      </c>
      <c r="B40" s="17" t="s">
        <v>59</v>
      </c>
      <c r="C40" s="17" t="s">
        <v>6</v>
      </c>
      <c r="D40" s="19" t="s">
        <v>127</v>
      </c>
      <c r="E40" s="17" t="s">
        <v>124</v>
      </c>
      <c r="F40" s="17">
        <v>24</v>
      </c>
      <c r="G40" s="17" t="s">
        <v>210</v>
      </c>
      <c r="H40" s="17" t="s">
        <v>377</v>
      </c>
      <c r="I40" s="17">
        <v>4892406</v>
      </c>
      <c r="J40" s="17" t="s">
        <v>378</v>
      </c>
      <c r="K40" s="19">
        <v>2838</v>
      </c>
      <c r="L40" s="19">
        <v>13000</v>
      </c>
      <c r="M40" s="17" t="s">
        <v>379</v>
      </c>
      <c r="N40" s="10" t="s">
        <v>127</v>
      </c>
      <c r="O40" s="5" t="s">
        <v>380</v>
      </c>
      <c r="P40" s="10">
        <v>45311</v>
      </c>
      <c r="Q40" s="10" t="s">
        <v>137</v>
      </c>
      <c r="R40" s="10"/>
      <c r="S40" s="10"/>
      <c r="T40" s="11"/>
      <c r="U40" s="12"/>
      <c r="V40" s="5" t="s">
        <v>381</v>
      </c>
      <c r="W40" s="5"/>
      <c r="X40" s="10">
        <v>45310</v>
      </c>
      <c r="Y40" s="5">
        <f t="shared" si="0"/>
        <v>2</v>
      </c>
      <c r="Z40" s="10">
        <v>45321</v>
      </c>
      <c r="AA40" s="5">
        <f t="shared" si="1"/>
        <v>11</v>
      </c>
      <c r="AB40" s="5" t="s">
        <v>382</v>
      </c>
      <c r="AC40" s="13">
        <v>4548.2299999999996</v>
      </c>
      <c r="AD40" s="10">
        <v>45337</v>
      </c>
      <c r="AE40" s="12">
        <f t="shared" si="2"/>
        <v>17</v>
      </c>
      <c r="AF40" s="12"/>
      <c r="AG40" s="14">
        <v>4500467535</v>
      </c>
      <c r="AH40" s="14"/>
      <c r="AI40" s="10">
        <v>45364</v>
      </c>
      <c r="AJ40" s="10">
        <v>45387</v>
      </c>
      <c r="AK40" s="10" t="str">
        <f t="shared" si="7"/>
        <v>DEMORA</v>
      </c>
      <c r="AL40" s="15">
        <f t="shared" si="8"/>
        <v>51</v>
      </c>
      <c r="AM40" s="5" t="s">
        <v>383</v>
      </c>
      <c r="AN40" s="5" t="s">
        <v>384</v>
      </c>
      <c r="AO40" s="5" t="s">
        <v>385</v>
      </c>
      <c r="AP40" s="10">
        <v>45393</v>
      </c>
      <c r="AQ40" s="5">
        <f t="shared" ca="1" si="9"/>
        <v>78</v>
      </c>
      <c r="AR40" s="5" t="s">
        <v>143</v>
      </c>
      <c r="AS40" s="5">
        <f t="shared" ca="1" si="6"/>
        <v>736</v>
      </c>
      <c r="AT40" s="5"/>
      <c r="AU40" s="5"/>
      <c r="AV40" s="5"/>
      <c r="AW40" s="5"/>
      <c r="AX40" s="5"/>
      <c r="AY40" s="5"/>
      <c r="AZ40" s="5"/>
      <c r="BA40" s="5"/>
      <c r="BB40" s="5"/>
      <c r="BC40" s="138"/>
    </row>
    <row r="41" spans="1:55" ht="15.75" customHeight="1" x14ac:dyDescent="0.3">
      <c r="A41" s="137">
        <v>248524</v>
      </c>
      <c r="B41" s="5" t="s">
        <v>59</v>
      </c>
      <c r="C41" s="5" t="s">
        <v>144</v>
      </c>
      <c r="D41" s="5" t="s">
        <v>123</v>
      </c>
      <c r="E41" s="5" t="s">
        <v>124</v>
      </c>
      <c r="F41" s="5" t="s">
        <v>40</v>
      </c>
      <c r="G41" s="5" t="s">
        <v>386</v>
      </c>
      <c r="H41" s="5" t="s">
        <v>387</v>
      </c>
      <c r="I41" s="5">
        <v>2777219</v>
      </c>
      <c r="J41" s="5" t="s">
        <v>388</v>
      </c>
      <c r="K41" s="5">
        <v>918</v>
      </c>
      <c r="L41" s="5">
        <v>16000</v>
      </c>
      <c r="M41" s="5" t="s">
        <v>389</v>
      </c>
      <c r="N41" s="10" t="s">
        <v>127</v>
      </c>
      <c r="O41" s="5" t="s">
        <v>380</v>
      </c>
      <c r="P41" s="10">
        <v>45315</v>
      </c>
      <c r="Q41" s="10" t="s">
        <v>137</v>
      </c>
      <c r="R41" s="10"/>
      <c r="S41" s="10"/>
      <c r="T41" s="11"/>
      <c r="U41" s="12"/>
      <c r="V41" s="5" t="s">
        <v>390</v>
      </c>
      <c r="W41" s="5"/>
      <c r="X41" s="10">
        <v>45310</v>
      </c>
      <c r="Y41" s="5">
        <f t="shared" si="0"/>
        <v>6</v>
      </c>
      <c r="Z41" s="10">
        <v>45321</v>
      </c>
      <c r="AA41" s="5">
        <f t="shared" si="1"/>
        <v>7</v>
      </c>
      <c r="AB41" s="5" t="s">
        <v>391</v>
      </c>
      <c r="AC41" s="13">
        <v>3627.83</v>
      </c>
      <c r="AD41" s="10">
        <v>45337</v>
      </c>
      <c r="AE41" s="12">
        <f t="shared" si="2"/>
        <v>17</v>
      </c>
      <c r="AF41" s="12"/>
      <c r="AG41" s="14">
        <v>4500467541</v>
      </c>
      <c r="AH41" s="14"/>
      <c r="AI41" s="10">
        <v>45352</v>
      </c>
      <c r="AJ41" s="10">
        <v>45352</v>
      </c>
      <c r="AK41" s="10" t="str">
        <f t="shared" si="7"/>
        <v>EN TIEMPO</v>
      </c>
      <c r="AL41" s="15">
        <f t="shared" si="8"/>
        <v>16</v>
      </c>
      <c r="AM41" s="5" t="s">
        <v>392</v>
      </c>
      <c r="AN41" s="5" t="s">
        <v>393</v>
      </c>
      <c r="AO41" s="5" t="s">
        <v>394</v>
      </c>
      <c r="AP41" s="10">
        <v>45359</v>
      </c>
      <c r="AQ41" s="5">
        <f t="shared" ca="1" si="9"/>
        <v>43</v>
      </c>
      <c r="AR41" s="5" t="s">
        <v>143</v>
      </c>
      <c r="AS41" s="5">
        <f t="shared" ca="1" si="6"/>
        <v>736</v>
      </c>
      <c r="AT41" s="5"/>
      <c r="AU41" s="5"/>
      <c r="AV41" s="5"/>
      <c r="AW41" s="5"/>
      <c r="AX41" s="5"/>
      <c r="AY41" s="5"/>
      <c r="AZ41" s="5"/>
      <c r="BA41" s="5"/>
      <c r="BB41" s="5"/>
      <c r="BC41" s="138"/>
    </row>
    <row r="42" spans="1:55" ht="15.75" customHeight="1" x14ac:dyDescent="0.3">
      <c r="A42" s="137">
        <v>248624</v>
      </c>
      <c r="B42" s="5" t="s">
        <v>59</v>
      </c>
      <c r="C42" s="5" t="s">
        <v>263</v>
      </c>
      <c r="D42" s="5" t="s">
        <v>123</v>
      </c>
      <c r="E42" s="5" t="s">
        <v>124</v>
      </c>
      <c r="F42" s="5" t="s">
        <v>395</v>
      </c>
      <c r="G42" s="5" t="s">
        <v>210</v>
      </c>
      <c r="H42" s="5" t="s">
        <v>396</v>
      </c>
      <c r="I42" s="5">
        <v>4164020</v>
      </c>
      <c r="J42" s="5" t="s">
        <v>397</v>
      </c>
      <c r="K42" s="5">
        <v>17920</v>
      </c>
      <c r="L42" s="5">
        <v>16000</v>
      </c>
      <c r="M42" s="5" t="s">
        <v>398</v>
      </c>
      <c r="N42" s="10" t="s">
        <v>127</v>
      </c>
      <c r="O42" s="5" t="s">
        <v>380</v>
      </c>
      <c r="P42" s="10">
        <v>45316</v>
      </c>
      <c r="Q42" s="10" t="s">
        <v>137</v>
      </c>
      <c r="R42" s="10"/>
      <c r="S42" s="10"/>
      <c r="T42" s="11"/>
      <c r="U42" s="12"/>
      <c r="V42" s="5" t="s">
        <v>399</v>
      </c>
      <c r="W42" s="5"/>
      <c r="X42" s="10">
        <v>45310</v>
      </c>
      <c r="Y42" s="5">
        <f t="shared" si="0"/>
        <v>7</v>
      </c>
      <c r="Z42" s="10">
        <v>45321</v>
      </c>
      <c r="AA42" s="5">
        <f t="shared" si="1"/>
        <v>6</v>
      </c>
      <c r="AB42" s="5" t="s">
        <v>400</v>
      </c>
      <c r="AC42" s="13">
        <v>7396.86</v>
      </c>
      <c r="AD42" s="10">
        <v>45327</v>
      </c>
      <c r="AE42" s="12">
        <f t="shared" si="2"/>
        <v>7</v>
      </c>
      <c r="AF42" s="12"/>
      <c r="AG42" s="14">
        <v>4500467534</v>
      </c>
      <c r="AH42" s="14"/>
      <c r="AI42" s="10">
        <v>45364</v>
      </c>
      <c r="AJ42" s="10">
        <v>45381</v>
      </c>
      <c r="AK42" s="10" t="str">
        <f t="shared" si="7"/>
        <v>DEMORA</v>
      </c>
      <c r="AL42" s="15">
        <f t="shared" si="8"/>
        <v>55</v>
      </c>
      <c r="AM42" s="5" t="s">
        <v>401</v>
      </c>
      <c r="AN42" s="5" t="s">
        <v>402</v>
      </c>
      <c r="AO42" s="5" t="s">
        <v>403</v>
      </c>
      <c r="AP42" s="10">
        <v>45386</v>
      </c>
      <c r="AQ42" s="5">
        <f t="shared" ca="1" si="9"/>
        <v>72</v>
      </c>
      <c r="AR42" s="5" t="s">
        <v>143</v>
      </c>
      <c r="AS42" s="5">
        <f t="shared" ca="1" si="6"/>
        <v>736</v>
      </c>
      <c r="AT42" s="5"/>
      <c r="AU42" s="5"/>
      <c r="AV42" s="5"/>
      <c r="AW42" s="5"/>
      <c r="AX42" s="5"/>
      <c r="AY42" s="5"/>
      <c r="AZ42" s="5"/>
      <c r="BA42" s="5"/>
      <c r="BB42" s="5"/>
      <c r="BC42" s="138"/>
    </row>
    <row r="43" spans="1:55" ht="15.75" customHeight="1" x14ac:dyDescent="0.3">
      <c r="A43" s="137">
        <v>248724</v>
      </c>
      <c r="B43" s="5" t="s">
        <v>59</v>
      </c>
      <c r="C43" s="5" t="s">
        <v>236</v>
      </c>
      <c r="D43" s="5" t="s">
        <v>123</v>
      </c>
      <c r="E43" s="5" t="s">
        <v>124</v>
      </c>
      <c r="F43" s="5" t="s">
        <v>43</v>
      </c>
      <c r="G43" s="5" t="s">
        <v>246</v>
      </c>
      <c r="H43" s="5" t="s">
        <v>404</v>
      </c>
      <c r="I43" s="5">
        <v>1098833</v>
      </c>
      <c r="J43" s="5" t="s">
        <v>405</v>
      </c>
      <c r="K43" s="5">
        <v>21642</v>
      </c>
      <c r="L43" s="5">
        <v>15000</v>
      </c>
      <c r="M43" s="5" t="s">
        <v>406</v>
      </c>
      <c r="N43" s="10" t="s">
        <v>127</v>
      </c>
      <c r="O43" s="5" t="s">
        <v>380</v>
      </c>
      <c r="P43" s="10">
        <v>45317</v>
      </c>
      <c r="Q43" s="10" t="s">
        <v>137</v>
      </c>
      <c r="R43" s="10"/>
      <c r="S43" s="10"/>
      <c r="T43" s="11"/>
      <c r="U43" s="12"/>
      <c r="V43" s="5" t="s">
        <v>407</v>
      </c>
      <c r="W43" s="5"/>
      <c r="X43" s="10">
        <v>45310</v>
      </c>
      <c r="Y43" s="5">
        <f t="shared" si="0"/>
        <v>8</v>
      </c>
      <c r="Z43" s="10">
        <v>45321</v>
      </c>
      <c r="AA43" s="5">
        <f t="shared" si="1"/>
        <v>5</v>
      </c>
      <c r="AB43" s="5" t="s">
        <v>408</v>
      </c>
      <c r="AC43" s="13">
        <v>3901.64</v>
      </c>
      <c r="AD43" s="10">
        <v>45334</v>
      </c>
      <c r="AE43" s="12">
        <f t="shared" si="2"/>
        <v>14</v>
      </c>
      <c r="AF43" s="12"/>
      <c r="AG43" s="14">
        <v>4500465722</v>
      </c>
      <c r="AH43" s="14"/>
      <c r="AI43" s="10">
        <v>45352</v>
      </c>
      <c r="AJ43" s="10">
        <v>45349</v>
      </c>
      <c r="AK43" s="10" t="str">
        <f t="shared" si="7"/>
        <v>EN TIEMPO</v>
      </c>
      <c r="AL43" s="15">
        <f t="shared" si="8"/>
        <v>16</v>
      </c>
      <c r="AM43" s="5" t="s">
        <v>409</v>
      </c>
      <c r="AN43" s="5" t="s">
        <v>410</v>
      </c>
      <c r="AO43" s="5" t="s">
        <v>411</v>
      </c>
      <c r="AP43" s="10">
        <v>45366</v>
      </c>
      <c r="AQ43" s="5">
        <f t="shared" ca="1" si="9"/>
        <v>40</v>
      </c>
      <c r="AR43" s="5" t="s">
        <v>143</v>
      </c>
      <c r="AS43" s="5">
        <f t="shared" ca="1" si="6"/>
        <v>736</v>
      </c>
      <c r="AT43" s="5"/>
      <c r="AU43" s="5"/>
      <c r="AV43" s="5"/>
      <c r="AW43" s="5"/>
      <c r="AX43" s="5"/>
      <c r="AY43" s="5"/>
      <c r="AZ43" s="5"/>
      <c r="BA43" s="5"/>
      <c r="BB43" s="5"/>
      <c r="BC43" s="138"/>
    </row>
    <row r="44" spans="1:55" ht="15.75" customHeight="1" x14ac:dyDescent="0.3">
      <c r="A44" s="137">
        <v>248824</v>
      </c>
      <c r="B44" s="5" t="s">
        <v>59</v>
      </c>
      <c r="C44" s="5" t="s">
        <v>412</v>
      </c>
      <c r="D44" s="5" t="s">
        <v>123</v>
      </c>
      <c r="E44" s="5" t="s">
        <v>124</v>
      </c>
      <c r="F44" s="5" t="s">
        <v>39</v>
      </c>
      <c r="G44" s="5" t="s">
        <v>210</v>
      </c>
      <c r="H44" s="5" t="s">
        <v>413</v>
      </c>
      <c r="I44" s="5"/>
      <c r="J44" s="5" t="s">
        <v>414</v>
      </c>
      <c r="K44" s="5">
        <v>708</v>
      </c>
      <c r="L44" s="5">
        <v>10000</v>
      </c>
      <c r="M44" s="5" t="s">
        <v>415</v>
      </c>
      <c r="N44" s="10" t="s">
        <v>123</v>
      </c>
      <c r="O44" s="5" t="s">
        <v>380</v>
      </c>
      <c r="P44" s="10">
        <v>45313</v>
      </c>
      <c r="Q44" s="10" t="s">
        <v>137</v>
      </c>
      <c r="R44" s="10"/>
      <c r="S44" s="10"/>
      <c r="T44" s="11"/>
      <c r="U44" s="12"/>
      <c r="V44" s="5" t="s">
        <v>416</v>
      </c>
      <c r="W44" s="5"/>
      <c r="X44" s="10">
        <v>45310</v>
      </c>
      <c r="Y44" s="5">
        <f t="shared" si="0"/>
        <v>4</v>
      </c>
      <c r="Z44" s="10">
        <v>45321</v>
      </c>
      <c r="AA44" s="5">
        <f t="shared" si="1"/>
        <v>9</v>
      </c>
      <c r="AB44" s="5" t="s">
        <v>417</v>
      </c>
      <c r="AC44" s="13">
        <v>12952</v>
      </c>
      <c r="AD44" s="10">
        <v>45350</v>
      </c>
      <c r="AE44" s="12">
        <f t="shared" si="2"/>
        <v>30</v>
      </c>
      <c r="AF44" s="12"/>
      <c r="AG44" s="14">
        <v>4500466849</v>
      </c>
      <c r="AH44" s="14"/>
      <c r="AI44" s="10">
        <v>45364</v>
      </c>
      <c r="AJ44" s="10">
        <v>45373</v>
      </c>
      <c r="AK44" s="10" t="str">
        <f t="shared" si="7"/>
        <v>DEMORA</v>
      </c>
      <c r="AL44" s="15">
        <f t="shared" si="8"/>
        <v>24</v>
      </c>
      <c r="AM44" s="5" t="s">
        <v>418</v>
      </c>
      <c r="AN44" s="10" t="s">
        <v>419</v>
      </c>
      <c r="AO44" s="5" t="s">
        <v>420</v>
      </c>
      <c r="AP44" s="10">
        <v>45377</v>
      </c>
      <c r="AQ44" s="5">
        <f t="shared" ca="1" si="9"/>
        <v>64</v>
      </c>
      <c r="AR44" s="5" t="s">
        <v>143</v>
      </c>
      <c r="AS44" s="5">
        <f t="shared" ca="1" si="6"/>
        <v>736</v>
      </c>
      <c r="AT44" s="5"/>
      <c r="AU44" s="5"/>
      <c r="AV44" s="5"/>
      <c r="AW44" s="5"/>
      <c r="AX44" s="5"/>
      <c r="AY44" s="5"/>
      <c r="AZ44" s="5"/>
      <c r="BA44" s="5"/>
      <c r="BB44" s="5"/>
      <c r="BC44" s="138"/>
    </row>
    <row r="45" spans="1:55" ht="15.75" customHeight="1" x14ac:dyDescent="0.3">
      <c r="A45" s="16">
        <v>248924</v>
      </c>
      <c r="B45" s="17" t="s">
        <v>59</v>
      </c>
      <c r="C45" s="17" t="s">
        <v>340</v>
      </c>
      <c r="D45" s="19" t="s">
        <v>127</v>
      </c>
      <c r="E45" s="17" t="s">
        <v>124</v>
      </c>
      <c r="F45" s="17" t="s">
        <v>48</v>
      </c>
      <c r="G45" s="17" t="s">
        <v>210</v>
      </c>
      <c r="H45" s="17" t="s">
        <v>421</v>
      </c>
      <c r="I45" s="17">
        <v>2520471</v>
      </c>
      <c r="J45" s="17" t="s">
        <v>422</v>
      </c>
      <c r="K45" s="19">
        <v>8328</v>
      </c>
      <c r="L45" s="19">
        <v>10000</v>
      </c>
      <c r="M45" s="17" t="s">
        <v>423</v>
      </c>
      <c r="N45" s="10" t="s">
        <v>127</v>
      </c>
      <c r="O45" s="5" t="s">
        <v>380</v>
      </c>
      <c r="P45" s="10">
        <v>45315</v>
      </c>
      <c r="Q45" s="10" t="s">
        <v>137</v>
      </c>
      <c r="R45" s="10"/>
      <c r="S45" s="10"/>
      <c r="T45" s="11"/>
      <c r="U45" s="12"/>
      <c r="V45" s="5" t="s">
        <v>424</v>
      </c>
      <c r="W45" s="5"/>
      <c r="X45" s="10">
        <v>45310</v>
      </c>
      <c r="Y45" s="5">
        <f t="shared" si="0"/>
        <v>6</v>
      </c>
      <c r="Z45" s="10">
        <v>45321</v>
      </c>
      <c r="AA45" s="5">
        <f t="shared" si="1"/>
        <v>7</v>
      </c>
      <c r="AB45" s="5" t="s">
        <v>425</v>
      </c>
      <c r="AC45" s="13">
        <v>5014.3599999999997</v>
      </c>
      <c r="AD45" s="10">
        <v>45327</v>
      </c>
      <c r="AE45" s="12">
        <f t="shared" si="2"/>
        <v>7</v>
      </c>
      <c r="AF45" s="12"/>
      <c r="AG45" s="14">
        <v>4500466855</v>
      </c>
      <c r="AH45" s="14"/>
      <c r="AI45" s="10">
        <v>45366</v>
      </c>
      <c r="AJ45" s="10">
        <v>45392</v>
      </c>
      <c r="AK45" s="10" t="str">
        <f t="shared" si="7"/>
        <v>DEMORA</v>
      </c>
      <c r="AL45" s="15">
        <f t="shared" si="8"/>
        <v>66</v>
      </c>
      <c r="AM45" s="5" t="s">
        <v>426</v>
      </c>
      <c r="AN45" s="5" t="s">
        <v>427</v>
      </c>
      <c r="AO45" s="5" t="s">
        <v>428</v>
      </c>
      <c r="AP45" s="10">
        <v>45393</v>
      </c>
      <c r="AQ45" s="5">
        <f t="shared" ca="1" si="9"/>
        <v>83</v>
      </c>
      <c r="AR45" s="5" t="s">
        <v>143</v>
      </c>
      <c r="AS45" s="5">
        <f t="shared" ca="1" si="6"/>
        <v>736</v>
      </c>
      <c r="AT45" s="5"/>
      <c r="AU45" s="5"/>
      <c r="AV45" s="5"/>
      <c r="AW45" s="5"/>
      <c r="AX45" s="5"/>
      <c r="AY45" s="5"/>
      <c r="AZ45" s="5"/>
      <c r="BA45" s="5"/>
      <c r="BB45" s="5"/>
      <c r="BC45" s="138"/>
    </row>
    <row r="46" spans="1:55" ht="15.75" customHeight="1" x14ac:dyDescent="0.3">
      <c r="A46" s="18">
        <v>249024</v>
      </c>
      <c r="B46" s="5" t="s">
        <v>59</v>
      </c>
      <c r="C46" s="5" t="s">
        <v>172</v>
      </c>
      <c r="D46" s="5" t="s">
        <v>127</v>
      </c>
      <c r="E46" s="5" t="s">
        <v>189</v>
      </c>
      <c r="F46" s="5" t="s">
        <v>1</v>
      </c>
      <c r="G46" s="5" t="s">
        <v>386</v>
      </c>
      <c r="H46" s="5" t="s">
        <v>429</v>
      </c>
      <c r="I46" s="5" t="s">
        <v>430</v>
      </c>
      <c r="J46" s="5" t="s">
        <v>431</v>
      </c>
      <c r="K46" s="5">
        <v>585</v>
      </c>
      <c r="L46" s="5">
        <v>16000</v>
      </c>
      <c r="M46" s="5" t="s">
        <v>432</v>
      </c>
      <c r="N46" s="10" t="s">
        <v>127</v>
      </c>
      <c r="O46" s="5" t="s">
        <v>380</v>
      </c>
      <c r="P46" s="10">
        <v>45311</v>
      </c>
      <c r="Q46" s="10" t="s">
        <v>137</v>
      </c>
      <c r="R46" s="10"/>
      <c r="S46" s="10"/>
      <c r="T46" s="11"/>
      <c r="U46" s="12"/>
      <c r="V46" s="5" t="s">
        <v>433</v>
      </c>
      <c r="W46" s="5"/>
      <c r="X46" s="10">
        <v>45310</v>
      </c>
      <c r="Y46" s="5">
        <f t="shared" si="0"/>
        <v>2</v>
      </c>
      <c r="Z46" s="10">
        <v>45321</v>
      </c>
      <c r="AA46" s="5">
        <f t="shared" si="1"/>
        <v>11</v>
      </c>
      <c r="AB46" s="5" t="s">
        <v>434</v>
      </c>
      <c r="AC46" s="13">
        <v>3740.57</v>
      </c>
      <c r="AD46" s="10">
        <v>45327</v>
      </c>
      <c r="AE46" s="12">
        <f t="shared" si="2"/>
        <v>7</v>
      </c>
      <c r="AF46" s="12"/>
      <c r="AG46" s="14">
        <v>4500467528</v>
      </c>
      <c r="AH46" s="14"/>
      <c r="AI46" s="10">
        <v>45334</v>
      </c>
      <c r="AJ46" s="10">
        <v>45334</v>
      </c>
      <c r="AK46" s="10" t="str">
        <f t="shared" si="7"/>
        <v>EN TIEMPO</v>
      </c>
      <c r="AL46" s="15">
        <f t="shared" si="8"/>
        <v>8</v>
      </c>
      <c r="AM46" s="5" t="s">
        <v>435</v>
      </c>
      <c r="AN46" s="5" t="s">
        <v>436</v>
      </c>
      <c r="AO46" s="5" t="s">
        <v>437</v>
      </c>
      <c r="AP46" s="10">
        <v>45338</v>
      </c>
      <c r="AQ46" s="5">
        <f t="shared" ca="1" si="9"/>
        <v>25</v>
      </c>
      <c r="AR46" s="5" t="s">
        <v>143</v>
      </c>
      <c r="AS46" s="5">
        <f t="shared" ca="1" si="6"/>
        <v>736</v>
      </c>
      <c r="AT46" s="5"/>
      <c r="AU46" s="5"/>
      <c r="AV46" s="5"/>
      <c r="AW46" s="5"/>
      <c r="AX46" s="5"/>
      <c r="AY46" s="5"/>
      <c r="AZ46" s="5"/>
      <c r="BA46" s="5"/>
      <c r="BB46" s="5"/>
      <c r="BC46" s="138"/>
    </row>
    <row r="47" spans="1:55" ht="15.75" customHeight="1" x14ac:dyDescent="0.3">
      <c r="A47" s="137">
        <v>249124</v>
      </c>
      <c r="B47" s="5" t="s">
        <v>59</v>
      </c>
      <c r="C47" s="5" t="s">
        <v>172</v>
      </c>
      <c r="D47" s="5" t="s">
        <v>127</v>
      </c>
      <c r="E47" s="5" t="s">
        <v>189</v>
      </c>
      <c r="F47" s="5" t="s">
        <v>1</v>
      </c>
      <c r="G47" s="5" t="s">
        <v>438</v>
      </c>
      <c r="H47" s="5" t="s">
        <v>429</v>
      </c>
      <c r="I47" s="5" t="s">
        <v>430</v>
      </c>
      <c r="J47" s="5" t="s">
        <v>439</v>
      </c>
      <c r="K47" s="5">
        <v>18285</v>
      </c>
      <c r="L47" s="5">
        <v>16000</v>
      </c>
      <c r="M47" s="5" t="s">
        <v>440</v>
      </c>
      <c r="N47" s="10" t="s">
        <v>127</v>
      </c>
      <c r="O47" s="5" t="s">
        <v>380</v>
      </c>
      <c r="P47" s="10">
        <v>45311</v>
      </c>
      <c r="Q47" s="10" t="s">
        <v>137</v>
      </c>
      <c r="R47" s="10"/>
      <c r="S47" s="10"/>
      <c r="T47" s="11"/>
      <c r="U47" s="12"/>
      <c r="V47" s="5" t="s">
        <v>441</v>
      </c>
      <c r="W47" s="5"/>
      <c r="X47" s="10">
        <v>45310</v>
      </c>
      <c r="Y47" s="5">
        <f t="shared" si="0"/>
        <v>2</v>
      </c>
      <c r="Z47" s="10">
        <v>45321</v>
      </c>
      <c r="AA47" s="5">
        <f t="shared" si="1"/>
        <v>11</v>
      </c>
      <c r="AB47" s="5" t="s">
        <v>442</v>
      </c>
      <c r="AC47" s="13">
        <v>3740.57</v>
      </c>
      <c r="AD47" s="10">
        <v>45327</v>
      </c>
      <c r="AE47" s="12">
        <f t="shared" si="2"/>
        <v>7</v>
      </c>
      <c r="AF47" s="12"/>
      <c r="AG47" s="14">
        <v>4500464278</v>
      </c>
      <c r="AH47" s="14"/>
      <c r="AI47" s="10">
        <v>45341</v>
      </c>
      <c r="AJ47" s="10">
        <v>45341</v>
      </c>
      <c r="AK47" s="10" t="str">
        <f t="shared" si="7"/>
        <v>EN TIEMPO</v>
      </c>
      <c r="AL47" s="15">
        <f t="shared" si="8"/>
        <v>15</v>
      </c>
      <c r="AM47" s="5" t="s">
        <v>443</v>
      </c>
      <c r="AN47" s="5" t="s">
        <v>444</v>
      </c>
      <c r="AO47" s="5" t="s">
        <v>445</v>
      </c>
      <c r="AP47" s="10">
        <v>45345</v>
      </c>
      <c r="AQ47" s="5">
        <f t="shared" ca="1" si="9"/>
        <v>32</v>
      </c>
      <c r="AR47" s="5" t="s">
        <v>143</v>
      </c>
      <c r="AS47" s="5">
        <f t="shared" ca="1" si="6"/>
        <v>736</v>
      </c>
      <c r="AT47" s="5"/>
      <c r="AU47" s="5"/>
      <c r="AV47" s="5"/>
      <c r="AW47" s="5"/>
      <c r="AX47" s="5"/>
      <c r="AY47" s="5"/>
      <c r="AZ47" s="5"/>
      <c r="BA47" s="5"/>
      <c r="BB47" s="5"/>
      <c r="BC47" s="138"/>
    </row>
    <row r="48" spans="1:55" ht="15.75" customHeight="1" x14ac:dyDescent="0.3">
      <c r="A48" s="137">
        <v>249224</v>
      </c>
      <c r="B48" s="5" t="s">
        <v>59</v>
      </c>
      <c r="C48" s="5" t="s">
        <v>8</v>
      </c>
      <c r="D48" s="5" t="s">
        <v>123</v>
      </c>
      <c r="E48" s="5" t="s">
        <v>189</v>
      </c>
      <c r="F48" s="5" t="s">
        <v>1</v>
      </c>
      <c r="G48" s="5" t="s">
        <v>246</v>
      </c>
      <c r="H48" s="5" t="s">
        <v>429</v>
      </c>
      <c r="I48" s="5" t="s">
        <v>212</v>
      </c>
      <c r="J48" s="5" t="s">
        <v>446</v>
      </c>
      <c r="K48" s="5">
        <v>27800</v>
      </c>
      <c r="L48" s="5">
        <v>30000</v>
      </c>
      <c r="M48" s="5" t="s">
        <v>447</v>
      </c>
      <c r="N48" s="10" t="s">
        <v>127</v>
      </c>
      <c r="O48" s="5" t="s">
        <v>380</v>
      </c>
      <c r="P48" s="10">
        <v>45315</v>
      </c>
      <c r="Q48" s="10" t="s">
        <v>137</v>
      </c>
      <c r="R48" s="10"/>
      <c r="S48" s="10"/>
      <c r="T48" s="11"/>
      <c r="U48" s="12"/>
      <c r="V48" s="5" t="s">
        <v>448</v>
      </c>
      <c r="W48" s="5"/>
      <c r="X48" s="10">
        <v>45310</v>
      </c>
      <c r="Y48" s="5">
        <f t="shared" si="0"/>
        <v>6</v>
      </c>
      <c r="Z48" s="10">
        <v>45321</v>
      </c>
      <c r="AA48" s="5">
        <f t="shared" si="1"/>
        <v>7</v>
      </c>
      <c r="AB48" s="5" t="s">
        <v>449</v>
      </c>
      <c r="AC48" s="13">
        <v>9453.6</v>
      </c>
      <c r="AD48" s="10">
        <v>45327</v>
      </c>
      <c r="AE48" s="12">
        <f t="shared" si="2"/>
        <v>7</v>
      </c>
      <c r="AF48" s="12"/>
      <c r="AG48" s="14">
        <v>4500467545</v>
      </c>
      <c r="AH48" s="14"/>
      <c r="AI48" s="10">
        <v>45359</v>
      </c>
      <c r="AJ48" s="10">
        <v>45370</v>
      </c>
      <c r="AK48" s="10" t="str">
        <f t="shared" si="7"/>
        <v>DEMORA</v>
      </c>
      <c r="AL48" s="15">
        <f t="shared" si="8"/>
        <v>44</v>
      </c>
      <c r="AM48" s="5" t="s">
        <v>450</v>
      </c>
      <c r="AN48" s="5" t="s">
        <v>451</v>
      </c>
      <c r="AO48" s="5" t="s">
        <v>452</v>
      </c>
      <c r="AP48" s="10">
        <v>45373</v>
      </c>
      <c r="AQ48" s="5">
        <f t="shared" ca="1" si="9"/>
        <v>61</v>
      </c>
      <c r="AR48" s="5" t="s">
        <v>143</v>
      </c>
      <c r="AS48" s="5">
        <f t="shared" ca="1" si="6"/>
        <v>736</v>
      </c>
      <c r="AT48" s="5"/>
      <c r="AU48" s="5"/>
      <c r="AV48" s="5"/>
      <c r="AW48" s="5"/>
      <c r="AX48" s="5"/>
      <c r="AY48" s="5"/>
      <c r="AZ48" s="5"/>
      <c r="BA48" s="5"/>
      <c r="BB48" s="5"/>
      <c r="BC48" s="138"/>
    </row>
    <row r="49" spans="1:55" ht="15" customHeight="1" x14ac:dyDescent="0.3">
      <c r="A49" s="16">
        <v>249324</v>
      </c>
      <c r="B49" s="17" t="s">
        <v>59</v>
      </c>
      <c r="C49" s="17" t="s">
        <v>273</v>
      </c>
      <c r="D49" s="19" t="s">
        <v>123</v>
      </c>
      <c r="E49" s="17" t="s">
        <v>124</v>
      </c>
      <c r="F49" s="17" t="s">
        <v>40</v>
      </c>
      <c r="G49" s="17" t="s">
        <v>210</v>
      </c>
      <c r="H49" s="17" t="s">
        <v>453</v>
      </c>
      <c r="I49" s="17">
        <v>2898616</v>
      </c>
      <c r="J49" s="17" t="s">
        <v>454</v>
      </c>
      <c r="K49" s="19">
        <v>30800</v>
      </c>
      <c r="L49" s="19">
        <v>30000</v>
      </c>
      <c r="M49" s="17" t="s">
        <v>455</v>
      </c>
      <c r="N49" s="10" t="s">
        <v>127</v>
      </c>
      <c r="O49" s="5" t="s">
        <v>380</v>
      </c>
      <c r="P49" s="10">
        <v>45314</v>
      </c>
      <c r="Q49" s="10" t="s">
        <v>137</v>
      </c>
      <c r="R49" s="10"/>
      <c r="S49" s="10"/>
      <c r="T49" s="11"/>
      <c r="U49" s="12"/>
      <c r="V49" s="5" t="s">
        <v>456</v>
      </c>
      <c r="W49" s="5"/>
      <c r="X49" s="10">
        <v>45310</v>
      </c>
      <c r="Y49" s="5">
        <f t="shared" si="0"/>
        <v>5</v>
      </c>
      <c r="Z49" s="10">
        <v>45321</v>
      </c>
      <c r="AA49" s="5">
        <f t="shared" si="1"/>
        <v>8</v>
      </c>
      <c r="AB49" s="5" t="s">
        <v>457</v>
      </c>
      <c r="AC49" s="13">
        <v>23231</v>
      </c>
      <c r="AD49" s="10">
        <v>45327</v>
      </c>
      <c r="AE49" s="12">
        <f t="shared" si="2"/>
        <v>7</v>
      </c>
      <c r="AF49" s="12"/>
      <c r="AG49" s="14">
        <v>4500467537</v>
      </c>
      <c r="AH49" s="14"/>
      <c r="AI49" s="10">
        <v>45366</v>
      </c>
      <c r="AJ49" s="10">
        <v>45392</v>
      </c>
      <c r="AK49" s="10" t="str">
        <f t="shared" si="7"/>
        <v>DEMORA</v>
      </c>
      <c r="AL49" s="15">
        <f t="shared" si="8"/>
        <v>66</v>
      </c>
      <c r="AM49" s="5" t="s">
        <v>458</v>
      </c>
      <c r="AN49" s="5" t="s">
        <v>459</v>
      </c>
      <c r="AO49" s="5" t="s">
        <v>460</v>
      </c>
      <c r="AP49" s="10">
        <v>45393</v>
      </c>
      <c r="AQ49" s="5">
        <f t="shared" ca="1" si="9"/>
        <v>83</v>
      </c>
      <c r="AR49" s="5" t="s">
        <v>143</v>
      </c>
      <c r="AS49" s="5">
        <f t="shared" ca="1" si="6"/>
        <v>736</v>
      </c>
      <c r="AT49" s="5"/>
      <c r="AU49" s="5"/>
      <c r="AV49" s="5"/>
      <c r="AW49" s="5"/>
      <c r="AX49" s="5"/>
      <c r="AY49" s="5"/>
      <c r="AZ49" s="5"/>
      <c r="BA49" s="5"/>
      <c r="BB49" s="5"/>
      <c r="BC49" s="138"/>
    </row>
    <row r="50" spans="1:55" ht="15.75" customHeight="1" x14ac:dyDescent="0.3">
      <c r="A50" s="22">
        <v>249424</v>
      </c>
      <c r="B50" s="5" t="s">
        <v>59</v>
      </c>
      <c r="C50" s="5" t="s">
        <v>273</v>
      </c>
      <c r="D50" s="5" t="s">
        <v>123</v>
      </c>
      <c r="E50" s="5" t="s">
        <v>124</v>
      </c>
      <c r="F50" s="5" t="s">
        <v>40</v>
      </c>
      <c r="G50" s="5" t="s">
        <v>246</v>
      </c>
      <c r="H50" s="5" t="s">
        <v>453</v>
      </c>
      <c r="I50" s="5">
        <v>2898616</v>
      </c>
      <c r="J50" s="5" t="s">
        <v>461</v>
      </c>
      <c r="K50" s="5">
        <v>30800</v>
      </c>
      <c r="L50" s="5">
        <v>30000</v>
      </c>
      <c r="M50" s="5" t="s">
        <v>462</v>
      </c>
      <c r="N50" s="10" t="s">
        <v>127</v>
      </c>
      <c r="O50" s="5" t="s">
        <v>380</v>
      </c>
      <c r="P50" s="10">
        <v>45313</v>
      </c>
      <c r="Q50" s="10" t="s">
        <v>137</v>
      </c>
      <c r="R50" s="10"/>
      <c r="S50" s="10"/>
      <c r="T50" s="11"/>
      <c r="U50" s="12"/>
      <c r="V50" s="5" t="s">
        <v>463</v>
      </c>
      <c r="W50" s="5"/>
      <c r="X50" s="10">
        <v>45310</v>
      </c>
      <c r="Y50" s="5">
        <f t="shared" si="0"/>
        <v>4</v>
      </c>
      <c r="Z50" s="10">
        <v>45321</v>
      </c>
      <c r="AA50" s="5">
        <f t="shared" si="1"/>
        <v>9</v>
      </c>
      <c r="AB50" s="5" t="s">
        <v>464</v>
      </c>
      <c r="AC50" s="13">
        <v>23231</v>
      </c>
      <c r="AD50" s="10">
        <v>45327</v>
      </c>
      <c r="AE50" s="12">
        <f t="shared" si="2"/>
        <v>7</v>
      </c>
      <c r="AF50" s="12"/>
      <c r="AG50" s="14">
        <v>4500467543</v>
      </c>
      <c r="AH50" s="14"/>
      <c r="AI50" s="10">
        <v>45366</v>
      </c>
      <c r="AJ50" s="10">
        <v>45370</v>
      </c>
      <c r="AK50" s="10" t="str">
        <f t="shared" si="7"/>
        <v>DEMORA</v>
      </c>
      <c r="AL50" s="15">
        <f t="shared" si="8"/>
        <v>44</v>
      </c>
      <c r="AM50" s="5" t="s">
        <v>463</v>
      </c>
      <c r="AN50" s="5" t="s">
        <v>465</v>
      </c>
      <c r="AO50" s="5" t="s">
        <v>466</v>
      </c>
      <c r="AP50" s="10">
        <v>45373</v>
      </c>
      <c r="AQ50" s="5">
        <f t="shared" ca="1" si="9"/>
        <v>61</v>
      </c>
      <c r="AR50" s="5" t="s">
        <v>143</v>
      </c>
      <c r="AS50" s="5">
        <f t="shared" ca="1" si="6"/>
        <v>736</v>
      </c>
      <c r="AT50" s="5"/>
      <c r="AU50" s="5"/>
      <c r="AV50" s="5"/>
      <c r="AW50" s="5"/>
      <c r="AX50" s="5"/>
      <c r="AY50" s="5"/>
      <c r="AZ50" s="5"/>
      <c r="BA50" s="5"/>
      <c r="BB50" s="5"/>
      <c r="BC50" s="138"/>
    </row>
    <row r="51" spans="1:55" ht="15.75" customHeight="1" x14ac:dyDescent="0.3">
      <c r="A51" s="137">
        <v>249524</v>
      </c>
      <c r="B51" s="5" t="s">
        <v>59</v>
      </c>
      <c r="C51" s="5" t="s">
        <v>8</v>
      </c>
      <c r="D51" s="5" t="s">
        <v>123</v>
      </c>
      <c r="E51" s="5" t="s">
        <v>124</v>
      </c>
      <c r="F51" s="5" t="s">
        <v>40</v>
      </c>
      <c r="G51" s="5" t="s">
        <v>210</v>
      </c>
      <c r="H51" s="5" t="s">
        <v>453</v>
      </c>
      <c r="I51" s="5">
        <v>2898619</v>
      </c>
      <c r="J51" s="5" t="s">
        <v>467</v>
      </c>
      <c r="K51" s="23">
        <v>29889</v>
      </c>
      <c r="L51" s="5">
        <v>30000</v>
      </c>
      <c r="M51" s="5" t="s">
        <v>468</v>
      </c>
      <c r="N51" s="10" t="s">
        <v>127</v>
      </c>
      <c r="O51" s="5" t="s">
        <v>380</v>
      </c>
      <c r="P51" s="10">
        <v>45315</v>
      </c>
      <c r="Q51" s="10" t="s">
        <v>137</v>
      </c>
      <c r="R51" s="10"/>
      <c r="S51" s="10"/>
      <c r="T51" s="11"/>
      <c r="U51" s="12"/>
      <c r="V51" s="5" t="s">
        <v>469</v>
      </c>
      <c r="W51" s="5"/>
      <c r="X51" s="10">
        <v>45310</v>
      </c>
      <c r="Y51" s="5">
        <f t="shared" si="0"/>
        <v>6</v>
      </c>
      <c r="Z51" s="10">
        <v>45324</v>
      </c>
      <c r="AA51" s="5">
        <f t="shared" si="1"/>
        <v>10</v>
      </c>
      <c r="AB51" s="5" t="s">
        <v>470</v>
      </c>
      <c r="AC51" s="13">
        <v>18345.34</v>
      </c>
      <c r="AD51" s="10">
        <v>45338</v>
      </c>
      <c r="AE51" s="12">
        <f t="shared" si="2"/>
        <v>15</v>
      </c>
      <c r="AF51" s="12"/>
      <c r="AG51" s="14">
        <v>4500467538</v>
      </c>
      <c r="AH51" s="14"/>
      <c r="AI51" s="10">
        <v>45348</v>
      </c>
      <c r="AJ51" s="10">
        <v>45352</v>
      </c>
      <c r="AK51" s="10" t="str">
        <f t="shared" si="7"/>
        <v>DEMORA</v>
      </c>
      <c r="AL51" s="15">
        <f t="shared" si="8"/>
        <v>15</v>
      </c>
      <c r="AM51" s="5" t="s">
        <v>471</v>
      </c>
      <c r="AN51" s="5" t="s">
        <v>472</v>
      </c>
      <c r="AO51" s="5" t="s">
        <v>473</v>
      </c>
      <c r="AP51" s="10">
        <v>45359</v>
      </c>
      <c r="AQ51" s="5">
        <f t="shared" ca="1" si="9"/>
        <v>43</v>
      </c>
      <c r="AR51" s="5" t="s">
        <v>143</v>
      </c>
      <c r="AS51" s="5">
        <f t="shared" ca="1" si="6"/>
        <v>736</v>
      </c>
      <c r="AT51" s="5"/>
      <c r="AU51" s="5"/>
      <c r="AV51" s="5"/>
      <c r="AW51" s="5"/>
      <c r="AX51" s="5"/>
      <c r="AY51" s="5"/>
      <c r="AZ51" s="5"/>
      <c r="BA51" s="5"/>
      <c r="BB51" s="5"/>
      <c r="BC51" s="138"/>
    </row>
    <row r="52" spans="1:55" ht="15.75" customHeight="1" x14ac:dyDescent="0.3">
      <c r="A52" s="137">
        <v>249624</v>
      </c>
      <c r="B52" s="5" t="s">
        <v>59</v>
      </c>
      <c r="C52" s="5" t="s">
        <v>412</v>
      </c>
      <c r="D52" s="5" t="s">
        <v>123</v>
      </c>
      <c r="E52" s="5" t="s">
        <v>124</v>
      </c>
      <c r="F52" s="5" t="s">
        <v>39</v>
      </c>
      <c r="G52" s="5" t="s">
        <v>246</v>
      </c>
      <c r="H52" s="5" t="s">
        <v>413</v>
      </c>
      <c r="I52" s="5"/>
      <c r="J52" s="5" t="s">
        <v>414</v>
      </c>
      <c r="K52" s="5">
        <v>799</v>
      </c>
      <c r="L52" s="5">
        <v>10000</v>
      </c>
      <c r="M52" s="5" t="s">
        <v>474</v>
      </c>
      <c r="N52" s="10" t="s">
        <v>123</v>
      </c>
      <c r="O52" s="5" t="s">
        <v>380</v>
      </c>
      <c r="P52" s="10">
        <v>45327</v>
      </c>
      <c r="Q52" s="10" t="s">
        <v>137</v>
      </c>
      <c r="R52" s="10"/>
      <c r="S52" s="10"/>
      <c r="T52" s="11"/>
      <c r="U52" s="12"/>
      <c r="V52" s="5" t="s">
        <v>475</v>
      </c>
      <c r="W52" s="5"/>
      <c r="X52" s="10">
        <v>45310</v>
      </c>
      <c r="Y52" s="5">
        <f t="shared" si="0"/>
        <v>18</v>
      </c>
      <c r="Z52" s="10">
        <v>45350</v>
      </c>
      <c r="AA52" s="5">
        <f t="shared" si="1"/>
        <v>24</v>
      </c>
      <c r="AB52" s="5" t="s">
        <v>476</v>
      </c>
      <c r="AC52" s="13">
        <v>12952</v>
      </c>
      <c r="AD52" s="10">
        <v>45366</v>
      </c>
      <c r="AE52" s="12">
        <f t="shared" si="2"/>
        <v>17</v>
      </c>
      <c r="AF52" s="12"/>
      <c r="AG52" s="14">
        <v>4500466850</v>
      </c>
      <c r="AH52" s="14"/>
      <c r="AI52" s="10">
        <v>45381</v>
      </c>
      <c r="AJ52" s="10">
        <v>45381</v>
      </c>
      <c r="AK52" s="10" t="str">
        <f t="shared" si="7"/>
        <v>EN TIEMPO</v>
      </c>
      <c r="AL52" s="15">
        <f t="shared" si="8"/>
        <v>16</v>
      </c>
      <c r="AM52" s="5" t="s">
        <v>477</v>
      </c>
      <c r="AN52" s="5" t="s">
        <v>478</v>
      </c>
      <c r="AO52" s="5" t="s">
        <v>479</v>
      </c>
      <c r="AP52" s="10">
        <v>45386</v>
      </c>
      <c r="AQ52" s="5">
        <f t="shared" ca="1" si="9"/>
        <v>72</v>
      </c>
      <c r="AR52" s="5" t="s">
        <v>143</v>
      </c>
      <c r="AS52" s="5">
        <f t="shared" ca="1" si="6"/>
        <v>736</v>
      </c>
      <c r="AT52" s="5"/>
      <c r="AU52" s="5"/>
      <c r="AV52" s="5"/>
      <c r="AW52" s="5"/>
      <c r="AX52" s="5"/>
      <c r="AY52" s="5"/>
      <c r="AZ52" s="5"/>
      <c r="BA52" s="5"/>
      <c r="BB52" s="5"/>
      <c r="BC52" s="138"/>
    </row>
    <row r="53" spans="1:55" ht="15.75" customHeight="1" x14ac:dyDescent="0.3">
      <c r="A53" s="16">
        <v>249724</v>
      </c>
      <c r="B53" s="17" t="s">
        <v>59</v>
      </c>
      <c r="C53" s="17" t="s">
        <v>480</v>
      </c>
      <c r="D53" s="19" t="s">
        <v>123</v>
      </c>
      <c r="E53" s="17" t="s">
        <v>124</v>
      </c>
      <c r="F53" s="17" t="s">
        <v>481</v>
      </c>
      <c r="G53" s="17" t="s">
        <v>246</v>
      </c>
      <c r="H53" s="17" t="s">
        <v>482</v>
      </c>
      <c r="I53" s="17">
        <v>40007041</v>
      </c>
      <c r="J53" s="17" t="s">
        <v>483</v>
      </c>
      <c r="K53" s="19">
        <v>19288</v>
      </c>
      <c r="L53" s="19">
        <v>30000</v>
      </c>
      <c r="M53" s="17" t="s">
        <v>484</v>
      </c>
      <c r="N53" s="10" t="s">
        <v>127</v>
      </c>
      <c r="O53" s="5" t="s">
        <v>380</v>
      </c>
      <c r="P53" s="10">
        <v>45335</v>
      </c>
      <c r="Q53" s="10" t="s">
        <v>137</v>
      </c>
      <c r="R53" s="10"/>
      <c r="S53" s="10"/>
      <c r="T53" s="11"/>
      <c r="U53" s="12"/>
      <c r="V53" s="5" t="s">
        <v>485</v>
      </c>
      <c r="W53" s="5"/>
      <c r="X53" s="10">
        <v>45310</v>
      </c>
      <c r="Y53" s="5">
        <f t="shared" si="0"/>
        <v>26</v>
      </c>
      <c r="Z53" s="10">
        <v>45335</v>
      </c>
      <c r="AA53" s="5">
        <f t="shared" si="1"/>
        <v>1</v>
      </c>
      <c r="AB53" s="5" t="s">
        <v>486</v>
      </c>
      <c r="AC53" s="13">
        <v>5257.28</v>
      </c>
      <c r="AD53" s="10">
        <v>45350</v>
      </c>
      <c r="AE53" s="12">
        <f t="shared" si="2"/>
        <v>16</v>
      </c>
      <c r="AF53" s="12"/>
      <c r="AG53" s="14">
        <v>4500466853</v>
      </c>
      <c r="AH53" s="14"/>
      <c r="AI53" s="10">
        <v>45373</v>
      </c>
      <c r="AJ53" s="10">
        <v>45398</v>
      </c>
      <c r="AK53" s="10" t="str">
        <f t="shared" si="7"/>
        <v>DEMORA</v>
      </c>
      <c r="AL53" s="15">
        <f t="shared" si="8"/>
        <v>49</v>
      </c>
      <c r="AM53" s="5" t="s">
        <v>487</v>
      </c>
      <c r="AN53" s="5" t="s">
        <v>488</v>
      </c>
      <c r="AO53" s="5" t="s">
        <v>489</v>
      </c>
      <c r="AP53" s="10">
        <v>45401</v>
      </c>
      <c r="AQ53" s="5">
        <f t="shared" ca="1" si="9"/>
        <v>89</v>
      </c>
      <c r="AR53" s="5" t="s">
        <v>143</v>
      </c>
      <c r="AS53" s="5">
        <f t="shared" ca="1" si="6"/>
        <v>736</v>
      </c>
      <c r="AT53" s="5"/>
      <c r="AU53" s="5"/>
      <c r="AV53" s="5"/>
      <c r="AW53" s="5"/>
      <c r="AX53" s="5"/>
      <c r="AY53" s="5"/>
      <c r="AZ53" s="5"/>
      <c r="BA53" s="5"/>
      <c r="BB53" s="5"/>
      <c r="BC53" s="138"/>
    </row>
    <row r="54" spans="1:55" ht="15.75" customHeight="1" x14ac:dyDescent="0.3">
      <c r="A54" s="137">
        <v>249824</v>
      </c>
      <c r="B54" s="5" t="s">
        <v>59</v>
      </c>
      <c r="C54" s="5" t="s">
        <v>144</v>
      </c>
      <c r="D54" s="5" t="s">
        <v>127</v>
      </c>
      <c r="E54" s="5" t="s">
        <v>124</v>
      </c>
      <c r="F54" s="5" t="s">
        <v>40</v>
      </c>
      <c r="G54" s="5" t="s">
        <v>386</v>
      </c>
      <c r="H54" s="5" t="s">
        <v>490</v>
      </c>
      <c r="I54" s="5"/>
      <c r="J54" s="5" t="s">
        <v>491</v>
      </c>
      <c r="K54" s="5">
        <v>20500</v>
      </c>
      <c r="L54" s="5">
        <v>16000</v>
      </c>
      <c r="M54" s="5" t="s">
        <v>492</v>
      </c>
      <c r="N54" s="10" t="s">
        <v>127</v>
      </c>
      <c r="O54" s="5" t="s">
        <v>493</v>
      </c>
      <c r="P54" s="10">
        <v>45315</v>
      </c>
      <c r="Q54" s="10" t="s">
        <v>137</v>
      </c>
      <c r="R54" s="10"/>
      <c r="S54" s="10"/>
      <c r="T54" s="11"/>
      <c r="U54" s="12"/>
      <c r="V54" s="5" t="s">
        <v>494</v>
      </c>
      <c r="W54" s="5"/>
      <c r="X54" s="10">
        <v>45313</v>
      </c>
      <c r="Y54" s="5">
        <f t="shared" si="0"/>
        <v>3</v>
      </c>
      <c r="Z54" s="10">
        <v>45324</v>
      </c>
      <c r="AA54" s="5">
        <f t="shared" si="1"/>
        <v>10</v>
      </c>
      <c r="AB54" s="5" t="s">
        <v>495</v>
      </c>
      <c r="AC54" s="13">
        <v>4518.3999999999996</v>
      </c>
      <c r="AD54" s="10">
        <v>45336</v>
      </c>
      <c r="AE54" s="12">
        <f t="shared" si="2"/>
        <v>13</v>
      </c>
      <c r="AF54" s="12"/>
      <c r="AG54" s="14">
        <v>4500465226</v>
      </c>
      <c r="AH54" s="14"/>
      <c r="AI54" s="10">
        <v>45348</v>
      </c>
      <c r="AJ54" s="10">
        <v>45352</v>
      </c>
      <c r="AK54" s="10" t="str">
        <f t="shared" si="7"/>
        <v>DEMORA</v>
      </c>
      <c r="AL54" s="15">
        <f t="shared" si="8"/>
        <v>17</v>
      </c>
      <c r="AM54" s="5" t="s">
        <v>496</v>
      </c>
      <c r="AN54" s="5" t="s">
        <v>497</v>
      </c>
      <c r="AO54" s="5" t="s">
        <v>498</v>
      </c>
      <c r="AP54" s="10">
        <v>45359</v>
      </c>
      <c r="AQ54" s="5">
        <f t="shared" ca="1" si="9"/>
        <v>40</v>
      </c>
      <c r="AR54" s="5" t="s">
        <v>143</v>
      </c>
      <c r="AS54" s="5">
        <f t="shared" ca="1" si="6"/>
        <v>733</v>
      </c>
      <c r="AT54" s="5"/>
      <c r="AU54" s="5"/>
      <c r="AV54" s="5"/>
      <c r="AW54" s="5"/>
      <c r="AX54" s="5"/>
      <c r="AY54" s="5"/>
      <c r="AZ54" s="5"/>
      <c r="BA54" s="5"/>
      <c r="BB54" s="5"/>
      <c r="BC54" s="138"/>
    </row>
    <row r="55" spans="1:55" ht="15.75" customHeight="1" x14ac:dyDescent="0.3">
      <c r="A55" s="16">
        <v>249924</v>
      </c>
      <c r="B55" s="17" t="s">
        <v>59</v>
      </c>
      <c r="C55" s="17" t="s">
        <v>134</v>
      </c>
      <c r="D55" s="19" t="s">
        <v>123</v>
      </c>
      <c r="E55" s="17" t="s">
        <v>124</v>
      </c>
      <c r="F55" s="17" t="s">
        <v>499</v>
      </c>
      <c r="G55" s="17"/>
      <c r="H55" s="17" t="s">
        <v>500</v>
      </c>
      <c r="I55" s="17">
        <v>3153375</v>
      </c>
      <c r="J55" s="17" t="s">
        <v>501</v>
      </c>
      <c r="K55" s="19">
        <v>6080</v>
      </c>
      <c r="L55" s="19">
        <v>15000</v>
      </c>
      <c r="M55" s="17" t="s">
        <v>502</v>
      </c>
      <c r="N55" s="10" t="s">
        <v>127</v>
      </c>
      <c r="O55" s="5" t="s">
        <v>493</v>
      </c>
      <c r="P55" s="10">
        <v>45316</v>
      </c>
      <c r="Q55" s="10" t="s">
        <v>137</v>
      </c>
      <c r="R55" s="10"/>
      <c r="S55" s="10"/>
      <c r="T55" s="11"/>
      <c r="U55" s="12"/>
      <c r="V55" s="5" t="s">
        <v>503</v>
      </c>
      <c r="W55" s="5"/>
      <c r="X55" s="10">
        <v>45313</v>
      </c>
      <c r="Y55" s="5">
        <f t="shared" si="0"/>
        <v>4</v>
      </c>
      <c r="Z55" s="10">
        <v>45324</v>
      </c>
      <c r="AA55" s="5">
        <f t="shared" si="1"/>
        <v>9</v>
      </c>
      <c r="AB55" s="5" t="s">
        <v>504</v>
      </c>
      <c r="AC55" s="13">
        <v>17564.990000000002</v>
      </c>
      <c r="AD55" s="10">
        <v>45336</v>
      </c>
      <c r="AE55" s="12">
        <f t="shared" si="2"/>
        <v>13</v>
      </c>
      <c r="AF55" s="12"/>
      <c r="AG55" s="14">
        <v>4500465231</v>
      </c>
      <c r="AH55" s="14"/>
      <c r="AI55" s="10">
        <v>45397</v>
      </c>
      <c r="AJ55" s="10">
        <v>45397</v>
      </c>
      <c r="AK55" s="10" t="str">
        <f t="shared" si="7"/>
        <v>EN TIEMPO</v>
      </c>
      <c r="AL55" s="15">
        <f t="shared" si="8"/>
        <v>62</v>
      </c>
      <c r="AM55" s="5" t="s">
        <v>505</v>
      </c>
      <c r="AN55" s="5" t="s">
        <v>506</v>
      </c>
      <c r="AO55" s="5" t="s">
        <v>507</v>
      </c>
      <c r="AP55" s="10">
        <v>45401</v>
      </c>
      <c r="AQ55" s="5">
        <f t="shared" ca="1" si="9"/>
        <v>85</v>
      </c>
      <c r="AR55" s="5" t="s">
        <v>143</v>
      </c>
      <c r="AS55" s="5">
        <f t="shared" ca="1" si="6"/>
        <v>733</v>
      </c>
      <c r="AT55" s="5"/>
      <c r="AU55" s="5"/>
      <c r="AV55" s="5"/>
      <c r="AW55" s="5"/>
      <c r="AX55" s="5"/>
      <c r="AY55" s="5"/>
      <c r="AZ55" s="5"/>
      <c r="BA55" s="5"/>
      <c r="BB55" s="5"/>
      <c r="BC55" s="138"/>
    </row>
    <row r="56" spans="1:55" ht="15.75" customHeight="1" x14ac:dyDescent="0.3">
      <c r="A56" s="137">
        <v>250024</v>
      </c>
      <c r="B56" s="5" t="s">
        <v>59</v>
      </c>
      <c r="C56" s="5" t="s">
        <v>6</v>
      </c>
      <c r="D56" s="5" t="s">
        <v>123</v>
      </c>
      <c r="E56" s="5" t="s">
        <v>124</v>
      </c>
      <c r="F56" s="5" t="s">
        <v>40</v>
      </c>
      <c r="G56" s="5" t="s">
        <v>246</v>
      </c>
      <c r="H56" s="5" t="s">
        <v>508</v>
      </c>
      <c r="I56" s="5">
        <v>1946171</v>
      </c>
      <c r="J56" s="5" t="s">
        <v>509</v>
      </c>
      <c r="K56" s="5">
        <v>20531</v>
      </c>
      <c r="L56" s="5">
        <v>18000</v>
      </c>
      <c r="M56" s="5" t="s">
        <v>510</v>
      </c>
      <c r="N56" s="10" t="s">
        <v>127</v>
      </c>
      <c r="O56" s="5" t="s">
        <v>493</v>
      </c>
      <c r="P56" s="10">
        <v>45315</v>
      </c>
      <c r="Q56" s="10" t="s">
        <v>137</v>
      </c>
      <c r="R56" s="10"/>
      <c r="S56" s="10"/>
      <c r="T56" s="11"/>
      <c r="U56" s="12"/>
      <c r="V56" s="5" t="s">
        <v>511</v>
      </c>
      <c r="W56" s="5"/>
      <c r="X56" s="10">
        <v>45313</v>
      </c>
      <c r="Y56" s="5">
        <f t="shared" si="0"/>
        <v>3</v>
      </c>
      <c r="Z56" s="10">
        <v>45324</v>
      </c>
      <c r="AA56" s="5">
        <f t="shared" si="1"/>
        <v>10</v>
      </c>
      <c r="AB56" s="5" t="s">
        <v>512</v>
      </c>
      <c r="AC56" s="13">
        <v>8919.34</v>
      </c>
      <c r="AD56" s="10">
        <v>45336</v>
      </c>
      <c r="AE56" s="12">
        <f t="shared" si="2"/>
        <v>13</v>
      </c>
      <c r="AF56" s="12"/>
      <c r="AG56" s="14">
        <v>4500465228</v>
      </c>
      <c r="AH56" s="14"/>
      <c r="AI56" s="10">
        <v>45366</v>
      </c>
      <c r="AJ56" s="10">
        <v>45377</v>
      </c>
      <c r="AK56" s="10" t="str">
        <f t="shared" si="7"/>
        <v>DEMORA</v>
      </c>
      <c r="AL56" s="15">
        <f t="shared" si="8"/>
        <v>42</v>
      </c>
      <c r="AM56" s="5" t="s">
        <v>513</v>
      </c>
      <c r="AN56" s="5" t="s">
        <v>514</v>
      </c>
      <c r="AO56" s="5" t="s">
        <v>515</v>
      </c>
      <c r="AP56" s="10">
        <v>45378</v>
      </c>
      <c r="AQ56" s="5">
        <f t="shared" ca="1" si="9"/>
        <v>65</v>
      </c>
      <c r="AR56" s="5" t="s">
        <v>143</v>
      </c>
      <c r="AS56" s="5">
        <f t="shared" ca="1" si="6"/>
        <v>733</v>
      </c>
      <c r="AT56" s="5"/>
      <c r="AU56" s="5"/>
      <c r="AV56" s="5"/>
      <c r="AW56" s="5"/>
      <c r="AX56" s="5"/>
      <c r="AY56" s="5"/>
      <c r="AZ56" s="5"/>
      <c r="BA56" s="5"/>
      <c r="BB56" s="5"/>
      <c r="BC56" s="138"/>
    </row>
    <row r="57" spans="1:55" ht="15.75" customHeight="1" x14ac:dyDescent="0.3">
      <c r="A57" s="16">
        <v>250124</v>
      </c>
      <c r="B57" s="17" t="s">
        <v>60</v>
      </c>
      <c r="C57" s="17" t="s">
        <v>516</v>
      </c>
      <c r="D57" s="19" t="s">
        <v>123</v>
      </c>
      <c r="E57" s="17" t="s">
        <v>124</v>
      </c>
      <c r="F57" s="17" t="s">
        <v>35</v>
      </c>
      <c r="G57" s="17" t="s">
        <v>210</v>
      </c>
      <c r="H57" s="17" t="s">
        <v>517</v>
      </c>
      <c r="I57" s="17" t="s">
        <v>518</v>
      </c>
      <c r="J57" s="17" t="s">
        <v>519</v>
      </c>
      <c r="K57" s="19"/>
      <c r="L57" s="19">
        <v>18000</v>
      </c>
      <c r="M57" s="17">
        <v>101074811</v>
      </c>
      <c r="N57" s="10" t="s">
        <v>127</v>
      </c>
      <c r="O57" s="5" t="s">
        <v>520</v>
      </c>
      <c r="P57" s="10">
        <v>45321</v>
      </c>
      <c r="Q57" s="10" t="s">
        <v>137</v>
      </c>
      <c r="R57" s="10"/>
      <c r="S57" s="10"/>
      <c r="T57" s="11"/>
      <c r="U57" s="12"/>
      <c r="V57" s="5" t="s">
        <v>521</v>
      </c>
      <c r="W57" s="5"/>
      <c r="X57" s="10">
        <v>45314</v>
      </c>
      <c r="Y57" s="5">
        <f t="shared" si="0"/>
        <v>8</v>
      </c>
      <c r="Z57" s="10">
        <v>45328</v>
      </c>
      <c r="AA57" s="5">
        <f t="shared" si="1"/>
        <v>8</v>
      </c>
      <c r="AB57" s="5" t="s">
        <v>522</v>
      </c>
      <c r="AC57" s="13">
        <v>2113.65</v>
      </c>
      <c r="AD57" s="10">
        <v>45331</v>
      </c>
      <c r="AE57" s="12">
        <f t="shared" si="2"/>
        <v>4</v>
      </c>
      <c r="AF57" s="12"/>
      <c r="AG57" s="14">
        <v>4400547957</v>
      </c>
      <c r="AH57" s="14"/>
      <c r="AI57" s="10">
        <v>45384</v>
      </c>
      <c r="AJ57" s="10">
        <v>45384</v>
      </c>
      <c r="AK57" s="10" t="str">
        <f t="shared" si="7"/>
        <v>EN TIEMPO</v>
      </c>
      <c r="AL57" s="15">
        <f t="shared" si="8"/>
        <v>54</v>
      </c>
      <c r="AM57" s="5" t="s">
        <v>523</v>
      </c>
      <c r="AN57" s="5" t="s">
        <v>524</v>
      </c>
      <c r="AO57" s="5" t="s">
        <v>525</v>
      </c>
      <c r="AP57" s="10">
        <v>45386</v>
      </c>
      <c r="AQ57" s="5">
        <f t="shared" ca="1" si="9"/>
        <v>71</v>
      </c>
      <c r="AR57" s="5" t="s">
        <v>143</v>
      </c>
      <c r="AS57" s="5">
        <f t="shared" ca="1" si="6"/>
        <v>732</v>
      </c>
      <c r="AT57" s="5"/>
      <c r="AU57" s="5"/>
      <c r="AV57" s="5"/>
      <c r="AW57" s="5"/>
      <c r="AX57" s="5"/>
      <c r="AY57" s="5"/>
      <c r="AZ57" s="5"/>
      <c r="BA57" s="5"/>
      <c r="BB57" s="5"/>
      <c r="BC57" s="138"/>
    </row>
    <row r="58" spans="1:55" ht="15.75" customHeight="1" x14ac:dyDescent="0.3">
      <c r="A58" s="16">
        <v>250224</v>
      </c>
      <c r="B58" s="17" t="s">
        <v>60</v>
      </c>
      <c r="C58" s="120" t="s">
        <v>122</v>
      </c>
      <c r="D58" s="19" t="s">
        <v>127</v>
      </c>
      <c r="E58" s="17" t="s">
        <v>124</v>
      </c>
      <c r="F58" s="17" t="s">
        <v>36</v>
      </c>
      <c r="G58" s="17"/>
      <c r="H58" s="17" t="s">
        <v>526</v>
      </c>
      <c r="I58" s="17" t="s">
        <v>527</v>
      </c>
      <c r="J58" s="17" t="s">
        <v>528</v>
      </c>
      <c r="K58" s="19"/>
      <c r="L58" s="19">
        <v>8000</v>
      </c>
      <c r="M58" s="17">
        <v>101107339</v>
      </c>
      <c r="N58" s="10" t="s">
        <v>127</v>
      </c>
      <c r="O58" s="5" t="s">
        <v>520</v>
      </c>
      <c r="P58" s="10">
        <v>45321</v>
      </c>
      <c r="Q58" s="10" t="s">
        <v>137</v>
      </c>
      <c r="R58" s="10"/>
      <c r="S58" s="10"/>
      <c r="T58" s="11"/>
      <c r="U58" s="12"/>
      <c r="V58" s="5" t="s">
        <v>529</v>
      </c>
      <c r="W58" s="5"/>
      <c r="X58" s="10">
        <v>45314</v>
      </c>
      <c r="Y58" s="5">
        <f t="shared" si="0"/>
        <v>8</v>
      </c>
      <c r="Z58" s="10">
        <v>45328</v>
      </c>
      <c r="AA58" s="5">
        <f t="shared" si="1"/>
        <v>8</v>
      </c>
      <c r="AB58" s="5" t="s">
        <v>530</v>
      </c>
      <c r="AC58" s="13">
        <v>4391.93</v>
      </c>
      <c r="AD58" s="10">
        <v>45331</v>
      </c>
      <c r="AE58" s="12">
        <f t="shared" si="2"/>
        <v>4</v>
      </c>
      <c r="AF58" s="12"/>
      <c r="AG58" s="14">
        <v>4400547956</v>
      </c>
      <c r="AH58" s="14"/>
      <c r="AI58" s="10">
        <v>45387</v>
      </c>
      <c r="AJ58" s="10">
        <v>45399</v>
      </c>
      <c r="AK58" s="10" t="str">
        <f t="shared" si="7"/>
        <v>DEMORA</v>
      </c>
      <c r="AL58" s="15">
        <f t="shared" si="8"/>
        <v>69</v>
      </c>
      <c r="AM58" s="5" t="s">
        <v>531</v>
      </c>
      <c r="AN58" s="5" t="s">
        <v>532</v>
      </c>
      <c r="AO58" s="5" t="s">
        <v>533</v>
      </c>
      <c r="AP58" s="10">
        <v>45401</v>
      </c>
      <c r="AQ58" s="5">
        <f t="shared" ca="1" si="9"/>
        <v>86</v>
      </c>
      <c r="AR58" s="5" t="s">
        <v>143</v>
      </c>
      <c r="AS58" s="5">
        <f t="shared" ca="1" si="6"/>
        <v>732</v>
      </c>
      <c r="AT58" s="5"/>
      <c r="AU58" s="5"/>
      <c r="AV58" s="5"/>
      <c r="AW58" s="5"/>
      <c r="AX58" s="5"/>
      <c r="AY58" s="5"/>
      <c r="AZ58" s="5"/>
      <c r="BA58" s="5"/>
      <c r="BB58" s="5"/>
      <c r="BC58" s="138"/>
    </row>
    <row r="59" spans="1:55" ht="15" customHeight="1" x14ac:dyDescent="0.3">
      <c r="A59" s="137">
        <v>250324</v>
      </c>
      <c r="B59" s="5" t="s">
        <v>60</v>
      </c>
      <c r="C59" s="5" t="s">
        <v>6</v>
      </c>
      <c r="D59" s="5" t="s">
        <v>123</v>
      </c>
      <c r="E59" s="5" t="s">
        <v>189</v>
      </c>
      <c r="F59" s="5" t="s">
        <v>1</v>
      </c>
      <c r="G59" s="5" t="s">
        <v>246</v>
      </c>
      <c r="H59" s="5" t="s">
        <v>534</v>
      </c>
      <c r="I59" s="5" t="s">
        <v>311</v>
      </c>
      <c r="J59" s="5" t="s">
        <v>535</v>
      </c>
      <c r="K59" s="5"/>
      <c r="L59" s="5">
        <v>12000</v>
      </c>
      <c r="M59" s="5">
        <v>101061812</v>
      </c>
      <c r="N59" s="10" t="s">
        <v>127</v>
      </c>
      <c r="O59" s="5" t="s">
        <v>520</v>
      </c>
      <c r="P59" s="10">
        <v>45316</v>
      </c>
      <c r="Q59" s="10" t="s">
        <v>137</v>
      </c>
      <c r="R59" s="10"/>
      <c r="S59" s="10"/>
      <c r="T59" s="11"/>
      <c r="U59" s="12"/>
      <c r="V59" s="5" t="s">
        <v>536</v>
      </c>
      <c r="W59" s="5"/>
      <c r="X59" s="10">
        <v>45314</v>
      </c>
      <c r="Y59" s="5">
        <f t="shared" si="0"/>
        <v>3</v>
      </c>
      <c r="Z59" s="10">
        <v>45328</v>
      </c>
      <c r="AA59" s="5">
        <f t="shared" si="1"/>
        <v>13</v>
      </c>
      <c r="AB59" s="5" t="s">
        <v>537</v>
      </c>
      <c r="AC59" s="13">
        <v>2303.14</v>
      </c>
      <c r="AD59" s="10">
        <v>45331</v>
      </c>
      <c r="AE59" s="12">
        <f t="shared" si="2"/>
        <v>4</v>
      </c>
      <c r="AF59" s="12"/>
      <c r="AG59" s="14">
        <v>4400547755</v>
      </c>
      <c r="AH59" s="14"/>
      <c r="AI59" s="10">
        <v>45344</v>
      </c>
      <c r="AJ59" s="10">
        <v>45344</v>
      </c>
      <c r="AK59" s="10" t="str">
        <f t="shared" si="7"/>
        <v>EN TIEMPO</v>
      </c>
      <c r="AL59" s="15">
        <f t="shared" si="8"/>
        <v>14</v>
      </c>
      <c r="AM59" s="5" t="s">
        <v>538</v>
      </c>
      <c r="AN59" s="5" t="s">
        <v>539</v>
      </c>
      <c r="AO59" s="5" t="s">
        <v>540</v>
      </c>
      <c r="AP59" s="10">
        <v>45366</v>
      </c>
      <c r="AQ59" s="5">
        <f t="shared" ca="1" si="9"/>
        <v>31</v>
      </c>
      <c r="AR59" s="5" t="s">
        <v>143</v>
      </c>
      <c r="AS59" s="5">
        <f t="shared" ca="1" si="6"/>
        <v>732</v>
      </c>
      <c r="AT59" s="5"/>
      <c r="AU59" s="5"/>
      <c r="AV59" s="5"/>
      <c r="AW59" s="5"/>
      <c r="AX59" s="5"/>
      <c r="AY59" s="5"/>
      <c r="AZ59" s="5"/>
      <c r="BA59" s="5"/>
      <c r="BB59" s="5"/>
      <c r="BC59" s="138"/>
    </row>
    <row r="60" spans="1:55" ht="15.75" customHeight="1" x14ac:dyDescent="0.3">
      <c r="A60" s="137">
        <v>250424</v>
      </c>
      <c r="B60" s="5" t="s">
        <v>60</v>
      </c>
      <c r="C60" s="5" t="s">
        <v>541</v>
      </c>
      <c r="D60" s="5" t="s">
        <v>123</v>
      </c>
      <c r="E60" s="5" t="s">
        <v>124</v>
      </c>
      <c r="F60" s="5" t="s">
        <v>35</v>
      </c>
      <c r="G60" s="5"/>
      <c r="H60" s="5" t="s">
        <v>517</v>
      </c>
      <c r="I60" s="5" t="s">
        <v>542</v>
      </c>
      <c r="J60" s="5" t="s">
        <v>543</v>
      </c>
      <c r="K60" s="5"/>
      <c r="L60" s="5">
        <v>18000</v>
      </c>
      <c r="M60" s="5">
        <v>101074809</v>
      </c>
      <c r="N60" s="10" t="s">
        <v>127</v>
      </c>
      <c r="O60" s="5" t="s">
        <v>520</v>
      </c>
      <c r="P60" s="10">
        <v>45320</v>
      </c>
      <c r="Q60" s="10" t="s">
        <v>137</v>
      </c>
      <c r="R60" s="10"/>
      <c r="S60" s="10"/>
      <c r="T60" s="11"/>
      <c r="U60" s="12"/>
      <c r="V60" s="5" t="s">
        <v>544</v>
      </c>
      <c r="W60" s="5"/>
      <c r="X60" s="10">
        <v>45314</v>
      </c>
      <c r="Y60" s="5">
        <f t="shared" si="0"/>
        <v>7</v>
      </c>
      <c r="Z60" s="10">
        <v>45328</v>
      </c>
      <c r="AA60" s="5">
        <f t="shared" si="1"/>
        <v>9</v>
      </c>
      <c r="AB60" s="5" t="s">
        <v>545</v>
      </c>
      <c r="AC60" s="13">
        <v>3212.98</v>
      </c>
      <c r="AD60" s="10">
        <v>45331</v>
      </c>
      <c r="AE60" s="12">
        <f t="shared" si="2"/>
        <v>4</v>
      </c>
      <c r="AF60" s="12"/>
      <c r="AG60" s="14">
        <v>4400547958</v>
      </c>
      <c r="AH60" s="14"/>
      <c r="AI60" s="10">
        <v>45373</v>
      </c>
      <c r="AJ60" s="10">
        <v>45373</v>
      </c>
      <c r="AK60" s="10" t="str">
        <f t="shared" si="7"/>
        <v>EN TIEMPO</v>
      </c>
      <c r="AL60" s="15">
        <f t="shared" si="8"/>
        <v>43</v>
      </c>
      <c r="AM60" s="5" t="s">
        <v>546</v>
      </c>
      <c r="AN60" s="5" t="s">
        <v>547</v>
      </c>
      <c r="AO60" s="5" t="s">
        <v>548</v>
      </c>
      <c r="AP60" s="10">
        <v>45401</v>
      </c>
      <c r="AQ60" s="5">
        <f t="shared" ca="1" si="9"/>
        <v>60</v>
      </c>
      <c r="AR60" s="5" t="s">
        <v>143</v>
      </c>
      <c r="AS60" s="5">
        <f t="shared" ca="1" si="6"/>
        <v>732</v>
      </c>
      <c r="AT60" s="5"/>
      <c r="AU60" s="5"/>
      <c r="AV60" s="5"/>
      <c r="AW60" s="5"/>
      <c r="AX60" s="5"/>
      <c r="AY60" s="5"/>
      <c r="AZ60" s="5"/>
      <c r="BA60" s="5"/>
      <c r="BB60" s="5"/>
      <c r="BC60" s="138"/>
    </row>
    <row r="61" spans="1:55" ht="15.75" customHeight="1" x14ac:dyDescent="0.3">
      <c r="A61" s="16">
        <v>250524</v>
      </c>
      <c r="B61" s="17" t="s">
        <v>60</v>
      </c>
      <c r="C61" s="17" t="s">
        <v>549</v>
      </c>
      <c r="D61" s="19" t="s">
        <v>123</v>
      </c>
      <c r="E61" s="17" t="s">
        <v>124</v>
      </c>
      <c r="F61" s="17" t="s">
        <v>38</v>
      </c>
      <c r="G61" s="17"/>
      <c r="H61" s="17" t="s">
        <v>550</v>
      </c>
      <c r="I61" s="24" t="s">
        <v>551</v>
      </c>
      <c r="J61" s="17" t="s">
        <v>552</v>
      </c>
      <c r="K61" s="19"/>
      <c r="L61" s="19">
        <v>12000</v>
      </c>
      <c r="M61" s="17">
        <v>101104252</v>
      </c>
      <c r="N61" s="10" t="s">
        <v>127</v>
      </c>
      <c r="O61" s="5" t="s">
        <v>520</v>
      </c>
      <c r="P61" s="10">
        <v>45322</v>
      </c>
      <c r="Q61" s="10" t="s">
        <v>137</v>
      </c>
      <c r="R61" s="10"/>
      <c r="S61" s="10"/>
      <c r="T61" s="11"/>
      <c r="U61" s="12"/>
      <c r="V61" s="5" t="s">
        <v>553</v>
      </c>
      <c r="W61" s="5"/>
      <c r="X61" s="10">
        <v>45314</v>
      </c>
      <c r="Y61" s="5">
        <f t="shared" si="0"/>
        <v>9</v>
      </c>
      <c r="Z61" s="10">
        <v>45343</v>
      </c>
      <c r="AA61" s="5">
        <f t="shared" si="1"/>
        <v>22</v>
      </c>
      <c r="AB61" s="5" t="s">
        <v>554</v>
      </c>
      <c r="AC61" s="13">
        <v>15241.17</v>
      </c>
      <c r="AD61" s="10">
        <v>45343</v>
      </c>
      <c r="AE61" s="12">
        <f t="shared" si="2"/>
        <v>1</v>
      </c>
      <c r="AF61" s="12"/>
      <c r="AG61" s="14">
        <v>4400547961</v>
      </c>
      <c r="AH61" s="14"/>
      <c r="AI61" s="10" t="s">
        <v>555</v>
      </c>
      <c r="AJ61" s="10">
        <v>45404</v>
      </c>
      <c r="AK61" s="10" t="str">
        <f t="shared" si="7"/>
        <v>EN TIEMPO</v>
      </c>
      <c r="AL61" s="15">
        <f t="shared" si="8"/>
        <v>62</v>
      </c>
      <c r="AM61" s="5" t="s">
        <v>556</v>
      </c>
      <c r="AN61" s="5" t="s">
        <v>557</v>
      </c>
      <c r="AO61" s="5" t="s">
        <v>558</v>
      </c>
      <c r="AP61" s="25">
        <v>45408</v>
      </c>
      <c r="AQ61" s="5">
        <f t="shared" ca="1" si="9"/>
        <v>91</v>
      </c>
      <c r="AR61" s="17" t="s">
        <v>143</v>
      </c>
      <c r="AS61" s="17">
        <f t="shared" ca="1" si="6"/>
        <v>732</v>
      </c>
      <c r="AT61" s="5"/>
      <c r="AU61" s="5"/>
      <c r="AV61" s="5"/>
      <c r="AW61" s="5"/>
      <c r="AX61" s="5"/>
      <c r="AY61" s="5"/>
      <c r="AZ61" s="5"/>
      <c r="BA61" s="5"/>
      <c r="BB61" s="5"/>
      <c r="BC61" s="138"/>
    </row>
    <row r="62" spans="1:55" ht="15.75" customHeight="1" x14ac:dyDescent="0.3">
      <c r="A62" s="16">
        <v>250624</v>
      </c>
      <c r="B62" s="17" t="s">
        <v>60</v>
      </c>
      <c r="C62" s="17" t="s">
        <v>340</v>
      </c>
      <c r="D62" s="19" t="s">
        <v>123</v>
      </c>
      <c r="E62" s="17" t="s">
        <v>124</v>
      </c>
      <c r="F62" s="17" t="s">
        <v>42</v>
      </c>
      <c r="G62" s="17" t="s">
        <v>210</v>
      </c>
      <c r="H62" s="17" t="s">
        <v>559</v>
      </c>
      <c r="I62" s="17" t="s">
        <v>342</v>
      </c>
      <c r="J62" s="17" t="s">
        <v>560</v>
      </c>
      <c r="K62" s="19"/>
      <c r="L62" s="19">
        <v>8000</v>
      </c>
      <c r="M62" s="17">
        <v>101109356</v>
      </c>
      <c r="N62" s="10" t="s">
        <v>127</v>
      </c>
      <c r="O62" s="5" t="s">
        <v>520</v>
      </c>
      <c r="P62" s="10">
        <v>45318</v>
      </c>
      <c r="Q62" s="10" t="s">
        <v>137</v>
      </c>
      <c r="R62" s="10"/>
      <c r="S62" s="10"/>
      <c r="T62" s="11"/>
      <c r="U62" s="12"/>
      <c r="V62" s="5" t="s">
        <v>561</v>
      </c>
      <c r="W62" s="5"/>
      <c r="X62" s="10">
        <v>45314</v>
      </c>
      <c r="Y62" s="5">
        <f t="shared" si="0"/>
        <v>5</v>
      </c>
      <c r="Z62" s="10">
        <v>45343</v>
      </c>
      <c r="AA62" s="5">
        <f t="shared" si="1"/>
        <v>26</v>
      </c>
      <c r="AB62" s="5" t="s">
        <v>562</v>
      </c>
      <c r="AC62" s="13">
        <v>4287.22</v>
      </c>
      <c r="AD62" s="10">
        <v>45343</v>
      </c>
      <c r="AE62" s="12">
        <f t="shared" si="2"/>
        <v>1</v>
      </c>
      <c r="AF62" s="12"/>
      <c r="AG62" s="14">
        <v>4400547960</v>
      </c>
      <c r="AH62" s="14"/>
      <c r="AI62" s="10">
        <v>45387</v>
      </c>
      <c r="AJ62" s="10">
        <v>45399</v>
      </c>
      <c r="AK62" s="10" t="str">
        <f t="shared" si="7"/>
        <v>DEMORA</v>
      </c>
      <c r="AL62" s="15">
        <f t="shared" si="8"/>
        <v>57</v>
      </c>
      <c r="AM62" s="5" t="s">
        <v>563</v>
      </c>
      <c r="AN62" s="5" t="s">
        <v>564</v>
      </c>
      <c r="AO62" s="5" t="s">
        <v>565</v>
      </c>
      <c r="AP62" s="10">
        <v>45401</v>
      </c>
      <c r="AQ62" s="5">
        <f t="shared" ca="1" si="9"/>
        <v>86</v>
      </c>
      <c r="AR62" s="5" t="s">
        <v>143</v>
      </c>
      <c r="AS62" s="5">
        <f t="shared" ca="1" si="6"/>
        <v>732</v>
      </c>
      <c r="AT62" s="5"/>
      <c r="AU62" s="5"/>
      <c r="AV62" s="5"/>
      <c r="AW62" s="5"/>
      <c r="AX62" s="5"/>
      <c r="AY62" s="5"/>
      <c r="AZ62" s="5"/>
      <c r="BA62" s="5"/>
      <c r="BB62" s="5"/>
      <c r="BC62" s="138"/>
    </row>
    <row r="63" spans="1:55" ht="15.75" customHeight="1" x14ac:dyDescent="0.3">
      <c r="A63" s="137">
        <v>250724</v>
      </c>
      <c r="B63" s="5" t="s">
        <v>60</v>
      </c>
      <c r="C63" s="5" t="s">
        <v>566</v>
      </c>
      <c r="D63" s="5" t="s">
        <v>123</v>
      </c>
      <c r="E63" s="5" t="s">
        <v>124</v>
      </c>
      <c r="F63" s="5" t="s">
        <v>45</v>
      </c>
      <c r="G63" s="5"/>
      <c r="H63" s="5" t="s">
        <v>567</v>
      </c>
      <c r="I63" s="26" t="s">
        <v>568</v>
      </c>
      <c r="J63" s="5" t="s">
        <v>569</v>
      </c>
      <c r="K63" s="5"/>
      <c r="L63" s="5">
        <v>12000</v>
      </c>
      <c r="M63" s="5">
        <v>101074679</v>
      </c>
      <c r="N63" s="10" t="s">
        <v>127</v>
      </c>
      <c r="O63" s="5" t="s">
        <v>520</v>
      </c>
      <c r="P63" s="10">
        <v>45320</v>
      </c>
      <c r="Q63" s="10" t="s">
        <v>137</v>
      </c>
      <c r="R63" s="10"/>
      <c r="S63" s="10"/>
      <c r="T63" s="11"/>
      <c r="U63" s="12"/>
      <c r="V63" s="5" t="s">
        <v>570</v>
      </c>
      <c r="W63" s="5"/>
      <c r="X63" s="10">
        <v>45314</v>
      </c>
      <c r="Y63" s="5">
        <f t="shared" si="0"/>
        <v>7</v>
      </c>
      <c r="Z63" s="10">
        <v>45328</v>
      </c>
      <c r="AA63" s="5">
        <f t="shared" si="1"/>
        <v>9</v>
      </c>
      <c r="AB63" s="5" t="s">
        <v>571</v>
      </c>
      <c r="AC63" s="13">
        <v>5311.19</v>
      </c>
      <c r="AD63" s="10">
        <v>45331</v>
      </c>
      <c r="AE63" s="12">
        <f t="shared" si="2"/>
        <v>4</v>
      </c>
      <c r="AF63" s="12"/>
      <c r="AG63" s="14">
        <v>4400547950</v>
      </c>
      <c r="AH63" s="14"/>
      <c r="AI63" s="10">
        <v>45366</v>
      </c>
      <c r="AJ63" s="10">
        <v>45366</v>
      </c>
      <c r="AK63" s="10" t="str">
        <f t="shared" si="7"/>
        <v>EN TIEMPO</v>
      </c>
      <c r="AL63" s="15">
        <f t="shared" si="8"/>
        <v>36</v>
      </c>
      <c r="AM63" s="5" t="s">
        <v>572</v>
      </c>
      <c r="AN63" s="5" t="s">
        <v>573</v>
      </c>
      <c r="AO63" s="5" t="s">
        <v>574</v>
      </c>
      <c r="AP63" s="10">
        <v>45373</v>
      </c>
      <c r="AQ63" s="5">
        <f t="shared" ca="1" si="9"/>
        <v>53</v>
      </c>
      <c r="AR63" s="5" t="s">
        <v>143</v>
      </c>
      <c r="AS63" s="5">
        <f t="shared" ca="1" si="6"/>
        <v>732</v>
      </c>
      <c r="AT63" s="5"/>
      <c r="AU63" s="5"/>
      <c r="AV63" s="5"/>
      <c r="AW63" s="5"/>
      <c r="AX63" s="5"/>
      <c r="AY63" s="5"/>
      <c r="AZ63" s="5"/>
      <c r="BA63" s="5"/>
      <c r="BB63" s="5"/>
      <c r="BC63" s="138"/>
    </row>
    <row r="64" spans="1:55" ht="15.75" customHeight="1" x14ac:dyDescent="0.3">
      <c r="A64" s="137">
        <v>250824</v>
      </c>
      <c r="B64" s="5" t="s">
        <v>60</v>
      </c>
      <c r="C64" s="5" t="s">
        <v>327</v>
      </c>
      <c r="D64" s="5" t="s">
        <v>123</v>
      </c>
      <c r="E64" s="5" t="s">
        <v>124</v>
      </c>
      <c r="F64" s="5" t="s">
        <v>36</v>
      </c>
      <c r="G64" s="5"/>
      <c r="H64" s="5" t="s">
        <v>526</v>
      </c>
      <c r="I64" s="5" t="s">
        <v>328</v>
      </c>
      <c r="J64" s="5" t="s">
        <v>575</v>
      </c>
      <c r="K64" s="5"/>
      <c r="L64" s="5">
        <v>15000</v>
      </c>
      <c r="M64" s="5">
        <v>101109822</v>
      </c>
      <c r="N64" s="10" t="s">
        <v>127</v>
      </c>
      <c r="O64" s="5" t="s">
        <v>520</v>
      </c>
      <c r="P64" s="10">
        <v>45320</v>
      </c>
      <c r="Q64" s="10" t="s">
        <v>137</v>
      </c>
      <c r="R64" s="10"/>
      <c r="S64" s="10"/>
      <c r="T64" s="11"/>
      <c r="U64" s="12"/>
      <c r="V64" s="5" t="s">
        <v>576</v>
      </c>
      <c r="W64" s="5"/>
      <c r="X64" s="10">
        <v>45314</v>
      </c>
      <c r="Y64" s="5">
        <f t="shared" si="0"/>
        <v>7</v>
      </c>
      <c r="Z64" s="10">
        <v>45328</v>
      </c>
      <c r="AA64" s="5">
        <f t="shared" si="1"/>
        <v>9</v>
      </c>
      <c r="AB64" s="5" t="s">
        <v>577</v>
      </c>
      <c r="AC64" s="13">
        <v>2472.33</v>
      </c>
      <c r="AD64" s="10">
        <v>45331</v>
      </c>
      <c r="AE64" s="12">
        <f t="shared" si="2"/>
        <v>4</v>
      </c>
      <c r="AF64" s="12"/>
      <c r="AG64" s="14">
        <v>4400547952</v>
      </c>
      <c r="AH64" s="14"/>
      <c r="AI64" s="10">
        <v>45356</v>
      </c>
      <c r="AJ64" s="10">
        <v>45356</v>
      </c>
      <c r="AK64" s="10" t="str">
        <f t="shared" si="7"/>
        <v>EN TIEMPO</v>
      </c>
      <c r="AL64" s="15">
        <f t="shared" si="8"/>
        <v>26</v>
      </c>
      <c r="AM64" s="5" t="s">
        <v>578</v>
      </c>
      <c r="AN64" s="5" t="s">
        <v>579</v>
      </c>
      <c r="AO64" s="5" t="s">
        <v>580</v>
      </c>
      <c r="AP64" s="10">
        <v>45373</v>
      </c>
      <c r="AQ64" s="5">
        <f t="shared" ca="1" si="9"/>
        <v>43</v>
      </c>
      <c r="AR64" s="5" t="s">
        <v>143</v>
      </c>
      <c r="AS64" s="5">
        <f t="shared" ca="1" si="6"/>
        <v>732</v>
      </c>
      <c r="AT64" s="5"/>
      <c r="AU64" s="5"/>
      <c r="AV64" s="5"/>
      <c r="AW64" s="5"/>
      <c r="AX64" s="5"/>
      <c r="AY64" s="5"/>
      <c r="AZ64" s="5"/>
      <c r="BA64" s="5"/>
      <c r="BB64" s="5"/>
      <c r="BC64" s="138"/>
    </row>
    <row r="65" spans="1:55" ht="15.75" customHeight="1" x14ac:dyDescent="0.3">
      <c r="A65" s="137">
        <v>250924</v>
      </c>
      <c r="B65" s="5" t="s">
        <v>59</v>
      </c>
      <c r="C65" s="5" t="s">
        <v>144</v>
      </c>
      <c r="D65" s="5" t="s">
        <v>127</v>
      </c>
      <c r="E65" s="5" t="s">
        <v>189</v>
      </c>
      <c r="F65" s="5" t="s">
        <v>1</v>
      </c>
      <c r="G65" s="5" t="s">
        <v>581</v>
      </c>
      <c r="H65" s="5" t="s">
        <v>582</v>
      </c>
      <c r="I65" s="5" t="s">
        <v>190</v>
      </c>
      <c r="J65" s="5" t="s">
        <v>583</v>
      </c>
      <c r="K65" s="5">
        <v>16000</v>
      </c>
      <c r="L65" s="5">
        <v>16000</v>
      </c>
      <c r="M65" s="5" t="s">
        <v>584</v>
      </c>
      <c r="N65" s="10" t="s">
        <v>127</v>
      </c>
      <c r="O65" s="5" t="s">
        <v>585</v>
      </c>
      <c r="P65" s="10">
        <v>45320</v>
      </c>
      <c r="Q65" s="10" t="s">
        <v>137</v>
      </c>
      <c r="R65" s="10"/>
      <c r="S65" s="10"/>
      <c r="T65" s="11"/>
      <c r="U65" s="12"/>
      <c r="V65" s="5" t="s">
        <v>586</v>
      </c>
      <c r="W65" s="5"/>
      <c r="X65" s="10">
        <v>45316</v>
      </c>
      <c r="Y65" s="5">
        <f t="shared" si="0"/>
        <v>5</v>
      </c>
      <c r="Z65" s="10">
        <v>45335</v>
      </c>
      <c r="AA65" s="5">
        <f t="shared" si="1"/>
        <v>16</v>
      </c>
      <c r="AB65" s="5" t="s">
        <v>587</v>
      </c>
      <c r="AC65" s="13">
        <v>6365.57</v>
      </c>
      <c r="AD65" s="10">
        <v>45350</v>
      </c>
      <c r="AE65" s="12">
        <f t="shared" si="2"/>
        <v>16</v>
      </c>
      <c r="AF65" s="12"/>
      <c r="AG65" s="14">
        <v>4500468622</v>
      </c>
      <c r="AH65" s="14"/>
      <c r="AI65" s="10">
        <v>45359</v>
      </c>
      <c r="AJ65" s="10">
        <v>45370</v>
      </c>
      <c r="AK65" s="10" t="str">
        <f t="shared" si="7"/>
        <v>DEMORA</v>
      </c>
      <c r="AL65" s="15">
        <f t="shared" si="8"/>
        <v>21</v>
      </c>
      <c r="AM65" s="5" t="s">
        <v>588</v>
      </c>
      <c r="AN65" s="5" t="s">
        <v>589</v>
      </c>
      <c r="AO65" s="5" t="s">
        <v>590</v>
      </c>
      <c r="AP65" s="10">
        <v>45373</v>
      </c>
      <c r="AQ65" s="5">
        <f t="shared" ca="1" si="9"/>
        <v>55</v>
      </c>
      <c r="AR65" s="5" t="s">
        <v>143</v>
      </c>
      <c r="AS65" s="5">
        <f t="shared" ca="1" si="6"/>
        <v>730</v>
      </c>
      <c r="AT65" s="5"/>
      <c r="AU65" s="5"/>
      <c r="AV65" s="5"/>
      <c r="AW65" s="5"/>
      <c r="AX65" s="5"/>
      <c r="AY65" s="5"/>
      <c r="AZ65" s="5"/>
      <c r="BA65" s="5"/>
      <c r="BB65" s="5"/>
      <c r="BC65" s="138"/>
    </row>
    <row r="66" spans="1:55" ht="15" customHeight="1" x14ac:dyDescent="0.3">
      <c r="A66" s="137">
        <v>251024</v>
      </c>
      <c r="B66" s="5" t="s">
        <v>59</v>
      </c>
      <c r="C66" s="5" t="s">
        <v>6</v>
      </c>
      <c r="D66" s="5" t="s">
        <v>123</v>
      </c>
      <c r="E66" s="5" t="s">
        <v>124</v>
      </c>
      <c r="F66" s="5" t="s">
        <v>40</v>
      </c>
      <c r="G66" s="5" t="s">
        <v>246</v>
      </c>
      <c r="H66" s="5" t="s">
        <v>591</v>
      </c>
      <c r="I66" s="5" t="s">
        <v>592</v>
      </c>
      <c r="J66" s="5" t="s">
        <v>593</v>
      </c>
      <c r="K66" s="5">
        <v>17910</v>
      </c>
      <c r="L66" s="5">
        <v>18000</v>
      </c>
      <c r="M66" s="5" t="s">
        <v>594</v>
      </c>
      <c r="N66" s="10" t="s">
        <v>127</v>
      </c>
      <c r="O66" s="5" t="s">
        <v>585</v>
      </c>
      <c r="P66" s="10">
        <v>45320</v>
      </c>
      <c r="Q66" s="10" t="s">
        <v>137</v>
      </c>
      <c r="R66" s="10"/>
      <c r="S66" s="10"/>
      <c r="T66" s="11"/>
      <c r="U66" s="12"/>
      <c r="V66" s="5" t="s">
        <v>595</v>
      </c>
      <c r="W66" s="5"/>
      <c r="X66" s="10">
        <v>45316</v>
      </c>
      <c r="Y66" s="5">
        <f t="shared" si="0"/>
        <v>5</v>
      </c>
      <c r="Z66" s="10">
        <v>45335</v>
      </c>
      <c r="AA66" s="5">
        <f t="shared" si="1"/>
        <v>16</v>
      </c>
      <c r="AB66" s="5" t="s">
        <v>596</v>
      </c>
      <c r="AC66" s="13">
        <v>8919.34</v>
      </c>
      <c r="AD66" s="10">
        <v>45350</v>
      </c>
      <c r="AE66" s="12">
        <f t="shared" si="2"/>
        <v>16</v>
      </c>
      <c r="AF66" s="12"/>
      <c r="AG66" s="14">
        <v>4500468623</v>
      </c>
      <c r="AH66" s="14"/>
      <c r="AI66" s="10">
        <v>45366</v>
      </c>
      <c r="AJ66" s="10">
        <v>45377</v>
      </c>
      <c r="AK66" s="10" t="str">
        <f t="shared" si="7"/>
        <v>DEMORA</v>
      </c>
      <c r="AL66" s="15">
        <f t="shared" si="8"/>
        <v>28</v>
      </c>
      <c r="AM66" s="5" t="s">
        <v>597</v>
      </c>
      <c r="AN66" s="5" t="s">
        <v>598</v>
      </c>
      <c r="AO66" s="5" t="s">
        <v>599</v>
      </c>
      <c r="AP66" s="10">
        <v>45378</v>
      </c>
      <c r="AQ66" s="5">
        <f t="shared" ca="1" si="9"/>
        <v>62</v>
      </c>
      <c r="AR66" s="5" t="s">
        <v>143</v>
      </c>
      <c r="AS66" s="5">
        <f t="shared" ca="1" si="6"/>
        <v>730</v>
      </c>
      <c r="AT66" s="5"/>
      <c r="AU66" s="5"/>
      <c r="AV66" s="5"/>
      <c r="AW66" s="5"/>
      <c r="AX66" s="5"/>
      <c r="AY66" s="5"/>
      <c r="AZ66" s="5"/>
      <c r="BA66" s="5"/>
      <c r="BB66" s="5"/>
      <c r="BC66" s="138"/>
    </row>
    <row r="67" spans="1:55" ht="15.75" customHeight="1" x14ac:dyDescent="0.3">
      <c r="A67" s="137">
        <v>251124</v>
      </c>
      <c r="B67" s="5" t="s">
        <v>59</v>
      </c>
      <c r="C67" s="5" t="s">
        <v>6</v>
      </c>
      <c r="D67" s="5" t="s">
        <v>123</v>
      </c>
      <c r="E67" s="5" t="s">
        <v>124</v>
      </c>
      <c r="F67" s="5" t="s">
        <v>39</v>
      </c>
      <c r="G67" s="5" t="s">
        <v>210</v>
      </c>
      <c r="H67" s="5" t="s">
        <v>600</v>
      </c>
      <c r="I67" s="5" t="s">
        <v>601</v>
      </c>
      <c r="J67" s="5" t="s">
        <v>602</v>
      </c>
      <c r="K67" s="5">
        <v>6000</v>
      </c>
      <c r="L67" s="5">
        <v>18000</v>
      </c>
      <c r="M67" s="5" t="s">
        <v>603</v>
      </c>
      <c r="N67" s="10" t="s">
        <v>127</v>
      </c>
      <c r="O67" s="5" t="s">
        <v>585</v>
      </c>
      <c r="P67" s="10">
        <v>45322</v>
      </c>
      <c r="Q67" s="10" t="s">
        <v>137</v>
      </c>
      <c r="R67" s="10"/>
      <c r="S67" s="10"/>
      <c r="T67" s="11"/>
      <c r="U67" s="12"/>
      <c r="V67" s="5" t="s">
        <v>604</v>
      </c>
      <c r="W67" s="5"/>
      <c r="X67" s="10">
        <v>45316</v>
      </c>
      <c r="Y67" s="5">
        <f t="shared" si="0"/>
        <v>7</v>
      </c>
      <c r="Z67" s="10">
        <v>45335</v>
      </c>
      <c r="AA67" s="5">
        <f t="shared" si="1"/>
        <v>14</v>
      </c>
      <c r="AB67" s="5" t="s">
        <v>605</v>
      </c>
      <c r="AC67" s="13">
        <v>7493.98</v>
      </c>
      <c r="AD67" s="10">
        <v>45349</v>
      </c>
      <c r="AE67" s="12">
        <f t="shared" si="2"/>
        <v>15</v>
      </c>
      <c r="AF67" s="12"/>
      <c r="AG67" s="14">
        <v>4500468619</v>
      </c>
      <c r="AH67" s="14"/>
      <c r="AI67" s="10">
        <v>45349</v>
      </c>
      <c r="AJ67" s="10">
        <v>45349</v>
      </c>
      <c r="AK67" s="10" t="str">
        <f t="shared" si="7"/>
        <v>EN TIEMPO</v>
      </c>
      <c r="AL67" s="15">
        <f t="shared" si="8"/>
        <v>1</v>
      </c>
      <c r="AM67" s="5" t="s">
        <v>606</v>
      </c>
      <c r="AN67" s="5" t="s">
        <v>607</v>
      </c>
      <c r="AO67" s="5" t="s">
        <v>608</v>
      </c>
      <c r="AP67" s="10">
        <v>45359</v>
      </c>
      <c r="AQ67" s="5">
        <f t="shared" ca="1" si="9"/>
        <v>34</v>
      </c>
      <c r="AR67" s="5" t="s">
        <v>143</v>
      </c>
      <c r="AS67" s="5">
        <f t="shared" ca="1" si="6"/>
        <v>730</v>
      </c>
      <c r="AT67" s="5"/>
      <c r="AU67" s="5"/>
      <c r="AV67" s="5"/>
      <c r="AW67" s="5"/>
      <c r="AX67" s="5"/>
      <c r="AY67" s="5"/>
      <c r="AZ67" s="5"/>
      <c r="BA67" s="5"/>
      <c r="BB67" s="5"/>
      <c r="BC67" s="138"/>
    </row>
    <row r="68" spans="1:55" ht="15.75" customHeight="1" x14ac:dyDescent="0.3">
      <c r="A68" s="18">
        <v>251224</v>
      </c>
      <c r="B68" s="5" t="s">
        <v>60</v>
      </c>
      <c r="C68" s="5" t="s">
        <v>609</v>
      </c>
      <c r="D68" s="5" t="s">
        <v>123</v>
      </c>
      <c r="E68" s="5" t="s">
        <v>610</v>
      </c>
      <c r="F68" s="5" t="s">
        <v>56</v>
      </c>
      <c r="G68" s="5"/>
      <c r="H68" s="5" t="s">
        <v>611</v>
      </c>
      <c r="I68" s="5" t="s">
        <v>612</v>
      </c>
      <c r="J68" s="5" t="s">
        <v>613</v>
      </c>
      <c r="K68" s="5"/>
      <c r="L68" s="5">
        <v>15000</v>
      </c>
      <c r="M68" s="5">
        <v>100876104</v>
      </c>
      <c r="N68" s="10" t="s">
        <v>127</v>
      </c>
      <c r="O68" s="5" t="s">
        <v>614</v>
      </c>
      <c r="P68" s="10">
        <v>45324</v>
      </c>
      <c r="Q68" s="10" t="s">
        <v>137</v>
      </c>
      <c r="R68" s="10"/>
      <c r="S68" s="10"/>
      <c r="T68" s="11"/>
      <c r="U68" s="12"/>
      <c r="V68" s="5" t="s">
        <v>615</v>
      </c>
      <c r="W68" s="5"/>
      <c r="X68" s="27">
        <v>45322</v>
      </c>
      <c r="Y68" s="5">
        <f t="shared" si="0"/>
        <v>3</v>
      </c>
      <c r="Z68" s="10">
        <v>45335</v>
      </c>
      <c r="AA68" s="5">
        <f t="shared" si="1"/>
        <v>12</v>
      </c>
      <c r="AB68" s="5" t="s">
        <v>616</v>
      </c>
      <c r="AC68" s="13">
        <v>10500</v>
      </c>
      <c r="AD68" s="10">
        <v>45340</v>
      </c>
      <c r="AE68" s="12">
        <f t="shared" si="2"/>
        <v>6</v>
      </c>
      <c r="AF68" s="12"/>
      <c r="AG68" s="14">
        <v>4400549405</v>
      </c>
      <c r="AH68" s="14"/>
      <c r="AI68" s="10">
        <v>45342</v>
      </c>
      <c r="AJ68" s="27">
        <v>45342</v>
      </c>
      <c r="AK68" s="10" t="str">
        <f t="shared" si="7"/>
        <v>EN TIEMPO</v>
      </c>
      <c r="AL68" s="15">
        <f t="shared" si="8"/>
        <v>3</v>
      </c>
      <c r="AM68" s="5" t="s">
        <v>617</v>
      </c>
      <c r="AN68" s="5" t="s">
        <v>618</v>
      </c>
      <c r="AO68" s="5" t="s">
        <v>619</v>
      </c>
      <c r="AP68" s="10">
        <v>45345</v>
      </c>
      <c r="AQ68" s="5">
        <f t="shared" ref="AQ68:AQ99" ca="1" si="10">IF(AJ68="",TODAY()-X68+1,AJ68-X68+1)</f>
        <v>21</v>
      </c>
      <c r="AR68" s="5" t="s">
        <v>143</v>
      </c>
      <c r="AS68" s="5">
        <f t="shared" ref="AS68:AS131" ca="1" si="11">IF(AF68="",TODAY()-X68+1,AF68-X68+1)</f>
        <v>724</v>
      </c>
      <c r="AT68" s="5"/>
      <c r="AU68" s="5"/>
      <c r="AV68" s="5"/>
      <c r="AW68" s="5"/>
      <c r="AX68" s="5"/>
      <c r="AY68" s="5"/>
      <c r="AZ68" s="5"/>
      <c r="BA68" s="5"/>
      <c r="BB68" s="5"/>
      <c r="BC68" s="138"/>
    </row>
    <row r="69" spans="1:55" ht="15.75" customHeight="1" x14ac:dyDescent="0.3">
      <c r="A69" s="137">
        <v>251324</v>
      </c>
      <c r="B69" s="5" t="s">
        <v>60</v>
      </c>
      <c r="C69" s="5" t="s">
        <v>6</v>
      </c>
      <c r="D69" s="5" t="s">
        <v>123</v>
      </c>
      <c r="E69" s="5" t="s">
        <v>189</v>
      </c>
      <c r="F69" s="5" t="s">
        <v>1</v>
      </c>
      <c r="G69" s="5" t="s">
        <v>210</v>
      </c>
      <c r="H69" s="5" t="s">
        <v>620</v>
      </c>
      <c r="I69" s="5" t="s">
        <v>311</v>
      </c>
      <c r="J69" s="5" t="s">
        <v>621</v>
      </c>
      <c r="K69" s="5"/>
      <c r="L69" s="5">
        <v>12000</v>
      </c>
      <c r="M69" s="5">
        <v>101089495</v>
      </c>
      <c r="N69" s="10" t="s">
        <v>127</v>
      </c>
      <c r="O69" s="5" t="s">
        <v>614</v>
      </c>
      <c r="P69" s="10">
        <v>45323</v>
      </c>
      <c r="Q69" s="10" t="s">
        <v>137</v>
      </c>
      <c r="R69" s="10"/>
      <c r="S69" s="10"/>
      <c r="T69" s="11"/>
      <c r="U69" s="12"/>
      <c r="V69" s="5" t="s">
        <v>622</v>
      </c>
      <c r="W69" s="5"/>
      <c r="X69" s="10">
        <v>45322</v>
      </c>
      <c r="Y69" s="5">
        <f t="shared" si="0"/>
        <v>2</v>
      </c>
      <c r="Z69" s="10">
        <v>45335</v>
      </c>
      <c r="AA69" s="5">
        <f t="shared" si="1"/>
        <v>13</v>
      </c>
      <c r="AB69" s="5" t="s">
        <v>623</v>
      </c>
      <c r="AC69" s="13">
        <v>2303.14</v>
      </c>
      <c r="AD69" s="10">
        <v>45336</v>
      </c>
      <c r="AE69" s="12">
        <f t="shared" si="2"/>
        <v>2</v>
      </c>
      <c r="AF69" s="12"/>
      <c r="AG69" s="14">
        <v>4400548957</v>
      </c>
      <c r="AH69" s="14"/>
      <c r="AI69" s="10">
        <v>45366</v>
      </c>
      <c r="AJ69" s="10">
        <v>45366</v>
      </c>
      <c r="AK69" s="10" t="str">
        <f t="shared" si="7"/>
        <v>EN TIEMPO</v>
      </c>
      <c r="AL69" s="15">
        <f t="shared" si="8"/>
        <v>31</v>
      </c>
      <c r="AM69" s="5" t="s">
        <v>624</v>
      </c>
      <c r="AN69" s="5" t="s">
        <v>625</v>
      </c>
      <c r="AO69" s="5" t="s">
        <v>626</v>
      </c>
      <c r="AP69" s="10">
        <v>45373</v>
      </c>
      <c r="AQ69" s="5">
        <f t="shared" ca="1" si="10"/>
        <v>45</v>
      </c>
      <c r="AR69" s="5" t="s">
        <v>143</v>
      </c>
      <c r="AS69" s="5">
        <f t="shared" ca="1" si="11"/>
        <v>724</v>
      </c>
      <c r="AT69" s="5"/>
      <c r="AU69" s="5"/>
      <c r="AV69" s="5"/>
      <c r="AW69" s="5"/>
      <c r="AX69" s="5"/>
      <c r="AY69" s="5"/>
      <c r="AZ69" s="5"/>
      <c r="BA69" s="5"/>
      <c r="BB69" s="5"/>
      <c r="BC69" s="138"/>
    </row>
    <row r="70" spans="1:55" ht="15.75" customHeight="1" x14ac:dyDescent="0.3">
      <c r="A70" s="18">
        <v>251424</v>
      </c>
      <c r="B70" s="5" t="s">
        <v>60</v>
      </c>
      <c r="C70" s="5" t="s">
        <v>609</v>
      </c>
      <c r="D70" s="5" t="s">
        <v>123</v>
      </c>
      <c r="E70" s="5" t="s">
        <v>610</v>
      </c>
      <c r="F70" s="5" t="s">
        <v>56</v>
      </c>
      <c r="G70" s="5"/>
      <c r="H70" s="5" t="s">
        <v>611</v>
      </c>
      <c r="I70" s="5" t="s">
        <v>612</v>
      </c>
      <c r="J70" s="5" t="s">
        <v>627</v>
      </c>
      <c r="K70" s="5"/>
      <c r="L70" s="5">
        <v>15000</v>
      </c>
      <c r="M70" s="5">
        <v>100876103</v>
      </c>
      <c r="N70" s="10" t="s">
        <v>127</v>
      </c>
      <c r="O70" s="5" t="s">
        <v>614</v>
      </c>
      <c r="P70" s="10">
        <v>45323</v>
      </c>
      <c r="Q70" s="10" t="s">
        <v>137</v>
      </c>
      <c r="R70" s="10"/>
      <c r="S70" s="10"/>
      <c r="T70" s="11"/>
      <c r="U70" s="12"/>
      <c r="V70" s="5" t="s">
        <v>628</v>
      </c>
      <c r="W70" s="5"/>
      <c r="X70" s="27">
        <v>45322</v>
      </c>
      <c r="Y70" s="5">
        <f t="shared" si="0"/>
        <v>2</v>
      </c>
      <c r="Z70" s="10">
        <v>45335</v>
      </c>
      <c r="AA70" s="5">
        <f t="shared" si="1"/>
        <v>13</v>
      </c>
      <c r="AB70" s="5" t="s">
        <v>629</v>
      </c>
      <c r="AC70" s="13">
        <v>10500</v>
      </c>
      <c r="AD70" s="10">
        <v>45340</v>
      </c>
      <c r="AE70" s="12">
        <f t="shared" si="2"/>
        <v>6</v>
      </c>
      <c r="AF70" s="12"/>
      <c r="AG70" s="14">
        <v>4400549406</v>
      </c>
      <c r="AH70" s="14"/>
      <c r="AI70" s="10">
        <v>45342</v>
      </c>
      <c r="AJ70" s="27">
        <v>45342</v>
      </c>
      <c r="AK70" s="10" t="str">
        <f t="shared" si="7"/>
        <v>EN TIEMPO</v>
      </c>
      <c r="AL70" s="15">
        <f t="shared" si="8"/>
        <v>3</v>
      </c>
      <c r="AM70" s="5" t="s">
        <v>630</v>
      </c>
      <c r="AN70" s="5" t="s">
        <v>631</v>
      </c>
      <c r="AO70" s="5" t="s">
        <v>632</v>
      </c>
      <c r="AP70" s="10">
        <v>45345</v>
      </c>
      <c r="AQ70" s="5">
        <f t="shared" ca="1" si="10"/>
        <v>21</v>
      </c>
      <c r="AR70" s="5" t="s">
        <v>143</v>
      </c>
      <c r="AS70" s="5">
        <f t="shared" ca="1" si="11"/>
        <v>724</v>
      </c>
      <c r="AT70" s="5"/>
      <c r="AU70" s="5"/>
      <c r="AV70" s="5"/>
      <c r="AW70" s="5"/>
      <c r="AX70" s="5"/>
      <c r="AY70" s="5"/>
      <c r="AZ70" s="5"/>
      <c r="BA70" s="5"/>
      <c r="BB70" s="5"/>
      <c r="BC70" s="138"/>
    </row>
    <row r="71" spans="1:55" ht="15.75" customHeight="1" x14ac:dyDescent="0.3">
      <c r="A71" s="137">
        <v>251524</v>
      </c>
      <c r="B71" s="5" t="s">
        <v>60</v>
      </c>
      <c r="C71" s="5" t="s">
        <v>144</v>
      </c>
      <c r="D71" s="5" t="s">
        <v>127</v>
      </c>
      <c r="E71" s="5" t="s">
        <v>189</v>
      </c>
      <c r="F71" s="5" t="s">
        <v>1</v>
      </c>
      <c r="G71" s="5"/>
      <c r="H71" s="5" t="s">
        <v>633</v>
      </c>
      <c r="I71" s="5" t="s">
        <v>190</v>
      </c>
      <c r="J71" s="5" t="s">
        <v>634</v>
      </c>
      <c r="K71" s="5"/>
      <c r="L71" s="5">
        <v>30000</v>
      </c>
      <c r="M71" s="5">
        <v>101058314</v>
      </c>
      <c r="N71" s="10" t="s">
        <v>127</v>
      </c>
      <c r="O71" s="5" t="s">
        <v>635</v>
      </c>
      <c r="P71" s="10">
        <v>45329</v>
      </c>
      <c r="Q71" s="10" t="s">
        <v>137</v>
      </c>
      <c r="R71" s="10"/>
      <c r="S71" s="10"/>
      <c r="T71" s="11"/>
      <c r="U71" s="12"/>
      <c r="V71" s="5" t="s">
        <v>636</v>
      </c>
      <c r="W71" s="5"/>
      <c r="X71" s="10">
        <v>45326</v>
      </c>
      <c r="Y71" s="5">
        <f t="shared" si="0"/>
        <v>4</v>
      </c>
      <c r="Z71" s="10">
        <v>45336</v>
      </c>
      <c r="AA71" s="5">
        <f t="shared" si="1"/>
        <v>8</v>
      </c>
      <c r="AB71" s="5" t="s">
        <v>637</v>
      </c>
      <c r="AC71" s="13">
        <v>6365.57</v>
      </c>
      <c r="AD71" s="10">
        <v>45339</v>
      </c>
      <c r="AE71" s="12">
        <f t="shared" si="2"/>
        <v>4</v>
      </c>
      <c r="AF71" s="12"/>
      <c r="AG71" s="14">
        <v>4400552265</v>
      </c>
      <c r="AH71" s="14"/>
      <c r="AI71" s="10">
        <v>45339</v>
      </c>
      <c r="AJ71" s="10">
        <v>45339</v>
      </c>
      <c r="AK71" s="10" t="str">
        <f t="shared" si="7"/>
        <v>EN TIEMPO</v>
      </c>
      <c r="AL71" s="15">
        <f t="shared" si="8"/>
        <v>1</v>
      </c>
      <c r="AM71" s="5" t="s">
        <v>638</v>
      </c>
      <c r="AN71" s="5" t="s">
        <v>639</v>
      </c>
      <c r="AO71" s="5" t="s">
        <v>640</v>
      </c>
      <c r="AP71" s="10">
        <v>45351</v>
      </c>
      <c r="AQ71" s="5">
        <f t="shared" ca="1" si="10"/>
        <v>14</v>
      </c>
      <c r="AR71" s="5" t="s">
        <v>143</v>
      </c>
      <c r="AS71" s="5">
        <f t="shared" ca="1" si="11"/>
        <v>720</v>
      </c>
      <c r="AT71" s="5"/>
      <c r="AU71" s="5"/>
      <c r="AV71" s="5"/>
      <c r="AW71" s="5"/>
      <c r="AX71" s="5"/>
      <c r="AY71" s="5"/>
      <c r="AZ71" s="5"/>
      <c r="BA71" s="5"/>
      <c r="BB71" s="5"/>
      <c r="BC71" s="138"/>
    </row>
    <row r="72" spans="1:55" ht="15.75" customHeight="1" x14ac:dyDescent="0.3">
      <c r="A72" s="137">
        <v>251624</v>
      </c>
      <c r="B72" s="5" t="s">
        <v>60</v>
      </c>
      <c r="C72" s="5" t="s">
        <v>144</v>
      </c>
      <c r="D72" s="5" t="s">
        <v>127</v>
      </c>
      <c r="E72" s="5" t="s">
        <v>189</v>
      </c>
      <c r="F72" s="5" t="s">
        <v>1</v>
      </c>
      <c r="G72" s="5"/>
      <c r="H72" s="5" t="s">
        <v>641</v>
      </c>
      <c r="I72" s="5" t="s">
        <v>190</v>
      </c>
      <c r="J72" s="5" t="s">
        <v>642</v>
      </c>
      <c r="K72" s="5"/>
      <c r="L72" s="5">
        <v>30000</v>
      </c>
      <c r="M72" s="5">
        <v>101058314</v>
      </c>
      <c r="N72" s="10" t="s">
        <v>127</v>
      </c>
      <c r="O72" s="5" t="s">
        <v>635</v>
      </c>
      <c r="P72" s="10">
        <v>45329</v>
      </c>
      <c r="Q72" s="10" t="s">
        <v>137</v>
      </c>
      <c r="R72" s="10"/>
      <c r="S72" s="10"/>
      <c r="T72" s="11"/>
      <c r="U72" s="12"/>
      <c r="V72" s="5" t="s">
        <v>643</v>
      </c>
      <c r="W72" s="5"/>
      <c r="X72" s="10">
        <v>45326</v>
      </c>
      <c r="Y72" s="5">
        <f t="shared" si="0"/>
        <v>4</v>
      </c>
      <c r="Z72" s="10">
        <v>45336</v>
      </c>
      <c r="AA72" s="5">
        <f t="shared" si="1"/>
        <v>8</v>
      </c>
      <c r="AB72" s="5" t="s">
        <v>644</v>
      </c>
      <c r="AC72" s="13">
        <v>6365.57</v>
      </c>
      <c r="AD72" s="10">
        <v>45339</v>
      </c>
      <c r="AE72" s="12">
        <f t="shared" si="2"/>
        <v>4</v>
      </c>
      <c r="AF72" s="12"/>
      <c r="AG72" s="14">
        <v>4400552259</v>
      </c>
      <c r="AH72" s="14"/>
      <c r="AI72" s="10">
        <v>45339</v>
      </c>
      <c r="AJ72" s="10">
        <v>45339</v>
      </c>
      <c r="AK72" s="10" t="str">
        <f t="shared" si="7"/>
        <v>EN TIEMPO</v>
      </c>
      <c r="AL72" s="15">
        <f t="shared" si="8"/>
        <v>1</v>
      </c>
      <c r="AM72" s="5" t="s">
        <v>645</v>
      </c>
      <c r="AN72" s="5" t="s">
        <v>646</v>
      </c>
      <c r="AO72" s="5" t="s">
        <v>647</v>
      </c>
      <c r="AP72" s="10">
        <v>45351</v>
      </c>
      <c r="AQ72" s="5">
        <f t="shared" ca="1" si="10"/>
        <v>14</v>
      </c>
      <c r="AR72" s="5" t="s">
        <v>143</v>
      </c>
      <c r="AS72" s="5">
        <f t="shared" ca="1" si="11"/>
        <v>720</v>
      </c>
      <c r="AT72" s="5"/>
      <c r="AU72" s="5"/>
      <c r="AV72" s="5"/>
      <c r="AW72" s="5"/>
      <c r="AX72" s="5"/>
      <c r="AY72" s="5"/>
      <c r="AZ72" s="5"/>
      <c r="BA72" s="5"/>
      <c r="BB72" s="5"/>
      <c r="BC72" s="138"/>
    </row>
    <row r="73" spans="1:55" ht="15.75" customHeight="1" x14ac:dyDescent="0.3">
      <c r="A73" s="137">
        <v>251724</v>
      </c>
      <c r="B73" s="5" t="s">
        <v>60</v>
      </c>
      <c r="C73" s="5" t="s">
        <v>144</v>
      </c>
      <c r="D73" s="5" t="s">
        <v>127</v>
      </c>
      <c r="E73" s="5" t="s">
        <v>124</v>
      </c>
      <c r="F73" s="5" t="s">
        <v>40</v>
      </c>
      <c r="G73" s="5"/>
      <c r="H73" s="5" t="s">
        <v>648</v>
      </c>
      <c r="I73" s="5" t="s">
        <v>161</v>
      </c>
      <c r="J73" s="5"/>
      <c r="K73" s="5"/>
      <c r="L73" s="5">
        <v>16000</v>
      </c>
      <c r="M73" s="5">
        <v>101109186</v>
      </c>
      <c r="N73" s="10" t="s">
        <v>127</v>
      </c>
      <c r="O73" s="5" t="s">
        <v>635</v>
      </c>
      <c r="P73" s="10">
        <v>45329</v>
      </c>
      <c r="Q73" s="10" t="s">
        <v>137</v>
      </c>
      <c r="R73" s="10"/>
      <c r="S73" s="10"/>
      <c r="T73" s="11"/>
      <c r="U73" s="12"/>
      <c r="V73" s="5" t="s">
        <v>649</v>
      </c>
      <c r="W73" s="5"/>
      <c r="X73" s="10">
        <v>45326</v>
      </c>
      <c r="Y73" s="5">
        <f t="shared" si="0"/>
        <v>4</v>
      </c>
      <c r="Z73" s="10">
        <v>45342</v>
      </c>
      <c r="AA73" s="5">
        <f t="shared" si="1"/>
        <v>14</v>
      </c>
      <c r="AB73" s="5" t="s">
        <v>650</v>
      </c>
      <c r="AC73" s="13">
        <v>3300.43</v>
      </c>
      <c r="AD73" s="10">
        <v>45343</v>
      </c>
      <c r="AE73" s="12">
        <f t="shared" si="2"/>
        <v>2</v>
      </c>
      <c r="AF73" s="12"/>
      <c r="AG73" s="14">
        <v>4400550933</v>
      </c>
      <c r="AH73" s="14"/>
      <c r="AI73" s="10">
        <v>45344</v>
      </c>
      <c r="AJ73" s="10">
        <v>45344</v>
      </c>
      <c r="AK73" s="10" t="str">
        <f t="shared" si="7"/>
        <v>EN TIEMPO</v>
      </c>
      <c r="AL73" s="15">
        <f t="shared" si="8"/>
        <v>2</v>
      </c>
      <c r="AM73" s="5" t="s">
        <v>651</v>
      </c>
      <c r="AN73" s="5" t="s">
        <v>652</v>
      </c>
      <c r="AO73" s="5" t="s">
        <v>653</v>
      </c>
      <c r="AP73" s="10">
        <v>45359</v>
      </c>
      <c r="AQ73" s="5">
        <f t="shared" ca="1" si="10"/>
        <v>19</v>
      </c>
      <c r="AR73" s="5" t="s">
        <v>143</v>
      </c>
      <c r="AS73" s="5">
        <f t="shared" ca="1" si="11"/>
        <v>720</v>
      </c>
      <c r="AT73" s="5"/>
      <c r="AU73" s="5"/>
      <c r="AV73" s="5"/>
      <c r="AW73" s="5"/>
      <c r="AX73" s="5"/>
      <c r="AY73" s="5"/>
      <c r="AZ73" s="5"/>
      <c r="BA73" s="5"/>
      <c r="BB73" s="5"/>
      <c r="BC73" s="138"/>
    </row>
    <row r="74" spans="1:55" ht="15.75" customHeight="1" x14ac:dyDescent="0.3">
      <c r="A74" s="137">
        <v>251824</v>
      </c>
      <c r="B74" s="5" t="s">
        <v>60</v>
      </c>
      <c r="C74" s="5" t="s">
        <v>144</v>
      </c>
      <c r="D74" s="5" t="s">
        <v>127</v>
      </c>
      <c r="E74" s="5" t="s">
        <v>189</v>
      </c>
      <c r="F74" s="5" t="s">
        <v>1</v>
      </c>
      <c r="G74" s="5"/>
      <c r="H74" s="5"/>
      <c r="I74" s="5" t="s">
        <v>190</v>
      </c>
      <c r="J74" s="5"/>
      <c r="K74" s="5"/>
      <c r="L74" s="5">
        <v>30000</v>
      </c>
      <c r="M74" s="5"/>
      <c r="N74" s="10" t="s">
        <v>127</v>
      </c>
      <c r="O74" s="5" t="s">
        <v>635</v>
      </c>
      <c r="P74" s="10">
        <v>45329</v>
      </c>
      <c r="Q74" s="10" t="s">
        <v>137</v>
      </c>
      <c r="R74" s="10"/>
      <c r="S74" s="10"/>
      <c r="T74" s="11"/>
      <c r="U74" s="12"/>
      <c r="V74" s="5" t="s">
        <v>654</v>
      </c>
      <c r="W74" s="5"/>
      <c r="X74" s="10">
        <v>45326</v>
      </c>
      <c r="Y74" s="5">
        <f t="shared" si="0"/>
        <v>4</v>
      </c>
      <c r="Z74" s="10">
        <v>45336</v>
      </c>
      <c r="AA74" s="5">
        <f t="shared" si="1"/>
        <v>8</v>
      </c>
      <c r="AB74" s="5" t="s">
        <v>655</v>
      </c>
      <c r="AC74" s="13">
        <v>6365.57</v>
      </c>
      <c r="AD74" s="10">
        <v>45339</v>
      </c>
      <c r="AE74" s="12">
        <f t="shared" si="2"/>
        <v>4</v>
      </c>
      <c r="AF74" s="12"/>
      <c r="AG74" s="14">
        <v>4400552260</v>
      </c>
      <c r="AH74" s="14"/>
      <c r="AI74" s="10">
        <v>45339</v>
      </c>
      <c r="AJ74" s="10">
        <v>45339</v>
      </c>
      <c r="AK74" s="10" t="str">
        <f t="shared" si="7"/>
        <v>EN TIEMPO</v>
      </c>
      <c r="AL74" s="15">
        <f t="shared" si="8"/>
        <v>1</v>
      </c>
      <c r="AM74" s="5" t="s">
        <v>656</v>
      </c>
      <c r="AN74" s="5" t="s">
        <v>657</v>
      </c>
      <c r="AO74" s="5" t="s">
        <v>658</v>
      </c>
      <c r="AP74" s="10">
        <v>45366</v>
      </c>
      <c r="AQ74" s="5">
        <f t="shared" ca="1" si="10"/>
        <v>14</v>
      </c>
      <c r="AR74" s="5" t="s">
        <v>143</v>
      </c>
      <c r="AS74" s="5">
        <f t="shared" ca="1" si="11"/>
        <v>720</v>
      </c>
      <c r="AT74" s="5"/>
      <c r="AU74" s="5"/>
      <c r="AV74" s="5"/>
      <c r="AW74" s="5"/>
      <c r="AX74" s="5"/>
      <c r="AY74" s="5"/>
      <c r="AZ74" s="5"/>
      <c r="BA74" s="5"/>
      <c r="BB74" s="5"/>
      <c r="BC74" s="138"/>
    </row>
    <row r="75" spans="1:55" ht="15.75" customHeight="1" x14ac:dyDescent="0.3">
      <c r="A75" s="137">
        <v>251924</v>
      </c>
      <c r="B75" s="5" t="s">
        <v>60</v>
      </c>
      <c r="C75" s="5" t="s">
        <v>144</v>
      </c>
      <c r="D75" s="5" t="s">
        <v>127</v>
      </c>
      <c r="E75" s="5" t="s">
        <v>189</v>
      </c>
      <c r="F75" s="5" t="s">
        <v>1</v>
      </c>
      <c r="G75" s="5"/>
      <c r="H75" s="5"/>
      <c r="I75" s="5" t="s">
        <v>190</v>
      </c>
      <c r="J75" s="5"/>
      <c r="K75" s="5"/>
      <c r="L75" s="5">
        <v>30000</v>
      </c>
      <c r="M75" s="5"/>
      <c r="N75" s="10" t="s">
        <v>127</v>
      </c>
      <c r="O75" s="5" t="s">
        <v>635</v>
      </c>
      <c r="P75" s="10">
        <v>45329</v>
      </c>
      <c r="Q75" s="10" t="s">
        <v>137</v>
      </c>
      <c r="R75" s="10"/>
      <c r="S75" s="10"/>
      <c r="T75" s="11"/>
      <c r="U75" s="12"/>
      <c r="V75" s="5" t="s">
        <v>659</v>
      </c>
      <c r="W75" s="5"/>
      <c r="X75" s="10">
        <v>45326</v>
      </c>
      <c r="Y75" s="5">
        <f t="shared" si="0"/>
        <v>4</v>
      </c>
      <c r="Z75" s="10">
        <v>45336</v>
      </c>
      <c r="AA75" s="5">
        <f t="shared" si="1"/>
        <v>8</v>
      </c>
      <c r="AB75" s="5" t="s">
        <v>660</v>
      </c>
      <c r="AC75" s="13">
        <v>6365.57</v>
      </c>
      <c r="AD75" s="10">
        <v>45339</v>
      </c>
      <c r="AE75" s="12">
        <f t="shared" si="2"/>
        <v>4</v>
      </c>
      <c r="AF75" s="12"/>
      <c r="AG75" s="14">
        <v>4400552261</v>
      </c>
      <c r="AH75" s="14"/>
      <c r="AI75" s="10">
        <v>45339</v>
      </c>
      <c r="AJ75" s="10">
        <v>45339</v>
      </c>
      <c r="AK75" s="10" t="str">
        <f t="shared" si="7"/>
        <v>EN TIEMPO</v>
      </c>
      <c r="AL75" s="15">
        <f t="shared" si="8"/>
        <v>1</v>
      </c>
      <c r="AM75" s="5" t="s">
        <v>661</v>
      </c>
      <c r="AN75" s="5" t="s">
        <v>662</v>
      </c>
      <c r="AO75" s="5" t="s">
        <v>663</v>
      </c>
      <c r="AP75" s="10">
        <v>45351</v>
      </c>
      <c r="AQ75" s="5">
        <f t="shared" ca="1" si="10"/>
        <v>14</v>
      </c>
      <c r="AR75" s="5" t="s">
        <v>143</v>
      </c>
      <c r="AS75" s="5">
        <f t="shared" ca="1" si="11"/>
        <v>720</v>
      </c>
      <c r="AT75" s="5"/>
      <c r="AU75" s="5"/>
      <c r="AV75" s="5"/>
      <c r="AW75" s="5"/>
      <c r="AX75" s="5"/>
      <c r="AY75" s="5"/>
      <c r="AZ75" s="5"/>
      <c r="BA75" s="5"/>
      <c r="BB75" s="5"/>
      <c r="BC75" s="138"/>
    </row>
    <row r="76" spans="1:55" ht="15.75" customHeight="1" x14ac:dyDescent="0.3">
      <c r="A76" s="137">
        <v>252024</v>
      </c>
      <c r="B76" s="5" t="s">
        <v>60</v>
      </c>
      <c r="C76" s="5" t="s">
        <v>172</v>
      </c>
      <c r="D76" s="5" t="s">
        <v>127</v>
      </c>
      <c r="E76" s="5" t="s">
        <v>124</v>
      </c>
      <c r="F76" s="5" t="s">
        <v>40</v>
      </c>
      <c r="G76" s="5"/>
      <c r="H76" s="28" t="s">
        <v>664</v>
      </c>
      <c r="I76" s="5" t="s">
        <v>173</v>
      </c>
      <c r="J76" s="5"/>
      <c r="K76" s="5"/>
      <c r="L76" s="5">
        <v>16000</v>
      </c>
      <c r="M76" s="5">
        <v>101067018</v>
      </c>
      <c r="N76" s="10" t="s">
        <v>127</v>
      </c>
      <c r="O76" s="5" t="s">
        <v>635</v>
      </c>
      <c r="P76" s="10">
        <v>45330</v>
      </c>
      <c r="Q76" s="10" t="s">
        <v>137</v>
      </c>
      <c r="R76" s="10"/>
      <c r="S76" s="10"/>
      <c r="T76" s="11"/>
      <c r="U76" s="12"/>
      <c r="V76" s="5" t="s">
        <v>665</v>
      </c>
      <c r="W76" s="5"/>
      <c r="X76" s="10">
        <v>45326</v>
      </c>
      <c r="Y76" s="5">
        <f t="shared" si="0"/>
        <v>5</v>
      </c>
      <c r="Z76" s="10">
        <v>45342</v>
      </c>
      <c r="AA76" s="5">
        <f t="shared" si="1"/>
        <v>13</v>
      </c>
      <c r="AB76" s="5" t="s">
        <v>666</v>
      </c>
      <c r="AC76" s="13">
        <v>3092.87</v>
      </c>
      <c r="AD76" s="10">
        <v>45343</v>
      </c>
      <c r="AE76" s="12">
        <f t="shared" si="2"/>
        <v>2</v>
      </c>
      <c r="AF76" s="12"/>
      <c r="AG76" s="14">
        <v>4400550929</v>
      </c>
      <c r="AH76" s="14"/>
      <c r="AI76" s="10">
        <v>45344</v>
      </c>
      <c r="AJ76" s="10">
        <v>45344</v>
      </c>
      <c r="AK76" s="10" t="str">
        <f t="shared" si="7"/>
        <v>EN TIEMPO</v>
      </c>
      <c r="AL76" s="15">
        <f t="shared" si="8"/>
        <v>2</v>
      </c>
      <c r="AM76" s="5" t="s">
        <v>667</v>
      </c>
      <c r="AN76" s="5" t="s">
        <v>668</v>
      </c>
      <c r="AO76" s="5" t="s">
        <v>669</v>
      </c>
      <c r="AP76" s="10">
        <v>45359</v>
      </c>
      <c r="AQ76" s="5">
        <f t="shared" ca="1" si="10"/>
        <v>19</v>
      </c>
      <c r="AR76" s="5" t="s">
        <v>143</v>
      </c>
      <c r="AS76" s="5">
        <f t="shared" ca="1" si="11"/>
        <v>720</v>
      </c>
      <c r="AT76" s="5"/>
      <c r="AU76" s="5"/>
      <c r="AV76" s="5"/>
      <c r="AW76" s="5"/>
      <c r="AX76" s="5"/>
      <c r="AY76" s="5"/>
      <c r="AZ76" s="5"/>
      <c r="BA76" s="5"/>
      <c r="BB76" s="5"/>
      <c r="BC76" s="138"/>
    </row>
    <row r="77" spans="1:55" ht="15.75" customHeight="1" x14ac:dyDescent="0.3">
      <c r="A77" s="137">
        <v>252124</v>
      </c>
      <c r="B77" s="5" t="s">
        <v>60</v>
      </c>
      <c r="C77" s="5" t="s">
        <v>144</v>
      </c>
      <c r="D77" s="5" t="s">
        <v>127</v>
      </c>
      <c r="E77" s="5" t="s">
        <v>124</v>
      </c>
      <c r="F77" s="5" t="s">
        <v>40</v>
      </c>
      <c r="G77" s="5"/>
      <c r="H77" s="28" t="s">
        <v>670</v>
      </c>
      <c r="I77" s="5" t="s">
        <v>161</v>
      </c>
      <c r="J77" s="5"/>
      <c r="K77" s="5"/>
      <c r="L77" s="5">
        <v>16000</v>
      </c>
      <c r="M77" s="5">
        <v>101109186</v>
      </c>
      <c r="N77" s="10" t="s">
        <v>127</v>
      </c>
      <c r="O77" s="5" t="s">
        <v>635</v>
      </c>
      <c r="P77" s="10">
        <v>45329</v>
      </c>
      <c r="Q77" s="10" t="s">
        <v>137</v>
      </c>
      <c r="R77" s="10"/>
      <c r="S77" s="10"/>
      <c r="T77" s="11"/>
      <c r="U77" s="12"/>
      <c r="V77" s="5" t="s">
        <v>671</v>
      </c>
      <c r="W77" s="5"/>
      <c r="X77" s="10">
        <v>45326</v>
      </c>
      <c r="Y77" s="5">
        <f t="shared" si="0"/>
        <v>4</v>
      </c>
      <c r="Z77" s="10">
        <v>45342</v>
      </c>
      <c r="AA77" s="5">
        <f t="shared" si="1"/>
        <v>14</v>
      </c>
      <c r="AB77" s="5" t="s">
        <v>672</v>
      </c>
      <c r="AC77" s="13">
        <v>3300.43</v>
      </c>
      <c r="AD77" s="10">
        <v>45343</v>
      </c>
      <c r="AE77" s="12">
        <f t="shared" si="2"/>
        <v>2</v>
      </c>
      <c r="AF77" s="12"/>
      <c r="AG77" s="14">
        <v>4400550931</v>
      </c>
      <c r="AH77" s="14"/>
      <c r="AI77" s="10">
        <v>45344</v>
      </c>
      <c r="AJ77" s="10">
        <v>45344</v>
      </c>
      <c r="AK77" s="10" t="str">
        <f t="shared" si="7"/>
        <v>EN TIEMPO</v>
      </c>
      <c r="AL77" s="15">
        <f t="shared" si="8"/>
        <v>2</v>
      </c>
      <c r="AM77" s="5" t="s">
        <v>673</v>
      </c>
      <c r="AN77" s="5" t="s">
        <v>674</v>
      </c>
      <c r="AO77" s="5" t="s">
        <v>675</v>
      </c>
      <c r="AP77" s="10">
        <v>45351</v>
      </c>
      <c r="AQ77" s="5">
        <f t="shared" ca="1" si="10"/>
        <v>19</v>
      </c>
      <c r="AR77" s="5" t="s">
        <v>143</v>
      </c>
      <c r="AS77" s="5">
        <f t="shared" ca="1" si="11"/>
        <v>720</v>
      </c>
      <c r="AT77" s="5"/>
      <c r="AU77" s="5"/>
      <c r="AV77" s="5"/>
      <c r="AW77" s="5"/>
      <c r="AX77" s="5"/>
      <c r="AY77" s="5"/>
      <c r="AZ77" s="5"/>
      <c r="BA77" s="5"/>
      <c r="BB77" s="5"/>
      <c r="BC77" s="138"/>
    </row>
    <row r="78" spans="1:55" ht="15.75" customHeight="1" x14ac:dyDescent="0.3">
      <c r="A78" s="137">
        <v>252224</v>
      </c>
      <c r="B78" s="5" t="s">
        <v>59</v>
      </c>
      <c r="C78" s="5" t="s">
        <v>6</v>
      </c>
      <c r="D78" s="5" t="s">
        <v>123</v>
      </c>
      <c r="E78" s="5" t="s">
        <v>189</v>
      </c>
      <c r="F78" s="5" t="s">
        <v>1</v>
      </c>
      <c r="G78" s="5" t="s">
        <v>210</v>
      </c>
      <c r="H78" s="26" t="s">
        <v>676</v>
      </c>
      <c r="I78" s="5" t="s">
        <v>311</v>
      </c>
      <c r="J78" s="5" t="s">
        <v>677</v>
      </c>
      <c r="K78" s="5">
        <v>5891</v>
      </c>
      <c r="L78" s="5">
        <v>16000</v>
      </c>
      <c r="M78" s="5" t="s">
        <v>678</v>
      </c>
      <c r="N78" s="10" t="s">
        <v>127</v>
      </c>
      <c r="O78" s="5" t="s">
        <v>679</v>
      </c>
      <c r="P78" s="10">
        <v>45330</v>
      </c>
      <c r="Q78" s="10" t="s">
        <v>137</v>
      </c>
      <c r="R78" s="10"/>
      <c r="S78" s="10"/>
      <c r="T78" s="11"/>
      <c r="U78" s="12"/>
      <c r="V78" s="5" t="s">
        <v>680</v>
      </c>
      <c r="W78" s="5"/>
      <c r="X78" s="10">
        <v>45326</v>
      </c>
      <c r="Y78" s="5">
        <f t="shared" si="0"/>
        <v>5</v>
      </c>
      <c r="Z78" s="10">
        <v>45342</v>
      </c>
      <c r="AA78" s="5">
        <f t="shared" si="1"/>
        <v>13</v>
      </c>
      <c r="AB78" s="5" t="s">
        <v>681</v>
      </c>
      <c r="AC78" s="13">
        <v>3239.59</v>
      </c>
      <c r="AD78" s="10">
        <v>45354</v>
      </c>
      <c r="AE78" s="12">
        <f t="shared" si="2"/>
        <v>13</v>
      </c>
      <c r="AF78" s="12"/>
      <c r="AG78" s="14">
        <v>4500469167</v>
      </c>
      <c r="AH78" s="14"/>
      <c r="AI78" s="10">
        <v>45359</v>
      </c>
      <c r="AJ78" s="10">
        <v>45365</v>
      </c>
      <c r="AK78" s="10" t="str">
        <f t="shared" si="7"/>
        <v>DEMORA</v>
      </c>
      <c r="AL78" s="15">
        <f t="shared" si="8"/>
        <v>12</v>
      </c>
      <c r="AM78" s="5" t="s">
        <v>682</v>
      </c>
      <c r="AN78" s="5" t="s">
        <v>683</v>
      </c>
      <c r="AO78" s="5" t="s">
        <v>684</v>
      </c>
      <c r="AP78" s="10">
        <v>45373</v>
      </c>
      <c r="AQ78" s="5">
        <f t="shared" ca="1" si="10"/>
        <v>40</v>
      </c>
      <c r="AR78" s="5" t="s">
        <v>143</v>
      </c>
      <c r="AS78" s="5">
        <f t="shared" ca="1" si="11"/>
        <v>720</v>
      </c>
      <c r="AT78" s="5"/>
      <c r="AU78" s="5"/>
      <c r="AV78" s="5"/>
      <c r="AW78" s="5"/>
      <c r="AX78" s="5"/>
      <c r="AY78" s="5"/>
      <c r="AZ78" s="5"/>
      <c r="BA78" s="5"/>
      <c r="BB78" s="5"/>
      <c r="BC78" s="138"/>
    </row>
    <row r="79" spans="1:55" ht="15.75" customHeight="1" x14ac:dyDescent="0.3">
      <c r="A79" s="137">
        <v>252324</v>
      </c>
      <c r="B79" s="5" t="s">
        <v>59</v>
      </c>
      <c r="C79" s="5" t="s">
        <v>6</v>
      </c>
      <c r="D79" s="5" t="s">
        <v>123</v>
      </c>
      <c r="E79" s="5" t="s">
        <v>124</v>
      </c>
      <c r="F79" s="5" t="s">
        <v>39</v>
      </c>
      <c r="G79" s="5" t="s">
        <v>210</v>
      </c>
      <c r="H79" s="26" t="s">
        <v>274</v>
      </c>
      <c r="I79" s="5" t="s">
        <v>601</v>
      </c>
      <c r="J79" s="5" t="s">
        <v>685</v>
      </c>
      <c r="K79" s="5">
        <v>8964</v>
      </c>
      <c r="L79" s="5">
        <v>18000</v>
      </c>
      <c r="M79" s="5" t="s">
        <v>686</v>
      </c>
      <c r="N79" s="10" t="s">
        <v>127</v>
      </c>
      <c r="O79" s="5" t="s">
        <v>687</v>
      </c>
      <c r="P79" s="10">
        <v>45331</v>
      </c>
      <c r="Q79" s="10" t="s">
        <v>137</v>
      </c>
      <c r="R79" s="10"/>
      <c r="S79" s="10"/>
      <c r="T79" s="11"/>
      <c r="U79" s="12"/>
      <c r="V79" s="5" t="s">
        <v>688</v>
      </c>
      <c r="W79" s="5"/>
      <c r="X79" s="10">
        <v>45326</v>
      </c>
      <c r="Y79" s="5">
        <f t="shared" si="0"/>
        <v>6</v>
      </c>
      <c r="Z79" s="10">
        <v>45342</v>
      </c>
      <c r="AA79" s="5">
        <f t="shared" si="1"/>
        <v>12</v>
      </c>
      <c r="AB79" s="5" t="s">
        <v>689</v>
      </c>
      <c r="AC79" s="13">
        <v>8348.5499999999993</v>
      </c>
      <c r="AD79" s="10">
        <v>45350</v>
      </c>
      <c r="AE79" s="12">
        <f t="shared" si="2"/>
        <v>9</v>
      </c>
      <c r="AF79" s="12"/>
      <c r="AG79" s="14">
        <v>4500471078</v>
      </c>
      <c r="AH79" s="14"/>
      <c r="AI79" s="10">
        <v>45352</v>
      </c>
      <c r="AJ79" s="10">
        <v>45352</v>
      </c>
      <c r="AK79" s="10" t="str">
        <f t="shared" si="7"/>
        <v>EN TIEMPO</v>
      </c>
      <c r="AL79" s="15">
        <f t="shared" si="8"/>
        <v>3</v>
      </c>
      <c r="AM79" s="5" t="s">
        <v>690</v>
      </c>
      <c r="AN79" s="5" t="s">
        <v>691</v>
      </c>
      <c r="AO79" s="5" t="s">
        <v>692</v>
      </c>
      <c r="AP79" s="10">
        <v>45359</v>
      </c>
      <c r="AQ79" s="5">
        <f t="shared" ca="1" si="10"/>
        <v>27</v>
      </c>
      <c r="AR79" s="5" t="s">
        <v>143</v>
      </c>
      <c r="AS79" s="5">
        <f t="shared" ca="1" si="11"/>
        <v>720</v>
      </c>
      <c r="AT79" s="5"/>
      <c r="AU79" s="5"/>
      <c r="AV79" s="5"/>
      <c r="AW79" s="5"/>
      <c r="AX79" s="5"/>
      <c r="AY79" s="5"/>
      <c r="AZ79" s="5"/>
      <c r="BA79" s="5"/>
      <c r="BB79" s="5"/>
      <c r="BC79" s="138"/>
    </row>
    <row r="80" spans="1:55" ht="15.75" customHeight="1" x14ac:dyDescent="0.3">
      <c r="A80" s="16">
        <v>252424</v>
      </c>
      <c r="B80" s="17" t="s">
        <v>59</v>
      </c>
      <c r="C80" s="17" t="s">
        <v>6</v>
      </c>
      <c r="D80" s="5" t="s">
        <v>127</v>
      </c>
      <c r="E80" s="17" t="s">
        <v>189</v>
      </c>
      <c r="F80" s="17" t="s">
        <v>693</v>
      </c>
      <c r="G80" s="5" t="s">
        <v>246</v>
      </c>
      <c r="H80" s="5" t="s">
        <v>694</v>
      </c>
      <c r="I80" s="5" t="s">
        <v>695</v>
      </c>
      <c r="J80" s="5" t="s">
        <v>696</v>
      </c>
      <c r="K80" s="5">
        <v>14697</v>
      </c>
      <c r="L80" s="5">
        <v>15000</v>
      </c>
      <c r="M80" s="5" t="s">
        <v>697</v>
      </c>
      <c r="N80" s="10" t="s">
        <v>127</v>
      </c>
      <c r="O80" s="5" t="s">
        <v>687</v>
      </c>
      <c r="P80" s="10">
        <v>45334</v>
      </c>
      <c r="Q80" s="10" t="s">
        <v>137</v>
      </c>
      <c r="R80" s="10"/>
      <c r="S80" s="10"/>
      <c r="T80" s="11"/>
      <c r="U80" s="12"/>
      <c r="V80" s="5" t="s">
        <v>698</v>
      </c>
      <c r="W80" s="5"/>
      <c r="X80" s="10">
        <v>45326</v>
      </c>
      <c r="Y80" s="5">
        <f t="shared" si="0"/>
        <v>9</v>
      </c>
      <c r="Z80" s="10">
        <v>45342</v>
      </c>
      <c r="AA80" s="5">
        <f t="shared" si="1"/>
        <v>9</v>
      </c>
      <c r="AB80" s="5" t="s">
        <v>699</v>
      </c>
      <c r="AC80" s="13">
        <v>6127.32</v>
      </c>
      <c r="AD80" s="10">
        <v>45354</v>
      </c>
      <c r="AE80" s="12">
        <f t="shared" si="2"/>
        <v>13</v>
      </c>
      <c r="AF80" s="12"/>
      <c r="AG80" s="14">
        <v>4500471077</v>
      </c>
      <c r="AH80" s="14"/>
      <c r="AI80" s="10">
        <v>45377</v>
      </c>
      <c r="AJ80" s="10">
        <v>45377</v>
      </c>
      <c r="AK80" s="10" t="str">
        <f t="shared" si="7"/>
        <v>EN TIEMPO</v>
      </c>
      <c r="AL80" s="15">
        <f t="shared" si="8"/>
        <v>24</v>
      </c>
      <c r="AM80" s="5" t="s">
        <v>700</v>
      </c>
      <c r="AN80" s="5" t="s">
        <v>701</v>
      </c>
      <c r="AO80" s="5" t="s">
        <v>702</v>
      </c>
      <c r="AP80" s="10">
        <v>45378</v>
      </c>
      <c r="AQ80" s="5">
        <f t="shared" ca="1" si="10"/>
        <v>52</v>
      </c>
      <c r="AR80" s="5" t="s">
        <v>143</v>
      </c>
      <c r="AS80" s="5">
        <f t="shared" ca="1" si="11"/>
        <v>720</v>
      </c>
      <c r="AT80" s="5"/>
      <c r="AU80" s="5"/>
      <c r="AV80" s="5"/>
      <c r="AW80" s="5"/>
      <c r="AX80" s="5"/>
      <c r="AY80" s="5"/>
      <c r="AZ80" s="5"/>
      <c r="BA80" s="5"/>
      <c r="BB80" s="5"/>
      <c r="BC80" s="138"/>
    </row>
    <row r="81" spans="1:55" ht="15.75" customHeight="1" x14ac:dyDescent="0.3">
      <c r="A81" s="16">
        <v>252524</v>
      </c>
      <c r="B81" s="5" t="s">
        <v>59</v>
      </c>
      <c r="C81" s="5" t="s">
        <v>144</v>
      </c>
      <c r="D81" s="5" t="s">
        <v>127</v>
      </c>
      <c r="E81" s="5" t="s">
        <v>124</v>
      </c>
      <c r="F81" s="5" t="s">
        <v>39</v>
      </c>
      <c r="G81" s="5"/>
      <c r="H81" s="5" t="s">
        <v>694</v>
      </c>
      <c r="I81" s="5" t="s">
        <v>703</v>
      </c>
      <c r="J81" s="5" t="s">
        <v>704</v>
      </c>
      <c r="K81" s="5">
        <v>15000</v>
      </c>
      <c r="L81" s="5">
        <v>20000</v>
      </c>
      <c r="M81" s="5" t="s">
        <v>705</v>
      </c>
      <c r="N81" s="10" t="s">
        <v>127</v>
      </c>
      <c r="O81" s="5" t="s">
        <v>687</v>
      </c>
      <c r="P81" s="10">
        <v>45335</v>
      </c>
      <c r="Q81" s="10" t="s">
        <v>137</v>
      </c>
      <c r="R81" s="10"/>
      <c r="S81" s="10"/>
      <c r="T81" s="11"/>
      <c r="U81" s="12"/>
      <c r="V81" s="5" t="s">
        <v>706</v>
      </c>
      <c r="W81" s="5"/>
      <c r="X81" s="10">
        <v>45326</v>
      </c>
      <c r="Y81" s="5">
        <f t="shared" si="0"/>
        <v>10</v>
      </c>
      <c r="Z81" s="10">
        <v>45342</v>
      </c>
      <c r="AA81" s="5">
        <f t="shared" si="1"/>
        <v>8</v>
      </c>
      <c r="AB81" s="5" t="s">
        <v>707</v>
      </c>
      <c r="AC81" s="13">
        <v>4863.0200000000004</v>
      </c>
      <c r="AD81" s="10">
        <v>45411</v>
      </c>
      <c r="AE81" s="12">
        <f t="shared" si="2"/>
        <v>70</v>
      </c>
      <c r="AF81" s="12"/>
      <c r="AG81" s="14">
        <v>4500484125</v>
      </c>
      <c r="AH81" s="14"/>
      <c r="AI81" s="10">
        <v>45415</v>
      </c>
      <c r="AJ81" s="10">
        <v>45415</v>
      </c>
      <c r="AK81" s="10" t="str">
        <f t="shared" si="7"/>
        <v>EN TIEMPO</v>
      </c>
      <c r="AL81" s="15">
        <f t="shared" si="8"/>
        <v>5</v>
      </c>
      <c r="AM81" s="5" t="s">
        <v>708</v>
      </c>
      <c r="AN81" s="5" t="s">
        <v>709</v>
      </c>
      <c r="AO81" s="5" t="s">
        <v>710</v>
      </c>
      <c r="AP81" s="10">
        <v>45421</v>
      </c>
      <c r="AQ81" s="5">
        <f t="shared" ca="1" si="10"/>
        <v>90</v>
      </c>
      <c r="AR81" s="5" t="s">
        <v>143</v>
      </c>
      <c r="AS81" s="5">
        <f t="shared" ca="1" si="11"/>
        <v>720</v>
      </c>
      <c r="AT81" s="5"/>
      <c r="AU81" s="5"/>
      <c r="AV81" s="5"/>
      <c r="AW81" s="5"/>
      <c r="AX81" s="5"/>
      <c r="AY81" s="5"/>
      <c r="AZ81" s="5"/>
      <c r="BA81" s="5"/>
      <c r="BB81" s="5"/>
      <c r="BC81" s="138"/>
    </row>
    <row r="82" spans="1:55" ht="15.75" customHeight="1" x14ac:dyDescent="0.3">
      <c r="A82" s="137">
        <v>252624</v>
      </c>
      <c r="B82" s="5" t="s">
        <v>60</v>
      </c>
      <c r="C82" s="5" t="s">
        <v>711</v>
      </c>
      <c r="D82" s="5" t="s">
        <v>127</v>
      </c>
      <c r="E82" s="5" t="s">
        <v>124</v>
      </c>
      <c r="F82" s="5" t="s">
        <v>40</v>
      </c>
      <c r="G82" s="5" t="s">
        <v>125</v>
      </c>
      <c r="H82" s="5" t="s">
        <v>125</v>
      </c>
      <c r="I82" s="5" t="s">
        <v>125</v>
      </c>
      <c r="J82" s="5" t="s">
        <v>125</v>
      </c>
      <c r="K82" s="5" t="s">
        <v>125</v>
      </c>
      <c r="L82" s="5" t="s">
        <v>125</v>
      </c>
      <c r="M82" s="5" t="s">
        <v>125</v>
      </c>
      <c r="N82" s="10" t="s">
        <v>127</v>
      </c>
      <c r="O82" s="5" t="s">
        <v>635</v>
      </c>
      <c r="P82" s="10">
        <v>45335</v>
      </c>
      <c r="Q82" s="10" t="s">
        <v>137</v>
      </c>
      <c r="R82" s="10"/>
      <c r="S82" s="10"/>
      <c r="T82" s="11"/>
      <c r="U82" s="12"/>
      <c r="V82" s="5" t="s">
        <v>712</v>
      </c>
      <c r="W82" s="5"/>
      <c r="X82" s="10">
        <v>45326</v>
      </c>
      <c r="Y82" s="5">
        <f t="shared" si="0"/>
        <v>10</v>
      </c>
      <c r="Z82" s="10">
        <v>45335</v>
      </c>
      <c r="AA82" s="5">
        <f t="shared" si="1"/>
        <v>1</v>
      </c>
      <c r="AB82" s="5" t="s">
        <v>713</v>
      </c>
      <c r="AC82" s="13">
        <v>9808.42</v>
      </c>
      <c r="AD82" s="10"/>
      <c r="AE82" s="12" t="str">
        <f t="shared" si="2"/>
        <v/>
      </c>
      <c r="AF82" s="12"/>
      <c r="AG82" s="5"/>
      <c r="AH82" s="5"/>
      <c r="AI82" s="10"/>
      <c r="AJ82" s="10"/>
      <c r="AK82" s="10" t="str">
        <f t="shared" si="7"/>
        <v/>
      </c>
      <c r="AL82" s="15" t="str">
        <f t="shared" si="8"/>
        <v/>
      </c>
      <c r="AM82" s="5"/>
      <c r="AN82" s="5"/>
      <c r="AO82" s="5"/>
      <c r="AP82" s="10"/>
      <c r="AQ82" s="5">
        <f t="shared" ca="1" si="10"/>
        <v>720</v>
      </c>
      <c r="AR82" s="5" t="s">
        <v>129</v>
      </c>
      <c r="AS82" s="5">
        <f t="shared" ca="1" si="11"/>
        <v>720</v>
      </c>
      <c r="AT82" s="5"/>
      <c r="AU82" s="5"/>
      <c r="AV82" s="5"/>
      <c r="AW82" s="5"/>
      <c r="AX82" s="5"/>
      <c r="AY82" s="5"/>
      <c r="AZ82" s="5"/>
      <c r="BA82" s="5"/>
      <c r="BB82" s="5"/>
      <c r="BC82" s="138"/>
    </row>
    <row r="83" spans="1:55" ht="15.75" customHeight="1" x14ac:dyDescent="0.3">
      <c r="A83" s="137">
        <v>252724</v>
      </c>
      <c r="B83" s="5" t="s">
        <v>60</v>
      </c>
      <c r="C83" s="5" t="s">
        <v>714</v>
      </c>
      <c r="D83" s="5" t="s">
        <v>127</v>
      </c>
      <c r="E83" s="5" t="s">
        <v>124</v>
      </c>
      <c r="F83" s="5" t="s">
        <v>40</v>
      </c>
      <c r="G83" s="5" t="s">
        <v>125</v>
      </c>
      <c r="H83" s="5" t="s">
        <v>125</v>
      </c>
      <c r="I83" s="5" t="s">
        <v>125</v>
      </c>
      <c r="J83" s="5" t="s">
        <v>125</v>
      </c>
      <c r="K83" s="5" t="s">
        <v>125</v>
      </c>
      <c r="L83" s="5" t="s">
        <v>125</v>
      </c>
      <c r="M83" s="5" t="s">
        <v>125</v>
      </c>
      <c r="N83" s="10" t="s">
        <v>127</v>
      </c>
      <c r="O83" s="5" t="s">
        <v>635</v>
      </c>
      <c r="P83" s="10">
        <v>45335</v>
      </c>
      <c r="Q83" s="10" t="s">
        <v>137</v>
      </c>
      <c r="R83" s="10"/>
      <c r="S83" s="10"/>
      <c r="T83" s="11"/>
      <c r="U83" s="12"/>
      <c r="V83" s="5" t="s">
        <v>715</v>
      </c>
      <c r="W83" s="5"/>
      <c r="X83" s="10">
        <v>45326</v>
      </c>
      <c r="Y83" s="5">
        <f t="shared" si="0"/>
        <v>10</v>
      </c>
      <c r="Z83" s="10">
        <v>45335</v>
      </c>
      <c r="AA83" s="5">
        <f t="shared" si="1"/>
        <v>1</v>
      </c>
      <c r="AB83" s="5" t="s">
        <v>716</v>
      </c>
      <c r="AC83" s="13">
        <v>9808.42</v>
      </c>
      <c r="AD83" s="10"/>
      <c r="AE83" s="12" t="str">
        <f t="shared" si="2"/>
        <v/>
      </c>
      <c r="AF83" s="12"/>
      <c r="AG83" s="5"/>
      <c r="AH83" s="5"/>
      <c r="AI83" s="10"/>
      <c r="AJ83" s="10"/>
      <c r="AK83" s="10" t="str">
        <f t="shared" si="7"/>
        <v/>
      </c>
      <c r="AL83" s="15" t="str">
        <f t="shared" si="8"/>
        <v/>
      </c>
      <c r="AM83" s="5"/>
      <c r="AN83" s="5"/>
      <c r="AO83" s="5"/>
      <c r="AP83" s="10"/>
      <c r="AQ83" s="5">
        <f t="shared" ca="1" si="10"/>
        <v>720</v>
      </c>
      <c r="AR83" s="5" t="s">
        <v>129</v>
      </c>
      <c r="AS83" s="5">
        <f t="shared" ca="1" si="11"/>
        <v>720</v>
      </c>
      <c r="AT83" s="5"/>
      <c r="AU83" s="5"/>
      <c r="AV83" s="5"/>
      <c r="AW83" s="5"/>
      <c r="AX83" s="5"/>
      <c r="AY83" s="5"/>
      <c r="AZ83" s="5"/>
      <c r="BA83" s="5"/>
      <c r="BB83" s="5"/>
      <c r="BC83" s="138"/>
    </row>
    <row r="84" spans="1:55" ht="15.75" customHeight="1" x14ac:dyDescent="0.3">
      <c r="A84" s="137">
        <v>252824</v>
      </c>
      <c r="B84" s="5" t="s">
        <v>60</v>
      </c>
      <c r="C84" s="5" t="s">
        <v>714</v>
      </c>
      <c r="D84" s="5" t="s">
        <v>127</v>
      </c>
      <c r="E84" s="5" t="s">
        <v>124</v>
      </c>
      <c r="F84" s="5" t="s">
        <v>40</v>
      </c>
      <c r="G84" s="5" t="s">
        <v>125</v>
      </c>
      <c r="H84" s="5" t="s">
        <v>125</v>
      </c>
      <c r="I84" s="5" t="s">
        <v>125</v>
      </c>
      <c r="J84" s="5" t="s">
        <v>125</v>
      </c>
      <c r="K84" s="5" t="s">
        <v>125</v>
      </c>
      <c r="L84" s="5" t="s">
        <v>125</v>
      </c>
      <c r="M84" s="5" t="s">
        <v>125</v>
      </c>
      <c r="N84" s="10" t="s">
        <v>127</v>
      </c>
      <c r="O84" s="5" t="s">
        <v>635</v>
      </c>
      <c r="P84" s="10">
        <v>45335</v>
      </c>
      <c r="Q84" s="10" t="s">
        <v>137</v>
      </c>
      <c r="R84" s="10"/>
      <c r="S84" s="10"/>
      <c r="T84" s="11"/>
      <c r="U84" s="12"/>
      <c r="V84" s="5" t="s">
        <v>717</v>
      </c>
      <c r="W84" s="5"/>
      <c r="X84" s="10">
        <v>45326</v>
      </c>
      <c r="Y84" s="5">
        <f t="shared" si="0"/>
        <v>10</v>
      </c>
      <c r="Z84" s="10">
        <v>45335</v>
      </c>
      <c r="AA84" s="5">
        <f t="shared" si="1"/>
        <v>1</v>
      </c>
      <c r="AB84" s="5" t="s">
        <v>718</v>
      </c>
      <c r="AC84" s="13">
        <v>9808.42</v>
      </c>
      <c r="AD84" s="10"/>
      <c r="AE84" s="12" t="str">
        <f t="shared" si="2"/>
        <v/>
      </c>
      <c r="AF84" s="12"/>
      <c r="AG84" s="5"/>
      <c r="AH84" s="5"/>
      <c r="AI84" s="10"/>
      <c r="AJ84" s="10"/>
      <c r="AK84" s="10" t="str">
        <f t="shared" si="7"/>
        <v/>
      </c>
      <c r="AL84" s="15" t="str">
        <f t="shared" si="8"/>
        <v/>
      </c>
      <c r="AM84" s="5"/>
      <c r="AN84" s="5"/>
      <c r="AO84" s="5"/>
      <c r="AP84" s="10"/>
      <c r="AQ84" s="5">
        <f t="shared" ca="1" si="10"/>
        <v>720</v>
      </c>
      <c r="AR84" s="5" t="s">
        <v>129</v>
      </c>
      <c r="AS84" s="5">
        <f t="shared" ca="1" si="11"/>
        <v>720</v>
      </c>
      <c r="AT84" s="5"/>
      <c r="AU84" s="5"/>
      <c r="AV84" s="5"/>
      <c r="AW84" s="5"/>
      <c r="AX84" s="5"/>
      <c r="AY84" s="5"/>
      <c r="AZ84" s="5"/>
      <c r="BA84" s="5"/>
      <c r="BB84" s="5"/>
      <c r="BC84" s="138"/>
    </row>
    <row r="85" spans="1:55" ht="15.75" customHeight="1" x14ac:dyDescent="0.3">
      <c r="A85" s="137">
        <v>252924</v>
      </c>
      <c r="B85" s="5" t="s">
        <v>60</v>
      </c>
      <c r="C85" s="5" t="s">
        <v>711</v>
      </c>
      <c r="D85" s="5" t="s">
        <v>127</v>
      </c>
      <c r="E85" s="5" t="s">
        <v>124</v>
      </c>
      <c r="F85" s="5" t="s">
        <v>40</v>
      </c>
      <c r="G85" s="5" t="s">
        <v>125</v>
      </c>
      <c r="H85" s="5" t="s">
        <v>125</v>
      </c>
      <c r="I85" s="5" t="s">
        <v>125</v>
      </c>
      <c r="J85" s="5" t="s">
        <v>125</v>
      </c>
      <c r="K85" s="5" t="s">
        <v>125</v>
      </c>
      <c r="L85" s="5" t="s">
        <v>125</v>
      </c>
      <c r="M85" s="5" t="s">
        <v>125</v>
      </c>
      <c r="N85" s="10" t="s">
        <v>127</v>
      </c>
      <c r="O85" s="5" t="s">
        <v>635</v>
      </c>
      <c r="P85" s="10">
        <v>45335</v>
      </c>
      <c r="Q85" s="10" t="s">
        <v>137</v>
      </c>
      <c r="R85" s="10"/>
      <c r="S85" s="10"/>
      <c r="T85" s="11"/>
      <c r="U85" s="12"/>
      <c r="V85" s="5" t="s">
        <v>719</v>
      </c>
      <c r="W85" s="5"/>
      <c r="X85" s="10">
        <v>45326</v>
      </c>
      <c r="Y85" s="5">
        <f t="shared" si="0"/>
        <v>10</v>
      </c>
      <c r="Z85" s="10">
        <v>45335</v>
      </c>
      <c r="AA85" s="5">
        <f t="shared" si="1"/>
        <v>1</v>
      </c>
      <c r="AB85" s="5" t="s">
        <v>720</v>
      </c>
      <c r="AC85" s="13">
        <v>9808.42</v>
      </c>
      <c r="AD85" s="10"/>
      <c r="AE85" s="12" t="str">
        <f t="shared" si="2"/>
        <v/>
      </c>
      <c r="AF85" s="12"/>
      <c r="AG85" s="5"/>
      <c r="AH85" s="5"/>
      <c r="AI85" s="10"/>
      <c r="AJ85" s="10"/>
      <c r="AK85" s="10" t="str">
        <f t="shared" si="7"/>
        <v/>
      </c>
      <c r="AL85" s="15" t="str">
        <f t="shared" si="8"/>
        <v/>
      </c>
      <c r="AM85" s="5"/>
      <c r="AN85" s="5"/>
      <c r="AO85" s="5"/>
      <c r="AP85" s="10"/>
      <c r="AQ85" s="5">
        <f t="shared" ca="1" si="10"/>
        <v>720</v>
      </c>
      <c r="AR85" s="5" t="s">
        <v>129</v>
      </c>
      <c r="AS85" s="5">
        <f t="shared" ca="1" si="11"/>
        <v>720</v>
      </c>
      <c r="AT85" s="5"/>
      <c r="AU85" s="5"/>
      <c r="AV85" s="5"/>
      <c r="AW85" s="5"/>
      <c r="AX85" s="5"/>
      <c r="AY85" s="5"/>
      <c r="AZ85" s="5"/>
      <c r="BA85" s="5"/>
      <c r="BB85" s="5"/>
      <c r="BC85" s="138"/>
    </row>
    <row r="86" spans="1:55" ht="15.75" customHeight="1" x14ac:dyDescent="0.3">
      <c r="A86" s="137">
        <v>253024</v>
      </c>
      <c r="B86" s="5" t="s">
        <v>60</v>
      </c>
      <c r="C86" s="5" t="s">
        <v>714</v>
      </c>
      <c r="D86" s="5" t="s">
        <v>127</v>
      </c>
      <c r="E86" s="5" t="s">
        <v>124</v>
      </c>
      <c r="F86" s="5" t="s">
        <v>40</v>
      </c>
      <c r="G86" s="5" t="s">
        <v>125</v>
      </c>
      <c r="H86" s="5" t="s">
        <v>125</v>
      </c>
      <c r="I86" s="5" t="s">
        <v>125</v>
      </c>
      <c r="J86" s="5" t="s">
        <v>125</v>
      </c>
      <c r="K86" s="5" t="s">
        <v>125</v>
      </c>
      <c r="L86" s="5" t="s">
        <v>125</v>
      </c>
      <c r="M86" s="5" t="s">
        <v>125</v>
      </c>
      <c r="N86" s="10" t="s">
        <v>127</v>
      </c>
      <c r="O86" s="5" t="s">
        <v>635</v>
      </c>
      <c r="P86" s="10">
        <v>45335</v>
      </c>
      <c r="Q86" s="10" t="s">
        <v>137</v>
      </c>
      <c r="R86" s="10"/>
      <c r="S86" s="10"/>
      <c r="T86" s="11"/>
      <c r="U86" s="12"/>
      <c r="V86" s="5" t="s">
        <v>721</v>
      </c>
      <c r="W86" s="5"/>
      <c r="X86" s="10">
        <v>45326</v>
      </c>
      <c r="Y86" s="5">
        <f t="shared" si="0"/>
        <v>10</v>
      </c>
      <c r="Z86" s="10">
        <v>45335</v>
      </c>
      <c r="AA86" s="5">
        <f t="shared" si="1"/>
        <v>1</v>
      </c>
      <c r="AB86" s="5" t="s">
        <v>722</v>
      </c>
      <c r="AC86" s="13">
        <v>9808.42</v>
      </c>
      <c r="AD86" s="10"/>
      <c r="AE86" s="12" t="str">
        <f t="shared" si="2"/>
        <v/>
      </c>
      <c r="AF86" s="12"/>
      <c r="AG86" s="5"/>
      <c r="AH86" s="5"/>
      <c r="AI86" s="10"/>
      <c r="AJ86" s="10"/>
      <c r="AK86" s="10" t="str">
        <f t="shared" si="7"/>
        <v/>
      </c>
      <c r="AL86" s="15" t="str">
        <f t="shared" si="8"/>
        <v/>
      </c>
      <c r="AM86" s="5"/>
      <c r="AN86" s="5"/>
      <c r="AO86" s="5"/>
      <c r="AP86" s="10"/>
      <c r="AQ86" s="5">
        <f t="shared" ca="1" si="10"/>
        <v>720</v>
      </c>
      <c r="AR86" s="5" t="s">
        <v>129</v>
      </c>
      <c r="AS86" s="5">
        <f t="shared" ca="1" si="11"/>
        <v>720</v>
      </c>
      <c r="AT86" s="5"/>
      <c r="AU86" s="5"/>
      <c r="AV86" s="5"/>
      <c r="AW86" s="5"/>
      <c r="AX86" s="5"/>
      <c r="AY86" s="5"/>
      <c r="AZ86" s="5"/>
      <c r="BA86" s="5"/>
      <c r="BB86" s="5"/>
      <c r="BC86" s="138"/>
    </row>
    <row r="87" spans="1:55" ht="15.75" customHeight="1" x14ac:dyDescent="0.3">
      <c r="A87" s="137">
        <v>253124</v>
      </c>
      <c r="B87" s="5" t="s">
        <v>60</v>
      </c>
      <c r="C87" s="5" t="s">
        <v>714</v>
      </c>
      <c r="D87" s="5" t="s">
        <v>127</v>
      </c>
      <c r="E87" s="5" t="s">
        <v>124</v>
      </c>
      <c r="F87" s="5" t="s">
        <v>40</v>
      </c>
      <c r="G87" s="5" t="s">
        <v>125</v>
      </c>
      <c r="H87" s="5" t="s">
        <v>125</v>
      </c>
      <c r="I87" s="5" t="s">
        <v>125</v>
      </c>
      <c r="J87" s="5" t="s">
        <v>125</v>
      </c>
      <c r="K87" s="5" t="s">
        <v>125</v>
      </c>
      <c r="L87" s="5" t="s">
        <v>125</v>
      </c>
      <c r="M87" s="5" t="s">
        <v>125</v>
      </c>
      <c r="N87" s="10" t="s">
        <v>127</v>
      </c>
      <c r="O87" s="5" t="s">
        <v>635</v>
      </c>
      <c r="P87" s="10">
        <v>45335</v>
      </c>
      <c r="Q87" s="10" t="s">
        <v>137</v>
      </c>
      <c r="R87" s="10"/>
      <c r="S87" s="10"/>
      <c r="T87" s="11"/>
      <c r="U87" s="12"/>
      <c r="V87" s="5" t="s">
        <v>723</v>
      </c>
      <c r="W87" s="5"/>
      <c r="X87" s="10">
        <v>45326</v>
      </c>
      <c r="Y87" s="5">
        <f t="shared" si="0"/>
        <v>10</v>
      </c>
      <c r="Z87" s="10">
        <v>45335</v>
      </c>
      <c r="AA87" s="5">
        <f t="shared" si="1"/>
        <v>1</v>
      </c>
      <c r="AB87" s="5" t="s">
        <v>724</v>
      </c>
      <c r="AC87" s="13">
        <v>9808.42</v>
      </c>
      <c r="AD87" s="10"/>
      <c r="AE87" s="12" t="str">
        <f t="shared" si="2"/>
        <v/>
      </c>
      <c r="AF87" s="12"/>
      <c r="AG87" s="5"/>
      <c r="AH87" s="5"/>
      <c r="AI87" s="10"/>
      <c r="AJ87" s="10"/>
      <c r="AK87" s="10" t="str">
        <f t="shared" si="7"/>
        <v/>
      </c>
      <c r="AL87" s="15" t="str">
        <f t="shared" si="8"/>
        <v/>
      </c>
      <c r="AM87" s="5"/>
      <c r="AN87" s="5"/>
      <c r="AO87" s="5"/>
      <c r="AP87" s="10"/>
      <c r="AQ87" s="5">
        <f t="shared" ca="1" si="10"/>
        <v>720</v>
      </c>
      <c r="AR87" s="5" t="s">
        <v>129</v>
      </c>
      <c r="AS87" s="5">
        <f t="shared" ca="1" si="11"/>
        <v>720</v>
      </c>
      <c r="AT87" s="5"/>
      <c r="AU87" s="5"/>
      <c r="AV87" s="5"/>
      <c r="AW87" s="5"/>
      <c r="AX87" s="5"/>
      <c r="AY87" s="5"/>
      <c r="AZ87" s="5"/>
      <c r="BA87" s="5"/>
      <c r="BB87" s="5"/>
      <c r="BC87" s="138"/>
    </row>
    <row r="88" spans="1:55" ht="15.75" customHeight="1" x14ac:dyDescent="0.3">
      <c r="A88" s="137">
        <v>253224</v>
      </c>
      <c r="B88" s="5" t="s">
        <v>60</v>
      </c>
      <c r="C88" s="5" t="s">
        <v>144</v>
      </c>
      <c r="D88" s="5" t="s">
        <v>123</v>
      </c>
      <c r="E88" s="5" t="s">
        <v>124</v>
      </c>
      <c r="F88" s="5" t="s">
        <v>40</v>
      </c>
      <c r="G88" s="5" t="s">
        <v>725</v>
      </c>
      <c r="H88" s="5" t="s">
        <v>726</v>
      </c>
      <c r="I88" s="5">
        <v>6220960</v>
      </c>
      <c r="J88" s="5" t="s">
        <v>727</v>
      </c>
      <c r="K88" s="5"/>
      <c r="L88" s="5">
        <v>9000</v>
      </c>
      <c r="M88" s="5"/>
      <c r="N88" s="10" t="s">
        <v>127</v>
      </c>
      <c r="O88" s="5" t="s">
        <v>728</v>
      </c>
      <c r="P88" s="10"/>
      <c r="Q88" s="10"/>
      <c r="R88" s="10"/>
      <c r="S88" s="10"/>
      <c r="T88" s="11"/>
      <c r="U88" s="12"/>
      <c r="V88" s="5"/>
      <c r="W88" s="5"/>
      <c r="X88" s="10">
        <v>45328</v>
      </c>
      <c r="Y88" s="5" t="str">
        <f t="shared" si="0"/>
        <v>POR EVALUAR</v>
      </c>
      <c r="Z88" s="10"/>
      <c r="AA88" s="5" t="str">
        <f t="shared" si="1"/>
        <v>POR COTIZAR</v>
      </c>
      <c r="AB88" s="5"/>
      <c r="AC88" s="13"/>
      <c r="AD88" s="10"/>
      <c r="AE88" s="12" t="str">
        <f t="shared" si="2"/>
        <v/>
      </c>
      <c r="AF88" s="12"/>
      <c r="AG88" s="5"/>
      <c r="AH88" s="5"/>
      <c r="AI88" s="10"/>
      <c r="AJ88" s="10"/>
      <c r="AK88" s="10" t="str">
        <f t="shared" si="7"/>
        <v/>
      </c>
      <c r="AL88" s="15" t="str">
        <f t="shared" si="8"/>
        <v/>
      </c>
      <c r="AM88" s="5"/>
      <c r="AN88" s="5"/>
      <c r="AO88" s="5"/>
      <c r="AP88" s="10"/>
      <c r="AQ88" s="5">
        <f t="shared" ca="1" si="10"/>
        <v>718</v>
      </c>
      <c r="AR88" s="5" t="s">
        <v>129</v>
      </c>
      <c r="AS88" s="5">
        <f t="shared" ca="1" si="11"/>
        <v>718</v>
      </c>
      <c r="AT88" s="5"/>
      <c r="AU88" s="5"/>
      <c r="AV88" s="5"/>
      <c r="AW88" s="5"/>
      <c r="AX88" s="5"/>
      <c r="AY88" s="5"/>
      <c r="AZ88" s="5"/>
      <c r="BA88" s="5"/>
      <c r="BB88" s="5"/>
      <c r="BC88" s="138"/>
    </row>
    <row r="89" spans="1:55" ht="15.75" customHeight="1" x14ac:dyDescent="0.3">
      <c r="A89" s="137">
        <v>253324</v>
      </c>
      <c r="B89" s="5" t="s">
        <v>60</v>
      </c>
      <c r="C89" s="5" t="s">
        <v>144</v>
      </c>
      <c r="D89" s="5" t="s">
        <v>123</v>
      </c>
      <c r="E89" s="5" t="s">
        <v>124</v>
      </c>
      <c r="F89" s="5" t="s">
        <v>40</v>
      </c>
      <c r="G89" s="5" t="s">
        <v>581</v>
      </c>
      <c r="H89" s="5" t="s">
        <v>729</v>
      </c>
      <c r="I89" s="5">
        <v>6220960</v>
      </c>
      <c r="J89" s="5" t="s">
        <v>730</v>
      </c>
      <c r="K89" s="5"/>
      <c r="L89" s="5">
        <v>9000</v>
      </c>
      <c r="M89" s="5">
        <v>101111916</v>
      </c>
      <c r="N89" s="10" t="s">
        <v>127</v>
      </c>
      <c r="O89" s="5" t="s">
        <v>728</v>
      </c>
      <c r="P89" s="10">
        <v>45334</v>
      </c>
      <c r="Q89" s="10" t="s">
        <v>137</v>
      </c>
      <c r="R89" s="10"/>
      <c r="S89" s="10"/>
      <c r="T89" s="11"/>
      <c r="U89" s="12"/>
      <c r="V89" s="5" t="s">
        <v>731</v>
      </c>
      <c r="W89" s="5"/>
      <c r="X89" s="10">
        <v>45328</v>
      </c>
      <c r="Y89" s="5">
        <f t="shared" si="0"/>
        <v>7</v>
      </c>
      <c r="Z89" s="10">
        <v>45342</v>
      </c>
      <c r="AA89" s="5">
        <f t="shared" si="1"/>
        <v>9</v>
      </c>
      <c r="AB89" s="5" t="s">
        <v>732</v>
      </c>
      <c r="AC89" s="13">
        <v>3300.43</v>
      </c>
      <c r="AD89" s="10">
        <v>45343</v>
      </c>
      <c r="AE89" s="12">
        <f t="shared" si="2"/>
        <v>2</v>
      </c>
      <c r="AF89" s="12"/>
      <c r="AG89" s="14">
        <v>4400549980</v>
      </c>
      <c r="AH89" s="14"/>
      <c r="AI89" s="10">
        <v>45344</v>
      </c>
      <c r="AJ89" s="10">
        <v>45344</v>
      </c>
      <c r="AK89" s="10" t="str">
        <f t="shared" si="7"/>
        <v>EN TIEMPO</v>
      </c>
      <c r="AL89" s="15">
        <f t="shared" si="8"/>
        <v>2</v>
      </c>
      <c r="AM89" s="5" t="s">
        <v>733</v>
      </c>
      <c r="AN89" s="5" t="s">
        <v>734</v>
      </c>
      <c r="AO89" s="5" t="s">
        <v>735</v>
      </c>
      <c r="AP89" s="10">
        <v>45351</v>
      </c>
      <c r="AQ89" s="5">
        <f t="shared" ca="1" si="10"/>
        <v>17</v>
      </c>
      <c r="AR89" s="5" t="s">
        <v>143</v>
      </c>
      <c r="AS89" s="5">
        <f t="shared" ca="1" si="11"/>
        <v>718</v>
      </c>
      <c r="AT89" s="5"/>
      <c r="AU89" s="5"/>
      <c r="AV89" s="5"/>
      <c r="AW89" s="5"/>
      <c r="AX89" s="5"/>
      <c r="AY89" s="5"/>
      <c r="AZ89" s="5"/>
      <c r="BA89" s="5"/>
      <c r="BB89" s="5"/>
      <c r="BC89" s="138"/>
    </row>
    <row r="90" spans="1:55" ht="15.75" customHeight="1" x14ac:dyDescent="0.3">
      <c r="A90" s="137">
        <v>253424</v>
      </c>
      <c r="B90" s="5" t="s">
        <v>60</v>
      </c>
      <c r="C90" s="5" t="s">
        <v>172</v>
      </c>
      <c r="D90" s="5" t="s">
        <v>127</v>
      </c>
      <c r="E90" s="5" t="s">
        <v>124</v>
      </c>
      <c r="F90" s="5" t="s">
        <v>40</v>
      </c>
      <c r="G90" s="5"/>
      <c r="H90" s="5"/>
      <c r="I90" s="5">
        <v>61125284</v>
      </c>
      <c r="J90" s="5" t="s">
        <v>736</v>
      </c>
      <c r="K90" s="5"/>
      <c r="L90" s="5">
        <v>14000</v>
      </c>
      <c r="M90" s="5"/>
      <c r="N90" s="10" t="s">
        <v>127</v>
      </c>
      <c r="O90" s="5" t="s">
        <v>728</v>
      </c>
      <c r="P90" s="10">
        <v>45330</v>
      </c>
      <c r="Q90" s="10" t="s">
        <v>137</v>
      </c>
      <c r="R90" s="10"/>
      <c r="S90" s="10"/>
      <c r="T90" s="11"/>
      <c r="U90" s="12"/>
      <c r="V90" s="5" t="s">
        <v>737</v>
      </c>
      <c r="W90" s="5"/>
      <c r="X90" s="10">
        <v>45328</v>
      </c>
      <c r="Y90" s="5">
        <f t="shared" si="0"/>
        <v>3</v>
      </c>
      <c r="Z90" s="10">
        <v>45342</v>
      </c>
      <c r="AA90" s="5">
        <f t="shared" si="1"/>
        <v>13</v>
      </c>
      <c r="AB90" s="5" t="s">
        <v>738</v>
      </c>
      <c r="AC90" s="13">
        <v>3092.87</v>
      </c>
      <c r="AD90" s="10">
        <v>45343</v>
      </c>
      <c r="AE90" s="12">
        <f t="shared" si="2"/>
        <v>2</v>
      </c>
      <c r="AF90" s="12"/>
      <c r="AG90" s="14">
        <v>4400550226</v>
      </c>
      <c r="AH90" s="14"/>
      <c r="AI90" s="10">
        <v>45344</v>
      </c>
      <c r="AJ90" s="10">
        <v>45344</v>
      </c>
      <c r="AK90" s="10" t="str">
        <f t="shared" si="7"/>
        <v>EN TIEMPO</v>
      </c>
      <c r="AL90" s="15">
        <f t="shared" si="8"/>
        <v>2</v>
      </c>
      <c r="AM90" s="5" t="s">
        <v>739</v>
      </c>
      <c r="AN90" s="5" t="s">
        <v>740</v>
      </c>
      <c r="AO90" s="5" t="s">
        <v>741</v>
      </c>
      <c r="AP90" s="10">
        <v>45359</v>
      </c>
      <c r="AQ90" s="5">
        <f t="shared" ca="1" si="10"/>
        <v>17</v>
      </c>
      <c r="AR90" s="5" t="s">
        <v>143</v>
      </c>
      <c r="AS90" s="5">
        <f t="shared" ca="1" si="11"/>
        <v>718</v>
      </c>
      <c r="AT90" s="5"/>
      <c r="AU90" s="5"/>
      <c r="AV90" s="5"/>
      <c r="AW90" s="5"/>
      <c r="AX90" s="5"/>
      <c r="AY90" s="5"/>
      <c r="AZ90" s="5"/>
      <c r="BA90" s="5"/>
      <c r="BB90" s="5"/>
      <c r="BC90" s="138"/>
    </row>
    <row r="91" spans="1:55" ht="15.75" customHeight="1" x14ac:dyDescent="0.3">
      <c r="A91" s="137">
        <v>253524</v>
      </c>
      <c r="B91" s="5" t="s">
        <v>60</v>
      </c>
      <c r="C91" s="5" t="s">
        <v>172</v>
      </c>
      <c r="D91" s="5" t="s">
        <v>127</v>
      </c>
      <c r="E91" s="5" t="s">
        <v>124</v>
      </c>
      <c r="F91" s="5" t="s">
        <v>40</v>
      </c>
      <c r="G91" s="5"/>
      <c r="H91" s="5"/>
      <c r="I91" s="5">
        <v>61125284</v>
      </c>
      <c r="J91" s="5" t="s">
        <v>742</v>
      </c>
      <c r="K91" s="5"/>
      <c r="L91" s="5">
        <v>14000</v>
      </c>
      <c r="M91" s="5"/>
      <c r="N91" s="10" t="s">
        <v>127</v>
      </c>
      <c r="O91" s="5" t="s">
        <v>728</v>
      </c>
      <c r="P91" s="10">
        <v>45330</v>
      </c>
      <c r="Q91" s="10" t="s">
        <v>137</v>
      </c>
      <c r="R91" s="10"/>
      <c r="S91" s="10"/>
      <c r="T91" s="11"/>
      <c r="U91" s="12"/>
      <c r="V91" s="5" t="s">
        <v>737</v>
      </c>
      <c r="W91" s="5"/>
      <c r="X91" s="10">
        <v>45328</v>
      </c>
      <c r="Y91" s="5">
        <f t="shared" si="0"/>
        <v>3</v>
      </c>
      <c r="Z91" s="10">
        <v>45342</v>
      </c>
      <c r="AA91" s="5">
        <f t="shared" si="1"/>
        <v>13</v>
      </c>
      <c r="AB91" s="5" t="s">
        <v>743</v>
      </c>
      <c r="AC91" s="13">
        <v>3092.87</v>
      </c>
      <c r="AD91" s="10">
        <v>45343</v>
      </c>
      <c r="AE91" s="12">
        <f t="shared" si="2"/>
        <v>2</v>
      </c>
      <c r="AF91" s="12"/>
      <c r="AG91" s="14">
        <v>4400550227</v>
      </c>
      <c r="AH91" s="14"/>
      <c r="AI91" s="10">
        <v>45344</v>
      </c>
      <c r="AJ91" s="10">
        <v>45344</v>
      </c>
      <c r="AK91" s="10" t="str">
        <f t="shared" si="7"/>
        <v>EN TIEMPO</v>
      </c>
      <c r="AL91" s="15">
        <f t="shared" si="8"/>
        <v>2</v>
      </c>
      <c r="AM91" s="5" t="s">
        <v>744</v>
      </c>
      <c r="AN91" s="5" t="s">
        <v>745</v>
      </c>
      <c r="AO91" s="5" t="s">
        <v>746</v>
      </c>
      <c r="AP91" s="10">
        <v>45359</v>
      </c>
      <c r="AQ91" s="5">
        <f t="shared" ca="1" si="10"/>
        <v>17</v>
      </c>
      <c r="AR91" s="5" t="s">
        <v>143</v>
      </c>
      <c r="AS91" s="5">
        <f t="shared" ca="1" si="11"/>
        <v>718</v>
      </c>
      <c r="AT91" s="5"/>
      <c r="AU91" s="5"/>
      <c r="AV91" s="5"/>
      <c r="AW91" s="5"/>
      <c r="AX91" s="5"/>
      <c r="AY91" s="5"/>
      <c r="AZ91" s="5"/>
      <c r="BA91" s="5"/>
      <c r="BB91" s="5"/>
      <c r="BC91" s="138"/>
    </row>
    <row r="92" spans="1:55" ht="15.75" customHeight="1" x14ac:dyDescent="0.3">
      <c r="A92" s="137">
        <v>253624</v>
      </c>
      <c r="B92" s="5" t="s">
        <v>60</v>
      </c>
      <c r="C92" s="5" t="s">
        <v>6</v>
      </c>
      <c r="D92" s="5" t="s">
        <v>123</v>
      </c>
      <c r="E92" s="5" t="s">
        <v>189</v>
      </c>
      <c r="F92" s="5" t="s">
        <v>1</v>
      </c>
      <c r="G92" s="5" t="s">
        <v>210</v>
      </c>
      <c r="H92" s="5" t="s">
        <v>747</v>
      </c>
      <c r="I92" s="5" t="s">
        <v>311</v>
      </c>
      <c r="J92" s="5" t="s">
        <v>748</v>
      </c>
      <c r="K92" s="5"/>
      <c r="L92" s="5">
        <v>12000</v>
      </c>
      <c r="M92" s="5">
        <v>101107833</v>
      </c>
      <c r="N92" s="10" t="s">
        <v>127</v>
      </c>
      <c r="O92" s="5" t="s">
        <v>728</v>
      </c>
      <c r="P92" s="10">
        <v>45330</v>
      </c>
      <c r="Q92" s="10" t="s">
        <v>137</v>
      </c>
      <c r="R92" s="10"/>
      <c r="S92" s="10"/>
      <c r="T92" s="11"/>
      <c r="U92" s="12"/>
      <c r="V92" s="5" t="s">
        <v>749</v>
      </c>
      <c r="W92" s="5"/>
      <c r="X92" s="10">
        <v>45328</v>
      </c>
      <c r="Y92" s="5">
        <f t="shared" si="0"/>
        <v>3</v>
      </c>
      <c r="Z92" s="10">
        <v>45342</v>
      </c>
      <c r="AA92" s="5">
        <f t="shared" si="1"/>
        <v>13</v>
      </c>
      <c r="AB92" s="5" t="s">
        <v>750</v>
      </c>
      <c r="AC92" s="13">
        <v>2303.2399999999998</v>
      </c>
      <c r="AD92" s="10">
        <v>45344</v>
      </c>
      <c r="AE92" s="12">
        <f t="shared" si="2"/>
        <v>3</v>
      </c>
      <c r="AF92" s="12"/>
      <c r="AG92" s="14">
        <v>4400549639</v>
      </c>
      <c r="AH92" s="14"/>
      <c r="AI92" s="10">
        <v>45362</v>
      </c>
      <c r="AJ92" s="10">
        <v>45362</v>
      </c>
      <c r="AK92" s="10" t="str">
        <f t="shared" si="7"/>
        <v>EN TIEMPO</v>
      </c>
      <c r="AL92" s="15">
        <f t="shared" si="8"/>
        <v>19</v>
      </c>
      <c r="AM92" s="5" t="s">
        <v>751</v>
      </c>
      <c r="AN92" s="5" t="s">
        <v>752</v>
      </c>
      <c r="AO92" s="5" t="s">
        <v>753</v>
      </c>
      <c r="AP92" s="10">
        <v>45366</v>
      </c>
      <c r="AQ92" s="5">
        <f t="shared" ca="1" si="10"/>
        <v>35</v>
      </c>
      <c r="AR92" s="5" t="s">
        <v>143</v>
      </c>
      <c r="AS92" s="5">
        <f t="shared" ca="1" si="11"/>
        <v>718</v>
      </c>
      <c r="AT92" s="5"/>
      <c r="AU92" s="5"/>
      <c r="AV92" s="5"/>
      <c r="AW92" s="5"/>
      <c r="AX92" s="5"/>
      <c r="AY92" s="5"/>
      <c r="AZ92" s="5"/>
      <c r="BA92" s="5"/>
      <c r="BB92" s="5"/>
      <c r="BC92" s="138"/>
    </row>
    <row r="93" spans="1:55" ht="15.75" customHeight="1" x14ac:dyDescent="0.3">
      <c r="A93" s="137">
        <v>253724</v>
      </c>
      <c r="B93" s="5" t="s">
        <v>60</v>
      </c>
      <c r="C93" s="5" t="s">
        <v>144</v>
      </c>
      <c r="D93" s="5" t="s">
        <v>123</v>
      </c>
      <c r="E93" s="5" t="s">
        <v>124</v>
      </c>
      <c r="F93" s="5" t="s">
        <v>40</v>
      </c>
      <c r="G93" s="5" t="s">
        <v>725</v>
      </c>
      <c r="H93" s="5" t="s">
        <v>726</v>
      </c>
      <c r="I93" s="5">
        <v>6220960</v>
      </c>
      <c r="J93" s="5"/>
      <c r="K93" s="5"/>
      <c r="L93" s="5">
        <v>9000</v>
      </c>
      <c r="M93" s="5">
        <v>101073480</v>
      </c>
      <c r="N93" s="10" t="s">
        <v>127</v>
      </c>
      <c r="O93" s="5" t="s">
        <v>728</v>
      </c>
      <c r="P93" s="10">
        <v>45329</v>
      </c>
      <c r="Q93" s="10" t="s">
        <v>137</v>
      </c>
      <c r="R93" s="10"/>
      <c r="S93" s="10"/>
      <c r="T93" s="11"/>
      <c r="U93" s="12"/>
      <c r="V93" s="5" t="s">
        <v>754</v>
      </c>
      <c r="W93" s="5"/>
      <c r="X93" s="10">
        <v>45328</v>
      </c>
      <c r="Y93" s="5">
        <f t="shared" si="0"/>
        <v>2</v>
      </c>
      <c r="Z93" s="10">
        <v>45342</v>
      </c>
      <c r="AA93" s="5">
        <f t="shared" si="1"/>
        <v>14</v>
      </c>
      <c r="AB93" s="5" t="s">
        <v>755</v>
      </c>
      <c r="AC93" s="13">
        <v>3300.43</v>
      </c>
      <c r="AD93" s="10">
        <v>45344</v>
      </c>
      <c r="AE93" s="12">
        <f t="shared" si="2"/>
        <v>3</v>
      </c>
      <c r="AF93" s="12"/>
      <c r="AG93" s="14">
        <v>4400550650</v>
      </c>
      <c r="AH93" s="14"/>
      <c r="AI93" s="10">
        <v>45362</v>
      </c>
      <c r="AJ93" s="10">
        <v>45362</v>
      </c>
      <c r="AK93" s="10" t="str">
        <f t="shared" si="7"/>
        <v>EN TIEMPO</v>
      </c>
      <c r="AL93" s="15">
        <f t="shared" si="8"/>
        <v>19</v>
      </c>
      <c r="AM93" s="5" t="s">
        <v>756</v>
      </c>
      <c r="AN93" s="5" t="s">
        <v>757</v>
      </c>
      <c r="AO93" s="5" t="s">
        <v>758</v>
      </c>
      <c r="AP93" s="10">
        <v>45366</v>
      </c>
      <c r="AQ93" s="5">
        <f t="shared" ca="1" si="10"/>
        <v>35</v>
      </c>
      <c r="AR93" s="5" t="s">
        <v>143</v>
      </c>
      <c r="AS93" s="5">
        <f t="shared" ca="1" si="11"/>
        <v>718</v>
      </c>
      <c r="AT93" s="5"/>
      <c r="AU93" s="5"/>
      <c r="AV93" s="5"/>
      <c r="AW93" s="5"/>
      <c r="AX93" s="5"/>
      <c r="AY93" s="5"/>
      <c r="AZ93" s="5"/>
      <c r="BA93" s="5"/>
      <c r="BB93" s="5"/>
      <c r="BC93" s="138"/>
    </row>
    <row r="94" spans="1:55" ht="15.75" customHeight="1" x14ac:dyDescent="0.3">
      <c r="A94" s="137">
        <v>253824</v>
      </c>
      <c r="B94" s="5" t="s">
        <v>60</v>
      </c>
      <c r="C94" s="5" t="s">
        <v>144</v>
      </c>
      <c r="D94" s="5" t="s">
        <v>123</v>
      </c>
      <c r="E94" s="5" t="s">
        <v>124</v>
      </c>
      <c r="F94" s="5" t="s">
        <v>40</v>
      </c>
      <c r="G94" s="5" t="s">
        <v>759</v>
      </c>
      <c r="H94" s="5" t="s">
        <v>729</v>
      </c>
      <c r="I94" s="5">
        <v>6220960</v>
      </c>
      <c r="J94" s="5"/>
      <c r="K94" s="5"/>
      <c r="L94" s="5">
        <v>9000</v>
      </c>
      <c r="M94" s="5">
        <v>101096320</v>
      </c>
      <c r="N94" s="10" t="s">
        <v>127</v>
      </c>
      <c r="O94" s="5" t="s">
        <v>728</v>
      </c>
      <c r="P94" s="10">
        <v>45329</v>
      </c>
      <c r="Q94" s="10" t="s">
        <v>137</v>
      </c>
      <c r="R94" s="10"/>
      <c r="S94" s="10"/>
      <c r="T94" s="11"/>
      <c r="U94" s="12"/>
      <c r="V94" s="5" t="s">
        <v>760</v>
      </c>
      <c r="W94" s="5"/>
      <c r="X94" s="10">
        <v>45328</v>
      </c>
      <c r="Y94" s="5">
        <f t="shared" si="0"/>
        <v>2</v>
      </c>
      <c r="Z94" s="10">
        <v>45342</v>
      </c>
      <c r="AA94" s="5">
        <f t="shared" si="1"/>
        <v>14</v>
      </c>
      <c r="AB94" s="5" t="s">
        <v>761</v>
      </c>
      <c r="AC94" s="13">
        <v>3300.43</v>
      </c>
      <c r="AD94" s="10">
        <v>45343</v>
      </c>
      <c r="AE94" s="12">
        <f t="shared" si="2"/>
        <v>2</v>
      </c>
      <c r="AF94" s="12"/>
      <c r="AG94" s="14">
        <v>4400550651</v>
      </c>
      <c r="AH94" s="14"/>
      <c r="AI94" s="10">
        <v>45344</v>
      </c>
      <c r="AJ94" s="10">
        <v>45344</v>
      </c>
      <c r="AK94" s="10" t="str">
        <f t="shared" si="7"/>
        <v>EN TIEMPO</v>
      </c>
      <c r="AL94" s="15">
        <f t="shared" si="8"/>
        <v>2</v>
      </c>
      <c r="AM94" s="5" t="s">
        <v>762</v>
      </c>
      <c r="AN94" s="5" t="s">
        <v>763</v>
      </c>
      <c r="AO94" s="5" t="s">
        <v>764</v>
      </c>
      <c r="AP94" s="10">
        <v>45359</v>
      </c>
      <c r="AQ94" s="5">
        <f t="shared" ca="1" si="10"/>
        <v>17</v>
      </c>
      <c r="AR94" s="5" t="s">
        <v>143</v>
      </c>
      <c r="AS94" s="5">
        <f t="shared" ca="1" si="11"/>
        <v>718</v>
      </c>
      <c r="AT94" s="5"/>
      <c r="AU94" s="5"/>
      <c r="AV94" s="5"/>
      <c r="AW94" s="5"/>
      <c r="AX94" s="5"/>
      <c r="AY94" s="5"/>
      <c r="AZ94" s="5"/>
      <c r="BA94" s="5"/>
      <c r="BB94" s="5"/>
      <c r="BC94" s="138"/>
    </row>
    <row r="95" spans="1:55" ht="15.75" customHeight="1" x14ac:dyDescent="0.3">
      <c r="A95" s="137">
        <v>253924</v>
      </c>
      <c r="B95" s="5" t="s">
        <v>60</v>
      </c>
      <c r="C95" s="5" t="s">
        <v>144</v>
      </c>
      <c r="D95" s="5" t="s">
        <v>123</v>
      </c>
      <c r="E95" s="5" t="s">
        <v>124</v>
      </c>
      <c r="F95" s="5" t="s">
        <v>40</v>
      </c>
      <c r="G95" s="5" t="s">
        <v>581</v>
      </c>
      <c r="H95" s="5" t="s">
        <v>765</v>
      </c>
      <c r="I95" s="5">
        <v>6220960</v>
      </c>
      <c r="J95" s="5" t="s">
        <v>766</v>
      </c>
      <c r="K95" s="5"/>
      <c r="L95" s="5">
        <v>9000</v>
      </c>
      <c r="M95" s="5">
        <v>101104970</v>
      </c>
      <c r="N95" s="10" t="s">
        <v>127</v>
      </c>
      <c r="O95" s="5" t="s">
        <v>728</v>
      </c>
      <c r="P95" s="10">
        <v>45329</v>
      </c>
      <c r="Q95" s="10" t="s">
        <v>137</v>
      </c>
      <c r="R95" s="10"/>
      <c r="S95" s="10"/>
      <c r="T95" s="11"/>
      <c r="U95" s="12"/>
      <c r="V95" s="5" t="s">
        <v>767</v>
      </c>
      <c r="W95" s="5"/>
      <c r="X95" s="10">
        <v>45328</v>
      </c>
      <c r="Y95" s="5">
        <f t="shared" si="0"/>
        <v>2</v>
      </c>
      <c r="Z95" s="10">
        <v>45342</v>
      </c>
      <c r="AA95" s="5">
        <f t="shared" si="1"/>
        <v>14</v>
      </c>
      <c r="AB95" s="5" t="s">
        <v>768</v>
      </c>
      <c r="AC95" s="13">
        <v>3300.43</v>
      </c>
      <c r="AD95" s="10">
        <v>45343</v>
      </c>
      <c r="AE95" s="12">
        <f t="shared" si="2"/>
        <v>2</v>
      </c>
      <c r="AF95" s="12"/>
      <c r="AG95" s="14">
        <v>4400549643</v>
      </c>
      <c r="AH95" s="14"/>
      <c r="AI95" s="10">
        <v>45352</v>
      </c>
      <c r="AJ95" s="10">
        <v>45352</v>
      </c>
      <c r="AK95" s="10" t="str">
        <f t="shared" si="7"/>
        <v>EN TIEMPO</v>
      </c>
      <c r="AL95" s="15">
        <f t="shared" si="8"/>
        <v>10</v>
      </c>
      <c r="AM95" s="5" t="s">
        <v>769</v>
      </c>
      <c r="AN95" s="5" t="s">
        <v>770</v>
      </c>
      <c r="AO95" s="5" t="s">
        <v>771</v>
      </c>
      <c r="AP95" s="10">
        <v>45373</v>
      </c>
      <c r="AQ95" s="5">
        <f t="shared" ca="1" si="10"/>
        <v>25</v>
      </c>
      <c r="AR95" s="5" t="s">
        <v>143</v>
      </c>
      <c r="AS95" s="5">
        <f t="shared" ca="1" si="11"/>
        <v>718</v>
      </c>
      <c r="AT95" s="5"/>
      <c r="AU95" s="5"/>
      <c r="AV95" s="5"/>
      <c r="AW95" s="5"/>
      <c r="AX95" s="5"/>
      <c r="AY95" s="5"/>
      <c r="AZ95" s="5"/>
      <c r="BA95" s="5"/>
      <c r="BB95" s="5"/>
      <c r="BC95" s="138"/>
    </row>
    <row r="96" spans="1:55" ht="15.75" customHeight="1" x14ac:dyDescent="0.3">
      <c r="A96" s="137">
        <v>254024</v>
      </c>
      <c r="B96" s="5" t="s">
        <v>60</v>
      </c>
      <c r="C96" s="5" t="s">
        <v>144</v>
      </c>
      <c r="D96" s="5" t="s">
        <v>123</v>
      </c>
      <c r="E96" s="5" t="s">
        <v>124</v>
      </c>
      <c r="F96" s="5" t="s">
        <v>40</v>
      </c>
      <c r="G96" s="5" t="s">
        <v>725</v>
      </c>
      <c r="H96" s="5" t="s">
        <v>726</v>
      </c>
      <c r="I96" s="5">
        <v>6220960</v>
      </c>
      <c r="J96" s="5" t="s">
        <v>772</v>
      </c>
      <c r="K96" s="5"/>
      <c r="L96" s="5">
        <v>9000</v>
      </c>
      <c r="M96" s="5"/>
      <c r="N96" s="10" t="s">
        <v>127</v>
      </c>
      <c r="O96" s="5" t="s">
        <v>728</v>
      </c>
      <c r="P96" s="10"/>
      <c r="Q96" s="10"/>
      <c r="R96" s="10"/>
      <c r="S96" s="10"/>
      <c r="T96" s="11"/>
      <c r="U96" s="12"/>
      <c r="V96" s="5"/>
      <c r="W96" s="5"/>
      <c r="X96" s="10">
        <v>45328</v>
      </c>
      <c r="Y96" s="5" t="str">
        <f t="shared" si="0"/>
        <v>POR EVALUAR</v>
      </c>
      <c r="Z96" s="10"/>
      <c r="AA96" s="5" t="str">
        <f t="shared" si="1"/>
        <v>POR COTIZAR</v>
      </c>
      <c r="AB96" s="5"/>
      <c r="AC96" s="13"/>
      <c r="AD96" s="10"/>
      <c r="AE96" s="12" t="str">
        <f t="shared" si="2"/>
        <v/>
      </c>
      <c r="AF96" s="12"/>
      <c r="AG96" s="5"/>
      <c r="AH96" s="5"/>
      <c r="AI96" s="10"/>
      <c r="AJ96" s="10"/>
      <c r="AK96" s="10" t="str">
        <f t="shared" si="7"/>
        <v/>
      </c>
      <c r="AL96" s="15" t="str">
        <f t="shared" si="8"/>
        <v/>
      </c>
      <c r="AM96" s="5"/>
      <c r="AN96" s="5"/>
      <c r="AO96" s="5"/>
      <c r="AP96" s="10"/>
      <c r="AQ96" s="5">
        <f t="shared" ca="1" si="10"/>
        <v>718</v>
      </c>
      <c r="AR96" s="5" t="s">
        <v>129</v>
      </c>
      <c r="AS96" s="5">
        <f t="shared" ca="1" si="11"/>
        <v>718</v>
      </c>
      <c r="AT96" s="5"/>
      <c r="AU96" s="5"/>
      <c r="AV96" s="5"/>
      <c r="AW96" s="5"/>
      <c r="AX96" s="5"/>
      <c r="AY96" s="5"/>
      <c r="AZ96" s="5"/>
      <c r="BA96" s="5"/>
      <c r="BB96" s="5"/>
      <c r="BC96" s="138"/>
    </row>
    <row r="97" spans="1:55" ht="15.75" customHeight="1" x14ac:dyDescent="0.3">
      <c r="A97" s="16">
        <v>254124</v>
      </c>
      <c r="B97" s="17" t="s">
        <v>60</v>
      </c>
      <c r="C97" s="17" t="s">
        <v>134</v>
      </c>
      <c r="D97" s="19" t="s">
        <v>123</v>
      </c>
      <c r="E97" s="17" t="s">
        <v>124</v>
      </c>
      <c r="F97" s="17" t="s">
        <v>38</v>
      </c>
      <c r="G97" s="17"/>
      <c r="H97" s="17" t="s">
        <v>550</v>
      </c>
      <c r="I97" s="17" t="s">
        <v>773</v>
      </c>
      <c r="J97" s="17" t="s">
        <v>774</v>
      </c>
      <c r="K97" s="19"/>
      <c r="L97" s="19">
        <v>12000</v>
      </c>
      <c r="M97" s="17">
        <v>101115731</v>
      </c>
      <c r="N97" s="10" t="s">
        <v>127</v>
      </c>
      <c r="O97" s="5" t="s">
        <v>775</v>
      </c>
      <c r="P97" s="10">
        <v>45341</v>
      </c>
      <c r="Q97" s="10" t="s">
        <v>137</v>
      </c>
      <c r="R97" s="10"/>
      <c r="S97" s="10"/>
      <c r="T97" s="11"/>
      <c r="U97" s="12"/>
      <c r="V97" s="5" t="s">
        <v>776</v>
      </c>
      <c r="W97" s="5"/>
      <c r="X97" s="10">
        <v>45328</v>
      </c>
      <c r="Y97" s="5">
        <f t="shared" si="0"/>
        <v>14</v>
      </c>
      <c r="Z97" s="10">
        <v>45343</v>
      </c>
      <c r="AA97" s="5">
        <f t="shared" si="1"/>
        <v>3</v>
      </c>
      <c r="AB97" s="5" t="s">
        <v>777</v>
      </c>
      <c r="AC97" s="13">
        <v>40108.68</v>
      </c>
      <c r="AD97" s="10">
        <v>45344</v>
      </c>
      <c r="AE97" s="12">
        <f t="shared" si="2"/>
        <v>2</v>
      </c>
      <c r="AF97" s="12"/>
      <c r="AG97" s="14">
        <v>4400550667</v>
      </c>
      <c r="AH97" s="14"/>
      <c r="AI97" s="10">
        <v>45426</v>
      </c>
      <c r="AJ97" s="10">
        <v>45426</v>
      </c>
      <c r="AK97" s="10" t="str">
        <f t="shared" si="7"/>
        <v>EN TIEMPO</v>
      </c>
      <c r="AL97" s="15">
        <f t="shared" si="8"/>
        <v>83</v>
      </c>
      <c r="AM97" s="5" t="s">
        <v>778</v>
      </c>
      <c r="AN97" s="5" t="s">
        <v>779</v>
      </c>
      <c r="AO97" s="5" t="s">
        <v>780</v>
      </c>
      <c r="AP97" s="10">
        <v>45429</v>
      </c>
      <c r="AQ97" s="5">
        <f t="shared" ca="1" si="10"/>
        <v>99</v>
      </c>
      <c r="AR97" s="5" t="s">
        <v>143</v>
      </c>
      <c r="AS97" s="5">
        <f t="shared" ca="1" si="11"/>
        <v>718</v>
      </c>
      <c r="AT97" s="5"/>
      <c r="AU97" s="5"/>
      <c r="AV97" s="5"/>
      <c r="AW97" s="5"/>
      <c r="AX97" s="5"/>
      <c r="AY97" s="5"/>
      <c r="AZ97" s="5"/>
      <c r="BA97" s="5"/>
      <c r="BB97" s="5"/>
      <c r="BC97" s="138"/>
    </row>
    <row r="98" spans="1:55" ht="15.75" customHeight="1" x14ac:dyDescent="0.3">
      <c r="A98" s="137">
        <v>254224</v>
      </c>
      <c r="B98" s="5" t="s">
        <v>60</v>
      </c>
      <c r="C98" s="5" t="s">
        <v>8</v>
      </c>
      <c r="D98" s="5" t="s">
        <v>123</v>
      </c>
      <c r="E98" s="5" t="s">
        <v>189</v>
      </c>
      <c r="F98" s="120" t="s">
        <v>44</v>
      </c>
      <c r="G98" s="5" t="s">
        <v>210</v>
      </c>
      <c r="H98" s="5" t="s">
        <v>781</v>
      </c>
      <c r="I98" s="5" t="s">
        <v>782</v>
      </c>
      <c r="J98" s="5" t="s">
        <v>783</v>
      </c>
      <c r="K98" s="5" t="s">
        <v>125</v>
      </c>
      <c r="L98" s="5">
        <v>30000</v>
      </c>
      <c r="M98" s="5">
        <v>100963719</v>
      </c>
      <c r="N98" s="10" t="s">
        <v>127</v>
      </c>
      <c r="O98" s="5" t="s">
        <v>775</v>
      </c>
      <c r="P98" s="10">
        <v>45329</v>
      </c>
      <c r="Q98" s="10" t="s">
        <v>137</v>
      </c>
      <c r="R98" s="10"/>
      <c r="S98" s="10"/>
      <c r="T98" s="11"/>
      <c r="U98" s="12"/>
      <c r="V98" s="5" t="s">
        <v>784</v>
      </c>
      <c r="W98" s="5"/>
      <c r="X98" s="10">
        <v>45328</v>
      </c>
      <c r="Y98" s="5">
        <f t="shared" si="0"/>
        <v>2</v>
      </c>
      <c r="Z98" s="10">
        <v>45343</v>
      </c>
      <c r="AA98" s="5">
        <f t="shared" si="1"/>
        <v>15</v>
      </c>
      <c r="AB98" s="5" t="s">
        <v>785</v>
      </c>
      <c r="AC98" s="13">
        <v>17787.23</v>
      </c>
      <c r="AD98" s="10">
        <v>45344</v>
      </c>
      <c r="AE98" s="12">
        <f t="shared" si="2"/>
        <v>2</v>
      </c>
      <c r="AF98" s="12"/>
      <c r="AG98" s="14">
        <v>4400549645</v>
      </c>
      <c r="AH98" s="14"/>
      <c r="AI98" s="10">
        <v>45377</v>
      </c>
      <c r="AJ98" s="10">
        <v>45377</v>
      </c>
      <c r="AK98" s="10" t="str">
        <f t="shared" si="7"/>
        <v>EN TIEMPO</v>
      </c>
      <c r="AL98" s="15">
        <f t="shared" si="8"/>
        <v>34</v>
      </c>
      <c r="AM98" s="5" t="s">
        <v>786</v>
      </c>
      <c r="AN98" s="5" t="s">
        <v>787</v>
      </c>
      <c r="AO98" s="5" t="s">
        <v>788</v>
      </c>
      <c r="AP98" s="10">
        <v>45385</v>
      </c>
      <c r="AQ98" s="5">
        <f t="shared" ca="1" si="10"/>
        <v>50</v>
      </c>
      <c r="AR98" s="5" t="s">
        <v>143</v>
      </c>
      <c r="AS98" s="5">
        <f t="shared" ca="1" si="11"/>
        <v>718</v>
      </c>
      <c r="AT98" s="5"/>
      <c r="AU98" s="5"/>
      <c r="AV98" s="5"/>
      <c r="AW98" s="5"/>
      <c r="AX98" s="5"/>
      <c r="AY98" s="5"/>
      <c r="AZ98" s="5"/>
      <c r="BA98" s="5"/>
      <c r="BB98" s="5"/>
      <c r="BC98" s="138"/>
    </row>
    <row r="99" spans="1:55" ht="15.75" customHeight="1" x14ac:dyDescent="0.3">
      <c r="A99" s="22">
        <v>254324</v>
      </c>
      <c r="B99" s="5" t="s">
        <v>60</v>
      </c>
      <c r="C99" s="5" t="s">
        <v>263</v>
      </c>
      <c r="D99" s="5" t="s">
        <v>123</v>
      </c>
      <c r="E99" s="5" t="s">
        <v>189</v>
      </c>
      <c r="F99" s="5" t="s">
        <v>1</v>
      </c>
      <c r="G99" s="5" t="s">
        <v>246</v>
      </c>
      <c r="H99" s="5" t="s">
        <v>789</v>
      </c>
      <c r="I99" s="5" t="s">
        <v>311</v>
      </c>
      <c r="J99" s="5" t="s">
        <v>790</v>
      </c>
      <c r="K99" s="5"/>
      <c r="L99" s="5">
        <v>12000</v>
      </c>
      <c r="M99" s="5">
        <v>101096974</v>
      </c>
      <c r="N99" s="10" t="s">
        <v>127</v>
      </c>
      <c r="O99" s="5" t="s">
        <v>775</v>
      </c>
      <c r="P99" s="10">
        <v>45330</v>
      </c>
      <c r="Q99" s="10" t="s">
        <v>137</v>
      </c>
      <c r="R99" s="10"/>
      <c r="S99" s="10"/>
      <c r="T99" s="11"/>
      <c r="U99" s="12"/>
      <c r="V99" s="5" t="s">
        <v>791</v>
      </c>
      <c r="W99" s="5"/>
      <c r="X99" s="10">
        <v>45328</v>
      </c>
      <c r="Y99" s="5">
        <f t="shared" si="0"/>
        <v>3</v>
      </c>
      <c r="Z99" s="10">
        <v>45343</v>
      </c>
      <c r="AA99" s="5">
        <f t="shared" si="1"/>
        <v>14</v>
      </c>
      <c r="AB99" s="5" t="s">
        <v>792</v>
      </c>
      <c r="AC99" s="13">
        <v>2303.2399999999998</v>
      </c>
      <c r="AD99" s="10">
        <v>45344</v>
      </c>
      <c r="AE99" s="12">
        <f t="shared" si="2"/>
        <v>2</v>
      </c>
      <c r="AF99" s="12"/>
      <c r="AG99" s="14">
        <v>4400550657</v>
      </c>
      <c r="AH99" s="14"/>
      <c r="AI99" s="10">
        <v>45366</v>
      </c>
      <c r="AJ99" s="10">
        <v>45366</v>
      </c>
      <c r="AK99" s="10" t="str">
        <f t="shared" si="7"/>
        <v>EN TIEMPO</v>
      </c>
      <c r="AL99" s="15">
        <f t="shared" si="8"/>
        <v>23</v>
      </c>
      <c r="AM99" s="5" t="s">
        <v>793</v>
      </c>
      <c r="AN99" s="5" t="s">
        <v>794</v>
      </c>
      <c r="AO99" s="5" t="s">
        <v>795</v>
      </c>
      <c r="AP99" s="10">
        <v>45373</v>
      </c>
      <c r="AQ99" s="5">
        <f t="shared" ca="1" si="10"/>
        <v>39</v>
      </c>
      <c r="AR99" s="5" t="s">
        <v>143</v>
      </c>
      <c r="AS99" s="5">
        <f t="shared" ca="1" si="11"/>
        <v>718</v>
      </c>
      <c r="AT99" s="5"/>
      <c r="AU99" s="5"/>
      <c r="AV99" s="5"/>
      <c r="AW99" s="5"/>
      <c r="AX99" s="5"/>
      <c r="AY99" s="5"/>
      <c r="AZ99" s="5"/>
      <c r="BA99" s="5"/>
      <c r="BB99" s="5"/>
      <c r="BC99" s="138"/>
    </row>
    <row r="100" spans="1:55" ht="15.75" customHeight="1" x14ac:dyDescent="0.3">
      <c r="A100" s="22">
        <v>254424</v>
      </c>
      <c r="B100" s="5" t="s">
        <v>60</v>
      </c>
      <c r="C100" s="5" t="s">
        <v>263</v>
      </c>
      <c r="D100" s="5" t="s">
        <v>123</v>
      </c>
      <c r="E100" s="5" t="s">
        <v>189</v>
      </c>
      <c r="F100" s="5" t="s">
        <v>1</v>
      </c>
      <c r="G100" s="5" t="s">
        <v>210</v>
      </c>
      <c r="H100" s="5" t="s">
        <v>796</v>
      </c>
      <c r="I100" s="5" t="s">
        <v>311</v>
      </c>
      <c r="J100" s="5" t="s">
        <v>797</v>
      </c>
      <c r="K100" s="5"/>
      <c r="L100" s="5">
        <v>12000</v>
      </c>
      <c r="M100" s="5">
        <v>101092992</v>
      </c>
      <c r="N100" s="10" t="s">
        <v>127</v>
      </c>
      <c r="O100" s="5" t="s">
        <v>775</v>
      </c>
      <c r="P100" s="10">
        <v>45330</v>
      </c>
      <c r="Q100" s="10" t="s">
        <v>137</v>
      </c>
      <c r="R100" s="10"/>
      <c r="S100" s="10"/>
      <c r="T100" s="11"/>
      <c r="U100" s="12"/>
      <c r="V100" s="5" t="s">
        <v>798</v>
      </c>
      <c r="W100" s="5"/>
      <c r="X100" s="10">
        <v>45328</v>
      </c>
      <c r="Y100" s="5">
        <f t="shared" si="0"/>
        <v>3</v>
      </c>
      <c r="Z100" s="10">
        <v>45343</v>
      </c>
      <c r="AA100" s="5">
        <f t="shared" si="1"/>
        <v>14</v>
      </c>
      <c r="AB100" s="5" t="s">
        <v>799</v>
      </c>
      <c r="AC100" s="13">
        <v>2753.14</v>
      </c>
      <c r="AD100" s="10">
        <v>45344</v>
      </c>
      <c r="AE100" s="12">
        <f t="shared" si="2"/>
        <v>2</v>
      </c>
      <c r="AF100" s="12"/>
      <c r="AG100" s="14">
        <v>4400550655</v>
      </c>
      <c r="AH100" s="14"/>
      <c r="AI100" s="10">
        <v>45362</v>
      </c>
      <c r="AJ100" s="10">
        <v>45362</v>
      </c>
      <c r="AK100" s="10" t="str">
        <f t="shared" si="7"/>
        <v>EN TIEMPO</v>
      </c>
      <c r="AL100" s="15">
        <f t="shared" si="8"/>
        <v>19</v>
      </c>
      <c r="AM100" s="5" t="s">
        <v>800</v>
      </c>
      <c r="AN100" s="5" t="s">
        <v>801</v>
      </c>
      <c r="AO100" s="5" t="s">
        <v>802</v>
      </c>
      <c r="AP100" s="10">
        <v>45366</v>
      </c>
      <c r="AQ100" s="5">
        <f t="shared" ref="AQ100:AQ131" ca="1" si="12">IF(AJ100="",TODAY()-X100+1,AJ100-X100+1)</f>
        <v>35</v>
      </c>
      <c r="AR100" s="5" t="s">
        <v>143</v>
      </c>
      <c r="AS100" s="5">
        <f t="shared" ca="1" si="11"/>
        <v>718</v>
      </c>
      <c r="AT100" s="5"/>
      <c r="AU100" s="5"/>
      <c r="AV100" s="5"/>
      <c r="AW100" s="5"/>
      <c r="AX100" s="5"/>
      <c r="AY100" s="5"/>
      <c r="AZ100" s="5"/>
      <c r="BA100" s="5"/>
      <c r="BB100" s="5"/>
      <c r="BC100" s="138"/>
    </row>
    <row r="101" spans="1:55" ht="15.75" customHeight="1" x14ac:dyDescent="0.3">
      <c r="A101" s="16">
        <v>254524</v>
      </c>
      <c r="B101" s="17" t="s">
        <v>60</v>
      </c>
      <c r="C101" s="17" t="s">
        <v>236</v>
      </c>
      <c r="D101" s="19" t="s">
        <v>123</v>
      </c>
      <c r="E101" s="17" t="s">
        <v>124</v>
      </c>
      <c r="F101" s="17" t="s">
        <v>48</v>
      </c>
      <c r="G101" s="17" t="s">
        <v>246</v>
      </c>
      <c r="H101" s="17" t="s">
        <v>221</v>
      </c>
      <c r="I101" s="17" t="s">
        <v>803</v>
      </c>
      <c r="J101" s="17" t="s">
        <v>804</v>
      </c>
      <c r="K101" s="19"/>
      <c r="L101" s="19">
        <v>12000</v>
      </c>
      <c r="M101" s="17">
        <v>101113714</v>
      </c>
      <c r="N101" s="10" t="s">
        <v>127</v>
      </c>
      <c r="O101" s="5" t="s">
        <v>775</v>
      </c>
      <c r="P101" s="10">
        <v>45334</v>
      </c>
      <c r="Q101" s="10" t="s">
        <v>137</v>
      </c>
      <c r="R101" s="10"/>
      <c r="S101" s="10"/>
      <c r="T101" s="11"/>
      <c r="U101" s="12"/>
      <c r="V101" s="5" t="s">
        <v>805</v>
      </c>
      <c r="W101" s="5"/>
      <c r="X101" s="10">
        <v>45328</v>
      </c>
      <c r="Y101" s="5">
        <f t="shared" si="0"/>
        <v>7</v>
      </c>
      <c r="Z101" s="10">
        <v>45343</v>
      </c>
      <c r="AA101" s="5">
        <f t="shared" si="1"/>
        <v>10</v>
      </c>
      <c r="AB101" s="5" t="s">
        <v>806</v>
      </c>
      <c r="AC101" s="13">
        <v>7274.24</v>
      </c>
      <c r="AD101" s="10">
        <v>45344</v>
      </c>
      <c r="AE101" s="12">
        <f t="shared" si="2"/>
        <v>2</v>
      </c>
      <c r="AF101" s="12"/>
      <c r="AG101" s="14">
        <v>4400550664</v>
      </c>
      <c r="AH101" s="14"/>
      <c r="AI101" s="10">
        <v>45394</v>
      </c>
      <c r="AJ101" s="10">
        <v>45394</v>
      </c>
      <c r="AK101" s="10" t="str">
        <f t="shared" si="7"/>
        <v>EN TIEMPO</v>
      </c>
      <c r="AL101" s="15">
        <f t="shared" si="8"/>
        <v>51</v>
      </c>
      <c r="AM101" s="5" t="s">
        <v>807</v>
      </c>
      <c r="AN101" s="5" t="s">
        <v>808</v>
      </c>
      <c r="AO101" s="5" t="s">
        <v>809</v>
      </c>
      <c r="AP101" s="10">
        <v>45401</v>
      </c>
      <c r="AQ101" s="5">
        <f t="shared" ca="1" si="12"/>
        <v>67</v>
      </c>
      <c r="AR101" s="5" t="s">
        <v>143</v>
      </c>
      <c r="AS101" s="5">
        <f t="shared" ca="1" si="11"/>
        <v>718</v>
      </c>
      <c r="AT101" s="5"/>
      <c r="AU101" s="5"/>
      <c r="AV101" s="5"/>
      <c r="AW101" s="5"/>
      <c r="AX101" s="5"/>
      <c r="AY101" s="5"/>
      <c r="AZ101" s="5"/>
      <c r="BA101" s="5"/>
      <c r="BB101" s="5"/>
      <c r="BC101" s="138"/>
    </row>
    <row r="102" spans="1:55" ht="15.75" customHeight="1" x14ac:dyDescent="0.3">
      <c r="A102" s="16">
        <v>254624</v>
      </c>
      <c r="B102" s="17" t="s">
        <v>60</v>
      </c>
      <c r="C102" s="17" t="s">
        <v>131</v>
      </c>
      <c r="D102" s="19" t="s">
        <v>123</v>
      </c>
      <c r="E102" s="17" t="s">
        <v>124</v>
      </c>
      <c r="F102" s="17" t="s">
        <v>36</v>
      </c>
      <c r="G102" s="17" t="s">
        <v>210</v>
      </c>
      <c r="H102" s="17" t="s">
        <v>255</v>
      </c>
      <c r="I102" s="17" t="s">
        <v>810</v>
      </c>
      <c r="J102" s="17" t="s">
        <v>811</v>
      </c>
      <c r="K102" s="19"/>
      <c r="L102" s="19">
        <v>12000</v>
      </c>
      <c r="M102" s="17">
        <v>101074763</v>
      </c>
      <c r="N102" s="10" t="s">
        <v>127</v>
      </c>
      <c r="O102" s="5" t="s">
        <v>775</v>
      </c>
      <c r="P102" s="10">
        <v>45331</v>
      </c>
      <c r="Q102" s="10" t="s">
        <v>137</v>
      </c>
      <c r="R102" s="10"/>
      <c r="S102" s="10"/>
      <c r="T102" s="11"/>
      <c r="U102" s="12"/>
      <c r="V102" s="5" t="s">
        <v>812</v>
      </c>
      <c r="W102" s="5"/>
      <c r="X102" s="10">
        <v>45328</v>
      </c>
      <c r="Y102" s="5">
        <f t="shared" si="0"/>
        <v>4</v>
      </c>
      <c r="Z102" s="10">
        <v>45343</v>
      </c>
      <c r="AA102" s="5">
        <f t="shared" si="1"/>
        <v>13</v>
      </c>
      <c r="AB102" s="5" t="s">
        <v>813</v>
      </c>
      <c r="AC102" s="13">
        <v>2309.4499999999998</v>
      </c>
      <c r="AD102" s="10">
        <v>45377</v>
      </c>
      <c r="AE102" s="12">
        <f t="shared" si="2"/>
        <v>35</v>
      </c>
      <c r="AF102" s="12"/>
      <c r="AG102" s="14">
        <v>4400550665</v>
      </c>
      <c r="AH102" s="14"/>
      <c r="AI102" s="10">
        <v>45399</v>
      </c>
      <c r="AJ102" s="10">
        <v>45399</v>
      </c>
      <c r="AK102" s="10" t="str">
        <f t="shared" si="7"/>
        <v>EN TIEMPO</v>
      </c>
      <c r="AL102" s="15">
        <f t="shared" si="8"/>
        <v>23</v>
      </c>
      <c r="AM102" s="5" t="s">
        <v>814</v>
      </c>
      <c r="AN102" s="5" t="s">
        <v>815</v>
      </c>
      <c r="AO102" s="5" t="s">
        <v>816</v>
      </c>
      <c r="AP102" s="10">
        <v>45401</v>
      </c>
      <c r="AQ102" s="5">
        <f t="shared" ca="1" si="12"/>
        <v>72</v>
      </c>
      <c r="AR102" s="5" t="s">
        <v>143</v>
      </c>
      <c r="AS102" s="5">
        <f t="shared" ca="1" si="11"/>
        <v>718</v>
      </c>
      <c r="AT102" s="5"/>
      <c r="AU102" s="5"/>
      <c r="AV102" s="5"/>
      <c r="AW102" s="5"/>
      <c r="AX102" s="5"/>
      <c r="AY102" s="5"/>
      <c r="AZ102" s="5"/>
      <c r="BA102" s="5"/>
      <c r="BB102" s="5"/>
      <c r="BC102" s="138"/>
    </row>
    <row r="103" spans="1:55" ht="15.75" customHeight="1" x14ac:dyDescent="0.3">
      <c r="A103" s="16">
        <v>254724</v>
      </c>
      <c r="B103" s="17" t="s">
        <v>60</v>
      </c>
      <c r="C103" s="17" t="s">
        <v>8</v>
      </c>
      <c r="D103" s="19" t="s">
        <v>123</v>
      </c>
      <c r="E103" s="17" t="s">
        <v>189</v>
      </c>
      <c r="F103" s="120" t="s">
        <v>44</v>
      </c>
      <c r="G103" s="17" t="s">
        <v>246</v>
      </c>
      <c r="H103" s="17" t="s">
        <v>817</v>
      </c>
      <c r="I103" s="17" t="s">
        <v>782</v>
      </c>
      <c r="J103" s="17" t="s">
        <v>818</v>
      </c>
      <c r="K103" s="19"/>
      <c r="L103" s="19">
        <v>30000</v>
      </c>
      <c r="M103" s="17">
        <v>100963718</v>
      </c>
      <c r="N103" s="10" t="s">
        <v>127</v>
      </c>
      <c r="O103" s="5" t="s">
        <v>775</v>
      </c>
      <c r="P103" s="10">
        <v>45329</v>
      </c>
      <c r="Q103" s="10" t="s">
        <v>137</v>
      </c>
      <c r="R103" s="10"/>
      <c r="S103" s="10"/>
      <c r="T103" s="11"/>
      <c r="U103" s="12"/>
      <c r="V103" s="5" t="s">
        <v>819</v>
      </c>
      <c r="W103" s="5"/>
      <c r="X103" s="10">
        <v>45328</v>
      </c>
      <c r="Y103" s="5">
        <f t="shared" si="0"/>
        <v>2</v>
      </c>
      <c r="Z103" s="10">
        <v>45343</v>
      </c>
      <c r="AA103" s="5">
        <f t="shared" si="1"/>
        <v>15</v>
      </c>
      <c r="AB103" s="5" t="s">
        <v>820</v>
      </c>
      <c r="AC103" s="13">
        <v>17787.23</v>
      </c>
      <c r="AD103" s="10">
        <v>45344</v>
      </c>
      <c r="AE103" s="12">
        <f t="shared" si="2"/>
        <v>2</v>
      </c>
      <c r="AF103" s="12"/>
      <c r="AG103" s="14">
        <v>4400549644</v>
      </c>
      <c r="AH103" s="14"/>
      <c r="AI103" s="10">
        <v>45381</v>
      </c>
      <c r="AJ103" s="10">
        <v>45425</v>
      </c>
      <c r="AK103" s="10" t="str">
        <f t="shared" si="7"/>
        <v>DEMORA</v>
      </c>
      <c r="AL103" s="15">
        <f t="shared" si="8"/>
        <v>82</v>
      </c>
      <c r="AM103" s="5" t="s">
        <v>821</v>
      </c>
      <c r="AN103" s="5" t="s">
        <v>822</v>
      </c>
      <c r="AO103" s="5" t="s">
        <v>823</v>
      </c>
      <c r="AP103" s="10">
        <v>45432</v>
      </c>
      <c r="AQ103" s="5">
        <f t="shared" ca="1" si="12"/>
        <v>98</v>
      </c>
      <c r="AR103" s="5" t="s">
        <v>143</v>
      </c>
      <c r="AS103" s="5">
        <f t="shared" ca="1" si="11"/>
        <v>718</v>
      </c>
      <c r="AT103" s="5" t="s">
        <v>824</v>
      </c>
      <c r="AU103" s="5"/>
      <c r="AV103" s="5"/>
      <c r="AW103" s="5"/>
      <c r="AX103" s="5"/>
      <c r="AY103" s="5"/>
      <c r="AZ103" s="5"/>
      <c r="BA103" s="5"/>
      <c r="BB103" s="5"/>
      <c r="BC103" s="138"/>
    </row>
    <row r="104" spans="1:55" ht="15.75" customHeight="1" x14ac:dyDescent="0.3">
      <c r="A104" s="137">
        <v>254824</v>
      </c>
      <c r="B104" s="5" t="s">
        <v>62</v>
      </c>
      <c r="C104" s="5" t="s">
        <v>825</v>
      </c>
      <c r="D104" s="5" t="s">
        <v>127</v>
      </c>
      <c r="E104" s="5" t="s">
        <v>51</v>
      </c>
      <c r="F104" s="5">
        <v>1219</v>
      </c>
      <c r="G104" s="5" t="s">
        <v>125</v>
      </c>
      <c r="H104" s="5">
        <v>1219</v>
      </c>
      <c r="I104" s="5" t="s">
        <v>125</v>
      </c>
      <c r="J104" s="5" t="s">
        <v>125</v>
      </c>
      <c r="K104" s="5" t="s">
        <v>125</v>
      </c>
      <c r="L104" s="5" t="s">
        <v>125</v>
      </c>
      <c r="M104" s="5" t="s">
        <v>125</v>
      </c>
      <c r="N104" s="10" t="s">
        <v>127</v>
      </c>
      <c r="O104" s="5"/>
      <c r="P104" s="10">
        <v>45335</v>
      </c>
      <c r="Q104" s="10" t="s">
        <v>137</v>
      </c>
      <c r="R104" s="10"/>
      <c r="S104" s="10"/>
      <c r="T104" s="11"/>
      <c r="U104" s="12"/>
      <c r="V104" s="5" t="s">
        <v>826</v>
      </c>
      <c r="W104" s="5"/>
      <c r="X104" s="10">
        <v>45330</v>
      </c>
      <c r="Y104" s="5">
        <f t="shared" si="0"/>
        <v>6</v>
      </c>
      <c r="Z104" s="10">
        <v>45343</v>
      </c>
      <c r="AA104" s="5">
        <f t="shared" si="1"/>
        <v>9</v>
      </c>
      <c r="AB104" s="5" t="s">
        <v>827</v>
      </c>
      <c r="AC104" s="13">
        <v>1536.99</v>
      </c>
      <c r="AD104" s="10">
        <v>45345</v>
      </c>
      <c r="AE104" s="12">
        <f t="shared" si="2"/>
        <v>3</v>
      </c>
      <c r="AF104" s="12"/>
      <c r="AG104" s="5"/>
      <c r="AH104" s="5" t="s">
        <v>828</v>
      </c>
      <c r="AI104" s="10"/>
      <c r="AJ104" s="10"/>
      <c r="AK104" s="10" t="str">
        <f t="shared" si="7"/>
        <v/>
      </c>
      <c r="AL104" s="15" t="str">
        <f t="shared" si="8"/>
        <v/>
      </c>
      <c r="AM104" s="5"/>
      <c r="AN104" s="5"/>
      <c r="AO104" s="5"/>
      <c r="AP104" s="10"/>
      <c r="AQ104" s="5">
        <f t="shared" ca="1" si="12"/>
        <v>716</v>
      </c>
      <c r="AR104" s="23" t="s">
        <v>129</v>
      </c>
      <c r="AS104" s="23">
        <f t="shared" ca="1" si="11"/>
        <v>716</v>
      </c>
      <c r="AT104" s="5" t="s">
        <v>19</v>
      </c>
      <c r="AU104" s="5"/>
      <c r="AV104" s="5"/>
      <c r="AW104" s="5"/>
      <c r="AX104" s="5"/>
      <c r="AY104" s="5"/>
      <c r="AZ104" s="5"/>
      <c r="BA104" s="5"/>
      <c r="BB104" s="5"/>
      <c r="BC104" s="138"/>
    </row>
    <row r="105" spans="1:55" ht="15" customHeight="1" x14ac:dyDescent="0.3">
      <c r="A105" s="137">
        <v>254924</v>
      </c>
      <c r="B105" s="5" t="s">
        <v>62</v>
      </c>
      <c r="C105" s="5" t="s">
        <v>825</v>
      </c>
      <c r="D105" s="5" t="s">
        <v>127</v>
      </c>
      <c r="E105" s="5" t="s">
        <v>51</v>
      </c>
      <c r="F105" s="5">
        <v>1219</v>
      </c>
      <c r="G105" s="5" t="s">
        <v>125</v>
      </c>
      <c r="H105" s="5">
        <v>1219</v>
      </c>
      <c r="I105" s="5" t="s">
        <v>125</v>
      </c>
      <c r="J105" s="5" t="s">
        <v>125</v>
      </c>
      <c r="K105" s="5" t="s">
        <v>125</v>
      </c>
      <c r="L105" s="5" t="s">
        <v>125</v>
      </c>
      <c r="M105" s="5" t="s">
        <v>125</v>
      </c>
      <c r="N105" s="10" t="s">
        <v>127</v>
      </c>
      <c r="O105" s="5"/>
      <c r="P105" s="10">
        <v>45335</v>
      </c>
      <c r="Q105" s="10" t="s">
        <v>137</v>
      </c>
      <c r="R105" s="10"/>
      <c r="S105" s="10"/>
      <c r="T105" s="11"/>
      <c r="U105" s="12"/>
      <c r="V105" s="5" t="s">
        <v>829</v>
      </c>
      <c r="W105" s="5"/>
      <c r="X105" s="10">
        <v>45330</v>
      </c>
      <c r="Y105" s="5">
        <f t="shared" si="0"/>
        <v>6</v>
      </c>
      <c r="Z105" s="10">
        <v>45343</v>
      </c>
      <c r="AA105" s="5">
        <f t="shared" si="1"/>
        <v>9</v>
      </c>
      <c r="AB105" s="5" t="s">
        <v>830</v>
      </c>
      <c r="AC105" s="13">
        <v>1536.99</v>
      </c>
      <c r="AD105" s="10">
        <v>45345</v>
      </c>
      <c r="AE105" s="12">
        <f t="shared" si="2"/>
        <v>3</v>
      </c>
      <c r="AF105" s="12"/>
      <c r="AG105" s="5"/>
      <c r="AH105" s="5" t="s">
        <v>828</v>
      </c>
      <c r="AI105" s="10"/>
      <c r="AJ105" s="10"/>
      <c r="AK105" s="10" t="str">
        <f t="shared" si="7"/>
        <v/>
      </c>
      <c r="AL105" s="15" t="str">
        <f t="shared" si="8"/>
        <v/>
      </c>
      <c r="AM105" s="5"/>
      <c r="AN105" s="5"/>
      <c r="AO105" s="5"/>
      <c r="AP105" s="10"/>
      <c r="AQ105" s="5">
        <f t="shared" ca="1" si="12"/>
        <v>716</v>
      </c>
      <c r="AR105" s="23" t="s">
        <v>129</v>
      </c>
      <c r="AS105" s="23">
        <f t="shared" ca="1" si="11"/>
        <v>716</v>
      </c>
      <c r="AT105" s="5" t="s">
        <v>19</v>
      </c>
      <c r="AU105" s="5"/>
      <c r="AV105" s="5"/>
      <c r="AW105" s="5"/>
      <c r="AX105" s="5"/>
      <c r="AY105" s="5"/>
      <c r="AZ105" s="5"/>
      <c r="BA105" s="5"/>
      <c r="BB105" s="5"/>
      <c r="BC105" s="138"/>
    </row>
    <row r="106" spans="1:55" ht="15" customHeight="1" x14ac:dyDescent="0.3">
      <c r="A106" s="137">
        <v>255024</v>
      </c>
      <c r="B106" s="5" t="s">
        <v>62</v>
      </c>
      <c r="C106" s="5" t="s">
        <v>825</v>
      </c>
      <c r="D106" s="5" t="s">
        <v>127</v>
      </c>
      <c r="E106" s="5" t="s">
        <v>51</v>
      </c>
      <c r="F106" s="5">
        <v>1219</v>
      </c>
      <c r="G106" s="5" t="s">
        <v>125</v>
      </c>
      <c r="H106" s="5">
        <v>1219</v>
      </c>
      <c r="I106" s="5" t="s">
        <v>125</v>
      </c>
      <c r="J106" s="5" t="s">
        <v>125</v>
      </c>
      <c r="K106" s="5" t="s">
        <v>125</v>
      </c>
      <c r="L106" s="5" t="s">
        <v>125</v>
      </c>
      <c r="M106" s="5" t="s">
        <v>125</v>
      </c>
      <c r="N106" s="10" t="s">
        <v>127</v>
      </c>
      <c r="O106" s="5"/>
      <c r="P106" s="10">
        <v>45335</v>
      </c>
      <c r="Q106" s="10" t="s">
        <v>137</v>
      </c>
      <c r="R106" s="10"/>
      <c r="S106" s="10"/>
      <c r="T106" s="11"/>
      <c r="U106" s="12"/>
      <c r="V106" s="5" t="s">
        <v>831</v>
      </c>
      <c r="W106" s="5"/>
      <c r="X106" s="10">
        <v>45330</v>
      </c>
      <c r="Y106" s="5">
        <f t="shared" si="0"/>
        <v>6</v>
      </c>
      <c r="Z106" s="10">
        <v>45343</v>
      </c>
      <c r="AA106" s="5">
        <f t="shared" si="1"/>
        <v>9</v>
      </c>
      <c r="AB106" s="5" t="s">
        <v>832</v>
      </c>
      <c r="AC106" s="13">
        <v>1536.99</v>
      </c>
      <c r="AD106" s="10">
        <v>45345</v>
      </c>
      <c r="AE106" s="12">
        <f t="shared" si="2"/>
        <v>3</v>
      </c>
      <c r="AF106" s="12"/>
      <c r="AG106" s="5">
        <v>3100359835</v>
      </c>
      <c r="AH106" s="5" t="s">
        <v>833</v>
      </c>
      <c r="AI106" s="10">
        <v>45629</v>
      </c>
      <c r="AJ106" s="10">
        <v>45629</v>
      </c>
      <c r="AK106" s="10" t="str">
        <f t="shared" si="7"/>
        <v>EN TIEMPO</v>
      </c>
      <c r="AL106" s="15">
        <f t="shared" si="8"/>
        <v>285</v>
      </c>
      <c r="AM106" s="5" t="s">
        <v>831</v>
      </c>
      <c r="AN106" s="5" t="s">
        <v>834</v>
      </c>
      <c r="AO106" s="5" t="s">
        <v>835</v>
      </c>
      <c r="AP106" s="10">
        <v>45639</v>
      </c>
      <c r="AQ106" s="5">
        <f t="shared" ca="1" si="12"/>
        <v>300</v>
      </c>
      <c r="AR106" s="5" t="s">
        <v>143</v>
      </c>
      <c r="AS106" s="5">
        <f t="shared" ca="1" si="11"/>
        <v>716</v>
      </c>
      <c r="AT106" s="5" t="s">
        <v>19</v>
      </c>
      <c r="AU106" s="5"/>
      <c r="AV106" s="5"/>
      <c r="AW106" s="5"/>
      <c r="AX106" s="5"/>
      <c r="AY106" s="5"/>
      <c r="AZ106" s="5"/>
      <c r="BA106" s="5"/>
      <c r="BB106" s="5"/>
      <c r="BC106" s="138"/>
    </row>
    <row r="107" spans="1:55" ht="15" customHeight="1" x14ac:dyDescent="0.3">
      <c r="A107" s="137">
        <v>255124</v>
      </c>
      <c r="B107" s="5" t="s">
        <v>62</v>
      </c>
      <c r="C107" s="5" t="s">
        <v>825</v>
      </c>
      <c r="D107" s="5" t="s">
        <v>127</v>
      </c>
      <c r="E107" s="5" t="s">
        <v>51</v>
      </c>
      <c r="F107" s="5">
        <v>1219</v>
      </c>
      <c r="G107" s="5" t="s">
        <v>125</v>
      </c>
      <c r="H107" s="5">
        <v>1219</v>
      </c>
      <c r="I107" s="5" t="s">
        <v>125</v>
      </c>
      <c r="J107" s="5" t="s">
        <v>125</v>
      </c>
      <c r="K107" s="5" t="s">
        <v>125</v>
      </c>
      <c r="L107" s="5" t="s">
        <v>125</v>
      </c>
      <c r="M107" s="5" t="s">
        <v>125</v>
      </c>
      <c r="N107" s="10" t="s">
        <v>127</v>
      </c>
      <c r="O107" s="5"/>
      <c r="P107" s="10">
        <v>45336</v>
      </c>
      <c r="Q107" s="10" t="s">
        <v>137</v>
      </c>
      <c r="R107" s="10"/>
      <c r="S107" s="10"/>
      <c r="T107" s="11"/>
      <c r="U107" s="12"/>
      <c r="V107" s="5" t="s">
        <v>836</v>
      </c>
      <c r="W107" s="5"/>
      <c r="X107" s="10">
        <v>45330</v>
      </c>
      <c r="Y107" s="5">
        <f t="shared" si="0"/>
        <v>7</v>
      </c>
      <c r="Z107" s="10">
        <v>45343</v>
      </c>
      <c r="AA107" s="5">
        <f t="shared" si="1"/>
        <v>8</v>
      </c>
      <c r="AB107" s="5" t="s">
        <v>837</v>
      </c>
      <c r="AC107" s="13">
        <v>1536.99</v>
      </c>
      <c r="AD107" s="10">
        <v>45345</v>
      </c>
      <c r="AE107" s="12">
        <f t="shared" si="2"/>
        <v>3</v>
      </c>
      <c r="AF107" s="12"/>
      <c r="AG107" s="5"/>
      <c r="AH107" s="5" t="s">
        <v>828</v>
      </c>
      <c r="AI107" s="10"/>
      <c r="AJ107" s="10"/>
      <c r="AK107" s="10" t="str">
        <f t="shared" si="7"/>
        <v/>
      </c>
      <c r="AL107" s="15" t="str">
        <f t="shared" si="8"/>
        <v/>
      </c>
      <c r="AM107" s="5"/>
      <c r="AN107" s="5"/>
      <c r="AO107" s="5"/>
      <c r="AP107" s="10"/>
      <c r="AQ107" s="5">
        <f t="shared" ca="1" si="12"/>
        <v>716</v>
      </c>
      <c r="AR107" s="23" t="s">
        <v>129</v>
      </c>
      <c r="AS107" s="23">
        <f t="shared" ca="1" si="11"/>
        <v>716</v>
      </c>
      <c r="AT107" s="5" t="s">
        <v>19</v>
      </c>
      <c r="AU107" s="5"/>
      <c r="AV107" s="5"/>
      <c r="AW107" s="5"/>
      <c r="AX107" s="5"/>
      <c r="AY107" s="5"/>
      <c r="AZ107" s="5"/>
      <c r="BA107" s="5"/>
      <c r="BB107" s="5"/>
      <c r="BC107" s="138"/>
    </row>
    <row r="108" spans="1:55" ht="15" customHeight="1" x14ac:dyDescent="0.3">
      <c r="A108" s="137">
        <v>255224</v>
      </c>
      <c r="B108" s="5" t="s">
        <v>62</v>
      </c>
      <c r="C108" s="5" t="s">
        <v>516</v>
      </c>
      <c r="D108" s="5" t="s">
        <v>127</v>
      </c>
      <c r="E108" s="5" t="s">
        <v>51</v>
      </c>
      <c r="F108" s="5">
        <v>2348</v>
      </c>
      <c r="G108" s="5" t="s">
        <v>125</v>
      </c>
      <c r="H108" s="5">
        <v>2348</v>
      </c>
      <c r="I108" s="5" t="s">
        <v>125</v>
      </c>
      <c r="J108" s="5" t="s">
        <v>125</v>
      </c>
      <c r="K108" s="5" t="s">
        <v>125</v>
      </c>
      <c r="L108" s="5" t="s">
        <v>125</v>
      </c>
      <c r="M108" s="5" t="s">
        <v>125</v>
      </c>
      <c r="N108" s="10" t="s">
        <v>127</v>
      </c>
      <c r="O108" s="5"/>
      <c r="P108" s="10">
        <v>45336</v>
      </c>
      <c r="Q108" s="10" t="s">
        <v>137</v>
      </c>
      <c r="R108" s="10"/>
      <c r="S108" s="10"/>
      <c r="T108" s="11"/>
      <c r="U108" s="12"/>
      <c r="V108" s="5" t="s">
        <v>838</v>
      </c>
      <c r="W108" s="5"/>
      <c r="X108" s="10">
        <v>45330</v>
      </c>
      <c r="Y108" s="5">
        <f t="shared" si="0"/>
        <v>7</v>
      </c>
      <c r="Z108" s="10">
        <v>45343</v>
      </c>
      <c r="AA108" s="5">
        <f t="shared" si="1"/>
        <v>8</v>
      </c>
      <c r="AB108" s="5" t="s">
        <v>839</v>
      </c>
      <c r="AC108" s="13">
        <v>2111.81</v>
      </c>
      <c r="AD108" s="10">
        <v>45345</v>
      </c>
      <c r="AE108" s="12">
        <f t="shared" si="2"/>
        <v>3</v>
      </c>
      <c r="AF108" s="29"/>
      <c r="AG108" s="139">
        <v>5000178491</v>
      </c>
      <c r="AH108" s="5" t="s">
        <v>828</v>
      </c>
      <c r="AI108" s="10">
        <v>45399</v>
      </c>
      <c r="AJ108" s="10">
        <v>45399</v>
      </c>
      <c r="AK108" s="10" t="str">
        <f t="shared" si="7"/>
        <v>EN TIEMPO</v>
      </c>
      <c r="AL108" s="15">
        <f t="shared" si="8"/>
        <v>55</v>
      </c>
      <c r="AM108" s="5" t="s">
        <v>840</v>
      </c>
      <c r="AN108" s="5" t="s">
        <v>841</v>
      </c>
      <c r="AO108" s="5" t="s">
        <v>842</v>
      </c>
      <c r="AP108" s="10">
        <v>45399</v>
      </c>
      <c r="AQ108" s="5">
        <f t="shared" ca="1" si="12"/>
        <v>70</v>
      </c>
      <c r="AR108" s="5" t="s">
        <v>143</v>
      </c>
      <c r="AS108" s="5">
        <f t="shared" ca="1" si="11"/>
        <v>716</v>
      </c>
      <c r="AT108" s="5"/>
      <c r="AU108" s="5"/>
      <c r="AV108" s="5"/>
      <c r="AW108" s="5"/>
      <c r="AX108" s="5"/>
      <c r="AY108" s="5"/>
      <c r="AZ108" s="5"/>
      <c r="BA108" s="5"/>
      <c r="BB108" s="5"/>
      <c r="BC108" s="138"/>
    </row>
    <row r="109" spans="1:55" ht="15" customHeight="1" x14ac:dyDescent="0.3">
      <c r="A109" s="16">
        <v>255324</v>
      </c>
      <c r="B109" s="17" t="s">
        <v>59</v>
      </c>
      <c r="C109" s="17" t="s">
        <v>843</v>
      </c>
      <c r="D109" s="19" t="s">
        <v>127</v>
      </c>
      <c r="E109" s="17" t="s">
        <v>124</v>
      </c>
      <c r="F109" s="17" t="s">
        <v>45</v>
      </c>
      <c r="G109" s="17" t="s">
        <v>125</v>
      </c>
      <c r="H109" s="17" t="s">
        <v>844</v>
      </c>
      <c r="I109" s="17">
        <v>1003799</v>
      </c>
      <c r="J109" s="17" t="s">
        <v>845</v>
      </c>
      <c r="K109" s="19">
        <v>33010</v>
      </c>
      <c r="L109" s="19">
        <v>35000</v>
      </c>
      <c r="M109" s="17" t="s">
        <v>846</v>
      </c>
      <c r="N109" s="10" t="s">
        <v>127</v>
      </c>
      <c r="O109" s="5" t="s">
        <v>847</v>
      </c>
      <c r="P109" s="10">
        <v>45348</v>
      </c>
      <c r="Q109" s="5" t="s">
        <v>848</v>
      </c>
      <c r="R109" s="5"/>
      <c r="S109" s="5"/>
      <c r="T109" s="11"/>
      <c r="U109" s="12"/>
      <c r="V109" s="5" t="s">
        <v>849</v>
      </c>
      <c r="W109" s="5"/>
      <c r="X109" s="10">
        <v>45331</v>
      </c>
      <c r="Y109" s="5">
        <f t="shared" si="0"/>
        <v>18</v>
      </c>
      <c r="Z109" s="10">
        <v>45348</v>
      </c>
      <c r="AA109" s="5">
        <f t="shared" si="1"/>
        <v>1</v>
      </c>
      <c r="AB109" s="5" t="s">
        <v>850</v>
      </c>
      <c r="AC109" s="13">
        <v>6843.6</v>
      </c>
      <c r="AD109" s="10">
        <v>45369</v>
      </c>
      <c r="AE109" s="12">
        <f t="shared" si="2"/>
        <v>22</v>
      </c>
      <c r="AF109" s="12"/>
      <c r="AG109" s="14">
        <v>4500474130</v>
      </c>
      <c r="AH109" s="5" t="s">
        <v>833</v>
      </c>
      <c r="AI109" s="10">
        <v>45436</v>
      </c>
      <c r="AJ109" s="10">
        <v>45427</v>
      </c>
      <c r="AK109" s="10" t="str">
        <f t="shared" si="7"/>
        <v>EN TIEMPO</v>
      </c>
      <c r="AL109" s="15">
        <f t="shared" si="8"/>
        <v>59</v>
      </c>
      <c r="AM109" s="5" t="s">
        <v>851</v>
      </c>
      <c r="AN109" s="5" t="s">
        <v>852</v>
      </c>
      <c r="AO109" s="5" t="s">
        <v>853</v>
      </c>
      <c r="AP109" s="10">
        <v>45428</v>
      </c>
      <c r="AQ109" s="5">
        <f t="shared" ca="1" si="12"/>
        <v>97</v>
      </c>
      <c r="AR109" s="5" t="s">
        <v>143</v>
      </c>
      <c r="AS109" s="5">
        <f t="shared" ca="1" si="11"/>
        <v>715</v>
      </c>
      <c r="AT109" s="5"/>
      <c r="AU109" s="5"/>
      <c r="AV109" s="5"/>
      <c r="AW109" s="5"/>
      <c r="AX109" s="5"/>
      <c r="AY109" s="5"/>
      <c r="AZ109" s="5"/>
      <c r="BA109" s="5"/>
      <c r="BB109" s="5"/>
      <c r="BC109" s="138"/>
    </row>
    <row r="110" spans="1:55" ht="15" customHeight="1" x14ac:dyDescent="0.3">
      <c r="A110" s="22">
        <v>255424</v>
      </c>
      <c r="B110" s="5" t="s">
        <v>60</v>
      </c>
      <c r="C110" s="5" t="s">
        <v>263</v>
      </c>
      <c r="D110" s="5" t="s">
        <v>123</v>
      </c>
      <c r="E110" s="5" t="s">
        <v>189</v>
      </c>
      <c r="F110" s="5" t="s">
        <v>1</v>
      </c>
      <c r="G110" s="5" t="s">
        <v>246</v>
      </c>
      <c r="H110" s="5" t="s">
        <v>854</v>
      </c>
      <c r="I110" s="5" t="s">
        <v>311</v>
      </c>
      <c r="J110" s="5" t="s">
        <v>855</v>
      </c>
      <c r="K110" s="5"/>
      <c r="L110" s="5">
        <v>12000</v>
      </c>
      <c r="M110" s="5">
        <v>101084285</v>
      </c>
      <c r="N110" s="10" t="s">
        <v>127</v>
      </c>
      <c r="O110" s="5" t="s">
        <v>856</v>
      </c>
      <c r="P110" s="10">
        <v>45336</v>
      </c>
      <c r="Q110" s="10" t="s">
        <v>137</v>
      </c>
      <c r="R110" s="10"/>
      <c r="S110" s="10"/>
      <c r="T110" s="11"/>
      <c r="U110" s="12"/>
      <c r="V110" s="5" t="s">
        <v>857</v>
      </c>
      <c r="W110" s="5"/>
      <c r="X110" s="10">
        <v>45336</v>
      </c>
      <c r="Y110" s="5">
        <f t="shared" si="0"/>
        <v>1</v>
      </c>
      <c r="Z110" s="10">
        <v>45343</v>
      </c>
      <c r="AA110" s="5">
        <f t="shared" si="1"/>
        <v>8</v>
      </c>
      <c r="AB110" s="5" t="s">
        <v>858</v>
      </c>
      <c r="AC110" s="13">
        <v>2303.14</v>
      </c>
      <c r="AD110" s="10">
        <v>45345</v>
      </c>
      <c r="AE110" s="12">
        <f t="shared" si="2"/>
        <v>3</v>
      </c>
      <c r="AF110" s="12"/>
      <c r="AG110" s="14">
        <v>4400551374</v>
      </c>
      <c r="AH110" s="14"/>
      <c r="AI110" s="10">
        <v>45377</v>
      </c>
      <c r="AJ110" s="10">
        <v>45377</v>
      </c>
      <c r="AK110" s="10" t="str">
        <f t="shared" si="7"/>
        <v>EN TIEMPO</v>
      </c>
      <c r="AL110" s="15">
        <f t="shared" si="8"/>
        <v>33</v>
      </c>
      <c r="AM110" s="5" t="s">
        <v>859</v>
      </c>
      <c r="AN110" s="5" t="s">
        <v>860</v>
      </c>
      <c r="AO110" s="5" t="s">
        <v>861</v>
      </c>
      <c r="AP110" s="10">
        <v>45385</v>
      </c>
      <c r="AQ110" s="5">
        <f t="shared" ca="1" si="12"/>
        <v>42</v>
      </c>
      <c r="AR110" s="5" t="s">
        <v>143</v>
      </c>
      <c r="AS110" s="5">
        <f t="shared" ca="1" si="11"/>
        <v>710</v>
      </c>
      <c r="AT110" s="5"/>
      <c r="AU110" s="5"/>
      <c r="AV110" s="5"/>
      <c r="AW110" s="5"/>
      <c r="AX110" s="5"/>
      <c r="AY110" s="5"/>
      <c r="AZ110" s="5"/>
      <c r="BA110" s="5"/>
      <c r="BB110" s="5"/>
      <c r="BC110" s="138"/>
    </row>
    <row r="111" spans="1:55" ht="15.75" customHeight="1" x14ac:dyDescent="0.3">
      <c r="A111" s="22">
        <v>255524</v>
      </c>
      <c r="B111" s="5" t="s">
        <v>60</v>
      </c>
      <c r="C111" s="5" t="s">
        <v>263</v>
      </c>
      <c r="D111" s="5" t="s">
        <v>123</v>
      </c>
      <c r="E111" s="5" t="s">
        <v>189</v>
      </c>
      <c r="F111" s="5" t="s">
        <v>1</v>
      </c>
      <c r="G111" s="5" t="s">
        <v>246</v>
      </c>
      <c r="H111" s="5" t="s">
        <v>862</v>
      </c>
      <c r="I111" s="5" t="s">
        <v>311</v>
      </c>
      <c r="J111" s="5" t="s">
        <v>863</v>
      </c>
      <c r="K111" s="5"/>
      <c r="L111" s="5">
        <v>12000</v>
      </c>
      <c r="M111" s="5">
        <v>101076349</v>
      </c>
      <c r="N111" s="10" t="s">
        <v>127</v>
      </c>
      <c r="O111" s="5" t="s">
        <v>856</v>
      </c>
      <c r="P111" s="10">
        <v>45336</v>
      </c>
      <c r="Q111" s="10" t="s">
        <v>137</v>
      </c>
      <c r="R111" s="10"/>
      <c r="S111" s="10"/>
      <c r="T111" s="11"/>
      <c r="U111" s="12"/>
      <c r="V111" s="5" t="s">
        <v>864</v>
      </c>
      <c r="W111" s="5"/>
      <c r="X111" s="10">
        <v>45336</v>
      </c>
      <c r="Y111" s="5">
        <f t="shared" si="0"/>
        <v>1</v>
      </c>
      <c r="Z111" s="10">
        <v>45343</v>
      </c>
      <c r="AA111" s="5">
        <f t="shared" si="1"/>
        <v>8</v>
      </c>
      <c r="AB111" s="5" t="s">
        <v>865</v>
      </c>
      <c r="AC111" s="13">
        <v>2303.2399999999998</v>
      </c>
      <c r="AD111" s="10">
        <v>45345</v>
      </c>
      <c r="AE111" s="12">
        <f t="shared" si="2"/>
        <v>3</v>
      </c>
      <c r="AF111" s="12"/>
      <c r="AG111" s="14">
        <v>4400551651</v>
      </c>
      <c r="AH111" s="14"/>
      <c r="AI111" s="10">
        <v>45377</v>
      </c>
      <c r="AJ111" s="10">
        <v>45377</v>
      </c>
      <c r="AK111" s="10" t="str">
        <f t="shared" si="7"/>
        <v>EN TIEMPO</v>
      </c>
      <c r="AL111" s="15">
        <f t="shared" si="8"/>
        <v>33</v>
      </c>
      <c r="AM111" s="5" t="s">
        <v>866</v>
      </c>
      <c r="AN111" s="5" t="s">
        <v>867</v>
      </c>
      <c r="AO111" s="5" t="s">
        <v>868</v>
      </c>
      <c r="AP111" s="10">
        <v>45385</v>
      </c>
      <c r="AQ111" s="5">
        <f t="shared" ca="1" si="12"/>
        <v>42</v>
      </c>
      <c r="AR111" s="5" t="s">
        <v>143</v>
      </c>
      <c r="AS111" s="5">
        <f t="shared" ca="1" si="11"/>
        <v>710</v>
      </c>
      <c r="AT111" s="5"/>
      <c r="AU111" s="5"/>
      <c r="AV111" s="5"/>
      <c r="AW111" s="5"/>
      <c r="AX111" s="5"/>
      <c r="AY111" s="5"/>
      <c r="AZ111" s="5"/>
      <c r="BA111" s="5"/>
      <c r="BB111" s="5"/>
      <c r="BC111" s="138"/>
    </row>
    <row r="112" spans="1:55" ht="15.75" customHeight="1" x14ac:dyDescent="0.3">
      <c r="A112" s="137">
        <v>255624</v>
      </c>
      <c r="B112" s="5" t="s">
        <v>60</v>
      </c>
      <c r="C112" s="5" t="s">
        <v>263</v>
      </c>
      <c r="D112" s="5" t="s">
        <v>123</v>
      </c>
      <c r="E112" s="5" t="s">
        <v>189</v>
      </c>
      <c r="F112" s="5" t="s">
        <v>1</v>
      </c>
      <c r="G112" s="5" t="s">
        <v>246</v>
      </c>
      <c r="H112" s="5" t="s">
        <v>869</v>
      </c>
      <c r="I112" s="5" t="s">
        <v>311</v>
      </c>
      <c r="J112" s="5" t="s">
        <v>870</v>
      </c>
      <c r="K112" s="5"/>
      <c r="L112" s="5">
        <v>12000</v>
      </c>
      <c r="M112" s="5">
        <v>101092243</v>
      </c>
      <c r="N112" s="10" t="s">
        <v>127</v>
      </c>
      <c r="O112" s="5" t="s">
        <v>856</v>
      </c>
      <c r="P112" s="10">
        <v>45336</v>
      </c>
      <c r="Q112" s="10" t="s">
        <v>137</v>
      </c>
      <c r="R112" s="10"/>
      <c r="S112" s="10"/>
      <c r="T112" s="11"/>
      <c r="U112" s="12"/>
      <c r="V112" s="5" t="s">
        <v>871</v>
      </c>
      <c r="W112" s="5"/>
      <c r="X112" s="10">
        <v>45336</v>
      </c>
      <c r="Y112" s="5">
        <f t="shared" si="0"/>
        <v>1</v>
      </c>
      <c r="Z112" s="10">
        <v>45343</v>
      </c>
      <c r="AA112" s="5">
        <f t="shared" si="1"/>
        <v>8</v>
      </c>
      <c r="AB112" s="5" t="s">
        <v>872</v>
      </c>
      <c r="AC112" s="13">
        <v>2303.2399999999998</v>
      </c>
      <c r="AD112" s="10">
        <v>45345</v>
      </c>
      <c r="AE112" s="12">
        <f t="shared" si="2"/>
        <v>3</v>
      </c>
      <c r="AF112" s="12"/>
      <c r="AG112" s="14">
        <v>4400551650</v>
      </c>
      <c r="AH112" s="14"/>
      <c r="AI112" s="10">
        <v>45364</v>
      </c>
      <c r="AJ112" s="10">
        <v>45364</v>
      </c>
      <c r="AK112" s="10" t="str">
        <f t="shared" si="7"/>
        <v>EN TIEMPO</v>
      </c>
      <c r="AL112" s="15">
        <f t="shared" si="8"/>
        <v>20</v>
      </c>
      <c r="AM112" s="5" t="s">
        <v>873</v>
      </c>
      <c r="AN112" s="5" t="s">
        <v>874</v>
      </c>
      <c r="AO112" s="5" t="s">
        <v>875</v>
      </c>
      <c r="AP112" s="10">
        <v>45385</v>
      </c>
      <c r="AQ112" s="5">
        <f t="shared" ca="1" si="12"/>
        <v>29</v>
      </c>
      <c r="AR112" s="5" t="s">
        <v>143</v>
      </c>
      <c r="AS112" s="5">
        <f t="shared" ca="1" si="11"/>
        <v>710</v>
      </c>
      <c r="AT112" s="5"/>
      <c r="AU112" s="5"/>
      <c r="AV112" s="5"/>
      <c r="AW112" s="5"/>
      <c r="AX112" s="5"/>
      <c r="AY112" s="5"/>
      <c r="AZ112" s="5"/>
      <c r="BA112" s="5"/>
      <c r="BB112" s="5"/>
      <c r="BC112" s="138"/>
    </row>
    <row r="113" spans="1:55" ht="15.75" customHeight="1" x14ac:dyDescent="0.3">
      <c r="A113" s="16">
        <v>255724</v>
      </c>
      <c r="B113" s="17" t="s">
        <v>60</v>
      </c>
      <c r="C113" s="17" t="s">
        <v>263</v>
      </c>
      <c r="D113" s="19" t="s">
        <v>123</v>
      </c>
      <c r="E113" s="17" t="s">
        <v>124</v>
      </c>
      <c r="F113" s="17" t="s">
        <v>876</v>
      </c>
      <c r="G113" s="17" t="s">
        <v>246</v>
      </c>
      <c r="H113" s="17" t="s">
        <v>877</v>
      </c>
      <c r="I113" s="17" t="s">
        <v>878</v>
      </c>
      <c r="J113" s="17" t="s">
        <v>879</v>
      </c>
      <c r="K113" s="19"/>
      <c r="L113" s="19">
        <v>6000</v>
      </c>
      <c r="M113" s="17">
        <v>101075559</v>
      </c>
      <c r="N113" s="10" t="s">
        <v>127</v>
      </c>
      <c r="O113" s="5" t="s">
        <v>856</v>
      </c>
      <c r="P113" s="10">
        <v>45337</v>
      </c>
      <c r="Q113" s="10" t="s">
        <v>137</v>
      </c>
      <c r="R113" s="10"/>
      <c r="S113" s="10"/>
      <c r="T113" s="11"/>
      <c r="U113" s="12"/>
      <c r="V113" s="5" t="s">
        <v>880</v>
      </c>
      <c r="W113" s="5"/>
      <c r="X113" s="10">
        <v>45336</v>
      </c>
      <c r="Y113" s="5">
        <f t="shared" si="0"/>
        <v>2</v>
      </c>
      <c r="Z113" s="10">
        <v>45343</v>
      </c>
      <c r="AA113" s="5">
        <f t="shared" si="1"/>
        <v>7</v>
      </c>
      <c r="AB113" s="5" t="s">
        <v>881</v>
      </c>
      <c r="AC113" s="13">
        <v>2208.5700000000002</v>
      </c>
      <c r="AD113" s="10">
        <v>45377</v>
      </c>
      <c r="AE113" s="12">
        <f t="shared" si="2"/>
        <v>35</v>
      </c>
      <c r="AF113" s="12"/>
      <c r="AG113" s="14">
        <v>4400551129</v>
      </c>
      <c r="AH113" s="14"/>
      <c r="AI113" s="10">
        <v>45385</v>
      </c>
      <c r="AJ113" s="10">
        <v>45385</v>
      </c>
      <c r="AK113" s="10" t="str">
        <f t="shared" si="7"/>
        <v>EN TIEMPO</v>
      </c>
      <c r="AL113" s="15">
        <f t="shared" si="8"/>
        <v>9</v>
      </c>
      <c r="AM113" s="5" t="s">
        <v>882</v>
      </c>
      <c r="AN113" s="5" t="s">
        <v>883</v>
      </c>
      <c r="AO113" s="5" t="s">
        <v>884</v>
      </c>
      <c r="AP113" s="10">
        <v>45393</v>
      </c>
      <c r="AQ113" s="5">
        <f t="shared" ca="1" si="12"/>
        <v>50</v>
      </c>
      <c r="AR113" s="5" t="s">
        <v>143</v>
      </c>
      <c r="AS113" s="5">
        <f t="shared" ca="1" si="11"/>
        <v>710</v>
      </c>
      <c r="AT113" s="5"/>
      <c r="AU113" s="5"/>
      <c r="AV113" s="5"/>
      <c r="AW113" s="5"/>
      <c r="AX113" s="5"/>
      <c r="AY113" s="5"/>
      <c r="AZ113" s="5"/>
      <c r="BA113" s="5"/>
      <c r="BB113" s="5"/>
      <c r="BC113" s="138"/>
    </row>
    <row r="114" spans="1:55" ht="15.75" customHeight="1" x14ac:dyDescent="0.3">
      <c r="A114" s="137">
        <v>255824</v>
      </c>
      <c r="B114" s="5" t="s">
        <v>61</v>
      </c>
      <c r="C114" s="5" t="s">
        <v>885</v>
      </c>
      <c r="D114" s="5" t="s">
        <v>127</v>
      </c>
      <c r="E114" s="5" t="s">
        <v>886</v>
      </c>
      <c r="F114" s="5" t="s">
        <v>887</v>
      </c>
      <c r="G114" s="5" t="s">
        <v>125</v>
      </c>
      <c r="H114" s="5" t="s">
        <v>125</v>
      </c>
      <c r="I114" s="5">
        <v>9090000006</v>
      </c>
      <c r="J114" s="5" t="s">
        <v>125</v>
      </c>
      <c r="K114" s="5" t="s">
        <v>125</v>
      </c>
      <c r="L114" s="5" t="s">
        <v>125</v>
      </c>
      <c r="M114" s="5" t="s">
        <v>125</v>
      </c>
      <c r="N114" s="10" t="s">
        <v>127</v>
      </c>
      <c r="O114" s="5" t="s">
        <v>125</v>
      </c>
      <c r="P114" s="10">
        <v>45346</v>
      </c>
      <c r="Q114" s="10" t="s">
        <v>137</v>
      </c>
      <c r="R114" s="10"/>
      <c r="S114" s="10"/>
      <c r="T114" s="11"/>
      <c r="U114" s="12"/>
      <c r="V114" s="5" t="s">
        <v>888</v>
      </c>
      <c r="W114" s="5"/>
      <c r="X114" s="10">
        <v>45338</v>
      </c>
      <c r="Y114" s="5">
        <f t="shared" si="0"/>
        <v>9</v>
      </c>
      <c r="Z114" s="10">
        <v>45346</v>
      </c>
      <c r="AA114" s="5">
        <f t="shared" si="1"/>
        <v>1</v>
      </c>
      <c r="AB114" s="5" t="s">
        <v>889</v>
      </c>
      <c r="AC114" s="13">
        <v>10550</v>
      </c>
      <c r="AD114" s="10">
        <v>45338</v>
      </c>
      <c r="AE114" s="12">
        <f t="shared" si="2"/>
        <v>-7</v>
      </c>
      <c r="AF114" s="12"/>
      <c r="AG114" s="14">
        <v>149495</v>
      </c>
      <c r="AH114" s="14" t="s">
        <v>833</v>
      </c>
      <c r="AI114" s="10">
        <v>45392</v>
      </c>
      <c r="AJ114" s="10">
        <v>45691</v>
      </c>
      <c r="AK114" s="10" t="str">
        <f t="shared" si="7"/>
        <v>DEMORA</v>
      </c>
      <c r="AL114" s="15">
        <f t="shared" si="8"/>
        <v>354</v>
      </c>
      <c r="AM114" s="5" t="s">
        <v>890</v>
      </c>
      <c r="AN114" s="5" t="s">
        <v>891</v>
      </c>
      <c r="AO114" s="5"/>
      <c r="AP114" s="10"/>
      <c r="AQ114" s="5">
        <f t="shared" ca="1" si="12"/>
        <v>354</v>
      </c>
      <c r="AR114" s="5" t="s">
        <v>892</v>
      </c>
      <c r="AS114" s="5">
        <f t="shared" ca="1" si="11"/>
        <v>708</v>
      </c>
      <c r="AT114" s="5" t="s">
        <v>19</v>
      </c>
      <c r="AU114" s="5"/>
      <c r="AV114" s="5"/>
      <c r="AW114" s="5"/>
      <c r="AX114" s="5"/>
      <c r="AY114" s="5"/>
      <c r="AZ114" s="5"/>
      <c r="BA114" s="5"/>
      <c r="BB114" s="5"/>
      <c r="BC114" s="138"/>
    </row>
    <row r="115" spans="1:55" ht="15.75" customHeight="1" x14ac:dyDescent="0.3">
      <c r="A115" s="137">
        <v>255924</v>
      </c>
      <c r="B115" s="5" t="s">
        <v>60</v>
      </c>
      <c r="C115" s="5" t="s">
        <v>893</v>
      </c>
      <c r="D115" s="5" t="s">
        <v>123</v>
      </c>
      <c r="E115" s="5" t="s">
        <v>124</v>
      </c>
      <c r="F115" s="5" t="s">
        <v>45</v>
      </c>
      <c r="G115" s="5"/>
      <c r="H115" s="5" t="s">
        <v>136</v>
      </c>
      <c r="I115" s="5" t="s">
        <v>894</v>
      </c>
      <c r="J115" s="5" t="s">
        <v>125</v>
      </c>
      <c r="K115" s="5" t="s">
        <v>125</v>
      </c>
      <c r="L115" s="5" t="s">
        <v>125</v>
      </c>
      <c r="M115" s="5" t="s">
        <v>125</v>
      </c>
      <c r="N115" s="5" t="s">
        <v>127</v>
      </c>
      <c r="O115" s="5" t="s">
        <v>128</v>
      </c>
      <c r="P115" s="10"/>
      <c r="Q115" s="10"/>
      <c r="R115" s="10"/>
      <c r="S115" s="10"/>
      <c r="T115" s="11"/>
      <c r="U115" s="12"/>
      <c r="V115" s="5"/>
      <c r="W115" s="5"/>
      <c r="X115" s="10">
        <v>45341</v>
      </c>
      <c r="Y115" s="5" t="str">
        <f t="shared" si="0"/>
        <v>POR EVALUAR</v>
      </c>
      <c r="Z115" s="10"/>
      <c r="AA115" s="5" t="str">
        <f t="shared" si="1"/>
        <v>POR COTIZAR</v>
      </c>
      <c r="AB115" s="5"/>
      <c r="AC115" s="13"/>
      <c r="AD115" s="10"/>
      <c r="AE115" s="12" t="str">
        <f t="shared" si="2"/>
        <v/>
      </c>
      <c r="AF115" s="12"/>
      <c r="AG115" s="5"/>
      <c r="AH115" s="5"/>
      <c r="AI115" s="10"/>
      <c r="AJ115" s="10"/>
      <c r="AK115" s="10" t="str">
        <f t="shared" si="7"/>
        <v/>
      </c>
      <c r="AL115" s="15" t="str">
        <f t="shared" si="8"/>
        <v/>
      </c>
      <c r="AM115" s="5"/>
      <c r="AN115" s="5"/>
      <c r="AO115" s="5"/>
      <c r="AP115" s="10"/>
      <c r="AQ115" s="5">
        <f t="shared" ca="1" si="12"/>
        <v>705</v>
      </c>
      <c r="AR115" s="5" t="s">
        <v>129</v>
      </c>
      <c r="AS115" s="5">
        <f t="shared" ca="1" si="11"/>
        <v>705</v>
      </c>
      <c r="AT115" s="5" t="s">
        <v>824</v>
      </c>
      <c r="AU115" s="5"/>
      <c r="AV115" s="5"/>
      <c r="AW115" s="5"/>
      <c r="AX115" s="5"/>
      <c r="AY115" s="5"/>
      <c r="AZ115" s="5"/>
      <c r="BA115" s="5"/>
      <c r="BB115" s="5"/>
      <c r="BC115" s="138"/>
    </row>
    <row r="116" spans="1:55" ht="15.75" customHeight="1" x14ac:dyDescent="0.3">
      <c r="A116" s="137">
        <v>256024</v>
      </c>
      <c r="B116" s="5" t="s">
        <v>60</v>
      </c>
      <c r="C116" s="5" t="s">
        <v>236</v>
      </c>
      <c r="D116" s="5" t="s">
        <v>123</v>
      </c>
      <c r="E116" s="5" t="s">
        <v>124</v>
      </c>
      <c r="F116" s="5" t="s">
        <v>42</v>
      </c>
      <c r="G116" s="5" t="s">
        <v>210</v>
      </c>
      <c r="H116" s="5" t="s">
        <v>895</v>
      </c>
      <c r="I116" s="5" t="s">
        <v>238</v>
      </c>
      <c r="J116" s="5" t="s">
        <v>896</v>
      </c>
      <c r="K116" s="5"/>
      <c r="L116" s="5">
        <v>8000</v>
      </c>
      <c r="M116" s="5">
        <v>101016830</v>
      </c>
      <c r="N116" s="10" t="s">
        <v>127</v>
      </c>
      <c r="O116" s="5" t="s">
        <v>897</v>
      </c>
      <c r="P116" s="10">
        <v>45345</v>
      </c>
      <c r="Q116" s="10" t="s">
        <v>137</v>
      </c>
      <c r="R116" s="10"/>
      <c r="S116" s="10"/>
      <c r="T116" s="11"/>
      <c r="U116" s="12"/>
      <c r="V116" s="5" t="s">
        <v>898</v>
      </c>
      <c r="W116" s="5"/>
      <c r="X116" s="10">
        <v>45342</v>
      </c>
      <c r="Y116" s="5">
        <f t="shared" si="0"/>
        <v>4</v>
      </c>
      <c r="Z116" s="10">
        <v>45355</v>
      </c>
      <c r="AA116" s="5">
        <f t="shared" si="1"/>
        <v>11</v>
      </c>
      <c r="AB116" s="5" t="s">
        <v>899</v>
      </c>
      <c r="AC116" s="13">
        <v>6552.46</v>
      </c>
      <c r="AD116" s="10">
        <v>45362</v>
      </c>
      <c r="AE116" s="12">
        <f t="shared" si="2"/>
        <v>8</v>
      </c>
      <c r="AF116" s="12"/>
      <c r="AG116" s="14">
        <v>4400552504</v>
      </c>
      <c r="AH116" s="14"/>
      <c r="AI116" s="10">
        <v>45407</v>
      </c>
      <c r="AJ116" s="10">
        <v>45407</v>
      </c>
      <c r="AK116" s="10" t="str">
        <f t="shared" si="7"/>
        <v>EN TIEMPO</v>
      </c>
      <c r="AL116" s="15">
        <f t="shared" si="8"/>
        <v>46</v>
      </c>
      <c r="AM116" s="5" t="s">
        <v>900</v>
      </c>
      <c r="AN116" s="5" t="s">
        <v>901</v>
      </c>
      <c r="AO116" s="5" t="s">
        <v>902</v>
      </c>
      <c r="AP116" s="10">
        <v>45418</v>
      </c>
      <c r="AQ116" s="5">
        <f t="shared" ca="1" si="12"/>
        <v>66</v>
      </c>
      <c r="AR116" s="5" t="s">
        <v>143</v>
      </c>
      <c r="AS116" s="5">
        <f t="shared" ca="1" si="11"/>
        <v>704</v>
      </c>
      <c r="AT116" s="5"/>
      <c r="AU116" s="5"/>
      <c r="AV116" s="5"/>
      <c r="AW116" s="5"/>
      <c r="AX116" s="5"/>
      <c r="AY116" s="5"/>
      <c r="AZ116" s="5"/>
      <c r="BA116" s="5"/>
      <c r="BB116" s="5"/>
      <c r="BC116" s="138"/>
    </row>
    <row r="117" spans="1:55" ht="15.75" customHeight="1" x14ac:dyDescent="0.3">
      <c r="A117" s="137">
        <v>256124</v>
      </c>
      <c r="B117" s="5" t="s">
        <v>60</v>
      </c>
      <c r="C117" s="5" t="s">
        <v>236</v>
      </c>
      <c r="D117" s="5" t="s">
        <v>123</v>
      </c>
      <c r="E117" s="5" t="s">
        <v>124</v>
      </c>
      <c r="F117" s="5" t="s">
        <v>42</v>
      </c>
      <c r="G117" s="5" t="s">
        <v>210</v>
      </c>
      <c r="H117" s="5" t="s">
        <v>349</v>
      </c>
      <c r="I117" s="5" t="s">
        <v>238</v>
      </c>
      <c r="J117" s="5" t="s">
        <v>903</v>
      </c>
      <c r="K117" s="5"/>
      <c r="L117" s="5">
        <v>8000</v>
      </c>
      <c r="M117" s="5">
        <v>101075108</v>
      </c>
      <c r="N117" s="10" t="s">
        <v>127</v>
      </c>
      <c r="O117" s="5" t="s">
        <v>897</v>
      </c>
      <c r="P117" s="10">
        <v>45344</v>
      </c>
      <c r="Q117" s="10" t="s">
        <v>137</v>
      </c>
      <c r="R117" s="10"/>
      <c r="S117" s="10"/>
      <c r="T117" s="11"/>
      <c r="U117" s="12"/>
      <c r="V117" s="5" t="s">
        <v>904</v>
      </c>
      <c r="W117" s="5"/>
      <c r="X117" s="10">
        <v>45342</v>
      </c>
      <c r="Y117" s="5">
        <f t="shared" si="0"/>
        <v>3</v>
      </c>
      <c r="Z117" s="10">
        <v>45355</v>
      </c>
      <c r="AA117" s="5">
        <f t="shared" si="1"/>
        <v>12</v>
      </c>
      <c r="AB117" s="5" t="s">
        <v>905</v>
      </c>
      <c r="AC117" s="13">
        <v>6552.46</v>
      </c>
      <c r="AD117" s="10">
        <v>45362</v>
      </c>
      <c r="AE117" s="12">
        <f t="shared" si="2"/>
        <v>8</v>
      </c>
      <c r="AF117" s="12"/>
      <c r="AG117" s="14">
        <v>4400552849</v>
      </c>
      <c r="AH117" s="14"/>
      <c r="AI117" s="10">
        <v>45407</v>
      </c>
      <c r="AJ117" s="10">
        <v>45407</v>
      </c>
      <c r="AK117" s="10" t="str">
        <f t="shared" si="7"/>
        <v>EN TIEMPO</v>
      </c>
      <c r="AL117" s="15">
        <f t="shared" si="8"/>
        <v>46</v>
      </c>
      <c r="AM117" s="5" t="s">
        <v>906</v>
      </c>
      <c r="AN117" s="5" t="s">
        <v>907</v>
      </c>
      <c r="AO117" s="5" t="s">
        <v>908</v>
      </c>
      <c r="AP117" s="10">
        <v>45418</v>
      </c>
      <c r="AQ117" s="5">
        <f t="shared" ca="1" si="12"/>
        <v>66</v>
      </c>
      <c r="AR117" s="5" t="s">
        <v>143</v>
      </c>
      <c r="AS117" s="5">
        <f t="shared" ca="1" si="11"/>
        <v>704</v>
      </c>
      <c r="AT117" s="5"/>
      <c r="AU117" s="5"/>
      <c r="AV117" s="5"/>
      <c r="AW117" s="5"/>
      <c r="AX117" s="5"/>
      <c r="AY117" s="5"/>
      <c r="AZ117" s="5"/>
      <c r="BA117" s="5"/>
      <c r="BB117" s="5"/>
      <c r="BC117" s="138"/>
    </row>
    <row r="118" spans="1:55" ht="15" customHeight="1" x14ac:dyDescent="0.3">
      <c r="A118" s="22">
        <v>256224</v>
      </c>
      <c r="B118" s="5" t="s">
        <v>60</v>
      </c>
      <c r="C118" s="5" t="s">
        <v>6</v>
      </c>
      <c r="D118" s="5" t="s">
        <v>123</v>
      </c>
      <c r="E118" s="5" t="s">
        <v>189</v>
      </c>
      <c r="F118" s="5" t="s">
        <v>1</v>
      </c>
      <c r="G118" s="5" t="s">
        <v>246</v>
      </c>
      <c r="H118" s="5" t="s">
        <v>909</v>
      </c>
      <c r="I118" s="5" t="s">
        <v>311</v>
      </c>
      <c r="J118" s="5" t="s">
        <v>910</v>
      </c>
      <c r="K118" s="5"/>
      <c r="L118" s="5">
        <v>12000</v>
      </c>
      <c r="M118" s="5">
        <v>101046321</v>
      </c>
      <c r="N118" s="10" t="s">
        <v>127</v>
      </c>
      <c r="O118" s="5" t="s">
        <v>897</v>
      </c>
      <c r="P118" s="10">
        <v>45344</v>
      </c>
      <c r="Q118" s="10" t="s">
        <v>137</v>
      </c>
      <c r="R118" s="10"/>
      <c r="S118" s="10"/>
      <c r="T118" s="11"/>
      <c r="U118" s="12"/>
      <c r="V118" s="5" t="s">
        <v>911</v>
      </c>
      <c r="W118" s="5"/>
      <c r="X118" s="10">
        <v>45342</v>
      </c>
      <c r="Y118" s="5">
        <f t="shared" si="0"/>
        <v>3</v>
      </c>
      <c r="Z118" s="10">
        <v>45355</v>
      </c>
      <c r="AA118" s="5">
        <f t="shared" si="1"/>
        <v>12</v>
      </c>
      <c r="AB118" s="5" t="s">
        <v>912</v>
      </c>
      <c r="AC118" s="13">
        <v>2553.14</v>
      </c>
      <c r="AD118" s="10">
        <v>45362</v>
      </c>
      <c r="AE118" s="12">
        <f t="shared" si="2"/>
        <v>8</v>
      </c>
      <c r="AF118" s="12"/>
      <c r="AG118" s="14">
        <v>4400552503</v>
      </c>
      <c r="AH118" s="14"/>
      <c r="AI118" s="10">
        <v>45377</v>
      </c>
      <c r="AJ118" s="10">
        <v>45377</v>
      </c>
      <c r="AK118" s="10" t="str">
        <f t="shared" si="7"/>
        <v>EN TIEMPO</v>
      </c>
      <c r="AL118" s="15">
        <f t="shared" si="8"/>
        <v>16</v>
      </c>
      <c r="AM118" s="5" t="s">
        <v>913</v>
      </c>
      <c r="AN118" s="5" t="s">
        <v>914</v>
      </c>
      <c r="AO118" s="5" t="s">
        <v>915</v>
      </c>
      <c r="AP118" s="10">
        <v>45385</v>
      </c>
      <c r="AQ118" s="5">
        <f t="shared" ca="1" si="12"/>
        <v>36</v>
      </c>
      <c r="AR118" s="5" t="s">
        <v>143</v>
      </c>
      <c r="AS118" s="5">
        <f t="shared" ca="1" si="11"/>
        <v>704</v>
      </c>
      <c r="AT118" s="5"/>
      <c r="AU118" s="5"/>
      <c r="AV118" s="5"/>
      <c r="AW118" s="5"/>
      <c r="AX118" s="5"/>
      <c r="AY118" s="5"/>
      <c r="AZ118" s="5"/>
      <c r="BA118" s="5"/>
      <c r="BB118" s="5"/>
      <c r="BC118" s="138"/>
    </row>
    <row r="119" spans="1:55" ht="15.75" customHeight="1" x14ac:dyDescent="0.3">
      <c r="A119" s="137">
        <v>256324</v>
      </c>
      <c r="B119" s="5" t="s">
        <v>60</v>
      </c>
      <c r="C119" s="5" t="s">
        <v>327</v>
      </c>
      <c r="D119" s="5" t="s">
        <v>123</v>
      </c>
      <c r="E119" s="5" t="s">
        <v>124</v>
      </c>
      <c r="F119" s="5" t="s">
        <v>36</v>
      </c>
      <c r="G119" s="5" t="s">
        <v>210</v>
      </c>
      <c r="H119" s="5" t="s">
        <v>916</v>
      </c>
      <c r="I119" s="5" t="s">
        <v>328</v>
      </c>
      <c r="J119" s="5" t="s">
        <v>917</v>
      </c>
      <c r="K119" s="5"/>
      <c r="L119" s="5">
        <v>12000</v>
      </c>
      <c r="M119" s="5">
        <v>101074800</v>
      </c>
      <c r="N119" s="10" t="s">
        <v>127</v>
      </c>
      <c r="O119" s="5" t="s">
        <v>897</v>
      </c>
      <c r="P119" s="10">
        <v>45348</v>
      </c>
      <c r="Q119" s="10" t="s">
        <v>137</v>
      </c>
      <c r="R119" s="10"/>
      <c r="S119" s="10"/>
      <c r="T119" s="11"/>
      <c r="U119" s="12"/>
      <c r="V119" s="5" t="s">
        <v>918</v>
      </c>
      <c r="W119" s="5"/>
      <c r="X119" s="10">
        <v>45342</v>
      </c>
      <c r="Y119" s="5">
        <f t="shared" si="0"/>
        <v>7</v>
      </c>
      <c r="Z119" s="10">
        <v>45355</v>
      </c>
      <c r="AA119" s="5">
        <f t="shared" si="1"/>
        <v>8</v>
      </c>
      <c r="AB119" s="5" t="s">
        <v>919</v>
      </c>
      <c r="AC119" s="13">
        <v>2472.33</v>
      </c>
      <c r="AD119" s="10">
        <v>45362</v>
      </c>
      <c r="AE119" s="12">
        <f t="shared" si="2"/>
        <v>8</v>
      </c>
      <c r="AF119" s="12"/>
      <c r="AG119" s="14">
        <v>4400552502</v>
      </c>
      <c r="AH119" s="14"/>
      <c r="AI119" s="10">
        <v>45406</v>
      </c>
      <c r="AJ119" s="10">
        <v>45406</v>
      </c>
      <c r="AK119" s="10" t="str">
        <f t="shared" si="7"/>
        <v>EN TIEMPO</v>
      </c>
      <c r="AL119" s="15">
        <f t="shared" si="8"/>
        <v>45</v>
      </c>
      <c r="AM119" s="5" t="s">
        <v>920</v>
      </c>
      <c r="AN119" s="5" t="s">
        <v>921</v>
      </c>
      <c r="AO119" s="5" t="s">
        <v>922</v>
      </c>
      <c r="AP119" s="10">
        <v>45408</v>
      </c>
      <c r="AQ119" s="5">
        <f t="shared" ca="1" si="12"/>
        <v>65</v>
      </c>
      <c r="AR119" s="5" t="s">
        <v>143</v>
      </c>
      <c r="AS119" s="5">
        <f t="shared" ca="1" si="11"/>
        <v>704</v>
      </c>
      <c r="AT119" s="5"/>
      <c r="AU119" s="5"/>
      <c r="AV119" s="5"/>
      <c r="AW119" s="5"/>
      <c r="AX119" s="5"/>
      <c r="AY119" s="5"/>
      <c r="AZ119" s="5"/>
      <c r="BA119" s="5"/>
      <c r="BB119" s="5"/>
      <c r="BC119" s="138"/>
    </row>
    <row r="120" spans="1:55" ht="15.75" customHeight="1" x14ac:dyDescent="0.3">
      <c r="A120" s="137">
        <v>256424</v>
      </c>
      <c r="B120" s="5" t="s">
        <v>60</v>
      </c>
      <c r="C120" s="5" t="s">
        <v>144</v>
      </c>
      <c r="D120" s="5" t="s">
        <v>127</v>
      </c>
      <c r="E120" s="5" t="s">
        <v>189</v>
      </c>
      <c r="F120" s="5" t="s">
        <v>1</v>
      </c>
      <c r="G120" s="5" t="s">
        <v>210</v>
      </c>
      <c r="H120" s="5" t="s">
        <v>923</v>
      </c>
      <c r="I120" s="5" t="s">
        <v>190</v>
      </c>
      <c r="J120" s="5" t="s">
        <v>924</v>
      </c>
      <c r="K120" s="5"/>
      <c r="L120" s="5">
        <v>30000</v>
      </c>
      <c r="M120" s="5">
        <v>101058314</v>
      </c>
      <c r="N120" s="10" t="s">
        <v>127</v>
      </c>
      <c r="O120" s="5" t="s">
        <v>897</v>
      </c>
      <c r="P120" s="10">
        <v>45349</v>
      </c>
      <c r="Q120" s="10" t="s">
        <v>137</v>
      </c>
      <c r="R120" s="10"/>
      <c r="S120" s="10"/>
      <c r="T120" s="11"/>
      <c r="U120" s="12"/>
      <c r="V120" s="5" t="s">
        <v>925</v>
      </c>
      <c r="W120" s="5"/>
      <c r="X120" s="10">
        <v>45342</v>
      </c>
      <c r="Y120" s="5">
        <f t="shared" si="0"/>
        <v>8</v>
      </c>
      <c r="Z120" s="10">
        <v>45355</v>
      </c>
      <c r="AA120" s="5">
        <f t="shared" si="1"/>
        <v>7</v>
      </c>
      <c r="AB120" s="5" t="s">
        <v>926</v>
      </c>
      <c r="AC120" s="13">
        <v>6565.57</v>
      </c>
      <c r="AD120" s="10"/>
      <c r="AE120" s="12" t="str">
        <f t="shared" si="2"/>
        <v/>
      </c>
      <c r="AF120" s="12"/>
      <c r="AG120" s="5"/>
      <c r="AH120" s="5"/>
      <c r="AI120" s="10"/>
      <c r="AJ120" s="10"/>
      <c r="AK120" s="10" t="str">
        <f t="shared" si="7"/>
        <v/>
      </c>
      <c r="AL120" s="15" t="str">
        <f t="shared" si="8"/>
        <v/>
      </c>
      <c r="AM120" s="5"/>
      <c r="AN120" s="5"/>
      <c r="AO120" s="5"/>
      <c r="AP120" s="10"/>
      <c r="AQ120" s="5">
        <f t="shared" ca="1" si="12"/>
        <v>704</v>
      </c>
      <c r="AR120" s="5" t="s">
        <v>129</v>
      </c>
      <c r="AS120" s="5">
        <f t="shared" ca="1" si="11"/>
        <v>704</v>
      </c>
      <c r="AT120" s="5"/>
      <c r="AU120" s="5"/>
      <c r="AV120" s="5"/>
      <c r="AW120" s="5"/>
      <c r="AX120" s="5"/>
      <c r="AY120" s="5"/>
      <c r="AZ120" s="5"/>
      <c r="BA120" s="5"/>
      <c r="BB120" s="5"/>
      <c r="BC120" s="138"/>
    </row>
    <row r="121" spans="1:55" ht="15.75" customHeight="1" x14ac:dyDescent="0.3">
      <c r="A121" s="137">
        <v>256524</v>
      </c>
      <c r="B121" s="5" t="s">
        <v>60</v>
      </c>
      <c r="C121" s="5" t="s">
        <v>927</v>
      </c>
      <c r="D121" s="5" t="s">
        <v>123</v>
      </c>
      <c r="E121" s="5" t="s">
        <v>124</v>
      </c>
      <c r="F121" s="5" t="s">
        <v>47</v>
      </c>
      <c r="G121" s="5" t="s">
        <v>210</v>
      </c>
      <c r="H121" s="5" t="s">
        <v>221</v>
      </c>
      <c r="I121" s="5" t="s">
        <v>928</v>
      </c>
      <c r="J121" s="5" t="s">
        <v>929</v>
      </c>
      <c r="K121" s="5"/>
      <c r="L121" s="5">
        <v>12000</v>
      </c>
      <c r="M121" s="5">
        <v>101017726</v>
      </c>
      <c r="N121" s="10" t="s">
        <v>127</v>
      </c>
      <c r="O121" s="5" t="s">
        <v>897</v>
      </c>
      <c r="P121" s="10">
        <v>45349</v>
      </c>
      <c r="Q121" s="10" t="s">
        <v>137</v>
      </c>
      <c r="R121" s="10"/>
      <c r="S121" s="10"/>
      <c r="T121" s="11"/>
      <c r="U121" s="12"/>
      <c r="V121" s="5" t="s">
        <v>930</v>
      </c>
      <c r="W121" s="5"/>
      <c r="X121" s="10">
        <v>45342</v>
      </c>
      <c r="Y121" s="5">
        <f t="shared" si="0"/>
        <v>8</v>
      </c>
      <c r="Z121" s="10">
        <v>45355</v>
      </c>
      <c r="AA121" s="5">
        <f t="shared" si="1"/>
        <v>7</v>
      </c>
      <c r="AB121" s="5" t="s">
        <v>931</v>
      </c>
      <c r="AC121" s="13">
        <v>3388.58</v>
      </c>
      <c r="AD121" s="10">
        <v>45362</v>
      </c>
      <c r="AE121" s="12">
        <f t="shared" si="2"/>
        <v>8</v>
      </c>
      <c r="AF121" s="12"/>
      <c r="AG121" s="14">
        <v>4400552841</v>
      </c>
      <c r="AH121" s="14"/>
      <c r="AI121" s="10"/>
      <c r="AJ121" s="10">
        <v>45393</v>
      </c>
      <c r="AK121" s="10" t="str">
        <f t="shared" si="7"/>
        <v>DEMORA</v>
      </c>
      <c r="AL121" s="15">
        <f t="shared" si="8"/>
        <v>32</v>
      </c>
      <c r="AM121" s="5"/>
      <c r="AN121" s="5" t="s">
        <v>932</v>
      </c>
      <c r="AO121" s="5" t="s">
        <v>933</v>
      </c>
      <c r="AP121" s="10">
        <v>45393</v>
      </c>
      <c r="AQ121" s="5">
        <f t="shared" ca="1" si="12"/>
        <v>52</v>
      </c>
      <c r="AR121" s="5" t="s">
        <v>143</v>
      </c>
      <c r="AS121" s="5">
        <f t="shared" ca="1" si="11"/>
        <v>704</v>
      </c>
      <c r="AT121" s="5"/>
      <c r="AU121" s="5"/>
      <c r="AV121" s="5"/>
      <c r="AW121" s="5"/>
      <c r="AX121" s="5"/>
      <c r="AY121" s="5"/>
      <c r="AZ121" s="5"/>
      <c r="BA121" s="5"/>
      <c r="BB121" s="5"/>
      <c r="BC121" s="138"/>
    </row>
    <row r="122" spans="1:55" ht="15.75" customHeight="1" x14ac:dyDescent="0.3">
      <c r="A122" s="137">
        <v>256624</v>
      </c>
      <c r="B122" s="5" t="s">
        <v>60</v>
      </c>
      <c r="C122" s="5" t="s">
        <v>144</v>
      </c>
      <c r="D122" s="5" t="s">
        <v>127</v>
      </c>
      <c r="E122" s="5" t="s">
        <v>189</v>
      </c>
      <c r="F122" s="5" t="s">
        <v>1</v>
      </c>
      <c r="G122" s="5"/>
      <c r="H122" s="5"/>
      <c r="I122" s="20" t="s">
        <v>190</v>
      </c>
      <c r="J122" s="20" t="s">
        <v>934</v>
      </c>
      <c r="K122" s="5"/>
      <c r="L122" s="5">
        <v>30000</v>
      </c>
      <c r="M122" s="20">
        <v>101076348</v>
      </c>
      <c r="N122" s="10" t="s">
        <v>127</v>
      </c>
      <c r="O122" s="5" t="s">
        <v>935</v>
      </c>
      <c r="P122" s="10">
        <v>45642</v>
      </c>
      <c r="Q122" s="10" t="s">
        <v>137</v>
      </c>
      <c r="R122" s="10"/>
      <c r="S122" s="10"/>
      <c r="T122" s="11"/>
      <c r="U122" s="12"/>
      <c r="V122" s="5" t="s">
        <v>936</v>
      </c>
      <c r="W122" s="5"/>
      <c r="X122" s="10">
        <v>45580</v>
      </c>
      <c r="Y122" s="5">
        <f t="shared" si="0"/>
        <v>63</v>
      </c>
      <c r="Z122" s="10">
        <v>45642</v>
      </c>
      <c r="AA122" s="5">
        <f t="shared" si="1"/>
        <v>1</v>
      </c>
      <c r="AB122" s="5" t="s">
        <v>937</v>
      </c>
      <c r="AC122" s="13">
        <v>6365.57</v>
      </c>
      <c r="AD122" s="10">
        <v>45645</v>
      </c>
      <c r="AE122" s="12">
        <f t="shared" si="2"/>
        <v>4</v>
      </c>
      <c r="AF122" s="12"/>
      <c r="AG122" s="14">
        <v>4400592050</v>
      </c>
      <c r="AH122" s="17" t="s">
        <v>833</v>
      </c>
      <c r="AI122" s="10">
        <v>45664</v>
      </c>
      <c r="AJ122" s="10">
        <v>45673</v>
      </c>
      <c r="AK122" s="10" t="str">
        <f t="shared" si="7"/>
        <v>DEMORA</v>
      </c>
      <c r="AL122" s="15">
        <f t="shared" si="8"/>
        <v>29</v>
      </c>
      <c r="AM122" s="5" t="s">
        <v>938</v>
      </c>
      <c r="AN122" s="5" t="s">
        <v>939</v>
      </c>
      <c r="AO122" s="5" t="s">
        <v>940</v>
      </c>
      <c r="AP122" s="10">
        <v>45684</v>
      </c>
      <c r="AQ122" s="5">
        <f t="shared" ca="1" si="12"/>
        <v>94</v>
      </c>
      <c r="AR122" s="23" t="s">
        <v>143</v>
      </c>
      <c r="AS122" s="23">
        <f t="shared" ca="1" si="11"/>
        <v>466</v>
      </c>
      <c r="AT122" s="5" t="s">
        <v>19</v>
      </c>
      <c r="AU122" s="5"/>
      <c r="AV122" s="5"/>
      <c r="AW122" s="5"/>
      <c r="AX122" s="5"/>
      <c r="AY122" s="5"/>
      <c r="AZ122" s="5"/>
      <c r="BA122" s="5"/>
      <c r="BB122" s="5" t="s">
        <v>941</v>
      </c>
      <c r="BC122" s="138"/>
    </row>
    <row r="123" spans="1:55" ht="15.75" customHeight="1" x14ac:dyDescent="0.3">
      <c r="A123" s="137">
        <v>256724</v>
      </c>
      <c r="B123" s="5" t="s">
        <v>59</v>
      </c>
      <c r="C123" s="5" t="s">
        <v>8</v>
      </c>
      <c r="D123" s="5" t="s">
        <v>127</v>
      </c>
      <c r="E123" s="5" t="s">
        <v>124</v>
      </c>
      <c r="F123" s="5" t="s">
        <v>39</v>
      </c>
      <c r="G123" s="5" t="s">
        <v>246</v>
      </c>
      <c r="H123" s="5" t="s">
        <v>413</v>
      </c>
      <c r="I123" s="5" t="s">
        <v>942</v>
      </c>
      <c r="J123" s="5" t="s">
        <v>943</v>
      </c>
      <c r="K123" s="5">
        <v>18596</v>
      </c>
      <c r="L123" s="5">
        <v>25000</v>
      </c>
      <c r="M123" s="5" t="s">
        <v>944</v>
      </c>
      <c r="N123" s="10" t="s">
        <v>127</v>
      </c>
      <c r="O123" s="5" t="s">
        <v>945</v>
      </c>
      <c r="P123" s="10">
        <v>45348</v>
      </c>
      <c r="Q123" s="10" t="s">
        <v>137</v>
      </c>
      <c r="R123" s="10"/>
      <c r="S123" s="10"/>
      <c r="T123" s="11"/>
      <c r="U123" s="12"/>
      <c r="V123" s="5" t="s">
        <v>946</v>
      </c>
      <c r="W123" s="5"/>
      <c r="X123" s="10">
        <v>45342</v>
      </c>
      <c r="Y123" s="5">
        <f t="shared" si="0"/>
        <v>7</v>
      </c>
      <c r="Z123" s="10">
        <v>45355</v>
      </c>
      <c r="AA123" s="5">
        <f t="shared" si="1"/>
        <v>8</v>
      </c>
      <c r="AB123" s="5" t="s">
        <v>947</v>
      </c>
      <c r="AC123" s="13">
        <v>9649.4599999999991</v>
      </c>
      <c r="AD123" s="10">
        <v>45366</v>
      </c>
      <c r="AE123" s="12">
        <f t="shared" si="2"/>
        <v>12</v>
      </c>
      <c r="AF123" s="12"/>
      <c r="AG123" s="14">
        <v>4500474800</v>
      </c>
      <c r="AH123" s="14"/>
      <c r="AI123" s="10">
        <v>45384</v>
      </c>
      <c r="AJ123" s="10">
        <v>45384</v>
      </c>
      <c r="AK123" s="10" t="str">
        <f t="shared" si="7"/>
        <v>EN TIEMPO</v>
      </c>
      <c r="AL123" s="15">
        <f t="shared" si="8"/>
        <v>19</v>
      </c>
      <c r="AM123" s="5" t="s">
        <v>948</v>
      </c>
      <c r="AN123" s="5" t="s">
        <v>949</v>
      </c>
      <c r="AO123" s="5" t="s">
        <v>950</v>
      </c>
      <c r="AP123" s="10">
        <v>45386</v>
      </c>
      <c r="AQ123" s="5">
        <f t="shared" ca="1" si="12"/>
        <v>43</v>
      </c>
      <c r="AR123" s="5" t="s">
        <v>143</v>
      </c>
      <c r="AS123" s="5">
        <f t="shared" ca="1" si="11"/>
        <v>704</v>
      </c>
      <c r="AT123" s="5"/>
      <c r="AU123" s="5"/>
      <c r="AV123" s="5"/>
      <c r="AW123" s="5"/>
      <c r="AX123" s="5"/>
      <c r="AY123" s="5"/>
      <c r="AZ123" s="5"/>
      <c r="BA123" s="5"/>
      <c r="BB123" s="5"/>
      <c r="BC123" s="138"/>
    </row>
    <row r="124" spans="1:55" ht="15.75" customHeight="1" x14ac:dyDescent="0.3">
      <c r="A124" s="16">
        <v>256824</v>
      </c>
      <c r="B124" s="5" t="s">
        <v>59</v>
      </c>
      <c r="C124" s="5" t="s">
        <v>340</v>
      </c>
      <c r="D124" s="5" t="s">
        <v>127</v>
      </c>
      <c r="E124" s="5" t="s">
        <v>124</v>
      </c>
      <c r="F124" s="5" t="s">
        <v>48</v>
      </c>
      <c r="G124" s="5" t="s">
        <v>210</v>
      </c>
      <c r="H124" s="5" t="s">
        <v>951</v>
      </c>
      <c r="I124" s="5" t="s">
        <v>952</v>
      </c>
      <c r="J124" s="5" t="s">
        <v>953</v>
      </c>
      <c r="K124" s="5">
        <v>5221</v>
      </c>
      <c r="L124" s="5">
        <v>10000</v>
      </c>
      <c r="M124" s="5" t="s">
        <v>954</v>
      </c>
      <c r="N124" s="10" t="s">
        <v>127</v>
      </c>
      <c r="O124" s="5" t="s">
        <v>945</v>
      </c>
      <c r="P124" s="10">
        <v>45362</v>
      </c>
      <c r="Q124" s="10" t="s">
        <v>137</v>
      </c>
      <c r="R124" s="10"/>
      <c r="S124" s="10"/>
      <c r="T124" s="11"/>
      <c r="U124" s="12"/>
      <c r="V124" s="5" t="s">
        <v>955</v>
      </c>
      <c r="W124" s="5"/>
      <c r="X124" s="10">
        <v>45342</v>
      </c>
      <c r="Y124" s="5">
        <f t="shared" si="0"/>
        <v>21</v>
      </c>
      <c r="Z124" s="10">
        <v>45371</v>
      </c>
      <c r="AA124" s="5">
        <f t="shared" si="1"/>
        <v>10</v>
      </c>
      <c r="AB124" s="5" t="s">
        <v>956</v>
      </c>
      <c r="AC124" s="13">
        <v>5014.3599999999997</v>
      </c>
      <c r="AD124" s="10">
        <v>45366</v>
      </c>
      <c r="AE124" s="12">
        <f t="shared" si="2"/>
        <v>-4</v>
      </c>
      <c r="AF124" s="12"/>
      <c r="AG124" s="14">
        <v>4500475741</v>
      </c>
      <c r="AH124" s="14"/>
      <c r="AI124" s="10">
        <v>45429</v>
      </c>
      <c r="AJ124" s="10">
        <v>45414</v>
      </c>
      <c r="AK124" s="10" t="str">
        <f t="shared" si="7"/>
        <v>EN TIEMPO</v>
      </c>
      <c r="AL124" s="15">
        <f t="shared" si="8"/>
        <v>49</v>
      </c>
      <c r="AM124" s="5" t="s">
        <v>957</v>
      </c>
      <c r="AN124" s="5" t="s">
        <v>958</v>
      </c>
      <c r="AO124" s="5" t="s">
        <v>959</v>
      </c>
      <c r="AP124" s="10">
        <v>45421</v>
      </c>
      <c r="AQ124" s="5">
        <f t="shared" ca="1" si="12"/>
        <v>73</v>
      </c>
      <c r="AR124" s="5" t="s">
        <v>143</v>
      </c>
      <c r="AS124" s="5">
        <f t="shared" ca="1" si="11"/>
        <v>704</v>
      </c>
      <c r="AT124" s="5"/>
      <c r="AU124" s="5"/>
      <c r="AV124" s="5"/>
      <c r="AW124" s="5"/>
      <c r="AX124" s="5"/>
      <c r="AY124" s="5"/>
      <c r="AZ124" s="5"/>
      <c r="BA124" s="5"/>
      <c r="BB124" s="5"/>
      <c r="BC124" s="138"/>
    </row>
    <row r="125" spans="1:55" ht="15.75" customHeight="1" x14ac:dyDescent="0.3">
      <c r="A125" s="137">
        <v>256924</v>
      </c>
      <c r="B125" s="5" t="s">
        <v>60</v>
      </c>
      <c r="C125" s="5" t="s">
        <v>122</v>
      </c>
      <c r="D125" s="5" t="s">
        <v>123</v>
      </c>
      <c r="E125" s="5" t="s">
        <v>124</v>
      </c>
      <c r="F125" s="5" t="s">
        <v>36</v>
      </c>
      <c r="G125" s="5"/>
      <c r="H125" s="5" t="s">
        <v>960</v>
      </c>
      <c r="I125" s="5" t="s">
        <v>527</v>
      </c>
      <c r="J125" s="5" t="s">
        <v>961</v>
      </c>
      <c r="K125" s="5"/>
      <c r="L125" s="5">
        <v>8000</v>
      </c>
      <c r="M125" s="5">
        <v>101074769</v>
      </c>
      <c r="N125" s="10" t="s">
        <v>127</v>
      </c>
      <c r="O125" s="5" t="s">
        <v>897</v>
      </c>
      <c r="P125" s="10">
        <v>45350</v>
      </c>
      <c r="Q125" s="10" t="s">
        <v>137</v>
      </c>
      <c r="R125" s="10"/>
      <c r="S125" s="10"/>
      <c r="T125" s="11"/>
      <c r="U125" s="12"/>
      <c r="V125" s="5" t="s">
        <v>962</v>
      </c>
      <c r="W125" s="5"/>
      <c r="X125" s="10">
        <v>45342</v>
      </c>
      <c r="Y125" s="5">
        <f t="shared" si="0"/>
        <v>9</v>
      </c>
      <c r="Z125" s="10">
        <v>45355</v>
      </c>
      <c r="AA125" s="5">
        <f t="shared" si="1"/>
        <v>6</v>
      </c>
      <c r="AB125" s="5" t="s">
        <v>963</v>
      </c>
      <c r="AC125" s="13">
        <v>4391.93</v>
      </c>
      <c r="AD125" s="10">
        <v>45377</v>
      </c>
      <c r="AE125" s="12">
        <f t="shared" si="2"/>
        <v>23</v>
      </c>
      <c r="AF125" s="12"/>
      <c r="AG125" s="14">
        <v>4400552284</v>
      </c>
      <c r="AH125" s="14"/>
      <c r="AI125" s="10">
        <v>45427</v>
      </c>
      <c r="AJ125" s="10">
        <v>45427</v>
      </c>
      <c r="AK125" s="10" t="str">
        <f t="shared" si="7"/>
        <v>EN TIEMPO</v>
      </c>
      <c r="AL125" s="15">
        <f t="shared" si="8"/>
        <v>51</v>
      </c>
      <c r="AM125" s="5" t="s">
        <v>964</v>
      </c>
      <c r="AN125" s="5" t="s">
        <v>965</v>
      </c>
      <c r="AO125" s="5" t="s">
        <v>966</v>
      </c>
      <c r="AP125" s="10">
        <v>45439</v>
      </c>
      <c r="AQ125" s="5">
        <f t="shared" ca="1" si="12"/>
        <v>86</v>
      </c>
      <c r="AR125" s="5" t="s">
        <v>143</v>
      </c>
      <c r="AS125" s="5">
        <f t="shared" ca="1" si="11"/>
        <v>704</v>
      </c>
      <c r="AT125" s="5"/>
      <c r="AU125" s="5"/>
      <c r="AV125" s="5"/>
      <c r="AW125" s="5"/>
      <c r="AX125" s="5"/>
      <c r="AY125" s="5"/>
      <c r="AZ125" s="5"/>
      <c r="BA125" s="5"/>
      <c r="BB125" s="5"/>
      <c r="BC125" s="138"/>
    </row>
    <row r="126" spans="1:55" ht="15.75" customHeight="1" x14ac:dyDescent="0.3">
      <c r="A126" s="137">
        <v>257024</v>
      </c>
      <c r="B126" s="5" t="s">
        <v>60</v>
      </c>
      <c r="C126" s="5" t="s">
        <v>927</v>
      </c>
      <c r="D126" s="5" t="s">
        <v>123</v>
      </c>
      <c r="E126" s="5" t="s">
        <v>124</v>
      </c>
      <c r="F126" s="5" t="s">
        <v>47</v>
      </c>
      <c r="G126" s="5" t="s">
        <v>246</v>
      </c>
      <c r="H126" s="5" t="s">
        <v>221</v>
      </c>
      <c r="I126" s="5" t="s">
        <v>928</v>
      </c>
      <c r="J126" s="5" t="s">
        <v>967</v>
      </c>
      <c r="K126" s="5"/>
      <c r="L126" s="5">
        <v>12000</v>
      </c>
      <c r="M126" s="5">
        <v>101029582</v>
      </c>
      <c r="N126" s="10" t="s">
        <v>127</v>
      </c>
      <c r="O126" s="5" t="s">
        <v>897</v>
      </c>
      <c r="P126" s="10">
        <v>45349</v>
      </c>
      <c r="Q126" s="10" t="s">
        <v>137</v>
      </c>
      <c r="R126" s="10"/>
      <c r="S126" s="10"/>
      <c r="T126" s="11"/>
      <c r="U126" s="12"/>
      <c r="V126" s="5" t="s">
        <v>968</v>
      </c>
      <c r="W126" s="5"/>
      <c r="X126" s="10">
        <v>45342</v>
      </c>
      <c r="Y126" s="5">
        <f t="shared" si="0"/>
        <v>8</v>
      </c>
      <c r="Z126" s="10">
        <v>45357</v>
      </c>
      <c r="AA126" s="5">
        <f t="shared" si="1"/>
        <v>9</v>
      </c>
      <c r="AB126" s="5" t="s">
        <v>969</v>
      </c>
      <c r="AC126" s="13">
        <v>3388.58</v>
      </c>
      <c r="AD126" s="10">
        <v>45362</v>
      </c>
      <c r="AE126" s="12">
        <f t="shared" si="2"/>
        <v>6</v>
      </c>
      <c r="AF126" s="12"/>
      <c r="AG126" s="14">
        <v>4400552840</v>
      </c>
      <c r="AH126" s="14"/>
      <c r="AI126" s="10"/>
      <c r="AJ126" s="10">
        <v>45394</v>
      </c>
      <c r="AK126" s="10" t="str">
        <f t="shared" si="7"/>
        <v>DEMORA</v>
      </c>
      <c r="AL126" s="15">
        <f t="shared" si="8"/>
        <v>33</v>
      </c>
      <c r="AM126" s="5"/>
      <c r="AN126" s="5" t="s">
        <v>970</v>
      </c>
      <c r="AO126" s="5" t="s">
        <v>971</v>
      </c>
      <c r="AP126" s="10">
        <v>45393</v>
      </c>
      <c r="AQ126" s="5">
        <f t="shared" ca="1" si="12"/>
        <v>53</v>
      </c>
      <c r="AR126" s="5" t="s">
        <v>143</v>
      </c>
      <c r="AS126" s="5">
        <f t="shared" ca="1" si="11"/>
        <v>704</v>
      </c>
      <c r="AT126" s="5"/>
      <c r="AU126" s="5"/>
      <c r="AV126" s="5"/>
      <c r="AW126" s="5"/>
      <c r="AX126" s="5"/>
      <c r="AY126" s="5"/>
      <c r="AZ126" s="5"/>
      <c r="BA126" s="5"/>
      <c r="BB126" s="5"/>
      <c r="BC126" s="138"/>
    </row>
    <row r="127" spans="1:55" ht="15.75" customHeight="1" x14ac:dyDescent="0.3">
      <c r="A127" s="22">
        <v>257124</v>
      </c>
      <c r="B127" s="5" t="s">
        <v>59</v>
      </c>
      <c r="C127" s="5" t="s">
        <v>236</v>
      </c>
      <c r="D127" s="5" t="s">
        <v>123</v>
      </c>
      <c r="E127" s="5" t="s">
        <v>124</v>
      </c>
      <c r="F127" s="5" t="s">
        <v>48</v>
      </c>
      <c r="G127" s="5" t="s">
        <v>246</v>
      </c>
      <c r="H127" s="5" t="s">
        <v>421</v>
      </c>
      <c r="I127" s="5">
        <v>3672259</v>
      </c>
      <c r="J127" s="5" t="s">
        <v>972</v>
      </c>
      <c r="K127" s="5">
        <v>15646</v>
      </c>
      <c r="L127" s="5">
        <v>10000</v>
      </c>
      <c r="M127" s="5" t="s">
        <v>973</v>
      </c>
      <c r="N127" s="10" t="s">
        <v>127</v>
      </c>
      <c r="O127" s="5" t="s">
        <v>974</v>
      </c>
      <c r="P127" s="10">
        <v>45349</v>
      </c>
      <c r="Q127" s="10" t="s">
        <v>137</v>
      </c>
      <c r="R127" s="10"/>
      <c r="S127" s="10"/>
      <c r="T127" s="11"/>
      <c r="U127" s="12"/>
      <c r="V127" s="5" t="s">
        <v>975</v>
      </c>
      <c r="W127" s="5"/>
      <c r="X127" s="10">
        <v>45344</v>
      </c>
      <c r="Y127" s="5">
        <f t="shared" si="0"/>
        <v>6</v>
      </c>
      <c r="Z127" s="10">
        <v>45357</v>
      </c>
      <c r="AA127" s="5">
        <f t="shared" si="1"/>
        <v>9</v>
      </c>
      <c r="AB127" s="5" t="s">
        <v>976</v>
      </c>
      <c r="AC127" s="13">
        <v>6363.88</v>
      </c>
      <c r="AD127" s="10">
        <v>45372</v>
      </c>
      <c r="AE127" s="12">
        <f t="shared" si="2"/>
        <v>16</v>
      </c>
      <c r="AF127" s="12"/>
      <c r="AG127" s="14">
        <v>4500477543</v>
      </c>
      <c r="AH127" s="14"/>
      <c r="AI127" s="10">
        <v>45397</v>
      </c>
      <c r="AJ127" s="10">
        <v>45407</v>
      </c>
      <c r="AK127" s="10" t="str">
        <f t="shared" si="7"/>
        <v>DEMORA</v>
      </c>
      <c r="AL127" s="15">
        <f t="shared" si="8"/>
        <v>36</v>
      </c>
      <c r="AM127" s="5" t="s">
        <v>977</v>
      </c>
      <c r="AN127" s="5" t="s">
        <v>978</v>
      </c>
      <c r="AO127" s="5" t="s">
        <v>979</v>
      </c>
      <c r="AP127" s="10">
        <v>45412</v>
      </c>
      <c r="AQ127" s="5">
        <f t="shared" ca="1" si="12"/>
        <v>64</v>
      </c>
      <c r="AR127" s="5" t="s">
        <v>143</v>
      </c>
      <c r="AS127" s="5">
        <f t="shared" ca="1" si="11"/>
        <v>702</v>
      </c>
      <c r="AT127" s="5"/>
      <c r="AU127" s="5"/>
      <c r="AV127" s="5"/>
      <c r="AW127" s="5"/>
      <c r="AX127" s="5"/>
      <c r="AY127" s="5"/>
      <c r="AZ127" s="5"/>
      <c r="BA127" s="5"/>
      <c r="BB127" s="5"/>
      <c r="BC127" s="138"/>
    </row>
    <row r="128" spans="1:55" ht="15.75" customHeight="1" x14ac:dyDescent="0.3">
      <c r="A128" s="137">
        <v>257224</v>
      </c>
      <c r="B128" s="5" t="s">
        <v>59</v>
      </c>
      <c r="C128" s="17" t="s">
        <v>549</v>
      </c>
      <c r="D128" s="5" t="s">
        <v>123</v>
      </c>
      <c r="E128" s="5" t="s">
        <v>124</v>
      </c>
      <c r="F128" s="5" t="s">
        <v>38</v>
      </c>
      <c r="G128" s="5"/>
      <c r="H128" s="5" t="s">
        <v>980</v>
      </c>
      <c r="I128" s="5" t="s">
        <v>981</v>
      </c>
      <c r="J128" s="5" t="s">
        <v>982</v>
      </c>
      <c r="K128" s="5">
        <v>1741</v>
      </c>
      <c r="L128" s="5">
        <v>15000</v>
      </c>
      <c r="M128" s="5" t="s">
        <v>983</v>
      </c>
      <c r="N128" s="10" t="s">
        <v>127</v>
      </c>
      <c r="O128" s="5" t="s">
        <v>974</v>
      </c>
      <c r="P128" s="10">
        <v>45351</v>
      </c>
      <c r="Q128" s="10" t="s">
        <v>137</v>
      </c>
      <c r="R128" s="10"/>
      <c r="S128" s="10"/>
      <c r="T128" s="11"/>
      <c r="U128" s="12"/>
      <c r="V128" s="5" t="s">
        <v>984</v>
      </c>
      <c r="W128" s="5"/>
      <c r="X128" s="10">
        <v>45344</v>
      </c>
      <c r="Y128" s="5">
        <f t="shared" si="0"/>
        <v>8</v>
      </c>
      <c r="Z128" s="10">
        <v>45357</v>
      </c>
      <c r="AA128" s="5">
        <f t="shared" si="1"/>
        <v>7</v>
      </c>
      <c r="AB128" s="5" t="s">
        <v>985</v>
      </c>
      <c r="AC128" s="13">
        <v>6423.15</v>
      </c>
      <c r="AD128" s="10">
        <v>45366</v>
      </c>
      <c r="AE128" s="12">
        <f t="shared" si="2"/>
        <v>10</v>
      </c>
      <c r="AF128" s="12"/>
      <c r="AG128" s="14">
        <v>4500477778</v>
      </c>
      <c r="AH128" s="14"/>
      <c r="AI128" s="10">
        <v>45397</v>
      </c>
      <c r="AJ128" s="10">
        <v>45404</v>
      </c>
      <c r="AK128" s="10" t="str">
        <f t="shared" si="7"/>
        <v>DEMORA</v>
      </c>
      <c r="AL128" s="15">
        <f t="shared" si="8"/>
        <v>39</v>
      </c>
      <c r="AM128" s="5" t="s">
        <v>986</v>
      </c>
      <c r="AN128" s="5" t="s">
        <v>987</v>
      </c>
      <c r="AO128" s="5" t="s">
        <v>988</v>
      </c>
      <c r="AP128" s="10">
        <v>45411</v>
      </c>
      <c r="AQ128" s="5">
        <f t="shared" ca="1" si="12"/>
        <v>61</v>
      </c>
      <c r="AR128" s="5" t="s">
        <v>143</v>
      </c>
      <c r="AS128" s="5">
        <f t="shared" ca="1" si="11"/>
        <v>702</v>
      </c>
      <c r="AT128" s="5"/>
      <c r="AU128" s="5"/>
      <c r="AV128" s="5"/>
      <c r="AW128" s="5"/>
      <c r="AX128" s="5"/>
      <c r="AY128" s="5"/>
      <c r="AZ128" s="5"/>
      <c r="BA128" s="5"/>
      <c r="BB128" s="5"/>
      <c r="BC128" s="138"/>
    </row>
    <row r="129" spans="1:55" ht="15.75" customHeight="1" x14ac:dyDescent="0.3">
      <c r="A129" s="22">
        <v>257324</v>
      </c>
      <c r="B129" s="5" t="s">
        <v>60</v>
      </c>
      <c r="C129" s="5" t="s">
        <v>263</v>
      </c>
      <c r="D129" s="5" t="s">
        <v>123</v>
      </c>
      <c r="E129" s="5" t="s">
        <v>189</v>
      </c>
      <c r="F129" s="5" t="s">
        <v>1</v>
      </c>
      <c r="G129" s="5" t="s">
        <v>246</v>
      </c>
      <c r="H129" s="5" t="s">
        <v>989</v>
      </c>
      <c r="I129" s="5" t="s">
        <v>311</v>
      </c>
      <c r="J129" s="5" t="s">
        <v>990</v>
      </c>
      <c r="K129" s="5"/>
      <c r="L129" s="5">
        <v>12000</v>
      </c>
      <c r="M129" s="5">
        <v>101085356</v>
      </c>
      <c r="N129" s="10" t="s">
        <v>127</v>
      </c>
      <c r="O129" s="5" t="s">
        <v>991</v>
      </c>
      <c r="P129" s="10">
        <v>45351</v>
      </c>
      <c r="Q129" s="10" t="s">
        <v>137</v>
      </c>
      <c r="R129" s="10"/>
      <c r="S129" s="10"/>
      <c r="T129" s="11"/>
      <c r="U129" s="12"/>
      <c r="V129" s="5" t="s">
        <v>992</v>
      </c>
      <c r="W129" s="5"/>
      <c r="X129" s="10">
        <v>45348</v>
      </c>
      <c r="Y129" s="5">
        <f t="shared" si="0"/>
        <v>4</v>
      </c>
      <c r="Z129" s="10">
        <v>45357</v>
      </c>
      <c r="AA129" s="5">
        <f t="shared" si="1"/>
        <v>7</v>
      </c>
      <c r="AB129" s="5" t="s">
        <v>993</v>
      </c>
      <c r="AC129" s="13">
        <v>4083.14</v>
      </c>
      <c r="AD129" s="10">
        <v>45362</v>
      </c>
      <c r="AE129" s="12">
        <f t="shared" si="2"/>
        <v>6</v>
      </c>
      <c r="AF129" s="12"/>
      <c r="AG129" s="14">
        <v>4400553381</v>
      </c>
      <c r="AH129" s="14"/>
      <c r="AI129" s="10">
        <v>45381</v>
      </c>
      <c r="AJ129" s="10">
        <v>45383</v>
      </c>
      <c r="AK129" s="10" t="str">
        <f t="shared" si="7"/>
        <v>DEMORA</v>
      </c>
      <c r="AL129" s="15">
        <f t="shared" si="8"/>
        <v>22</v>
      </c>
      <c r="AM129" s="5" t="s">
        <v>994</v>
      </c>
      <c r="AN129" s="5" t="s">
        <v>995</v>
      </c>
      <c r="AO129" s="5" t="s">
        <v>996</v>
      </c>
      <c r="AP129" s="10">
        <v>45401</v>
      </c>
      <c r="AQ129" s="5">
        <f t="shared" ca="1" si="12"/>
        <v>36</v>
      </c>
      <c r="AR129" s="5" t="s">
        <v>143</v>
      </c>
      <c r="AS129" s="5">
        <f t="shared" ca="1" si="11"/>
        <v>698</v>
      </c>
      <c r="AT129" s="5"/>
      <c r="AU129" s="5"/>
      <c r="AV129" s="5"/>
      <c r="AW129" s="5"/>
      <c r="AX129" s="5"/>
      <c r="AY129" s="5"/>
      <c r="AZ129" s="5"/>
      <c r="BA129" s="5"/>
      <c r="BB129" s="5"/>
      <c r="BC129" s="138"/>
    </row>
    <row r="130" spans="1:55" ht="15.75" customHeight="1" x14ac:dyDescent="0.3">
      <c r="A130" s="30">
        <v>257424</v>
      </c>
      <c r="B130" s="17" t="s">
        <v>60</v>
      </c>
      <c r="C130" s="17" t="s">
        <v>340</v>
      </c>
      <c r="D130" s="17" t="s">
        <v>123</v>
      </c>
      <c r="E130" s="17" t="s">
        <v>189</v>
      </c>
      <c r="F130" s="17" t="s">
        <v>49</v>
      </c>
      <c r="G130" s="17" t="s">
        <v>246</v>
      </c>
      <c r="H130" s="17" t="s">
        <v>997</v>
      </c>
      <c r="I130" s="17" t="s">
        <v>998</v>
      </c>
      <c r="J130" s="17" t="s">
        <v>999</v>
      </c>
      <c r="K130" s="17"/>
      <c r="L130" s="17">
        <v>12000</v>
      </c>
      <c r="M130" s="17">
        <v>101123788</v>
      </c>
      <c r="N130" s="10" t="s">
        <v>127</v>
      </c>
      <c r="O130" s="5" t="s">
        <v>1000</v>
      </c>
      <c r="P130" s="10">
        <v>45362</v>
      </c>
      <c r="Q130" s="10" t="s">
        <v>137</v>
      </c>
      <c r="R130" s="10"/>
      <c r="S130" s="10"/>
      <c r="T130" s="11"/>
      <c r="U130" s="12"/>
      <c r="V130" s="5" t="s">
        <v>1001</v>
      </c>
      <c r="W130" s="5"/>
      <c r="X130" s="10">
        <v>45349</v>
      </c>
      <c r="Y130" s="5">
        <f t="shared" si="0"/>
        <v>14</v>
      </c>
      <c r="Z130" s="10">
        <v>45371</v>
      </c>
      <c r="AA130" s="5">
        <f t="shared" si="1"/>
        <v>10</v>
      </c>
      <c r="AB130" s="5" t="s">
        <v>1002</v>
      </c>
      <c r="AC130" s="13">
        <v>4754.42</v>
      </c>
      <c r="AD130" s="10">
        <v>45373</v>
      </c>
      <c r="AE130" s="12">
        <f t="shared" si="2"/>
        <v>3</v>
      </c>
      <c r="AF130" s="12"/>
      <c r="AG130" s="14">
        <v>4400554960</v>
      </c>
      <c r="AH130" s="14"/>
      <c r="AI130" s="25">
        <v>45432</v>
      </c>
      <c r="AJ130" s="25">
        <v>45432</v>
      </c>
      <c r="AK130" s="10" t="str">
        <f t="shared" si="7"/>
        <v>EN TIEMPO</v>
      </c>
      <c r="AL130" s="15">
        <f t="shared" si="8"/>
        <v>60</v>
      </c>
      <c r="AM130" s="5" t="s">
        <v>1003</v>
      </c>
      <c r="AN130" s="17" t="s">
        <v>1004</v>
      </c>
      <c r="AO130" s="5" t="s">
        <v>1005</v>
      </c>
      <c r="AP130" s="10">
        <v>45464</v>
      </c>
      <c r="AQ130" s="5">
        <f t="shared" ca="1" si="12"/>
        <v>84</v>
      </c>
      <c r="AR130" s="5" t="s">
        <v>143</v>
      </c>
      <c r="AS130" s="5">
        <f t="shared" ca="1" si="11"/>
        <v>697</v>
      </c>
      <c r="AT130" s="5"/>
      <c r="AU130" s="5"/>
      <c r="AV130" s="5"/>
      <c r="AW130" s="5"/>
      <c r="AX130" s="5"/>
      <c r="AY130" s="5"/>
      <c r="AZ130" s="5"/>
      <c r="BA130" s="5"/>
      <c r="BB130" s="5"/>
      <c r="BC130" s="138"/>
    </row>
    <row r="131" spans="1:55" ht="15.75" customHeight="1" x14ac:dyDescent="0.3">
      <c r="A131" s="22">
        <v>257524</v>
      </c>
      <c r="B131" s="5" t="s">
        <v>60</v>
      </c>
      <c r="C131" s="5" t="s">
        <v>263</v>
      </c>
      <c r="D131" s="5" t="s">
        <v>123</v>
      </c>
      <c r="E131" s="5" t="s">
        <v>189</v>
      </c>
      <c r="F131" s="5" t="s">
        <v>1</v>
      </c>
      <c r="G131" s="5" t="s">
        <v>246</v>
      </c>
      <c r="H131" s="5" t="s">
        <v>310</v>
      </c>
      <c r="I131" s="5" t="s">
        <v>311</v>
      </c>
      <c r="J131" s="5" t="s">
        <v>1006</v>
      </c>
      <c r="K131" s="5"/>
      <c r="L131" s="5">
        <v>12000</v>
      </c>
      <c r="M131" s="5">
        <v>101103520</v>
      </c>
      <c r="N131" s="10" t="s">
        <v>127</v>
      </c>
      <c r="O131" s="5" t="s">
        <v>1000</v>
      </c>
      <c r="P131" s="10">
        <v>45378</v>
      </c>
      <c r="Q131" s="10" t="s">
        <v>137</v>
      </c>
      <c r="R131" s="10"/>
      <c r="S131" s="10"/>
      <c r="T131" s="11"/>
      <c r="U131" s="12"/>
      <c r="V131" s="5" t="s">
        <v>1007</v>
      </c>
      <c r="W131" s="5"/>
      <c r="X131" s="10">
        <v>45349</v>
      </c>
      <c r="Y131" s="5">
        <f t="shared" si="0"/>
        <v>30</v>
      </c>
      <c r="Z131" s="10">
        <v>45385</v>
      </c>
      <c r="AA131" s="5">
        <f t="shared" si="1"/>
        <v>8</v>
      </c>
      <c r="AB131" s="5" t="s">
        <v>1008</v>
      </c>
      <c r="AC131" s="13">
        <v>2783.14</v>
      </c>
      <c r="AD131" s="10">
        <v>45405</v>
      </c>
      <c r="AE131" s="12">
        <f t="shared" si="2"/>
        <v>21</v>
      </c>
      <c r="AF131" s="12"/>
      <c r="AG131" s="14">
        <v>4400554197</v>
      </c>
      <c r="AH131" s="14"/>
      <c r="AI131" s="10">
        <v>45406</v>
      </c>
      <c r="AJ131" s="10">
        <v>45406</v>
      </c>
      <c r="AK131" s="10" t="str">
        <f t="shared" si="7"/>
        <v>EN TIEMPO</v>
      </c>
      <c r="AL131" s="15">
        <f t="shared" si="8"/>
        <v>2</v>
      </c>
      <c r="AM131" s="5" t="s">
        <v>1009</v>
      </c>
      <c r="AN131" s="5" t="s">
        <v>1010</v>
      </c>
      <c r="AO131" s="5" t="s">
        <v>1011</v>
      </c>
      <c r="AP131" s="10">
        <v>45426</v>
      </c>
      <c r="AQ131" s="5">
        <f t="shared" ca="1" si="12"/>
        <v>58</v>
      </c>
      <c r="AR131" s="5" t="s">
        <v>143</v>
      </c>
      <c r="AS131" s="5">
        <f t="shared" ca="1" si="11"/>
        <v>697</v>
      </c>
      <c r="AT131" s="5"/>
      <c r="AU131" s="5"/>
      <c r="AV131" s="5"/>
      <c r="AW131" s="5"/>
      <c r="AX131" s="5"/>
      <c r="AY131" s="5"/>
      <c r="AZ131" s="5"/>
      <c r="BA131" s="5"/>
      <c r="BB131" s="5"/>
      <c r="BC131" s="138"/>
    </row>
    <row r="132" spans="1:55" ht="15.75" customHeight="1" x14ac:dyDescent="0.3">
      <c r="A132" s="16">
        <v>257624</v>
      </c>
      <c r="B132" s="5" t="s">
        <v>60</v>
      </c>
      <c r="C132" s="5" t="s">
        <v>236</v>
      </c>
      <c r="D132" s="5" t="s">
        <v>123</v>
      </c>
      <c r="E132" s="5" t="s">
        <v>189</v>
      </c>
      <c r="F132" s="5" t="s">
        <v>49</v>
      </c>
      <c r="G132" s="5" t="s">
        <v>210</v>
      </c>
      <c r="H132" s="5" t="s">
        <v>1012</v>
      </c>
      <c r="I132" s="5" t="s">
        <v>998</v>
      </c>
      <c r="J132" s="5" t="s">
        <v>1013</v>
      </c>
      <c r="K132" s="5"/>
      <c r="L132" s="5">
        <v>12000</v>
      </c>
      <c r="M132" s="5">
        <v>101083017</v>
      </c>
      <c r="N132" s="10" t="s">
        <v>127</v>
      </c>
      <c r="O132" s="5" t="s">
        <v>1000</v>
      </c>
      <c r="P132" s="10">
        <v>45351</v>
      </c>
      <c r="Q132" s="10" t="s">
        <v>137</v>
      </c>
      <c r="R132" s="10"/>
      <c r="S132" s="10"/>
      <c r="T132" s="11"/>
      <c r="U132" s="12"/>
      <c r="V132" s="5" t="s">
        <v>1014</v>
      </c>
      <c r="W132" s="5"/>
      <c r="X132" s="10">
        <v>45349</v>
      </c>
      <c r="Y132" s="5">
        <f t="shared" si="0"/>
        <v>3</v>
      </c>
      <c r="Z132" s="10">
        <v>45357</v>
      </c>
      <c r="AA132" s="5">
        <f t="shared" si="1"/>
        <v>7</v>
      </c>
      <c r="AB132" s="5" t="s">
        <v>1015</v>
      </c>
      <c r="AC132" s="13">
        <v>7996.3</v>
      </c>
      <c r="AD132" s="10">
        <v>45362</v>
      </c>
      <c r="AE132" s="12">
        <f t="shared" si="2"/>
        <v>6</v>
      </c>
      <c r="AF132" s="12"/>
      <c r="AG132" s="14">
        <v>4400554196</v>
      </c>
      <c r="AH132" s="14"/>
      <c r="AI132" s="10">
        <v>45411</v>
      </c>
      <c r="AJ132" s="10">
        <v>45411</v>
      </c>
      <c r="AK132" s="10" t="str">
        <f t="shared" si="7"/>
        <v>EN TIEMPO</v>
      </c>
      <c r="AL132" s="15">
        <f t="shared" si="8"/>
        <v>50</v>
      </c>
      <c r="AM132" s="5" t="s">
        <v>1016</v>
      </c>
      <c r="AN132" s="5" t="s">
        <v>1017</v>
      </c>
      <c r="AO132" s="5" t="s">
        <v>1018</v>
      </c>
      <c r="AP132" s="10">
        <v>45426</v>
      </c>
      <c r="AQ132" s="5">
        <f t="shared" ref="AQ132:AQ144" ca="1" si="13">IF(AJ132="",TODAY()-X132+1,AJ132-X132+1)</f>
        <v>63</v>
      </c>
      <c r="AR132" s="5" t="s">
        <v>143</v>
      </c>
      <c r="AS132" s="5">
        <f t="shared" ref="AS132:AS195" ca="1" si="14">IF(AF132="",TODAY()-X132+1,AF132-X132+1)</f>
        <v>697</v>
      </c>
      <c r="AT132" s="5"/>
      <c r="AU132" s="5"/>
      <c r="AV132" s="5"/>
      <c r="AW132" s="5"/>
      <c r="AX132" s="5"/>
      <c r="AY132" s="5"/>
      <c r="AZ132" s="5"/>
      <c r="BA132" s="5"/>
      <c r="BB132" s="5"/>
      <c r="BC132" s="138"/>
    </row>
    <row r="133" spans="1:55" ht="15.75" customHeight="1" x14ac:dyDescent="0.3">
      <c r="A133" s="137">
        <v>257724</v>
      </c>
      <c r="B133" s="5" t="s">
        <v>60</v>
      </c>
      <c r="C133" s="5" t="s">
        <v>236</v>
      </c>
      <c r="D133" s="5" t="s">
        <v>123</v>
      </c>
      <c r="E133" s="5" t="s">
        <v>189</v>
      </c>
      <c r="F133" s="5" t="s">
        <v>49</v>
      </c>
      <c r="G133" s="5" t="s">
        <v>246</v>
      </c>
      <c r="H133" s="5" t="s">
        <v>1019</v>
      </c>
      <c r="I133" s="5" t="s">
        <v>998</v>
      </c>
      <c r="J133" s="5" t="s">
        <v>1020</v>
      </c>
      <c r="K133" s="5"/>
      <c r="L133" s="5">
        <v>12000</v>
      </c>
      <c r="M133" s="5">
        <v>101121832</v>
      </c>
      <c r="N133" s="10" t="s">
        <v>127</v>
      </c>
      <c r="O133" s="5" t="s">
        <v>1000</v>
      </c>
      <c r="P133" s="10">
        <v>45351</v>
      </c>
      <c r="Q133" s="10" t="s">
        <v>137</v>
      </c>
      <c r="R133" s="10"/>
      <c r="S133" s="10"/>
      <c r="T133" s="11"/>
      <c r="U133" s="12"/>
      <c r="V133" s="5" t="s">
        <v>1021</v>
      </c>
      <c r="W133" s="5"/>
      <c r="X133" s="10">
        <v>45349</v>
      </c>
      <c r="Y133" s="5">
        <f t="shared" si="0"/>
        <v>3</v>
      </c>
      <c r="Z133" s="10">
        <v>45357</v>
      </c>
      <c r="AA133" s="5">
        <f t="shared" si="1"/>
        <v>7</v>
      </c>
      <c r="AB133" s="5" t="s">
        <v>1022</v>
      </c>
      <c r="AC133" s="13">
        <v>7996.3</v>
      </c>
      <c r="AD133" s="10">
        <v>45361</v>
      </c>
      <c r="AE133" s="12">
        <f t="shared" si="2"/>
        <v>5</v>
      </c>
      <c r="AF133" s="12"/>
      <c r="AG133" s="14">
        <v>4400554195</v>
      </c>
      <c r="AH133" s="14"/>
      <c r="AI133" s="10">
        <v>45436</v>
      </c>
      <c r="AJ133" s="10">
        <v>45442</v>
      </c>
      <c r="AK133" s="10" t="str">
        <f t="shared" si="7"/>
        <v>DEMORA</v>
      </c>
      <c r="AL133" s="15">
        <f t="shared" si="8"/>
        <v>82</v>
      </c>
      <c r="AM133" s="5" t="s">
        <v>1023</v>
      </c>
      <c r="AN133" s="5" t="s">
        <v>1024</v>
      </c>
      <c r="AO133" s="5" t="s">
        <v>1025</v>
      </c>
      <c r="AP133" s="10">
        <v>45450</v>
      </c>
      <c r="AQ133" s="5">
        <f t="shared" ca="1" si="13"/>
        <v>94</v>
      </c>
      <c r="AR133" s="5" t="s">
        <v>143</v>
      </c>
      <c r="AS133" s="5">
        <f t="shared" ca="1" si="14"/>
        <v>697</v>
      </c>
      <c r="AT133" s="5"/>
      <c r="AU133" s="5"/>
      <c r="AV133" s="5"/>
      <c r="AW133" s="5"/>
      <c r="AX133" s="5"/>
      <c r="AY133" s="5"/>
      <c r="AZ133" s="5"/>
      <c r="BA133" s="5"/>
      <c r="BB133" s="5"/>
      <c r="BC133" s="138"/>
    </row>
    <row r="134" spans="1:55" ht="15.75" customHeight="1" x14ac:dyDescent="0.3">
      <c r="A134" s="16">
        <v>257824</v>
      </c>
      <c r="B134" s="5" t="s">
        <v>59</v>
      </c>
      <c r="C134" s="5" t="s">
        <v>263</v>
      </c>
      <c r="D134" s="5" t="s">
        <v>127</v>
      </c>
      <c r="E134" s="5" t="s">
        <v>189</v>
      </c>
      <c r="F134" s="5" t="s">
        <v>1</v>
      </c>
      <c r="G134" s="5" t="s">
        <v>210</v>
      </c>
      <c r="H134" s="5" t="s">
        <v>582</v>
      </c>
      <c r="I134" s="5" t="s">
        <v>311</v>
      </c>
      <c r="J134" s="5" t="s">
        <v>1026</v>
      </c>
      <c r="K134" s="5">
        <v>18104</v>
      </c>
      <c r="L134" s="5">
        <v>16000</v>
      </c>
      <c r="M134" s="5" t="s">
        <v>1027</v>
      </c>
      <c r="N134" s="10" t="s">
        <v>127</v>
      </c>
      <c r="O134" s="5" t="s">
        <v>1028</v>
      </c>
      <c r="P134" s="10">
        <v>45362</v>
      </c>
      <c r="Q134" s="10" t="s">
        <v>137</v>
      </c>
      <c r="R134" s="10"/>
      <c r="S134" s="10"/>
      <c r="T134" s="11"/>
      <c r="U134" s="12"/>
      <c r="V134" s="5" t="s">
        <v>1029</v>
      </c>
      <c r="W134" s="5"/>
      <c r="X134" s="10">
        <v>45349</v>
      </c>
      <c r="Y134" s="5">
        <f t="shared" si="0"/>
        <v>14</v>
      </c>
      <c r="Z134" s="10">
        <v>45372</v>
      </c>
      <c r="AA134" s="5">
        <f t="shared" si="1"/>
        <v>11</v>
      </c>
      <c r="AB134" s="5" t="s">
        <v>1030</v>
      </c>
      <c r="AC134" s="13">
        <v>3239.59</v>
      </c>
      <c r="AD134" s="10">
        <v>45411</v>
      </c>
      <c r="AE134" s="12">
        <f t="shared" si="2"/>
        <v>40</v>
      </c>
      <c r="AF134" s="12"/>
      <c r="AG134" s="14">
        <v>4500478537</v>
      </c>
      <c r="AH134" s="14"/>
      <c r="AI134" s="10">
        <v>45404</v>
      </c>
      <c r="AJ134" s="10">
        <v>45411</v>
      </c>
      <c r="AK134" s="10" t="str">
        <f t="shared" si="7"/>
        <v>DEMORA</v>
      </c>
      <c r="AL134" s="15">
        <f t="shared" si="8"/>
        <v>1</v>
      </c>
      <c r="AM134" s="5" t="s">
        <v>1031</v>
      </c>
      <c r="AN134" s="5" t="s">
        <v>1032</v>
      </c>
      <c r="AO134" s="5" t="s">
        <v>1033</v>
      </c>
      <c r="AP134" s="10">
        <v>45426</v>
      </c>
      <c r="AQ134" s="5">
        <f t="shared" ca="1" si="13"/>
        <v>63</v>
      </c>
      <c r="AR134" s="5" t="s">
        <v>143</v>
      </c>
      <c r="AS134" s="5">
        <f t="shared" ca="1" si="14"/>
        <v>697</v>
      </c>
      <c r="AT134" s="5"/>
      <c r="AU134" s="5"/>
      <c r="AV134" s="5"/>
      <c r="AW134" s="5"/>
      <c r="AX134" s="5"/>
      <c r="AY134" s="5"/>
      <c r="AZ134" s="5"/>
      <c r="BA134" s="5"/>
      <c r="BB134" s="5"/>
      <c r="BC134" s="138"/>
    </row>
    <row r="135" spans="1:55" ht="15.75" customHeight="1" x14ac:dyDescent="0.3">
      <c r="A135" s="16">
        <v>257924</v>
      </c>
      <c r="B135" s="5" t="s">
        <v>59</v>
      </c>
      <c r="C135" s="5" t="s">
        <v>8</v>
      </c>
      <c r="D135" s="5" t="s">
        <v>123</v>
      </c>
      <c r="E135" s="5" t="s">
        <v>189</v>
      </c>
      <c r="F135" s="5" t="s">
        <v>1</v>
      </c>
      <c r="G135" s="5" t="s">
        <v>246</v>
      </c>
      <c r="H135" s="5" t="s">
        <v>1034</v>
      </c>
      <c r="I135" s="5" t="s">
        <v>212</v>
      </c>
      <c r="J135" s="5" t="s">
        <v>1035</v>
      </c>
      <c r="K135" s="5">
        <v>24793</v>
      </c>
      <c r="L135" s="5">
        <v>30000</v>
      </c>
      <c r="M135" s="5" t="s">
        <v>1036</v>
      </c>
      <c r="N135" s="10" t="s">
        <v>127</v>
      </c>
      <c r="O135" s="5" t="s">
        <v>1028</v>
      </c>
      <c r="P135" s="10">
        <v>45356</v>
      </c>
      <c r="Q135" s="10" t="s">
        <v>1037</v>
      </c>
      <c r="R135" s="10"/>
      <c r="S135" s="10"/>
      <c r="T135" s="11"/>
      <c r="U135" s="12"/>
      <c r="V135" s="5" t="s">
        <v>1038</v>
      </c>
      <c r="W135" s="5"/>
      <c r="X135" s="10">
        <v>45349</v>
      </c>
      <c r="Y135" s="5">
        <f t="shared" si="0"/>
        <v>8</v>
      </c>
      <c r="Z135" s="10">
        <v>45372</v>
      </c>
      <c r="AA135" s="5">
        <f t="shared" si="1"/>
        <v>17</v>
      </c>
      <c r="AB135" s="5" t="s">
        <v>1039</v>
      </c>
      <c r="AC135" s="13">
        <v>9463.6</v>
      </c>
      <c r="AD135" s="10">
        <v>45411</v>
      </c>
      <c r="AE135" s="12">
        <f t="shared" si="2"/>
        <v>40</v>
      </c>
      <c r="AF135" s="12"/>
      <c r="AG135" s="14">
        <v>4500476408</v>
      </c>
      <c r="AH135" s="14"/>
      <c r="AI135" s="10">
        <v>45404</v>
      </c>
      <c r="AJ135" s="10">
        <v>45411</v>
      </c>
      <c r="AK135" s="10" t="str">
        <f t="shared" si="7"/>
        <v>DEMORA</v>
      </c>
      <c r="AL135" s="15">
        <f t="shared" si="8"/>
        <v>1</v>
      </c>
      <c r="AM135" s="5" t="s">
        <v>1040</v>
      </c>
      <c r="AN135" s="5" t="s">
        <v>1041</v>
      </c>
      <c r="AO135" s="5" t="s">
        <v>1042</v>
      </c>
      <c r="AP135" s="10">
        <v>45426</v>
      </c>
      <c r="AQ135" s="5">
        <f t="shared" ca="1" si="13"/>
        <v>63</v>
      </c>
      <c r="AR135" s="5" t="s">
        <v>143</v>
      </c>
      <c r="AS135" s="5">
        <f t="shared" ca="1" si="14"/>
        <v>697</v>
      </c>
      <c r="AT135" s="5"/>
      <c r="AU135" s="5"/>
      <c r="AV135" s="5"/>
      <c r="AW135" s="5"/>
      <c r="AX135" s="5"/>
      <c r="AY135" s="5"/>
      <c r="AZ135" s="5"/>
      <c r="BA135" s="5"/>
      <c r="BB135" s="5"/>
      <c r="BC135" s="138"/>
    </row>
    <row r="136" spans="1:55" ht="15.75" customHeight="1" x14ac:dyDescent="0.3">
      <c r="A136" s="16">
        <v>258024</v>
      </c>
      <c r="B136" s="5" t="s">
        <v>59</v>
      </c>
      <c r="C136" s="5" t="s">
        <v>340</v>
      </c>
      <c r="D136" s="5" t="s">
        <v>123</v>
      </c>
      <c r="E136" s="5" t="s">
        <v>124</v>
      </c>
      <c r="F136" s="5" t="s">
        <v>43</v>
      </c>
      <c r="G136" s="5" t="s">
        <v>246</v>
      </c>
      <c r="H136" s="5" t="s">
        <v>1043</v>
      </c>
      <c r="I136" s="5">
        <v>5025819</v>
      </c>
      <c r="J136" s="5" t="s">
        <v>1044</v>
      </c>
      <c r="K136" s="5">
        <v>22946</v>
      </c>
      <c r="L136" s="5">
        <v>10000</v>
      </c>
      <c r="M136" s="5" t="s">
        <v>1045</v>
      </c>
      <c r="N136" s="10" t="s">
        <v>127</v>
      </c>
      <c r="O136" s="5" t="s">
        <v>1028</v>
      </c>
      <c r="P136" s="10">
        <v>45362</v>
      </c>
      <c r="Q136" s="10" t="s">
        <v>137</v>
      </c>
      <c r="R136" s="10"/>
      <c r="S136" s="10"/>
      <c r="T136" s="11"/>
      <c r="U136" s="12"/>
      <c r="V136" s="5" t="s">
        <v>1046</v>
      </c>
      <c r="W136" s="5"/>
      <c r="X136" s="10">
        <v>45349</v>
      </c>
      <c r="Y136" s="5">
        <f t="shared" si="0"/>
        <v>14</v>
      </c>
      <c r="Z136" s="10">
        <v>45372</v>
      </c>
      <c r="AA136" s="5">
        <f t="shared" si="1"/>
        <v>11</v>
      </c>
      <c r="AB136" s="5" t="s">
        <v>1047</v>
      </c>
      <c r="AC136" s="13">
        <v>8628.09</v>
      </c>
      <c r="AD136" s="10">
        <v>45411</v>
      </c>
      <c r="AE136" s="12">
        <f t="shared" si="2"/>
        <v>40</v>
      </c>
      <c r="AF136" s="12"/>
      <c r="AG136" s="14">
        <v>4500479296</v>
      </c>
      <c r="AH136" s="14"/>
      <c r="AI136" s="10">
        <v>45404</v>
      </c>
      <c r="AJ136" s="10">
        <v>45411</v>
      </c>
      <c r="AK136" s="10" t="str">
        <f t="shared" si="7"/>
        <v>DEMORA</v>
      </c>
      <c r="AL136" s="15">
        <f t="shared" si="8"/>
        <v>1</v>
      </c>
      <c r="AM136" s="5" t="s">
        <v>1048</v>
      </c>
      <c r="AN136" s="5" t="s">
        <v>1049</v>
      </c>
      <c r="AO136" s="5" t="s">
        <v>1050</v>
      </c>
      <c r="AP136" s="10">
        <v>45426</v>
      </c>
      <c r="AQ136" s="5">
        <f t="shared" ca="1" si="13"/>
        <v>63</v>
      </c>
      <c r="AR136" s="5" t="s">
        <v>143</v>
      </c>
      <c r="AS136" s="5">
        <f t="shared" ca="1" si="14"/>
        <v>697</v>
      </c>
      <c r="AT136" s="5"/>
      <c r="AU136" s="5"/>
      <c r="AV136" s="5"/>
      <c r="AW136" s="5"/>
      <c r="AX136" s="5"/>
      <c r="AY136" s="5"/>
      <c r="AZ136" s="5"/>
      <c r="BA136" s="5"/>
      <c r="BB136" s="5"/>
      <c r="BC136" s="138"/>
    </row>
    <row r="137" spans="1:55" ht="15.75" customHeight="1" x14ac:dyDescent="0.3">
      <c r="A137" s="137">
        <v>258124</v>
      </c>
      <c r="B137" s="5" t="s">
        <v>59</v>
      </c>
      <c r="C137" s="5" t="s">
        <v>263</v>
      </c>
      <c r="D137" s="5" t="s">
        <v>123</v>
      </c>
      <c r="E137" s="5" t="s">
        <v>189</v>
      </c>
      <c r="F137" s="5" t="s">
        <v>1</v>
      </c>
      <c r="G137" s="5" t="s">
        <v>246</v>
      </c>
      <c r="H137" s="5" t="s">
        <v>1034</v>
      </c>
      <c r="I137" s="5" t="s">
        <v>311</v>
      </c>
      <c r="J137" s="5" t="s">
        <v>1051</v>
      </c>
      <c r="K137" s="5">
        <v>6009</v>
      </c>
      <c r="L137" s="5">
        <v>16000</v>
      </c>
      <c r="M137" s="5" t="s">
        <v>1052</v>
      </c>
      <c r="N137" s="10" t="s">
        <v>127</v>
      </c>
      <c r="O137" s="5" t="s">
        <v>1028</v>
      </c>
      <c r="P137" s="10">
        <v>45351</v>
      </c>
      <c r="Q137" s="10" t="s">
        <v>137</v>
      </c>
      <c r="R137" s="10"/>
      <c r="S137" s="10"/>
      <c r="T137" s="11"/>
      <c r="U137" s="12"/>
      <c r="V137" s="5" t="s">
        <v>1053</v>
      </c>
      <c r="W137" s="5"/>
      <c r="X137" s="10">
        <v>45349</v>
      </c>
      <c r="Y137" s="5">
        <f t="shared" si="0"/>
        <v>3</v>
      </c>
      <c r="Z137" s="10">
        <v>45358</v>
      </c>
      <c r="AA137" s="5">
        <f t="shared" si="1"/>
        <v>8</v>
      </c>
      <c r="AB137" s="5" t="s">
        <v>1054</v>
      </c>
      <c r="AC137" s="13">
        <v>3822.7</v>
      </c>
      <c r="AD137" s="10">
        <v>45419</v>
      </c>
      <c r="AE137" s="12">
        <f t="shared" si="2"/>
        <v>62</v>
      </c>
      <c r="AF137" s="12"/>
      <c r="AG137" s="14">
        <v>4500479319</v>
      </c>
      <c r="AH137" s="14"/>
      <c r="AI137" s="10">
        <v>45425</v>
      </c>
      <c r="AJ137" s="10">
        <v>45425</v>
      </c>
      <c r="AK137" s="10" t="str">
        <f t="shared" si="7"/>
        <v>EN TIEMPO</v>
      </c>
      <c r="AL137" s="15">
        <f t="shared" si="8"/>
        <v>7</v>
      </c>
      <c r="AM137" s="5" t="s">
        <v>1055</v>
      </c>
      <c r="AN137" s="5" t="s">
        <v>1056</v>
      </c>
      <c r="AO137" s="5" t="s">
        <v>1057</v>
      </c>
      <c r="AP137" s="10">
        <v>45428</v>
      </c>
      <c r="AQ137" s="5">
        <f t="shared" ca="1" si="13"/>
        <v>77</v>
      </c>
      <c r="AR137" s="5" t="s">
        <v>143</v>
      </c>
      <c r="AS137" s="5">
        <f t="shared" ca="1" si="14"/>
        <v>697</v>
      </c>
      <c r="AT137" s="5"/>
      <c r="AU137" s="5"/>
      <c r="AV137" s="5"/>
      <c r="AW137" s="5"/>
      <c r="AX137" s="5"/>
      <c r="AY137" s="5"/>
      <c r="AZ137" s="5"/>
      <c r="BA137" s="5"/>
      <c r="BB137" s="5"/>
      <c r="BC137" s="138"/>
    </row>
    <row r="138" spans="1:55" ht="15.75" customHeight="1" x14ac:dyDescent="0.3">
      <c r="A138" s="16">
        <v>258224</v>
      </c>
      <c r="B138" s="17" t="s">
        <v>60</v>
      </c>
      <c r="C138" s="17" t="s">
        <v>1058</v>
      </c>
      <c r="D138" s="5" t="s">
        <v>123</v>
      </c>
      <c r="E138" s="17" t="s">
        <v>189</v>
      </c>
      <c r="F138" s="17" t="s">
        <v>49</v>
      </c>
      <c r="G138" s="17" t="s">
        <v>246</v>
      </c>
      <c r="H138" s="17" t="s">
        <v>1059</v>
      </c>
      <c r="I138" s="17" t="s">
        <v>358</v>
      </c>
      <c r="J138" s="17" t="s">
        <v>1060</v>
      </c>
      <c r="K138" s="5"/>
      <c r="L138" s="5">
        <v>12000</v>
      </c>
      <c r="M138" s="17">
        <v>100944421</v>
      </c>
      <c r="N138" s="10" t="s">
        <v>127</v>
      </c>
      <c r="O138" s="5" t="s">
        <v>1061</v>
      </c>
      <c r="P138" s="10">
        <v>45363</v>
      </c>
      <c r="Q138" s="10" t="s">
        <v>137</v>
      </c>
      <c r="R138" s="10"/>
      <c r="S138" s="10"/>
      <c r="T138" s="11"/>
      <c r="U138" s="12"/>
      <c r="V138" s="5" t="s">
        <v>1062</v>
      </c>
      <c r="W138" s="5"/>
      <c r="X138" s="10">
        <v>45356</v>
      </c>
      <c r="Y138" s="5">
        <f t="shared" si="0"/>
        <v>8</v>
      </c>
      <c r="Z138" s="10">
        <v>45372</v>
      </c>
      <c r="AA138" s="5">
        <f t="shared" si="1"/>
        <v>10</v>
      </c>
      <c r="AB138" s="17" t="s">
        <v>1063</v>
      </c>
      <c r="AC138" s="13">
        <v>6344.04</v>
      </c>
      <c r="AD138" s="10">
        <v>45373</v>
      </c>
      <c r="AE138" s="12">
        <f t="shared" si="2"/>
        <v>2</v>
      </c>
      <c r="AF138" s="12"/>
      <c r="AG138" s="14">
        <v>4400554194</v>
      </c>
      <c r="AH138" s="14"/>
      <c r="AI138" s="10">
        <v>45414</v>
      </c>
      <c r="AJ138" s="10">
        <v>45414</v>
      </c>
      <c r="AK138" s="10" t="str">
        <f t="shared" si="7"/>
        <v>EN TIEMPO</v>
      </c>
      <c r="AL138" s="15">
        <f t="shared" si="8"/>
        <v>42</v>
      </c>
      <c r="AM138" s="5" t="s">
        <v>1064</v>
      </c>
      <c r="AN138" s="5" t="s">
        <v>1065</v>
      </c>
      <c r="AO138" s="5" t="s">
        <v>1066</v>
      </c>
      <c r="AP138" s="10">
        <v>45426</v>
      </c>
      <c r="AQ138" s="5">
        <f t="shared" ca="1" si="13"/>
        <v>59</v>
      </c>
      <c r="AR138" s="5" t="s">
        <v>143</v>
      </c>
      <c r="AS138" s="5">
        <f t="shared" ca="1" si="14"/>
        <v>690</v>
      </c>
      <c r="AT138" s="5"/>
      <c r="AU138" s="5"/>
      <c r="AV138" s="5"/>
      <c r="AW138" s="5"/>
      <c r="AX138" s="5"/>
      <c r="AY138" s="5"/>
      <c r="AZ138" s="5"/>
      <c r="BA138" s="5"/>
      <c r="BB138" s="5"/>
      <c r="BC138" s="138"/>
    </row>
    <row r="139" spans="1:55" ht="15.75" customHeight="1" x14ac:dyDescent="0.3">
      <c r="A139" s="30">
        <v>258324</v>
      </c>
      <c r="B139" s="5" t="s">
        <v>60</v>
      </c>
      <c r="C139" s="5" t="s">
        <v>1067</v>
      </c>
      <c r="D139" s="5" t="s">
        <v>123</v>
      </c>
      <c r="E139" s="5" t="s">
        <v>124</v>
      </c>
      <c r="F139" s="5" t="s">
        <v>36</v>
      </c>
      <c r="G139" s="5" t="s">
        <v>246</v>
      </c>
      <c r="H139" s="5" t="s">
        <v>960</v>
      </c>
      <c r="I139" s="5" t="s">
        <v>1068</v>
      </c>
      <c r="J139" s="5" t="s">
        <v>1069</v>
      </c>
      <c r="K139" s="5"/>
      <c r="L139" s="5">
        <v>10000</v>
      </c>
      <c r="M139" s="5">
        <v>101074774</v>
      </c>
      <c r="N139" s="10" t="s">
        <v>127</v>
      </c>
      <c r="O139" s="5" t="s">
        <v>1061</v>
      </c>
      <c r="P139" s="10">
        <v>45364</v>
      </c>
      <c r="Q139" s="10" t="s">
        <v>137</v>
      </c>
      <c r="R139" s="10"/>
      <c r="S139" s="10"/>
      <c r="T139" s="11"/>
      <c r="U139" s="12"/>
      <c r="V139" s="5" t="s">
        <v>1070</v>
      </c>
      <c r="W139" s="5"/>
      <c r="X139" s="10">
        <v>45356</v>
      </c>
      <c r="Y139" s="5">
        <f t="shared" si="0"/>
        <v>9</v>
      </c>
      <c r="Z139" s="10">
        <v>45372</v>
      </c>
      <c r="AA139" s="5">
        <f t="shared" si="1"/>
        <v>9</v>
      </c>
      <c r="AB139" s="5" t="s">
        <v>1071</v>
      </c>
      <c r="AC139" s="13">
        <v>2652.08</v>
      </c>
      <c r="AD139" s="10">
        <v>45377</v>
      </c>
      <c r="AE139" s="12">
        <f t="shared" si="2"/>
        <v>6</v>
      </c>
      <c r="AF139" s="12"/>
      <c r="AG139" s="14">
        <v>4400554963</v>
      </c>
      <c r="AH139" s="14"/>
      <c r="AI139" s="10">
        <v>45436</v>
      </c>
      <c r="AJ139" s="10">
        <v>45436</v>
      </c>
      <c r="AK139" s="10" t="str">
        <f t="shared" si="7"/>
        <v>EN TIEMPO</v>
      </c>
      <c r="AL139" s="15">
        <f t="shared" si="8"/>
        <v>60</v>
      </c>
      <c r="AM139" s="5" t="s">
        <v>1072</v>
      </c>
      <c r="AN139" s="5" t="s">
        <v>1073</v>
      </c>
      <c r="AO139" s="5" t="s">
        <v>1074</v>
      </c>
      <c r="AP139" s="10">
        <v>45457</v>
      </c>
      <c r="AQ139" s="5">
        <f t="shared" ca="1" si="13"/>
        <v>81</v>
      </c>
      <c r="AR139" s="5" t="s">
        <v>143</v>
      </c>
      <c r="AS139" s="5">
        <f t="shared" ca="1" si="14"/>
        <v>690</v>
      </c>
      <c r="AT139" s="5"/>
      <c r="AU139" s="5"/>
      <c r="AV139" s="5"/>
      <c r="AW139" s="5"/>
      <c r="AX139" s="5"/>
      <c r="AY139" s="5"/>
      <c r="AZ139" s="5"/>
      <c r="BA139" s="5"/>
      <c r="BB139" s="5"/>
      <c r="BC139" s="138"/>
    </row>
    <row r="140" spans="1:55" ht="15.75" customHeight="1" x14ac:dyDescent="0.3">
      <c r="A140" s="137">
        <v>258424</v>
      </c>
      <c r="B140" s="5" t="s">
        <v>60</v>
      </c>
      <c r="C140" s="5" t="s">
        <v>566</v>
      </c>
      <c r="D140" s="5" t="s">
        <v>123</v>
      </c>
      <c r="E140" s="5" t="s">
        <v>124</v>
      </c>
      <c r="F140" s="5" t="s">
        <v>1075</v>
      </c>
      <c r="G140" s="5" t="s">
        <v>246</v>
      </c>
      <c r="H140" s="5" t="s">
        <v>1076</v>
      </c>
      <c r="I140" s="5" t="s">
        <v>1077</v>
      </c>
      <c r="J140" s="5" t="s">
        <v>1078</v>
      </c>
      <c r="K140" s="5"/>
      <c r="L140" s="5">
        <v>14000</v>
      </c>
      <c r="M140" s="5">
        <v>101124240</v>
      </c>
      <c r="N140" s="10" t="s">
        <v>127</v>
      </c>
      <c r="O140" s="5" t="s">
        <v>1061</v>
      </c>
      <c r="P140" s="10">
        <v>45378</v>
      </c>
      <c r="Q140" s="10" t="s">
        <v>137</v>
      </c>
      <c r="R140" s="10"/>
      <c r="S140" s="10"/>
      <c r="T140" s="11"/>
      <c r="U140" s="12"/>
      <c r="V140" s="5" t="s">
        <v>1079</v>
      </c>
      <c r="W140" s="5"/>
      <c r="X140" s="10">
        <v>45356</v>
      </c>
      <c r="Y140" s="5">
        <f t="shared" si="0"/>
        <v>23</v>
      </c>
      <c r="Z140" s="10">
        <v>45385</v>
      </c>
      <c r="AA140" s="5">
        <f t="shared" si="1"/>
        <v>8</v>
      </c>
      <c r="AB140" s="5" t="s">
        <v>1080</v>
      </c>
      <c r="AC140" s="13">
        <v>4885.13</v>
      </c>
      <c r="AD140" s="10">
        <v>45387</v>
      </c>
      <c r="AE140" s="12">
        <f t="shared" si="2"/>
        <v>3</v>
      </c>
      <c r="AF140" s="12"/>
      <c r="AG140" s="14">
        <v>4400554961</v>
      </c>
      <c r="AH140" s="14"/>
      <c r="AI140" s="10">
        <v>45406</v>
      </c>
      <c r="AJ140" s="10">
        <v>45406</v>
      </c>
      <c r="AK140" s="10" t="str">
        <f t="shared" si="7"/>
        <v>EN TIEMPO</v>
      </c>
      <c r="AL140" s="15">
        <f t="shared" si="8"/>
        <v>20</v>
      </c>
      <c r="AM140" s="5" t="s">
        <v>1081</v>
      </c>
      <c r="AN140" s="5" t="s">
        <v>1082</v>
      </c>
      <c r="AO140" s="5" t="s">
        <v>1083</v>
      </c>
      <c r="AP140" s="10">
        <v>45408</v>
      </c>
      <c r="AQ140" s="5">
        <f t="shared" ca="1" si="13"/>
        <v>51</v>
      </c>
      <c r="AR140" s="5" t="s">
        <v>143</v>
      </c>
      <c r="AS140" s="5">
        <f t="shared" ca="1" si="14"/>
        <v>690</v>
      </c>
      <c r="AT140" s="5"/>
      <c r="AU140" s="5"/>
      <c r="AV140" s="5"/>
      <c r="AW140" s="5"/>
      <c r="AX140" s="5"/>
      <c r="AY140" s="5"/>
      <c r="AZ140" s="5"/>
      <c r="BA140" s="5"/>
      <c r="BB140" s="5"/>
      <c r="BC140" s="138"/>
    </row>
    <row r="141" spans="1:55" ht="15.75" customHeight="1" x14ac:dyDescent="0.3">
      <c r="A141" s="137">
        <v>258524</v>
      </c>
      <c r="B141" s="5" t="s">
        <v>60</v>
      </c>
      <c r="C141" s="5" t="s">
        <v>144</v>
      </c>
      <c r="D141" s="5" t="s">
        <v>123</v>
      </c>
      <c r="E141" s="5" t="s">
        <v>189</v>
      </c>
      <c r="F141" s="5" t="s">
        <v>1</v>
      </c>
      <c r="G141" s="5"/>
      <c r="H141" s="5" t="s">
        <v>1084</v>
      </c>
      <c r="I141" s="5" t="s">
        <v>190</v>
      </c>
      <c r="J141" s="5" t="s">
        <v>1085</v>
      </c>
      <c r="K141" s="5"/>
      <c r="L141" s="5">
        <v>30000</v>
      </c>
      <c r="M141" s="5">
        <v>101121830</v>
      </c>
      <c r="N141" s="10" t="s">
        <v>127</v>
      </c>
      <c r="O141" s="5" t="s">
        <v>1061</v>
      </c>
      <c r="P141" s="10">
        <v>45363</v>
      </c>
      <c r="Q141" s="10" t="s">
        <v>137</v>
      </c>
      <c r="R141" s="10"/>
      <c r="S141" s="10"/>
      <c r="T141" s="11"/>
      <c r="U141" s="12"/>
      <c r="V141" s="5" t="s">
        <v>1086</v>
      </c>
      <c r="W141" s="5"/>
      <c r="X141" s="10">
        <v>45356</v>
      </c>
      <c r="Y141" s="5">
        <f t="shared" si="0"/>
        <v>8</v>
      </c>
      <c r="Z141" s="10">
        <v>45372</v>
      </c>
      <c r="AA141" s="5">
        <f t="shared" si="1"/>
        <v>10</v>
      </c>
      <c r="AB141" s="5" t="s">
        <v>1087</v>
      </c>
      <c r="AC141" s="13">
        <v>5489.15</v>
      </c>
      <c r="AD141" s="10">
        <v>45373</v>
      </c>
      <c r="AE141" s="12">
        <f t="shared" si="2"/>
        <v>2</v>
      </c>
      <c r="AF141" s="12"/>
      <c r="AG141" s="14">
        <v>4400554373</v>
      </c>
      <c r="AH141" s="14"/>
      <c r="AI141" s="10">
        <v>45384</v>
      </c>
      <c r="AJ141" s="10">
        <v>45384</v>
      </c>
      <c r="AK141" s="10" t="str">
        <f t="shared" si="7"/>
        <v>EN TIEMPO</v>
      </c>
      <c r="AL141" s="15">
        <f t="shared" si="8"/>
        <v>12</v>
      </c>
      <c r="AM141" s="5" t="s">
        <v>1088</v>
      </c>
      <c r="AN141" s="5" t="s">
        <v>1089</v>
      </c>
      <c r="AO141" s="5" t="s">
        <v>1090</v>
      </c>
      <c r="AP141" s="10">
        <v>45401</v>
      </c>
      <c r="AQ141" s="5">
        <f t="shared" ca="1" si="13"/>
        <v>29</v>
      </c>
      <c r="AR141" s="5" t="s">
        <v>143</v>
      </c>
      <c r="AS141" s="5">
        <f t="shared" ca="1" si="14"/>
        <v>690</v>
      </c>
      <c r="AT141" s="5"/>
      <c r="AU141" s="5"/>
      <c r="AV141" s="5"/>
      <c r="AW141" s="5"/>
      <c r="AX141" s="5"/>
      <c r="AY141" s="5"/>
      <c r="AZ141" s="5"/>
      <c r="BA141" s="5"/>
      <c r="BB141" s="5"/>
      <c r="BC141" s="138"/>
    </row>
    <row r="142" spans="1:55" ht="15.75" customHeight="1" x14ac:dyDescent="0.3">
      <c r="A142" s="137">
        <v>258624</v>
      </c>
      <c r="B142" s="5" t="s">
        <v>60</v>
      </c>
      <c r="C142" s="5" t="s">
        <v>220</v>
      </c>
      <c r="D142" s="5" t="s">
        <v>123</v>
      </c>
      <c r="E142" s="5" t="s">
        <v>124</v>
      </c>
      <c r="F142" s="5" t="s">
        <v>36</v>
      </c>
      <c r="G142" s="5" t="s">
        <v>210</v>
      </c>
      <c r="H142" s="5" t="s">
        <v>1091</v>
      </c>
      <c r="I142" s="5" t="s">
        <v>1092</v>
      </c>
      <c r="J142" s="5" t="s">
        <v>1093</v>
      </c>
      <c r="K142" s="5"/>
      <c r="L142" s="5">
        <v>10000</v>
      </c>
      <c r="M142" s="5">
        <v>101074749</v>
      </c>
      <c r="N142" s="10" t="s">
        <v>127</v>
      </c>
      <c r="O142" s="5" t="s">
        <v>1061</v>
      </c>
      <c r="P142" s="10">
        <v>45364</v>
      </c>
      <c r="Q142" s="10" t="s">
        <v>137</v>
      </c>
      <c r="R142" s="10"/>
      <c r="S142" s="10"/>
      <c r="T142" s="11"/>
      <c r="U142" s="12"/>
      <c r="V142" s="5" t="s">
        <v>1094</v>
      </c>
      <c r="W142" s="5"/>
      <c r="X142" s="10">
        <v>45356</v>
      </c>
      <c r="Y142" s="5">
        <f t="shared" si="0"/>
        <v>9</v>
      </c>
      <c r="Z142" s="10">
        <v>45372</v>
      </c>
      <c r="AA142" s="5">
        <f t="shared" si="1"/>
        <v>9</v>
      </c>
      <c r="AB142" s="5" t="s">
        <v>1095</v>
      </c>
      <c r="AC142" s="13">
        <v>3157.86</v>
      </c>
      <c r="AD142" s="10">
        <v>45377</v>
      </c>
      <c r="AE142" s="12">
        <f t="shared" si="2"/>
        <v>6</v>
      </c>
      <c r="AF142" s="12"/>
      <c r="AG142" s="14">
        <v>4400554962</v>
      </c>
      <c r="AH142" s="14"/>
      <c r="AI142" s="10">
        <v>45434</v>
      </c>
      <c r="AJ142" s="10">
        <v>45434</v>
      </c>
      <c r="AK142" s="10" t="str">
        <f t="shared" si="7"/>
        <v>EN TIEMPO</v>
      </c>
      <c r="AL142" s="15">
        <f t="shared" si="8"/>
        <v>58</v>
      </c>
      <c r="AM142" s="5" t="s">
        <v>1096</v>
      </c>
      <c r="AN142" s="5" t="s">
        <v>1097</v>
      </c>
      <c r="AO142" s="5" t="s">
        <v>1098</v>
      </c>
      <c r="AP142" s="10">
        <v>45439</v>
      </c>
      <c r="AQ142" s="5">
        <f t="shared" ca="1" si="13"/>
        <v>79</v>
      </c>
      <c r="AR142" s="5" t="s">
        <v>143</v>
      </c>
      <c r="AS142" s="5">
        <f t="shared" ca="1" si="14"/>
        <v>690</v>
      </c>
      <c r="AT142" s="5"/>
      <c r="AU142" s="5"/>
      <c r="AV142" s="5"/>
      <c r="AW142" s="5"/>
      <c r="AX142" s="5"/>
      <c r="AY142" s="5"/>
      <c r="AZ142" s="5"/>
      <c r="BA142" s="5"/>
      <c r="BB142" s="5"/>
      <c r="BC142" s="138"/>
    </row>
    <row r="143" spans="1:55" ht="15.75" customHeight="1" x14ac:dyDescent="0.3">
      <c r="A143" s="137">
        <v>258724</v>
      </c>
      <c r="B143" s="5" t="s">
        <v>60</v>
      </c>
      <c r="C143" s="5" t="s">
        <v>6</v>
      </c>
      <c r="D143" s="5" t="s">
        <v>127</v>
      </c>
      <c r="E143" s="5" t="s">
        <v>124</v>
      </c>
      <c r="F143" s="5" t="s">
        <v>35</v>
      </c>
      <c r="G143" s="5" t="s">
        <v>210</v>
      </c>
      <c r="H143" s="5" t="s">
        <v>517</v>
      </c>
      <c r="I143" s="5" t="s">
        <v>1099</v>
      </c>
      <c r="J143" s="5" t="s">
        <v>1100</v>
      </c>
      <c r="K143" s="5"/>
      <c r="L143" s="5">
        <v>18000</v>
      </c>
      <c r="M143" s="5">
        <v>101123467</v>
      </c>
      <c r="N143" s="10" t="s">
        <v>127</v>
      </c>
      <c r="O143" s="5" t="s">
        <v>1061</v>
      </c>
      <c r="P143" s="10">
        <v>45365</v>
      </c>
      <c r="Q143" s="10" t="s">
        <v>137</v>
      </c>
      <c r="R143" s="10"/>
      <c r="S143" s="10"/>
      <c r="T143" s="11"/>
      <c r="U143" s="12"/>
      <c r="V143" s="5" t="s">
        <v>1101</v>
      </c>
      <c r="W143" s="5"/>
      <c r="X143" s="10">
        <v>45356</v>
      </c>
      <c r="Y143" s="5">
        <f t="shared" si="0"/>
        <v>10</v>
      </c>
      <c r="Z143" s="10">
        <v>45372</v>
      </c>
      <c r="AA143" s="5">
        <f t="shared" si="1"/>
        <v>8</v>
      </c>
      <c r="AB143" s="5" t="s">
        <v>1102</v>
      </c>
      <c r="AC143" s="13">
        <v>4217.0600000000004</v>
      </c>
      <c r="AD143" s="10">
        <v>45377</v>
      </c>
      <c r="AE143" s="12">
        <f t="shared" si="2"/>
        <v>6</v>
      </c>
      <c r="AF143" s="12"/>
      <c r="AG143" s="14">
        <v>4400554964</v>
      </c>
      <c r="AH143" s="14"/>
      <c r="AI143" s="10">
        <v>45411</v>
      </c>
      <c r="AJ143" s="10">
        <v>45411</v>
      </c>
      <c r="AK143" s="10" t="str">
        <f t="shared" si="7"/>
        <v>EN TIEMPO</v>
      </c>
      <c r="AL143" s="15">
        <f t="shared" si="8"/>
        <v>35</v>
      </c>
      <c r="AM143" s="5" t="s">
        <v>1103</v>
      </c>
      <c r="AN143" s="5" t="s">
        <v>1104</v>
      </c>
      <c r="AO143" s="5" t="s">
        <v>1105</v>
      </c>
      <c r="AP143" s="10">
        <v>45418</v>
      </c>
      <c r="AQ143" s="5">
        <f t="shared" ca="1" si="13"/>
        <v>56</v>
      </c>
      <c r="AR143" s="5" t="s">
        <v>143</v>
      </c>
      <c r="AS143" s="5">
        <f t="shared" ca="1" si="14"/>
        <v>690</v>
      </c>
      <c r="AT143" s="5"/>
      <c r="AU143" s="5"/>
      <c r="AV143" s="5"/>
      <c r="AW143" s="5"/>
      <c r="AX143" s="5"/>
      <c r="AY143" s="5"/>
      <c r="AZ143" s="5"/>
      <c r="BA143" s="5"/>
      <c r="BB143" s="5"/>
      <c r="BC143" s="138"/>
    </row>
    <row r="144" spans="1:55" ht="15.75" customHeight="1" x14ac:dyDescent="0.3">
      <c r="A144" s="30">
        <v>258824</v>
      </c>
      <c r="B144" s="17" t="s">
        <v>60</v>
      </c>
      <c r="C144" s="17" t="s">
        <v>236</v>
      </c>
      <c r="D144" s="5" t="s">
        <v>123</v>
      </c>
      <c r="E144" s="17" t="s">
        <v>189</v>
      </c>
      <c r="F144" s="17" t="s">
        <v>49</v>
      </c>
      <c r="G144" s="17" t="s">
        <v>210</v>
      </c>
      <c r="H144" s="17" t="s">
        <v>1106</v>
      </c>
      <c r="I144" s="17" t="s">
        <v>1107</v>
      </c>
      <c r="J144" s="17" t="s">
        <v>1108</v>
      </c>
      <c r="K144" s="5"/>
      <c r="L144" s="5">
        <v>12000</v>
      </c>
      <c r="M144" s="17">
        <v>101126036</v>
      </c>
      <c r="N144" s="10" t="s">
        <v>127</v>
      </c>
      <c r="O144" s="5" t="s">
        <v>1109</v>
      </c>
      <c r="P144" s="10">
        <v>45366</v>
      </c>
      <c r="Q144" s="10" t="s">
        <v>137</v>
      </c>
      <c r="R144" s="10"/>
      <c r="S144" s="10"/>
      <c r="T144" s="11"/>
      <c r="U144" s="12"/>
      <c r="V144" s="5" t="s">
        <v>1110</v>
      </c>
      <c r="W144" s="5"/>
      <c r="X144" s="10">
        <v>45362</v>
      </c>
      <c r="Y144" s="5">
        <f t="shared" si="0"/>
        <v>5</v>
      </c>
      <c r="Z144" s="10">
        <v>45372</v>
      </c>
      <c r="AA144" s="5">
        <f t="shared" si="1"/>
        <v>7</v>
      </c>
      <c r="AB144" s="5" t="s">
        <v>1111</v>
      </c>
      <c r="AC144" s="13">
        <v>10196.299999999999</v>
      </c>
      <c r="AD144" s="10">
        <v>45387</v>
      </c>
      <c r="AE144" s="12">
        <f t="shared" si="2"/>
        <v>16</v>
      </c>
      <c r="AF144" s="12"/>
      <c r="AG144" s="14">
        <v>4400556033</v>
      </c>
      <c r="AH144" s="14"/>
      <c r="AI144" s="10">
        <v>45436</v>
      </c>
      <c r="AJ144" s="10">
        <v>45436</v>
      </c>
      <c r="AK144" s="10" t="str">
        <f t="shared" si="7"/>
        <v>EN TIEMPO</v>
      </c>
      <c r="AL144" s="15">
        <f t="shared" si="8"/>
        <v>50</v>
      </c>
      <c r="AM144" s="5" t="s">
        <v>1112</v>
      </c>
      <c r="AN144" s="17" t="s">
        <v>1113</v>
      </c>
      <c r="AO144" s="5" t="s">
        <v>1114</v>
      </c>
      <c r="AP144" s="10">
        <v>45464</v>
      </c>
      <c r="AQ144" s="5">
        <f t="shared" ca="1" si="13"/>
        <v>75</v>
      </c>
      <c r="AR144" s="5" t="s">
        <v>143</v>
      </c>
      <c r="AS144" s="5">
        <f t="shared" ca="1" si="14"/>
        <v>684</v>
      </c>
      <c r="AT144" s="5"/>
      <c r="AU144" s="5"/>
      <c r="AV144" s="5"/>
      <c r="AW144" s="5"/>
      <c r="AX144" s="5"/>
      <c r="AY144" s="5"/>
      <c r="AZ144" s="5"/>
      <c r="BA144" s="5"/>
      <c r="BB144" s="5"/>
      <c r="BC144" s="138"/>
    </row>
    <row r="145" spans="1:55" ht="15.75" customHeight="1" x14ac:dyDescent="0.3">
      <c r="A145" s="137">
        <v>258924</v>
      </c>
      <c r="B145" s="5" t="s">
        <v>60</v>
      </c>
      <c r="C145" s="5" t="s">
        <v>1115</v>
      </c>
      <c r="D145" s="5" t="s">
        <v>123</v>
      </c>
      <c r="E145" s="5" t="s">
        <v>124</v>
      </c>
      <c r="F145" s="5" t="s">
        <v>36</v>
      </c>
      <c r="G145" s="5" t="s">
        <v>246</v>
      </c>
      <c r="H145" s="5" t="s">
        <v>255</v>
      </c>
      <c r="I145" s="5" t="s">
        <v>1116</v>
      </c>
      <c r="J145" s="5" t="s">
        <v>1117</v>
      </c>
      <c r="K145" s="5">
        <v>797</v>
      </c>
      <c r="L145" s="5">
        <v>10000</v>
      </c>
      <c r="M145" s="5">
        <v>101018103</v>
      </c>
      <c r="N145" s="10" t="s">
        <v>123</v>
      </c>
      <c r="O145" s="5" t="s">
        <v>1109</v>
      </c>
      <c r="P145" s="10">
        <v>45363</v>
      </c>
      <c r="Q145" s="10" t="s">
        <v>137</v>
      </c>
      <c r="R145" s="10"/>
      <c r="S145" s="10"/>
      <c r="T145" s="11"/>
      <c r="U145" s="12"/>
      <c r="V145" s="5" t="s">
        <v>1118</v>
      </c>
      <c r="W145" s="5"/>
      <c r="X145" s="10">
        <v>45362</v>
      </c>
      <c r="Y145" s="5">
        <f t="shared" si="0"/>
        <v>2</v>
      </c>
      <c r="Z145" s="10">
        <v>45372</v>
      </c>
      <c r="AA145" s="5">
        <f t="shared" si="1"/>
        <v>10</v>
      </c>
      <c r="AB145" s="5" t="s">
        <v>1119</v>
      </c>
      <c r="AC145" s="13">
        <v>2309.4499999999998</v>
      </c>
      <c r="AD145" s="10">
        <v>45377</v>
      </c>
      <c r="AE145" s="12">
        <f t="shared" si="2"/>
        <v>6</v>
      </c>
      <c r="AF145" s="12"/>
      <c r="AG145" s="14">
        <v>4400555652</v>
      </c>
      <c r="AH145" s="14"/>
      <c r="AI145" s="10">
        <v>45404</v>
      </c>
      <c r="AJ145" s="10">
        <v>45404</v>
      </c>
      <c r="AK145" s="5" t="s">
        <v>1120</v>
      </c>
      <c r="AL145" s="15">
        <f>IF(AI145="","",AI145-AD145+1)</f>
        <v>28</v>
      </c>
      <c r="AM145" s="5" t="s">
        <v>1121</v>
      </c>
      <c r="AN145" s="5" t="s">
        <v>1120</v>
      </c>
      <c r="AO145" s="5" t="s">
        <v>1122</v>
      </c>
      <c r="AP145" s="10">
        <v>45408</v>
      </c>
      <c r="AQ145" s="5">
        <f ca="1">IF(AI145="",TODAY()-X145+1,AI145-X145+1)</f>
        <v>43</v>
      </c>
      <c r="AR145" s="5" t="s">
        <v>143</v>
      </c>
      <c r="AS145" s="5">
        <f t="shared" ca="1" si="14"/>
        <v>684</v>
      </c>
      <c r="AT145" s="5"/>
      <c r="AU145" s="5"/>
      <c r="AV145" s="5"/>
      <c r="AW145" s="5"/>
      <c r="AX145" s="5"/>
      <c r="AY145" s="5"/>
      <c r="AZ145" s="5"/>
      <c r="BA145" s="5"/>
      <c r="BB145" s="5"/>
      <c r="BC145" s="138"/>
    </row>
    <row r="146" spans="1:55" ht="15.75" customHeight="1" x14ac:dyDescent="0.3">
      <c r="A146" s="22">
        <v>259024</v>
      </c>
      <c r="B146" s="5" t="s">
        <v>60</v>
      </c>
      <c r="C146" s="5" t="s">
        <v>6</v>
      </c>
      <c r="D146" s="5" t="s">
        <v>123</v>
      </c>
      <c r="E146" s="5" t="s">
        <v>189</v>
      </c>
      <c r="F146" s="5" t="s">
        <v>1</v>
      </c>
      <c r="G146" s="5" t="s">
        <v>210</v>
      </c>
      <c r="H146" s="5" t="s">
        <v>1123</v>
      </c>
      <c r="I146" s="5" t="s">
        <v>311</v>
      </c>
      <c r="J146" s="5" t="s">
        <v>1124</v>
      </c>
      <c r="K146" s="5"/>
      <c r="L146" s="5">
        <v>12000</v>
      </c>
      <c r="M146" s="5">
        <v>101101643</v>
      </c>
      <c r="N146" s="10" t="s">
        <v>127</v>
      </c>
      <c r="O146" s="5" t="s">
        <v>1109</v>
      </c>
      <c r="P146" s="10">
        <v>45363</v>
      </c>
      <c r="Q146" s="10" t="s">
        <v>137</v>
      </c>
      <c r="R146" s="10"/>
      <c r="S146" s="10"/>
      <c r="T146" s="11"/>
      <c r="U146" s="12"/>
      <c r="V146" s="5" t="s">
        <v>1125</v>
      </c>
      <c r="W146" s="5"/>
      <c r="X146" s="10">
        <v>45362</v>
      </c>
      <c r="Y146" s="5">
        <f t="shared" si="0"/>
        <v>2</v>
      </c>
      <c r="Z146" s="10">
        <v>45372</v>
      </c>
      <c r="AA146" s="5">
        <f t="shared" si="1"/>
        <v>10</v>
      </c>
      <c r="AB146" s="5" t="s">
        <v>1126</v>
      </c>
      <c r="AC146" s="13">
        <v>4583.1400000000003</v>
      </c>
      <c r="AD146" s="10">
        <v>45373</v>
      </c>
      <c r="AE146" s="12">
        <f t="shared" si="2"/>
        <v>2</v>
      </c>
      <c r="AF146" s="12"/>
      <c r="AG146" s="14">
        <v>4400556032</v>
      </c>
      <c r="AH146" s="14"/>
      <c r="AI146" s="10">
        <v>45406</v>
      </c>
      <c r="AJ146" s="10">
        <v>45406</v>
      </c>
      <c r="AK146" s="10" t="str">
        <f t="shared" ref="AK146:AK264" si="15">IF(AJ146="","",IF(AJ146&gt;AI146,"DEMORA","EN TIEMPO"))</f>
        <v>EN TIEMPO</v>
      </c>
      <c r="AL146" s="15">
        <f t="shared" ref="AL146:AL264" si="16">IF(AJ146="","",AJ146-AD146+1)</f>
        <v>34</v>
      </c>
      <c r="AM146" s="5" t="s">
        <v>1127</v>
      </c>
      <c r="AN146" s="5" t="s">
        <v>1128</v>
      </c>
      <c r="AO146" s="5" t="s">
        <v>1129</v>
      </c>
      <c r="AP146" s="10">
        <v>45426</v>
      </c>
      <c r="AQ146" s="5">
        <f t="shared" ref="AQ146:AQ209" ca="1" si="17">IF(AJ146="",TODAY()-X146+1,AJ146-X146+1)</f>
        <v>45</v>
      </c>
      <c r="AR146" s="5" t="s">
        <v>143</v>
      </c>
      <c r="AS146" s="5">
        <f t="shared" ca="1" si="14"/>
        <v>684</v>
      </c>
      <c r="AT146" s="5"/>
      <c r="AU146" s="5"/>
      <c r="AV146" s="5"/>
      <c r="AW146" s="5"/>
      <c r="AX146" s="5"/>
      <c r="AY146" s="5"/>
      <c r="AZ146" s="5"/>
      <c r="BA146" s="5"/>
      <c r="BB146" s="5"/>
      <c r="BC146" s="138"/>
    </row>
    <row r="147" spans="1:55" ht="15.75" customHeight="1" x14ac:dyDescent="0.3">
      <c r="A147" s="22">
        <v>259124</v>
      </c>
      <c r="B147" s="5" t="s">
        <v>60</v>
      </c>
      <c r="C147" s="5" t="s">
        <v>1058</v>
      </c>
      <c r="D147" s="5" t="s">
        <v>123</v>
      </c>
      <c r="E147" s="5" t="s">
        <v>189</v>
      </c>
      <c r="F147" s="5" t="s">
        <v>49</v>
      </c>
      <c r="G147" s="5" t="s">
        <v>246</v>
      </c>
      <c r="H147" s="5" t="s">
        <v>357</v>
      </c>
      <c r="I147" s="5" t="s">
        <v>1130</v>
      </c>
      <c r="J147" s="5" t="s">
        <v>1131</v>
      </c>
      <c r="K147" s="5"/>
      <c r="L147" s="5">
        <v>12000</v>
      </c>
      <c r="M147" s="5">
        <v>100776420</v>
      </c>
      <c r="N147" s="10" t="s">
        <v>127</v>
      </c>
      <c r="O147" s="5" t="s">
        <v>1109</v>
      </c>
      <c r="P147" s="10">
        <v>45363</v>
      </c>
      <c r="Q147" s="10" t="s">
        <v>137</v>
      </c>
      <c r="R147" s="10"/>
      <c r="S147" s="10"/>
      <c r="T147" s="11"/>
      <c r="U147" s="12"/>
      <c r="V147" s="5" t="s">
        <v>1132</v>
      </c>
      <c r="W147" s="5"/>
      <c r="X147" s="10">
        <v>45362</v>
      </c>
      <c r="Y147" s="5">
        <f t="shared" si="0"/>
        <v>2</v>
      </c>
      <c r="Z147" s="10">
        <v>45372</v>
      </c>
      <c r="AA147" s="5">
        <f t="shared" si="1"/>
        <v>10</v>
      </c>
      <c r="AB147" s="5" t="s">
        <v>1133</v>
      </c>
      <c r="AC147" s="13">
        <v>6344.04</v>
      </c>
      <c r="AD147" s="10">
        <v>45387</v>
      </c>
      <c r="AE147" s="12">
        <f t="shared" si="2"/>
        <v>16</v>
      </c>
      <c r="AF147" s="12"/>
      <c r="AG147" s="14">
        <v>4400556035</v>
      </c>
      <c r="AH147" s="14"/>
      <c r="AI147" s="10">
        <v>45406</v>
      </c>
      <c r="AJ147" s="10">
        <v>45406</v>
      </c>
      <c r="AK147" s="10" t="str">
        <f t="shared" si="15"/>
        <v>EN TIEMPO</v>
      </c>
      <c r="AL147" s="15">
        <f t="shared" si="16"/>
        <v>20</v>
      </c>
      <c r="AM147" s="5" t="s">
        <v>1134</v>
      </c>
      <c r="AN147" s="5" t="s">
        <v>1135</v>
      </c>
      <c r="AO147" s="5" t="s">
        <v>1136</v>
      </c>
      <c r="AP147" s="10">
        <v>45426</v>
      </c>
      <c r="AQ147" s="5">
        <f t="shared" ca="1" si="17"/>
        <v>45</v>
      </c>
      <c r="AR147" s="5" t="s">
        <v>143</v>
      </c>
      <c r="AS147" s="5">
        <f t="shared" ca="1" si="14"/>
        <v>684</v>
      </c>
      <c r="AT147" s="5"/>
      <c r="AU147" s="5"/>
      <c r="AV147" s="5"/>
      <c r="AW147" s="5"/>
      <c r="AX147" s="5"/>
      <c r="AY147" s="5"/>
      <c r="AZ147" s="5"/>
      <c r="BA147" s="5"/>
      <c r="BB147" s="5"/>
      <c r="BC147" s="138"/>
    </row>
    <row r="148" spans="1:55" ht="15.75" customHeight="1" x14ac:dyDescent="0.3">
      <c r="A148" s="137">
        <v>259224</v>
      </c>
      <c r="B148" s="5" t="s">
        <v>60</v>
      </c>
      <c r="C148" s="5" t="s">
        <v>6</v>
      </c>
      <c r="D148" s="5" t="s">
        <v>123</v>
      </c>
      <c r="E148" s="5" t="s">
        <v>124</v>
      </c>
      <c r="F148" s="5" t="s">
        <v>42</v>
      </c>
      <c r="G148" s="5" t="s">
        <v>210</v>
      </c>
      <c r="H148" s="5" t="s">
        <v>349</v>
      </c>
      <c r="I148" s="21" t="s">
        <v>350</v>
      </c>
      <c r="J148" s="5" t="s">
        <v>1137</v>
      </c>
      <c r="K148" s="5"/>
      <c r="L148" s="5">
        <v>8000</v>
      </c>
      <c r="M148" s="5">
        <v>101075105</v>
      </c>
      <c r="N148" s="10" t="s">
        <v>127</v>
      </c>
      <c r="O148" s="5" t="s">
        <v>1109</v>
      </c>
      <c r="P148" s="10">
        <v>45363</v>
      </c>
      <c r="Q148" s="10" t="s">
        <v>137</v>
      </c>
      <c r="R148" s="10"/>
      <c r="S148" s="10"/>
      <c r="T148" s="11"/>
      <c r="U148" s="12"/>
      <c r="V148" s="5" t="s">
        <v>1138</v>
      </c>
      <c r="W148" s="5"/>
      <c r="X148" s="10">
        <v>45362</v>
      </c>
      <c r="Y148" s="5">
        <f t="shared" si="0"/>
        <v>2</v>
      </c>
      <c r="Z148" s="10">
        <v>45372</v>
      </c>
      <c r="AA148" s="5">
        <f t="shared" si="1"/>
        <v>10</v>
      </c>
      <c r="AB148" s="5" t="s">
        <v>1139</v>
      </c>
      <c r="AC148" s="13">
        <v>2030.5</v>
      </c>
      <c r="AD148" s="10">
        <v>45377</v>
      </c>
      <c r="AE148" s="12">
        <f t="shared" si="2"/>
        <v>6</v>
      </c>
      <c r="AF148" s="12"/>
      <c r="AG148" s="14">
        <v>4400555653</v>
      </c>
      <c r="AH148" s="14"/>
      <c r="AI148" s="10">
        <v>45404</v>
      </c>
      <c r="AJ148" s="10">
        <v>45404</v>
      </c>
      <c r="AK148" s="10" t="str">
        <f t="shared" si="15"/>
        <v>EN TIEMPO</v>
      </c>
      <c r="AL148" s="15">
        <f t="shared" si="16"/>
        <v>28</v>
      </c>
      <c r="AM148" s="5" t="s">
        <v>1140</v>
      </c>
      <c r="AN148" s="5" t="s">
        <v>1141</v>
      </c>
      <c r="AO148" s="5" t="s">
        <v>1142</v>
      </c>
      <c r="AP148" s="10">
        <v>45408</v>
      </c>
      <c r="AQ148" s="5">
        <f t="shared" ca="1" si="17"/>
        <v>43</v>
      </c>
      <c r="AR148" s="5" t="s">
        <v>143</v>
      </c>
      <c r="AS148" s="5">
        <f t="shared" ca="1" si="14"/>
        <v>684</v>
      </c>
      <c r="AT148" s="5"/>
      <c r="AU148" s="5"/>
      <c r="AV148" s="5"/>
      <c r="AW148" s="5"/>
      <c r="AX148" s="5"/>
      <c r="AY148" s="5"/>
      <c r="AZ148" s="5"/>
      <c r="BA148" s="5"/>
      <c r="BB148" s="5"/>
      <c r="BC148" s="138"/>
    </row>
    <row r="149" spans="1:55" ht="15" customHeight="1" x14ac:dyDescent="0.3">
      <c r="A149" s="22">
        <v>259324</v>
      </c>
      <c r="B149" s="5" t="s">
        <v>1143</v>
      </c>
      <c r="C149" s="5" t="s">
        <v>1144</v>
      </c>
      <c r="D149" s="5" t="s">
        <v>127</v>
      </c>
      <c r="E149" s="5" t="s">
        <v>51</v>
      </c>
      <c r="F149" s="5" t="s">
        <v>51</v>
      </c>
      <c r="G149" s="5"/>
      <c r="H149" s="5"/>
      <c r="I149" s="5"/>
      <c r="J149" s="5"/>
      <c r="K149" s="5"/>
      <c r="L149" s="5"/>
      <c r="M149" s="5"/>
      <c r="N149" s="10" t="s">
        <v>127</v>
      </c>
      <c r="O149" s="5" t="s">
        <v>1145</v>
      </c>
      <c r="P149" s="10">
        <v>45377</v>
      </c>
      <c r="Q149" s="10" t="s">
        <v>137</v>
      </c>
      <c r="R149" s="10"/>
      <c r="S149" s="10"/>
      <c r="T149" s="11"/>
      <c r="U149" s="12"/>
      <c r="V149" s="5" t="s">
        <v>1146</v>
      </c>
      <c r="W149" s="5"/>
      <c r="X149" s="10">
        <v>45364</v>
      </c>
      <c r="Y149" s="5">
        <f t="shared" si="0"/>
        <v>14</v>
      </c>
      <c r="Z149" s="10">
        <v>45377</v>
      </c>
      <c r="AA149" s="5">
        <f t="shared" si="1"/>
        <v>1</v>
      </c>
      <c r="AB149" s="5" t="s">
        <v>1147</v>
      </c>
      <c r="AC149" s="13">
        <v>243.34</v>
      </c>
      <c r="AD149" s="10">
        <v>45377</v>
      </c>
      <c r="AE149" s="12">
        <f t="shared" si="2"/>
        <v>1</v>
      </c>
      <c r="AF149" s="12"/>
      <c r="AG149" s="14">
        <v>4600036069</v>
      </c>
      <c r="AH149" s="14"/>
      <c r="AI149" s="10">
        <v>45405</v>
      </c>
      <c r="AJ149" s="10">
        <v>45405</v>
      </c>
      <c r="AK149" s="10" t="str">
        <f t="shared" si="15"/>
        <v>EN TIEMPO</v>
      </c>
      <c r="AL149" s="15">
        <f t="shared" si="16"/>
        <v>29</v>
      </c>
      <c r="AM149" s="5" t="s">
        <v>1148</v>
      </c>
      <c r="AN149" s="5" t="s">
        <v>1149</v>
      </c>
      <c r="AO149" s="5" t="s">
        <v>1150</v>
      </c>
      <c r="AP149" s="10">
        <v>45428</v>
      </c>
      <c r="AQ149" s="5">
        <f t="shared" ca="1" si="17"/>
        <v>42</v>
      </c>
      <c r="AR149" s="5" t="s">
        <v>143</v>
      </c>
      <c r="AS149" s="5">
        <f t="shared" ca="1" si="14"/>
        <v>682</v>
      </c>
      <c r="AT149" s="5"/>
      <c r="AU149" s="5"/>
      <c r="AV149" s="5"/>
      <c r="AW149" s="5"/>
      <c r="AX149" s="5"/>
      <c r="AY149" s="5"/>
      <c r="AZ149" s="5"/>
      <c r="BA149" s="5"/>
      <c r="BB149" s="5"/>
      <c r="BC149" s="138"/>
    </row>
    <row r="150" spans="1:55" ht="15.75" customHeight="1" x14ac:dyDescent="0.3">
      <c r="A150" s="137">
        <v>259424</v>
      </c>
      <c r="B150" s="5" t="s">
        <v>59</v>
      </c>
      <c r="C150" s="5" t="s">
        <v>1067</v>
      </c>
      <c r="D150" s="5" t="s">
        <v>127</v>
      </c>
      <c r="E150" s="5" t="s">
        <v>124</v>
      </c>
      <c r="F150" s="5" t="s">
        <v>36</v>
      </c>
      <c r="G150" s="5" t="s">
        <v>246</v>
      </c>
      <c r="H150" s="5" t="s">
        <v>1151</v>
      </c>
      <c r="I150" s="5">
        <v>1170836</v>
      </c>
      <c r="J150" s="5" t="s">
        <v>1152</v>
      </c>
      <c r="K150" s="5">
        <v>4897</v>
      </c>
      <c r="L150" s="5">
        <v>21000</v>
      </c>
      <c r="M150" s="5" t="s">
        <v>1153</v>
      </c>
      <c r="N150" s="10" t="s">
        <v>127</v>
      </c>
      <c r="O150" s="5" t="s">
        <v>1154</v>
      </c>
      <c r="P150" s="10">
        <v>45369</v>
      </c>
      <c r="Q150" s="10" t="s">
        <v>137</v>
      </c>
      <c r="R150" s="10"/>
      <c r="S150" s="10"/>
      <c r="T150" s="11"/>
      <c r="U150" s="12"/>
      <c r="V150" s="5" t="s">
        <v>1155</v>
      </c>
      <c r="W150" s="5"/>
      <c r="X150" s="10">
        <v>45364</v>
      </c>
      <c r="Y150" s="5">
        <f t="shared" si="0"/>
        <v>6</v>
      </c>
      <c r="Z150" s="10">
        <v>45390</v>
      </c>
      <c r="AA150" s="5">
        <f t="shared" si="1"/>
        <v>22</v>
      </c>
      <c r="AB150" s="5" t="s">
        <v>1156</v>
      </c>
      <c r="AC150" s="13">
        <v>2342.27</v>
      </c>
      <c r="AD150" s="10">
        <v>45414</v>
      </c>
      <c r="AE150" s="12">
        <f t="shared" si="2"/>
        <v>25</v>
      </c>
      <c r="AF150" s="12"/>
      <c r="AG150" s="14">
        <v>4500483237</v>
      </c>
      <c r="AH150" s="14"/>
      <c r="AI150" s="10">
        <v>45434</v>
      </c>
      <c r="AJ150" s="10">
        <v>45432</v>
      </c>
      <c r="AK150" s="10" t="str">
        <f t="shared" si="15"/>
        <v>EN TIEMPO</v>
      </c>
      <c r="AL150" s="15">
        <f t="shared" si="16"/>
        <v>19</v>
      </c>
      <c r="AM150" s="5" t="s">
        <v>1157</v>
      </c>
      <c r="AN150" s="5" t="s">
        <v>1158</v>
      </c>
      <c r="AO150" s="5" t="s">
        <v>1159</v>
      </c>
      <c r="AP150" s="10">
        <v>45436</v>
      </c>
      <c r="AQ150" s="5">
        <f t="shared" ca="1" si="17"/>
        <v>69</v>
      </c>
      <c r="AR150" s="5" t="s">
        <v>143</v>
      </c>
      <c r="AS150" s="5">
        <f t="shared" ca="1" si="14"/>
        <v>682</v>
      </c>
      <c r="AT150" s="5"/>
      <c r="AU150" s="5"/>
      <c r="AV150" s="5"/>
      <c r="AW150" s="5"/>
      <c r="AX150" s="5"/>
      <c r="AY150" s="5"/>
      <c r="AZ150" s="5"/>
      <c r="BA150" s="5"/>
      <c r="BB150" s="5"/>
      <c r="BC150" s="138"/>
    </row>
    <row r="151" spans="1:55" ht="15.75" customHeight="1" x14ac:dyDescent="0.3">
      <c r="A151" s="137">
        <v>259524</v>
      </c>
      <c r="B151" s="5" t="s">
        <v>59</v>
      </c>
      <c r="C151" s="5" t="s">
        <v>1160</v>
      </c>
      <c r="D151" s="5" t="s">
        <v>127</v>
      </c>
      <c r="E151" s="5" t="s">
        <v>124</v>
      </c>
      <c r="F151" s="5" t="s">
        <v>46</v>
      </c>
      <c r="G151" s="5" t="s">
        <v>246</v>
      </c>
      <c r="H151" s="5" t="s">
        <v>1161</v>
      </c>
      <c r="I151" s="5">
        <v>5695376</v>
      </c>
      <c r="J151" s="5" t="s">
        <v>1162</v>
      </c>
      <c r="K151" s="5">
        <v>9236</v>
      </c>
      <c r="L151" s="5">
        <v>10000</v>
      </c>
      <c r="M151" s="5" t="s">
        <v>1163</v>
      </c>
      <c r="N151" s="10" t="s">
        <v>127</v>
      </c>
      <c r="O151" s="5" t="s">
        <v>1154</v>
      </c>
      <c r="P151" s="10">
        <v>45378</v>
      </c>
      <c r="Q151" s="10" t="s">
        <v>137</v>
      </c>
      <c r="R151" s="10"/>
      <c r="S151" s="10"/>
      <c r="T151" s="11"/>
      <c r="U151" s="12"/>
      <c r="V151" s="5" t="s">
        <v>1164</v>
      </c>
      <c r="W151" s="5"/>
      <c r="X151" s="10">
        <v>45364</v>
      </c>
      <c r="Y151" s="5">
        <f t="shared" si="0"/>
        <v>15</v>
      </c>
      <c r="Z151" s="10">
        <v>45383</v>
      </c>
      <c r="AA151" s="5">
        <f t="shared" si="1"/>
        <v>6</v>
      </c>
      <c r="AB151" s="5" t="s">
        <v>1165</v>
      </c>
      <c r="AC151" s="13">
        <v>14845.07</v>
      </c>
      <c r="AD151" s="10">
        <v>45411</v>
      </c>
      <c r="AE151" s="12">
        <f t="shared" si="2"/>
        <v>29</v>
      </c>
      <c r="AF151" s="12"/>
      <c r="AG151" s="14">
        <v>4500483241</v>
      </c>
      <c r="AH151" s="14" t="s">
        <v>833</v>
      </c>
      <c r="AI151" s="10">
        <v>45455</v>
      </c>
      <c r="AJ151" s="10">
        <v>45456</v>
      </c>
      <c r="AK151" s="10" t="str">
        <f t="shared" si="15"/>
        <v>DEMORA</v>
      </c>
      <c r="AL151" s="15">
        <f t="shared" si="16"/>
        <v>46</v>
      </c>
      <c r="AM151" s="5" t="s">
        <v>1166</v>
      </c>
      <c r="AN151" s="5" t="s">
        <v>1167</v>
      </c>
      <c r="AO151" s="5" t="s">
        <v>1168</v>
      </c>
      <c r="AP151" s="10">
        <v>45457</v>
      </c>
      <c r="AQ151" s="5">
        <f t="shared" ca="1" si="17"/>
        <v>93</v>
      </c>
      <c r="AR151" s="5" t="s">
        <v>143</v>
      </c>
      <c r="AS151" s="5">
        <f t="shared" ca="1" si="14"/>
        <v>682</v>
      </c>
      <c r="AT151" s="5"/>
      <c r="AU151" s="5"/>
      <c r="AV151" s="5"/>
      <c r="AW151" s="5"/>
      <c r="AX151" s="5"/>
      <c r="AY151" s="5"/>
      <c r="AZ151" s="5"/>
      <c r="BA151" s="5"/>
      <c r="BB151" s="5"/>
      <c r="BC151" s="138"/>
    </row>
    <row r="152" spans="1:55" ht="15.75" customHeight="1" x14ac:dyDescent="0.3">
      <c r="A152" s="16">
        <v>259624</v>
      </c>
      <c r="B152" s="5" t="s">
        <v>59</v>
      </c>
      <c r="C152" s="5" t="s">
        <v>273</v>
      </c>
      <c r="D152" s="5" t="s">
        <v>127</v>
      </c>
      <c r="E152" s="5" t="s">
        <v>189</v>
      </c>
      <c r="F152" s="5" t="s">
        <v>1</v>
      </c>
      <c r="G152" s="5" t="s">
        <v>210</v>
      </c>
      <c r="H152" s="5" t="s">
        <v>1169</v>
      </c>
      <c r="I152" s="5" t="s">
        <v>294</v>
      </c>
      <c r="J152" s="5"/>
      <c r="K152" s="5">
        <v>30638</v>
      </c>
      <c r="L152" s="5">
        <v>30000</v>
      </c>
      <c r="M152" s="5" t="s">
        <v>1170</v>
      </c>
      <c r="N152" s="10" t="s">
        <v>127</v>
      </c>
      <c r="O152" s="5" t="s">
        <v>1171</v>
      </c>
      <c r="P152" s="10">
        <v>45377</v>
      </c>
      <c r="Q152" s="10" t="s">
        <v>137</v>
      </c>
      <c r="R152" s="10"/>
      <c r="S152" s="10"/>
      <c r="T152" s="11"/>
      <c r="U152" s="12"/>
      <c r="V152" s="5" t="s">
        <v>1172</v>
      </c>
      <c r="W152" s="5"/>
      <c r="X152" s="10">
        <v>45365</v>
      </c>
      <c r="Y152" s="5">
        <f t="shared" si="0"/>
        <v>13</v>
      </c>
      <c r="Z152" s="10">
        <v>45385</v>
      </c>
      <c r="AA152" s="5">
        <f t="shared" si="1"/>
        <v>9</v>
      </c>
      <c r="AB152" s="5" t="s">
        <v>1173</v>
      </c>
      <c r="AC152" s="13">
        <v>13874.19</v>
      </c>
      <c r="AD152" s="10">
        <v>45411</v>
      </c>
      <c r="AE152" s="12">
        <f t="shared" si="2"/>
        <v>27</v>
      </c>
      <c r="AF152" s="12"/>
      <c r="AG152" s="14">
        <v>4500481660</v>
      </c>
      <c r="AH152" s="14"/>
      <c r="AI152" s="10">
        <v>45415</v>
      </c>
      <c r="AJ152" s="10">
        <v>45414</v>
      </c>
      <c r="AK152" s="10" t="str">
        <f t="shared" si="15"/>
        <v>EN TIEMPO</v>
      </c>
      <c r="AL152" s="15">
        <f t="shared" si="16"/>
        <v>4</v>
      </c>
      <c r="AM152" s="5" t="s">
        <v>1174</v>
      </c>
      <c r="AN152" s="5" t="s">
        <v>1175</v>
      </c>
      <c r="AO152" s="5" t="s">
        <v>1176</v>
      </c>
      <c r="AP152" s="10">
        <v>45421</v>
      </c>
      <c r="AQ152" s="5">
        <f t="shared" ca="1" si="17"/>
        <v>50</v>
      </c>
      <c r="AR152" s="5" t="s">
        <v>143</v>
      </c>
      <c r="AS152" s="5">
        <f t="shared" ca="1" si="14"/>
        <v>681</v>
      </c>
      <c r="AT152" s="5"/>
      <c r="AU152" s="5"/>
      <c r="AV152" s="5"/>
      <c r="AW152" s="5"/>
      <c r="AX152" s="5"/>
      <c r="AY152" s="5"/>
      <c r="AZ152" s="5"/>
      <c r="BA152" s="5"/>
      <c r="BB152" s="5"/>
      <c r="BC152" s="138"/>
    </row>
    <row r="153" spans="1:55" ht="15.75" customHeight="1" x14ac:dyDescent="0.3">
      <c r="A153" s="137">
        <v>259724</v>
      </c>
      <c r="B153" s="5" t="s">
        <v>59</v>
      </c>
      <c r="C153" s="5" t="s">
        <v>144</v>
      </c>
      <c r="D153" s="5" t="s">
        <v>127</v>
      </c>
      <c r="E153" s="5" t="s">
        <v>124</v>
      </c>
      <c r="F153" s="5" t="s">
        <v>39</v>
      </c>
      <c r="G153" s="5" t="s">
        <v>581</v>
      </c>
      <c r="H153" s="5"/>
      <c r="I153" s="5" t="s">
        <v>1177</v>
      </c>
      <c r="J153" s="5" t="s">
        <v>1178</v>
      </c>
      <c r="K153" s="5">
        <v>2473</v>
      </c>
      <c r="L153" s="5">
        <v>16000</v>
      </c>
      <c r="M153" s="5" t="s">
        <v>1179</v>
      </c>
      <c r="N153" s="10" t="s">
        <v>123</v>
      </c>
      <c r="O153" s="5" t="s">
        <v>1171</v>
      </c>
      <c r="P153" s="10">
        <v>45376</v>
      </c>
      <c r="Q153" s="10" t="s">
        <v>137</v>
      </c>
      <c r="R153" s="10"/>
      <c r="S153" s="10"/>
      <c r="T153" s="11"/>
      <c r="U153" s="12"/>
      <c r="V153" s="5" t="s">
        <v>1180</v>
      </c>
      <c r="W153" s="5"/>
      <c r="X153" s="10">
        <v>45365</v>
      </c>
      <c r="Y153" s="5">
        <f t="shared" si="0"/>
        <v>12</v>
      </c>
      <c r="Z153" s="10">
        <v>45383</v>
      </c>
      <c r="AA153" s="5">
        <f t="shared" si="1"/>
        <v>8</v>
      </c>
      <c r="AB153" s="5" t="s">
        <v>1181</v>
      </c>
      <c r="AC153" s="13">
        <v>4863.0200000000004</v>
      </c>
      <c r="AD153" s="10">
        <v>45459</v>
      </c>
      <c r="AE153" s="12">
        <f t="shared" si="2"/>
        <v>77</v>
      </c>
      <c r="AF153" s="12"/>
      <c r="AG153" s="14">
        <v>4500482214</v>
      </c>
      <c r="AH153" s="14"/>
      <c r="AI153" s="10">
        <v>45461</v>
      </c>
      <c r="AJ153" s="10">
        <v>45461</v>
      </c>
      <c r="AK153" s="10" t="str">
        <f t="shared" si="15"/>
        <v>EN TIEMPO</v>
      </c>
      <c r="AL153" s="15">
        <f t="shared" si="16"/>
        <v>3</v>
      </c>
      <c r="AM153" s="5" t="s">
        <v>1182</v>
      </c>
      <c r="AN153" s="5" t="s">
        <v>1183</v>
      </c>
      <c r="AO153" s="5" t="s">
        <v>1184</v>
      </c>
      <c r="AP153" s="10">
        <v>45464</v>
      </c>
      <c r="AQ153" s="5">
        <f t="shared" ca="1" si="17"/>
        <v>97</v>
      </c>
      <c r="AR153" s="5" t="s">
        <v>143</v>
      </c>
      <c r="AS153" s="5">
        <f t="shared" ca="1" si="14"/>
        <v>681</v>
      </c>
      <c r="AT153" s="5"/>
      <c r="AU153" s="5"/>
      <c r="AV153" s="5"/>
      <c r="AW153" s="5"/>
      <c r="AX153" s="5"/>
      <c r="AY153" s="5"/>
      <c r="AZ153" s="5"/>
      <c r="BA153" s="5"/>
      <c r="BB153" s="5"/>
      <c r="BC153" s="138"/>
    </row>
    <row r="154" spans="1:55" ht="15.75" customHeight="1" x14ac:dyDescent="0.3">
      <c r="A154" s="137">
        <v>259824</v>
      </c>
      <c r="B154" s="5" t="s">
        <v>59</v>
      </c>
      <c r="C154" s="5" t="s">
        <v>8</v>
      </c>
      <c r="D154" s="5" t="s">
        <v>123</v>
      </c>
      <c r="E154" s="5" t="s">
        <v>189</v>
      </c>
      <c r="F154" s="5" t="s">
        <v>1</v>
      </c>
      <c r="G154" s="5" t="s">
        <v>246</v>
      </c>
      <c r="H154" s="5" t="s">
        <v>1185</v>
      </c>
      <c r="I154" s="5" t="s">
        <v>212</v>
      </c>
      <c r="J154" s="5" t="s">
        <v>1186</v>
      </c>
      <c r="K154" s="5">
        <v>20958</v>
      </c>
      <c r="L154" s="5">
        <v>30000</v>
      </c>
      <c r="M154" s="5" t="s">
        <v>1187</v>
      </c>
      <c r="N154" s="10" t="s">
        <v>127</v>
      </c>
      <c r="O154" s="5" t="s">
        <v>1171</v>
      </c>
      <c r="P154" s="10">
        <v>45376</v>
      </c>
      <c r="Q154" s="10" t="s">
        <v>137</v>
      </c>
      <c r="R154" s="10"/>
      <c r="S154" s="10"/>
      <c r="T154" s="11"/>
      <c r="U154" s="12"/>
      <c r="V154" s="5" t="s">
        <v>1188</v>
      </c>
      <c r="W154" s="5"/>
      <c r="X154" s="10">
        <v>45365</v>
      </c>
      <c r="Y154" s="5">
        <f t="shared" si="0"/>
        <v>12</v>
      </c>
      <c r="Z154" s="10">
        <v>45383</v>
      </c>
      <c r="AA154" s="5">
        <f t="shared" si="1"/>
        <v>8</v>
      </c>
      <c r="AB154" s="5" t="s">
        <v>1189</v>
      </c>
      <c r="AC154" s="13">
        <v>9463.6</v>
      </c>
      <c r="AD154" s="10">
        <v>45411</v>
      </c>
      <c r="AE154" s="12">
        <f t="shared" si="2"/>
        <v>29</v>
      </c>
      <c r="AF154" s="12"/>
      <c r="AG154" s="14">
        <v>4500482213</v>
      </c>
      <c r="AH154" s="14"/>
      <c r="AI154" s="10">
        <v>45422</v>
      </c>
      <c r="AJ154" s="10">
        <v>45425</v>
      </c>
      <c r="AK154" s="10" t="str">
        <f t="shared" si="15"/>
        <v>DEMORA</v>
      </c>
      <c r="AL154" s="15">
        <f t="shared" si="16"/>
        <v>15</v>
      </c>
      <c r="AM154" s="5" t="s">
        <v>1190</v>
      </c>
      <c r="AN154" s="5" t="s">
        <v>1191</v>
      </c>
      <c r="AO154" s="5" t="s">
        <v>1192</v>
      </c>
      <c r="AP154" s="10">
        <v>45428</v>
      </c>
      <c r="AQ154" s="5">
        <f t="shared" ca="1" si="17"/>
        <v>61</v>
      </c>
      <c r="AR154" s="5" t="s">
        <v>143</v>
      </c>
      <c r="AS154" s="5">
        <f t="shared" ca="1" si="14"/>
        <v>681</v>
      </c>
      <c r="AT154" s="5"/>
      <c r="AU154" s="5"/>
      <c r="AV154" s="5"/>
      <c r="AW154" s="5"/>
      <c r="AX154" s="5"/>
      <c r="AY154" s="5"/>
      <c r="AZ154" s="5"/>
      <c r="BA154" s="5"/>
      <c r="BB154" s="5"/>
      <c r="BC154" s="138"/>
    </row>
    <row r="155" spans="1:55" ht="15.75" customHeight="1" x14ac:dyDescent="0.3">
      <c r="A155" s="137">
        <v>259924</v>
      </c>
      <c r="B155" s="5" t="s">
        <v>59</v>
      </c>
      <c r="C155" s="5" t="s">
        <v>340</v>
      </c>
      <c r="D155" s="5" t="s">
        <v>127</v>
      </c>
      <c r="E155" s="5" t="s">
        <v>189</v>
      </c>
      <c r="F155" s="5" t="s">
        <v>49</v>
      </c>
      <c r="G155" s="5" t="s">
        <v>246</v>
      </c>
      <c r="H155" s="5" t="s">
        <v>1193</v>
      </c>
      <c r="I155" s="5" t="s">
        <v>1194</v>
      </c>
      <c r="J155" s="5" t="s">
        <v>1195</v>
      </c>
      <c r="K155" s="5">
        <v>6616</v>
      </c>
      <c r="L155" s="5">
        <v>10000</v>
      </c>
      <c r="M155" s="5" t="s">
        <v>1196</v>
      </c>
      <c r="N155" s="10" t="s">
        <v>127</v>
      </c>
      <c r="O155" s="5" t="s">
        <v>1197</v>
      </c>
      <c r="P155" s="10">
        <v>45376</v>
      </c>
      <c r="Q155" s="10" t="s">
        <v>137</v>
      </c>
      <c r="R155" s="10"/>
      <c r="S155" s="10"/>
      <c r="T155" s="11"/>
      <c r="U155" s="12"/>
      <c r="V155" s="5" t="s">
        <v>1198</v>
      </c>
      <c r="W155" s="5"/>
      <c r="X155" s="10">
        <v>45365</v>
      </c>
      <c r="Y155" s="5">
        <f t="shared" si="0"/>
        <v>12</v>
      </c>
      <c r="Z155" s="10">
        <v>45383</v>
      </c>
      <c r="AA155" s="5">
        <f t="shared" si="1"/>
        <v>8</v>
      </c>
      <c r="AB155" s="5" t="s">
        <v>1199</v>
      </c>
      <c r="AC155" s="13">
        <v>12751.57</v>
      </c>
      <c r="AD155" s="10">
        <v>45414</v>
      </c>
      <c r="AE155" s="12">
        <f t="shared" si="2"/>
        <v>32</v>
      </c>
      <c r="AF155" s="12"/>
      <c r="AG155" s="14">
        <v>4500483243</v>
      </c>
      <c r="AH155" s="14"/>
      <c r="AI155" s="10">
        <v>45435</v>
      </c>
      <c r="AJ155" s="10">
        <v>45436</v>
      </c>
      <c r="AK155" s="10" t="str">
        <f t="shared" si="15"/>
        <v>DEMORA</v>
      </c>
      <c r="AL155" s="15">
        <f t="shared" si="16"/>
        <v>23</v>
      </c>
      <c r="AM155" s="5" t="s">
        <v>1200</v>
      </c>
      <c r="AN155" s="5" t="s">
        <v>1201</v>
      </c>
      <c r="AO155" s="5" t="s">
        <v>1202</v>
      </c>
      <c r="AP155" s="10">
        <v>45442</v>
      </c>
      <c r="AQ155" s="5">
        <f t="shared" ca="1" si="17"/>
        <v>72</v>
      </c>
      <c r="AR155" s="5" t="s">
        <v>143</v>
      </c>
      <c r="AS155" s="5">
        <f t="shared" ca="1" si="14"/>
        <v>681</v>
      </c>
      <c r="AT155" s="5"/>
      <c r="AU155" s="5"/>
      <c r="AV155" s="5"/>
      <c r="AW155" s="5"/>
      <c r="AX155" s="5"/>
      <c r="AY155" s="5"/>
      <c r="AZ155" s="5"/>
      <c r="BA155" s="5"/>
      <c r="BB155" s="5"/>
      <c r="BC155" s="138"/>
    </row>
    <row r="156" spans="1:55" ht="15.75" customHeight="1" x14ac:dyDescent="0.3">
      <c r="A156" s="16">
        <v>260024</v>
      </c>
      <c r="B156" s="5" t="s">
        <v>60</v>
      </c>
      <c r="C156" s="5" t="s">
        <v>843</v>
      </c>
      <c r="D156" s="5" t="s">
        <v>127</v>
      </c>
      <c r="E156" s="5" t="s">
        <v>124</v>
      </c>
      <c r="F156" s="5" t="s">
        <v>45</v>
      </c>
      <c r="G156" s="5"/>
      <c r="H156" s="14" t="s">
        <v>1203</v>
      </c>
      <c r="I156" s="5"/>
      <c r="J156" s="5"/>
      <c r="K156" s="5"/>
      <c r="L156" s="5"/>
      <c r="M156" s="5"/>
      <c r="N156" s="10" t="s">
        <v>127</v>
      </c>
      <c r="O156" s="5" t="s">
        <v>1204</v>
      </c>
      <c r="P156" s="10">
        <v>45373</v>
      </c>
      <c r="Q156" s="10" t="s">
        <v>137</v>
      </c>
      <c r="R156" s="10"/>
      <c r="S156" s="10"/>
      <c r="T156" s="11"/>
      <c r="U156" s="12"/>
      <c r="V156" s="5" t="s">
        <v>1205</v>
      </c>
      <c r="W156" s="5"/>
      <c r="X156" s="10">
        <v>45365</v>
      </c>
      <c r="Y156" s="5">
        <f t="shared" si="0"/>
        <v>9</v>
      </c>
      <c r="Z156" s="10">
        <v>45377</v>
      </c>
      <c r="AA156" s="5">
        <f t="shared" si="1"/>
        <v>5</v>
      </c>
      <c r="AB156" s="5" t="s">
        <v>1206</v>
      </c>
      <c r="AC156" s="13">
        <v>9843.6</v>
      </c>
      <c r="AD156" s="10">
        <v>45483</v>
      </c>
      <c r="AE156" s="12">
        <f t="shared" si="2"/>
        <v>107</v>
      </c>
      <c r="AF156" s="12"/>
      <c r="AG156" s="14">
        <v>4400577401</v>
      </c>
      <c r="AH156" s="5" t="s">
        <v>833</v>
      </c>
      <c r="AI156" s="10">
        <v>45453</v>
      </c>
      <c r="AJ156" s="10">
        <v>45460</v>
      </c>
      <c r="AK156" s="10" t="str">
        <f t="shared" si="15"/>
        <v>DEMORA</v>
      </c>
      <c r="AL156" s="15">
        <f t="shared" si="16"/>
        <v>-22</v>
      </c>
      <c r="AM156" s="5" t="s">
        <v>1207</v>
      </c>
      <c r="AN156" s="5" t="s">
        <v>1208</v>
      </c>
      <c r="AO156" s="5" t="s">
        <v>1209</v>
      </c>
      <c r="AP156" s="10">
        <v>45601</v>
      </c>
      <c r="AQ156" s="5">
        <f t="shared" ca="1" si="17"/>
        <v>96</v>
      </c>
      <c r="AR156" s="5" t="s">
        <v>143</v>
      </c>
      <c r="AS156" s="5">
        <f t="shared" ca="1" si="14"/>
        <v>681</v>
      </c>
      <c r="AT156" s="5"/>
      <c r="AU156" s="5"/>
      <c r="AV156" s="5"/>
      <c r="AW156" s="5"/>
      <c r="AX156" s="5"/>
      <c r="AY156" s="5"/>
      <c r="AZ156" s="5"/>
      <c r="BA156" s="5"/>
      <c r="BB156" s="5"/>
      <c r="BC156" s="138"/>
    </row>
    <row r="157" spans="1:55" ht="15.75" customHeight="1" x14ac:dyDescent="0.3">
      <c r="A157" s="137">
        <v>260124</v>
      </c>
      <c r="B157" s="5" t="s">
        <v>60</v>
      </c>
      <c r="C157" s="5" t="s">
        <v>8</v>
      </c>
      <c r="D157" s="5" t="s">
        <v>123</v>
      </c>
      <c r="E157" s="5" t="s">
        <v>189</v>
      </c>
      <c r="F157" s="5" t="s">
        <v>1</v>
      </c>
      <c r="G157" s="5" t="s">
        <v>246</v>
      </c>
      <c r="H157" s="5" t="s">
        <v>1210</v>
      </c>
      <c r="I157" s="5" t="s">
        <v>212</v>
      </c>
      <c r="J157" s="5" t="s">
        <v>1211</v>
      </c>
      <c r="K157" s="5"/>
      <c r="L157" s="5">
        <v>38000</v>
      </c>
      <c r="M157" s="5">
        <v>101114543</v>
      </c>
      <c r="N157" s="10" t="s">
        <v>127</v>
      </c>
      <c r="O157" s="5" t="s">
        <v>1212</v>
      </c>
      <c r="P157" s="10">
        <v>45366</v>
      </c>
      <c r="Q157" s="10" t="s">
        <v>137</v>
      </c>
      <c r="R157" s="10"/>
      <c r="S157" s="10"/>
      <c r="T157" s="11"/>
      <c r="U157" s="12"/>
      <c r="V157" s="5" t="s">
        <v>1213</v>
      </c>
      <c r="W157" s="5"/>
      <c r="X157" s="10">
        <v>45365</v>
      </c>
      <c r="Y157" s="5">
        <f t="shared" si="0"/>
        <v>2</v>
      </c>
      <c r="Z157" s="10">
        <v>45372</v>
      </c>
      <c r="AA157" s="5">
        <f t="shared" si="1"/>
        <v>7</v>
      </c>
      <c r="AB157" s="5" t="s">
        <v>1214</v>
      </c>
      <c r="AC157" s="13">
        <v>18647.23</v>
      </c>
      <c r="AD157" s="10">
        <v>45387</v>
      </c>
      <c r="AE157" s="12">
        <f t="shared" si="2"/>
        <v>16</v>
      </c>
      <c r="AF157" s="12"/>
      <c r="AG157" s="14">
        <v>4400557173</v>
      </c>
      <c r="AH157" s="14"/>
      <c r="AI157" s="10">
        <v>45432</v>
      </c>
      <c r="AJ157" s="10">
        <v>45432</v>
      </c>
      <c r="AK157" s="10" t="str">
        <f t="shared" si="15"/>
        <v>EN TIEMPO</v>
      </c>
      <c r="AL157" s="15">
        <f t="shared" si="16"/>
        <v>46</v>
      </c>
      <c r="AM157" s="5"/>
      <c r="AN157" s="5" t="s">
        <v>1215</v>
      </c>
      <c r="AO157" s="5" t="s">
        <v>1216</v>
      </c>
      <c r="AP157" s="10">
        <v>45439</v>
      </c>
      <c r="AQ157" s="5">
        <f t="shared" ca="1" si="17"/>
        <v>68</v>
      </c>
      <c r="AR157" s="5" t="s">
        <v>143</v>
      </c>
      <c r="AS157" s="5">
        <f t="shared" ca="1" si="14"/>
        <v>681</v>
      </c>
      <c r="AT157" s="5"/>
      <c r="AU157" s="5"/>
      <c r="AV157" s="5"/>
      <c r="AW157" s="5"/>
      <c r="AX157" s="5"/>
      <c r="AY157" s="5"/>
      <c r="AZ157" s="5"/>
      <c r="BA157" s="5"/>
      <c r="BB157" s="5"/>
      <c r="BC157" s="138"/>
    </row>
    <row r="158" spans="1:55" ht="15.75" customHeight="1" x14ac:dyDescent="0.3">
      <c r="A158" s="137">
        <v>260224</v>
      </c>
      <c r="B158" s="5" t="s">
        <v>1217</v>
      </c>
      <c r="C158" s="5" t="s">
        <v>1218</v>
      </c>
      <c r="D158" s="5" t="s">
        <v>127</v>
      </c>
      <c r="E158" s="5" t="s">
        <v>51</v>
      </c>
      <c r="F158" s="5" t="s">
        <v>51</v>
      </c>
      <c r="G158" s="5" t="s">
        <v>125</v>
      </c>
      <c r="H158" s="5" t="s">
        <v>125</v>
      </c>
      <c r="I158" s="5" t="s">
        <v>125</v>
      </c>
      <c r="J158" s="5" t="s">
        <v>125</v>
      </c>
      <c r="K158" s="5" t="s">
        <v>125</v>
      </c>
      <c r="L158" s="5" t="s">
        <v>125</v>
      </c>
      <c r="M158" s="5" t="s">
        <v>125</v>
      </c>
      <c r="N158" s="10" t="s">
        <v>127</v>
      </c>
      <c r="O158" s="5" t="s">
        <v>125</v>
      </c>
      <c r="P158" s="10">
        <v>45349</v>
      </c>
      <c r="Q158" s="10" t="s">
        <v>1219</v>
      </c>
      <c r="R158" s="10"/>
      <c r="S158" s="10"/>
      <c r="T158" s="11"/>
      <c r="U158" s="12"/>
      <c r="V158" s="5" t="s">
        <v>1220</v>
      </c>
      <c r="W158" s="5"/>
      <c r="X158" s="10">
        <v>45349</v>
      </c>
      <c r="Y158" s="5">
        <f t="shared" si="0"/>
        <v>1</v>
      </c>
      <c r="Z158" s="10">
        <v>45349</v>
      </c>
      <c r="AA158" s="5">
        <f t="shared" si="1"/>
        <v>1</v>
      </c>
      <c r="AB158" s="10" t="s">
        <v>1221</v>
      </c>
      <c r="AC158" s="13">
        <v>96600</v>
      </c>
      <c r="AD158" s="10">
        <v>45356</v>
      </c>
      <c r="AE158" s="12">
        <f t="shared" si="2"/>
        <v>8</v>
      </c>
      <c r="AF158" s="12"/>
      <c r="AG158" s="14">
        <v>4100636707</v>
      </c>
      <c r="AH158" s="14"/>
      <c r="AI158" s="10">
        <v>45380</v>
      </c>
      <c r="AJ158" s="10">
        <v>45421</v>
      </c>
      <c r="AK158" s="10" t="str">
        <f t="shared" si="15"/>
        <v>DEMORA</v>
      </c>
      <c r="AL158" s="15">
        <f t="shared" si="16"/>
        <v>66</v>
      </c>
      <c r="AM158" s="5" t="s">
        <v>1222</v>
      </c>
      <c r="AN158" s="5" t="s">
        <v>1223</v>
      </c>
      <c r="AO158" s="5" t="s">
        <v>1224</v>
      </c>
      <c r="AP158" s="10">
        <v>45422</v>
      </c>
      <c r="AQ158" s="5">
        <f t="shared" ca="1" si="17"/>
        <v>73</v>
      </c>
      <c r="AR158" s="5" t="s">
        <v>143</v>
      </c>
      <c r="AS158" s="5">
        <f t="shared" ca="1" si="14"/>
        <v>697</v>
      </c>
      <c r="AT158" s="5"/>
      <c r="AU158" s="5"/>
      <c r="AV158" s="5"/>
      <c r="AW158" s="5"/>
      <c r="AX158" s="5"/>
      <c r="AY158" s="5"/>
      <c r="AZ158" s="5"/>
      <c r="BA158" s="5"/>
      <c r="BB158" s="5"/>
      <c r="BC158" s="138"/>
    </row>
    <row r="159" spans="1:55" ht="15.75" customHeight="1" x14ac:dyDescent="0.3">
      <c r="A159" s="137">
        <v>260324</v>
      </c>
      <c r="B159" s="5" t="s">
        <v>60</v>
      </c>
      <c r="C159" s="5" t="s">
        <v>1225</v>
      </c>
      <c r="D159" s="5" t="s">
        <v>127</v>
      </c>
      <c r="E159" s="5" t="s">
        <v>51</v>
      </c>
      <c r="F159" s="5" t="s">
        <v>51</v>
      </c>
      <c r="G159" s="5" t="s">
        <v>125</v>
      </c>
      <c r="H159" s="5" t="s">
        <v>125</v>
      </c>
      <c r="I159" s="5" t="s">
        <v>125</v>
      </c>
      <c r="J159" s="5" t="s">
        <v>125</v>
      </c>
      <c r="K159" s="5" t="s">
        <v>125</v>
      </c>
      <c r="L159" s="5" t="s">
        <v>125</v>
      </c>
      <c r="M159" s="5" t="s">
        <v>125</v>
      </c>
      <c r="N159" s="10" t="s">
        <v>127</v>
      </c>
      <c r="O159" s="5" t="s">
        <v>125</v>
      </c>
      <c r="P159" s="10"/>
      <c r="Q159" s="10"/>
      <c r="R159" s="10"/>
      <c r="S159" s="10"/>
      <c r="T159" s="11"/>
      <c r="U159" s="12"/>
      <c r="V159" s="5"/>
      <c r="W159" s="5"/>
      <c r="X159" s="10">
        <v>45367</v>
      </c>
      <c r="Y159" s="5" t="str">
        <f t="shared" si="0"/>
        <v>POR EVALUAR</v>
      </c>
      <c r="Z159" s="10"/>
      <c r="AA159" s="5" t="str">
        <f t="shared" si="1"/>
        <v>POR COTIZAR</v>
      </c>
      <c r="AB159" s="5"/>
      <c r="AC159" s="13"/>
      <c r="AD159" s="10"/>
      <c r="AE159" s="12" t="str">
        <f t="shared" si="2"/>
        <v/>
      </c>
      <c r="AF159" s="12"/>
      <c r="AG159" s="5"/>
      <c r="AH159" s="5"/>
      <c r="AI159" s="10"/>
      <c r="AJ159" s="10"/>
      <c r="AK159" s="10" t="str">
        <f t="shared" si="15"/>
        <v/>
      </c>
      <c r="AL159" s="15" t="str">
        <f t="shared" si="16"/>
        <v/>
      </c>
      <c r="AM159" s="5"/>
      <c r="AN159" s="5"/>
      <c r="AO159" s="5"/>
      <c r="AP159" s="10"/>
      <c r="AQ159" s="5">
        <f t="shared" ca="1" si="17"/>
        <v>679</v>
      </c>
      <c r="AR159" s="5" t="s">
        <v>129</v>
      </c>
      <c r="AS159" s="5">
        <f t="shared" ca="1" si="14"/>
        <v>679</v>
      </c>
      <c r="AT159" s="5" t="s">
        <v>824</v>
      </c>
      <c r="AU159" s="5"/>
      <c r="AV159" s="5"/>
      <c r="AW159" s="5"/>
      <c r="AX159" s="5"/>
      <c r="AY159" s="5"/>
      <c r="AZ159" s="5"/>
      <c r="BA159" s="5"/>
      <c r="BB159" s="5"/>
      <c r="BC159" s="138"/>
    </row>
    <row r="160" spans="1:55" ht="15.75" customHeight="1" x14ac:dyDescent="0.3">
      <c r="A160" s="137">
        <v>260424</v>
      </c>
      <c r="B160" s="5" t="s">
        <v>60</v>
      </c>
      <c r="C160" s="5" t="s">
        <v>340</v>
      </c>
      <c r="D160" s="5" t="s">
        <v>127</v>
      </c>
      <c r="E160" s="5" t="s">
        <v>124</v>
      </c>
      <c r="F160" s="5" t="s">
        <v>1226</v>
      </c>
      <c r="G160" s="5" t="s">
        <v>125</v>
      </c>
      <c r="H160" s="5" t="s">
        <v>125</v>
      </c>
      <c r="I160" s="5" t="s">
        <v>1227</v>
      </c>
      <c r="J160" s="5" t="s">
        <v>125</v>
      </c>
      <c r="K160" s="5" t="s">
        <v>125</v>
      </c>
      <c r="L160" s="5" t="s">
        <v>125</v>
      </c>
      <c r="M160" s="5" t="s">
        <v>125</v>
      </c>
      <c r="N160" s="10" t="s">
        <v>127</v>
      </c>
      <c r="O160" s="5" t="s">
        <v>125</v>
      </c>
      <c r="P160" s="10">
        <v>45367</v>
      </c>
      <c r="Q160" s="10" t="s">
        <v>1228</v>
      </c>
      <c r="R160" s="10"/>
      <c r="S160" s="10"/>
      <c r="T160" s="11"/>
      <c r="U160" s="12"/>
      <c r="V160" s="5">
        <v>260424</v>
      </c>
      <c r="W160" s="5"/>
      <c r="X160" s="10">
        <v>45367</v>
      </c>
      <c r="Y160" s="5">
        <f t="shared" si="0"/>
        <v>1</v>
      </c>
      <c r="Z160" s="10">
        <v>45367</v>
      </c>
      <c r="AA160" s="5">
        <f t="shared" si="1"/>
        <v>1</v>
      </c>
      <c r="AB160" s="5" t="s">
        <v>1229</v>
      </c>
      <c r="AC160" s="13">
        <v>6863.65</v>
      </c>
      <c r="AD160" s="10">
        <v>45377</v>
      </c>
      <c r="AE160" s="12">
        <f t="shared" si="2"/>
        <v>11</v>
      </c>
      <c r="AF160" s="12"/>
      <c r="AG160" s="14">
        <v>4400559811</v>
      </c>
      <c r="AH160" s="14"/>
      <c r="AI160" s="10">
        <v>45369</v>
      </c>
      <c r="AJ160" s="10">
        <v>45369</v>
      </c>
      <c r="AK160" s="10" t="str">
        <f t="shared" si="15"/>
        <v>EN TIEMPO</v>
      </c>
      <c r="AL160" s="15">
        <f t="shared" si="16"/>
        <v>-7</v>
      </c>
      <c r="AM160" s="5" t="s">
        <v>1230</v>
      </c>
      <c r="AN160" s="5" t="s">
        <v>1231</v>
      </c>
      <c r="AO160" s="5" t="s">
        <v>1232</v>
      </c>
      <c r="AP160" s="10">
        <v>45408</v>
      </c>
      <c r="AQ160" s="5">
        <f t="shared" ca="1" si="17"/>
        <v>3</v>
      </c>
      <c r="AR160" s="5" t="s">
        <v>143</v>
      </c>
      <c r="AS160" s="5">
        <f t="shared" ca="1" si="14"/>
        <v>679</v>
      </c>
      <c r="AT160" s="5"/>
      <c r="AU160" s="5"/>
      <c r="AV160" s="5"/>
      <c r="AW160" s="5"/>
      <c r="AX160" s="5"/>
      <c r="AY160" s="5"/>
      <c r="AZ160" s="5"/>
      <c r="BA160" s="5"/>
      <c r="BB160" s="5"/>
      <c r="BC160" s="138"/>
    </row>
    <row r="161" spans="1:55" ht="15" customHeight="1" x14ac:dyDescent="0.3">
      <c r="A161" s="137">
        <v>260524</v>
      </c>
      <c r="B161" s="5" t="s">
        <v>60</v>
      </c>
      <c r="C161" s="5" t="s">
        <v>6</v>
      </c>
      <c r="D161" s="5" t="s">
        <v>123</v>
      </c>
      <c r="E161" s="5" t="s">
        <v>189</v>
      </c>
      <c r="F161" s="5" t="s">
        <v>1</v>
      </c>
      <c r="G161" s="5" t="s">
        <v>246</v>
      </c>
      <c r="H161" s="5" t="s">
        <v>1233</v>
      </c>
      <c r="I161" s="5" t="s">
        <v>311</v>
      </c>
      <c r="J161" s="5" t="s">
        <v>1234</v>
      </c>
      <c r="K161" s="5" t="s">
        <v>125</v>
      </c>
      <c r="L161" s="5">
        <v>12000</v>
      </c>
      <c r="M161" s="5">
        <v>101104802</v>
      </c>
      <c r="N161" s="10" t="s">
        <v>127</v>
      </c>
      <c r="O161" s="5" t="s">
        <v>1235</v>
      </c>
      <c r="P161" s="10">
        <v>45377</v>
      </c>
      <c r="Q161" s="10" t="s">
        <v>137</v>
      </c>
      <c r="R161" s="10"/>
      <c r="S161" s="10"/>
      <c r="T161" s="11"/>
      <c r="U161" s="12"/>
      <c r="V161" s="5" t="s">
        <v>1236</v>
      </c>
      <c r="W161" s="5"/>
      <c r="X161" s="10">
        <v>45366</v>
      </c>
      <c r="Y161" s="5">
        <f t="shared" si="0"/>
        <v>12</v>
      </c>
      <c r="Z161" s="10">
        <v>45377</v>
      </c>
      <c r="AA161" s="5">
        <f t="shared" si="1"/>
        <v>1</v>
      </c>
      <c r="AB161" s="5" t="s">
        <v>1237</v>
      </c>
      <c r="AC161" s="13">
        <v>2303.14</v>
      </c>
      <c r="AD161" s="10">
        <v>45387</v>
      </c>
      <c r="AE161" s="12">
        <f t="shared" si="2"/>
        <v>11</v>
      </c>
      <c r="AF161" s="12"/>
      <c r="AG161" s="14">
        <v>4400556539</v>
      </c>
      <c r="AH161" s="14"/>
      <c r="AI161" s="10">
        <v>45434</v>
      </c>
      <c r="AJ161" s="10">
        <v>45434</v>
      </c>
      <c r="AK161" s="10" t="str">
        <f t="shared" si="15"/>
        <v>EN TIEMPO</v>
      </c>
      <c r="AL161" s="15">
        <f t="shared" si="16"/>
        <v>48</v>
      </c>
      <c r="AM161" s="5"/>
      <c r="AN161" s="5" t="s">
        <v>1238</v>
      </c>
      <c r="AO161" s="5" t="s">
        <v>1239</v>
      </c>
      <c r="AP161" s="10">
        <v>45439</v>
      </c>
      <c r="AQ161" s="5">
        <f t="shared" ca="1" si="17"/>
        <v>69</v>
      </c>
      <c r="AR161" s="5" t="s">
        <v>143</v>
      </c>
      <c r="AS161" s="5">
        <f t="shared" ca="1" si="14"/>
        <v>680</v>
      </c>
      <c r="AT161" s="5"/>
      <c r="AU161" s="5"/>
      <c r="AV161" s="5"/>
      <c r="AW161" s="5"/>
      <c r="AX161" s="5"/>
      <c r="AY161" s="5"/>
      <c r="AZ161" s="5"/>
      <c r="BA161" s="5"/>
      <c r="BB161" s="5"/>
      <c r="BC161" s="138"/>
    </row>
    <row r="162" spans="1:55" ht="15" customHeight="1" x14ac:dyDescent="0.3">
      <c r="A162" s="137">
        <v>260624</v>
      </c>
      <c r="B162" s="5" t="s">
        <v>60</v>
      </c>
      <c r="C162" s="5" t="s">
        <v>236</v>
      </c>
      <c r="D162" s="5" t="s">
        <v>123</v>
      </c>
      <c r="E162" s="5" t="s">
        <v>124</v>
      </c>
      <c r="F162" s="5" t="s">
        <v>42</v>
      </c>
      <c r="G162" s="5" t="s">
        <v>210</v>
      </c>
      <c r="H162" s="5" t="s">
        <v>559</v>
      </c>
      <c r="I162" s="5" t="s">
        <v>238</v>
      </c>
      <c r="J162" s="5" t="s">
        <v>1240</v>
      </c>
      <c r="K162" s="5" t="s">
        <v>125</v>
      </c>
      <c r="L162" s="5">
        <v>8000</v>
      </c>
      <c r="M162" s="5">
        <v>101075081</v>
      </c>
      <c r="N162" s="10" t="s">
        <v>127</v>
      </c>
      <c r="O162" s="5" t="s">
        <v>1235</v>
      </c>
      <c r="P162" s="10">
        <v>45373</v>
      </c>
      <c r="Q162" s="10" t="s">
        <v>137</v>
      </c>
      <c r="R162" s="10"/>
      <c r="S162" s="10"/>
      <c r="T162" s="11"/>
      <c r="U162" s="12"/>
      <c r="V162" s="5" t="s">
        <v>1241</v>
      </c>
      <c r="W162" s="5"/>
      <c r="X162" s="10">
        <v>45366</v>
      </c>
      <c r="Y162" s="5">
        <f t="shared" si="0"/>
        <v>8</v>
      </c>
      <c r="Z162" s="10">
        <v>45377</v>
      </c>
      <c r="AA162" s="5">
        <f t="shared" si="1"/>
        <v>5</v>
      </c>
      <c r="AB162" s="5" t="s">
        <v>1242</v>
      </c>
      <c r="AC162" s="13">
        <v>6765.46</v>
      </c>
      <c r="AD162" s="10">
        <v>45387</v>
      </c>
      <c r="AE162" s="12">
        <f t="shared" si="2"/>
        <v>11</v>
      </c>
      <c r="AF162" s="12"/>
      <c r="AG162" s="14">
        <v>4400556289</v>
      </c>
      <c r="AH162" s="14"/>
      <c r="AI162" s="10">
        <v>45455</v>
      </c>
      <c r="AJ162" s="10">
        <v>45456</v>
      </c>
      <c r="AK162" s="10" t="str">
        <f t="shared" si="15"/>
        <v>DEMORA</v>
      </c>
      <c r="AL162" s="15">
        <f t="shared" si="16"/>
        <v>70</v>
      </c>
      <c r="AM162" s="5" t="s">
        <v>1243</v>
      </c>
      <c r="AN162" s="5" t="s">
        <v>1244</v>
      </c>
      <c r="AO162" s="5" t="s">
        <v>1245</v>
      </c>
      <c r="AP162" s="10">
        <v>45464</v>
      </c>
      <c r="AQ162" s="5">
        <f t="shared" ca="1" si="17"/>
        <v>91</v>
      </c>
      <c r="AR162" s="5" t="s">
        <v>143</v>
      </c>
      <c r="AS162" s="5">
        <f t="shared" ca="1" si="14"/>
        <v>680</v>
      </c>
      <c r="AT162" s="5"/>
      <c r="AU162" s="5"/>
      <c r="AV162" s="5"/>
      <c r="AW162" s="5"/>
      <c r="AX162" s="5"/>
      <c r="AY162" s="5"/>
      <c r="AZ162" s="5"/>
      <c r="BA162" s="5"/>
      <c r="BB162" s="5"/>
      <c r="BC162" s="138"/>
    </row>
    <row r="163" spans="1:55" ht="15" customHeight="1" x14ac:dyDescent="0.3">
      <c r="A163" s="137">
        <v>260724</v>
      </c>
      <c r="B163" s="5" t="s">
        <v>60</v>
      </c>
      <c r="C163" s="5" t="s">
        <v>6</v>
      </c>
      <c r="D163" s="5" t="s">
        <v>123</v>
      </c>
      <c r="E163" s="5" t="s">
        <v>189</v>
      </c>
      <c r="F163" s="5" t="s">
        <v>1</v>
      </c>
      <c r="G163" s="5" t="s">
        <v>210</v>
      </c>
      <c r="H163" s="5" t="s">
        <v>1233</v>
      </c>
      <c r="I163" s="5" t="s">
        <v>311</v>
      </c>
      <c r="J163" s="5" t="s">
        <v>1246</v>
      </c>
      <c r="K163" s="5" t="s">
        <v>125</v>
      </c>
      <c r="L163" s="5">
        <v>12000</v>
      </c>
      <c r="M163" s="5">
        <v>101104803</v>
      </c>
      <c r="N163" s="10" t="s">
        <v>127</v>
      </c>
      <c r="O163" s="5" t="s">
        <v>1235</v>
      </c>
      <c r="P163" s="10">
        <v>45373</v>
      </c>
      <c r="Q163" s="10" t="s">
        <v>137</v>
      </c>
      <c r="R163" s="10"/>
      <c r="S163" s="10"/>
      <c r="T163" s="11"/>
      <c r="U163" s="12"/>
      <c r="V163" s="5" t="s">
        <v>1247</v>
      </c>
      <c r="W163" s="5"/>
      <c r="X163" s="10">
        <v>45366</v>
      </c>
      <c r="Y163" s="5">
        <f t="shared" si="0"/>
        <v>8</v>
      </c>
      <c r="Z163" s="10">
        <v>45377</v>
      </c>
      <c r="AA163" s="5">
        <f t="shared" si="1"/>
        <v>5</v>
      </c>
      <c r="AB163" s="5" t="s">
        <v>1248</v>
      </c>
      <c r="AC163" s="13">
        <v>3583.14</v>
      </c>
      <c r="AD163" s="10">
        <v>45387</v>
      </c>
      <c r="AE163" s="12">
        <f t="shared" si="2"/>
        <v>11</v>
      </c>
      <c r="AF163" s="12"/>
      <c r="AG163" s="14">
        <v>4400556541</v>
      </c>
      <c r="AH163" s="14"/>
      <c r="AI163" s="10">
        <v>45443</v>
      </c>
      <c r="AJ163" s="10">
        <v>45443</v>
      </c>
      <c r="AK163" s="10" t="str">
        <f t="shared" si="15"/>
        <v>EN TIEMPO</v>
      </c>
      <c r="AL163" s="15">
        <f t="shared" si="16"/>
        <v>57</v>
      </c>
      <c r="AM163" s="5" t="s">
        <v>1249</v>
      </c>
      <c r="AN163" s="5" t="s">
        <v>1250</v>
      </c>
      <c r="AO163" s="5" t="s">
        <v>1251</v>
      </c>
      <c r="AP163" s="10">
        <v>45450</v>
      </c>
      <c r="AQ163" s="5">
        <f t="shared" ca="1" si="17"/>
        <v>78</v>
      </c>
      <c r="AR163" s="5" t="s">
        <v>143</v>
      </c>
      <c r="AS163" s="5">
        <f t="shared" ca="1" si="14"/>
        <v>680</v>
      </c>
      <c r="AT163" s="5"/>
      <c r="AU163" s="5"/>
      <c r="AV163" s="5"/>
      <c r="AW163" s="5"/>
      <c r="AX163" s="5"/>
      <c r="AY163" s="5"/>
      <c r="AZ163" s="5"/>
      <c r="BA163" s="5"/>
      <c r="BB163" s="5"/>
      <c r="BC163" s="138"/>
    </row>
    <row r="164" spans="1:55" ht="15" customHeight="1" x14ac:dyDescent="0.3">
      <c r="A164" s="16">
        <v>260824</v>
      </c>
      <c r="B164" s="17" t="s">
        <v>60</v>
      </c>
      <c r="C164" s="17" t="s">
        <v>340</v>
      </c>
      <c r="D164" s="5" t="s">
        <v>123</v>
      </c>
      <c r="E164" s="17" t="s">
        <v>124</v>
      </c>
      <c r="F164" s="17" t="s">
        <v>48</v>
      </c>
      <c r="G164" s="17" t="s">
        <v>246</v>
      </c>
      <c r="H164" s="17" t="s">
        <v>221</v>
      </c>
      <c r="I164" s="17" t="s">
        <v>952</v>
      </c>
      <c r="J164" s="17" t="s">
        <v>1252</v>
      </c>
      <c r="K164" s="17" t="s">
        <v>125</v>
      </c>
      <c r="L164" s="17">
        <v>12000</v>
      </c>
      <c r="M164" s="17">
        <v>101075202</v>
      </c>
      <c r="N164" s="25" t="s">
        <v>127</v>
      </c>
      <c r="O164" s="5" t="s">
        <v>1235</v>
      </c>
      <c r="P164" s="10">
        <v>45371</v>
      </c>
      <c r="Q164" s="10" t="s">
        <v>137</v>
      </c>
      <c r="R164" s="10"/>
      <c r="S164" s="10"/>
      <c r="T164" s="11"/>
      <c r="U164" s="12"/>
      <c r="V164" s="5" t="s">
        <v>1253</v>
      </c>
      <c r="W164" s="5"/>
      <c r="X164" s="10">
        <v>45366</v>
      </c>
      <c r="Y164" s="5">
        <f t="shared" si="0"/>
        <v>6</v>
      </c>
      <c r="Z164" s="10">
        <v>45371</v>
      </c>
      <c r="AA164" s="5">
        <f t="shared" si="1"/>
        <v>1</v>
      </c>
      <c r="AB164" s="5" t="s">
        <v>1254</v>
      </c>
      <c r="AC164" s="13">
        <v>10537.5</v>
      </c>
      <c r="AD164" s="10">
        <v>45372</v>
      </c>
      <c r="AE164" s="12">
        <f t="shared" si="2"/>
        <v>2</v>
      </c>
      <c r="AF164" s="12"/>
      <c r="AG164" s="14">
        <v>4400556294</v>
      </c>
      <c r="AH164" s="14"/>
      <c r="AI164" s="10">
        <v>45373</v>
      </c>
      <c r="AJ164" s="10">
        <v>45373</v>
      </c>
      <c r="AK164" s="10" t="str">
        <f t="shared" si="15"/>
        <v>EN TIEMPO</v>
      </c>
      <c r="AL164" s="15">
        <f t="shared" si="16"/>
        <v>2</v>
      </c>
      <c r="AM164" s="5" t="s">
        <v>1255</v>
      </c>
      <c r="AN164" s="5" t="s">
        <v>1256</v>
      </c>
      <c r="AO164" s="5" t="s">
        <v>1257</v>
      </c>
      <c r="AP164" s="10">
        <v>45401</v>
      </c>
      <c r="AQ164" s="5">
        <f t="shared" ca="1" si="17"/>
        <v>8</v>
      </c>
      <c r="AR164" s="5" t="s">
        <v>143</v>
      </c>
      <c r="AS164" s="5">
        <f t="shared" ca="1" si="14"/>
        <v>680</v>
      </c>
      <c r="AT164" s="5"/>
      <c r="AU164" s="5"/>
      <c r="AV164" s="5"/>
      <c r="AW164" s="5"/>
      <c r="AX164" s="5"/>
      <c r="AY164" s="5"/>
      <c r="AZ164" s="5"/>
      <c r="BA164" s="5"/>
      <c r="BB164" s="5"/>
      <c r="BC164" s="138"/>
    </row>
    <row r="165" spans="1:55" ht="15" customHeight="1" x14ac:dyDescent="0.3">
      <c r="A165" s="16">
        <v>260924</v>
      </c>
      <c r="B165" s="17" t="s">
        <v>60</v>
      </c>
      <c r="C165" s="17" t="s">
        <v>340</v>
      </c>
      <c r="D165" s="5" t="s">
        <v>123</v>
      </c>
      <c r="E165" s="17" t="s">
        <v>124</v>
      </c>
      <c r="F165" s="17" t="s">
        <v>48</v>
      </c>
      <c r="G165" s="17" t="s">
        <v>210</v>
      </c>
      <c r="H165" s="17" t="s">
        <v>221</v>
      </c>
      <c r="I165" s="17" t="s">
        <v>952</v>
      </c>
      <c r="J165" s="17" t="s">
        <v>1258</v>
      </c>
      <c r="K165" s="17" t="s">
        <v>125</v>
      </c>
      <c r="L165" s="17">
        <v>12000</v>
      </c>
      <c r="M165" s="17">
        <v>101127457</v>
      </c>
      <c r="N165" s="25" t="s">
        <v>127</v>
      </c>
      <c r="O165" s="5" t="s">
        <v>1235</v>
      </c>
      <c r="P165" s="10">
        <v>45373</v>
      </c>
      <c r="Q165" s="10" t="s">
        <v>137</v>
      </c>
      <c r="R165" s="10"/>
      <c r="S165" s="10"/>
      <c r="T165" s="11"/>
      <c r="U165" s="12"/>
      <c r="V165" s="5" t="s">
        <v>1259</v>
      </c>
      <c r="W165" s="5"/>
      <c r="X165" s="10">
        <v>45366</v>
      </c>
      <c r="Y165" s="5">
        <f t="shared" si="0"/>
        <v>8</v>
      </c>
      <c r="Z165" s="10">
        <v>45377</v>
      </c>
      <c r="AA165" s="5">
        <f t="shared" si="1"/>
        <v>5</v>
      </c>
      <c r="AB165" s="5" t="s">
        <v>1260</v>
      </c>
      <c r="AC165" s="13">
        <v>5908.48</v>
      </c>
      <c r="AD165" s="10">
        <v>45387</v>
      </c>
      <c r="AE165" s="12">
        <f t="shared" si="2"/>
        <v>11</v>
      </c>
      <c r="AF165" s="12"/>
      <c r="AG165" s="14">
        <v>4400556293</v>
      </c>
      <c r="AH165" s="14"/>
      <c r="AI165" s="10">
        <v>45425</v>
      </c>
      <c r="AJ165" s="10">
        <v>45425</v>
      </c>
      <c r="AK165" s="10" t="str">
        <f t="shared" si="15"/>
        <v>EN TIEMPO</v>
      </c>
      <c r="AL165" s="15">
        <f t="shared" si="16"/>
        <v>39</v>
      </c>
      <c r="AM165" s="5" t="s">
        <v>1261</v>
      </c>
      <c r="AN165" s="5" t="s">
        <v>1262</v>
      </c>
      <c r="AO165" s="5" t="s">
        <v>1263</v>
      </c>
      <c r="AP165" s="10">
        <v>45428</v>
      </c>
      <c r="AQ165" s="5">
        <f t="shared" ca="1" si="17"/>
        <v>60</v>
      </c>
      <c r="AR165" s="5" t="s">
        <v>143</v>
      </c>
      <c r="AS165" s="5">
        <f t="shared" ca="1" si="14"/>
        <v>680</v>
      </c>
      <c r="AT165" s="5"/>
      <c r="AU165" s="5"/>
      <c r="AV165" s="5"/>
      <c r="AW165" s="5"/>
      <c r="AX165" s="5"/>
      <c r="AY165" s="5"/>
      <c r="AZ165" s="5"/>
      <c r="BA165" s="5"/>
      <c r="BB165" s="5"/>
      <c r="BC165" s="138"/>
    </row>
    <row r="166" spans="1:55" ht="15.75" customHeight="1" x14ac:dyDescent="0.3">
      <c r="A166" s="137">
        <v>261024</v>
      </c>
      <c r="B166" s="5" t="s">
        <v>59</v>
      </c>
      <c r="C166" s="5" t="s">
        <v>236</v>
      </c>
      <c r="D166" s="5" t="s">
        <v>123</v>
      </c>
      <c r="E166" s="5" t="s">
        <v>124</v>
      </c>
      <c r="F166" s="5" t="s">
        <v>42</v>
      </c>
      <c r="G166" s="5" t="s">
        <v>246</v>
      </c>
      <c r="H166" s="5" t="s">
        <v>1264</v>
      </c>
      <c r="I166" s="5" t="s">
        <v>1265</v>
      </c>
      <c r="J166" s="5" t="s">
        <v>1266</v>
      </c>
      <c r="K166" s="5">
        <v>22296</v>
      </c>
      <c r="L166" s="5">
        <v>15000</v>
      </c>
      <c r="M166" s="5" t="s">
        <v>1267</v>
      </c>
      <c r="N166" s="10" t="s">
        <v>127</v>
      </c>
      <c r="O166" s="5" t="s">
        <v>1268</v>
      </c>
      <c r="P166" s="10">
        <v>45373</v>
      </c>
      <c r="Q166" s="10" t="s">
        <v>137</v>
      </c>
      <c r="R166" s="10"/>
      <c r="S166" s="10"/>
      <c r="T166" s="11"/>
      <c r="U166" s="12"/>
      <c r="V166" s="5" t="s">
        <v>1269</v>
      </c>
      <c r="W166" s="5"/>
      <c r="X166" s="10">
        <v>45369</v>
      </c>
      <c r="Y166" s="5">
        <f t="shared" si="0"/>
        <v>5</v>
      </c>
      <c r="Z166" s="10">
        <v>45377</v>
      </c>
      <c r="AA166" s="5">
        <f t="shared" si="1"/>
        <v>5</v>
      </c>
      <c r="AB166" s="5" t="s">
        <v>1270</v>
      </c>
      <c r="AC166" s="13">
        <v>3901.64</v>
      </c>
      <c r="AD166" s="10">
        <v>45411</v>
      </c>
      <c r="AE166" s="12">
        <f t="shared" si="2"/>
        <v>35</v>
      </c>
      <c r="AF166" s="12"/>
      <c r="AG166" s="14">
        <v>4500484624</v>
      </c>
      <c r="AH166" s="14"/>
      <c r="AI166" s="10">
        <v>45436</v>
      </c>
      <c r="AJ166" s="10">
        <v>45442</v>
      </c>
      <c r="AK166" s="10" t="str">
        <f t="shared" si="15"/>
        <v>DEMORA</v>
      </c>
      <c r="AL166" s="15">
        <f t="shared" si="16"/>
        <v>32</v>
      </c>
      <c r="AM166" s="5" t="s">
        <v>1271</v>
      </c>
      <c r="AN166" s="5" t="s">
        <v>1272</v>
      </c>
      <c r="AO166" s="5" t="s">
        <v>1273</v>
      </c>
      <c r="AP166" s="10">
        <v>45450</v>
      </c>
      <c r="AQ166" s="5">
        <f t="shared" ca="1" si="17"/>
        <v>74</v>
      </c>
      <c r="AR166" s="5" t="s">
        <v>143</v>
      </c>
      <c r="AS166" s="5">
        <f t="shared" ca="1" si="14"/>
        <v>677</v>
      </c>
      <c r="AT166" s="5"/>
      <c r="AU166" s="5"/>
      <c r="AV166" s="5"/>
      <c r="AW166" s="5"/>
      <c r="AX166" s="5"/>
      <c r="AY166" s="5"/>
      <c r="AZ166" s="5"/>
      <c r="BA166" s="5"/>
      <c r="BB166" s="5"/>
      <c r="BC166" s="138"/>
    </row>
    <row r="167" spans="1:55" ht="15" customHeight="1" x14ac:dyDescent="0.3">
      <c r="A167" s="137">
        <v>261124</v>
      </c>
      <c r="B167" s="5" t="s">
        <v>59</v>
      </c>
      <c r="C167" s="5" t="s">
        <v>1274</v>
      </c>
      <c r="D167" s="5" t="s">
        <v>123</v>
      </c>
      <c r="E167" s="5" t="s">
        <v>189</v>
      </c>
      <c r="F167" s="5" t="s">
        <v>55</v>
      </c>
      <c r="G167" s="5" t="s">
        <v>210</v>
      </c>
      <c r="H167" s="5" t="s">
        <v>1275</v>
      </c>
      <c r="I167" s="5" t="s">
        <v>1276</v>
      </c>
      <c r="J167" s="5" t="s">
        <v>1277</v>
      </c>
      <c r="K167" s="5">
        <v>2555</v>
      </c>
      <c r="L167" s="5">
        <v>14000</v>
      </c>
      <c r="M167" s="5" t="s">
        <v>1278</v>
      </c>
      <c r="N167" s="10" t="s">
        <v>127</v>
      </c>
      <c r="O167" s="5" t="s">
        <v>1268</v>
      </c>
      <c r="P167" s="10">
        <v>45384</v>
      </c>
      <c r="Q167" s="10" t="s">
        <v>137</v>
      </c>
      <c r="R167" s="10"/>
      <c r="S167" s="10"/>
      <c r="T167" s="11"/>
      <c r="U167" s="12"/>
      <c r="V167" s="5" t="s">
        <v>1279</v>
      </c>
      <c r="W167" s="5"/>
      <c r="X167" s="10">
        <v>45369</v>
      </c>
      <c r="Y167" s="5">
        <f t="shared" si="0"/>
        <v>16</v>
      </c>
      <c r="Z167" s="10">
        <v>45390</v>
      </c>
      <c r="AA167" s="5">
        <f t="shared" si="1"/>
        <v>7</v>
      </c>
      <c r="AB167" s="5" t="s">
        <v>1280</v>
      </c>
      <c r="AC167" s="13">
        <v>13511.91</v>
      </c>
      <c r="AD167" s="10">
        <v>45414</v>
      </c>
      <c r="AE167" s="12">
        <f t="shared" si="2"/>
        <v>25</v>
      </c>
      <c r="AF167" s="12"/>
      <c r="AG167" s="14">
        <v>4500484622</v>
      </c>
      <c r="AH167" s="14"/>
      <c r="AI167" s="10">
        <v>45436</v>
      </c>
      <c r="AJ167" s="10">
        <v>45442</v>
      </c>
      <c r="AK167" s="10" t="str">
        <f t="shared" si="15"/>
        <v>DEMORA</v>
      </c>
      <c r="AL167" s="15">
        <f t="shared" si="16"/>
        <v>29</v>
      </c>
      <c r="AM167" s="5" t="s">
        <v>1281</v>
      </c>
      <c r="AN167" s="5" t="s">
        <v>1282</v>
      </c>
      <c r="AO167" s="5" t="s">
        <v>1283</v>
      </c>
      <c r="AP167" s="10">
        <v>45450</v>
      </c>
      <c r="AQ167" s="5">
        <f t="shared" ca="1" si="17"/>
        <v>74</v>
      </c>
      <c r="AR167" s="5" t="s">
        <v>143</v>
      </c>
      <c r="AS167" s="5">
        <f t="shared" ca="1" si="14"/>
        <v>677</v>
      </c>
      <c r="AT167" s="5"/>
      <c r="AU167" s="5"/>
      <c r="AV167" s="5"/>
      <c r="AW167" s="5"/>
      <c r="AX167" s="5"/>
      <c r="AY167" s="5"/>
      <c r="AZ167" s="5"/>
      <c r="BA167" s="5"/>
      <c r="BB167" s="5"/>
      <c r="BC167" s="138"/>
    </row>
    <row r="168" spans="1:55" ht="15.75" customHeight="1" x14ac:dyDescent="0.3">
      <c r="A168" s="22">
        <v>261224</v>
      </c>
      <c r="B168" s="14" t="s">
        <v>62</v>
      </c>
      <c r="C168" s="14" t="s">
        <v>1284</v>
      </c>
      <c r="D168" s="14" t="s">
        <v>127</v>
      </c>
      <c r="E168" s="14" t="s">
        <v>1285</v>
      </c>
      <c r="F168" s="14">
        <v>1221</v>
      </c>
      <c r="G168" s="5"/>
      <c r="H168" s="14">
        <v>1221</v>
      </c>
      <c r="I168" s="5"/>
      <c r="J168" s="5" t="s">
        <v>1286</v>
      </c>
      <c r="K168" s="5"/>
      <c r="L168" s="5"/>
      <c r="M168" s="5"/>
      <c r="N168" s="10" t="s">
        <v>127</v>
      </c>
      <c r="O168" s="5" t="s">
        <v>1287</v>
      </c>
      <c r="P168" s="10">
        <v>45384</v>
      </c>
      <c r="Q168" s="10" t="s">
        <v>137</v>
      </c>
      <c r="R168" s="10"/>
      <c r="S168" s="10"/>
      <c r="T168" s="11"/>
      <c r="U168" s="12"/>
      <c r="V168" s="5" t="s">
        <v>1288</v>
      </c>
      <c r="W168" s="5"/>
      <c r="X168" s="10">
        <v>45369</v>
      </c>
      <c r="Y168" s="5">
        <f t="shared" si="0"/>
        <v>16</v>
      </c>
      <c r="Z168" s="10">
        <v>45385</v>
      </c>
      <c r="AA168" s="5">
        <f t="shared" si="1"/>
        <v>2</v>
      </c>
      <c r="AB168" s="5" t="s">
        <v>1289</v>
      </c>
      <c r="AC168" s="13">
        <v>1146.99</v>
      </c>
      <c r="AD168" s="10"/>
      <c r="AE168" s="12" t="str">
        <f t="shared" si="2"/>
        <v/>
      </c>
      <c r="AF168" s="12"/>
      <c r="AG168" s="5"/>
      <c r="AH168" s="5" t="s">
        <v>828</v>
      </c>
      <c r="AI168" s="10">
        <v>45720</v>
      </c>
      <c r="AJ168" s="10">
        <v>45720</v>
      </c>
      <c r="AK168" s="10" t="str">
        <f t="shared" si="15"/>
        <v>EN TIEMPO</v>
      </c>
      <c r="AL168" s="15">
        <f t="shared" si="16"/>
        <v>45721</v>
      </c>
      <c r="AM168" s="5"/>
      <c r="AN168" s="5" t="s">
        <v>1290</v>
      </c>
      <c r="AO168" s="5"/>
      <c r="AP168" s="10"/>
      <c r="AQ168" s="5">
        <f t="shared" ca="1" si="17"/>
        <v>352</v>
      </c>
      <c r="AR168" s="20" t="s">
        <v>892</v>
      </c>
      <c r="AS168" s="20">
        <f t="shared" ca="1" si="14"/>
        <v>677</v>
      </c>
      <c r="AT168" s="5" t="s">
        <v>20</v>
      </c>
      <c r="AU168" s="5"/>
      <c r="AV168" s="5"/>
      <c r="AW168" s="5"/>
      <c r="AX168" s="5"/>
      <c r="AY168" s="5"/>
      <c r="AZ168" s="5"/>
      <c r="BA168" s="5"/>
      <c r="BB168" s="5"/>
      <c r="BC168" s="138"/>
    </row>
    <row r="169" spans="1:55" ht="15.75" customHeight="1" x14ac:dyDescent="0.3">
      <c r="A169" s="22">
        <v>261324</v>
      </c>
      <c r="B169" s="14" t="s">
        <v>62</v>
      </c>
      <c r="C169" s="14" t="s">
        <v>1284</v>
      </c>
      <c r="D169" s="14" t="s">
        <v>127</v>
      </c>
      <c r="E169" s="14" t="s">
        <v>1285</v>
      </c>
      <c r="F169" s="14">
        <v>1220</v>
      </c>
      <c r="G169" s="5"/>
      <c r="H169" s="14">
        <v>1220</v>
      </c>
      <c r="I169" s="5"/>
      <c r="J169" s="5">
        <v>12552512</v>
      </c>
      <c r="K169" s="5"/>
      <c r="L169" s="5"/>
      <c r="M169" s="5"/>
      <c r="N169" s="10" t="s">
        <v>127</v>
      </c>
      <c r="O169" s="5" t="s">
        <v>1287</v>
      </c>
      <c r="P169" s="10">
        <v>45384</v>
      </c>
      <c r="Q169" s="10" t="s">
        <v>137</v>
      </c>
      <c r="R169" s="10"/>
      <c r="S169" s="10"/>
      <c r="T169" s="11"/>
      <c r="U169" s="12"/>
      <c r="V169" s="5" t="s">
        <v>1291</v>
      </c>
      <c r="W169" s="5"/>
      <c r="X169" s="10">
        <v>45369</v>
      </c>
      <c r="Y169" s="5">
        <f t="shared" si="0"/>
        <v>16</v>
      </c>
      <c r="Z169" s="10">
        <v>45385</v>
      </c>
      <c r="AA169" s="5">
        <f t="shared" si="1"/>
        <v>2</v>
      </c>
      <c r="AB169" s="5" t="s">
        <v>1292</v>
      </c>
      <c r="AC169" s="13">
        <v>1146.99</v>
      </c>
      <c r="AD169" s="10"/>
      <c r="AE169" s="12" t="str">
        <f t="shared" si="2"/>
        <v/>
      </c>
      <c r="AF169" s="12"/>
      <c r="AG169" s="5"/>
      <c r="AH169" s="5" t="s">
        <v>828</v>
      </c>
      <c r="AI169" s="10">
        <v>45720</v>
      </c>
      <c r="AJ169" s="10">
        <v>45720</v>
      </c>
      <c r="AK169" s="10" t="str">
        <f t="shared" si="15"/>
        <v>EN TIEMPO</v>
      </c>
      <c r="AL169" s="15">
        <f t="shared" si="16"/>
        <v>45721</v>
      </c>
      <c r="AM169" s="5"/>
      <c r="AN169" s="5" t="s">
        <v>1290</v>
      </c>
      <c r="AO169" s="5"/>
      <c r="AP169" s="10"/>
      <c r="AQ169" s="5">
        <f t="shared" ca="1" si="17"/>
        <v>352</v>
      </c>
      <c r="AR169" s="20" t="s">
        <v>892</v>
      </c>
      <c r="AS169" s="20">
        <f t="shared" ca="1" si="14"/>
        <v>677</v>
      </c>
      <c r="AT169" s="5" t="s">
        <v>20</v>
      </c>
      <c r="AU169" s="5"/>
      <c r="AV169" s="5"/>
      <c r="AW169" s="5"/>
      <c r="AX169" s="5"/>
      <c r="AY169" s="5"/>
      <c r="AZ169" s="5"/>
      <c r="BA169" s="5"/>
      <c r="BB169" s="5"/>
      <c r="BC169" s="138"/>
    </row>
    <row r="170" spans="1:55" ht="15.75" customHeight="1" x14ac:dyDescent="0.3">
      <c r="A170" s="22">
        <v>261424</v>
      </c>
      <c r="B170" s="14" t="s">
        <v>62</v>
      </c>
      <c r="C170" s="14" t="s">
        <v>1284</v>
      </c>
      <c r="D170" s="14" t="s">
        <v>127</v>
      </c>
      <c r="E170" s="14" t="s">
        <v>1285</v>
      </c>
      <c r="F170" s="14">
        <v>1220</v>
      </c>
      <c r="G170" s="5"/>
      <c r="H170" s="14">
        <v>1220</v>
      </c>
      <c r="I170" s="5"/>
      <c r="J170" s="5">
        <v>12552512</v>
      </c>
      <c r="K170" s="5"/>
      <c r="L170" s="5"/>
      <c r="M170" s="5"/>
      <c r="N170" s="10" t="s">
        <v>127</v>
      </c>
      <c r="O170" s="5" t="s">
        <v>1287</v>
      </c>
      <c r="P170" s="10">
        <v>45384</v>
      </c>
      <c r="Q170" s="10" t="s">
        <v>137</v>
      </c>
      <c r="R170" s="10"/>
      <c r="S170" s="10"/>
      <c r="T170" s="11"/>
      <c r="U170" s="12"/>
      <c r="V170" s="5" t="s">
        <v>1293</v>
      </c>
      <c r="W170" s="5"/>
      <c r="X170" s="10">
        <v>45369</v>
      </c>
      <c r="Y170" s="5">
        <f t="shared" si="0"/>
        <v>16</v>
      </c>
      <c r="Z170" s="10">
        <v>45385</v>
      </c>
      <c r="AA170" s="5">
        <f t="shared" si="1"/>
        <v>2</v>
      </c>
      <c r="AB170" s="5" t="s">
        <v>1294</v>
      </c>
      <c r="AC170" s="13">
        <v>1343.99</v>
      </c>
      <c r="AD170" s="10"/>
      <c r="AE170" s="12" t="str">
        <f t="shared" si="2"/>
        <v/>
      </c>
      <c r="AF170" s="12"/>
      <c r="AG170" s="5"/>
      <c r="AH170" s="5" t="s">
        <v>828</v>
      </c>
      <c r="AI170" s="10">
        <v>45720</v>
      </c>
      <c r="AJ170" s="10">
        <v>45720</v>
      </c>
      <c r="AK170" s="10" t="str">
        <f t="shared" si="15"/>
        <v>EN TIEMPO</v>
      </c>
      <c r="AL170" s="15">
        <f t="shared" si="16"/>
        <v>45721</v>
      </c>
      <c r="AM170" s="5"/>
      <c r="AN170" s="5" t="s">
        <v>1290</v>
      </c>
      <c r="AO170" s="5"/>
      <c r="AP170" s="10"/>
      <c r="AQ170" s="5">
        <f t="shared" ca="1" si="17"/>
        <v>352</v>
      </c>
      <c r="AR170" s="20" t="s">
        <v>892</v>
      </c>
      <c r="AS170" s="20">
        <f t="shared" ca="1" si="14"/>
        <v>677</v>
      </c>
      <c r="AT170" s="5" t="s">
        <v>20</v>
      </c>
      <c r="AU170" s="5"/>
      <c r="AV170" s="5"/>
      <c r="AW170" s="5"/>
      <c r="AX170" s="5"/>
      <c r="AY170" s="5"/>
      <c r="AZ170" s="5"/>
      <c r="BA170" s="5"/>
      <c r="BB170" s="5"/>
      <c r="BC170" s="138"/>
    </row>
    <row r="171" spans="1:55" ht="15" customHeight="1" x14ac:dyDescent="0.3">
      <c r="A171" s="137">
        <v>261524</v>
      </c>
      <c r="B171" s="5" t="s">
        <v>59</v>
      </c>
      <c r="C171" s="5" t="s">
        <v>516</v>
      </c>
      <c r="D171" s="5" t="s">
        <v>127</v>
      </c>
      <c r="E171" s="5" t="s">
        <v>51</v>
      </c>
      <c r="F171" s="5" t="s">
        <v>45</v>
      </c>
      <c r="G171" s="5"/>
      <c r="H171" s="5"/>
      <c r="I171" s="5" t="s">
        <v>1295</v>
      </c>
      <c r="J171" s="5"/>
      <c r="K171" s="5"/>
      <c r="L171" s="5"/>
      <c r="M171" s="5" t="s">
        <v>1296</v>
      </c>
      <c r="N171" s="10" t="s">
        <v>127</v>
      </c>
      <c r="O171" s="5" t="s">
        <v>1297</v>
      </c>
      <c r="P171" s="10">
        <v>45385</v>
      </c>
      <c r="Q171" s="10" t="s">
        <v>137</v>
      </c>
      <c r="R171" s="10"/>
      <c r="S171" s="10"/>
      <c r="T171" s="11"/>
      <c r="U171" s="12"/>
      <c r="V171" s="5" t="s">
        <v>1298</v>
      </c>
      <c r="W171" s="5"/>
      <c r="X171" s="10">
        <v>45370</v>
      </c>
      <c r="Y171" s="5">
        <f t="shared" si="0"/>
        <v>16</v>
      </c>
      <c r="Z171" s="10">
        <v>45390</v>
      </c>
      <c r="AA171" s="5">
        <f t="shared" si="1"/>
        <v>6</v>
      </c>
      <c r="AB171" s="5" t="s">
        <v>1299</v>
      </c>
      <c r="AC171" s="13">
        <v>4403.6099999999997</v>
      </c>
      <c r="AD171" s="10">
        <v>45411</v>
      </c>
      <c r="AE171" s="12">
        <f t="shared" si="2"/>
        <v>22</v>
      </c>
      <c r="AF171" s="12"/>
      <c r="AG171" s="14">
        <v>4500487756</v>
      </c>
      <c r="AH171" s="14"/>
      <c r="AI171" s="10">
        <v>45429</v>
      </c>
      <c r="AJ171" s="10">
        <v>45432</v>
      </c>
      <c r="AK171" s="10" t="str">
        <f t="shared" si="15"/>
        <v>DEMORA</v>
      </c>
      <c r="AL171" s="15">
        <f t="shared" si="16"/>
        <v>22</v>
      </c>
      <c r="AM171" s="5" t="s">
        <v>1300</v>
      </c>
      <c r="AN171" s="5" t="s">
        <v>1301</v>
      </c>
      <c r="AO171" s="5" t="s">
        <v>1302</v>
      </c>
      <c r="AP171" s="10">
        <v>45436</v>
      </c>
      <c r="AQ171" s="5">
        <f t="shared" ca="1" si="17"/>
        <v>63</v>
      </c>
      <c r="AR171" s="5" t="s">
        <v>143</v>
      </c>
      <c r="AS171" s="5">
        <f t="shared" ca="1" si="14"/>
        <v>676</v>
      </c>
      <c r="AT171" s="5"/>
      <c r="AU171" s="5"/>
      <c r="AV171" s="5"/>
      <c r="AW171" s="5"/>
      <c r="AX171" s="5"/>
      <c r="AY171" s="5"/>
      <c r="AZ171" s="5"/>
      <c r="BA171" s="5"/>
      <c r="BB171" s="5"/>
      <c r="BC171" s="138"/>
    </row>
    <row r="172" spans="1:55" ht="15.75" customHeight="1" x14ac:dyDescent="0.3">
      <c r="A172" s="137">
        <v>261624</v>
      </c>
      <c r="B172" s="5" t="s">
        <v>60</v>
      </c>
      <c r="C172" s="5" t="s">
        <v>144</v>
      </c>
      <c r="D172" s="5" t="s">
        <v>123</v>
      </c>
      <c r="E172" s="5" t="s">
        <v>124</v>
      </c>
      <c r="F172" s="5" t="s">
        <v>40</v>
      </c>
      <c r="G172" s="5" t="s">
        <v>759</v>
      </c>
      <c r="H172" s="5" t="s">
        <v>1303</v>
      </c>
      <c r="I172" s="5" t="s">
        <v>1304</v>
      </c>
      <c r="J172" s="5" t="s">
        <v>1305</v>
      </c>
      <c r="K172" s="5"/>
      <c r="L172" s="5">
        <v>9000</v>
      </c>
      <c r="M172" s="5">
        <v>101116174</v>
      </c>
      <c r="N172" s="10" t="s">
        <v>127</v>
      </c>
      <c r="O172" s="5" t="s">
        <v>1306</v>
      </c>
      <c r="P172" s="10">
        <v>45383</v>
      </c>
      <c r="Q172" s="10" t="s">
        <v>137</v>
      </c>
      <c r="R172" s="10"/>
      <c r="S172" s="10"/>
      <c r="T172" s="11"/>
      <c r="U172" s="12"/>
      <c r="V172" s="5" t="s">
        <v>1307</v>
      </c>
      <c r="W172" s="5"/>
      <c r="X172" s="10">
        <v>45373</v>
      </c>
      <c r="Y172" s="5">
        <f t="shared" si="0"/>
        <v>11</v>
      </c>
      <c r="Z172" s="10">
        <v>45384</v>
      </c>
      <c r="AA172" s="5">
        <f t="shared" si="1"/>
        <v>2</v>
      </c>
      <c r="AB172" s="5" t="s">
        <v>1308</v>
      </c>
      <c r="AC172" s="13">
        <v>2409.86</v>
      </c>
      <c r="AD172" s="10">
        <v>45387</v>
      </c>
      <c r="AE172" s="12">
        <f t="shared" si="2"/>
        <v>4</v>
      </c>
      <c r="AF172" s="12"/>
      <c r="AG172" s="14">
        <v>4400557124</v>
      </c>
      <c r="AH172" s="14"/>
      <c r="AI172" s="10">
        <v>45393</v>
      </c>
      <c r="AJ172" s="10">
        <v>45393</v>
      </c>
      <c r="AK172" s="10" t="str">
        <f t="shared" si="15"/>
        <v>EN TIEMPO</v>
      </c>
      <c r="AL172" s="15">
        <f t="shared" si="16"/>
        <v>7</v>
      </c>
      <c r="AM172" s="5" t="s">
        <v>1309</v>
      </c>
      <c r="AN172" s="5" t="s">
        <v>1310</v>
      </c>
      <c r="AO172" s="5" t="s">
        <v>1311</v>
      </c>
      <c r="AP172" s="10">
        <v>45399</v>
      </c>
      <c r="AQ172" s="5">
        <f t="shared" ca="1" si="17"/>
        <v>21</v>
      </c>
      <c r="AR172" s="5" t="s">
        <v>143</v>
      </c>
      <c r="AS172" s="5">
        <f t="shared" ca="1" si="14"/>
        <v>673</v>
      </c>
      <c r="AT172" s="5"/>
      <c r="AU172" s="5"/>
      <c r="AV172" s="5"/>
      <c r="AW172" s="5"/>
      <c r="AX172" s="5"/>
      <c r="AY172" s="5"/>
      <c r="AZ172" s="5"/>
      <c r="BA172" s="5"/>
      <c r="BB172" s="5"/>
      <c r="BC172" s="138"/>
    </row>
    <row r="173" spans="1:55" ht="15.75" customHeight="1" x14ac:dyDescent="0.3">
      <c r="A173" s="137">
        <v>261724</v>
      </c>
      <c r="B173" s="5" t="s">
        <v>60</v>
      </c>
      <c r="C173" s="5" t="s">
        <v>144</v>
      </c>
      <c r="D173" s="5" t="s">
        <v>123</v>
      </c>
      <c r="E173" s="5" t="s">
        <v>124</v>
      </c>
      <c r="F173" s="5" t="s">
        <v>40</v>
      </c>
      <c r="G173" s="5" t="s">
        <v>759</v>
      </c>
      <c r="H173" s="5" t="s">
        <v>726</v>
      </c>
      <c r="I173" s="5" t="s">
        <v>1304</v>
      </c>
      <c r="J173" s="5" t="s">
        <v>1312</v>
      </c>
      <c r="K173" s="5"/>
      <c r="L173" s="5">
        <v>9000</v>
      </c>
      <c r="M173" s="5">
        <v>101087174</v>
      </c>
      <c r="N173" s="10" t="s">
        <v>127</v>
      </c>
      <c r="O173" s="5" t="s">
        <v>1306</v>
      </c>
      <c r="P173" s="10">
        <v>45378</v>
      </c>
      <c r="Q173" s="10" t="s">
        <v>137</v>
      </c>
      <c r="R173" s="10"/>
      <c r="S173" s="10"/>
      <c r="T173" s="11"/>
      <c r="U173" s="12"/>
      <c r="V173" s="5" t="s">
        <v>1313</v>
      </c>
      <c r="W173" s="5"/>
      <c r="X173" s="10">
        <v>45373</v>
      </c>
      <c r="Y173" s="5">
        <f t="shared" si="0"/>
        <v>6</v>
      </c>
      <c r="Z173" s="10">
        <v>45383</v>
      </c>
      <c r="AA173" s="5">
        <f t="shared" si="1"/>
        <v>6</v>
      </c>
      <c r="AB173" s="5" t="s">
        <v>1314</v>
      </c>
      <c r="AC173" s="13">
        <v>2409.86</v>
      </c>
      <c r="AD173" s="10">
        <v>45387</v>
      </c>
      <c r="AE173" s="12">
        <f t="shared" si="2"/>
        <v>5</v>
      </c>
      <c r="AF173" s="12"/>
      <c r="AG173" s="14">
        <v>4400557132</v>
      </c>
      <c r="AH173" s="14"/>
      <c r="AI173" s="10">
        <v>45393</v>
      </c>
      <c r="AJ173" s="10">
        <v>45393</v>
      </c>
      <c r="AK173" s="10" t="str">
        <f t="shared" si="15"/>
        <v>EN TIEMPO</v>
      </c>
      <c r="AL173" s="15">
        <f t="shared" si="16"/>
        <v>7</v>
      </c>
      <c r="AM173" s="5" t="s">
        <v>1315</v>
      </c>
      <c r="AN173" s="5" t="s">
        <v>1316</v>
      </c>
      <c r="AO173" s="5" t="s">
        <v>1317</v>
      </c>
      <c r="AP173" s="10">
        <v>45399</v>
      </c>
      <c r="AQ173" s="5">
        <f t="shared" ca="1" si="17"/>
        <v>21</v>
      </c>
      <c r="AR173" s="5" t="s">
        <v>143</v>
      </c>
      <c r="AS173" s="5">
        <f t="shared" ca="1" si="14"/>
        <v>673</v>
      </c>
      <c r="AT173" s="5"/>
      <c r="AU173" s="5"/>
      <c r="AV173" s="5"/>
      <c r="AW173" s="5"/>
      <c r="AX173" s="5"/>
      <c r="AY173" s="5"/>
      <c r="AZ173" s="5"/>
      <c r="BA173" s="5"/>
      <c r="BB173" s="5"/>
      <c r="BC173" s="138"/>
    </row>
    <row r="174" spans="1:55" ht="15.75" customHeight="1" x14ac:dyDescent="0.3">
      <c r="A174" s="137">
        <v>261824</v>
      </c>
      <c r="B174" s="5" t="s">
        <v>60</v>
      </c>
      <c r="C174" s="5" t="s">
        <v>144</v>
      </c>
      <c r="D174" s="5" t="s">
        <v>123</v>
      </c>
      <c r="E174" s="5" t="s">
        <v>124</v>
      </c>
      <c r="F174" s="5" t="s">
        <v>40</v>
      </c>
      <c r="G174" s="5" t="s">
        <v>581</v>
      </c>
      <c r="H174" s="5" t="s">
        <v>670</v>
      </c>
      <c r="I174" s="5" t="s">
        <v>1304</v>
      </c>
      <c r="J174" s="5" t="s">
        <v>1318</v>
      </c>
      <c r="K174" s="5"/>
      <c r="L174" s="5">
        <v>9000</v>
      </c>
      <c r="M174" s="5">
        <v>101109186</v>
      </c>
      <c r="N174" s="10" t="s">
        <v>127</v>
      </c>
      <c r="O174" s="5" t="s">
        <v>1306</v>
      </c>
      <c r="P174" s="10">
        <v>45383</v>
      </c>
      <c r="Q174" s="10" t="s">
        <v>137</v>
      </c>
      <c r="R174" s="10"/>
      <c r="S174" s="10"/>
      <c r="T174" s="11"/>
      <c r="U174" s="12"/>
      <c r="V174" s="5" t="s">
        <v>1319</v>
      </c>
      <c r="W174" s="5"/>
      <c r="X174" s="10">
        <v>45373</v>
      </c>
      <c r="Y174" s="5">
        <f t="shared" si="0"/>
        <v>11</v>
      </c>
      <c r="Z174" s="10">
        <v>45384</v>
      </c>
      <c r="AA174" s="5">
        <f t="shared" si="1"/>
        <v>2</v>
      </c>
      <c r="AB174" s="5" t="s">
        <v>1320</v>
      </c>
      <c r="AC174" s="13">
        <v>2409.86</v>
      </c>
      <c r="AD174" s="10">
        <v>45387</v>
      </c>
      <c r="AE174" s="12">
        <f t="shared" si="2"/>
        <v>4</v>
      </c>
      <c r="AF174" s="12"/>
      <c r="AG174" s="14">
        <v>4400557130</v>
      </c>
      <c r="AH174" s="14"/>
      <c r="AI174" s="10">
        <v>45401</v>
      </c>
      <c r="AJ174" s="10">
        <v>45401</v>
      </c>
      <c r="AK174" s="10" t="str">
        <f t="shared" si="15"/>
        <v>EN TIEMPO</v>
      </c>
      <c r="AL174" s="15">
        <f t="shared" si="16"/>
        <v>15</v>
      </c>
      <c r="AM174" s="5" t="s">
        <v>1321</v>
      </c>
      <c r="AN174" s="5" t="s">
        <v>1322</v>
      </c>
      <c r="AO174" s="5" t="s">
        <v>1323</v>
      </c>
      <c r="AP174" s="10">
        <v>45418</v>
      </c>
      <c r="AQ174" s="5">
        <f t="shared" ca="1" si="17"/>
        <v>29</v>
      </c>
      <c r="AR174" s="5" t="s">
        <v>143</v>
      </c>
      <c r="AS174" s="5">
        <f t="shared" ca="1" si="14"/>
        <v>673</v>
      </c>
      <c r="AT174" s="5"/>
      <c r="AU174" s="5"/>
      <c r="AV174" s="5"/>
      <c r="AW174" s="5"/>
      <c r="AX174" s="5"/>
      <c r="AY174" s="5"/>
      <c r="AZ174" s="5"/>
      <c r="BA174" s="5"/>
      <c r="BB174" s="5"/>
      <c r="BC174" s="138"/>
    </row>
    <row r="175" spans="1:55" ht="15.75" customHeight="1" x14ac:dyDescent="0.3">
      <c r="A175" s="137">
        <v>261924</v>
      </c>
      <c r="B175" s="5" t="s">
        <v>60</v>
      </c>
      <c r="C175" s="5" t="s">
        <v>144</v>
      </c>
      <c r="D175" s="5" t="s">
        <v>123</v>
      </c>
      <c r="E175" s="5" t="s">
        <v>124</v>
      </c>
      <c r="F175" s="5" t="s">
        <v>40</v>
      </c>
      <c r="G175" s="5" t="s">
        <v>725</v>
      </c>
      <c r="H175" s="5" t="s">
        <v>765</v>
      </c>
      <c r="I175" s="5" t="s">
        <v>1304</v>
      </c>
      <c r="J175" s="5" t="s">
        <v>1324</v>
      </c>
      <c r="K175" s="5"/>
      <c r="L175" s="5">
        <v>9000</v>
      </c>
      <c r="M175" s="5">
        <v>101124469</v>
      </c>
      <c r="N175" s="10" t="s">
        <v>127</v>
      </c>
      <c r="O175" s="5" t="s">
        <v>1306</v>
      </c>
      <c r="P175" s="10">
        <v>45383</v>
      </c>
      <c r="Q175" s="10" t="s">
        <v>137</v>
      </c>
      <c r="R175" s="10"/>
      <c r="S175" s="10"/>
      <c r="T175" s="11"/>
      <c r="U175" s="12"/>
      <c r="V175" s="5" t="s">
        <v>1325</v>
      </c>
      <c r="W175" s="5"/>
      <c r="X175" s="10">
        <v>45373</v>
      </c>
      <c r="Y175" s="5">
        <f t="shared" si="0"/>
        <v>11</v>
      </c>
      <c r="Z175" s="10">
        <v>45384</v>
      </c>
      <c r="AA175" s="5">
        <f t="shared" si="1"/>
        <v>2</v>
      </c>
      <c r="AB175" s="5" t="s">
        <v>1326</v>
      </c>
      <c r="AC175" s="13">
        <v>2409.86</v>
      </c>
      <c r="AD175" s="10">
        <v>45387</v>
      </c>
      <c r="AE175" s="12">
        <f t="shared" si="2"/>
        <v>4</v>
      </c>
      <c r="AF175" s="12"/>
      <c r="AG175" s="14">
        <v>4400557125</v>
      </c>
      <c r="AH175" s="14"/>
      <c r="AI175" s="10">
        <v>45401</v>
      </c>
      <c r="AJ175" s="10">
        <v>45401</v>
      </c>
      <c r="AK175" s="10" t="str">
        <f t="shared" si="15"/>
        <v>EN TIEMPO</v>
      </c>
      <c r="AL175" s="15">
        <f t="shared" si="16"/>
        <v>15</v>
      </c>
      <c r="AM175" s="5" t="s">
        <v>1327</v>
      </c>
      <c r="AN175" s="5" t="s">
        <v>1328</v>
      </c>
      <c r="AO175" s="5" t="s">
        <v>1329</v>
      </c>
      <c r="AP175" s="10">
        <v>45418</v>
      </c>
      <c r="AQ175" s="5">
        <f t="shared" ca="1" si="17"/>
        <v>29</v>
      </c>
      <c r="AR175" s="5" t="s">
        <v>143</v>
      </c>
      <c r="AS175" s="5">
        <f t="shared" ca="1" si="14"/>
        <v>673</v>
      </c>
      <c r="AT175" s="5"/>
      <c r="AU175" s="5"/>
      <c r="AV175" s="5"/>
      <c r="AW175" s="5"/>
      <c r="AX175" s="5"/>
      <c r="AY175" s="5"/>
      <c r="AZ175" s="5"/>
      <c r="BA175" s="5"/>
      <c r="BB175" s="5"/>
      <c r="BC175" s="138"/>
    </row>
    <row r="176" spans="1:55" ht="15.75" customHeight="1" x14ac:dyDescent="0.3">
      <c r="A176" s="137">
        <v>262024</v>
      </c>
      <c r="B176" s="5" t="s">
        <v>60</v>
      </c>
      <c r="C176" s="5" t="s">
        <v>144</v>
      </c>
      <c r="D176" s="5" t="s">
        <v>123</v>
      </c>
      <c r="E176" s="5" t="s">
        <v>124</v>
      </c>
      <c r="F176" s="5" t="s">
        <v>40</v>
      </c>
      <c r="G176" s="5" t="s">
        <v>581</v>
      </c>
      <c r="H176" s="5" t="s">
        <v>1330</v>
      </c>
      <c r="I176" s="5" t="s">
        <v>1304</v>
      </c>
      <c r="J176" s="5" t="s">
        <v>1331</v>
      </c>
      <c r="K176" s="5"/>
      <c r="L176" s="5">
        <v>9000</v>
      </c>
      <c r="M176" s="5">
        <v>101095592</v>
      </c>
      <c r="N176" s="10" t="s">
        <v>127</v>
      </c>
      <c r="O176" s="5" t="s">
        <v>1306</v>
      </c>
      <c r="P176" s="10">
        <v>45383</v>
      </c>
      <c r="Q176" s="10" t="s">
        <v>137</v>
      </c>
      <c r="R176" s="10"/>
      <c r="S176" s="10"/>
      <c r="T176" s="11"/>
      <c r="U176" s="12"/>
      <c r="V176" s="5" t="s">
        <v>1332</v>
      </c>
      <c r="W176" s="5"/>
      <c r="X176" s="10">
        <v>45373</v>
      </c>
      <c r="Y176" s="5">
        <f t="shared" si="0"/>
        <v>11</v>
      </c>
      <c r="Z176" s="10">
        <v>45384</v>
      </c>
      <c r="AA176" s="5">
        <f t="shared" si="1"/>
        <v>2</v>
      </c>
      <c r="AB176" s="5" t="s">
        <v>1333</v>
      </c>
      <c r="AC176" s="13">
        <v>2409.86</v>
      </c>
      <c r="AD176" s="10">
        <v>45387</v>
      </c>
      <c r="AE176" s="12">
        <f t="shared" si="2"/>
        <v>4</v>
      </c>
      <c r="AF176" s="12"/>
      <c r="AG176" s="14">
        <v>4400557126</v>
      </c>
      <c r="AH176" s="14"/>
      <c r="AI176" s="10">
        <v>45404</v>
      </c>
      <c r="AJ176" s="10">
        <v>45404</v>
      </c>
      <c r="AK176" s="10" t="str">
        <f t="shared" si="15"/>
        <v>EN TIEMPO</v>
      </c>
      <c r="AL176" s="15">
        <f t="shared" si="16"/>
        <v>18</v>
      </c>
      <c r="AM176" s="5" t="s">
        <v>1334</v>
      </c>
      <c r="AN176" s="5" t="s">
        <v>1335</v>
      </c>
      <c r="AO176" s="5" t="s">
        <v>1336</v>
      </c>
      <c r="AP176" s="10">
        <v>45418</v>
      </c>
      <c r="AQ176" s="5">
        <f t="shared" ca="1" si="17"/>
        <v>32</v>
      </c>
      <c r="AR176" s="5" t="s">
        <v>143</v>
      </c>
      <c r="AS176" s="5">
        <f t="shared" ca="1" si="14"/>
        <v>673</v>
      </c>
      <c r="AT176" s="5"/>
      <c r="AU176" s="5"/>
      <c r="AV176" s="5"/>
      <c r="AW176" s="5"/>
      <c r="AX176" s="5"/>
      <c r="AY176" s="5"/>
      <c r="AZ176" s="5"/>
      <c r="BA176" s="5"/>
      <c r="BB176" s="5"/>
      <c r="BC176" s="138"/>
    </row>
    <row r="177" spans="1:55" ht="15.75" customHeight="1" x14ac:dyDescent="0.3">
      <c r="A177" s="137">
        <v>262124</v>
      </c>
      <c r="B177" s="5" t="s">
        <v>59</v>
      </c>
      <c r="C177" s="5" t="s">
        <v>327</v>
      </c>
      <c r="D177" s="5" t="s">
        <v>127</v>
      </c>
      <c r="E177" s="5" t="s">
        <v>124</v>
      </c>
      <c r="F177" s="5" t="s">
        <v>36</v>
      </c>
      <c r="G177" s="5" t="s">
        <v>246</v>
      </c>
      <c r="H177" s="5" t="s">
        <v>1337</v>
      </c>
      <c r="I177" s="5">
        <v>2767646</v>
      </c>
      <c r="J177" s="5" t="s">
        <v>1338</v>
      </c>
      <c r="K177" s="5">
        <v>15492</v>
      </c>
      <c r="L177" s="5">
        <v>15000</v>
      </c>
      <c r="M177" s="5" t="s">
        <v>1339</v>
      </c>
      <c r="N177" s="10" t="s">
        <v>127</v>
      </c>
      <c r="O177" s="5" t="s">
        <v>1340</v>
      </c>
      <c r="P177" s="10">
        <v>45378</v>
      </c>
      <c r="Q177" s="10" t="s">
        <v>137</v>
      </c>
      <c r="R177" s="10"/>
      <c r="S177" s="10"/>
      <c r="T177" s="11"/>
      <c r="U177" s="12"/>
      <c r="V177" s="5" t="s">
        <v>1341</v>
      </c>
      <c r="W177" s="5"/>
      <c r="X177" s="10">
        <v>45376</v>
      </c>
      <c r="Y177" s="5">
        <f t="shared" si="0"/>
        <v>3</v>
      </c>
      <c r="Z177" s="10">
        <v>45385</v>
      </c>
      <c r="AA177" s="5">
        <f t="shared" si="1"/>
        <v>8</v>
      </c>
      <c r="AB177" s="5" t="s">
        <v>1342</v>
      </c>
      <c r="AC177" s="13">
        <v>3549.35</v>
      </c>
      <c r="AD177" s="10">
        <v>45411</v>
      </c>
      <c r="AE177" s="12">
        <f t="shared" si="2"/>
        <v>27</v>
      </c>
      <c r="AF177" s="12"/>
      <c r="AG177" s="14">
        <v>4500486407</v>
      </c>
      <c r="AH177" s="14"/>
      <c r="AI177" s="10">
        <v>45420</v>
      </c>
      <c r="AJ177" s="10">
        <v>45425</v>
      </c>
      <c r="AK177" s="10" t="str">
        <f t="shared" si="15"/>
        <v>DEMORA</v>
      </c>
      <c r="AL177" s="15">
        <f t="shared" si="16"/>
        <v>15</v>
      </c>
      <c r="AM177" s="5" t="s">
        <v>1343</v>
      </c>
      <c r="AN177" s="5" t="s">
        <v>1344</v>
      </c>
      <c r="AO177" s="5" t="s">
        <v>1345</v>
      </c>
      <c r="AP177" s="10">
        <v>45428</v>
      </c>
      <c r="AQ177" s="5">
        <f t="shared" ca="1" si="17"/>
        <v>50</v>
      </c>
      <c r="AR177" s="5" t="s">
        <v>143</v>
      </c>
      <c r="AS177" s="5">
        <f t="shared" ca="1" si="14"/>
        <v>670</v>
      </c>
      <c r="AT177" s="5"/>
      <c r="AU177" s="5"/>
      <c r="AV177" s="5"/>
      <c r="AW177" s="5"/>
      <c r="AX177" s="5"/>
      <c r="AY177" s="5"/>
      <c r="AZ177" s="5"/>
      <c r="BA177" s="5"/>
      <c r="BB177" s="5"/>
      <c r="BC177" s="138"/>
    </row>
    <row r="178" spans="1:55" ht="15.75" customHeight="1" x14ac:dyDescent="0.3">
      <c r="A178" s="16">
        <v>262224</v>
      </c>
      <c r="B178" s="5" t="s">
        <v>59</v>
      </c>
      <c r="C178" s="5" t="s">
        <v>6</v>
      </c>
      <c r="D178" s="5" t="s">
        <v>123</v>
      </c>
      <c r="E178" s="5" t="s">
        <v>124</v>
      </c>
      <c r="F178" s="5">
        <v>24</v>
      </c>
      <c r="G178" s="5" t="s">
        <v>210</v>
      </c>
      <c r="H178" s="5" t="s">
        <v>1151</v>
      </c>
      <c r="I178" s="5">
        <v>4892406</v>
      </c>
      <c r="J178" s="5" t="s">
        <v>1346</v>
      </c>
      <c r="K178" s="5">
        <v>2184</v>
      </c>
      <c r="L178" s="5">
        <v>13000</v>
      </c>
      <c r="M178" s="5" t="s">
        <v>1347</v>
      </c>
      <c r="N178" s="10" t="s">
        <v>127</v>
      </c>
      <c r="O178" s="5" t="s">
        <v>1340</v>
      </c>
      <c r="P178" s="10">
        <v>45377</v>
      </c>
      <c r="Q178" s="10" t="s">
        <v>137</v>
      </c>
      <c r="R178" s="10"/>
      <c r="S178" s="10"/>
      <c r="T178" s="11"/>
      <c r="U178" s="12"/>
      <c r="V178" s="5" t="s">
        <v>1348</v>
      </c>
      <c r="W178" s="5"/>
      <c r="X178" s="10">
        <v>45376</v>
      </c>
      <c r="Y178" s="5">
        <f t="shared" si="0"/>
        <v>2</v>
      </c>
      <c r="Z178" s="10">
        <v>45384</v>
      </c>
      <c r="AA178" s="5">
        <f t="shared" si="1"/>
        <v>8</v>
      </c>
      <c r="AB178" s="5" t="s">
        <v>1349</v>
      </c>
      <c r="AC178" s="13">
        <v>3921.81</v>
      </c>
      <c r="AD178" s="10">
        <v>45411</v>
      </c>
      <c r="AE178" s="12">
        <f t="shared" si="2"/>
        <v>28</v>
      </c>
      <c r="AF178" s="12"/>
      <c r="AG178" s="14">
        <v>4500487014</v>
      </c>
      <c r="AH178" s="14"/>
      <c r="AI178" s="10">
        <v>45415</v>
      </c>
      <c r="AJ178" s="10">
        <v>45418</v>
      </c>
      <c r="AK178" s="10" t="str">
        <f t="shared" si="15"/>
        <v>DEMORA</v>
      </c>
      <c r="AL178" s="15">
        <f t="shared" si="16"/>
        <v>8</v>
      </c>
      <c r="AM178" s="5" t="s">
        <v>1350</v>
      </c>
      <c r="AN178" s="5" t="s">
        <v>1351</v>
      </c>
      <c r="AO178" s="5" t="s">
        <v>1352</v>
      </c>
      <c r="AP178" s="10">
        <v>45421</v>
      </c>
      <c r="AQ178" s="5">
        <f t="shared" ca="1" si="17"/>
        <v>43</v>
      </c>
      <c r="AR178" s="5" t="s">
        <v>143</v>
      </c>
      <c r="AS178" s="5">
        <f t="shared" ca="1" si="14"/>
        <v>670</v>
      </c>
      <c r="AT178" s="5"/>
      <c r="AU178" s="5"/>
      <c r="AV178" s="5"/>
      <c r="AW178" s="5"/>
      <c r="AX178" s="5"/>
      <c r="AY178" s="5"/>
      <c r="AZ178" s="5"/>
      <c r="BA178" s="5"/>
      <c r="BB178" s="5"/>
      <c r="BC178" s="138"/>
    </row>
    <row r="179" spans="1:55" ht="15" customHeight="1" x14ac:dyDescent="0.3">
      <c r="A179" s="16">
        <v>262324</v>
      </c>
      <c r="B179" s="5" t="s">
        <v>59</v>
      </c>
      <c r="C179" s="5" t="s">
        <v>6</v>
      </c>
      <c r="D179" s="5" t="s">
        <v>127</v>
      </c>
      <c r="E179" s="5" t="s">
        <v>124</v>
      </c>
      <c r="F179" s="5">
        <v>24</v>
      </c>
      <c r="G179" s="5" t="s">
        <v>210</v>
      </c>
      <c r="H179" s="5" t="s">
        <v>1353</v>
      </c>
      <c r="I179" s="5">
        <v>4892406</v>
      </c>
      <c r="J179" s="5" t="s">
        <v>1354</v>
      </c>
      <c r="K179" s="5">
        <v>5256</v>
      </c>
      <c r="L179" s="5">
        <v>13000</v>
      </c>
      <c r="M179" s="5" t="s">
        <v>1355</v>
      </c>
      <c r="N179" s="10" t="s">
        <v>127</v>
      </c>
      <c r="O179" s="5" t="s">
        <v>1340</v>
      </c>
      <c r="P179" s="10">
        <v>45377</v>
      </c>
      <c r="Q179" s="10" t="s">
        <v>137</v>
      </c>
      <c r="R179" s="10"/>
      <c r="S179" s="10"/>
      <c r="T179" s="11"/>
      <c r="U179" s="12"/>
      <c r="V179" s="5" t="s">
        <v>1356</v>
      </c>
      <c r="W179" s="5"/>
      <c r="X179" s="10">
        <v>45376</v>
      </c>
      <c r="Y179" s="5">
        <f t="shared" si="0"/>
        <v>2</v>
      </c>
      <c r="Z179" s="10">
        <v>45384</v>
      </c>
      <c r="AA179" s="5">
        <f t="shared" si="1"/>
        <v>8</v>
      </c>
      <c r="AB179" s="5" t="s">
        <v>1357</v>
      </c>
      <c r="AC179" s="13">
        <v>4548.2299999999996</v>
      </c>
      <c r="AD179" s="10">
        <v>45411</v>
      </c>
      <c r="AE179" s="12">
        <f t="shared" si="2"/>
        <v>28</v>
      </c>
      <c r="AF179" s="12"/>
      <c r="AG179" s="14">
        <v>4500487016</v>
      </c>
      <c r="AH179" s="14"/>
      <c r="AI179" s="10">
        <v>45415</v>
      </c>
      <c r="AJ179" s="10">
        <v>45418</v>
      </c>
      <c r="AK179" s="10" t="str">
        <f t="shared" si="15"/>
        <v>DEMORA</v>
      </c>
      <c r="AL179" s="15">
        <f t="shared" si="16"/>
        <v>8</v>
      </c>
      <c r="AM179" s="5" t="s">
        <v>1358</v>
      </c>
      <c r="AN179" s="5" t="s">
        <v>1359</v>
      </c>
      <c r="AO179" s="5" t="s">
        <v>1360</v>
      </c>
      <c r="AP179" s="10">
        <v>45421</v>
      </c>
      <c r="AQ179" s="5">
        <f t="shared" ca="1" si="17"/>
        <v>43</v>
      </c>
      <c r="AR179" s="5" t="s">
        <v>143</v>
      </c>
      <c r="AS179" s="5">
        <f t="shared" ca="1" si="14"/>
        <v>670</v>
      </c>
      <c r="AT179" s="5"/>
      <c r="AU179" s="5"/>
      <c r="AV179" s="5"/>
      <c r="AW179" s="5"/>
      <c r="AX179" s="5"/>
      <c r="AY179" s="5"/>
      <c r="AZ179" s="5"/>
      <c r="BA179" s="5"/>
      <c r="BB179" s="5"/>
      <c r="BC179" s="138"/>
    </row>
    <row r="180" spans="1:55" ht="15.75" customHeight="1" x14ac:dyDescent="0.3">
      <c r="A180" s="16">
        <v>262424</v>
      </c>
      <c r="B180" s="17" t="s">
        <v>59</v>
      </c>
      <c r="C180" s="17" t="s">
        <v>236</v>
      </c>
      <c r="D180" s="5" t="s">
        <v>123</v>
      </c>
      <c r="E180" s="17" t="s">
        <v>124</v>
      </c>
      <c r="F180" s="17" t="s">
        <v>48</v>
      </c>
      <c r="G180" s="17" t="s">
        <v>210</v>
      </c>
      <c r="H180" s="5" t="s">
        <v>951</v>
      </c>
      <c r="I180" s="5">
        <v>3672258</v>
      </c>
      <c r="J180" s="5" t="s">
        <v>1361</v>
      </c>
      <c r="K180" s="5">
        <v>2317</v>
      </c>
      <c r="L180" s="5">
        <v>10000</v>
      </c>
      <c r="M180" s="5" t="s">
        <v>1362</v>
      </c>
      <c r="N180" s="10" t="s">
        <v>123</v>
      </c>
      <c r="O180" s="5" t="s">
        <v>1340</v>
      </c>
      <c r="P180" s="10">
        <v>45384</v>
      </c>
      <c r="Q180" s="10" t="s">
        <v>137</v>
      </c>
      <c r="R180" s="10"/>
      <c r="S180" s="10"/>
      <c r="T180" s="11"/>
      <c r="U180" s="12"/>
      <c r="V180" s="5" t="s">
        <v>1363</v>
      </c>
      <c r="W180" s="5"/>
      <c r="X180" s="10">
        <v>45376</v>
      </c>
      <c r="Y180" s="5">
        <f t="shared" si="0"/>
        <v>9</v>
      </c>
      <c r="Z180" s="10">
        <v>45390</v>
      </c>
      <c r="AA180" s="5">
        <f t="shared" si="1"/>
        <v>7</v>
      </c>
      <c r="AB180" s="5" t="s">
        <v>1342</v>
      </c>
      <c r="AC180" s="13">
        <v>6363.88</v>
      </c>
      <c r="AD180" s="10">
        <v>45419</v>
      </c>
      <c r="AE180" s="12">
        <f t="shared" si="2"/>
        <v>30</v>
      </c>
      <c r="AF180" s="12"/>
      <c r="AG180" s="14">
        <v>4500486403</v>
      </c>
      <c r="AH180" s="14"/>
      <c r="AI180" s="10">
        <v>45443</v>
      </c>
      <c r="AJ180" s="10">
        <v>45450</v>
      </c>
      <c r="AK180" s="10" t="str">
        <f t="shared" si="15"/>
        <v>DEMORA</v>
      </c>
      <c r="AL180" s="15">
        <f t="shared" si="16"/>
        <v>32</v>
      </c>
      <c r="AM180" s="5" t="s">
        <v>1364</v>
      </c>
      <c r="AN180" s="5" t="s">
        <v>1365</v>
      </c>
      <c r="AO180" s="5" t="s">
        <v>1366</v>
      </c>
      <c r="AP180" s="10">
        <v>45456</v>
      </c>
      <c r="AQ180" s="5">
        <f t="shared" ca="1" si="17"/>
        <v>75</v>
      </c>
      <c r="AR180" s="5" t="s">
        <v>143</v>
      </c>
      <c r="AS180" s="5">
        <f t="shared" ca="1" si="14"/>
        <v>670</v>
      </c>
      <c r="AT180" s="5"/>
      <c r="AU180" s="5"/>
      <c r="AV180" s="5"/>
      <c r="AW180" s="5"/>
      <c r="AX180" s="5"/>
      <c r="AY180" s="5"/>
      <c r="AZ180" s="5"/>
      <c r="BA180" s="5"/>
      <c r="BB180" s="5"/>
      <c r="BC180" s="138"/>
    </row>
    <row r="181" spans="1:55" ht="15.75" customHeight="1" x14ac:dyDescent="0.3">
      <c r="A181" s="137">
        <v>262524</v>
      </c>
      <c r="B181" s="5" t="s">
        <v>59</v>
      </c>
      <c r="C181" s="5" t="s">
        <v>8</v>
      </c>
      <c r="D181" s="5" t="s">
        <v>123</v>
      </c>
      <c r="E181" s="5" t="s">
        <v>124</v>
      </c>
      <c r="F181" s="5" t="s">
        <v>40</v>
      </c>
      <c r="G181" s="5" t="s">
        <v>210</v>
      </c>
      <c r="H181" s="5" t="s">
        <v>591</v>
      </c>
      <c r="I181" s="5">
        <v>2898619</v>
      </c>
      <c r="J181" s="5" t="s">
        <v>1367</v>
      </c>
      <c r="K181" s="5">
        <v>13781</v>
      </c>
      <c r="L181" s="5">
        <v>30000</v>
      </c>
      <c r="M181" s="5" t="s">
        <v>1368</v>
      </c>
      <c r="N181" s="10" t="s">
        <v>127</v>
      </c>
      <c r="O181" s="5" t="s">
        <v>1369</v>
      </c>
      <c r="P181" s="10">
        <v>45387</v>
      </c>
      <c r="Q181" s="10" t="s">
        <v>137</v>
      </c>
      <c r="R181" s="10"/>
      <c r="S181" s="10"/>
      <c r="T181" s="11"/>
      <c r="U181" s="12"/>
      <c r="V181" s="5" t="s">
        <v>1370</v>
      </c>
      <c r="W181" s="5"/>
      <c r="X181" s="10">
        <v>45377</v>
      </c>
      <c r="Y181" s="5">
        <f t="shared" si="0"/>
        <v>11</v>
      </c>
      <c r="Z181" s="10">
        <v>45398</v>
      </c>
      <c r="AA181" s="5">
        <f t="shared" si="1"/>
        <v>12</v>
      </c>
      <c r="AB181" s="5" t="s">
        <v>1371</v>
      </c>
      <c r="AC181" s="13">
        <v>18345.34</v>
      </c>
      <c r="AD181" s="10">
        <v>45411</v>
      </c>
      <c r="AE181" s="12">
        <f t="shared" si="2"/>
        <v>14</v>
      </c>
      <c r="AF181" s="12"/>
      <c r="AG181" s="14">
        <v>4500487825</v>
      </c>
      <c r="AH181" s="14"/>
      <c r="AI181" s="10">
        <v>45397</v>
      </c>
      <c r="AJ181" s="10">
        <v>45428</v>
      </c>
      <c r="AK181" s="10" t="str">
        <f t="shared" si="15"/>
        <v>DEMORA</v>
      </c>
      <c r="AL181" s="15">
        <f t="shared" si="16"/>
        <v>18</v>
      </c>
      <c r="AM181" s="5" t="s">
        <v>1372</v>
      </c>
      <c r="AN181" s="5" t="s">
        <v>1373</v>
      </c>
      <c r="AO181" s="5" t="s">
        <v>1374</v>
      </c>
      <c r="AP181" s="10">
        <v>45436</v>
      </c>
      <c r="AQ181" s="5">
        <f t="shared" ca="1" si="17"/>
        <v>52</v>
      </c>
      <c r="AR181" s="5" t="s">
        <v>143</v>
      </c>
      <c r="AS181" s="5">
        <f t="shared" ca="1" si="14"/>
        <v>669</v>
      </c>
      <c r="AT181" s="5"/>
      <c r="AU181" s="5"/>
      <c r="AV181" s="5"/>
      <c r="AW181" s="5"/>
      <c r="AX181" s="5"/>
      <c r="AY181" s="5"/>
      <c r="AZ181" s="5"/>
      <c r="BA181" s="5"/>
      <c r="BB181" s="5"/>
      <c r="BC181" s="138"/>
    </row>
    <row r="182" spans="1:55" ht="15.75" customHeight="1" x14ac:dyDescent="0.3">
      <c r="A182" s="137">
        <v>262624</v>
      </c>
      <c r="B182" s="5" t="s">
        <v>59</v>
      </c>
      <c r="C182" s="5" t="s">
        <v>6</v>
      </c>
      <c r="D182" s="5" t="s">
        <v>123</v>
      </c>
      <c r="E182" s="5" t="s">
        <v>189</v>
      </c>
      <c r="F182" s="5" t="s">
        <v>1</v>
      </c>
      <c r="G182" s="5" t="s">
        <v>210</v>
      </c>
      <c r="H182" s="5" t="s">
        <v>1375</v>
      </c>
      <c r="I182" s="5" t="s">
        <v>311</v>
      </c>
      <c r="J182" s="5" t="s">
        <v>1376</v>
      </c>
      <c r="K182" s="5">
        <v>18242</v>
      </c>
      <c r="L182" s="5">
        <v>16000</v>
      </c>
      <c r="M182" s="5" t="s">
        <v>1377</v>
      </c>
      <c r="N182" s="10" t="s">
        <v>127</v>
      </c>
      <c r="O182" s="5" t="s">
        <v>1369</v>
      </c>
      <c r="P182" s="10">
        <v>45385</v>
      </c>
      <c r="Q182" s="10" t="s">
        <v>137</v>
      </c>
      <c r="R182" s="10"/>
      <c r="S182" s="10"/>
      <c r="T182" s="11"/>
      <c r="U182" s="12"/>
      <c r="V182" s="5" t="s">
        <v>1378</v>
      </c>
      <c r="W182" s="5"/>
      <c r="X182" s="10">
        <v>45377</v>
      </c>
      <c r="Y182" s="5">
        <f t="shared" si="0"/>
        <v>9</v>
      </c>
      <c r="Z182" s="10">
        <v>45391</v>
      </c>
      <c r="AA182" s="5">
        <f t="shared" si="1"/>
        <v>7</v>
      </c>
      <c r="AB182" s="5" t="s">
        <v>1379</v>
      </c>
      <c r="AC182" s="13">
        <v>3239.59</v>
      </c>
      <c r="AD182" s="10">
        <v>45419</v>
      </c>
      <c r="AE182" s="12">
        <f t="shared" si="2"/>
        <v>29</v>
      </c>
      <c r="AF182" s="12"/>
      <c r="AG182" s="14">
        <v>4500487012</v>
      </c>
      <c r="AH182" s="14"/>
      <c r="AI182" s="10">
        <v>45443</v>
      </c>
      <c r="AJ182" s="10">
        <v>45434</v>
      </c>
      <c r="AK182" s="10" t="str">
        <f t="shared" si="15"/>
        <v>EN TIEMPO</v>
      </c>
      <c r="AL182" s="15">
        <f t="shared" si="16"/>
        <v>16</v>
      </c>
      <c r="AM182" s="5" t="s">
        <v>1380</v>
      </c>
      <c r="AN182" s="5" t="s">
        <v>1381</v>
      </c>
      <c r="AO182" s="5" t="s">
        <v>1382</v>
      </c>
      <c r="AP182" s="10">
        <v>45436</v>
      </c>
      <c r="AQ182" s="5">
        <f t="shared" ca="1" si="17"/>
        <v>58</v>
      </c>
      <c r="AR182" s="5" t="s">
        <v>143</v>
      </c>
      <c r="AS182" s="5">
        <f t="shared" ca="1" si="14"/>
        <v>669</v>
      </c>
      <c r="AT182" s="5"/>
      <c r="AU182" s="5"/>
      <c r="AV182" s="5"/>
      <c r="AW182" s="5"/>
      <c r="AX182" s="5"/>
      <c r="AY182" s="5"/>
      <c r="AZ182" s="5"/>
      <c r="BA182" s="5"/>
      <c r="BB182" s="5"/>
      <c r="BC182" s="138"/>
    </row>
    <row r="183" spans="1:55" ht="15.75" customHeight="1" x14ac:dyDescent="0.3">
      <c r="A183" s="137">
        <v>262724</v>
      </c>
      <c r="B183" s="5" t="s">
        <v>59</v>
      </c>
      <c r="C183" s="5" t="s">
        <v>8</v>
      </c>
      <c r="D183" s="5" t="s">
        <v>123</v>
      </c>
      <c r="E183" s="5" t="s">
        <v>124</v>
      </c>
      <c r="F183" s="5" t="s">
        <v>40</v>
      </c>
      <c r="G183" s="5" t="s">
        <v>246</v>
      </c>
      <c r="H183" s="5" t="s">
        <v>1383</v>
      </c>
      <c r="I183" s="5">
        <v>2898620</v>
      </c>
      <c r="J183" s="5" t="s">
        <v>1384</v>
      </c>
      <c r="K183" s="23">
        <v>31920</v>
      </c>
      <c r="L183" s="5">
        <v>30000</v>
      </c>
      <c r="M183" s="5" t="s">
        <v>1385</v>
      </c>
      <c r="N183" s="10" t="s">
        <v>127</v>
      </c>
      <c r="O183" s="5" t="s">
        <v>1369</v>
      </c>
      <c r="P183" s="10">
        <v>45387</v>
      </c>
      <c r="Q183" s="10" t="s">
        <v>137</v>
      </c>
      <c r="R183" s="10"/>
      <c r="S183" s="10"/>
      <c r="T183" s="11"/>
      <c r="U183" s="12"/>
      <c r="V183" s="5" t="s">
        <v>1386</v>
      </c>
      <c r="W183" s="5"/>
      <c r="X183" s="10">
        <v>45377</v>
      </c>
      <c r="Y183" s="5">
        <f t="shared" si="0"/>
        <v>11</v>
      </c>
      <c r="Z183" s="10">
        <v>45398</v>
      </c>
      <c r="AA183" s="5">
        <f t="shared" si="1"/>
        <v>12</v>
      </c>
      <c r="AB183" s="5" t="s">
        <v>1387</v>
      </c>
      <c r="AC183" s="13">
        <v>18345.34</v>
      </c>
      <c r="AD183" s="10">
        <v>45411</v>
      </c>
      <c r="AE183" s="12">
        <f t="shared" si="2"/>
        <v>14</v>
      </c>
      <c r="AF183" s="12"/>
      <c r="AG183" s="14">
        <v>4500487004</v>
      </c>
      <c r="AH183" s="14"/>
      <c r="AI183" s="10">
        <v>45429</v>
      </c>
      <c r="AJ183" s="10">
        <v>45427</v>
      </c>
      <c r="AK183" s="10" t="str">
        <f t="shared" si="15"/>
        <v>EN TIEMPO</v>
      </c>
      <c r="AL183" s="15">
        <f t="shared" si="16"/>
        <v>17</v>
      </c>
      <c r="AM183" s="5" t="s">
        <v>1388</v>
      </c>
      <c r="AN183" s="5" t="s">
        <v>1389</v>
      </c>
      <c r="AO183" s="5" t="s">
        <v>1390</v>
      </c>
      <c r="AP183" s="10">
        <v>45428</v>
      </c>
      <c r="AQ183" s="5">
        <f t="shared" ca="1" si="17"/>
        <v>51</v>
      </c>
      <c r="AR183" s="5" t="s">
        <v>143</v>
      </c>
      <c r="AS183" s="5">
        <f t="shared" ca="1" si="14"/>
        <v>669</v>
      </c>
      <c r="AT183" s="5"/>
      <c r="AU183" s="5"/>
      <c r="AV183" s="5"/>
      <c r="AW183" s="5"/>
      <c r="AX183" s="5"/>
      <c r="AY183" s="5"/>
      <c r="AZ183" s="5"/>
      <c r="BA183" s="5"/>
      <c r="BB183" s="5"/>
      <c r="BC183" s="138"/>
    </row>
    <row r="184" spans="1:55" ht="15.75" customHeight="1" x14ac:dyDescent="0.3">
      <c r="A184" s="16">
        <v>262824</v>
      </c>
      <c r="B184" s="5" t="s">
        <v>60</v>
      </c>
      <c r="C184" s="5" t="s">
        <v>1067</v>
      </c>
      <c r="D184" s="5" t="s">
        <v>123</v>
      </c>
      <c r="E184" s="5" t="s">
        <v>124</v>
      </c>
      <c r="F184" s="5" t="s">
        <v>36</v>
      </c>
      <c r="G184" s="5" t="s">
        <v>246</v>
      </c>
      <c r="H184" s="5" t="s">
        <v>960</v>
      </c>
      <c r="I184" s="5">
        <v>6058793</v>
      </c>
      <c r="J184" s="5" t="s">
        <v>1391</v>
      </c>
      <c r="K184" s="5"/>
      <c r="L184" s="5">
        <v>10000</v>
      </c>
      <c r="M184" s="5">
        <v>101129611</v>
      </c>
      <c r="N184" s="10" t="s">
        <v>127</v>
      </c>
      <c r="O184" s="5" t="s">
        <v>1392</v>
      </c>
      <c r="P184" s="10">
        <v>45386</v>
      </c>
      <c r="Q184" s="10" t="s">
        <v>137</v>
      </c>
      <c r="R184" s="10"/>
      <c r="S184" s="10"/>
      <c r="T184" s="11"/>
      <c r="U184" s="12"/>
      <c r="V184" s="5" t="s">
        <v>1393</v>
      </c>
      <c r="W184" s="5"/>
      <c r="X184" s="10">
        <v>45378</v>
      </c>
      <c r="Y184" s="5">
        <f t="shared" si="0"/>
        <v>9</v>
      </c>
      <c r="Z184" s="10">
        <v>45391</v>
      </c>
      <c r="AA184" s="5">
        <f t="shared" si="1"/>
        <v>6</v>
      </c>
      <c r="AB184" s="5" t="s">
        <v>1394</v>
      </c>
      <c r="AC184" s="13">
        <v>2847.79</v>
      </c>
      <c r="AD184" s="10">
        <v>45392</v>
      </c>
      <c r="AE184" s="12">
        <f t="shared" si="2"/>
        <v>2</v>
      </c>
      <c r="AF184" s="12"/>
      <c r="AG184" s="14">
        <v>4400559039</v>
      </c>
      <c r="AH184" s="14"/>
      <c r="AI184" s="10">
        <v>45414</v>
      </c>
      <c r="AJ184" s="10">
        <v>45414</v>
      </c>
      <c r="AK184" s="10" t="str">
        <f t="shared" si="15"/>
        <v>EN TIEMPO</v>
      </c>
      <c r="AL184" s="15">
        <f t="shared" si="16"/>
        <v>23</v>
      </c>
      <c r="AM184" s="5" t="s">
        <v>1395</v>
      </c>
      <c r="AN184" s="5" t="s">
        <v>1396</v>
      </c>
      <c r="AO184" s="5" t="s">
        <v>1397</v>
      </c>
      <c r="AP184" s="10">
        <v>45421</v>
      </c>
      <c r="AQ184" s="5">
        <f t="shared" ca="1" si="17"/>
        <v>37</v>
      </c>
      <c r="AR184" s="5" t="s">
        <v>143</v>
      </c>
      <c r="AS184" s="5">
        <f t="shared" ca="1" si="14"/>
        <v>668</v>
      </c>
      <c r="AT184" s="5"/>
      <c r="AU184" s="5"/>
      <c r="AV184" s="5"/>
      <c r="AW184" s="5"/>
      <c r="AX184" s="5"/>
      <c r="AY184" s="5"/>
      <c r="AZ184" s="5"/>
      <c r="BA184" s="5"/>
      <c r="BB184" s="5"/>
      <c r="BC184" s="138"/>
    </row>
    <row r="185" spans="1:55" ht="15.75" customHeight="1" x14ac:dyDescent="0.3">
      <c r="A185" s="16">
        <v>262924</v>
      </c>
      <c r="B185" s="5" t="s">
        <v>60</v>
      </c>
      <c r="C185" s="5" t="s">
        <v>6</v>
      </c>
      <c r="D185" s="5" t="s">
        <v>123</v>
      </c>
      <c r="E185" s="5" t="s">
        <v>189</v>
      </c>
      <c r="F185" s="5" t="s">
        <v>1</v>
      </c>
      <c r="G185" s="5" t="s">
        <v>210</v>
      </c>
      <c r="H185" s="5" t="s">
        <v>1398</v>
      </c>
      <c r="I185" s="5" t="s">
        <v>311</v>
      </c>
      <c r="J185" s="5" t="s">
        <v>1399</v>
      </c>
      <c r="K185" s="5"/>
      <c r="L185" s="5">
        <v>12000</v>
      </c>
      <c r="M185" s="5">
        <v>101098444</v>
      </c>
      <c r="N185" s="10" t="s">
        <v>127</v>
      </c>
      <c r="O185" s="5" t="s">
        <v>1392</v>
      </c>
      <c r="P185" s="10">
        <v>45385</v>
      </c>
      <c r="Q185" s="10" t="s">
        <v>137</v>
      </c>
      <c r="R185" s="10"/>
      <c r="S185" s="10"/>
      <c r="T185" s="11"/>
      <c r="U185" s="12"/>
      <c r="V185" s="5" t="s">
        <v>1400</v>
      </c>
      <c r="W185" s="5"/>
      <c r="X185" s="10">
        <v>45378</v>
      </c>
      <c r="Y185" s="5">
        <f t="shared" si="0"/>
        <v>8</v>
      </c>
      <c r="Z185" s="10">
        <v>45391</v>
      </c>
      <c r="AA185" s="5">
        <f t="shared" si="1"/>
        <v>7</v>
      </c>
      <c r="AB185" s="5" t="s">
        <v>1401</v>
      </c>
      <c r="AC185" s="13">
        <v>3303.14</v>
      </c>
      <c r="AD185" s="10">
        <v>45404</v>
      </c>
      <c r="AE185" s="12">
        <f t="shared" si="2"/>
        <v>14</v>
      </c>
      <c r="AF185" s="12"/>
      <c r="AG185" s="14">
        <v>4400558193</v>
      </c>
      <c r="AH185" s="14"/>
      <c r="AI185" s="10">
        <v>45414</v>
      </c>
      <c r="AJ185" s="10">
        <v>45414</v>
      </c>
      <c r="AK185" s="10" t="str">
        <f t="shared" si="15"/>
        <v>EN TIEMPO</v>
      </c>
      <c r="AL185" s="15">
        <f t="shared" si="16"/>
        <v>11</v>
      </c>
      <c r="AM185" s="5" t="s">
        <v>1402</v>
      </c>
      <c r="AN185" s="5" t="s">
        <v>1403</v>
      </c>
      <c r="AO185" s="5" t="s">
        <v>1404</v>
      </c>
      <c r="AP185" s="10">
        <v>45426</v>
      </c>
      <c r="AQ185" s="5">
        <f t="shared" ca="1" si="17"/>
        <v>37</v>
      </c>
      <c r="AR185" s="5" t="s">
        <v>143</v>
      </c>
      <c r="AS185" s="5">
        <f t="shared" ca="1" si="14"/>
        <v>668</v>
      </c>
      <c r="AT185" s="5"/>
      <c r="AU185" s="5"/>
      <c r="AV185" s="5"/>
      <c r="AW185" s="5"/>
      <c r="AX185" s="5"/>
      <c r="AY185" s="5"/>
      <c r="AZ185" s="5"/>
      <c r="BA185" s="5"/>
      <c r="BB185" s="5"/>
      <c r="BC185" s="138"/>
    </row>
    <row r="186" spans="1:55" ht="15.75" customHeight="1" x14ac:dyDescent="0.3">
      <c r="A186" s="16">
        <v>263024</v>
      </c>
      <c r="B186" s="5" t="s">
        <v>60</v>
      </c>
      <c r="C186" s="5" t="s">
        <v>6</v>
      </c>
      <c r="D186" s="5" t="s">
        <v>123</v>
      </c>
      <c r="E186" s="5" t="s">
        <v>189</v>
      </c>
      <c r="F186" s="5" t="s">
        <v>1</v>
      </c>
      <c r="G186" s="5" t="s">
        <v>246</v>
      </c>
      <c r="H186" s="5" t="s">
        <v>1405</v>
      </c>
      <c r="I186" s="5" t="s">
        <v>311</v>
      </c>
      <c r="J186" s="5" t="s">
        <v>1406</v>
      </c>
      <c r="K186" s="5"/>
      <c r="L186" s="5">
        <v>12000</v>
      </c>
      <c r="M186" s="5">
        <v>101108178</v>
      </c>
      <c r="N186" s="10" t="s">
        <v>127</v>
      </c>
      <c r="O186" s="5" t="s">
        <v>1392</v>
      </c>
      <c r="P186" s="10">
        <v>45387</v>
      </c>
      <c r="Q186" s="10" t="s">
        <v>137</v>
      </c>
      <c r="R186" s="10"/>
      <c r="S186" s="10"/>
      <c r="T186" s="11"/>
      <c r="U186" s="12"/>
      <c r="V186" s="5" t="s">
        <v>1407</v>
      </c>
      <c r="W186" s="5"/>
      <c r="X186" s="10">
        <v>45378</v>
      </c>
      <c r="Y186" s="5">
        <f t="shared" si="0"/>
        <v>10</v>
      </c>
      <c r="Z186" s="10">
        <v>45398</v>
      </c>
      <c r="AA186" s="5">
        <f t="shared" si="1"/>
        <v>12</v>
      </c>
      <c r="AB186" s="5" t="s">
        <v>1408</v>
      </c>
      <c r="AC186" s="13">
        <v>3303.14</v>
      </c>
      <c r="AD186" s="10">
        <v>45404</v>
      </c>
      <c r="AE186" s="12">
        <f t="shared" si="2"/>
        <v>7</v>
      </c>
      <c r="AF186" s="12"/>
      <c r="AG186" s="14">
        <v>4400558195</v>
      </c>
      <c r="AH186" s="14"/>
      <c r="AI186" s="10">
        <v>45414</v>
      </c>
      <c r="AJ186" s="10">
        <v>45414</v>
      </c>
      <c r="AK186" s="10" t="str">
        <f t="shared" si="15"/>
        <v>EN TIEMPO</v>
      </c>
      <c r="AL186" s="15">
        <f t="shared" si="16"/>
        <v>11</v>
      </c>
      <c r="AM186" s="5" t="s">
        <v>1409</v>
      </c>
      <c r="AN186" s="5" t="s">
        <v>1410</v>
      </c>
      <c r="AO186" s="5" t="s">
        <v>1411</v>
      </c>
      <c r="AP186" s="10">
        <v>45426</v>
      </c>
      <c r="AQ186" s="5">
        <f t="shared" ca="1" si="17"/>
        <v>37</v>
      </c>
      <c r="AR186" s="5" t="s">
        <v>143</v>
      </c>
      <c r="AS186" s="5">
        <f t="shared" ca="1" si="14"/>
        <v>668</v>
      </c>
      <c r="AT186" s="5"/>
      <c r="AU186" s="5"/>
      <c r="AV186" s="5"/>
      <c r="AW186" s="5"/>
      <c r="AX186" s="5"/>
      <c r="AY186" s="5"/>
      <c r="AZ186" s="5"/>
      <c r="BA186" s="5"/>
      <c r="BB186" s="5"/>
      <c r="BC186" s="138"/>
    </row>
    <row r="187" spans="1:55" ht="15.75" customHeight="1" x14ac:dyDescent="0.3">
      <c r="A187" s="18">
        <v>263124</v>
      </c>
      <c r="B187" s="5" t="s">
        <v>60</v>
      </c>
      <c r="C187" s="5" t="s">
        <v>609</v>
      </c>
      <c r="D187" s="5" t="s">
        <v>123</v>
      </c>
      <c r="E187" s="5" t="s">
        <v>610</v>
      </c>
      <c r="F187" s="5" t="s">
        <v>56</v>
      </c>
      <c r="G187" s="5" t="s">
        <v>210</v>
      </c>
      <c r="H187" s="5"/>
      <c r="I187" s="5"/>
      <c r="J187" s="5" t="s">
        <v>1412</v>
      </c>
      <c r="K187" s="5"/>
      <c r="L187" s="5">
        <v>15000</v>
      </c>
      <c r="M187" s="5"/>
      <c r="N187" s="10" t="s">
        <v>123</v>
      </c>
      <c r="O187" s="5" t="s">
        <v>1392</v>
      </c>
      <c r="P187" s="10">
        <v>45383</v>
      </c>
      <c r="Q187" s="10" t="s">
        <v>137</v>
      </c>
      <c r="R187" s="10"/>
      <c r="S187" s="10"/>
      <c r="T187" s="11"/>
      <c r="U187" s="12"/>
      <c r="V187" s="5" t="s">
        <v>1413</v>
      </c>
      <c r="W187" s="5"/>
      <c r="X187" s="27">
        <v>45378</v>
      </c>
      <c r="Y187" s="5">
        <f t="shared" si="0"/>
        <v>6</v>
      </c>
      <c r="Z187" s="10">
        <v>45383</v>
      </c>
      <c r="AA187" s="5">
        <f t="shared" si="1"/>
        <v>1</v>
      </c>
      <c r="AB187" s="5" t="s">
        <v>1414</v>
      </c>
      <c r="AC187" s="13">
        <v>0</v>
      </c>
      <c r="AD187" s="10">
        <v>45383</v>
      </c>
      <c r="AE187" s="12">
        <f t="shared" si="2"/>
        <v>1</v>
      </c>
      <c r="AF187" s="12"/>
      <c r="AG187" s="5">
        <v>4400549406</v>
      </c>
      <c r="AH187" s="5"/>
      <c r="AI187" s="10">
        <v>45387</v>
      </c>
      <c r="AJ187" s="27">
        <v>45387</v>
      </c>
      <c r="AK187" s="10" t="str">
        <f t="shared" si="15"/>
        <v>EN TIEMPO</v>
      </c>
      <c r="AL187" s="15">
        <f t="shared" si="16"/>
        <v>5</v>
      </c>
      <c r="AM187" s="5" t="s">
        <v>1415</v>
      </c>
      <c r="AN187" s="5" t="s">
        <v>1416</v>
      </c>
      <c r="AO187" s="5"/>
      <c r="AP187" s="10"/>
      <c r="AQ187" s="5">
        <f t="shared" ca="1" si="17"/>
        <v>10</v>
      </c>
      <c r="AR187" s="5" t="s">
        <v>143</v>
      </c>
      <c r="AS187" s="5">
        <f t="shared" ca="1" si="14"/>
        <v>668</v>
      </c>
      <c r="AT187" s="5"/>
      <c r="AU187" s="5"/>
      <c r="AV187" s="5"/>
      <c r="AW187" s="5"/>
      <c r="AX187" s="5"/>
      <c r="AY187" s="5"/>
      <c r="AZ187" s="5"/>
      <c r="BA187" s="5"/>
      <c r="BB187" s="5"/>
      <c r="BC187" s="138"/>
    </row>
    <row r="188" spans="1:55" ht="15.75" customHeight="1" x14ac:dyDescent="0.3">
      <c r="A188" s="137">
        <v>263224</v>
      </c>
      <c r="B188" s="5" t="s">
        <v>60</v>
      </c>
      <c r="C188" s="5" t="s">
        <v>236</v>
      </c>
      <c r="D188" s="5" t="s">
        <v>127</v>
      </c>
      <c r="E188" s="5" t="s">
        <v>124</v>
      </c>
      <c r="F188" s="5" t="s">
        <v>47</v>
      </c>
      <c r="G188" s="5" t="s">
        <v>246</v>
      </c>
      <c r="H188" s="5" t="s">
        <v>1417</v>
      </c>
      <c r="I188" s="5">
        <v>5616909</v>
      </c>
      <c r="J188" s="5" t="s">
        <v>1418</v>
      </c>
      <c r="K188" s="5"/>
      <c r="L188" s="5">
        <v>12000</v>
      </c>
      <c r="M188" s="5">
        <v>101074730</v>
      </c>
      <c r="N188" s="10" t="s">
        <v>127</v>
      </c>
      <c r="O188" s="5" t="s">
        <v>1392</v>
      </c>
      <c r="P188" s="10">
        <v>45387</v>
      </c>
      <c r="Q188" s="10" t="s">
        <v>137</v>
      </c>
      <c r="R188" s="10"/>
      <c r="S188" s="10"/>
      <c r="T188" s="11"/>
      <c r="U188" s="12"/>
      <c r="V188" s="5" t="s">
        <v>1419</v>
      </c>
      <c r="W188" s="5"/>
      <c r="X188" s="10">
        <v>45378</v>
      </c>
      <c r="Y188" s="5">
        <f t="shared" si="0"/>
        <v>10</v>
      </c>
      <c r="Z188" s="10">
        <v>45398</v>
      </c>
      <c r="AA188" s="5">
        <f t="shared" si="1"/>
        <v>12</v>
      </c>
      <c r="AB188" s="5" t="s">
        <v>1420</v>
      </c>
      <c r="AC188" s="13">
        <v>7946.42</v>
      </c>
      <c r="AD188" s="10">
        <v>45406</v>
      </c>
      <c r="AE188" s="12">
        <f t="shared" si="2"/>
        <v>9</v>
      </c>
      <c r="AF188" s="12"/>
      <c r="AG188" s="14">
        <v>4400559044</v>
      </c>
      <c r="AH188" s="14"/>
      <c r="AI188" s="10">
        <v>45436</v>
      </c>
      <c r="AJ188" s="10">
        <v>45442</v>
      </c>
      <c r="AK188" s="10" t="str">
        <f t="shared" si="15"/>
        <v>DEMORA</v>
      </c>
      <c r="AL188" s="15">
        <f t="shared" si="16"/>
        <v>37</v>
      </c>
      <c r="AM188" s="5" t="s">
        <v>1421</v>
      </c>
      <c r="AN188" s="5" t="s">
        <v>1422</v>
      </c>
      <c r="AO188" s="5" t="s">
        <v>1423</v>
      </c>
      <c r="AP188" s="10">
        <v>45450</v>
      </c>
      <c r="AQ188" s="5">
        <f t="shared" ca="1" si="17"/>
        <v>65</v>
      </c>
      <c r="AR188" s="5" t="s">
        <v>143</v>
      </c>
      <c r="AS188" s="5">
        <f t="shared" ca="1" si="14"/>
        <v>668</v>
      </c>
      <c r="AT188" s="5"/>
      <c r="AU188" s="5"/>
      <c r="AV188" s="5"/>
      <c r="AW188" s="5"/>
      <c r="AX188" s="5"/>
      <c r="AY188" s="5"/>
      <c r="AZ188" s="5"/>
      <c r="BA188" s="5"/>
      <c r="BB188" s="5"/>
      <c r="BC188" s="138"/>
    </row>
    <row r="189" spans="1:55" ht="15.75" customHeight="1" x14ac:dyDescent="0.3">
      <c r="A189" s="18">
        <v>263324</v>
      </c>
      <c r="B189" s="5" t="s">
        <v>60</v>
      </c>
      <c r="C189" s="5" t="s">
        <v>609</v>
      </c>
      <c r="D189" s="5" t="s">
        <v>123</v>
      </c>
      <c r="E189" s="5" t="s">
        <v>610</v>
      </c>
      <c r="F189" s="5" t="s">
        <v>56</v>
      </c>
      <c r="G189" s="5" t="s">
        <v>246</v>
      </c>
      <c r="H189" s="5"/>
      <c r="I189" s="5"/>
      <c r="J189" s="5" t="s">
        <v>1424</v>
      </c>
      <c r="K189" s="5"/>
      <c r="L189" s="5">
        <v>15000</v>
      </c>
      <c r="M189" s="5"/>
      <c r="N189" s="10" t="s">
        <v>123</v>
      </c>
      <c r="O189" s="5" t="s">
        <v>1392</v>
      </c>
      <c r="P189" s="10">
        <v>45383</v>
      </c>
      <c r="Q189" s="10" t="s">
        <v>137</v>
      </c>
      <c r="R189" s="10"/>
      <c r="S189" s="10"/>
      <c r="T189" s="11"/>
      <c r="U189" s="12"/>
      <c r="V189" s="5" t="s">
        <v>1425</v>
      </c>
      <c r="W189" s="5"/>
      <c r="X189" s="27">
        <v>45378</v>
      </c>
      <c r="Y189" s="5">
        <f t="shared" si="0"/>
        <v>6</v>
      </c>
      <c r="Z189" s="10">
        <v>45383</v>
      </c>
      <c r="AA189" s="5">
        <f t="shared" si="1"/>
        <v>1</v>
      </c>
      <c r="AB189" s="5" t="s">
        <v>1426</v>
      </c>
      <c r="AC189" s="13">
        <v>0</v>
      </c>
      <c r="AD189" s="10">
        <v>45383</v>
      </c>
      <c r="AE189" s="12">
        <f t="shared" si="2"/>
        <v>1</v>
      </c>
      <c r="AF189" s="12"/>
      <c r="AG189" s="5">
        <v>4400549405</v>
      </c>
      <c r="AH189" s="5"/>
      <c r="AI189" s="10">
        <v>45387</v>
      </c>
      <c r="AJ189" s="27">
        <v>45387</v>
      </c>
      <c r="AK189" s="10" t="str">
        <f t="shared" si="15"/>
        <v>EN TIEMPO</v>
      </c>
      <c r="AL189" s="15">
        <f t="shared" si="16"/>
        <v>5</v>
      </c>
      <c r="AM189" s="5" t="s">
        <v>1427</v>
      </c>
      <c r="AN189" s="5" t="s">
        <v>1428</v>
      </c>
      <c r="AO189" s="5"/>
      <c r="AP189" s="10"/>
      <c r="AQ189" s="5">
        <f t="shared" ca="1" si="17"/>
        <v>10</v>
      </c>
      <c r="AR189" s="5" t="s">
        <v>143</v>
      </c>
      <c r="AS189" s="5">
        <f t="shared" ca="1" si="14"/>
        <v>668</v>
      </c>
      <c r="AT189" s="5"/>
      <c r="AU189" s="5"/>
      <c r="AV189" s="5"/>
      <c r="AW189" s="5"/>
      <c r="AX189" s="5"/>
      <c r="AY189" s="5"/>
      <c r="AZ189" s="5"/>
      <c r="BA189" s="5"/>
      <c r="BB189" s="5"/>
      <c r="BC189" s="138"/>
    </row>
    <row r="190" spans="1:55" ht="15.75" customHeight="1" x14ac:dyDescent="0.3">
      <c r="A190" s="16">
        <v>263424</v>
      </c>
      <c r="B190" s="17" t="s">
        <v>59</v>
      </c>
      <c r="C190" s="17" t="s">
        <v>134</v>
      </c>
      <c r="D190" s="5" t="s">
        <v>127</v>
      </c>
      <c r="E190" s="17" t="s">
        <v>124</v>
      </c>
      <c r="F190" s="17" t="s">
        <v>499</v>
      </c>
      <c r="G190" s="17"/>
      <c r="H190" s="5" t="s">
        <v>500</v>
      </c>
      <c r="I190" s="5">
        <v>3631685</v>
      </c>
      <c r="J190" s="5" t="s">
        <v>1429</v>
      </c>
      <c r="K190" s="5">
        <v>1192</v>
      </c>
      <c r="L190" s="5">
        <v>15000</v>
      </c>
      <c r="M190" s="5" t="s">
        <v>1430</v>
      </c>
      <c r="N190" s="10" t="s">
        <v>123</v>
      </c>
      <c r="O190" s="5" t="s">
        <v>1431</v>
      </c>
      <c r="P190" s="10">
        <v>45386</v>
      </c>
      <c r="Q190" s="10" t="s">
        <v>137</v>
      </c>
      <c r="R190" s="10"/>
      <c r="S190" s="10"/>
      <c r="T190" s="11"/>
      <c r="U190" s="12"/>
      <c r="V190" s="5" t="s">
        <v>1432</v>
      </c>
      <c r="W190" s="5"/>
      <c r="X190" s="10">
        <v>45383</v>
      </c>
      <c r="Y190" s="5">
        <f t="shared" si="0"/>
        <v>4</v>
      </c>
      <c r="Z190" s="10">
        <v>45392</v>
      </c>
      <c r="AA190" s="5">
        <f t="shared" si="1"/>
        <v>7</v>
      </c>
      <c r="AB190" s="5" t="s">
        <v>1433</v>
      </c>
      <c r="AC190" s="13">
        <v>10182.790000000001</v>
      </c>
      <c r="AD190" s="10">
        <v>45441</v>
      </c>
      <c r="AE190" s="12">
        <f t="shared" si="2"/>
        <v>50</v>
      </c>
      <c r="AF190" s="12"/>
      <c r="AG190" s="14">
        <v>4500489628</v>
      </c>
      <c r="AH190" s="14"/>
      <c r="AI190" s="10">
        <v>45462</v>
      </c>
      <c r="AJ190" s="10">
        <v>45463</v>
      </c>
      <c r="AK190" s="10" t="str">
        <f t="shared" si="15"/>
        <v>DEMORA</v>
      </c>
      <c r="AL190" s="15">
        <f t="shared" si="16"/>
        <v>23</v>
      </c>
      <c r="AM190" s="5" t="s">
        <v>1434</v>
      </c>
      <c r="AN190" s="5" t="s">
        <v>1435</v>
      </c>
      <c r="AO190" s="5" t="s">
        <v>1436</v>
      </c>
      <c r="AP190" s="10">
        <v>45464</v>
      </c>
      <c r="AQ190" s="5">
        <f t="shared" ca="1" si="17"/>
        <v>81</v>
      </c>
      <c r="AR190" s="5" t="s">
        <v>143</v>
      </c>
      <c r="AS190" s="5">
        <f t="shared" ca="1" si="14"/>
        <v>663</v>
      </c>
      <c r="AT190" s="5"/>
      <c r="AU190" s="5"/>
      <c r="AV190" s="5"/>
      <c r="AW190" s="5"/>
      <c r="AX190" s="5"/>
      <c r="AY190" s="5"/>
      <c r="AZ190" s="5"/>
      <c r="BA190" s="5"/>
      <c r="BB190" s="5"/>
      <c r="BC190" s="138"/>
    </row>
    <row r="191" spans="1:55" ht="15.75" customHeight="1" x14ac:dyDescent="0.3">
      <c r="A191" s="137">
        <v>263524</v>
      </c>
      <c r="B191" s="5" t="s">
        <v>59</v>
      </c>
      <c r="C191" s="5" t="s">
        <v>516</v>
      </c>
      <c r="D191" s="5" t="s">
        <v>123</v>
      </c>
      <c r="E191" s="5" t="s">
        <v>189</v>
      </c>
      <c r="F191" s="5" t="s">
        <v>1437</v>
      </c>
      <c r="G191" s="5" t="s">
        <v>246</v>
      </c>
      <c r="H191" s="5" t="s">
        <v>1438</v>
      </c>
      <c r="I191" s="5"/>
      <c r="J191" s="5" t="s">
        <v>1439</v>
      </c>
      <c r="K191" s="5">
        <v>1184</v>
      </c>
      <c r="L191" s="5">
        <v>10000</v>
      </c>
      <c r="M191" s="5" t="s">
        <v>1440</v>
      </c>
      <c r="N191" s="10" t="s">
        <v>123</v>
      </c>
      <c r="O191" s="5" t="s">
        <v>1431</v>
      </c>
      <c r="P191" s="10">
        <v>45385</v>
      </c>
      <c r="Q191" s="10" t="s">
        <v>137</v>
      </c>
      <c r="R191" s="10"/>
      <c r="S191" s="10"/>
      <c r="T191" s="11"/>
      <c r="U191" s="12"/>
      <c r="V191" s="5" t="s">
        <v>1441</v>
      </c>
      <c r="W191" s="5"/>
      <c r="X191" s="10">
        <v>45383</v>
      </c>
      <c r="Y191" s="5">
        <f t="shared" si="0"/>
        <v>3</v>
      </c>
      <c r="Z191" s="10">
        <v>45392</v>
      </c>
      <c r="AA191" s="5">
        <f t="shared" si="1"/>
        <v>8</v>
      </c>
      <c r="AB191" s="5" t="s">
        <v>1442</v>
      </c>
      <c r="AC191" s="13">
        <v>3498.52</v>
      </c>
      <c r="AD191" s="10">
        <v>45411</v>
      </c>
      <c r="AE191" s="12">
        <f t="shared" si="2"/>
        <v>20</v>
      </c>
      <c r="AF191" s="12"/>
      <c r="AG191" s="14">
        <v>4500488561</v>
      </c>
      <c r="AH191" s="14"/>
      <c r="AI191" s="10">
        <v>45420</v>
      </c>
      <c r="AJ191" s="10">
        <v>45425</v>
      </c>
      <c r="AK191" s="10" t="str">
        <f t="shared" si="15"/>
        <v>DEMORA</v>
      </c>
      <c r="AL191" s="15">
        <f t="shared" si="16"/>
        <v>15</v>
      </c>
      <c r="AM191" s="5" t="s">
        <v>1443</v>
      </c>
      <c r="AN191" s="5" t="s">
        <v>1444</v>
      </c>
      <c r="AO191" s="5" t="s">
        <v>1445</v>
      </c>
      <c r="AP191" s="10">
        <v>45428</v>
      </c>
      <c r="AQ191" s="5">
        <f t="shared" ca="1" si="17"/>
        <v>43</v>
      </c>
      <c r="AR191" s="5" t="s">
        <v>143</v>
      </c>
      <c r="AS191" s="5">
        <f t="shared" ca="1" si="14"/>
        <v>663</v>
      </c>
      <c r="AT191" s="5"/>
      <c r="AU191" s="5"/>
      <c r="AV191" s="5"/>
      <c r="AW191" s="5"/>
      <c r="AX191" s="5"/>
      <c r="AY191" s="5"/>
      <c r="AZ191" s="5"/>
      <c r="BA191" s="5"/>
      <c r="BB191" s="5"/>
      <c r="BC191" s="138"/>
    </row>
    <row r="192" spans="1:55" ht="15.75" customHeight="1" x14ac:dyDescent="0.3">
      <c r="A192" s="16">
        <v>263624</v>
      </c>
      <c r="B192" s="17" t="s">
        <v>59</v>
      </c>
      <c r="C192" s="17" t="s">
        <v>236</v>
      </c>
      <c r="D192" s="5" t="s">
        <v>123</v>
      </c>
      <c r="E192" s="17" t="s">
        <v>124</v>
      </c>
      <c r="F192" s="17" t="s">
        <v>48</v>
      </c>
      <c r="G192" s="17" t="s">
        <v>210</v>
      </c>
      <c r="H192" s="5" t="s">
        <v>1446</v>
      </c>
      <c r="I192" s="5">
        <v>3672258</v>
      </c>
      <c r="J192" s="5" t="s">
        <v>1361</v>
      </c>
      <c r="K192" s="5">
        <v>8079</v>
      </c>
      <c r="L192" s="5">
        <v>10000</v>
      </c>
      <c r="M192" s="5" t="s">
        <v>1447</v>
      </c>
      <c r="N192" s="10" t="s">
        <v>127</v>
      </c>
      <c r="O192" s="5" t="s">
        <v>1431</v>
      </c>
      <c r="P192" s="10">
        <v>45386</v>
      </c>
      <c r="Q192" s="10" t="s">
        <v>137</v>
      </c>
      <c r="R192" s="10"/>
      <c r="S192" s="10"/>
      <c r="T192" s="11"/>
      <c r="U192" s="12"/>
      <c r="V192" s="5" t="s">
        <v>1448</v>
      </c>
      <c r="W192" s="5"/>
      <c r="X192" s="10">
        <v>45383</v>
      </c>
      <c r="Y192" s="5">
        <f t="shared" si="0"/>
        <v>4</v>
      </c>
      <c r="Z192" s="10">
        <v>45392</v>
      </c>
      <c r="AA192" s="5">
        <f t="shared" si="1"/>
        <v>7</v>
      </c>
      <c r="AB192" s="5" t="s">
        <v>1449</v>
      </c>
      <c r="AC192" s="13">
        <v>6363.88</v>
      </c>
      <c r="AD192" s="10">
        <v>45411</v>
      </c>
      <c r="AE192" s="12">
        <f t="shared" si="2"/>
        <v>20</v>
      </c>
      <c r="AF192" s="12"/>
      <c r="AG192" s="14">
        <v>4500488577</v>
      </c>
      <c r="AH192" s="14"/>
      <c r="AI192" s="10">
        <v>45441</v>
      </c>
      <c r="AJ192" s="10">
        <v>45456</v>
      </c>
      <c r="AK192" s="10" t="str">
        <f t="shared" si="15"/>
        <v>DEMORA</v>
      </c>
      <c r="AL192" s="15">
        <f t="shared" si="16"/>
        <v>46</v>
      </c>
      <c r="AM192" s="5" t="s">
        <v>1450</v>
      </c>
      <c r="AN192" s="5" t="s">
        <v>1451</v>
      </c>
      <c r="AO192" s="5" t="s">
        <v>1452</v>
      </c>
      <c r="AP192" s="10">
        <v>45464</v>
      </c>
      <c r="AQ192" s="5">
        <f t="shared" ca="1" si="17"/>
        <v>74</v>
      </c>
      <c r="AR192" s="5" t="s">
        <v>143</v>
      </c>
      <c r="AS192" s="5">
        <f t="shared" ca="1" si="14"/>
        <v>663</v>
      </c>
      <c r="AT192" s="5"/>
      <c r="AU192" s="5"/>
      <c r="AV192" s="5"/>
      <c r="AW192" s="5"/>
      <c r="AX192" s="5"/>
      <c r="AY192" s="5"/>
      <c r="AZ192" s="5"/>
      <c r="BA192" s="5"/>
      <c r="BB192" s="5"/>
      <c r="BC192" s="138"/>
    </row>
    <row r="193" spans="1:55" ht="15.75" customHeight="1" x14ac:dyDescent="0.3">
      <c r="A193" s="137">
        <v>263724</v>
      </c>
      <c r="B193" s="5" t="s">
        <v>59</v>
      </c>
      <c r="C193" s="5" t="s">
        <v>327</v>
      </c>
      <c r="D193" s="5" t="s">
        <v>127</v>
      </c>
      <c r="E193" s="5" t="s">
        <v>124</v>
      </c>
      <c r="F193" s="5">
        <v>24</v>
      </c>
      <c r="G193" s="5" t="s">
        <v>246</v>
      </c>
      <c r="H193" s="5" t="s">
        <v>1353</v>
      </c>
      <c r="I193" s="5">
        <v>2767646</v>
      </c>
      <c r="J193" s="5" t="s">
        <v>1338</v>
      </c>
      <c r="K193" s="5">
        <v>3849</v>
      </c>
      <c r="L193" s="5">
        <v>15000</v>
      </c>
      <c r="M193" s="5" t="s">
        <v>1453</v>
      </c>
      <c r="N193" s="10" t="s">
        <v>127</v>
      </c>
      <c r="O193" s="5" t="s">
        <v>1431</v>
      </c>
      <c r="P193" s="10">
        <v>45387</v>
      </c>
      <c r="Q193" s="10" t="s">
        <v>137</v>
      </c>
      <c r="R193" s="10"/>
      <c r="S193" s="10"/>
      <c r="T193" s="11"/>
      <c r="U193" s="12"/>
      <c r="V193" s="5" t="s">
        <v>1454</v>
      </c>
      <c r="W193" s="5"/>
      <c r="X193" s="10">
        <v>45383</v>
      </c>
      <c r="Y193" s="5">
        <f t="shared" si="0"/>
        <v>5</v>
      </c>
      <c r="Z193" s="10">
        <v>45398</v>
      </c>
      <c r="AA193" s="5">
        <f t="shared" si="1"/>
        <v>12</v>
      </c>
      <c r="AB193" s="5" t="s">
        <v>1455</v>
      </c>
      <c r="AC193" s="13">
        <v>3549.35</v>
      </c>
      <c r="AD193" s="10">
        <v>45441</v>
      </c>
      <c r="AE193" s="12">
        <f t="shared" si="2"/>
        <v>44</v>
      </c>
      <c r="AF193" s="12"/>
      <c r="AG193" s="14">
        <v>4500488580</v>
      </c>
      <c r="AH193" s="14"/>
      <c r="AI193" s="10">
        <v>45441</v>
      </c>
      <c r="AJ193" s="10">
        <v>45440</v>
      </c>
      <c r="AK193" s="10" t="str">
        <f t="shared" si="15"/>
        <v>EN TIEMPO</v>
      </c>
      <c r="AL193" s="15">
        <f t="shared" si="16"/>
        <v>0</v>
      </c>
      <c r="AM193" s="5" t="s">
        <v>1456</v>
      </c>
      <c r="AN193" s="5" t="s">
        <v>1457</v>
      </c>
      <c r="AO193" s="5" t="s">
        <v>1458</v>
      </c>
      <c r="AP193" s="10">
        <v>45442</v>
      </c>
      <c r="AQ193" s="5">
        <f t="shared" ca="1" si="17"/>
        <v>58</v>
      </c>
      <c r="AR193" s="5" t="s">
        <v>143</v>
      </c>
      <c r="AS193" s="5">
        <f t="shared" ca="1" si="14"/>
        <v>663</v>
      </c>
      <c r="AT193" s="5"/>
      <c r="AU193" s="5"/>
      <c r="AV193" s="5"/>
      <c r="AW193" s="5"/>
      <c r="AX193" s="5"/>
      <c r="AY193" s="5"/>
      <c r="AZ193" s="5"/>
      <c r="BA193" s="5"/>
      <c r="BB193" s="5"/>
      <c r="BC193" s="138"/>
    </row>
    <row r="194" spans="1:55" ht="15.75" customHeight="1" x14ac:dyDescent="0.3">
      <c r="A194" s="16">
        <v>263824</v>
      </c>
      <c r="B194" s="17" t="s">
        <v>59</v>
      </c>
      <c r="C194" s="17" t="s">
        <v>8</v>
      </c>
      <c r="D194" s="5" t="s">
        <v>123</v>
      </c>
      <c r="E194" s="17" t="s">
        <v>124</v>
      </c>
      <c r="F194" s="17" t="s">
        <v>40</v>
      </c>
      <c r="G194" s="17" t="s">
        <v>210</v>
      </c>
      <c r="H194" s="5" t="s">
        <v>1459</v>
      </c>
      <c r="I194" s="5">
        <v>2898619</v>
      </c>
      <c r="J194" s="5" t="s">
        <v>1460</v>
      </c>
      <c r="K194" s="5">
        <v>5653</v>
      </c>
      <c r="L194" s="5">
        <v>30000</v>
      </c>
      <c r="M194" s="5" t="s">
        <v>1461</v>
      </c>
      <c r="N194" s="10" t="s">
        <v>123</v>
      </c>
      <c r="O194" s="5" t="s">
        <v>1431</v>
      </c>
      <c r="P194" s="10">
        <v>45387</v>
      </c>
      <c r="Q194" s="10" t="s">
        <v>137</v>
      </c>
      <c r="R194" s="10"/>
      <c r="S194" s="10"/>
      <c r="T194" s="11"/>
      <c r="U194" s="12"/>
      <c r="V194" s="5" t="s">
        <v>1462</v>
      </c>
      <c r="W194" s="5"/>
      <c r="X194" s="10">
        <v>45383</v>
      </c>
      <c r="Y194" s="5">
        <f t="shared" si="0"/>
        <v>5</v>
      </c>
      <c r="Z194" s="10">
        <v>45399</v>
      </c>
      <c r="AA194" s="5">
        <f t="shared" si="1"/>
        <v>13</v>
      </c>
      <c r="AB194" s="5" t="s">
        <v>1463</v>
      </c>
      <c r="AC194" s="13">
        <v>44729.58</v>
      </c>
      <c r="AD194" s="10">
        <v>45437</v>
      </c>
      <c r="AE194" s="12">
        <f t="shared" si="2"/>
        <v>39</v>
      </c>
      <c r="AF194" s="12"/>
      <c r="AG194" s="14">
        <v>4500489683</v>
      </c>
      <c r="AH194" s="14"/>
      <c r="AI194" s="10">
        <v>45461</v>
      </c>
      <c r="AJ194" s="10">
        <v>45461</v>
      </c>
      <c r="AK194" s="10" t="str">
        <f t="shared" si="15"/>
        <v>EN TIEMPO</v>
      </c>
      <c r="AL194" s="15">
        <f t="shared" si="16"/>
        <v>25</v>
      </c>
      <c r="AM194" s="5" t="s">
        <v>1464</v>
      </c>
      <c r="AN194" s="5" t="s">
        <v>1465</v>
      </c>
      <c r="AO194" s="5" t="s">
        <v>1466</v>
      </c>
      <c r="AP194" s="10">
        <v>45464</v>
      </c>
      <c r="AQ194" s="5">
        <f t="shared" ca="1" si="17"/>
        <v>79</v>
      </c>
      <c r="AR194" s="5" t="s">
        <v>143</v>
      </c>
      <c r="AS194" s="5">
        <f t="shared" ca="1" si="14"/>
        <v>663</v>
      </c>
      <c r="AT194" s="5"/>
      <c r="AU194" s="5"/>
      <c r="AV194" s="5"/>
      <c r="AW194" s="5"/>
      <c r="AX194" s="5"/>
      <c r="AY194" s="5"/>
      <c r="AZ194" s="5"/>
      <c r="BA194" s="5"/>
      <c r="BB194" s="5"/>
      <c r="BC194" s="138"/>
    </row>
    <row r="195" spans="1:55" ht="15.75" customHeight="1" x14ac:dyDescent="0.3">
      <c r="A195" s="137">
        <v>263924</v>
      </c>
      <c r="B195" s="5" t="s">
        <v>59</v>
      </c>
      <c r="C195" s="5" t="s">
        <v>6</v>
      </c>
      <c r="D195" s="5" t="s">
        <v>123</v>
      </c>
      <c r="E195" s="5" t="s">
        <v>189</v>
      </c>
      <c r="F195" s="5" t="s">
        <v>1</v>
      </c>
      <c r="G195" s="5" t="s">
        <v>246</v>
      </c>
      <c r="H195" s="5" t="s">
        <v>582</v>
      </c>
      <c r="I195" s="5" t="s">
        <v>311</v>
      </c>
      <c r="J195" s="5" t="s">
        <v>1467</v>
      </c>
      <c r="K195" s="5">
        <v>11450</v>
      </c>
      <c r="L195" s="5">
        <v>16000</v>
      </c>
      <c r="M195" s="5" t="s">
        <v>1468</v>
      </c>
      <c r="N195" s="10" t="s">
        <v>127</v>
      </c>
      <c r="O195" s="5" t="s">
        <v>1469</v>
      </c>
      <c r="P195" s="10">
        <v>45387</v>
      </c>
      <c r="Q195" s="10" t="s">
        <v>137</v>
      </c>
      <c r="R195" s="10"/>
      <c r="S195" s="10"/>
      <c r="T195" s="11"/>
      <c r="U195" s="12"/>
      <c r="V195" s="5" t="s">
        <v>1470</v>
      </c>
      <c r="W195" s="5"/>
      <c r="X195" s="10">
        <v>45383</v>
      </c>
      <c r="Y195" s="5">
        <f t="shared" si="0"/>
        <v>5</v>
      </c>
      <c r="Z195" s="10">
        <v>45398</v>
      </c>
      <c r="AA195" s="5">
        <f t="shared" si="1"/>
        <v>12</v>
      </c>
      <c r="AB195" s="5" t="s">
        <v>1471</v>
      </c>
      <c r="AC195" s="13">
        <v>3239.59</v>
      </c>
      <c r="AD195" s="10">
        <v>45441</v>
      </c>
      <c r="AE195" s="12">
        <f t="shared" si="2"/>
        <v>44</v>
      </c>
      <c r="AF195" s="12"/>
      <c r="AG195" s="14">
        <v>4500488591</v>
      </c>
      <c r="AH195" s="14"/>
      <c r="AI195" s="10">
        <v>45432</v>
      </c>
      <c r="AJ195" s="10">
        <v>45434</v>
      </c>
      <c r="AK195" s="10" t="str">
        <f t="shared" si="15"/>
        <v>DEMORA</v>
      </c>
      <c r="AL195" s="15">
        <f t="shared" si="16"/>
        <v>-6</v>
      </c>
      <c r="AM195" s="5" t="s">
        <v>1472</v>
      </c>
      <c r="AN195" s="5" t="s">
        <v>1473</v>
      </c>
      <c r="AO195" s="5" t="s">
        <v>1474</v>
      </c>
      <c r="AP195" s="10">
        <v>45436</v>
      </c>
      <c r="AQ195" s="5">
        <f t="shared" ca="1" si="17"/>
        <v>52</v>
      </c>
      <c r="AR195" s="5" t="s">
        <v>143</v>
      </c>
      <c r="AS195" s="5">
        <f t="shared" ca="1" si="14"/>
        <v>663</v>
      </c>
      <c r="AT195" s="5"/>
      <c r="AU195" s="5"/>
      <c r="AV195" s="5"/>
      <c r="AW195" s="5"/>
      <c r="AX195" s="5"/>
      <c r="AY195" s="5"/>
      <c r="AZ195" s="5"/>
      <c r="BA195" s="5"/>
      <c r="BB195" s="5"/>
      <c r="BC195" s="138"/>
    </row>
    <row r="196" spans="1:55" ht="15.75" customHeight="1" x14ac:dyDescent="0.3">
      <c r="A196" s="137">
        <v>264024</v>
      </c>
      <c r="B196" s="5" t="s">
        <v>59</v>
      </c>
      <c r="C196" s="5" t="s">
        <v>144</v>
      </c>
      <c r="D196" s="5" t="s">
        <v>127</v>
      </c>
      <c r="E196" s="5" t="s">
        <v>189</v>
      </c>
      <c r="F196" s="5" t="s">
        <v>1</v>
      </c>
      <c r="G196" s="5" t="s">
        <v>438</v>
      </c>
      <c r="H196" s="5" t="s">
        <v>582</v>
      </c>
      <c r="I196" s="5" t="s">
        <v>190</v>
      </c>
      <c r="J196" s="5" t="s">
        <v>1475</v>
      </c>
      <c r="K196" s="5">
        <v>5604</v>
      </c>
      <c r="L196" s="5">
        <v>25000</v>
      </c>
      <c r="M196" s="5" t="s">
        <v>1476</v>
      </c>
      <c r="N196" s="10" t="s">
        <v>127</v>
      </c>
      <c r="O196" s="5" t="s">
        <v>1469</v>
      </c>
      <c r="P196" s="10">
        <v>45387</v>
      </c>
      <c r="Q196" s="10" t="s">
        <v>137</v>
      </c>
      <c r="R196" s="10"/>
      <c r="S196" s="10"/>
      <c r="T196" s="11"/>
      <c r="U196" s="12"/>
      <c r="V196" s="5" t="s">
        <v>1477</v>
      </c>
      <c r="W196" s="5"/>
      <c r="X196" s="10">
        <v>45383</v>
      </c>
      <c r="Y196" s="5">
        <f t="shared" si="0"/>
        <v>5</v>
      </c>
      <c r="Z196" s="10">
        <v>45398</v>
      </c>
      <c r="AA196" s="5">
        <f t="shared" si="1"/>
        <v>12</v>
      </c>
      <c r="AB196" s="5" t="s">
        <v>1478</v>
      </c>
      <c r="AC196" s="13">
        <v>6365.57</v>
      </c>
      <c r="AD196" s="10">
        <v>45411</v>
      </c>
      <c r="AE196" s="12">
        <f t="shared" si="2"/>
        <v>14</v>
      </c>
      <c r="AF196" s="12"/>
      <c r="AG196" s="14">
        <v>4500489691</v>
      </c>
      <c r="AH196" s="14"/>
      <c r="AI196" s="10">
        <v>45439</v>
      </c>
      <c r="AJ196" s="10">
        <v>45443</v>
      </c>
      <c r="AK196" s="10" t="str">
        <f t="shared" si="15"/>
        <v>DEMORA</v>
      </c>
      <c r="AL196" s="15">
        <f t="shared" si="16"/>
        <v>33</v>
      </c>
      <c r="AM196" s="5" t="s">
        <v>1479</v>
      </c>
      <c r="AN196" s="5" t="s">
        <v>1480</v>
      </c>
      <c r="AO196" s="5" t="s">
        <v>1481</v>
      </c>
      <c r="AP196" s="10">
        <v>45450</v>
      </c>
      <c r="AQ196" s="5">
        <f t="shared" ca="1" si="17"/>
        <v>61</v>
      </c>
      <c r="AR196" s="5" t="s">
        <v>143</v>
      </c>
      <c r="AS196" s="5">
        <f t="shared" ref="AS196:AS259" ca="1" si="18">IF(AF196="",TODAY()-X196+1,AF196-X196+1)</f>
        <v>663</v>
      </c>
      <c r="AT196" s="5"/>
      <c r="AU196" s="5"/>
      <c r="AV196" s="5"/>
      <c r="AW196" s="5"/>
      <c r="AX196" s="5"/>
      <c r="AY196" s="5"/>
      <c r="AZ196" s="5"/>
      <c r="BA196" s="5"/>
      <c r="BB196" s="5"/>
      <c r="BC196" s="138"/>
    </row>
    <row r="197" spans="1:55" ht="15.75" customHeight="1" x14ac:dyDescent="0.3">
      <c r="A197" s="137">
        <v>264124</v>
      </c>
      <c r="B197" s="5" t="s">
        <v>60</v>
      </c>
      <c r="C197" s="5" t="s">
        <v>144</v>
      </c>
      <c r="D197" s="5" t="s">
        <v>127</v>
      </c>
      <c r="E197" s="5" t="s">
        <v>189</v>
      </c>
      <c r="F197" s="5" t="s">
        <v>1</v>
      </c>
      <c r="G197" s="5"/>
      <c r="H197" s="5" t="s">
        <v>1482</v>
      </c>
      <c r="I197" s="5" t="s">
        <v>190</v>
      </c>
      <c r="J197" s="5" t="s">
        <v>1483</v>
      </c>
      <c r="K197" s="5"/>
      <c r="L197" s="5">
        <v>30000</v>
      </c>
      <c r="M197" s="5">
        <v>101128613</v>
      </c>
      <c r="N197" s="10" t="s">
        <v>127</v>
      </c>
      <c r="O197" s="5" t="s">
        <v>1484</v>
      </c>
      <c r="P197" s="10">
        <v>45387</v>
      </c>
      <c r="Q197" s="10" t="s">
        <v>137</v>
      </c>
      <c r="R197" s="10"/>
      <c r="S197" s="10"/>
      <c r="T197" s="11"/>
      <c r="U197" s="12"/>
      <c r="V197" s="5" t="s">
        <v>1485</v>
      </c>
      <c r="W197" s="5"/>
      <c r="X197" s="10">
        <v>45384</v>
      </c>
      <c r="Y197" s="5">
        <f t="shared" si="0"/>
        <v>4</v>
      </c>
      <c r="Z197" s="10">
        <v>45398</v>
      </c>
      <c r="AA197" s="5">
        <f t="shared" si="1"/>
        <v>12</v>
      </c>
      <c r="AB197" s="5" t="s">
        <v>1486</v>
      </c>
      <c r="AC197" s="13">
        <v>5489.15</v>
      </c>
      <c r="AD197" s="10">
        <v>45420</v>
      </c>
      <c r="AE197" s="12">
        <f t="shared" si="2"/>
        <v>23</v>
      </c>
      <c r="AF197" s="12"/>
      <c r="AG197" s="14">
        <v>4400557135</v>
      </c>
      <c r="AH197" s="14"/>
      <c r="AI197" s="10">
        <v>45426</v>
      </c>
      <c r="AJ197" s="10">
        <v>45426</v>
      </c>
      <c r="AK197" s="10" t="str">
        <f t="shared" si="15"/>
        <v>EN TIEMPO</v>
      </c>
      <c r="AL197" s="15">
        <f t="shared" si="16"/>
        <v>7</v>
      </c>
      <c r="AM197" s="5" t="s">
        <v>1487</v>
      </c>
      <c r="AN197" s="5" t="s">
        <v>1488</v>
      </c>
      <c r="AO197" s="5" t="s">
        <v>1489</v>
      </c>
      <c r="AP197" s="10">
        <v>45432</v>
      </c>
      <c r="AQ197" s="5">
        <f t="shared" ca="1" si="17"/>
        <v>43</v>
      </c>
      <c r="AR197" s="5" t="s">
        <v>143</v>
      </c>
      <c r="AS197" s="5">
        <f t="shared" ca="1" si="18"/>
        <v>662</v>
      </c>
      <c r="AT197" s="5" t="s">
        <v>824</v>
      </c>
      <c r="AU197" s="5"/>
      <c r="AV197" s="5"/>
      <c r="AW197" s="5"/>
      <c r="AX197" s="5"/>
      <c r="AY197" s="5"/>
      <c r="AZ197" s="5"/>
      <c r="BA197" s="5"/>
      <c r="BB197" s="5"/>
      <c r="BC197" s="138"/>
    </row>
    <row r="198" spans="1:55" ht="15.75" customHeight="1" x14ac:dyDescent="0.3">
      <c r="A198" s="137">
        <v>264224</v>
      </c>
      <c r="B198" s="5" t="s">
        <v>60</v>
      </c>
      <c r="C198" s="5" t="s">
        <v>144</v>
      </c>
      <c r="D198" s="5" t="s">
        <v>123</v>
      </c>
      <c r="E198" s="5" t="s">
        <v>124</v>
      </c>
      <c r="F198" s="5" t="s">
        <v>40</v>
      </c>
      <c r="G198" s="5" t="s">
        <v>386</v>
      </c>
      <c r="H198" s="5" t="s">
        <v>1490</v>
      </c>
      <c r="I198" s="5" t="s">
        <v>1304</v>
      </c>
      <c r="J198" s="5" t="s">
        <v>1491</v>
      </c>
      <c r="K198" s="5"/>
      <c r="L198" s="5">
        <v>9000</v>
      </c>
      <c r="M198" s="5">
        <v>101116172</v>
      </c>
      <c r="N198" s="10" t="s">
        <v>127</v>
      </c>
      <c r="O198" s="5" t="s">
        <v>1484</v>
      </c>
      <c r="P198" s="10">
        <v>45387</v>
      </c>
      <c r="Q198" s="10" t="s">
        <v>137</v>
      </c>
      <c r="R198" s="10"/>
      <c r="S198" s="10"/>
      <c r="T198" s="11"/>
      <c r="U198" s="12"/>
      <c r="V198" s="5" t="s">
        <v>1492</v>
      </c>
      <c r="W198" s="5"/>
      <c r="X198" s="10">
        <v>45384</v>
      </c>
      <c r="Y198" s="5">
        <f t="shared" si="0"/>
        <v>4</v>
      </c>
      <c r="Z198" s="10">
        <v>45398</v>
      </c>
      <c r="AA198" s="5">
        <f t="shared" si="1"/>
        <v>12</v>
      </c>
      <c r="AB198" s="5" t="s">
        <v>1493</v>
      </c>
      <c r="AC198" s="13">
        <v>2409.86</v>
      </c>
      <c r="AD198" s="10">
        <v>45421</v>
      </c>
      <c r="AE198" s="12">
        <f t="shared" si="2"/>
        <v>24</v>
      </c>
      <c r="AF198" s="12"/>
      <c r="AG198" s="14">
        <v>4400559587</v>
      </c>
      <c r="AH198" s="14"/>
      <c r="AI198" s="10">
        <v>45425</v>
      </c>
      <c r="AJ198" s="10">
        <v>45425</v>
      </c>
      <c r="AK198" s="10" t="str">
        <f t="shared" si="15"/>
        <v>EN TIEMPO</v>
      </c>
      <c r="AL198" s="15">
        <f t="shared" si="16"/>
        <v>5</v>
      </c>
      <c r="AM198" s="5" t="s">
        <v>1494</v>
      </c>
      <c r="AN198" s="5" t="s">
        <v>1495</v>
      </c>
      <c r="AO198" s="5" t="s">
        <v>1496</v>
      </c>
      <c r="AP198" s="10">
        <v>45429</v>
      </c>
      <c r="AQ198" s="5">
        <f t="shared" ca="1" si="17"/>
        <v>42</v>
      </c>
      <c r="AR198" s="5" t="s">
        <v>143</v>
      </c>
      <c r="AS198" s="5">
        <f t="shared" ca="1" si="18"/>
        <v>662</v>
      </c>
      <c r="AT198" s="5"/>
      <c r="AU198" s="5"/>
      <c r="AV198" s="5"/>
      <c r="AW198" s="5"/>
      <c r="AX198" s="5"/>
      <c r="AY198" s="5"/>
      <c r="AZ198" s="5"/>
      <c r="BA198" s="5"/>
      <c r="BB198" s="5"/>
      <c r="BC198" s="138"/>
    </row>
    <row r="199" spans="1:55" ht="15.75" customHeight="1" x14ac:dyDescent="0.3">
      <c r="A199" s="16">
        <v>264324</v>
      </c>
      <c r="B199" s="17" t="s">
        <v>60</v>
      </c>
      <c r="C199" s="17" t="s">
        <v>1058</v>
      </c>
      <c r="D199" s="5" t="s">
        <v>123</v>
      </c>
      <c r="E199" s="17" t="s">
        <v>189</v>
      </c>
      <c r="F199" s="17" t="s">
        <v>49</v>
      </c>
      <c r="G199" s="17" t="s">
        <v>246</v>
      </c>
      <c r="H199" s="5" t="s">
        <v>1497</v>
      </c>
      <c r="I199" s="5" t="s">
        <v>1498</v>
      </c>
      <c r="J199" s="5" t="s">
        <v>1499</v>
      </c>
      <c r="K199" s="5"/>
      <c r="L199" s="5">
        <v>12000</v>
      </c>
      <c r="M199" s="5">
        <v>100956615</v>
      </c>
      <c r="N199" s="10" t="s">
        <v>127</v>
      </c>
      <c r="O199" s="5" t="s">
        <v>1484</v>
      </c>
      <c r="P199" s="10">
        <v>45387</v>
      </c>
      <c r="Q199" s="10" t="s">
        <v>137</v>
      </c>
      <c r="R199" s="10"/>
      <c r="S199" s="10"/>
      <c r="T199" s="11"/>
      <c r="U199" s="12"/>
      <c r="V199" s="5" t="s">
        <v>1500</v>
      </c>
      <c r="W199" s="5"/>
      <c r="X199" s="10">
        <v>45384</v>
      </c>
      <c r="Y199" s="5">
        <f t="shared" si="0"/>
        <v>4</v>
      </c>
      <c r="Z199" s="10">
        <v>45398</v>
      </c>
      <c r="AA199" s="5">
        <f t="shared" si="1"/>
        <v>12</v>
      </c>
      <c r="AB199" s="5" t="s">
        <v>1501</v>
      </c>
      <c r="AC199" s="13">
        <v>7944.04</v>
      </c>
      <c r="AD199" s="10">
        <v>45404</v>
      </c>
      <c r="AE199" s="12">
        <f t="shared" si="2"/>
        <v>7</v>
      </c>
      <c r="AF199" s="12"/>
      <c r="AG199" s="14">
        <v>4400559565</v>
      </c>
      <c r="AH199" s="14"/>
      <c r="AI199" s="10">
        <v>45469</v>
      </c>
      <c r="AJ199" s="10">
        <v>45470</v>
      </c>
      <c r="AK199" s="10" t="str">
        <f t="shared" si="15"/>
        <v>DEMORA</v>
      </c>
      <c r="AL199" s="15">
        <f t="shared" si="16"/>
        <v>67</v>
      </c>
      <c r="AM199" s="5" t="s">
        <v>1502</v>
      </c>
      <c r="AN199" s="5" t="s">
        <v>1503</v>
      </c>
      <c r="AO199" s="5" t="s">
        <v>1504</v>
      </c>
      <c r="AP199" s="10">
        <v>45471</v>
      </c>
      <c r="AQ199" s="5">
        <f t="shared" ca="1" si="17"/>
        <v>87</v>
      </c>
      <c r="AR199" s="17" t="s">
        <v>143</v>
      </c>
      <c r="AS199" s="17">
        <f t="shared" ca="1" si="18"/>
        <v>662</v>
      </c>
      <c r="AT199" s="5"/>
      <c r="AU199" s="5"/>
      <c r="AV199" s="5"/>
      <c r="AW199" s="5"/>
      <c r="AX199" s="5"/>
      <c r="AY199" s="5"/>
      <c r="AZ199" s="5"/>
      <c r="BA199" s="5"/>
      <c r="BB199" s="5"/>
      <c r="BC199" s="138"/>
    </row>
    <row r="200" spans="1:55" ht="15.75" customHeight="1" x14ac:dyDescent="0.3">
      <c r="A200" s="137">
        <v>264424</v>
      </c>
      <c r="B200" s="5" t="s">
        <v>60</v>
      </c>
      <c r="C200" s="5" t="s">
        <v>1067</v>
      </c>
      <c r="D200" s="5" t="s">
        <v>123</v>
      </c>
      <c r="E200" s="5" t="s">
        <v>124</v>
      </c>
      <c r="F200" s="5" t="s">
        <v>36</v>
      </c>
      <c r="G200" s="5" t="s">
        <v>210</v>
      </c>
      <c r="H200" s="5" t="s">
        <v>960</v>
      </c>
      <c r="I200" s="5">
        <v>6058793</v>
      </c>
      <c r="J200" s="5" t="s">
        <v>1505</v>
      </c>
      <c r="K200" s="5"/>
      <c r="L200" s="5">
        <v>10000</v>
      </c>
      <c r="M200" s="5">
        <v>101074775</v>
      </c>
      <c r="N200" s="10" t="s">
        <v>127</v>
      </c>
      <c r="O200" s="5" t="s">
        <v>1484</v>
      </c>
      <c r="P200" s="10">
        <v>45386</v>
      </c>
      <c r="Q200" s="10" t="s">
        <v>137</v>
      </c>
      <c r="R200" s="10"/>
      <c r="S200" s="10"/>
      <c r="T200" s="11"/>
      <c r="U200" s="12"/>
      <c r="V200" s="5" t="s">
        <v>1506</v>
      </c>
      <c r="W200" s="5"/>
      <c r="X200" s="10">
        <v>45384</v>
      </c>
      <c r="Y200" s="5">
        <f t="shared" si="0"/>
        <v>3</v>
      </c>
      <c r="Z200" s="10">
        <v>45392</v>
      </c>
      <c r="AA200" s="5">
        <f t="shared" si="1"/>
        <v>7</v>
      </c>
      <c r="AB200" s="5" t="s">
        <v>1507</v>
      </c>
      <c r="AC200" s="13">
        <v>1782.32</v>
      </c>
      <c r="AD200" s="10">
        <v>45394</v>
      </c>
      <c r="AE200" s="12">
        <f t="shared" si="2"/>
        <v>3</v>
      </c>
      <c r="AF200" s="12"/>
      <c r="AG200" s="14">
        <v>4400559579</v>
      </c>
      <c r="AH200" s="14"/>
      <c r="AI200" s="10">
        <v>45428</v>
      </c>
      <c r="AJ200" s="10">
        <v>45428</v>
      </c>
      <c r="AK200" s="10" t="str">
        <f t="shared" si="15"/>
        <v>EN TIEMPO</v>
      </c>
      <c r="AL200" s="15">
        <f t="shared" si="16"/>
        <v>35</v>
      </c>
      <c r="AM200" s="5" t="s">
        <v>1508</v>
      </c>
      <c r="AN200" s="5" t="s">
        <v>1509</v>
      </c>
      <c r="AO200" s="5" t="s">
        <v>1510</v>
      </c>
      <c r="AP200" s="10">
        <v>45436</v>
      </c>
      <c r="AQ200" s="5">
        <f t="shared" ca="1" si="17"/>
        <v>45</v>
      </c>
      <c r="AR200" s="5" t="s">
        <v>143</v>
      </c>
      <c r="AS200" s="5">
        <f t="shared" ca="1" si="18"/>
        <v>662</v>
      </c>
      <c r="AT200" s="5"/>
      <c r="AU200" s="5"/>
      <c r="AV200" s="5"/>
      <c r="AW200" s="5"/>
      <c r="AX200" s="5"/>
      <c r="AY200" s="5"/>
      <c r="AZ200" s="5"/>
      <c r="BA200" s="5"/>
      <c r="BB200" s="5"/>
      <c r="BC200" s="138"/>
    </row>
    <row r="201" spans="1:55" ht="15.75" customHeight="1" x14ac:dyDescent="0.3">
      <c r="A201" s="30">
        <v>264524</v>
      </c>
      <c r="B201" s="5" t="s">
        <v>60</v>
      </c>
      <c r="C201" s="5" t="s">
        <v>6</v>
      </c>
      <c r="D201" s="5" t="s">
        <v>123</v>
      </c>
      <c r="E201" s="5" t="s">
        <v>124</v>
      </c>
      <c r="F201" s="5" t="s">
        <v>45</v>
      </c>
      <c r="G201" s="5" t="s">
        <v>210</v>
      </c>
      <c r="H201" s="5" t="s">
        <v>1511</v>
      </c>
      <c r="I201" s="5">
        <v>3630218</v>
      </c>
      <c r="J201" s="5" t="s">
        <v>1512</v>
      </c>
      <c r="K201" s="5"/>
      <c r="L201" s="5">
        <v>16000</v>
      </c>
      <c r="M201" s="5">
        <v>101058427</v>
      </c>
      <c r="N201" s="10" t="s">
        <v>127</v>
      </c>
      <c r="O201" s="5" t="s">
        <v>1484</v>
      </c>
      <c r="P201" s="10">
        <v>45387</v>
      </c>
      <c r="Q201" s="10" t="s">
        <v>137</v>
      </c>
      <c r="R201" s="10"/>
      <c r="S201" s="10"/>
      <c r="T201" s="11"/>
      <c r="U201" s="12"/>
      <c r="V201" s="5" t="s">
        <v>1513</v>
      </c>
      <c r="W201" s="5"/>
      <c r="X201" s="10">
        <v>45384</v>
      </c>
      <c r="Y201" s="5">
        <f t="shared" si="0"/>
        <v>4</v>
      </c>
      <c r="Z201" s="10">
        <v>45398</v>
      </c>
      <c r="AA201" s="5">
        <f t="shared" si="1"/>
        <v>12</v>
      </c>
      <c r="AB201" s="5" t="s">
        <v>1514</v>
      </c>
      <c r="AC201" s="13">
        <v>3278.85</v>
      </c>
      <c r="AD201" s="10">
        <v>45406</v>
      </c>
      <c r="AE201" s="12">
        <f t="shared" si="2"/>
        <v>9</v>
      </c>
      <c r="AF201" s="12"/>
      <c r="AG201" s="14">
        <v>4400559581</v>
      </c>
      <c r="AH201" s="14"/>
      <c r="AI201" s="10">
        <v>45436</v>
      </c>
      <c r="AJ201" s="10">
        <v>45436</v>
      </c>
      <c r="AK201" s="10" t="str">
        <f t="shared" si="15"/>
        <v>EN TIEMPO</v>
      </c>
      <c r="AL201" s="15">
        <f t="shared" si="16"/>
        <v>31</v>
      </c>
      <c r="AM201" s="5" t="s">
        <v>1515</v>
      </c>
      <c r="AN201" s="5" t="s">
        <v>1516</v>
      </c>
      <c r="AO201" s="5" t="s">
        <v>1517</v>
      </c>
      <c r="AP201" s="10">
        <v>45456</v>
      </c>
      <c r="AQ201" s="5">
        <f t="shared" ca="1" si="17"/>
        <v>53</v>
      </c>
      <c r="AR201" s="5" t="s">
        <v>143</v>
      </c>
      <c r="AS201" s="5">
        <f t="shared" ca="1" si="18"/>
        <v>662</v>
      </c>
      <c r="AT201" s="5"/>
      <c r="AU201" s="5"/>
      <c r="AV201" s="5"/>
      <c r="AW201" s="5"/>
      <c r="AX201" s="5"/>
      <c r="AY201" s="5"/>
      <c r="AZ201" s="5"/>
      <c r="BA201" s="5"/>
      <c r="BB201" s="5"/>
      <c r="BC201" s="138"/>
    </row>
    <row r="202" spans="1:55" ht="15.75" customHeight="1" x14ac:dyDescent="0.3">
      <c r="A202" s="137">
        <v>264624</v>
      </c>
      <c r="B202" s="5" t="s">
        <v>60</v>
      </c>
      <c r="C202" s="5" t="s">
        <v>6</v>
      </c>
      <c r="D202" s="5" t="s">
        <v>123</v>
      </c>
      <c r="E202" s="5" t="s">
        <v>189</v>
      </c>
      <c r="F202" s="120" t="s">
        <v>44</v>
      </c>
      <c r="G202" s="5" t="s">
        <v>210</v>
      </c>
      <c r="H202" s="5" t="s">
        <v>781</v>
      </c>
      <c r="I202" s="5" t="s">
        <v>1519</v>
      </c>
      <c r="J202" s="5" t="s">
        <v>1520</v>
      </c>
      <c r="K202" s="5"/>
      <c r="L202" s="5">
        <v>12000</v>
      </c>
      <c r="M202" s="5">
        <v>101062541</v>
      </c>
      <c r="N202" s="10" t="s">
        <v>127</v>
      </c>
      <c r="O202" s="5" t="s">
        <v>1521</v>
      </c>
      <c r="P202" s="10">
        <v>45394</v>
      </c>
      <c r="Q202" s="10" t="s">
        <v>137</v>
      </c>
      <c r="R202" s="10"/>
      <c r="S202" s="10"/>
      <c r="T202" s="11"/>
      <c r="U202" s="12"/>
      <c r="V202" s="5" t="s">
        <v>1522</v>
      </c>
      <c r="W202" s="5"/>
      <c r="X202" s="10">
        <v>45392</v>
      </c>
      <c r="Y202" s="5">
        <f t="shared" si="0"/>
        <v>3</v>
      </c>
      <c r="Z202" s="10">
        <v>45400</v>
      </c>
      <c r="AA202" s="5">
        <f t="shared" si="1"/>
        <v>7</v>
      </c>
      <c r="AB202" s="5" t="s">
        <v>1523</v>
      </c>
      <c r="AC202" s="13">
        <v>4497.3100000000004</v>
      </c>
      <c r="AD202" s="10">
        <v>45404</v>
      </c>
      <c r="AE202" s="12">
        <f t="shared" si="2"/>
        <v>5</v>
      </c>
      <c r="AF202" s="12"/>
      <c r="AG202" s="14">
        <v>4400560478</v>
      </c>
      <c r="AH202" s="14"/>
      <c r="AI202" s="10">
        <v>45434</v>
      </c>
      <c r="AJ202" s="10">
        <v>45434</v>
      </c>
      <c r="AK202" s="10" t="str">
        <f t="shared" si="15"/>
        <v>EN TIEMPO</v>
      </c>
      <c r="AL202" s="15">
        <f t="shared" si="16"/>
        <v>31</v>
      </c>
      <c r="AM202" s="5" t="s">
        <v>1524</v>
      </c>
      <c r="AN202" s="5" t="s">
        <v>1525</v>
      </c>
      <c r="AO202" s="5" t="s">
        <v>1526</v>
      </c>
      <c r="AP202" s="10">
        <v>45439</v>
      </c>
      <c r="AQ202" s="5">
        <f t="shared" ca="1" si="17"/>
        <v>43</v>
      </c>
      <c r="AR202" s="5" t="s">
        <v>143</v>
      </c>
      <c r="AS202" s="5">
        <f t="shared" ca="1" si="18"/>
        <v>654</v>
      </c>
      <c r="AT202" s="5" t="s">
        <v>824</v>
      </c>
      <c r="AU202" s="5"/>
      <c r="AV202" s="5"/>
      <c r="AW202" s="5"/>
      <c r="AX202" s="5"/>
      <c r="AY202" s="5"/>
      <c r="AZ202" s="5"/>
      <c r="BA202" s="5"/>
      <c r="BB202" s="5"/>
      <c r="BC202" s="138"/>
    </row>
    <row r="203" spans="1:55" ht="15.75" customHeight="1" x14ac:dyDescent="0.3">
      <c r="A203" s="137">
        <v>264724</v>
      </c>
      <c r="B203" s="5" t="s">
        <v>60</v>
      </c>
      <c r="C203" s="5" t="s">
        <v>6</v>
      </c>
      <c r="D203" s="5" t="s">
        <v>123</v>
      </c>
      <c r="E203" s="5" t="s">
        <v>189</v>
      </c>
      <c r="F203" s="120" t="s">
        <v>44</v>
      </c>
      <c r="G203" s="5" t="s">
        <v>246</v>
      </c>
      <c r="H203" s="5" t="s">
        <v>781</v>
      </c>
      <c r="I203" s="5" t="s">
        <v>1519</v>
      </c>
      <c r="J203" s="5" t="s">
        <v>1527</v>
      </c>
      <c r="K203" s="5"/>
      <c r="L203" s="5">
        <v>12000</v>
      </c>
      <c r="M203" s="5">
        <v>101062540</v>
      </c>
      <c r="N203" s="10" t="s">
        <v>127</v>
      </c>
      <c r="O203" s="5" t="s">
        <v>1521</v>
      </c>
      <c r="P203" s="10">
        <v>45394</v>
      </c>
      <c r="Q203" s="10" t="s">
        <v>137</v>
      </c>
      <c r="R203" s="10"/>
      <c r="S203" s="10"/>
      <c r="T203" s="11"/>
      <c r="U203" s="12"/>
      <c r="V203" s="5" t="s">
        <v>1528</v>
      </c>
      <c r="W203" s="5"/>
      <c r="X203" s="10">
        <v>45392</v>
      </c>
      <c r="Y203" s="5">
        <f t="shared" si="0"/>
        <v>3</v>
      </c>
      <c r="Z203" s="10">
        <v>45400</v>
      </c>
      <c r="AA203" s="5">
        <f t="shared" si="1"/>
        <v>7</v>
      </c>
      <c r="AB203" s="5" t="s">
        <v>1529</v>
      </c>
      <c r="AC203" s="13">
        <v>4497.3100000000004</v>
      </c>
      <c r="AD203" s="10">
        <v>45404</v>
      </c>
      <c r="AE203" s="12">
        <f t="shared" si="2"/>
        <v>5</v>
      </c>
      <c r="AF203" s="12"/>
      <c r="AG203" s="14">
        <v>4400560476</v>
      </c>
      <c r="AH203" s="14"/>
      <c r="AI203" s="10">
        <v>45434</v>
      </c>
      <c r="AJ203" s="10">
        <v>45434</v>
      </c>
      <c r="AK203" s="10" t="str">
        <f t="shared" si="15"/>
        <v>EN TIEMPO</v>
      </c>
      <c r="AL203" s="15">
        <f t="shared" si="16"/>
        <v>31</v>
      </c>
      <c r="AM203" s="5" t="s">
        <v>1530</v>
      </c>
      <c r="AN203" s="5" t="s">
        <v>1531</v>
      </c>
      <c r="AO203" s="5" t="s">
        <v>1532</v>
      </c>
      <c r="AP203" s="10">
        <v>45439</v>
      </c>
      <c r="AQ203" s="5">
        <f t="shared" ca="1" si="17"/>
        <v>43</v>
      </c>
      <c r="AR203" s="5" t="s">
        <v>143</v>
      </c>
      <c r="AS203" s="5">
        <f t="shared" ca="1" si="18"/>
        <v>654</v>
      </c>
      <c r="AT203" s="5" t="s">
        <v>824</v>
      </c>
      <c r="AU203" s="5"/>
      <c r="AV203" s="5"/>
      <c r="AW203" s="5"/>
      <c r="AX203" s="5"/>
      <c r="AY203" s="5"/>
      <c r="AZ203" s="5"/>
      <c r="BA203" s="5"/>
      <c r="BB203" s="5"/>
      <c r="BC203" s="138"/>
    </row>
    <row r="204" spans="1:55" ht="15.75" customHeight="1" x14ac:dyDescent="0.3">
      <c r="A204" s="16">
        <v>264824</v>
      </c>
      <c r="B204" s="17" t="s">
        <v>60</v>
      </c>
      <c r="C204" s="17" t="s">
        <v>340</v>
      </c>
      <c r="D204" s="5" t="s">
        <v>123</v>
      </c>
      <c r="E204" s="17" t="s">
        <v>124</v>
      </c>
      <c r="F204" s="17" t="s">
        <v>42</v>
      </c>
      <c r="G204" s="17" t="s">
        <v>246</v>
      </c>
      <c r="H204" s="5" t="s">
        <v>237</v>
      </c>
      <c r="I204" s="5" t="s">
        <v>342</v>
      </c>
      <c r="J204" s="5" t="s">
        <v>1533</v>
      </c>
      <c r="K204" s="5"/>
      <c r="L204" s="5">
        <v>8000</v>
      </c>
      <c r="M204" s="5">
        <v>101042878</v>
      </c>
      <c r="N204" s="10" t="s">
        <v>127</v>
      </c>
      <c r="O204" s="5" t="s">
        <v>1521</v>
      </c>
      <c r="P204" s="10">
        <v>45394</v>
      </c>
      <c r="Q204" s="10" t="s">
        <v>137</v>
      </c>
      <c r="R204" s="10"/>
      <c r="S204" s="10"/>
      <c r="T204" s="11"/>
      <c r="U204" s="12"/>
      <c r="V204" s="5" t="s">
        <v>1534</v>
      </c>
      <c r="W204" s="5"/>
      <c r="X204" s="10">
        <v>45392</v>
      </c>
      <c r="Y204" s="5">
        <f t="shared" si="0"/>
        <v>3</v>
      </c>
      <c r="Z204" s="10">
        <v>45400</v>
      </c>
      <c r="AA204" s="5">
        <f t="shared" si="1"/>
        <v>7</v>
      </c>
      <c r="AB204" s="5" t="s">
        <v>1535</v>
      </c>
      <c r="AC204" s="13">
        <v>6775.22</v>
      </c>
      <c r="AD204" s="10">
        <v>45404</v>
      </c>
      <c r="AE204" s="12">
        <f t="shared" si="2"/>
        <v>5</v>
      </c>
      <c r="AF204" s="12"/>
      <c r="AG204" s="14">
        <v>4400560462</v>
      </c>
      <c r="AH204" s="14"/>
      <c r="AI204" s="10">
        <v>45469</v>
      </c>
      <c r="AJ204" s="10">
        <v>45470</v>
      </c>
      <c r="AK204" s="10" t="str">
        <f t="shared" si="15"/>
        <v>DEMORA</v>
      </c>
      <c r="AL204" s="15">
        <f t="shared" si="16"/>
        <v>67</v>
      </c>
      <c r="AM204" s="5" t="s">
        <v>1536</v>
      </c>
      <c r="AN204" s="5" t="s">
        <v>1537</v>
      </c>
      <c r="AO204" s="5" t="s">
        <v>1538</v>
      </c>
      <c r="AP204" s="10">
        <v>45471</v>
      </c>
      <c r="AQ204" s="5">
        <f t="shared" ca="1" si="17"/>
        <v>79</v>
      </c>
      <c r="AR204" s="17" t="s">
        <v>143</v>
      </c>
      <c r="AS204" s="17">
        <f t="shared" ca="1" si="18"/>
        <v>654</v>
      </c>
      <c r="AT204" s="5"/>
      <c r="AU204" s="5"/>
      <c r="AV204" s="5"/>
      <c r="AW204" s="5"/>
      <c r="AX204" s="5"/>
      <c r="AY204" s="5"/>
      <c r="AZ204" s="5"/>
      <c r="BA204" s="5"/>
      <c r="BB204" s="5"/>
      <c r="BC204" s="138"/>
    </row>
    <row r="205" spans="1:55" ht="15.75" customHeight="1" x14ac:dyDescent="0.3">
      <c r="A205" s="16">
        <v>264924</v>
      </c>
      <c r="B205" s="5" t="s">
        <v>60</v>
      </c>
      <c r="C205" s="5" t="s">
        <v>1539</v>
      </c>
      <c r="D205" s="5" t="s">
        <v>127</v>
      </c>
      <c r="E205" s="5" t="s">
        <v>124</v>
      </c>
      <c r="F205" s="5" t="s">
        <v>40</v>
      </c>
      <c r="G205" s="5" t="s">
        <v>246</v>
      </c>
      <c r="H205" s="5" t="s">
        <v>1540</v>
      </c>
      <c r="I205" s="5">
        <v>3581398</v>
      </c>
      <c r="J205" s="5" t="s">
        <v>1541</v>
      </c>
      <c r="K205" s="5"/>
      <c r="L205" s="5">
        <v>22000</v>
      </c>
      <c r="M205" s="5">
        <v>101070406</v>
      </c>
      <c r="N205" s="10" t="s">
        <v>127</v>
      </c>
      <c r="O205" s="5" t="s">
        <v>1521</v>
      </c>
      <c r="P205" s="10">
        <v>45401</v>
      </c>
      <c r="Q205" s="10" t="s">
        <v>137</v>
      </c>
      <c r="R205" s="10"/>
      <c r="S205" s="10"/>
      <c r="T205" s="11"/>
      <c r="U205" s="12"/>
      <c r="V205" s="5" t="s">
        <v>1542</v>
      </c>
      <c r="W205" s="5"/>
      <c r="X205" s="10">
        <v>45392</v>
      </c>
      <c r="Y205" s="5">
        <f t="shared" si="0"/>
        <v>10</v>
      </c>
      <c r="Z205" s="10">
        <v>45401</v>
      </c>
      <c r="AA205" s="5">
        <f t="shared" si="1"/>
        <v>1</v>
      </c>
      <c r="AB205" s="5" t="s">
        <v>1543</v>
      </c>
      <c r="AC205" s="13">
        <v>9808.42</v>
      </c>
      <c r="AD205" s="10">
        <v>45401</v>
      </c>
      <c r="AE205" s="12">
        <f t="shared" si="2"/>
        <v>1</v>
      </c>
      <c r="AF205" s="12"/>
      <c r="AG205" s="14">
        <v>4400560475</v>
      </c>
      <c r="AH205" s="14"/>
      <c r="AI205" s="10">
        <v>45420</v>
      </c>
      <c r="AJ205" s="10">
        <v>45420</v>
      </c>
      <c r="AK205" s="10" t="str">
        <f t="shared" si="15"/>
        <v>EN TIEMPO</v>
      </c>
      <c r="AL205" s="15">
        <f t="shared" si="16"/>
        <v>20</v>
      </c>
      <c r="AM205" s="5" t="s">
        <v>1544</v>
      </c>
      <c r="AN205" s="5" t="s">
        <v>1545</v>
      </c>
      <c r="AO205" s="5" t="s">
        <v>1546</v>
      </c>
      <c r="AP205" s="10">
        <v>45422</v>
      </c>
      <c r="AQ205" s="5">
        <f t="shared" ca="1" si="17"/>
        <v>29</v>
      </c>
      <c r="AR205" s="5" t="s">
        <v>143</v>
      </c>
      <c r="AS205" s="5">
        <f t="shared" ca="1" si="18"/>
        <v>654</v>
      </c>
      <c r="AT205" s="5"/>
      <c r="AU205" s="5"/>
      <c r="AV205" s="5"/>
      <c r="AW205" s="5"/>
      <c r="AX205" s="5"/>
      <c r="AY205" s="5"/>
      <c r="AZ205" s="5"/>
      <c r="BA205" s="5"/>
      <c r="BB205" s="5"/>
      <c r="BC205" s="138"/>
    </row>
    <row r="206" spans="1:55" ht="15.75" customHeight="1" x14ac:dyDescent="0.3">
      <c r="A206" s="30">
        <v>265024</v>
      </c>
      <c r="B206" s="5" t="s">
        <v>60</v>
      </c>
      <c r="C206" s="5" t="s">
        <v>340</v>
      </c>
      <c r="D206" s="5" t="s">
        <v>123</v>
      </c>
      <c r="E206" s="5" t="s">
        <v>124</v>
      </c>
      <c r="F206" s="5" t="s">
        <v>42</v>
      </c>
      <c r="G206" s="5" t="s">
        <v>210</v>
      </c>
      <c r="H206" s="5" t="s">
        <v>237</v>
      </c>
      <c r="I206" s="5" t="s">
        <v>342</v>
      </c>
      <c r="J206" s="5" t="s">
        <v>1547</v>
      </c>
      <c r="K206" s="5"/>
      <c r="L206" s="5">
        <v>8000</v>
      </c>
      <c r="M206" s="5">
        <v>101034522</v>
      </c>
      <c r="N206" s="10" t="s">
        <v>127</v>
      </c>
      <c r="O206" s="5" t="s">
        <v>1521</v>
      </c>
      <c r="P206" s="10">
        <v>45394</v>
      </c>
      <c r="Q206" s="10" t="s">
        <v>137</v>
      </c>
      <c r="R206" s="10"/>
      <c r="S206" s="10"/>
      <c r="T206" s="11"/>
      <c r="U206" s="12"/>
      <c r="V206" s="5" t="s">
        <v>1548</v>
      </c>
      <c r="W206" s="5"/>
      <c r="X206" s="10">
        <v>45392</v>
      </c>
      <c r="Y206" s="5">
        <f t="shared" si="0"/>
        <v>3</v>
      </c>
      <c r="Z206" s="10">
        <v>45400</v>
      </c>
      <c r="AA206" s="5">
        <f t="shared" si="1"/>
        <v>7</v>
      </c>
      <c r="AB206" s="5" t="s">
        <v>1549</v>
      </c>
      <c r="AC206" s="13">
        <v>5125.22</v>
      </c>
      <c r="AD206" s="10">
        <v>45404</v>
      </c>
      <c r="AE206" s="12">
        <f t="shared" si="2"/>
        <v>5</v>
      </c>
      <c r="AF206" s="12"/>
      <c r="AG206" s="14">
        <v>4400560464</v>
      </c>
      <c r="AH206" s="14"/>
      <c r="AI206" s="10">
        <v>45436</v>
      </c>
      <c r="AJ206" s="10">
        <v>45436</v>
      </c>
      <c r="AK206" s="10" t="str">
        <f t="shared" si="15"/>
        <v>EN TIEMPO</v>
      </c>
      <c r="AL206" s="15">
        <f t="shared" si="16"/>
        <v>33</v>
      </c>
      <c r="AM206" s="5" t="s">
        <v>1550</v>
      </c>
      <c r="AN206" s="5" t="s">
        <v>1551</v>
      </c>
      <c r="AO206" s="5" t="s">
        <v>1552</v>
      </c>
      <c r="AP206" s="10">
        <v>45456</v>
      </c>
      <c r="AQ206" s="5">
        <f t="shared" ca="1" si="17"/>
        <v>45</v>
      </c>
      <c r="AR206" s="5" t="s">
        <v>143</v>
      </c>
      <c r="AS206" s="5">
        <f t="shared" ca="1" si="18"/>
        <v>654</v>
      </c>
      <c r="AT206" s="5"/>
      <c r="AU206" s="5"/>
      <c r="AV206" s="5"/>
      <c r="AW206" s="5"/>
      <c r="AX206" s="5"/>
      <c r="AY206" s="5"/>
      <c r="AZ206" s="5"/>
      <c r="BA206" s="5"/>
      <c r="BB206" s="5"/>
      <c r="BC206" s="138"/>
    </row>
    <row r="207" spans="1:55" ht="15.75" customHeight="1" x14ac:dyDescent="0.3">
      <c r="A207" s="16">
        <v>265124</v>
      </c>
      <c r="B207" s="5" t="s">
        <v>60</v>
      </c>
      <c r="C207" s="5" t="s">
        <v>1553</v>
      </c>
      <c r="D207" s="5" t="s">
        <v>127</v>
      </c>
      <c r="E207" s="5" t="s">
        <v>124</v>
      </c>
      <c r="F207" s="5" t="s">
        <v>40</v>
      </c>
      <c r="G207" s="5" t="s">
        <v>246</v>
      </c>
      <c r="H207" s="5" t="s">
        <v>1540</v>
      </c>
      <c r="I207" s="5">
        <v>2000885</v>
      </c>
      <c r="J207" s="5" t="s">
        <v>1554</v>
      </c>
      <c r="K207" s="5"/>
      <c r="L207" s="5">
        <v>22000</v>
      </c>
      <c r="M207" s="5">
        <v>101070405</v>
      </c>
      <c r="N207" s="10" t="s">
        <v>127</v>
      </c>
      <c r="O207" s="5" t="s">
        <v>1521</v>
      </c>
      <c r="P207" s="10">
        <v>45401</v>
      </c>
      <c r="Q207" s="10" t="s">
        <v>137</v>
      </c>
      <c r="R207" s="10"/>
      <c r="S207" s="10"/>
      <c r="T207" s="11"/>
      <c r="U207" s="12"/>
      <c r="V207" s="5" t="s">
        <v>1555</v>
      </c>
      <c r="W207" s="5"/>
      <c r="X207" s="10">
        <v>45392</v>
      </c>
      <c r="Y207" s="5">
        <f t="shared" si="0"/>
        <v>10</v>
      </c>
      <c r="Z207" s="10">
        <v>45401</v>
      </c>
      <c r="AA207" s="5">
        <f t="shared" si="1"/>
        <v>1</v>
      </c>
      <c r="AB207" s="5" t="s">
        <v>1556</v>
      </c>
      <c r="AC207" s="13">
        <v>9808.42</v>
      </c>
      <c r="AD207" s="10">
        <v>45404</v>
      </c>
      <c r="AE207" s="12">
        <f t="shared" si="2"/>
        <v>4</v>
      </c>
      <c r="AF207" s="12"/>
      <c r="AG207" s="14">
        <v>4400560467</v>
      </c>
      <c r="AH207" s="14"/>
      <c r="AI207" s="10">
        <v>45420</v>
      </c>
      <c r="AJ207" s="10">
        <v>45420</v>
      </c>
      <c r="AK207" s="10" t="str">
        <f t="shared" si="15"/>
        <v>EN TIEMPO</v>
      </c>
      <c r="AL207" s="15">
        <f t="shared" si="16"/>
        <v>17</v>
      </c>
      <c r="AM207" s="5" t="s">
        <v>1557</v>
      </c>
      <c r="AN207" s="5" t="s">
        <v>1558</v>
      </c>
      <c r="AO207" s="5" t="s">
        <v>1559</v>
      </c>
      <c r="AP207" s="10">
        <v>45422</v>
      </c>
      <c r="AQ207" s="5">
        <f t="shared" ca="1" si="17"/>
        <v>29</v>
      </c>
      <c r="AR207" s="5" t="s">
        <v>143</v>
      </c>
      <c r="AS207" s="5">
        <f t="shared" ca="1" si="18"/>
        <v>654</v>
      </c>
      <c r="AT207" s="5"/>
      <c r="AU207" s="5"/>
      <c r="AV207" s="5"/>
      <c r="AW207" s="5"/>
      <c r="AX207" s="5"/>
      <c r="AY207" s="5"/>
      <c r="AZ207" s="5"/>
      <c r="BA207" s="5"/>
      <c r="BB207" s="5"/>
      <c r="BC207" s="138"/>
    </row>
    <row r="208" spans="1:55" ht="15.75" customHeight="1" x14ac:dyDescent="0.3">
      <c r="A208" s="137">
        <v>265224</v>
      </c>
      <c r="B208" s="5" t="s">
        <v>60</v>
      </c>
      <c r="C208" s="5" t="s">
        <v>144</v>
      </c>
      <c r="D208" s="5" t="s">
        <v>123</v>
      </c>
      <c r="E208" s="5" t="s">
        <v>124</v>
      </c>
      <c r="F208" s="5" t="s">
        <v>40</v>
      </c>
      <c r="G208" s="5" t="s">
        <v>1560</v>
      </c>
      <c r="H208" s="5" t="s">
        <v>765</v>
      </c>
      <c r="I208" s="5" t="s">
        <v>1304</v>
      </c>
      <c r="J208" s="5" t="s">
        <v>1561</v>
      </c>
      <c r="K208" s="5"/>
      <c r="L208" s="5">
        <v>9000</v>
      </c>
      <c r="M208" s="5">
        <v>101134363</v>
      </c>
      <c r="N208" s="10" t="s">
        <v>127</v>
      </c>
      <c r="O208" s="5" t="s">
        <v>1521</v>
      </c>
      <c r="P208" s="10">
        <v>45394</v>
      </c>
      <c r="Q208" s="10" t="s">
        <v>137</v>
      </c>
      <c r="R208" s="10"/>
      <c r="S208" s="10"/>
      <c r="T208" s="11"/>
      <c r="U208" s="12"/>
      <c r="V208" s="5" t="s">
        <v>1562</v>
      </c>
      <c r="W208" s="5"/>
      <c r="X208" s="10">
        <v>45392</v>
      </c>
      <c r="Y208" s="5">
        <f t="shared" si="0"/>
        <v>3</v>
      </c>
      <c r="Z208" s="10">
        <v>45400</v>
      </c>
      <c r="AA208" s="5">
        <f t="shared" si="1"/>
        <v>7</v>
      </c>
      <c r="AB208" s="5" t="s">
        <v>1563</v>
      </c>
      <c r="AC208" s="13">
        <v>2409.86</v>
      </c>
      <c r="AD208" s="10">
        <v>45406</v>
      </c>
      <c r="AE208" s="12">
        <f t="shared" si="2"/>
        <v>7</v>
      </c>
      <c r="AF208" s="12"/>
      <c r="AG208" s="14">
        <v>4400560470</v>
      </c>
      <c r="AH208" s="14"/>
      <c r="AI208" s="10">
        <v>45428</v>
      </c>
      <c r="AJ208" s="10">
        <v>45428</v>
      </c>
      <c r="AK208" s="10" t="str">
        <f t="shared" si="15"/>
        <v>EN TIEMPO</v>
      </c>
      <c r="AL208" s="15">
        <f t="shared" si="16"/>
        <v>23</v>
      </c>
      <c r="AM208" s="5" t="s">
        <v>1564</v>
      </c>
      <c r="AN208" s="5" t="s">
        <v>1565</v>
      </c>
      <c r="AO208" s="5" t="s">
        <v>1566</v>
      </c>
      <c r="AP208" s="10">
        <v>45439</v>
      </c>
      <c r="AQ208" s="5">
        <f t="shared" ca="1" si="17"/>
        <v>37</v>
      </c>
      <c r="AR208" s="5" t="s">
        <v>143</v>
      </c>
      <c r="AS208" s="5">
        <f t="shared" ca="1" si="18"/>
        <v>654</v>
      </c>
      <c r="AT208" s="5"/>
      <c r="AU208" s="5"/>
      <c r="AV208" s="5"/>
      <c r="AW208" s="5"/>
      <c r="AX208" s="5"/>
      <c r="AY208" s="5"/>
      <c r="AZ208" s="5"/>
      <c r="BA208" s="5"/>
      <c r="BB208" s="5"/>
      <c r="BC208" s="138"/>
    </row>
    <row r="209" spans="1:55" ht="15.75" customHeight="1" x14ac:dyDescent="0.3">
      <c r="A209" s="137">
        <v>265324</v>
      </c>
      <c r="B209" s="5" t="s">
        <v>60</v>
      </c>
      <c r="C209" s="5" t="s">
        <v>144</v>
      </c>
      <c r="D209" s="5" t="s">
        <v>123</v>
      </c>
      <c r="E209" s="5" t="s">
        <v>124</v>
      </c>
      <c r="F209" s="5" t="s">
        <v>40</v>
      </c>
      <c r="G209" s="5" t="s">
        <v>1560</v>
      </c>
      <c r="H209" s="5" t="s">
        <v>648</v>
      </c>
      <c r="I209" s="5" t="s">
        <v>1304</v>
      </c>
      <c r="J209" s="5" t="s">
        <v>1567</v>
      </c>
      <c r="K209" s="5"/>
      <c r="L209" s="5">
        <v>9000</v>
      </c>
      <c r="M209" s="5">
        <v>101134363</v>
      </c>
      <c r="N209" s="10" t="s">
        <v>127</v>
      </c>
      <c r="O209" s="5" t="s">
        <v>1521</v>
      </c>
      <c r="P209" s="10">
        <v>45394</v>
      </c>
      <c r="Q209" s="10" t="s">
        <v>137</v>
      </c>
      <c r="R209" s="10"/>
      <c r="S209" s="10"/>
      <c r="T209" s="11"/>
      <c r="U209" s="12"/>
      <c r="V209" s="5" t="s">
        <v>1568</v>
      </c>
      <c r="W209" s="5"/>
      <c r="X209" s="10">
        <v>45392</v>
      </c>
      <c r="Y209" s="5">
        <f t="shared" si="0"/>
        <v>3</v>
      </c>
      <c r="Z209" s="10">
        <v>45400</v>
      </c>
      <c r="AA209" s="5">
        <f t="shared" si="1"/>
        <v>7</v>
      </c>
      <c r="AB209" s="5" t="s">
        <v>1569</v>
      </c>
      <c r="AC209" s="13">
        <v>2409.86</v>
      </c>
      <c r="AD209" s="10">
        <v>45406</v>
      </c>
      <c r="AE209" s="12">
        <f t="shared" si="2"/>
        <v>7</v>
      </c>
      <c r="AF209" s="12"/>
      <c r="AG209" s="14">
        <v>4400560474</v>
      </c>
      <c r="AH209" s="14"/>
      <c r="AI209" s="10">
        <v>45428</v>
      </c>
      <c r="AJ209" s="10">
        <v>45428</v>
      </c>
      <c r="AK209" s="10" t="str">
        <f t="shared" si="15"/>
        <v>EN TIEMPO</v>
      </c>
      <c r="AL209" s="15">
        <f t="shared" si="16"/>
        <v>23</v>
      </c>
      <c r="AM209" s="5" t="s">
        <v>1570</v>
      </c>
      <c r="AN209" s="5" t="s">
        <v>1571</v>
      </c>
      <c r="AO209" s="5" t="s">
        <v>1572</v>
      </c>
      <c r="AP209" s="10">
        <v>45439</v>
      </c>
      <c r="AQ209" s="5">
        <f t="shared" ca="1" si="17"/>
        <v>37</v>
      </c>
      <c r="AR209" s="5" t="s">
        <v>143</v>
      </c>
      <c r="AS209" s="5">
        <f t="shared" ca="1" si="18"/>
        <v>654</v>
      </c>
      <c r="AT209" s="5"/>
      <c r="AU209" s="5"/>
      <c r="AV209" s="5"/>
      <c r="AW209" s="5"/>
      <c r="AX209" s="5"/>
      <c r="AY209" s="5"/>
      <c r="AZ209" s="5"/>
      <c r="BA209" s="5"/>
      <c r="BB209" s="5"/>
      <c r="BC209" s="138"/>
    </row>
    <row r="210" spans="1:55" ht="15.75" customHeight="1" x14ac:dyDescent="0.3">
      <c r="A210" s="16">
        <v>265424</v>
      </c>
      <c r="B210" s="17" t="s">
        <v>60</v>
      </c>
      <c r="C210" s="17" t="s">
        <v>541</v>
      </c>
      <c r="D210" s="5" t="s">
        <v>123</v>
      </c>
      <c r="E210" s="17" t="s">
        <v>124</v>
      </c>
      <c r="F210" s="17" t="s">
        <v>35</v>
      </c>
      <c r="G210" s="17"/>
      <c r="H210" s="19" t="s">
        <v>517</v>
      </c>
      <c r="I210" s="17" t="s">
        <v>542</v>
      </c>
      <c r="J210" s="17" t="s">
        <v>1573</v>
      </c>
      <c r="K210" s="5"/>
      <c r="L210" s="5">
        <v>18000</v>
      </c>
      <c r="M210" s="17">
        <v>101135982</v>
      </c>
      <c r="N210" s="10" t="s">
        <v>127</v>
      </c>
      <c r="O210" s="5" t="s">
        <v>1521</v>
      </c>
      <c r="P210" s="10">
        <v>45394</v>
      </c>
      <c r="Q210" s="10" t="s">
        <v>137</v>
      </c>
      <c r="R210" s="10"/>
      <c r="S210" s="10"/>
      <c r="T210" s="11"/>
      <c r="U210" s="12"/>
      <c r="V210" s="5" t="s">
        <v>1574</v>
      </c>
      <c r="W210" s="5"/>
      <c r="X210" s="10">
        <v>45392</v>
      </c>
      <c r="Y210" s="5">
        <f t="shared" si="0"/>
        <v>3</v>
      </c>
      <c r="Z210" s="10">
        <v>45400</v>
      </c>
      <c r="AA210" s="5">
        <f t="shared" si="1"/>
        <v>7</v>
      </c>
      <c r="AB210" s="5" t="s">
        <v>1575</v>
      </c>
      <c r="AC210" s="13">
        <v>3108.61</v>
      </c>
      <c r="AD210" s="10">
        <v>45404</v>
      </c>
      <c r="AE210" s="12">
        <f t="shared" si="2"/>
        <v>5</v>
      </c>
      <c r="AF210" s="12"/>
      <c r="AG210" s="14">
        <v>4400560463</v>
      </c>
      <c r="AH210" s="14"/>
      <c r="AI210" s="10">
        <v>45457</v>
      </c>
      <c r="AJ210" s="10">
        <v>45467</v>
      </c>
      <c r="AK210" s="10" t="str">
        <f t="shared" si="15"/>
        <v>DEMORA</v>
      </c>
      <c r="AL210" s="15">
        <f t="shared" si="16"/>
        <v>64</v>
      </c>
      <c r="AM210" s="5" t="s">
        <v>1576</v>
      </c>
      <c r="AN210" s="5" t="s">
        <v>1577</v>
      </c>
      <c r="AO210" s="5" t="s">
        <v>1578</v>
      </c>
      <c r="AP210" s="10">
        <v>45471</v>
      </c>
      <c r="AQ210" s="5">
        <f t="shared" ref="AQ210:AQ273" ca="1" si="19">IF(AJ210="",TODAY()-X210+1,AJ210-X210+1)</f>
        <v>76</v>
      </c>
      <c r="AR210" s="17" t="s">
        <v>143</v>
      </c>
      <c r="AS210" s="17">
        <f t="shared" ca="1" si="18"/>
        <v>654</v>
      </c>
      <c r="AT210" s="5"/>
      <c r="AU210" s="5"/>
      <c r="AV210" s="5"/>
      <c r="AW210" s="5"/>
      <c r="AX210" s="5"/>
      <c r="AY210" s="5"/>
      <c r="AZ210" s="5"/>
      <c r="BA210" s="5"/>
      <c r="BB210" s="5"/>
      <c r="BC210" s="138"/>
    </row>
    <row r="211" spans="1:55" ht="15.75" customHeight="1" x14ac:dyDescent="0.3">
      <c r="A211" s="30">
        <v>265524</v>
      </c>
      <c r="B211" s="5" t="s">
        <v>60</v>
      </c>
      <c r="C211" s="5" t="s">
        <v>340</v>
      </c>
      <c r="D211" s="5" t="s">
        <v>123</v>
      </c>
      <c r="E211" s="5" t="s">
        <v>124</v>
      </c>
      <c r="F211" s="5" t="s">
        <v>48</v>
      </c>
      <c r="G211" s="5" t="s">
        <v>210</v>
      </c>
      <c r="H211" s="5" t="s">
        <v>1579</v>
      </c>
      <c r="I211" s="5" t="s">
        <v>952</v>
      </c>
      <c r="J211" s="5" t="s">
        <v>1580</v>
      </c>
      <c r="K211" s="5"/>
      <c r="L211" s="5">
        <v>8000</v>
      </c>
      <c r="M211" s="5">
        <v>101074693</v>
      </c>
      <c r="N211" s="10" t="s">
        <v>127</v>
      </c>
      <c r="O211" s="5" t="s">
        <v>1521</v>
      </c>
      <c r="P211" s="10">
        <v>45397</v>
      </c>
      <c r="Q211" s="10" t="s">
        <v>137</v>
      </c>
      <c r="R211" s="10"/>
      <c r="S211" s="10"/>
      <c r="T211" s="11"/>
      <c r="U211" s="12"/>
      <c r="V211" s="5" t="s">
        <v>1581</v>
      </c>
      <c r="W211" s="5"/>
      <c r="X211" s="10">
        <v>45392</v>
      </c>
      <c r="Y211" s="5">
        <f t="shared" si="0"/>
        <v>6</v>
      </c>
      <c r="Z211" s="10">
        <v>45400</v>
      </c>
      <c r="AA211" s="5">
        <f t="shared" si="1"/>
        <v>4</v>
      </c>
      <c r="AB211" s="5" t="s">
        <v>1582</v>
      </c>
      <c r="AC211" s="13">
        <v>5908.48</v>
      </c>
      <c r="AD211" s="10">
        <v>45404</v>
      </c>
      <c r="AE211" s="12">
        <f t="shared" si="2"/>
        <v>5</v>
      </c>
      <c r="AF211" s="12"/>
      <c r="AG211" s="14">
        <v>4400560461</v>
      </c>
      <c r="AH211" s="14"/>
      <c r="AI211" s="10">
        <v>45436</v>
      </c>
      <c r="AJ211" s="10">
        <v>45436</v>
      </c>
      <c r="AK211" s="10" t="str">
        <f t="shared" si="15"/>
        <v>EN TIEMPO</v>
      </c>
      <c r="AL211" s="15">
        <f t="shared" si="16"/>
        <v>33</v>
      </c>
      <c r="AM211" s="5" t="s">
        <v>1583</v>
      </c>
      <c r="AN211" s="5" t="s">
        <v>1584</v>
      </c>
      <c r="AO211" s="5" t="s">
        <v>1585</v>
      </c>
      <c r="AP211" s="10">
        <v>45456</v>
      </c>
      <c r="AQ211" s="5">
        <f t="shared" ca="1" si="19"/>
        <v>45</v>
      </c>
      <c r="AR211" s="5" t="s">
        <v>143</v>
      </c>
      <c r="AS211" s="5">
        <f t="shared" ca="1" si="18"/>
        <v>654</v>
      </c>
      <c r="AT211" s="5" t="s">
        <v>824</v>
      </c>
      <c r="AU211" s="5"/>
      <c r="AV211" s="5"/>
      <c r="AW211" s="5"/>
      <c r="AX211" s="5"/>
      <c r="AY211" s="5"/>
      <c r="AZ211" s="5"/>
      <c r="BA211" s="5"/>
      <c r="BB211" s="5"/>
      <c r="BC211" s="138"/>
    </row>
    <row r="212" spans="1:55" ht="15.75" customHeight="1" x14ac:dyDescent="0.3">
      <c r="A212" s="137">
        <v>265624</v>
      </c>
      <c r="B212" s="5" t="s">
        <v>59</v>
      </c>
      <c r="C212" s="5" t="s">
        <v>6</v>
      </c>
      <c r="D212" s="5" t="s">
        <v>123</v>
      </c>
      <c r="E212" s="5" t="s">
        <v>189</v>
      </c>
      <c r="F212" s="5" t="s">
        <v>693</v>
      </c>
      <c r="G212" s="5" t="s">
        <v>246</v>
      </c>
      <c r="H212" s="5" t="s">
        <v>694</v>
      </c>
      <c r="I212" s="5" t="s">
        <v>1586</v>
      </c>
      <c r="J212" s="5" t="s">
        <v>696</v>
      </c>
      <c r="K212" s="5"/>
      <c r="L212" s="5"/>
      <c r="M212" s="5" t="s">
        <v>1587</v>
      </c>
      <c r="N212" s="10" t="s">
        <v>127</v>
      </c>
      <c r="O212" s="5" t="s">
        <v>1588</v>
      </c>
      <c r="P212" s="10">
        <v>45398</v>
      </c>
      <c r="Q212" s="10" t="s">
        <v>137</v>
      </c>
      <c r="R212" s="10"/>
      <c r="S212" s="10"/>
      <c r="T212" s="11"/>
      <c r="U212" s="12"/>
      <c r="V212" s="5" t="s">
        <v>1589</v>
      </c>
      <c r="W212" s="5"/>
      <c r="X212" s="10">
        <v>45393</v>
      </c>
      <c r="Y212" s="5">
        <f t="shared" si="0"/>
        <v>6</v>
      </c>
      <c r="Z212" s="10">
        <v>45406</v>
      </c>
      <c r="AA212" s="5">
        <f t="shared" si="1"/>
        <v>9</v>
      </c>
      <c r="AB212" s="5" t="s">
        <v>1590</v>
      </c>
      <c r="AC212" s="13">
        <v>3332</v>
      </c>
      <c r="AD212" s="10">
        <v>45419</v>
      </c>
      <c r="AE212" s="12">
        <f t="shared" si="2"/>
        <v>14</v>
      </c>
      <c r="AF212" s="12"/>
      <c r="AG212" s="14">
        <v>4500492279</v>
      </c>
      <c r="AH212" s="14"/>
      <c r="AI212" s="10">
        <v>45443</v>
      </c>
      <c r="AJ212" s="10">
        <v>45454</v>
      </c>
      <c r="AK212" s="10" t="str">
        <f t="shared" si="15"/>
        <v>DEMORA</v>
      </c>
      <c r="AL212" s="15">
        <f t="shared" si="16"/>
        <v>36</v>
      </c>
      <c r="AM212" s="5" t="s">
        <v>1591</v>
      </c>
      <c r="AN212" s="5" t="s">
        <v>1592</v>
      </c>
      <c r="AO212" s="5" t="s">
        <v>1593</v>
      </c>
      <c r="AP212" s="10">
        <v>45456</v>
      </c>
      <c r="AQ212" s="5">
        <f t="shared" ca="1" si="19"/>
        <v>62</v>
      </c>
      <c r="AR212" s="5" t="s">
        <v>143</v>
      </c>
      <c r="AS212" s="5">
        <f t="shared" ca="1" si="18"/>
        <v>653</v>
      </c>
      <c r="AT212" s="5"/>
      <c r="AU212" s="5"/>
      <c r="AV212" s="5"/>
      <c r="AW212" s="5"/>
      <c r="AX212" s="5"/>
      <c r="AY212" s="5"/>
      <c r="AZ212" s="5"/>
      <c r="BA212" s="5"/>
      <c r="BB212" s="5"/>
      <c r="BC212" s="138"/>
    </row>
    <row r="213" spans="1:55" ht="15.75" customHeight="1" x14ac:dyDescent="0.3">
      <c r="A213" s="16">
        <v>265724</v>
      </c>
      <c r="B213" s="17" t="s">
        <v>59</v>
      </c>
      <c r="C213" s="17" t="s">
        <v>273</v>
      </c>
      <c r="D213" s="5" t="s">
        <v>123</v>
      </c>
      <c r="E213" s="17" t="s">
        <v>124</v>
      </c>
      <c r="F213" s="17" t="s">
        <v>40</v>
      </c>
      <c r="G213" s="17" t="s">
        <v>210</v>
      </c>
      <c r="H213" s="5" t="s">
        <v>1594</v>
      </c>
      <c r="I213" s="5" t="s">
        <v>1595</v>
      </c>
      <c r="J213" s="5" t="s">
        <v>1596</v>
      </c>
      <c r="K213" s="5">
        <v>29844</v>
      </c>
      <c r="L213" s="5">
        <v>30000</v>
      </c>
      <c r="M213" s="5" t="s">
        <v>1597</v>
      </c>
      <c r="N213" s="10" t="s">
        <v>127</v>
      </c>
      <c r="O213" s="5" t="s">
        <v>1588</v>
      </c>
      <c r="P213" s="10">
        <v>45398</v>
      </c>
      <c r="Q213" s="10" t="s">
        <v>137</v>
      </c>
      <c r="R213" s="10"/>
      <c r="S213" s="10"/>
      <c r="T213" s="11"/>
      <c r="U213" s="12"/>
      <c r="V213" s="5" t="s">
        <v>1598</v>
      </c>
      <c r="W213" s="5"/>
      <c r="X213" s="10">
        <v>45393</v>
      </c>
      <c r="Y213" s="5">
        <f t="shared" si="0"/>
        <v>6</v>
      </c>
      <c r="Z213" s="10">
        <v>45406</v>
      </c>
      <c r="AA213" s="5">
        <f t="shared" si="1"/>
        <v>9</v>
      </c>
      <c r="AB213" s="5" t="s">
        <v>1599</v>
      </c>
      <c r="AC213" s="13">
        <v>24481</v>
      </c>
      <c r="AD213" s="10">
        <v>45419</v>
      </c>
      <c r="AE213" s="12">
        <f t="shared" si="2"/>
        <v>14</v>
      </c>
      <c r="AF213" s="12"/>
      <c r="AG213" s="14">
        <v>4500492282</v>
      </c>
      <c r="AH213" s="14"/>
      <c r="AI213" s="10">
        <v>45462</v>
      </c>
      <c r="AJ213" s="10">
        <v>45467</v>
      </c>
      <c r="AK213" s="10" t="str">
        <f t="shared" si="15"/>
        <v>DEMORA</v>
      </c>
      <c r="AL213" s="15">
        <f t="shared" si="16"/>
        <v>49</v>
      </c>
      <c r="AM213" s="5" t="s">
        <v>1600</v>
      </c>
      <c r="AN213" s="5" t="s">
        <v>1601</v>
      </c>
      <c r="AO213" s="5" t="s">
        <v>1602</v>
      </c>
      <c r="AP213" s="10">
        <v>45471</v>
      </c>
      <c r="AQ213" s="5">
        <f t="shared" ca="1" si="19"/>
        <v>75</v>
      </c>
      <c r="AR213" s="17" t="s">
        <v>143</v>
      </c>
      <c r="AS213" s="17">
        <f t="shared" ca="1" si="18"/>
        <v>653</v>
      </c>
      <c r="AT213" s="5"/>
      <c r="AU213" s="5"/>
      <c r="AV213" s="5"/>
      <c r="AW213" s="5"/>
      <c r="AX213" s="5"/>
      <c r="AY213" s="5"/>
      <c r="AZ213" s="5"/>
      <c r="BA213" s="5"/>
      <c r="BB213" s="5"/>
      <c r="BC213" s="138"/>
    </row>
    <row r="214" spans="1:55" ht="15.75" customHeight="1" x14ac:dyDescent="0.3">
      <c r="A214" s="137">
        <v>265824</v>
      </c>
      <c r="B214" s="5" t="s">
        <v>59</v>
      </c>
      <c r="C214" s="5" t="s">
        <v>8</v>
      </c>
      <c r="D214" s="5" t="s">
        <v>123</v>
      </c>
      <c r="E214" s="5" t="s">
        <v>124</v>
      </c>
      <c r="F214" s="5" t="s">
        <v>40</v>
      </c>
      <c r="G214" s="5" t="s">
        <v>210</v>
      </c>
      <c r="H214" s="5" t="s">
        <v>264</v>
      </c>
      <c r="I214" s="5">
        <v>2898619</v>
      </c>
      <c r="J214" s="5" t="s">
        <v>1603</v>
      </c>
      <c r="K214" s="5">
        <v>7048</v>
      </c>
      <c r="L214" s="5">
        <v>30000</v>
      </c>
      <c r="M214" s="5" t="s">
        <v>1604</v>
      </c>
      <c r="N214" s="10" t="s">
        <v>127</v>
      </c>
      <c r="O214" s="5" t="s">
        <v>1588</v>
      </c>
      <c r="P214" s="10">
        <v>45398</v>
      </c>
      <c r="Q214" s="10" t="s">
        <v>137</v>
      </c>
      <c r="R214" s="10"/>
      <c r="S214" s="10"/>
      <c r="T214" s="11"/>
      <c r="U214" s="12"/>
      <c r="V214" s="5" t="s">
        <v>1605</v>
      </c>
      <c r="W214" s="5"/>
      <c r="X214" s="10">
        <v>45393</v>
      </c>
      <c r="Y214" s="5">
        <f t="shared" si="0"/>
        <v>6</v>
      </c>
      <c r="Z214" s="10">
        <v>45406</v>
      </c>
      <c r="AA214" s="5">
        <f t="shared" si="1"/>
        <v>9</v>
      </c>
      <c r="AB214" s="5" t="s">
        <v>1606</v>
      </c>
      <c r="AC214" s="13">
        <v>18345.34</v>
      </c>
      <c r="AD214" s="10">
        <v>45419</v>
      </c>
      <c r="AE214" s="12">
        <f t="shared" si="2"/>
        <v>14</v>
      </c>
      <c r="AF214" s="12"/>
      <c r="AG214" s="14">
        <v>4500490922</v>
      </c>
      <c r="AH214" s="14"/>
      <c r="AI214" s="10">
        <v>45443</v>
      </c>
      <c r="AJ214" s="10">
        <v>45440</v>
      </c>
      <c r="AK214" s="10" t="str">
        <f t="shared" si="15"/>
        <v>EN TIEMPO</v>
      </c>
      <c r="AL214" s="15">
        <f t="shared" si="16"/>
        <v>22</v>
      </c>
      <c r="AM214" s="5" t="s">
        <v>1607</v>
      </c>
      <c r="AN214" s="5" t="s">
        <v>1608</v>
      </c>
      <c r="AO214" s="5" t="s">
        <v>1609</v>
      </c>
      <c r="AP214" s="10">
        <v>45442</v>
      </c>
      <c r="AQ214" s="5">
        <f t="shared" ca="1" si="19"/>
        <v>48</v>
      </c>
      <c r="AR214" s="5" t="s">
        <v>143</v>
      </c>
      <c r="AS214" s="5">
        <f t="shared" ca="1" si="18"/>
        <v>653</v>
      </c>
      <c r="AT214" s="5"/>
      <c r="AU214" s="5"/>
      <c r="AV214" s="5"/>
      <c r="AW214" s="5"/>
      <c r="AX214" s="5"/>
      <c r="AY214" s="5"/>
      <c r="AZ214" s="5"/>
      <c r="BA214" s="5"/>
      <c r="BB214" s="5"/>
      <c r="BC214" s="138"/>
    </row>
    <row r="215" spans="1:55" ht="15.75" customHeight="1" x14ac:dyDescent="0.3">
      <c r="A215" s="16">
        <v>265924</v>
      </c>
      <c r="B215" s="17" t="s">
        <v>60</v>
      </c>
      <c r="C215" s="17" t="s">
        <v>1610</v>
      </c>
      <c r="D215" s="5" t="s">
        <v>127</v>
      </c>
      <c r="E215" s="17" t="s">
        <v>1611</v>
      </c>
      <c r="F215" s="17" t="s">
        <v>1612</v>
      </c>
      <c r="G215" s="17" t="s">
        <v>125</v>
      </c>
      <c r="H215" s="14" t="s">
        <v>1511</v>
      </c>
      <c r="I215" s="17"/>
      <c r="J215" s="17"/>
      <c r="K215" s="5"/>
      <c r="L215" s="5"/>
      <c r="M215" s="17"/>
      <c r="N215" s="10" t="s">
        <v>127</v>
      </c>
      <c r="O215" s="5"/>
      <c r="P215" s="10"/>
      <c r="Q215" s="10"/>
      <c r="R215" s="10"/>
      <c r="S215" s="10"/>
      <c r="T215" s="11"/>
      <c r="U215" s="12"/>
      <c r="V215" s="5"/>
      <c r="W215" s="5"/>
      <c r="X215" s="10">
        <v>45393</v>
      </c>
      <c r="Y215" s="5" t="str">
        <f t="shared" si="0"/>
        <v>POR EVALUAR</v>
      </c>
      <c r="Z215" s="10"/>
      <c r="AA215" s="5" t="str">
        <f t="shared" si="1"/>
        <v>POR COTIZAR</v>
      </c>
      <c r="AB215" s="5"/>
      <c r="AC215" s="13">
        <v>5920</v>
      </c>
      <c r="AD215" s="10">
        <v>45561</v>
      </c>
      <c r="AE215" s="12">
        <f t="shared" si="2"/>
        <v>45562</v>
      </c>
      <c r="AF215" s="12"/>
      <c r="AG215" s="17">
        <v>4400589997</v>
      </c>
      <c r="AH215" s="17"/>
      <c r="AI215" s="25">
        <v>45394</v>
      </c>
      <c r="AJ215" s="25">
        <v>45394</v>
      </c>
      <c r="AK215" s="25" t="str">
        <f t="shared" si="15"/>
        <v>EN TIEMPO</v>
      </c>
      <c r="AL215" s="15">
        <f t="shared" si="16"/>
        <v>-166</v>
      </c>
      <c r="AM215" s="17" t="s">
        <v>1613</v>
      </c>
      <c r="AN215" s="17" t="s">
        <v>1614</v>
      </c>
      <c r="AO215" s="5" t="s">
        <v>1615</v>
      </c>
      <c r="AP215" s="10">
        <v>45608</v>
      </c>
      <c r="AQ215" s="5">
        <f t="shared" ca="1" si="19"/>
        <v>2</v>
      </c>
      <c r="AR215" s="5" t="s">
        <v>143</v>
      </c>
      <c r="AS215" s="5">
        <f t="shared" ca="1" si="18"/>
        <v>653</v>
      </c>
      <c r="AT215" s="5"/>
      <c r="AU215" s="5"/>
      <c r="AV215" s="5"/>
      <c r="AW215" s="5"/>
      <c r="AX215" s="5"/>
      <c r="AY215" s="5"/>
      <c r="AZ215" s="5"/>
      <c r="BA215" s="5"/>
      <c r="BB215" s="5"/>
      <c r="BC215" s="138"/>
    </row>
    <row r="216" spans="1:55" ht="15.75" customHeight="1" x14ac:dyDescent="0.3">
      <c r="A216" s="137">
        <v>266024</v>
      </c>
      <c r="B216" s="5" t="s">
        <v>60</v>
      </c>
      <c r="C216" s="5" t="s">
        <v>263</v>
      </c>
      <c r="D216" s="5" t="s">
        <v>123</v>
      </c>
      <c r="E216" s="5" t="s">
        <v>124</v>
      </c>
      <c r="F216" s="5" t="s">
        <v>42</v>
      </c>
      <c r="G216" s="5" t="s">
        <v>210</v>
      </c>
      <c r="H216" s="5" t="s">
        <v>341</v>
      </c>
      <c r="I216" s="21" t="s">
        <v>350</v>
      </c>
      <c r="J216" s="5" t="s">
        <v>1616</v>
      </c>
      <c r="K216" s="5"/>
      <c r="L216" s="5">
        <v>8000</v>
      </c>
      <c r="M216" s="5">
        <v>101075089</v>
      </c>
      <c r="N216" s="10" t="s">
        <v>127</v>
      </c>
      <c r="O216" s="5" t="s">
        <v>1617</v>
      </c>
      <c r="P216" s="10">
        <v>45399</v>
      </c>
      <c r="Q216" s="10" t="s">
        <v>137</v>
      </c>
      <c r="R216" s="10"/>
      <c r="S216" s="10"/>
      <c r="T216" s="11"/>
      <c r="U216" s="12"/>
      <c r="V216" s="5" t="s">
        <v>1618</v>
      </c>
      <c r="W216" s="5"/>
      <c r="X216" s="10">
        <v>45398</v>
      </c>
      <c r="Y216" s="5">
        <f t="shared" si="0"/>
        <v>2</v>
      </c>
      <c r="Z216" s="10">
        <v>45406</v>
      </c>
      <c r="AA216" s="5">
        <f t="shared" si="1"/>
        <v>8</v>
      </c>
      <c r="AB216" s="5" t="s">
        <v>1619</v>
      </c>
      <c r="AC216" s="13">
        <v>2030.5</v>
      </c>
      <c r="AD216" s="10">
        <v>45406</v>
      </c>
      <c r="AE216" s="12">
        <f t="shared" si="2"/>
        <v>1</v>
      </c>
      <c r="AF216" s="12"/>
      <c r="AG216" s="14">
        <v>4400561508</v>
      </c>
      <c r="AH216" s="14"/>
      <c r="AI216" s="10">
        <v>45432</v>
      </c>
      <c r="AJ216" s="10">
        <v>45432</v>
      </c>
      <c r="AK216" s="10" t="str">
        <f t="shared" si="15"/>
        <v>EN TIEMPO</v>
      </c>
      <c r="AL216" s="15">
        <f t="shared" si="16"/>
        <v>27</v>
      </c>
      <c r="AM216" s="5" t="s">
        <v>1620</v>
      </c>
      <c r="AN216" s="5" t="s">
        <v>1621</v>
      </c>
      <c r="AO216" s="5" t="s">
        <v>1622</v>
      </c>
      <c r="AP216" s="10">
        <v>45439</v>
      </c>
      <c r="AQ216" s="5">
        <f t="shared" ca="1" si="19"/>
        <v>35</v>
      </c>
      <c r="AR216" s="5" t="s">
        <v>143</v>
      </c>
      <c r="AS216" s="5">
        <f t="shared" ca="1" si="18"/>
        <v>648</v>
      </c>
      <c r="AT216" s="5" t="s">
        <v>824</v>
      </c>
      <c r="AU216" s="5"/>
      <c r="AV216" s="5"/>
      <c r="AW216" s="5"/>
      <c r="AX216" s="5"/>
      <c r="AY216" s="5"/>
      <c r="AZ216" s="5"/>
      <c r="BA216" s="5"/>
      <c r="BB216" s="5"/>
      <c r="BC216" s="138"/>
    </row>
    <row r="217" spans="1:55" ht="15.75" customHeight="1" x14ac:dyDescent="0.3">
      <c r="A217" s="137">
        <v>266124</v>
      </c>
      <c r="B217" s="5" t="s">
        <v>60</v>
      </c>
      <c r="C217" s="5" t="s">
        <v>144</v>
      </c>
      <c r="D217" s="5" t="s">
        <v>123</v>
      </c>
      <c r="E217" s="5" t="s">
        <v>124</v>
      </c>
      <c r="F217" s="5" t="s">
        <v>40</v>
      </c>
      <c r="G217" s="5" t="s">
        <v>1623</v>
      </c>
      <c r="H217" s="5" t="s">
        <v>1540</v>
      </c>
      <c r="I217" s="5" t="s">
        <v>1304</v>
      </c>
      <c r="J217" s="5" t="s">
        <v>1624</v>
      </c>
      <c r="K217" s="5"/>
      <c r="L217" s="5">
        <v>9000</v>
      </c>
      <c r="M217" s="5">
        <v>101116171</v>
      </c>
      <c r="N217" s="10" t="s">
        <v>127</v>
      </c>
      <c r="O217" s="5" t="s">
        <v>1617</v>
      </c>
      <c r="P217" s="10">
        <v>45399</v>
      </c>
      <c r="Q217" s="10" t="s">
        <v>137</v>
      </c>
      <c r="R217" s="10"/>
      <c r="S217" s="10"/>
      <c r="T217" s="11"/>
      <c r="U217" s="12"/>
      <c r="V217" s="5" t="s">
        <v>1625</v>
      </c>
      <c r="W217" s="5"/>
      <c r="X217" s="10">
        <v>45398</v>
      </c>
      <c r="Y217" s="5">
        <f t="shared" si="0"/>
        <v>2</v>
      </c>
      <c r="Z217" s="10">
        <v>45406</v>
      </c>
      <c r="AA217" s="5">
        <f t="shared" si="1"/>
        <v>8</v>
      </c>
      <c r="AB217" s="5" t="s">
        <v>1626</v>
      </c>
      <c r="AC217" s="13">
        <v>2409.86</v>
      </c>
      <c r="AD217" s="10">
        <v>45421</v>
      </c>
      <c r="AE217" s="12">
        <f t="shared" si="2"/>
        <v>16</v>
      </c>
      <c r="AF217" s="12"/>
      <c r="AG217" s="14">
        <v>4400561679</v>
      </c>
      <c r="AH217" s="14"/>
      <c r="AI217" s="10">
        <v>45425</v>
      </c>
      <c r="AJ217" s="10">
        <v>45425</v>
      </c>
      <c r="AK217" s="10" t="str">
        <f t="shared" si="15"/>
        <v>EN TIEMPO</v>
      </c>
      <c r="AL217" s="15">
        <f t="shared" si="16"/>
        <v>5</v>
      </c>
      <c r="AM217" s="5" t="s">
        <v>1627</v>
      </c>
      <c r="AN217" s="5" t="s">
        <v>1628</v>
      </c>
      <c r="AO217" s="5" t="s">
        <v>1629</v>
      </c>
      <c r="AP217" s="10">
        <v>45429</v>
      </c>
      <c r="AQ217" s="5">
        <f t="shared" ca="1" si="19"/>
        <v>28</v>
      </c>
      <c r="AR217" s="5" t="s">
        <v>143</v>
      </c>
      <c r="AS217" s="5">
        <f t="shared" ca="1" si="18"/>
        <v>648</v>
      </c>
      <c r="AT217" s="5" t="s">
        <v>824</v>
      </c>
      <c r="AU217" s="5"/>
      <c r="AV217" s="5"/>
      <c r="AW217" s="5"/>
      <c r="AX217" s="5"/>
      <c r="AY217" s="5"/>
      <c r="AZ217" s="5"/>
      <c r="BA217" s="5"/>
      <c r="BB217" s="5"/>
      <c r="BC217" s="138"/>
    </row>
    <row r="218" spans="1:55" ht="15.75" customHeight="1" x14ac:dyDescent="0.3">
      <c r="A218" s="137">
        <v>266224</v>
      </c>
      <c r="B218" s="5" t="s">
        <v>60</v>
      </c>
      <c r="C218" s="5" t="s">
        <v>263</v>
      </c>
      <c r="D218" s="5" t="s">
        <v>123</v>
      </c>
      <c r="E218" s="5" t="s">
        <v>189</v>
      </c>
      <c r="F218" s="5" t="s">
        <v>1</v>
      </c>
      <c r="G218" s="5" t="s">
        <v>246</v>
      </c>
      <c r="H218" s="5" t="s">
        <v>302</v>
      </c>
      <c r="I218" s="5" t="s">
        <v>311</v>
      </c>
      <c r="J218" s="5" t="s">
        <v>1630</v>
      </c>
      <c r="K218" s="5"/>
      <c r="L218" s="5">
        <v>12000</v>
      </c>
      <c r="M218" s="5">
        <v>101117843</v>
      </c>
      <c r="N218" s="10" t="s">
        <v>127</v>
      </c>
      <c r="O218" s="5" t="s">
        <v>1617</v>
      </c>
      <c r="P218" s="10">
        <v>45399</v>
      </c>
      <c r="Q218" s="10" t="s">
        <v>137</v>
      </c>
      <c r="R218" s="10"/>
      <c r="S218" s="10"/>
      <c r="T218" s="11"/>
      <c r="U218" s="12"/>
      <c r="V218" s="5" t="s">
        <v>1631</v>
      </c>
      <c r="W218" s="5"/>
      <c r="X218" s="10">
        <v>45398</v>
      </c>
      <c r="Y218" s="5">
        <f t="shared" si="0"/>
        <v>2</v>
      </c>
      <c r="Z218" s="10">
        <v>45406</v>
      </c>
      <c r="AA218" s="5">
        <f t="shared" si="1"/>
        <v>8</v>
      </c>
      <c r="AB218" s="5" t="s">
        <v>1632</v>
      </c>
      <c r="AC218" s="13">
        <v>3303.14</v>
      </c>
      <c r="AD218" s="10">
        <v>45421</v>
      </c>
      <c r="AE218" s="12">
        <f t="shared" si="2"/>
        <v>16</v>
      </c>
      <c r="AF218" s="12"/>
      <c r="AG218" s="14">
        <v>4400561503</v>
      </c>
      <c r="AH218" s="14"/>
      <c r="AI218" s="10">
        <v>45425</v>
      </c>
      <c r="AJ218" s="10">
        <v>45425</v>
      </c>
      <c r="AK218" s="10" t="str">
        <f t="shared" si="15"/>
        <v>EN TIEMPO</v>
      </c>
      <c r="AL218" s="15">
        <f t="shared" si="16"/>
        <v>5</v>
      </c>
      <c r="AM218" s="5" t="s">
        <v>1633</v>
      </c>
      <c r="AN218" s="5" t="s">
        <v>1634</v>
      </c>
      <c r="AO218" s="5" t="s">
        <v>1635</v>
      </c>
      <c r="AP218" s="10">
        <v>45429</v>
      </c>
      <c r="AQ218" s="5">
        <f t="shared" ca="1" si="19"/>
        <v>28</v>
      </c>
      <c r="AR218" s="5" t="s">
        <v>143</v>
      </c>
      <c r="AS218" s="5">
        <f t="shared" ca="1" si="18"/>
        <v>648</v>
      </c>
      <c r="AT218" s="5"/>
      <c r="AU218" s="5"/>
      <c r="AV218" s="5"/>
      <c r="AW218" s="5"/>
      <c r="AX218" s="5"/>
      <c r="AY218" s="5"/>
      <c r="AZ218" s="5"/>
      <c r="BA218" s="5"/>
      <c r="BB218" s="5"/>
      <c r="BC218" s="138"/>
    </row>
    <row r="219" spans="1:55" ht="15.75" customHeight="1" x14ac:dyDescent="0.3">
      <c r="A219" s="16">
        <v>266324</v>
      </c>
      <c r="B219" s="17" t="s">
        <v>60</v>
      </c>
      <c r="C219" s="17" t="s">
        <v>1636</v>
      </c>
      <c r="D219" s="5" t="s">
        <v>123</v>
      </c>
      <c r="E219" s="17" t="s">
        <v>189</v>
      </c>
      <c r="F219" s="17" t="s">
        <v>1</v>
      </c>
      <c r="G219" s="17" t="s">
        <v>210</v>
      </c>
      <c r="H219" s="5" t="s">
        <v>1637</v>
      </c>
      <c r="I219" s="5" t="s">
        <v>1638</v>
      </c>
      <c r="J219" s="5" t="s">
        <v>1639</v>
      </c>
      <c r="K219" s="5"/>
      <c r="L219" s="5">
        <v>6000</v>
      </c>
      <c r="M219" s="5">
        <v>101138186</v>
      </c>
      <c r="N219" s="10" t="s">
        <v>127</v>
      </c>
      <c r="O219" s="5" t="s">
        <v>1617</v>
      </c>
      <c r="P219" s="10">
        <v>45406</v>
      </c>
      <c r="Q219" s="10" t="s">
        <v>137</v>
      </c>
      <c r="R219" s="10"/>
      <c r="S219" s="10"/>
      <c r="T219" s="11"/>
      <c r="U219" s="12"/>
      <c r="V219" s="5" t="s">
        <v>1640</v>
      </c>
      <c r="W219" s="5"/>
      <c r="X219" s="10">
        <v>45398</v>
      </c>
      <c r="Y219" s="5">
        <f t="shared" si="0"/>
        <v>9</v>
      </c>
      <c r="Z219" s="10">
        <v>45406</v>
      </c>
      <c r="AA219" s="5">
        <f t="shared" si="1"/>
        <v>1</v>
      </c>
      <c r="AB219" s="5" t="s">
        <v>1641</v>
      </c>
      <c r="AC219" s="13">
        <v>19874.240000000002</v>
      </c>
      <c r="AD219" s="10">
        <v>45421</v>
      </c>
      <c r="AE219" s="12">
        <f t="shared" si="2"/>
        <v>16</v>
      </c>
      <c r="AF219" s="12"/>
      <c r="AG219" s="14">
        <v>4400560932</v>
      </c>
      <c r="AH219" s="14"/>
      <c r="AI219" s="10">
        <v>45471</v>
      </c>
      <c r="AJ219" s="10">
        <v>45484</v>
      </c>
      <c r="AK219" s="10" t="str">
        <f t="shared" si="15"/>
        <v>DEMORA</v>
      </c>
      <c r="AL219" s="15">
        <f t="shared" si="16"/>
        <v>64</v>
      </c>
      <c r="AM219" s="5" t="s">
        <v>1642</v>
      </c>
      <c r="AN219" s="5" t="s">
        <v>1643</v>
      </c>
      <c r="AO219" s="5" t="s">
        <v>1644</v>
      </c>
      <c r="AP219" s="10">
        <v>45485</v>
      </c>
      <c r="AQ219" s="5">
        <f t="shared" ca="1" si="19"/>
        <v>87</v>
      </c>
      <c r="AR219" s="31" t="s">
        <v>143</v>
      </c>
      <c r="AS219" s="31">
        <f t="shared" ca="1" si="18"/>
        <v>648</v>
      </c>
      <c r="AT219" s="5" t="s">
        <v>20</v>
      </c>
      <c r="AU219" s="5" t="s">
        <v>1645</v>
      </c>
      <c r="AV219" s="5" t="s">
        <v>1646</v>
      </c>
      <c r="AW219" s="5" t="s">
        <v>1647</v>
      </c>
      <c r="AX219" s="5" t="s">
        <v>1648</v>
      </c>
      <c r="AY219" s="5"/>
      <c r="AZ219" s="5"/>
      <c r="BA219" s="5"/>
      <c r="BB219" s="31" t="s">
        <v>1649</v>
      </c>
      <c r="BC219" s="138" t="s">
        <v>1650</v>
      </c>
    </row>
    <row r="220" spans="1:55" ht="15.75" customHeight="1" x14ac:dyDescent="0.3">
      <c r="A220" s="16">
        <v>266424</v>
      </c>
      <c r="B220" s="5" t="s">
        <v>60</v>
      </c>
      <c r="C220" s="5" t="s">
        <v>1539</v>
      </c>
      <c r="D220" s="5" t="s">
        <v>127</v>
      </c>
      <c r="E220" s="5" t="s">
        <v>124</v>
      </c>
      <c r="F220" s="5" t="s">
        <v>40</v>
      </c>
      <c r="G220" s="5" t="s">
        <v>246</v>
      </c>
      <c r="H220" s="5" t="s">
        <v>1651</v>
      </c>
      <c r="I220" s="5" t="s">
        <v>1652</v>
      </c>
      <c r="J220" s="5" t="s">
        <v>1653</v>
      </c>
      <c r="K220" s="5"/>
      <c r="L220" s="5">
        <v>22000</v>
      </c>
      <c r="M220" s="5">
        <v>101030286</v>
      </c>
      <c r="N220" s="10" t="s">
        <v>127</v>
      </c>
      <c r="O220" s="5" t="s">
        <v>1617</v>
      </c>
      <c r="P220" s="10">
        <v>45401</v>
      </c>
      <c r="Q220" s="10" t="s">
        <v>137</v>
      </c>
      <c r="R220" s="10"/>
      <c r="S220" s="10"/>
      <c r="T220" s="11"/>
      <c r="U220" s="12"/>
      <c r="V220" s="5" t="s">
        <v>1654</v>
      </c>
      <c r="W220" s="5"/>
      <c r="X220" s="10">
        <v>45398</v>
      </c>
      <c r="Y220" s="5">
        <f t="shared" si="0"/>
        <v>4</v>
      </c>
      <c r="Z220" s="10">
        <v>45401</v>
      </c>
      <c r="AA220" s="5">
        <f t="shared" si="1"/>
        <v>1</v>
      </c>
      <c r="AB220" s="5" t="s">
        <v>1655</v>
      </c>
      <c r="AC220" s="13">
        <v>9808.42</v>
      </c>
      <c r="AD220" s="10">
        <v>45404</v>
      </c>
      <c r="AE220" s="12">
        <f t="shared" si="2"/>
        <v>4</v>
      </c>
      <c r="AF220" s="12"/>
      <c r="AG220" s="14">
        <v>4400561670</v>
      </c>
      <c r="AH220" s="14"/>
      <c r="AI220" s="10">
        <v>45420</v>
      </c>
      <c r="AJ220" s="10">
        <v>45420</v>
      </c>
      <c r="AK220" s="10" t="str">
        <f t="shared" si="15"/>
        <v>EN TIEMPO</v>
      </c>
      <c r="AL220" s="15">
        <f t="shared" si="16"/>
        <v>17</v>
      </c>
      <c r="AM220" s="5" t="s">
        <v>1656</v>
      </c>
      <c r="AN220" s="5" t="s">
        <v>1657</v>
      </c>
      <c r="AO220" s="5" t="s">
        <v>1658</v>
      </c>
      <c r="AP220" s="10">
        <v>45422</v>
      </c>
      <c r="AQ220" s="5">
        <f t="shared" ca="1" si="19"/>
        <v>23</v>
      </c>
      <c r="AR220" s="5" t="s">
        <v>143</v>
      </c>
      <c r="AS220" s="5">
        <f t="shared" ca="1" si="18"/>
        <v>648</v>
      </c>
      <c r="AT220" s="5"/>
      <c r="AU220" s="5"/>
      <c r="AV220" s="5"/>
      <c r="AW220" s="5"/>
      <c r="AX220" s="5"/>
      <c r="AY220" s="5"/>
      <c r="AZ220" s="5"/>
      <c r="BA220" s="5"/>
      <c r="BB220" s="5"/>
      <c r="BC220" s="138"/>
    </row>
    <row r="221" spans="1:55" ht="15.75" customHeight="1" x14ac:dyDescent="0.3">
      <c r="A221" s="16">
        <v>266524</v>
      </c>
      <c r="B221" s="5" t="s">
        <v>60</v>
      </c>
      <c r="C221" s="5" t="s">
        <v>1539</v>
      </c>
      <c r="D221" s="5" t="s">
        <v>127</v>
      </c>
      <c r="E221" s="5" t="s">
        <v>124</v>
      </c>
      <c r="F221" s="5" t="s">
        <v>40</v>
      </c>
      <c r="G221" s="5" t="s">
        <v>246</v>
      </c>
      <c r="H221" s="5" t="s">
        <v>648</v>
      </c>
      <c r="I221" s="5" t="s">
        <v>1652</v>
      </c>
      <c r="J221" s="5" t="s">
        <v>1659</v>
      </c>
      <c r="K221" s="5"/>
      <c r="L221" s="5">
        <v>22000</v>
      </c>
      <c r="M221" s="5">
        <v>101030284</v>
      </c>
      <c r="N221" s="10" t="s">
        <v>127</v>
      </c>
      <c r="O221" s="5" t="s">
        <v>1617</v>
      </c>
      <c r="P221" s="10">
        <v>45401</v>
      </c>
      <c r="Q221" s="10" t="s">
        <v>137</v>
      </c>
      <c r="R221" s="10"/>
      <c r="S221" s="10"/>
      <c r="T221" s="11"/>
      <c r="U221" s="12"/>
      <c r="V221" s="5" t="s">
        <v>1660</v>
      </c>
      <c r="W221" s="5"/>
      <c r="X221" s="10">
        <v>45398</v>
      </c>
      <c r="Y221" s="5">
        <f t="shared" si="0"/>
        <v>4</v>
      </c>
      <c r="Z221" s="10">
        <v>45401</v>
      </c>
      <c r="AA221" s="5">
        <f t="shared" si="1"/>
        <v>1</v>
      </c>
      <c r="AB221" s="5" t="s">
        <v>1563</v>
      </c>
      <c r="AC221" s="13">
        <v>9808.42</v>
      </c>
      <c r="AD221" s="10">
        <v>45404</v>
      </c>
      <c r="AE221" s="12">
        <f t="shared" si="2"/>
        <v>4</v>
      </c>
      <c r="AF221" s="12"/>
      <c r="AG221" s="14">
        <v>4400561682</v>
      </c>
      <c r="AH221" s="14"/>
      <c r="AI221" s="10">
        <v>45420</v>
      </c>
      <c r="AJ221" s="10">
        <v>45420</v>
      </c>
      <c r="AK221" s="10" t="str">
        <f t="shared" si="15"/>
        <v>EN TIEMPO</v>
      </c>
      <c r="AL221" s="15">
        <f t="shared" si="16"/>
        <v>17</v>
      </c>
      <c r="AM221" s="5" t="s">
        <v>1661</v>
      </c>
      <c r="AN221" s="5" t="s">
        <v>1662</v>
      </c>
      <c r="AO221" s="5" t="s">
        <v>1663</v>
      </c>
      <c r="AP221" s="10">
        <v>45422</v>
      </c>
      <c r="AQ221" s="5">
        <f t="shared" ca="1" si="19"/>
        <v>23</v>
      </c>
      <c r="AR221" s="5" t="s">
        <v>143</v>
      </c>
      <c r="AS221" s="5">
        <f t="shared" ca="1" si="18"/>
        <v>648</v>
      </c>
      <c r="AT221" s="5"/>
      <c r="AU221" s="5"/>
      <c r="AV221" s="5"/>
      <c r="AW221" s="5"/>
      <c r="AX221" s="5"/>
      <c r="AY221" s="5"/>
      <c r="AZ221" s="5"/>
      <c r="BA221" s="5"/>
      <c r="BB221" s="5"/>
      <c r="BC221" s="138"/>
    </row>
    <row r="222" spans="1:55" ht="15.75" customHeight="1" x14ac:dyDescent="0.3">
      <c r="A222" s="137">
        <v>266624</v>
      </c>
      <c r="B222" s="5" t="s">
        <v>59</v>
      </c>
      <c r="C222" s="5" t="s">
        <v>220</v>
      </c>
      <c r="D222" s="5" t="s">
        <v>127</v>
      </c>
      <c r="E222" s="5" t="s">
        <v>124</v>
      </c>
      <c r="F222" s="5" t="s">
        <v>48</v>
      </c>
      <c r="G222" s="5" t="s">
        <v>246</v>
      </c>
      <c r="H222" s="5"/>
      <c r="I222" s="5">
        <v>1018614</v>
      </c>
      <c r="J222" s="5" t="s">
        <v>1664</v>
      </c>
      <c r="K222" s="5"/>
      <c r="L222" s="5"/>
      <c r="M222" s="5" t="s">
        <v>1665</v>
      </c>
      <c r="N222" s="10" t="s">
        <v>127</v>
      </c>
      <c r="O222" s="5" t="s">
        <v>1666</v>
      </c>
      <c r="P222" s="10">
        <v>45400</v>
      </c>
      <c r="Q222" s="10" t="s">
        <v>137</v>
      </c>
      <c r="R222" s="10"/>
      <c r="S222" s="10"/>
      <c r="T222" s="11"/>
      <c r="U222" s="12"/>
      <c r="V222" s="5" t="s">
        <v>1667</v>
      </c>
      <c r="W222" s="5"/>
      <c r="X222" s="10">
        <v>45398</v>
      </c>
      <c r="Y222" s="5">
        <f t="shared" si="0"/>
        <v>3</v>
      </c>
      <c r="Z222" s="10">
        <v>45406</v>
      </c>
      <c r="AA222" s="5">
        <f t="shared" si="1"/>
        <v>7</v>
      </c>
      <c r="AB222" s="5" t="s">
        <v>1668</v>
      </c>
      <c r="AC222" s="13">
        <v>3465.92</v>
      </c>
      <c r="AD222" s="10">
        <v>45419</v>
      </c>
      <c r="AE222" s="12">
        <f t="shared" si="2"/>
        <v>14</v>
      </c>
      <c r="AF222" s="12"/>
      <c r="AG222" s="14">
        <v>4500470626</v>
      </c>
      <c r="AH222" s="14"/>
      <c r="AI222" s="10">
        <v>45463</v>
      </c>
      <c r="AJ222" s="10">
        <v>45470</v>
      </c>
      <c r="AK222" s="10" t="str">
        <f t="shared" si="15"/>
        <v>DEMORA</v>
      </c>
      <c r="AL222" s="15">
        <f t="shared" si="16"/>
        <v>52</v>
      </c>
      <c r="AM222" s="5" t="s">
        <v>1669</v>
      </c>
      <c r="AN222" s="5" t="s">
        <v>1670</v>
      </c>
      <c r="AO222" s="5" t="s">
        <v>1671</v>
      </c>
      <c r="AP222" s="10">
        <v>45471</v>
      </c>
      <c r="AQ222" s="5">
        <f t="shared" ca="1" si="19"/>
        <v>73</v>
      </c>
      <c r="AR222" s="17" t="s">
        <v>143</v>
      </c>
      <c r="AS222" s="17">
        <f t="shared" ca="1" si="18"/>
        <v>648</v>
      </c>
      <c r="AT222" s="5"/>
      <c r="AU222" s="5"/>
      <c r="AV222" s="5"/>
      <c r="AW222" s="5"/>
      <c r="AX222" s="5"/>
      <c r="AY222" s="5"/>
      <c r="AZ222" s="5"/>
      <c r="BA222" s="5"/>
      <c r="BB222" s="5"/>
      <c r="BC222" s="138"/>
    </row>
    <row r="223" spans="1:55" ht="15.75" customHeight="1" x14ac:dyDescent="0.3">
      <c r="A223" s="137">
        <v>266724</v>
      </c>
      <c r="B223" s="5" t="s">
        <v>59</v>
      </c>
      <c r="C223" s="5" t="s">
        <v>220</v>
      </c>
      <c r="D223" s="5" t="s">
        <v>127</v>
      </c>
      <c r="E223" s="5" t="s">
        <v>124</v>
      </c>
      <c r="F223" s="5" t="s">
        <v>48</v>
      </c>
      <c r="G223" s="5" t="s">
        <v>210</v>
      </c>
      <c r="H223" s="5"/>
      <c r="I223" s="5">
        <v>1018614</v>
      </c>
      <c r="J223" s="5" t="s">
        <v>1672</v>
      </c>
      <c r="K223" s="5"/>
      <c r="L223" s="5"/>
      <c r="M223" s="5" t="s">
        <v>1673</v>
      </c>
      <c r="N223" s="10" t="s">
        <v>127</v>
      </c>
      <c r="O223" s="5" t="s">
        <v>1666</v>
      </c>
      <c r="P223" s="10">
        <v>45400</v>
      </c>
      <c r="Q223" s="10" t="s">
        <v>137</v>
      </c>
      <c r="R223" s="10"/>
      <c r="S223" s="10"/>
      <c r="T223" s="11"/>
      <c r="U223" s="12"/>
      <c r="V223" s="5" t="s">
        <v>1674</v>
      </c>
      <c r="W223" s="5"/>
      <c r="X223" s="10">
        <v>45398</v>
      </c>
      <c r="Y223" s="5">
        <f t="shared" si="0"/>
        <v>3</v>
      </c>
      <c r="Z223" s="10">
        <v>45406</v>
      </c>
      <c r="AA223" s="5">
        <f t="shared" si="1"/>
        <v>7</v>
      </c>
      <c r="AB223" s="5" t="s">
        <v>1675</v>
      </c>
      <c r="AC223" s="13">
        <v>3465.92</v>
      </c>
      <c r="AD223" s="10">
        <v>45417</v>
      </c>
      <c r="AE223" s="12">
        <f t="shared" si="2"/>
        <v>12</v>
      </c>
      <c r="AF223" s="12"/>
      <c r="AG223" s="14">
        <v>4500470628</v>
      </c>
      <c r="AH223" s="14"/>
      <c r="AI223" s="10">
        <v>45463</v>
      </c>
      <c r="AJ223" s="10">
        <v>45470</v>
      </c>
      <c r="AK223" s="10" t="str">
        <f t="shared" si="15"/>
        <v>DEMORA</v>
      </c>
      <c r="AL223" s="15">
        <f t="shared" si="16"/>
        <v>54</v>
      </c>
      <c r="AM223" s="5" t="s">
        <v>1676</v>
      </c>
      <c r="AN223" s="5" t="s">
        <v>1677</v>
      </c>
      <c r="AO223" s="5" t="s">
        <v>1678</v>
      </c>
      <c r="AP223" s="10">
        <v>45471</v>
      </c>
      <c r="AQ223" s="5">
        <f t="shared" ca="1" si="19"/>
        <v>73</v>
      </c>
      <c r="AR223" s="17" t="s">
        <v>143</v>
      </c>
      <c r="AS223" s="17">
        <f t="shared" ca="1" si="18"/>
        <v>648</v>
      </c>
      <c r="AT223" s="5"/>
      <c r="AU223" s="5"/>
      <c r="AV223" s="5"/>
      <c r="AW223" s="5"/>
      <c r="AX223" s="5"/>
      <c r="AY223" s="5"/>
      <c r="AZ223" s="5"/>
      <c r="BA223" s="5"/>
      <c r="BB223" s="5"/>
      <c r="BC223" s="138"/>
    </row>
    <row r="224" spans="1:55" ht="15.75" customHeight="1" x14ac:dyDescent="0.3">
      <c r="A224" s="22">
        <v>266824</v>
      </c>
      <c r="B224" s="14" t="s">
        <v>62</v>
      </c>
      <c r="C224" s="14" t="s">
        <v>516</v>
      </c>
      <c r="D224" s="14" t="s">
        <v>127</v>
      </c>
      <c r="E224" s="14" t="s">
        <v>51</v>
      </c>
      <c r="F224" s="14">
        <v>1150</v>
      </c>
      <c r="G224" s="5"/>
      <c r="H224" s="14">
        <v>1150</v>
      </c>
      <c r="I224" s="5"/>
      <c r="J224" s="5"/>
      <c r="K224" s="5"/>
      <c r="L224" s="5"/>
      <c r="M224" s="5"/>
      <c r="N224" s="10" t="s">
        <v>127</v>
      </c>
      <c r="O224" s="5"/>
      <c r="P224" s="10">
        <v>45411</v>
      </c>
      <c r="Q224" s="10" t="s">
        <v>137</v>
      </c>
      <c r="R224" s="10"/>
      <c r="S224" s="10"/>
      <c r="T224" s="11"/>
      <c r="U224" s="12"/>
      <c r="V224" s="5" t="s">
        <v>1679</v>
      </c>
      <c r="W224" s="5"/>
      <c r="X224" s="10">
        <v>45400</v>
      </c>
      <c r="Y224" s="5">
        <f t="shared" si="0"/>
        <v>12</v>
      </c>
      <c r="Z224" s="10">
        <v>45419</v>
      </c>
      <c r="AA224" s="5">
        <f t="shared" si="1"/>
        <v>9</v>
      </c>
      <c r="AB224" s="5" t="s">
        <v>1680</v>
      </c>
      <c r="AC224" s="13">
        <v>2111.81</v>
      </c>
      <c r="AD224" s="10"/>
      <c r="AE224" s="12" t="str">
        <f t="shared" si="2"/>
        <v/>
      </c>
      <c r="AF224" s="12"/>
      <c r="AG224" s="5"/>
      <c r="AH224" s="5" t="s">
        <v>828</v>
      </c>
      <c r="AI224" s="10">
        <v>45720</v>
      </c>
      <c r="AJ224" s="10">
        <v>45720</v>
      </c>
      <c r="AK224" s="10" t="str">
        <f t="shared" si="15"/>
        <v>EN TIEMPO</v>
      </c>
      <c r="AL224" s="15">
        <f t="shared" si="16"/>
        <v>45721</v>
      </c>
      <c r="AM224" s="5"/>
      <c r="AN224" s="5" t="s">
        <v>1290</v>
      </c>
      <c r="AO224" s="5"/>
      <c r="AP224" s="10"/>
      <c r="AQ224" s="5">
        <f t="shared" ca="1" si="19"/>
        <v>321</v>
      </c>
      <c r="AR224" s="20" t="s">
        <v>892</v>
      </c>
      <c r="AS224" s="20">
        <f t="shared" ca="1" si="18"/>
        <v>646</v>
      </c>
      <c r="AT224" s="5" t="s">
        <v>19</v>
      </c>
      <c r="AU224" s="5"/>
      <c r="AV224" s="5"/>
      <c r="AW224" s="5"/>
      <c r="AX224" s="5"/>
      <c r="AY224" s="5"/>
      <c r="AZ224" s="5"/>
      <c r="BA224" s="5"/>
      <c r="BB224" s="5"/>
      <c r="BC224" s="138"/>
    </row>
    <row r="225" spans="1:55" ht="15.75" customHeight="1" x14ac:dyDescent="0.3">
      <c r="A225" s="16">
        <v>266924</v>
      </c>
      <c r="B225" s="5" t="s">
        <v>62</v>
      </c>
      <c r="C225" s="5" t="s">
        <v>1681</v>
      </c>
      <c r="D225" s="5" t="s">
        <v>127</v>
      </c>
      <c r="E225" s="5" t="s">
        <v>51</v>
      </c>
      <c r="F225" s="5" t="s">
        <v>51</v>
      </c>
      <c r="G225" s="5"/>
      <c r="H225" s="5"/>
      <c r="I225" s="5"/>
      <c r="J225" s="5"/>
      <c r="K225" s="5"/>
      <c r="L225" s="5"/>
      <c r="M225" s="5"/>
      <c r="N225" s="10" t="s">
        <v>127</v>
      </c>
      <c r="O225" s="5"/>
      <c r="P225" s="10">
        <v>45404</v>
      </c>
      <c r="Q225" s="10" t="s">
        <v>137</v>
      </c>
      <c r="R225" s="10"/>
      <c r="S225" s="10"/>
      <c r="T225" s="11"/>
      <c r="U225" s="12"/>
      <c r="V225" s="5" t="s">
        <v>1682</v>
      </c>
      <c r="W225" s="5"/>
      <c r="X225" s="10">
        <v>45400</v>
      </c>
      <c r="Y225" s="5">
        <f t="shared" si="0"/>
        <v>5</v>
      </c>
      <c r="Z225" s="10">
        <v>45405</v>
      </c>
      <c r="AA225" s="5">
        <f t="shared" si="1"/>
        <v>2</v>
      </c>
      <c r="AB225" s="5" t="s">
        <v>1683</v>
      </c>
      <c r="AC225" s="13">
        <v>1036.99</v>
      </c>
      <c r="AD225" s="10">
        <v>45407</v>
      </c>
      <c r="AE225" s="12">
        <f t="shared" si="2"/>
        <v>3</v>
      </c>
      <c r="AF225" s="12"/>
      <c r="AG225" s="14">
        <v>5000183833</v>
      </c>
      <c r="AH225" s="14"/>
      <c r="AI225" s="10">
        <v>45407</v>
      </c>
      <c r="AJ225" s="10">
        <v>45407</v>
      </c>
      <c r="AK225" s="10" t="str">
        <f t="shared" si="15"/>
        <v>EN TIEMPO</v>
      </c>
      <c r="AL225" s="15">
        <f t="shared" si="16"/>
        <v>1</v>
      </c>
      <c r="AM225" s="5" t="s">
        <v>1684</v>
      </c>
      <c r="AN225" s="5" t="s">
        <v>1685</v>
      </c>
      <c r="AO225" s="5" t="s">
        <v>1686</v>
      </c>
      <c r="AP225" s="10">
        <v>45436</v>
      </c>
      <c r="AQ225" s="5">
        <f t="shared" ca="1" si="19"/>
        <v>8</v>
      </c>
      <c r="AR225" s="5" t="s">
        <v>143</v>
      </c>
      <c r="AS225" s="5">
        <f t="shared" ca="1" si="18"/>
        <v>646</v>
      </c>
      <c r="AT225" s="5"/>
      <c r="AU225" s="5"/>
      <c r="AV225" s="5"/>
      <c r="AW225" s="5"/>
      <c r="AX225" s="5"/>
      <c r="AY225" s="5"/>
      <c r="AZ225" s="5"/>
      <c r="BA225" s="5"/>
      <c r="BB225" s="5"/>
      <c r="BC225" s="138"/>
    </row>
    <row r="226" spans="1:55" ht="15.75" customHeight="1" x14ac:dyDescent="0.3">
      <c r="A226" s="137">
        <v>267024</v>
      </c>
      <c r="B226" s="5" t="s">
        <v>59</v>
      </c>
      <c r="C226" s="5" t="s">
        <v>263</v>
      </c>
      <c r="D226" s="5" t="s">
        <v>123</v>
      </c>
      <c r="E226" s="5" t="s">
        <v>189</v>
      </c>
      <c r="F226" s="5" t="s">
        <v>1</v>
      </c>
      <c r="G226" s="5" t="s">
        <v>246</v>
      </c>
      <c r="H226" s="5" t="s">
        <v>676</v>
      </c>
      <c r="I226" s="5" t="s">
        <v>311</v>
      </c>
      <c r="J226" s="5" t="s">
        <v>1687</v>
      </c>
      <c r="K226" s="5"/>
      <c r="L226" s="5"/>
      <c r="M226" s="5" t="s">
        <v>1688</v>
      </c>
      <c r="N226" s="10" t="s">
        <v>127</v>
      </c>
      <c r="O226" s="5" t="s">
        <v>1689</v>
      </c>
      <c r="P226" s="10">
        <v>45404</v>
      </c>
      <c r="Q226" s="10" t="s">
        <v>137</v>
      </c>
      <c r="R226" s="10"/>
      <c r="S226" s="10"/>
      <c r="T226" s="11"/>
      <c r="U226" s="12"/>
      <c r="V226" s="5" t="s">
        <v>1690</v>
      </c>
      <c r="W226" s="5"/>
      <c r="X226" s="10">
        <v>45401</v>
      </c>
      <c r="Y226" s="5">
        <f t="shared" si="0"/>
        <v>4</v>
      </c>
      <c r="Z226" s="10">
        <v>45419</v>
      </c>
      <c r="AA226" s="5">
        <f t="shared" si="1"/>
        <v>16</v>
      </c>
      <c r="AB226" s="5" t="s">
        <v>1691</v>
      </c>
      <c r="AC226" s="13">
        <v>3239.59</v>
      </c>
      <c r="AD226" s="10">
        <v>45426</v>
      </c>
      <c r="AE226" s="12">
        <f t="shared" si="2"/>
        <v>8</v>
      </c>
      <c r="AF226" s="12"/>
      <c r="AG226" s="14">
        <v>4500492911</v>
      </c>
      <c r="AH226" s="14"/>
      <c r="AI226" s="10">
        <v>45450</v>
      </c>
      <c r="AJ226" s="10">
        <v>45454</v>
      </c>
      <c r="AK226" s="10" t="str">
        <f t="shared" si="15"/>
        <v>DEMORA</v>
      </c>
      <c r="AL226" s="15">
        <f t="shared" si="16"/>
        <v>29</v>
      </c>
      <c r="AM226" s="5" t="s">
        <v>1692</v>
      </c>
      <c r="AN226" s="5" t="s">
        <v>1693</v>
      </c>
      <c r="AO226" s="5" t="s">
        <v>1694</v>
      </c>
      <c r="AP226" s="10">
        <v>45456</v>
      </c>
      <c r="AQ226" s="5">
        <f t="shared" ca="1" si="19"/>
        <v>54</v>
      </c>
      <c r="AR226" s="5" t="s">
        <v>143</v>
      </c>
      <c r="AS226" s="5">
        <f t="shared" ca="1" si="18"/>
        <v>645</v>
      </c>
      <c r="AT226" s="5"/>
      <c r="AU226" s="5"/>
      <c r="AV226" s="5"/>
      <c r="AW226" s="5"/>
      <c r="AX226" s="5"/>
      <c r="AY226" s="5"/>
      <c r="AZ226" s="5"/>
      <c r="BA226" s="5"/>
      <c r="BB226" s="5"/>
      <c r="BC226" s="138"/>
    </row>
    <row r="227" spans="1:55" ht="15.75" customHeight="1" x14ac:dyDescent="0.3">
      <c r="A227" s="137">
        <v>267124</v>
      </c>
      <c r="B227" s="5" t="s">
        <v>59</v>
      </c>
      <c r="C227" s="5" t="s">
        <v>893</v>
      </c>
      <c r="D227" s="5" t="s">
        <v>123</v>
      </c>
      <c r="E227" s="5" t="s">
        <v>124</v>
      </c>
      <c r="F227" s="5" t="s">
        <v>38</v>
      </c>
      <c r="G227" s="5" t="s">
        <v>210</v>
      </c>
      <c r="H227" s="5" t="s">
        <v>1695</v>
      </c>
      <c r="I227" s="5">
        <v>3539616</v>
      </c>
      <c r="J227" s="5" t="s">
        <v>1696</v>
      </c>
      <c r="K227" s="5"/>
      <c r="L227" s="5"/>
      <c r="M227" s="5" t="s">
        <v>1697</v>
      </c>
      <c r="N227" s="10" t="s">
        <v>127</v>
      </c>
      <c r="O227" s="5" t="s">
        <v>1698</v>
      </c>
      <c r="P227" s="10">
        <v>45405</v>
      </c>
      <c r="Q227" s="10" t="s">
        <v>137</v>
      </c>
      <c r="R227" s="10"/>
      <c r="S227" s="10"/>
      <c r="T227" s="11"/>
      <c r="U227" s="12"/>
      <c r="V227" s="5" t="s">
        <v>1699</v>
      </c>
      <c r="W227" s="5"/>
      <c r="X227" s="10">
        <v>45401</v>
      </c>
      <c r="Y227" s="5">
        <f t="shared" si="0"/>
        <v>5</v>
      </c>
      <c r="Z227" s="10">
        <v>45419</v>
      </c>
      <c r="AA227" s="5">
        <f t="shared" si="1"/>
        <v>15</v>
      </c>
      <c r="AB227" s="5" t="s">
        <v>1700</v>
      </c>
      <c r="AC227" s="13">
        <v>5936.45</v>
      </c>
      <c r="AD227" s="10">
        <v>45426</v>
      </c>
      <c r="AE227" s="12">
        <f t="shared" si="2"/>
        <v>8</v>
      </c>
      <c r="AF227" s="12"/>
      <c r="AG227" s="14">
        <v>4500492297</v>
      </c>
      <c r="AH227" s="14"/>
      <c r="AI227" s="10">
        <v>45450</v>
      </c>
      <c r="AJ227" s="10">
        <v>45448</v>
      </c>
      <c r="AK227" s="10" t="str">
        <f t="shared" si="15"/>
        <v>EN TIEMPO</v>
      </c>
      <c r="AL227" s="15">
        <f t="shared" si="16"/>
        <v>23</v>
      </c>
      <c r="AM227" s="5" t="s">
        <v>1701</v>
      </c>
      <c r="AN227" s="5" t="s">
        <v>1702</v>
      </c>
      <c r="AO227" s="5" t="s">
        <v>1703</v>
      </c>
      <c r="AP227" s="10">
        <v>45456</v>
      </c>
      <c r="AQ227" s="5">
        <f t="shared" ca="1" si="19"/>
        <v>48</v>
      </c>
      <c r="AR227" s="5" t="s">
        <v>143</v>
      </c>
      <c r="AS227" s="5">
        <f t="shared" ca="1" si="18"/>
        <v>645</v>
      </c>
      <c r="AT227" s="5"/>
      <c r="AU227" s="5"/>
      <c r="AV227" s="5"/>
      <c r="AW227" s="5"/>
      <c r="AX227" s="5"/>
      <c r="AY227" s="5"/>
      <c r="AZ227" s="5"/>
      <c r="BA227" s="5"/>
      <c r="BB227" s="5"/>
      <c r="BC227" s="138"/>
    </row>
    <row r="228" spans="1:55" ht="15.75" customHeight="1" x14ac:dyDescent="0.3">
      <c r="A228" s="137">
        <v>267224</v>
      </c>
      <c r="B228" s="5" t="s">
        <v>59</v>
      </c>
      <c r="C228" s="5" t="s">
        <v>893</v>
      </c>
      <c r="D228" s="5" t="s">
        <v>123</v>
      </c>
      <c r="E228" s="5" t="s">
        <v>124</v>
      </c>
      <c r="F228" s="5" t="s">
        <v>38</v>
      </c>
      <c r="G228" s="5" t="s">
        <v>210</v>
      </c>
      <c r="H228" s="5" t="s">
        <v>980</v>
      </c>
      <c r="I228" s="5">
        <v>3539616</v>
      </c>
      <c r="J228" s="5" t="s">
        <v>1704</v>
      </c>
      <c r="K228" s="5"/>
      <c r="L228" s="5"/>
      <c r="M228" s="5" t="s">
        <v>1705</v>
      </c>
      <c r="N228" s="10" t="s">
        <v>127</v>
      </c>
      <c r="O228" s="5" t="s">
        <v>1698</v>
      </c>
      <c r="P228" s="10">
        <v>45405</v>
      </c>
      <c r="Q228" s="10" t="s">
        <v>137</v>
      </c>
      <c r="R228" s="10"/>
      <c r="S228" s="10"/>
      <c r="T228" s="11"/>
      <c r="U228" s="12"/>
      <c r="V228" s="5" t="s">
        <v>1706</v>
      </c>
      <c r="W228" s="5"/>
      <c r="X228" s="10">
        <v>45401</v>
      </c>
      <c r="Y228" s="5">
        <f t="shared" si="0"/>
        <v>5</v>
      </c>
      <c r="Z228" s="10">
        <v>45419</v>
      </c>
      <c r="AA228" s="5">
        <f t="shared" si="1"/>
        <v>15</v>
      </c>
      <c r="AB228" s="5" t="s">
        <v>1707</v>
      </c>
      <c r="AC228" s="13">
        <v>5936.45</v>
      </c>
      <c r="AD228" s="10">
        <v>45426</v>
      </c>
      <c r="AE228" s="12">
        <f t="shared" si="2"/>
        <v>8</v>
      </c>
      <c r="AF228" s="12"/>
      <c r="AG228" s="14">
        <v>4500492932</v>
      </c>
      <c r="AH228" s="14"/>
      <c r="AI228" s="10">
        <v>45455</v>
      </c>
      <c r="AJ228" s="10">
        <v>45456</v>
      </c>
      <c r="AK228" s="10" t="str">
        <f t="shared" si="15"/>
        <v>DEMORA</v>
      </c>
      <c r="AL228" s="15">
        <f t="shared" si="16"/>
        <v>31</v>
      </c>
      <c r="AM228" s="5" t="s">
        <v>1708</v>
      </c>
      <c r="AN228" s="5" t="s">
        <v>1709</v>
      </c>
      <c r="AO228" s="5" t="s">
        <v>1710</v>
      </c>
      <c r="AP228" s="10">
        <v>45457</v>
      </c>
      <c r="AQ228" s="5">
        <f t="shared" ca="1" si="19"/>
        <v>56</v>
      </c>
      <c r="AR228" s="5" t="s">
        <v>143</v>
      </c>
      <c r="AS228" s="5">
        <f t="shared" ca="1" si="18"/>
        <v>645</v>
      </c>
      <c r="AT228" s="5"/>
      <c r="AU228" s="5"/>
      <c r="AV228" s="5"/>
      <c r="AW228" s="5"/>
      <c r="AX228" s="5"/>
      <c r="AY228" s="5"/>
      <c r="AZ228" s="5"/>
      <c r="BA228" s="5"/>
      <c r="BB228" s="5"/>
      <c r="BC228" s="138"/>
    </row>
    <row r="229" spans="1:55" ht="15.75" customHeight="1" x14ac:dyDescent="0.3">
      <c r="A229" s="137">
        <v>267324</v>
      </c>
      <c r="B229" s="5" t="s">
        <v>59</v>
      </c>
      <c r="C229" s="5" t="s">
        <v>236</v>
      </c>
      <c r="D229" s="5" t="s">
        <v>127</v>
      </c>
      <c r="E229" s="5" t="s">
        <v>124</v>
      </c>
      <c r="F229" s="5" t="s">
        <v>42</v>
      </c>
      <c r="G229" s="5" t="s">
        <v>210</v>
      </c>
      <c r="H229" s="5" t="s">
        <v>1043</v>
      </c>
      <c r="I229" s="5">
        <v>1098832</v>
      </c>
      <c r="J229" s="5" t="s">
        <v>1711</v>
      </c>
      <c r="K229" s="5"/>
      <c r="L229" s="5"/>
      <c r="M229" s="5" t="s">
        <v>1705</v>
      </c>
      <c r="N229" s="10" t="s">
        <v>127</v>
      </c>
      <c r="O229" s="5" t="s">
        <v>1698</v>
      </c>
      <c r="P229" s="10">
        <v>45406</v>
      </c>
      <c r="Q229" s="10" t="s">
        <v>137</v>
      </c>
      <c r="R229" s="10"/>
      <c r="S229" s="10"/>
      <c r="T229" s="11"/>
      <c r="U229" s="12"/>
      <c r="V229" s="5" t="s">
        <v>1712</v>
      </c>
      <c r="W229" s="5"/>
      <c r="X229" s="10">
        <v>45401</v>
      </c>
      <c r="Y229" s="5">
        <f t="shared" si="0"/>
        <v>6</v>
      </c>
      <c r="Z229" s="10">
        <v>45419</v>
      </c>
      <c r="AA229" s="5">
        <f t="shared" si="1"/>
        <v>14</v>
      </c>
      <c r="AB229" s="5" t="s">
        <v>1713</v>
      </c>
      <c r="AC229" s="13">
        <v>5602.44</v>
      </c>
      <c r="AD229" s="10">
        <v>45426</v>
      </c>
      <c r="AE229" s="12">
        <f t="shared" si="2"/>
        <v>8</v>
      </c>
      <c r="AF229" s="12"/>
      <c r="AG229" s="14">
        <v>4500492937</v>
      </c>
      <c r="AH229" s="14"/>
      <c r="AI229" s="10">
        <v>45471</v>
      </c>
      <c r="AJ229" s="10">
        <v>45491</v>
      </c>
      <c r="AK229" s="10" t="str">
        <f t="shared" si="15"/>
        <v>DEMORA</v>
      </c>
      <c r="AL229" s="15">
        <f t="shared" si="16"/>
        <v>66</v>
      </c>
      <c r="AM229" s="5" t="s">
        <v>1714</v>
      </c>
      <c r="AN229" s="5" t="s">
        <v>1715</v>
      </c>
      <c r="AO229" s="5" t="s">
        <v>1716</v>
      </c>
      <c r="AP229" s="10">
        <v>45492</v>
      </c>
      <c r="AQ229" s="5">
        <f t="shared" ca="1" si="19"/>
        <v>91</v>
      </c>
      <c r="AR229" s="31" t="s">
        <v>143</v>
      </c>
      <c r="AS229" s="31">
        <f t="shared" ca="1" si="18"/>
        <v>645</v>
      </c>
      <c r="AT229" s="5" t="s">
        <v>20</v>
      </c>
      <c r="AU229" s="5" t="s">
        <v>1717</v>
      </c>
      <c r="AV229" s="5" t="s">
        <v>1718</v>
      </c>
      <c r="AW229" s="5" t="s">
        <v>1647</v>
      </c>
      <c r="AX229" s="5" t="s">
        <v>1648</v>
      </c>
      <c r="AY229" s="5"/>
      <c r="AZ229" s="5"/>
      <c r="BA229" s="5"/>
      <c r="BB229" s="31" t="s">
        <v>1649</v>
      </c>
      <c r="BC229" s="138" t="s">
        <v>1650</v>
      </c>
    </row>
    <row r="230" spans="1:55" ht="15.75" customHeight="1" x14ac:dyDescent="0.3">
      <c r="A230" s="16">
        <v>267424</v>
      </c>
      <c r="B230" s="17" t="s">
        <v>60</v>
      </c>
      <c r="C230" s="17" t="s">
        <v>6</v>
      </c>
      <c r="D230" s="5" t="s">
        <v>123</v>
      </c>
      <c r="E230" s="17" t="s">
        <v>189</v>
      </c>
      <c r="F230" s="17" t="s">
        <v>1</v>
      </c>
      <c r="G230" s="17" t="s">
        <v>210</v>
      </c>
      <c r="H230" s="5" t="s">
        <v>1210</v>
      </c>
      <c r="I230" s="17" t="s">
        <v>311</v>
      </c>
      <c r="J230" s="17" t="s">
        <v>1719</v>
      </c>
      <c r="K230" s="5"/>
      <c r="L230" s="5">
        <v>12000</v>
      </c>
      <c r="M230" s="17">
        <v>101117842</v>
      </c>
      <c r="N230" s="10" t="s">
        <v>127</v>
      </c>
      <c r="O230" s="5" t="s">
        <v>1720</v>
      </c>
      <c r="P230" s="10">
        <v>45407</v>
      </c>
      <c r="Q230" s="10" t="s">
        <v>137</v>
      </c>
      <c r="R230" s="10"/>
      <c r="S230" s="10"/>
      <c r="T230" s="11"/>
      <c r="U230" s="12"/>
      <c r="V230" s="5" t="s">
        <v>1721</v>
      </c>
      <c r="W230" s="5"/>
      <c r="X230" s="10">
        <v>45404</v>
      </c>
      <c r="Y230" s="5">
        <f t="shared" si="0"/>
        <v>4</v>
      </c>
      <c r="Z230" s="10">
        <v>45419</v>
      </c>
      <c r="AA230" s="5">
        <f t="shared" si="1"/>
        <v>13</v>
      </c>
      <c r="AB230" s="5" t="s">
        <v>1722</v>
      </c>
      <c r="AC230" s="13">
        <v>2303.14</v>
      </c>
      <c r="AD230" s="10">
        <v>45428</v>
      </c>
      <c r="AE230" s="12">
        <f t="shared" si="2"/>
        <v>10</v>
      </c>
      <c r="AF230" s="12"/>
      <c r="AG230" s="14">
        <v>4400563236</v>
      </c>
      <c r="AH230" s="14"/>
      <c r="AI230" s="25">
        <v>45443</v>
      </c>
      <c r="AJ230" s="25">
        <v>45443</v>
      </c>
      <c r="AK230" s="25" t="str">
        <f t="shared" si="15"/>
        <v>EN TIEMPO</v>
      </c>
      <c r="AL230" s="15">
        <f t="shared" si="16"/>
        <v>16</v>
      </c>
      <c r="AM230" s="17" t="s">
        <v>1723</v>
      </c>
      <c r="AN230" s="17" t="s">
        <v>1724</v>
      </c>
      <c r="AO230" s="5" t="s">
        <v>1725</v>
      </c>
      <c r="AP230" s="10">
        <v>45450</v>
      </c>
      <c r="AQ230" s="5">
        <f t="shared" ca="1" si="19"/>
        <v>40</v>
      </c>
      <c r="AR230" s="5" t="s">
        <v>143</v>
      </c>
      <c r="AS230" s="5">
        <f t="shared" ca="1" si="18"/>
        <v>642</v>
      </c>
      <c r="AT230" s="5"/>
      <c r="AU230" s="5"/>
      <c r="AV230" s="5"/>
      <c r="AW230" s="5"/>
      <c r="AX230" s="5"/>
      <c r="AY230" s="5"/>
      <c r="AZ230" s="5"/>
      <c r="BA230" s="5"/>
      <c r="BB230" s="5"/>
      <c r="BC230" s="138"/>
    </row>
    <row r="231" spans="1:55" ht="15.75" customHeight="1" x14ac:dyDescent="0.3">
      <c r="A231" s="137">
        <v>267524</v>
      </c>
      <c r="B231" s="5" t="s">
        <v>60</v>
      </c>
      <c r="C231" s="5" t="s">
        <v>340</v>
      </c>
      <c r="D231" s="5" t="s">
        <v>123</v>
      </c>
      <c r="E231" s="5" t="s">
        <v>124</v>
      </c>
      <c r="F231" s="5" t="s">
        <v>42</v>
      </c>
      <c r="G231" s="5" t="s">
        <v>210</v>
      </c>
      <c r="H231" s="5" t="s">
        <v>341</v>
      </c>
      <c r="I231" s="5" t="s">
        <v>342</v>
      </c>
      <c r="J231" s="5" t="s">
        <v>1726</v>
      </c>
      <c r="K231" s="5"/>
      <c r="L231" s="5">
        <v>8000</v>
      </c>
      <c r="M231" s="5">
        <v>101075087</v>
      </c>
      <c r="N231" s="10" t="s">
        <v>127</v>
      </c>
      <c r="O231" s="5" t="s">
        <v>1720</v>
      </c>
      <c r="P231" s="10">
        <v>45408</v>
      </c>
      <c r="Q231" s="10" t="s">
        <v>137</v>
      </c>
      <c r="R231" s="10"/>
      <c r="S231" s="10"/>
      <c r="T231" s="11"/>
      <c r="U231" s="12"/>
      <c r="V231" s="5" t="s">
        <v>1727</v>
      </c>
      <c r="W231" s="5"/>
      <c r="X231" s="10">
        <v>45404</v>
      </c>
      <c r="Y231" s="5">
        <f t="shared" si="0"/>
        <v>5</v>
      </c>
      <c r="Z231" s="10">
        <v>45418</v>
      </c>
      <c r="AA231" s="5">
        <f t="shared" si="1"/>
        <v>11</v>
      </c>
      <c r="AB231" s="5" t="s">
        <v>1728</v>
      </c>
      <c r="AC231" s="13">
        <v>6775.22</v>
      </c>
      <c r="AD231" s="10">
        <v>45420</v>
      </c>
      <c r="AE231" s="12">
        <f t="shared" si="2"/>
        <v>3</v>
      </c>
      <c r="AF231" s="12"/>
      <c r="AG231" s="14">
        <v>4400563235</v>
      </c>
      <c r="AH231" s="14"/>
      <c r="AI231" s="10">
        <v>45478</v>
      </c>
      <c r="AJ231" s="10">
        <v>45475</v>
      </c>
      <c r="AK231" s="10" t="str">
        <f t="shared" si="15"/>
        <v>EN TIEMPO</v>
      </c>
      <c r="AL231" s="15">
        <f t="shared" si="16"/>
        <v>56</v>
      </c>
      <c r="AM231" s="5" t="s">
        <v>1729</v>
      </c>
      <c r="AN231" s="5" t="s">
        <v>1730</v>
      </c>
      <c r="AO231" s="5" t="s">
        <v>1731</v>
      </c>
      <c r="AP231" s="10">
        <v>45478</v>
      </c>
      <c r="AQ231" s="5">
        <f t="shared" ca="1" si="19"/>
        <v>72</v>
      </c>
      <c r="AR231" s="31" t="s">
        <v>143</v>
      </c>
      <c r="AS231" s="31">
        <f t="shared" ca="1" si="18"/>
        <v>642</v>
      </c>
      <c r="AT231" s="5"/>
      <c r="AU231" s="5"/>
      <c r="AV231" s="5"/>
      <c r="AW231" s="5"/>
      <c r="AX231" s="5"/>
      <c r="AY231" s="5"/>
      <c r="AZ231" s="5"/>
      <c r="BA231" s="5"/>
      <c r="BB231" s="5"/>
      <c r="BC231" s="138"/>
    </row>
    <row r="232" spans="1:55" ht="15.75" customHeight="1" x14ac:dyDescent="0.3">
      <c r="A232" s="137">
        <v>267624</v>
      </c>
      <c r="B232" s="5" t="s">
        <v>60</v>
      </c>
      <c r="C232" s="5" t="s">
        <v>6</v>
      </c>
      <c r="D232" s="5" t="s">
        <v>123</v>
      </c>
      <c r="E232" s="5" t="s">
        <v>124</v>
      </c>
      <c r="F232" s="5" t="s">
        <v>1732</v>
      </c>
      <c r="G232" s="5" t="s">
        <v>246</v>
      </c>
      <c r="H232" s="5" t="s">
        <v>1733</v>
      </c>
      <c r="I232" s="5" t="s">
        <v>1734</v>
      </c>
      <c r="J232" s="5" t="s">
        <v>1735</v>
      </c>
      <c r="K232" s="5"/>
      <c r="L232" s="5">
        <v>6000</v>
      </c>
      <c r="M232" s="5">
        <v>101074822</v>
      </c>
      <c r="N232" s="10" t="s">
        <v>127</v>
      </c>
      <c r="O232" s="5" t="s">
        <v>1720</v>
      </c>
      <c r="P232" s="10">
        <v>45406</v>
      </c>
      <c r="Q232" s="10" t="s">
        <v>137</v>
      </c>
      <c r="R232" s="10"/>
      <c r="S232" s="10"/>
      <c r="T232" s="11"/>
      <c r="U232" s="12"/>
      <c r="V232" s="5" t="s">
        <v>1736</v>
      </c>
      <c r="W232" s="5"/>
      <c r="X232" s="10">
        <v>45404</v>
      </c>
      <c r="Y232" s="5">
        <f t="shared" si="0"/>
        <v>3</v>
      </c>
      <c r="Z232" s="10">
        <v>45419</v>
      </c>
      <c r="AA232" s="5">
        <f t="shared" si="1"/>
        <v>14</v>
      </c>
      <c r="AB232" s="5" t="s">
        <v>1737</v>
      </c>
      <c r="AC232" s="13">
        <v>3920</v>
      </c>
      <c r="AD232" s="10">
        <v>45427</v>
      </c>
      <c r="AE232" s="12">
        <f t="shared" si="2"/>
        <v>9</v>
      </c>
      <c r="AF232" s="12"/>
      <c r="AG232" s="14">
        <v>4400562610</v>
      </c>
      <c r="AH232" s="14"/>
      <c r="AI232" s="10">
        <v>45450</v>
      </c>
      <c r="AJ232" s="10">
        <v>45448</v>
      </c>
      <c r="AK232" s="10" t="str">
        <f t="shared" si="15"/>
        <v>EN TIEMPO</v>
      </c>
      <c r="AL232" s="15">
        <f t="shared" si="16"/>
        <v>22</v>
      </c>
      <c r="AM232" s="5" t="s">
        <v>1738</v>
      </c>
      <c r="AN232" s="5" t="s">
        <v>1739</v>
      </c>
      <c r="AO232" s="5" t="s">
        <v>1740</v>
      </c>
      <c r="AP232" s="10">
        <v>45457</v>
      </c>
      <c r="AQ232" s="5">
        <f t="shared" ca="1" si="19"/>
        <v>45</v>
      </c>
      <c r="AR232" s="5" t="s">
        <v>143</v>
      </c>
      <c r="AS232" s="5">
        <f t="shared" ca="1" si="18"/>
        <v>642</v>
      </c>
      <c r="AT232" s="5"/>
      <c r="AU232" s="5"/>
      <c r="AV232" s="5"/>
      <c r="AW232" s="5"/>
      <c r="AX232" s="5"/>
      <c r="AY232" s="5"/>
      <c r="AZ232" s="5"/>
      <c r="BA232" s="5"/>
      <c r="BB232" s="5"/>
      <c r="BC232" s="138"/>
    </row>
    <row r="233" spans="1:55" ht="15.75" customHeight="1" x14ac:dyDescent="0.3">
      <c r="A233" s="137">
        <v>267724</v>
      </c>
      <c r="B233" s="5" t="s">
        <v>60</v>
      </c>
      <c r="C233" s="5" t="s">
        <v>1067</v>
      </c>
      <c r="D233" s="5" t="s">
        <v>123</v>
      </c>
      <c r="E233" s="5" t="s">
        <v>124</v>
      </c>
      <c r="F233" s="5" t="s">
        <v>36</v>
      </c>
      <c r="G233" s="5" t="s">
        <v>246</v>
      </c>
      <c r="H233" s="5" t="s">
        <v>1741</v>
      </c>
      <c r="I233" s="5" t="s">
        <v>1068</v>
      </c>
      <c r="J233" s="5" t="s">
        <v>1742</v>
      </c>
      <c r="K233" s="5"/>
      <c r="L233" s="5">
        <v>12000</v>
      </c>
      <c r="M233" s="5">
        <v>101010683</v>
      </c>
      <c r="N233" s="10" t="s">
        <v>127</v>
      </c>
      <c r="O233" s="5" t="s">
        <v>1720</v>
      </c>
      <c r="P233" s="10">
        <v>45406</v>
      </c>
      <c r="Q233" s="10" t="s">
        <v>137</v>
      </c>
      <c r="R233" s="10"/>
      <c r="S233" s="10"/>
      <c r="T233" s="11"/>
      <c r="U233" s="12"/>
      <c r="V233" s="5" t="s">
        <v>1743</v>
      </c>
      <c r="W233" s="5"/>
      <c r="X233" s="10">
        <v>45404</v>
      </c>
      <c r="Y233" s="5">
        <f t="shared" si="0"/>
        <v>3</v>
      </c>
      <c r="Z233" s="10">
        <v>45419</v>
      </c>
      <c r="AA233" s="5">
        <f t="shared" si="1"/>
        <v>14</v>
      </c>
      <c r="AB233" s="5" t="s">
        <v>1744</v>
      </c>
      <c r="AC233" s="13">
        <v>2025.66</v>
      </c>
      <c r="AD233" s="10">
        <v>45433</v>
      </c>
      <c r="AE233" s="12">
        <f t="shared" si="2"/>
        <v>15</v>
      </c>
      <c r="AF233" s="12"/>
      <c r="AG233" s="14">
        <v>4400562605</v>
      </c>
      <c r="AH233" s="14"/>
      <c r="AI233" s="10">
        <v>45471</v>
      </c>
      <c r="AJ233" s="10">
        <v>45470</v>
      </c>
      <c r="AK233" s="10" t="str">
        <f t="shared" si="15"/>
        <v>EN TIEMPO</v>
      </c>
      <c r="AL233" s="15">
        <f t="shared" si="16"/>
        <v>38</v>
      </c>
      <c r="AM233" s="5" t="s">
        <v>1745</v>
      </c>
      <c r="AN233" s="5" t="s">
        <v>1746</v>
      </c>
      <c r="AO233" s="5" t="s">
        <v>1747</v>
      </c>
      <c r="AP233" s="10">
        <v>45471</v>
      </c>
      <c r="AQ233" s="5">
        <f t="shared" ca="1" si="19"/>
        <v>67</v>
      </c>
      <c r="AR233" s="17" t="s">
        <v>143</v>
      </c>
      <c r="AS233" s="17">
        <f t="shared" ca="1" si="18"/>
        <v>642</v>
      </c>
      <c r="AT233" s="5"/>
      <c r="AU233" s="5"/>
      <c r="AV233" s="5"/>
      <c r="AW233" s="5"/>
      <c r="AX233" s="5"/>
      <c r="AY233" s="5"/>
      <c r="AZ233" s="5"/>
      <c r="BA233" s="5"/>
      <c r="BB233" s="5"/>
      <c r="BC233" s="138"/>
    </row>
    <row r="234" spans="1:55" ht="15.75" customHeight="1" x14ac:dyDescent="0.3">
      <c r="A234" s="137">
        <v>267824</v>
      </c>
      <c r="B234" s="5" t="s">
        <v>60</v>
      </c>
      <c r="C234" s="5" t="s">
        <v>1115</v>
      </c>
      <c r="D234" s="5" t="s">
        <v>123</v>
      </c>
      <c r="E234" s="5" t="s">
        <v>124</v>
      </c>
      <c r="F234" s="5" t="s">
        <v>36</v>
      </c>
      <c r="G234" s="5" t="s">
        <v>210</v>
      </c>
      <c r="H234" s="5" t="s">
        <v>526</v>
      </c>
      <c r="I234" s="5" t="s">
        <v>1116</v>
      </c>
      <c r="J234" s="5" t="s">
        <v>1748</v>
      </c>
      <c r="K234" s="5"/>
      <c r="L234" s="5">
        <v>10000</v>
      </c>
      <c r="M234" s="5">
        <v>101040622</v>
      </c>
      <c r="N234" s="10" t="s">
        <v>127</v>
      </c>
      <c r="O234" s="5" t="s">
        <v>1720</v>
      </c>
      <c r="P234" s="10">
        <v>45407</v>
      </c>
      <c r="Q234" s="10" t="s">
        <v>137</v>
      </c>
      <c r="R234" s="10"/>
      <c r="S234" s="10"/>
      <c r="T234" s="11"/>
      <c r="U234" s="12"/>
      <c r="V234" s="5" t="s">
        <v>1749</v>
      </c>
      <c r="W234" s="5"/>
      <c r="X234" s="10">
        <v>45404</v>
      </c>
      <c r="Y234" s="5">
        <f t="shared" si="0"/>
        <v>4</v>
      </c>
      <c r="Z234" s="10">
        <v>45419</v>
      </c>
      <c r="AA234" s="5">
        <f t="shared" si="1"/>
        <v>13</v>
      </c>
      <c r="AB234" s="5" t="s">
        <v>1750</v>
      </c>
      <c r="AC234" s="13">
        <v>2309.4499999999998</v>
      </c>
      <c r="AD234" s="10">
        <v>45433</v>
      </c>
      <c r="AE234" s="12">
        <f t="shared" si="2"/>
        <v>15</v>
      </c>
      <c r="AF234" s="12"/>
      <c r="AG234" s="14">
        <v>4400563234</v>
      </c>
      <c r="AH234" s="14"/>
      <c r="AI234" s="10">
        <v>45450</v>
      </c>
      <c r="AJ234" s="10">
        <v>45454</v>
      </c>
      <c r="AK234" s="10" t="str">
        <f t="shared" si="15"/>
        <v>DEMORA</v>
      </c>
      <c r="AL234" s="15">
        <f t="shared" si="16"/>
        <v>22</v>
      </c>
      <c r="AM234" s="5" t="s">
        <v>1751</v>
      </c>
      <c r="AN234" s="5" t="s">
        <v>1752</v>
      </c>
      <c r="AO234" s="5" t="s">
        <v>1753</v>
      </c>
      <c r="AP234" s="10">
        <v>45457</v>
      </c>
      <c r="AQ234" s="5">
        <f t="shared" ca="1" si="19"/>
        <v>51</v>
      </c>
      <c r="AR234" s="5" t="s">
        <v>143</v>
      </c>
      <c r="AS234" s="5">
        <f t="shared" ca="1" si="18"/>
        <v>642</v>
      </c>
      <c r="AT234" s="5"/>
      <c r="AU234" s="5"/>
      <c r="AV234" s="5"/>
      <c r="AW234" s="5"/>
      <c r="AX234" s="5"/>
      <c r="AY234" s="5"/>
      <c r="AZ234" s="5"/>
      <c r="BA234" s="5"/>
      <c r="BB234" s="5"/>
      <c r="BC234" s="138"/>
    </row>
    <row r="235" spans="1:55" ht="15" customHeight="1" x14ac:dyDescent="0.3">
      <c r="A235" s="16">
        <v>267924</v>
      </c>
      <c r="B235" s="17" t="s">
        <v>60</v>
      </c>
      <c r="C235" s="17" t="s">
        <v>8</v>
      </c>
      <c r="D235" s="5" t="s">
        <v>123</v>
      </c>
      <c r="E235" s="17" t="s">
        <v>189</v>
      </c>
      <c r="F235" s="17" t="s">
        <v>1</v>
      </c>
      <c r="G235" s="17" t="s">
        <v>210</v>
      </c>
      <c r="H235" s="19" t="s">
        <v>620</v>
      </c>
      <c r="I235" s="17" t="s">
        <v>212</v>
      </c>
      <c r="J235" s="17" t="s">
        <v>1754</v>
      </c>
      <c r="K235" s="5"/>
      <c r="L235" s="5">
        <v>38000</v>
      </c>
      <c r="M235" s="17">
        <v>101141840</v>
      </c>
      <c r="N235" s="10" t="s">
        <v>127</v>
      </c>
      <c r="O235" s="5" t="s">
        <v>1720</v>
      </c>
      <c r="P235" s="10">
        <v>45408</v>
      </c>
      <c r="Q235" s="10" t="s">
        <v>137</v>
      </c>
      <c r="R235" s="10"/>
      <c r="S235" s="10"/>
      <c r="T235" s="11"/>
      <c r="U235" s="12"/>
      <c r="V235" s="5" t="s">
        <v>1755</v>
      </c>
      <c r="W235" s="5"/>
      <c r="X235" s="10">
        <v>45404</v>
      </c>
      <c r="Y235" s="5">
        <f t="shared" si="0"/>
        <v>5</v>
      </c>
      <c r="Z235" s="10">
        <v>45418</v>
      </c>
      <c r="AA235" s="5">
        <f t="shared" si="1"/>
        <v>11</v>
      </c>
      <c r="AB235" s="5" t="s">
        <v>1756</v>
      </c>
      <c r="AC235" s="13">
        <v>18647.23</v>
      </c>
      <c r="AD235" s="10">
        <v>45428</v>
      </c>
      <c r="AE235" s="12">
        <f t="shared" si="2"/>
        <v>11</v>
      </c>
      <c r="AF235" s="12"/>
      <c r="AG235" s="14">
        <v>4400563238</v>
      </c>
      <c r="AH235" s="14"/>
      <c r="AI235" s="10">
        <v>45469</v>
      </c>
      <c r="AJ235" s="10">
        <v>45470</v>
      </c>
      <c r="AK235" s="10" t="str">
        <f t="shared" si="15"/>
        <v>DEMORA</v>
      </c>
      <c r="AL235" s="15">
        <f t="shared" si="16"/>
        <v>43</v>
      </c>
      <c r="AM235" s="5" t="s">
        <v>1757</v>
      </c>
      <c r="AN235" s="17" t="s">
        <v>1758</v>
      </c>
      <c r="AO235" s="5" t="s">
        <v>1759</v>
      </c>
      <c r="AP235" s="10">
        <v>45471</v>
      </c>
      <c r="AQ235" s="5">
        <f t="shared" ca="1" si="19"/>
        <v>67</v>
      </c>
      <c r="AR235" s="17" t="s">
        <v>143</v>
      </c>
      <c r="AS235" s="17">
        <f t="shared" ca="1" si="18"/>
        <v>642</v>
      </c>
      <c r="AT235" s="5"/>
      <c r="AU235" s="5"/>
      <c r="AV235" s="5"/>
      <c r="AW235" s="5"/>
      <c r="AX235" s="5"/>
      <c r="AY235" s="5"/>
      <c r="AZ235" s="5"/>
      <c r="BA235" s="5"/>
      <c r="BB235" s="5"/>
      <c r="BC235" s="138"/>
    </row>
    <row r="236" spans="1:55" ht="15.75" customHeight="1" x14ac:dyDescent="0.3">
      <c r="A236" s="16">
        <v>268024</v>
      </c>
      <c r="B236" s="17" t="s">
        <v>60</v>
      </c>
      <c r="C236" s="17" t="s">
        <v>549</v>
      </c>
      <c r="D236" s="5" t="s">
        <v>127</v>
      </c>
      <c r="E236" s="17" t="s">
        <v>124</v>
      </c>
      <c r="F236" s="17" t="s">
        <v>1760</v>
      </c>
      <c r="G236" s="17"/>
      <c r="H236" s="17" t="s">
        <v>1761</v>
      </c>
      <c r="I236" s="17" t="s">
        <v>1762</v>
      </c>
      <c r="J236" s="17" t="s">
        <v>1763</v>
      </c>
      <c r="K236" s="5"/>
      <c r="L236" s="5">
        <v>12000</v>
      </c>
      <c r="M236" s="17">
        <v>101138718</v>
      </c>
      <c r="N236" s="10" t="s">
        <v>127</v>
      </c>
      <c r="O236" s="5" t="s">
        <v>1720</v>
      </c>
      <c r="P236" s="10">
        <v>45406</v>
      </c>
      <c r="Q236" s="10" t="s">
        <v>137</v>
      </c>
      <c r="R236" s="10"/>
      <c r="S236" s="10"/>
      <c r="T236" s="11"/>
      <c r="U236" s="12"/>
      <c r="V236" s="5" t="s">
        <v>1764</v>
      </c>
      <c r="W236" s="5"/>
      <c r="X236" s="10">
        <v>45404</v>
      </c>
      <c r="Y236" s="5">
        <f t="shared" si="0"/>
        <v>3</v>
      </c>
      <c r="Z236" s="10">
        <v>45419</v>
      </c>
      <c r="AA236" s="5">
        <f t="shared" si="1"/>
        <v>14</v>
      </c>
      <c r="AB236" s="5" t="s">
        <v>1765</v>
      </c>
      <c r="AC236" s="13">
        <v>20241.169999999998</v>
      </c>
      <c r="AD236" s="10">
        <v>45433</v>
      </c>
      <c r="AE236" s="12">
        <f t="shared" si="2"/>
        <v>15</v>
      </c>
      <c r="AF236" s="12"/>
      <c r="AG236" s="14">
        <v>4400563231</v>
      </c>
      <c r="AH236" s="14"/>
      <c r="AI236" s="10">
        <v>45471</v>
      </c>
      <c r="AJ236" s="10">
        <v>45483</v>
      </c>
      <c r="AK236" s="10" t="str">
        <f t="shared" si="15"/>
        <v>DEMORA</v>
      </c>
      <c r="AL236" s="15">
        <f t="shared" si="16"/>
        <v>51</v>
      </c>
      <c r="AM236" s="5" t="s">
        <v>1766</v>
      </c>
      <c r="AN236" s="17" t="s">
        <v>1767</v>
      </c>
      <c r="AO236" s="5" t="s">
        <v>1768</v>
      </c>
      <c r="AP236" s="10">
        <v>45485</v>
      </c>
      <c r="AQ236" s="5">
        <f t="shared" ca="1" si="19"/>
        <v>80</v>
      </c>
      <c r="AR236" s="31" t="s">
        <v>143</v>
      </c>
      <c r="AS236" s="31">
        <f t="shared" ca="1" si="18"/>
        <v>642</v>
      </c>
      <c r="AT236" s="5" t="s">
        <v>20</v>
      </c>
      <c r="AU236" s="5" t="s">
        <v>1769</v>
      </c>
      <c r="AV236" s="5" t="s">
        <v>1770</v>
      </c>
      <c r="AW236" s="5" t="s">
        <v>1647</v>
      </c>
      <c r="AX236" s="5" t="s">
        <v>1771</v>
      </c>
      <c r="AY236" s="5"/>
      <c r="AZ236" s="5"/>
      <c r="BA236" s="5"/>
      <c r="BB236" s="31" t="s">
        <v>1649</v>
      </c>
      <c r="BC236" s="138" t="s">
        <v>1650</v>
      </c>
    </row>
    <row r="237" spans="1:55" ht="15.75" customHeight="1" x14ac:dyDescent="0.3">
      <c r="A237" s="137">
        <v>268124</v>
      </c>
      <c r="B237" s="5" t="s">
        <v>60</v>
      </c>
      <c r="C237" s="5" t="s">
        <v>609</v>
      </c>
      <c r="D237" s="5" t="s">
        <v>127</v>
      </c>
      <c r="E237" s="5" t="s">
        <v>610</v>
      </c>
      <c r="F237" s="5" t="s">
        <v>56</v>
      </c>
      <c r="G237" s="5" t="s">
        <v>246</v>
      </c>
      <c r="H237" s="5" t="s">
        <v>1772</v>
      </c>
      <c r="I237" s="5" t="s">
        <v>1773</v>
      </c>
      <c r="J237" s="5" t="s">
        <v>1774</v>
      </c>
      <c r="K237" s="5"/>
      <c r="L237" s="5">
        <v>15000</v>
      </c>
      <c r="M237" s="5">
        <v>100834169</v>
      </c>
      <c r="N237" s="10" t="s">
        <v>127</v>
      </c>
      <c r="O237" s="5" t="s">
        <v>1720</v>
      </c>
      <c r="P237" s="10">
        <v>45408</v>
      </c>
      <c r="Q237" s="10" t="s">
        <v>137</v>
      </c>
      <c r="R237" s="10"/>
      <c r="S237" s="10"/>
      <c r="T237" s="11"/>
      <c r="U237" s="12"/>
      <c r="V237" s="5" t="s">
        <v>1775</v>
      </c>
      <c r="W237" s="5"/>
      <c r="X237" s="10">
        <v>45404</v>
      </c>
      <c r="Y237" s="5">
        <f t="shared" si="0"/>
        <v>5</v>
      </c>
      <c r="Z237" s="10">
        <v>45422</v>
      </c>
      <c r="AA237" s="5">
        <f t="shared" si="1"/>
        <v>15</v>
      </c>
      <c r="AB237" s="5" t="s">
        <v>1776</v>
      </c>
      <c r="AC237" s="13">
        <v>13850</v>
      </c>
      <c r="AD237" s="10">
        <v>45454</v>
      </c>
      <c r="AE237" s="12">
        <f t="shared" si="2"/>
        <v>33</v>
      </c>
      <c r="AF237" s="12"/>
      <c r="AG237" s="14">
        <v>4400563229</v>
      </c>
      <c r="AH237" s="14"/>
      <c r="AI237" s="10">
        <v>45454</v>
      </c>
      <c r="AJ237" s="10">
        <v>45454</v>
      </c>
      <c r="AK237" s="10" t="str">
        <f t="shared" si="15"/>
        <v>EN TIEMPO</v>
      </c>
      <c r="AL237" s="15">
        <f t="shared" si="16"/>
        <v>1</v>
      </c>
      <c r="AM237" s="5" t="s">
        <v>1777</v>
      </c>
      <c r="AN237" s="5" t="s">
        <v>1778</v>
      </c>
      <c r="AO237" s="5" t="s">
        <v>1779</v>
      </c>
      <c r="AP237" s="10">
        <v>45464</v>
      </c>
      <c r="AQ237" s="5">
        <f t="shared" ca="1" si="19"/>
        <v>51</v>
      </c>
      <c r="AR237" s="5" t="s">
        <v>143</v>
      </c>
      <c r="AS237" s="5">
        <f t="shared" ca="1" si="18"/>
        <v>642</v>
      </c>
      <c r="AT237" s="5"/>
      <c r="AU237" s="5"/>
      <c r="AV237" s="5"/>
      <c r="AW237" s="5"/>
      <c r="AX237" s="5"/>
      <c r="AY237" s="5"/>
      <c r="AZ237" s="5"/>
      <c r="BA237" s="5"/>
      <c r="BB237" s="5"/>
      <c r="BC237" s="138"/>
    </row>
    <row r="238" spans="1:55" ht="15.75" customHeight="1" x14ac:dyDescent="0.3">
      <c r="A238" s="137">
        <v>268224</v>
      </c>
      <c r="B238" s="5" t="s">
        <v>60</v>
      </c>
      <c r="C238" s="5" t="s">
        <v>609</v>
      </c>
      <c r="D238" s="5" t="s">
        <v>127</v>
      </c>
      <c r="E238" s="5" t="s">
        <v>610</v>
      </c>
      <c r="F238" s="5" t="s">
        <v>56</v>
      </c>
      <c r="G238" s="5" t="s">
        <v>210</v>
      </c>
      <c r="H238" s="5" t="s">
        <v>1772</v>
      </c>
      <c r="I238" s="5" t="s">
        <v>1773</v>
      </c>
      <c r="J238" s="5" t="s">
        <v>1780</v>
      </c>
      <c r="K238" s="5"/>
      <c r="L238" s="5">
        <v>15000</v>
      </c>
      <c r="M238" s="5">
        <v>100834171</v>
      </c>
      <c r="N238" s="10" t="s">
        <v>127</v>
      </c>
      <c r="O238" s="5" t="s">
        <v>1720</v>
      </c>
      <c r="P238" s="10">
        <v>45408</v>
      </c>
      <c r="Q238" s="10" t="s">
        <v>137</v>
      </c>
      <c r="R238" s="10"/>
      <c r="S238" s="10"/>
      <c r="T238" s="11"/>
      <c r="U238" s="12"/>
      <c r="V238" s="5" t="s">
        <v>1781</v>
      </c>
      <c r="W238" s="5"/>
      <c r="X238" s="10">
        <v>45404</v>
      </c>
      <c r="Y238" s="5">
        <f t="shared" si="0"/>
        <v>5</v>
      </c>
      <c r="Z238" s="10">
        <v>45422</v>
      </c>
      <c r="AA238" s="5">
        <f t="shared" si="1"/>
        <v>15</v>
      </c>
      <c r="AB238" s="5" t="s">
        <v>1782</v>
      </c>
      <c r="AC238" s="13">
        <v>13850</v>
      </c>
      <c r="AD238" s="10">
        <v>45428</v>
      </c>
      <c r="AE238" s="12">
        <f t="shared" si="2"/>
        <v>7</v>
      </c>
      <c r="AF238" s="12"/>
      <c r="AG238" s="14">
        <v>4400563230</v>
      </c>
      <c r="AH238" s="14"/>
      <c r="AI238" s="10">
        <v>45454</v>
      </c>
      <c r="AJ238" s="10">
        <v>45454</v>
      </c>
      <c r="AK238" s="10" t="str">
        <f t="shared" si="15"/>
        <v>EN TIEMPO</v>
      </c>
      <c r="AL238" s="15">
        <f t="shared" si="16"/>
        <v>27</v>
      </c>
      <c r="AM238" s="5" t="s">
        <v>1783</v>
      </c>
      <c r="AN238" s="17" t="s">
        <v>1784</v>
      </c>
      <c r="AO238" s="5" t="s">
        <v>1785</v>
      </c>
      <c r="AP238" s="10">
        <v>45464</v>
      </c>
      <c r="AQ238" s="5">
        <f t="shared" ca="1" si="19"/>
        <v>51</v>
      </c>
      <c r="AR238" s="5" t="s">
        <v>143</v>
      </c>
      <c r="AS238" s="5">
        <f t="shared" ca="1" si="18"/>
        <v>642</v>
      </c>
      <c r="AT238" s="5"/>
      <c r="AU238" s="5"/>
      <c r="AV238" s="5"/>
      <c r="AW238" s="5"/>
      <c r="AX238" s="5"/>
      <c r="AY238" s="5"/>
      <c r="AZ238" s="5"/>
      <c r="BA238" s="5"/>
      <c r="BB238" s="5"/>
      <c r="BC238" s="138"/>
    </row>
    <row r="239" spans="1:55" ht="15.75" customHeight="1" x14ac:dyDescent="0.3">
      <c r="A239" s="16">
        <v>268324</v>
      </c>
      <c r="B239" s="5" t="s">
        <v>60</v>
      </c>
      <c r="C239" s="5" t="s">
        <v>263</v>
      </c>
      <c r="D239" s="5" t="s">
        <v>123</v>
      </c>
      <c r="E239" s="5" t="s">
        <v>124</v>
      </c>
      <c r="F239" s="5" t="s">
        <v>42</v>
      </c>
      <c r="G239" s="5" t="s">
        <v>246</v>
      </c>
      <c r="H239" s="5" t="s">
        <v>559</v>
      </c>
      <c r="I239" s="21" t="s">
        <v>350</v>
      </c>
      <c r="J239" s="5" t="s">
        <v>1786</v>
      </c>
      <c r="K239" s="5"/>
      <c r="L239" s="5">
        <v>8000</v>
      </c>
      <c r="M239" s="5">
        <v>101009083</v>
      </c>
      <c r="N239" s="10" t="s">
        <v>127</v>
      </c>
      <c r="O239" s="5" t="s">
        <v>1720</v>
      </c>
      <c r="P239" s="10">
        <v>45406</v>
      </c>
      <c r="Q239" s="10" t="s">
        <v>137</v>
      </c>
      <c r="R239" s="10"/>
      <c r="S239" s="10"/>
      <c r="T239" s="11"/>
      <c r="U239" s="12"/>
      <c r="V239" s="5" t="s">
        <v>1787</v>
      </c>
      <c r="W239" s="5"/>
      <c r="X239" s="10">
        <v>45404</v>
      </c>
      <c r="Y239" s="5">
        <f t="shared" si="0"/>
        <v>3</v>
      </c>
      <c r="Z239" s="10">
        <v>45419</v>
      </c>
      <c r="AA239" s="5">
        <f t="shared" si="1"/>
        <v>14</v>
      </c>
      <c r="AB239" s="5" t="s">
        <v>1788</v>
      </c>
      <c r="AC239" s="13">
        <v>2030.5</v>
      </c>
      <c r="AD239" s="10">
        <v>45420</v>
      </c>
      <c r="AE239" s="12">
        <f t="shared" si="2"/>
        <v>2</v>
      </c>
      <c r="AF239" s="12"/>
      <c r="AG239" s="14">
        <v>4400562607</v>
      </c>
      <c r="AH239" s="14"/>
      <c r="AI239" s="10">
        <v>45443</v>
      </c>
      <c r="AJ239" s="10">
        <v>45448</v>
      </c>
      <c r="AK239" s="10" t="str">
        <f t="shared" si="15"/>
        <v>DEMORA</v>
      </c>
      <c r="AL239" s="15">
        <f t="shared" si="16"/>
        <v>29</v>
      </c>
      <c r="AM239" s="5" t="s">
        <v>1789</v>
      </c>
      <c r="AN239" s="5" t="s">
        <v>1790</v>
      </c>
      <c r="AO239" s="5" t="s">
        <v>1791</v>
      </c>
      <c r="AP239" s="10">
        <v>45464</v>
      </c>
      <c r="AQ239" s="5">
        <f t="shared" ca="1" si="19"/>
        <v>45</v>
      </c>
      <c r="AR239" s="5" t="s">
        <v>143</v>
      </c>
      <c r="AS239" s="5">
        <f t="shared" ca="1" si="18"/>
        <v>642</v>
      </c>
      <c r="AT239" s="5"/>
      <c r="AU239" s="5"/>
      <c r="AV239" s="5"/>
      <c r="AW239" s="5"/>
      <c r="AX239" s="5"/>
      <c r="AY239" s="5"/>
      <c r="AZ239" s="5"/>
      <c r="BA239" s="5"/>
      <c r="BB239" s="5"/>
      <c r="BC239" s="138"/>
    </row>
    <row r="240" spans="1:55" ht="15.75" customHeight="1" x14ac:dyDescent="0.3">
      <c r="A240" s="137">
        <v>268424</v>
      </c>
      <c r="B240" s="5" t="s">
        <v>59</v>
      </c>
      <c r="C240" s="5" t="s">
        <v>134</v>
      </c>
      <c r="D240" s="5" t="s">
        <v>123</v>
      </c>
      <c r="E240" s="5" t="s">
        <v>124</v>
      </c>
      <c r="F240" s="5" t="s">
        <v>38</v>
      </c>
      <c r="G240" s="5"/>
      <c r="H240" s="5" t="s">
        <v>1792</v>
      </c>
      <c r="I240" s="5">
        <v>3153375</v>
      </c>
      <c r="J240" s="5" t="s">
        <v>1793</v>
      </c>
      <c r="K240" s="5">
        <v>3561</v>
      </c>
      <c r="L240" s="5">
        <v>15000</v>
      </c>
      <c r="M240" s="5" t="s">
        <v>1794</v>
      </c>
      <c r="N240" s="10" t="s">
        <v>127</v>
      </c>
      <c r="O240" s="5" t="s">
        <v>1795</v>
      </c>
      <c r="P240" s="10">
        <v>45407</v>
      </c>
      <c r="Q240" s="10" t="s">
        <v>137</v>
      </c>
      <c r="R240" s="10"/>
      <c r="S240" s="10"/>
      <c r="T240" s="11"/>
      <c r="U240" s="12"/>
      <c r="V240" s="5" t="s">
        <v>1796</v>
      </c>
      <c r="W240" s="5"/>
      <c r="X240" s="10">
        <v>45404</v>
      </c>
      <c r="Y240" s="5">
        <f t="shared" si="0"/>
        <v>4</v>
      </c>
      <c r="Z240" s="10">
        <v>45419</v>
      </c>
      <c r="AA240" s="5">
        <f t="shared" si="1"/>
        <v>13</v>
      </c>
      <c r="AB240" s="5" t="s">
        <v>1797</v>
      </c>
      <c r="AC240" s="13">
        <v>15413.43</v>
      </c>
      <c r="AD240" s="10">
        <v>45426</v>
      </c>
      <c r="AE240" s="12">
        <f t="shared" si="2"/>
        <v>8</v>
      </c>
      <c r="AF240" s="12"/>
      <c r="AG240" s="14">
        <v>4500495587</v>
      </c>
      <c r="AH240" s="14"/>
      <c r="AI240" s="10">
        <v>45471</v>
      </c>
      <c r="AJ240" s="10">
        <v>45499</v>
      </c>
      <c r="AK240" s="10" t="str">
        <f t="shared" si="15"/>
        <v>DEMORA</v>
      </c>
      <c r="AL240" s="15">
        <f t="shared" si="16"/>
        <v>74</v>
      </c>
      <c r="AM240" s="5"/>
      <c r="AN240" s="5" t="s">
        <v>1798</v>
      </c>
      <c r="AO240" s="5" t="s">
        <v>1799</v>
      </c>
      <c r="AP240" s="10">
        <v>45756</v>
      </c>
      <c r="AQ240" s="5">
        <f t="shared" ca="1" si="19"/>
        <v>96</v>
      </c>
      <c r="AR240" s="31" t="s">
        <v>143</v>
      </c>
      <c r="AS240" s="31">
        <f t="shared" ca="1" si="18"/>
        <v>642</v>
      </c>
      <c r="AT240" s="5" t="s">
        <v>20</v>
      </c>
      <c r="AU240" s="5" t="s">
        <v>1800</v>
      </c>
      <c r="AV240" s="5" t="s">
        <v>1801</v>
      </c>
      <c r="AW240" s="5" t="s">
        <v>1648</v>
      </c>
      <c r="AX240" s="5" t="s">
        <v>1648</v>
      </c>
      <c r="AY240" s="5"/>
      <c r="AZ240" s="5"/>
      <c r="BA240" s="5"/>
      <c r="BB240" s="31" t="s">
        <v>1649</v>
      </c>
      <c r="BC240" s="138" t="s">
        <v>1650</v>
      </c>
    </row>
    <row r="241" spans="1:55" ht="15.75" customHeight="1" x14ac:dyDescent="0.3">
      <c r="A241" s="137">
        <v>268524</v>
      </c>
      <c r="B241" s="5" t="s">
        <v>59</v>
      </c>
      <c r="C241" s="5" t="s">
        <v>134</v>
      </c>
      <c r="D241" s="5" t="s">
        <v>123</v>
      </c>
      <c r="E241" s="5" t="s">
        <v>124</v>
      </c>
      <c r="F241" s="5" t="s">
        <v>38</v>
      </c>
      <c r="G241" s="5"/>
      <c r="H241" s="5" t="s">
        <v>1695</v>
      </c>
      <c r="I241" s="5">
        <v>3631685</v>
      </c>
      <c r="J241" s="5" t="s">
        <v>1802</v>
      </c>
      <c r="K241" s="5">
        <v>2378</v>
      </c>
      <c r="L241" s="5">
        <v>15000</v>
      </c>
      <c r="M241" s="5" t="s">
        <v>1803</v>
      </c>
      <c r="N241" s="10" t="s">
        <v>127</v>
      </c>
      <c r="O241" s="5" t="s">
        <v>1795</v>
      </c>
      <c r="P241" s="10">
        <v>45407</v>
      </c>
      <c r="Q241" s="10" t="s">
        <v>137</v>
      </c>
      <c r="R241" s="10"/>
      <c r="S241" s="10"/>
      <c r="T241" s="11"/>
      <c r="U241" s="12"/>
      <c r="V241" s="5" t="s">
        <v>1804</v>
      </c>
      <c r="W241" s="5"/>
      <c r="X241" s="10">
        <v>45404</v>
      </c>
      <c r="Y241" s="5">
        <f t="shared" si="0"/>
        <v>4</v>
      </c>
      <c r="Z241" s="10">
        <v>45419</v>
      </c>
      <c r="AA241" s="5">
        <f t="shared" si="1"/>
        <v>13</v>
      </c>
      <c r="AB241" s="5" t="s">
        <v>1805</v>
      </c>
      <c r="AC241" s="13">
        <v>15413.43</v>
      </c>
      <c r="AD241" s="10">
        <v>45426</v>
      </c>
      <c r="AE241" s="12">
        <f t="shared" si="2"/>
        <v>8</v>
      </c>
      <c r="AF241" s="12"/>
      <c r="AG241" s="14">
        <v>4500494841</v>
      </c>
      <c r="AH241" s="14"/>
      <c r="AI241" s="10">
        <v>45471</v>
      </c>
      <c r="AJ241" s="10">
        <v>45503</v>
      </c>
      <c r="AK241" s="10" t="str">
        <f t="shared" si="15"/>
        <v>DEMORA</v>
      </c>
      <c r="AL241" s="15">
        <f t="shared" si="16"/>
        <v>78</v>
      </c>
      <c r="AM241" s="5"/>
      <c r="AN241" s="5" t="s">
        <v>1806</v>
      </c>
      <c r="AO241" s="5" t="s">
        <v>1807</v>
      </c>
      <c r="AP241" s="10">
        <v>45756</v>
      </c>
      <c r="AQ241" s="5">
        <f t="shared" ca="1" si="19"/>
        <v>100</v>
      </c>
      <c r="AR241" s="31" t="s">
        <v>143</v>
      </c>
      <c r="AS241" s="31">
        <f t="shared" ca="1" si="18"/>
        <v>642</v>
      </c>
      <c r="AT241" s="5" t="s">
        <v>20</v>
      </c>
      <c r="AU241" s="5" t="s">
        <v>1769</v>
      </c>
      <c r="AV241" s="5" t="s">
        <v>1770</v>
      </c>
      <c r="AW241" s="5" t="s">
        <v>1648</v>
      </c>
      <c r="AX241" s="5" t="s">
        <v>1648</v>
      </c>
      <c r="AY241" s="5"/>
      <c r="AZ241" s="5"/>
      <c r="BA241" s="5"/>
      <c r="BB241" s="31" t="s">
        <v>1649</v>
      </c>
      <c r="BC241" s="138" t="s">
        <v>1650</v>
      </c>
    </row>
    <row r="242" spans="1:55" ht="15.75" customHeight="1" x14ac:dyDescent="0.3">
      <c r="A242" s="16">
        <v>268624</v>
      </c>
      <c r="B242" s="5" t="s">
        <v>59</v>
      </c>
      <c r="C242" s="5" t="s">
        <v>340</v>
      </c>
      <c r="D242" s="5" t="s">
        <v>123</v>
      </c>
      <c r="E242" s="5" t="s">
        <v>124</v>
      </c>
      <c r="F242" s="5" t="s">
        <v>42</v>
      </c>
      <c r="G242" s="5" t="s">
        <v>246</v>
      </c>
      <c r="H242" s="5" t="s">
        <v>1264</v>
      </c>
      <c r="I242" s="5" t="s">
        <v>342</v>
      </c>
      <c r="J242" s="5" t="s">
        <v>1808</v>
      </c>
      <c r="K242" s="5">
        <v>3820</v>
      </c>
      <c r="L242" s="5">
        <v>10000</v>
      </c>
      <c r="M242" s="5" t="s">
        <v>1809</v>
      </c>
      <c r="N242" s="10" t="s">
        <v>127</v>
      </c>
      <c r="O242" s="5" t="s">
        <v>1795</v>
      </c>
      <c r="P242" s="10">
        <v>45408</v>
      </c>
      <c r="Q242" s="10" t="s">
        <v>137</v>
      </c>
      <c r="R242" s="10"/>
      <c r="S242" s="10"/>
      <c r="T242" s="11"/>
      <c r="U242" s="12"/>
      <c r="V242" s="5" t="s">
        <v>1810</v>
      </c>
      <c r="W242" s="5"/>
      <c r="X242" s="10">
        <v>45404</v>
      </c>
      <c r="Y242" s="5">
        <f t="shared" si="0"/>
        <v>5</v>
      </c>
      <c r="Z242" s="10">
        <v>45415</v>
      </c>
      <c r="AA242" s="5">
        <f t="shared" si="1"/>
        <v>8</v>
      </c>
      <c r="AB242" s="5" t="s">
        <v>1811</v>
      </c>
      <c r="AC242" s="13">
        <v>4432.88</v>
      </c>
      <c r="AD242" s="10">
        <v>45419</v>
      </c>
      <c r="AE242" s="12">
        <f t="shared" si="2"/>
        <v>5</v>
      </c>
      <c r="AF242" s="12"/>
      <c r="AG242" s="14">
        <v>4500494835</v>
      </c>
      <c r="AH242" s="14"/>
      <c r="AI242" s="10">
        <v>45455</v>
      </c>
      <c r="AJ242" s="10">
        <v>45456</v>
      </c>
      <c r="AK242" s="10" t="str">
        <f t="shared" si="15"/>
        <v>DEMORA</v>
      </c>
      <c r="AL242" s="15">
        <f t="shared" si="16"/>
        <v>38</v>
      </c>
      <c r="AM242" s="5" t="s">
        <v>1812</v>
      </c>
      <c r="AN242" s="5" t="s">
        <v>1813</v>
      </c>
      <c r="AO242" s="5" t="s">
        <v>1814</v>
      </c>
      <c r="AP242" s="10">
        <v>45464</v>
      </c>
      <c r="AQ242" s="5">
        <f t="shared" ca="1" si="19"/>
        <v>53</v>
      </c>
      <c r="AR242" s="5" t="s">
        <v>143</v>
      </c>
      <c r="AS242" s="5">
        <f t="shared" ca="1" si="18"/>
        <v>642</v>
      </c>
      <c r="AT242" s="5"/>
      <c r="AU242" s="5"/>
      <c r="AV242" s="5"/>
      <c r="AW242" s="5"/>
      <c r="AX242" s="5"/>
      <c r="AY242" s="5"/>
      <c r="AZ242" s="5"/>
      <c r="BA242" s="5"/>
      <c r="BB242" s="5"/>
      <c r="BC242" s="138"/>
    </row>
    <row r="243" spans="1:55" ht="15.75" customHeight="1" x14ac:dyDescent="0.3">
      <c r="A243" s="16">
        <v>268724</v>
      </c>
      <c r="B243" s="5" t="s">
        <v>59</v>
      </c>
      <c r="C243" s="5" t="s">
        <v>6</v>
      </c>
      <c r="D243" s="5" t="s">
        <v>127</v>
      </c>
      <c r="E243" s="5" t="s">
        <v>124</v>
      </c>
      <c r="F243" s="5">
        <v>24</v>
      </c>
      <c r="G243" s="5" t="s">
        <v>246</v>
      </c>
      <c r="H243" s="5" t="s">
        <v>1337</v>
      </c>
      <c r="I243" s="5">
        <v>4892403</v>
      </c>
      <c r="J243" s="5" t="s">
        <v>1815</v>
      </c>
      <c r="K243" s="5">
        <v>13769</v>
      </c>
      <c r="L243" s="5">
        <v>13000</v>
      </c>
      <c r="M243" s="5" t="s">
        <v>1816</v>
      </c>
      <c r="N243" s="10" t="s">
        <v>127</v>
      </c>
      <c r="O243" s="5" t="s">
        <v>1795</v>
      </c>
      <c r="P243" s="10">
        <v>45408</v>
      </c>
      <c r="Q243" s="10" t="s">
        <v>137</v>
      </c>
      <c r="R243" s="10"/>
      <c r="S243" s="10"/>
      <c r="T243" s="11"/>
      <c r="U243" s="12"/>
      <c r="V243" s="5" t="s">
        <v>1817</v>
      </c>
      <c r="W243" s="5"/>
      <c r="X243" s="10">
        <v>45404</v>
      </c>
      <c r="Y243" s="5">
        <f t="shared" si="0"/>
        <v>5</v>
      </c>
      <c r="Z243" s="10">
        <v>45415</v>
      </c>
      <c r="AA243" s="5">
        <f t="shared" si="1"/>
        <v>8</v>
      </c>
      <c r="AB243" s="5" t="s">
        <v>1818</v>
      </c>
      <c r="AC243" s="13">
        <v>4742.93</v>
      </c>
      <c r="AD243" s="10">
        <v>45419</v>
      </c>
      <c r="AE243" s="12">
        <f t="shared" si="2"/>
        <v>5</v>
      </c>
      <c r="AF243" s="12"/>
      <c r="AG243" s="14">
        <v>4500495586</v>
      </c>
      <c r="AH243" s="14"/>
      <c r="AI243" s="10">
        <v>45450</v>
      </c>
      <c r="AJ243" s="10">
        <v>45454</v>
      </c>
      <c r="AK243" s="10" t="str">
        <f t="shared" si="15"/>
        <v>DEMORA</v>
      </c>
      <c r="AL243" s="15">
        <f t="shared" si="16"/>
        <v>36</v>
      </c>
      <c r="AM243" s="5" t="s">
        <v>1819</v>
      </c>
      <c r="AN243" s="5" t="s">
        <v>1820</v>
      </c>
      <c r="AO243" s="5" t="s">
        <v>1821</v>
      </c>
      <c r="AP243" s="10">
        <v>45457</v>
      </c>
      <c r="AQ243" s="5">
        <f t="shared" ca="1" si="19"/>
        <v>51</v>
      </c>
      <c r="AR243" s="5" t="s">
        <v>143</v>
      </c>
      <c r="AS243" s="5">
        <f t="shared" ca="1" si="18"/>
        <v>642</v>
      </c>
      <c r="AT243" s="5"/>
      <c r="AU243" s="5"/>
      <c r="AV243" s="5"/>
      <c r="AW243" s="5"/>
      <c r="AX243" s="5"/>
      <c r="AY243" s="5"/>
      <c r="AZ243" s="5"/>
      <c r="BA243" s="5"/>
      <c r="BB243" s="5"/>
      <c r="BC243" s="138"/>
    </row>
    <row r="244" spans="1:55" ht="15.75" customHeight="1" x14ac:dyDescent="0.3">
      <c r="A244" s="18">
        <v>268824</v>
      </c>
      <c r="B244" s="5" t="s">
        <v>59</v>
      </c>
      <c r="C244" s="5" t="s">
        <v>6</v>
      </c>
      <c r="D244" s="5" t="s">
        <v>123</v>
      </c>
      <c r="E244" s="5" t="s">
        <v>124</v>
      </c>
      <c r="F244" s="5" t="s">
        <v>40</v>
      </c>
      <c r="G244" s="5" t="s">
        <v>246</v>
      </c>
      <c r="H244" s="5" t="s">
        <v>1822</v>
      </c>
      <c r="I244" s="5">
        <v>1946171</v>
      </c>
      <c r="J244" s="5" t="s">
        <v>1823</v>
      </c>
      <c r="K244" s="5">
        <v>14116</v>
      </c>
      <c r="L244" s="5">
        <v>18000</v>
      </c>
      <c r="M244" s="5" t="s">
        <v>1824</v>
      </c>
      <c r="N244" s="10" t="s">
        <v>127</v>
      </c>
      <c r="O244" s="5" t="s">
        <v>1825</v>
      </c>
      <c r="P244" s="10">
        <v>45411</v>
      </c>
      <c r="Q244" s="10" t="s">
        <v>137</v>
      </c>
      <c r="R244" s="10"/>
      <c r="S244" s="10"/>
      <c r="T244" s="11"/>
      <c r="U244" s="12"/>
      <c r="V244" s="5" t="s">
        <v>1826</v>
      </c>
      <c r="W244" s="5"/>
      <c r="X244" s="10">
        <v>45404</v>
      </c>
      <c r="Y244" s="5">
        <f t="shared" si="0"/>
        <v>8</v>
      </c>
      <c r="Z244" s="10">
        <v>45418</v>
      </c>
      <c r="AA244" s="5">
        <f t="shared" si="1"/>
        <v>8</v>
      </c>
      <c r="AB244" s="5" t="s">
        <v>1827</v>
      </c>
      <c r="AC244" s="13">
        <v>10464.42</v>
      </c>
      <c r="AD244" s="10">
        <v>45426</v>
      </c>
      <c r="AE244" s="12">
        <f t="shared" si="2"/>
        <v>9</v>
      </c>
      <c r="AF244" s="12"/>
      <c r="AG244" s="14">
        <v>4500494824</v>
      </c>
      <c r="AH244" s="14"/>
      <c r="AI244" s="10"/>
      <c r="AJ244" s="10">
        <v>45457</v>
      </c>
      <c r="AK244" s="10" t="str">
        <f t="shared" si="15"/>
        <v>DEMORA</v>
      </c>
      <c r="AL244" s="15">
        <f t="shared" si="16"/>
        <v>32</v>
      </c>
      <c r="AM244" s="5" t="s">
        <v>1828</v>
      </c>
      <c r="AN244" s="5"/>
      <c r="AO244" s="5"/>
      <c r="AP244" s="10"/>
      <c r="AQ244" s="5">
        <f t="shared" ca="1" si="19"/>
        <v>54</v>
      </c>
      <c r="AR244" s="5" t="s">
        <v>892</v>
      </c>
      <c r="AS244" s="5">
        <f t="shared" ca="1" si="18"/>
        <v>642</v>
      </c>
      <c r="AT244" s="5"/>
      <c r="AU244" s="5"/>
      <c r="AV244" s="5"/>
      <c r="AW244" s="5"/>
      <c r="AX244" s="5"/>
      <c r="AY244" s="5"/>
      <c r="AZ244" s="5"/>
      <c r="BA244" s="5"/>
      <c r="BB244" s="5"/>
      <c r="BC244" s="138"/>
    </row>
    <row r="245" spans="1:55" ht="15.75" customHeight="1" x14ac:dyDescent="0.3">
      <c r="A245" s="16">
        <v>268924</v>
      </c>
      <c r="B245" s="17" t="s">
        <v>60</v>
      </c>
      <c r="C245" s="17" t="s">
        <v>1829</v>
      </c>
      <c r="D245" s="5" t="s">
        <v>127</v>
      </c>
      <c r="E245" s="17" t="s">
        <v>1611</v>
      </c>
      <c r="F245" s="17" t="s">
        <v>45</v>
      </c>
      <c r="G245" s="17"/>
      <c r="H245" s="14" t="s">
        <v>1511</v>
      </c>
      <c r="I245" s="17"/>
      <c r="J245" s="17"/>
      <c r="K245" s="5"/>
      <c r="L245" s="5"/>
      <c r="M245" s="17"/>
      <c r="N245" s="10" t="s">
        <v>123</v>
      </c>
      <c r="O245" s="5"/>
      <c r="P245" s="10"/>
      <c r="Q245" s="10"/>
      <c r="R245" s="10"/>
      <c r="S245" s="10"/>
      <c r="T245" s="11"/>
      <c r="U245" s="12"/>
      <c r="V245" s="5"/>
      <c r="W245" s="5"/>
      <c r="X245" s="10">
        <v>45410</v>
      </c>
      <c r="Y245" s="5" t="str">
        <f t="shared" si="0"/>
        <v>POR EVALUAR</v>
      </c>
      <c r="Z245" s="10"/>
      <c r="AA245" s="5" t="str">
        <f t="shared" si="1"/>
        <v>POR COTIZAR</v>
      </c>
      <c r="AB245" s="5"/>
      <c r="AC245" s="13"/>
      <c r="AD245" s="10"/>
      <c r="AE245" s="12" t="str">
        <f t="shared" si="2"/>
        <v/>
      </c>
      <c r="AF245" s="12"/>
      <c r="AG245" s="17"/>
      <c r="AH245" s="17"/>
      <c r="AI245" s="25">
        <v>45411</v>
      </c>
      <c r="AJ245" s="25">
        <v>45411</v>
      </c>
      <c r="AK245" s="25" t="str">
        <f t="shared" si="15"/>
        <v>EN TIEMPO</v>
      </c>
      <c r="AL245" s="15">
        <f t="shared" si="16"/>
        <v>45412</v>
      </c>
      <c r="AM245" s="17"/>
      <c r="AN245" s="17"/>
      <c r="AO245" s="5"/>
      <c r="AP245" s="10"/>
      <c r="AQ245" s="5">
        <f t="shared" ca="1" si="19"/>
        <v>2</v>
      </c>
      <c r="AR245" s="5" t="s">
        <v>143</v>
      </c>
      <c r="AS245" s="5">
        <f t="shared" ca="1" si="18"/>
        <v>636</v>
      </c>
      <c r="AT245" s="5"/>
      <c r="AU245" s="5"/>
      <c r="AV245" s="5"/>
      <c r="AW245" s="5"/>
      <c r="AX245" s="5"/>
      <c r="AY245" s="5"/>
      <c r="AZ245" s="5"/>
      <c r="BA245" s="5"/>
      <c r="BB245" s="5"/>
      <c r="BC245" s="138"/>
    </row>
    <row r="246" spans="1:55" ht="15.75" customHeight="1" x14ac:dyDescent="0.3">
      <c r="A246" s="137">
        <v>269024</v>
      </c>
      <c r="B246" s="5" t="s">
        <v>60</v>
      </c>
      <c r="C246" s="5" t="s">
        <v>6</v>
      </c>
      <c r="D246" s="5" t="s">
        <v>123</v>
      </c>
      <c r="E246" s="5" t="s">
        <v>189</v>
      </c>
      <c r="F246" s="5" t="s">
        <v>1</v>
      </c>
      <c r="G246" s="5" t="s">
        <v>210</v>
      </c>
      <c r="H246" s="5" t="s">
        <v>1830</v>
      </c>
      <c r="I246" s="5" t="s">
        <v>311</v>
      </c>
      <c r="J246" s="5" t="s">
        <v>1831</v>
      </c>
      <c r="K246" s="5"/>
      <c r="L246" s="5">
        <v>12000</v>
      </c>
      <c r="M246" s="5">
        <v>101112872</v>
      </c>
      <c r="N246" s="10" t="s">
        <v>127</v>
      </c>
      <c r="O246" s="5" t="s">
        <v>1832</v>
      </c>
      <c r="P246" s="10">
        <v>45414</v>
      </c>
      <c r="Q246" s="10" t="s">
        <v>137</v>
      </c>
      <c r="R246" s="10"/>
      <c r="S246" s="10"/>
      <c r="T246" s="11"/>
      <c r="U246" s="12"/>
      <c r="V246" s="5" t="s">
        <v>1833</v>
      </c>
      <c r="W246" s="5"/>
      <c r="X246" s="10">
        <v>45412</v>
      </c>
      <c r="Y246" s="5">
        <f t="shared" si="0"/>
        <v>3</v>
      </c>
      <c r="Z246" s="10">
        <v>45426</v>
      </c>
      <c r="AA246" s="5">
        <f t="shared" si="1"/>
        <v>13</v>
      </c>
      <c r="AB246" s="5" t="s">
        <v>1834</v>
      </c>
      <c r="AC246" s="13">
        <v>2783.14</v>
      </c>
      <c r="AD246" s="10">
        <v>45432</v>
      </c>
      <c r="AE246" s="12">
        <f t="shared" si="2"/>
        <v>7</v>
      </c>
      <c r="AF246" s="12"/>
      <c r="AG246" s="14">
        <v>4400564214</v>
      </c>
      <c r="AH246" s="14"/>
      <c r="AI246" s="10">
        <v>45443</v>
      </c>
      <c r="AJ246" s="10">
        <v>45443</v>
      </c>
      <c r="AK246" s="10" t="str">
        <f t="shared" si="15"/>
        <v>EN TIEMPO</v>
      </c>
      <c r="AL246" s="15">
        <f t="shared" si="16"/>
        <v>12</v>
      </c>
      <c r="AM246" s="5" t="s">
        <v>1835</v>
      </c>
      <c r="AN246" s="5" t="s">
        <v>1836</v>
      </c>
      <c r="AO246" s="5" t="s">
        <v>1837</v>
      </c>
      <c r="AP246" s="10">
        <v>45450</v>
      </c>
      <c r="AQ246" s="5">
        <f t="shared" ca="1" si="19"/>
        <v>32</v>
      </c>
      <c r="AR246" s="5" t="s">
        <v>143</v>
      </c>
      <c r="AS246" s="5">
        <f t="shared" ca="1" si="18"/>
        <v>634</v>
      </c>
      <c r="AT246" s="5"/>
      <c r="AU246" s="5"/>
      <c r="AV246" s="5"/>
      <c r="AW246" s="5"/>
      <c r="AX246" s="5"/>
      <c r="AY246" s="5"/>
      <c r="AZ246" s="5"/>
      <c r="BA246" s="5"/>
      <c r="BB246" s="5"/>
      <c r="BC246" s="138"/>
    </row>
    <row r="247" spans="1:55" ht="15.75" customHeight="1" x14ac:dyDescent="0.3">
      <c r="A247" s="137">
        <v>269124</v>
      </c>
      <c r="B247" s="5" t="s">
        <v>60</v>
      </c>
      <c r="C247" s="5" t="s">
        <v>6</v>
      </c>
      <c r="D247" s="5" t="s">
        <v>123</v>
      </c>
      <c r="E247" s="5" t="s">
        <v>189</v>
      </c>
      <c r="F247" s="5" t="s">
        <v>1</v>
      </c>
      <c r="G247" s="5" t="s">
        <v>246</v>
      </c>
      <c r="H247" s="5" t="s">
        <v>1838</v>
      </c>
      <c r="I247" s="5" t="s">
        <v>311</v>
      </c>
      <c r="J247" s="5" t="s">
        <v>1839</v>
      </c>
      <c r="K247" s="5"/>
      <c r="L247" s="5">
        <v>12000</v>
      </c>
      <c r="M247" s="5">
        <v>101144315</v>
      </c>
      <c r="N247" s="10" t="s">
        <v>127</v>
      </c>
      <c r="O247" s="5" t="s">
        <v>1832</v>
      </c>
      <c r="P247" s="10">
        <v>45414</v>
      </c>
      <c r="Q247" s="10" t="s">
        <v>137</v>
      </c>
      <c r="R247" s="10"/>
      <c r="S247" s="10"/>
      <c r="T247" s="11"/>
      <c r="U247" s="12"/>
      <c r="V247" s="5" t="s">
        <v>1840</v>
      </c>
      <c r="W247" s="5"/>
      <c r="X247" s="10">
        <v>45412</v>
      </c>
      <c r="Y247" s="5">
        <f t="shared" si="0"/>
        <v>3</v>
      </c>
      <c r="Z247" s="10">
        <v>45426</v>
      </c>
      <c r="AA247" s="5">
        <f t="shared" si="1"/>
        <v>13</v>
      </c>
      <c r="AB247" s="5" t="s">
        <v>1841</v>
      </c>
      <c r="AC247" s="13">
        <v>2783.14</v>
      </c>
      <c r="AD247" s="10">
        <v>45432</v>
      </c>
      <c r="AE247" s="12">
        <f t="shared" si="2"/>
        <v>7</v>
      </c>
      <c r="AF247" s="12"/>
      <c r="AG247" s="14">
        <v>4400564204</v>
      </c>
      <c r="AH247" s="14"/>
      <c r="AI247" s="10">
        <v>45450</v>
      </c>
      <c r="AJ247" s="10">
        <v>45454</v>
      </c>
      <c r="AK247" s="10" t="str">
        <f t="shared" si="15"/>
        <v>DEMORA</v>
      </c>
      <c r="AL247" s="15">
        <f t="shared" si="16"/>
        <v>23</v>
      </c>
      <c r="AM247" s="5" t="s">
        <v>1842</v>
      </c>
      <c r="AN247" s="5" t="s">
        <v>1843</v>
      </c>
      <c r="AO247" s="5" t="s">
        <v>1844</v>
      </c>
      <c r="AP247" s="10">
        <v>45464</v>
      </c>
      <c r="AQ247" s="5">
        <f t="shared" ca="1" si="19"/>
        <v>43</v>
      </c>
      <c r="AR247" s="5" t="s">
        <v>143</v>
      </c>
      <c r="AS247" s="5">
        <f t="shared" ca="1" si="18"/>
        <v>634</v>
      </c>
      <c r="AT247" s="5"/>
      <c r="AU247" s="5"/>
      <c r="AV247" s="5"/>
      <c r="AW247" s="5"/>
      <c r="AX247" s="5"/>
      <c r="AY247" s="5"/>
      <c r="AZ247" s="5"/>
      <c r="BA247" s="5"/>
      <c r="BB247" s="5"/>
      <c r="BC247" s="138"/>
    </row>
    <row r="248" spans="1:55" ht="15.75" customHeight="1" x14ac:dyDescent="0.3">
      <c r="A248" s="137">
        <v>269224</v>
      </c>
      <c r="B248" s="5" t="s">
        <v>60</v>
      </c>
      <c r="C248" s="5" t="s">
        <v>236</v>
      </c>
      <c r="D248" s="5" t="s">
        <v>123</v>
      </c>
      <c r="E248" s="5" t="s">
        <v>124</v>
      </c>
      <c r="F248" s="5" t="s">
        <v>48</v>
      </c>
      <c r="G248" s="5" t="s">
        <v>246</v>
      </c>
      <c r="H248" s="5" t="s">
        <v>1845</v>
      </c>
      <c r="I248" s="5" t="s">
        <v>803</v>
      </c>
      <c r="J248" s="5" t="s">
        <v>1846</v>
      </c>
      <c r="K248" s="5"/>
      <c r="L248" s="5">
        <v>12000</v>
      </c>
      <c r="M248" s="5">
        <v>101143726</v>
      </c>
      <c r="N248" s="10" t="s">
        <v>127</v>
      </c>
      <c r="O248" s="5" t="s">
        <v>1832</v>
      </c>
      <c r="P248" s="10">
        <v>45414</v>
      </c>
      <c r="Q248" s="10" t="s">
        <v>137</v>
      </c>
      <c r="R248" s="10"/>
      <c r="S248" s="10"/>
      <c r="T248" s="11"/>
      <c r="U248" s="12"/>
      <c r="V248" s="5" t="s">
        <v>1847</v>
      </c>
      <c r="W248" s="5"/>
      <c r="X248" s="10">
        <v>45412</v>
      </c>
      <c r="Y248" s="5">
        <f t="shared" si="0"/>
        <v>3</v>
      </c>
      <c r="Z248" s="10">
        <v>45432</v>
      </c>
      <c r="AA248" s="5">
        <f t="shared" si="1"/>
        <v>19</v>
      </c>
      <c r="AB248" s="5" t="s">
        <v>1848</v>
      </c>
      <c r="AC248" s="13">
        <v>7274.24</v>
      </c>
      <c r="AD248" s="10">
        <v>45433</v>
      </c>
      <c r="AE248" s="12">
        <f t="shared" si="2"/>
        <v>2</v>
      </c>
      <c r="AF248" s="12"/>
      <c r="AG248" s="14">
        <v>4400564229</v>
      </c>
      <c r="AH248" s="14"/>
      <c r="AI248" s="10">
        <v>45449</v>
      </c>
      <c r="AJ248" s="10">
        <v>45449</v>
      </c>
      <c r="AK248" s="10" t="str">
        <f t="shared" si="15"/>
        <v>EN TIEMPO</v>
      </c>
      <c r="AL248" s="15">
        <f t="shared" si="16"/>
        <v>17</v>
      </c>
      <c r="AM248" s="5" t="s">
        <v>1849</v>
      </c>
      <c r="AN248" s="5" t="s">
        <v>1850</v>
      </c>
      <c r="AO248" s="5" t="s">
        <v>1851</v>
      </c>
      <c r="AP248" s="10">
        <v>45464</v>
      </c>
      <c r="AQ248" s="5">
        <f t="shared" ca="1" si="19"/>
        <v>38</v>
      </c>
      <c r="AR248" s="5" t="s">
        <v>143</v>
      </c>
      <c r="AS248" s="5">
        <f t="shared" ca="1" si="18"/>
        <v>634</v>
      </c>
      <c r="AT248" s="5"/>
      <c r="AU248" s="5"/>
      <c r="AV248" s="5"/>
      <c r="AW248" s="5"/>
      <c r="AX248" s="5"/>
      <c r="AY248" s="5"/>
      <c r="AZ248" s="5"/>
      <c r="BA248" s="5"/>
      <c r="BB248" s="5"/>
      <c r="BC248" s="138"/>
    </row>
    <row r="249" spans="1:55" ht="15.75" customHeight="1" x14ac:dyDescent="0.3">
      <c r="A249" s="137">
        <v>269324</v>
      </c>
      <c r="B249" s="5" t="s">
        <v>60</v>
      </c>
      <c r="C249" s="5" t="s">
        <v>273</v>
      </c>
      <c r="D249" s="5" t="s">
        <v>123</v>
      </c>
      <c r="E249" s="5" t="s">
        <v>189</v>
      </c>
      <c r="F249" s="5" t="s">
        <v>1</v>
      </c>
      <c r="G249" s="5" t="s">
        <v>246</v>
      </c>
      <c r="H249" s="5" t="s">
        <v>923</v>
      </c>
      <c r="I249" s="5" t="s">
        <v>294</v>
      </c>
      <c r="J249" s="5" t="s">
        <v>1852</v>
      </c>
      <c r="K249" s="5"/>
      <c r="L249" s="5">
        <v>30000</v>
      </c>
      <c r="M249" s="5">
        <v>100967224</v>
      </c>
      <c r="N249" s="10" t="s">
        <v>127</v>
      </c>
      <c r="O249" s="5" t="s">
        <v>1832</v>
      </c>
      <c r="P249" s="10">
        <v>45415</v>
      </c>
      <c r="Q249" s="10" t="s">
        <v>137</v>
      </c>
      <c r="R249" s="10"/>
      <c r="S249" s="10"/>
      <c r="T249" s="11"/>
      <c r="U249" s="12"/>
      <c r="V249" s="5" t="s">
        <v>1853</v>
      </c>
      <c r="W249" s="5"/>
      <c r="X249" s="10">
        <v>45412</v>
      </c>
      <c r="Y249" s="5">
        <f t="shared" si="0"/>
        <v>4</v>
      </c>
      <c r="Z249" s="10">
        <v>45432</v>
      </c>
      <c r="AA249" s="5">
        <f t="shared" si="1"/>
        <v>18</v>
      </c>
      <c r="AB249" s="5" t="s">
        <v>1854</v>
      </c>
      <c r="AC249" s="13">
        <v>20282.63</v>
      </c>
      <c r="AD249" s="10">
        <v>45435</v>
      </c>
      <c r="AE249" s="12">
        <f t="shared" si="2"/>
        <v>4</v>
      </c>
      <c r="AF249" s="12"/>
      <c r="AG249" s="14">
        <v>4400564215</v>
      </c>
      <c r="AH249" s="14"/>
      <c r="AI249" s="10">
        <v>45471</v>
      </c>
      <c r="AJ249" s="10">
        <v>45481</v>
      </c>
      <c r="AK249" s="10" t="str">
        <f t="shared" si="15"/>
        <v>DEMORA</v>
      </c>
      <c r="AL249" s="15">
        <f t="shared" si="16"/>
        <v>47</v>
      </c>
      <c r="AM249" s="5" t="s">
        <v>1855</v>
      </c>
      <c r="AN249" s="5" t="s">
        <v>1856</v>
      </c>
      <c r="AO249" s="5" t="s">
        <v>1857</v>
      </c>
      <c r="AP249" s="10">
        <v>45485</v>
      </c>
      <c r="AQ249" s="5">
        <f t="shared" ca="1" si="19"/>
        <v>70</v>
      </c>
      <c r="AR249" s="17" t="s">
        <v>143</v>
      </c>
      <c r="AS249" s="17">
        <f t="shared" ca="1" si="18"/>
        <v>634</v>
      </c>
      <c r="AT249" s="5" t="s">
        <v>19</v>
      </c>
      <c r="AU249" s="5" t="s">
        <v>1858</v>
      </c>
      <c r="AV249" s="5" t="s">
        <v>1859</v>
      </c>
      <c r="AW249" s="5" t="s">
        <v>1648</v>
      </c>
      <c r="AX249" s="5" t="s">
        <v>1648</v>
      </c>
      <c r="AY249" s="5" t="s">
        <v>1860</v>
      </c>
      <c r="AZ249" s="5" t="s">
        <v>1860</v>
      </c>
      <c r="BA249" s="5"/>
      <c r="BB249" s="31" t="s">
        <v>1649</v>
      </c>
      <c r="BC249" s="138" t="s">
        <v>1650</v>
      </c>
    </row>
    <row r="250" spans="1:55" ht="15.75" customHeight="1" x14ac:dyDescent="0.3">
      <c r="A250" s="137">
        <v>269424</v>
      </c>
      <c r="B250" s="5" t="s">
        <v>60</v>
      </c>
      <c r="C250" s="5" t="s">
        <v>273</v>
      </c>
      <c r="D250" s="5" t="s">
        <v>123</v>
      </c>
      <c r="E250" s="5" t="s">
        <v>189</v>
      </c>
      <c r="F250" s="5" t="s">
        <v>1</v>
      </c>
      <c r="G250" s="5" t="s">
        <v>210</v>
      </c>
      <c r="H250" s="5" t="s">
        <v>923</v>
      </c>
      <c r="I250" s="5" t="s">
        <v>294</v>
      </c>
      <c r="J250" s="5" t="s">
        <v>1861</v>
      </c>
      <c r="K250" s="5"/>
      <c r="L250" s="5">
        <v>30000</v>
      </c>
      <c r="M250" s="5">
        <v>100967225</v>
      </c>
      <c r="N250" s="10" t="s">
        <v>127</v>
      </c>
      <c r="O250" s="5" t="s">
        <v>1832</v>
      </c>
      <c r="P250" s="10">
        <v>45415</v>
      </c>
      <c r="Q250" s="10" t="s">
        <v>137</v>
      </c>
      <c r="R250" s="10"/>
      <c r="S250" s="10"/>
      <c r="T250" s="11"/>
      <c r="U250" s="12"/>
      <c r="V250" s="5" t="s">
        <v>1862</v>
      </c>
      <c r="W250" s="5"/>
      <c r="X250" s="10">
        <v>45412</v>
      </c>
      <c r="Y250" s="5">
        <f t="shared" si="0"/>
        <v>4</v>
      </c>
      <c r="Z250" s="10">
        <v>45432</v>
      </c>
      <c r="AA250" s="5">
        <f t="shared" si="1"/>
        <v>18</v>
      </c>
      <c r="AB250" s="5" t="s">
        <v>1863</v>
      </c>
      <c r="AC250" s="13">
        <v>20282.63</v>
      </c>
      <c r="AD250" s="10">
        <v>45435</v>
      </c>
      <c r="AE250" s="12">
        <f t="shared" si="2"/>
        <v>4</v>
      </c>
      <c r="AF250" s="12"/>
      <c r="AG250" s="14">
        <v>4400564217</v>
      </c>
      <c r="AH250" s="14"/>
      <c r="AI250" s="10">
        <v>45471</v>
      </c>
      <c r="AJ250" s="10">
        <v>45481</v>
      </c>
      <c r="AK250" s="10" t="str">
        <f t="shared" si="15"/>
        <v>DEMORA</v>
      </c>
      <c r="AL250" s="15">
        <f t="shared" si="16"/>
        <v>47</v>
      </c>
      <c r="AM250" s="5" t="s">
        <v>1864</v>
      </c>
      <c r="AN250" s="5" t="s">
        <v>1865</v>
      </c>
      <c r="AO250" s="5" t="s">
        <v>1866</v>
      </c>
      <c r="AP250" s="10">
        <v>45485</v>
      </c>
      <c r="AQ250" s="5">
        <f t="shared" ca="1" si="19"/>
        <v>70</v>
      </c>
      <c r="AR250" s="17" t="s">
        <v>143</v>
      </c>
      <c r="AS250" s="17">
        <f t="shared" ca="1" si="18"/>
        <v>634</v>
      </c>
      <c r="AT250" s="5" t="s">
        <v>19</v>
      </c>
      <c r="AU250" s="5" t="s">
        <v>1858</v>
      </c>
      <c r="AV250" s="5" t="s">
        <v>1859</v>
      </c>
      <c r="AW250" s="5" t="s">
        <v>1648</v>
      </c>
      <c r="AX250" s="5" t="s">
        <v>1648</v>
      </c>
      <c r="AY250" s="5" t="s">
        <v>1860</v>
      </c>
      <c r="AZ250" s="5" t="s">
        <v>1860</v>
      </c>
      <c r="BA250" s="5"/>
      <c r="BB250" s="31" t="s">
        <v>1649</v>
      </c>
      <c r="BC250" s="138" t="s">
        <v>1650</v>
      </c>
    </row>
    <row r="251" spans="1:55" ht="15.75" customHeight="1" x14ac:dyDescent="0.3">
      <c r="A251" s="137">
        <v>269524</v>
      </c>
      <c r="B251" s="5" t="s">
        <v>60</v>
      </c>
      <c r="C251" s="5" t="s">
        <v>340</v>
      </c>
      <c r="D251" s="5" t="s">
        <v>127</v>
      </c>
      <c r="E251" s="5" t="s">
        <v>124</v>
      </c>
      <c r="F251" s="5" t="s">
        <v>47</v>
      </c>
      <c r="G251" s="5" t="s">
        <v>210</v>
      </c>
      <c r="H251" s="5" t="s">
        <v>1417</v>
      </c>
      <c r="I251" s="5" t="s">
        <v>1867</v>
      </c>
      <c r="J251" s="5" t="s">
        <v>1868</v>
      </c>
      <c r="K251" s="5"/>
      <c r="L251" s="5">
        <v>12000</v>
      </c>
      <c r="M251" s="5">
        <v>101074724</v>
      </c>
      <c r="N251" s="10" t="s">
        <v>127</v>
      </c>
      <c r="O251" s="5" t="s">
        <v>1832</v>
      </c>
      <c r="P251" s="10">
        <v>45418</v>
      </c>
      <c r="Q251" s="10" t="s">
        <v>137</v>
      </c>
      <c r="R251" s="10"/>
      <c r="S251" s="10"/>
      <c r="T251" s="11"/>
      <c r="U251" s="12"/>
      <c r="V251" s="5" t="s">
        <v>1869</v>
      </c>
      <c r="W251" s="5"/>
      <c r="X251" s="10">
        <v>45412</v>
      </c>
      <c r="Y251" s="5">
        <f t="shared" si="0"/>
        <v>7</v>
      </c>
      <c r="Z251" s="10">
        <v>45426</v>
      </c>
      <c r="AA251" s="5">
        <f t="shared" si="1"/>
        <v>9</v>
      </c>
      <c r="AB251" s="5" t="s">
        <v>1870</v>
      </c>
      <c r="AC251" s="13">
        <v>5317.27</v>
      </c>
      <c r="AD251" s="10">
        <v>45432</v>
      </c>
      <c r="AE251" s="12">
        <f t="shared" si="2"/>
        <v>7</v>
      </c>
      <c r="AF251" s="12"/>
      <c r="AG251" s="14">
        <v>4400564226</v>
      </c>
      <c r="AH251" s="14"/>
      <c r="AI251" s="10">
        <v>45450</v>
      </c>
      <c r="AJ251" s="10">
        <v>45454</v>
      </c>
      <c r="AK251" s="10" t="str">
        <f t="shared" si="15"/>
        <v>DEMORA</v>
      </c>
      <c r="AL251" s="15">
        <f t="shared" si="16"/>
        <v>23</v>
      </c>
      <c r="AM251" s="5" t="s">
        <v>1871</v>
      </c>
      <c r="AN251" s="5" t="s">
        <v>1872</v>
      </c>
      <c r="AO251" s="5" t="s">
        <v>1873</v>
      </c>
      <c r="AP251" s="10">
        <v>45758</v>
      </c>
      <c r="AQ251" s="5">
        <f t="shared" ca="1" si="19"/>
        <v>43</v>
      </c>
      <c r="AR251" s="5" t="s">
        <v>143</v>
      </c>
      <c r="AS251" s="5">
        <f t="shared" ca="1" si="18"/>
        <v>634</v>
      </c>
      <c r="AT251" s="5"/>
      <c r="AU251" s="5"/>
      <c r="AV251" s="5"/>
      <c r="AW251" s="5"/>
      <c r="AX251" s="5"/>
      <c r="AY251" s="5"/>
      <c r="AZ251" s="5"/>
      <c r="BA251" s="5"/>
      <c r="BB251" s="5"/>
      <c r="BC251" s="138"/>
    </row>
    <row r="252" spans="1:55" ht="15.75" customHeight="1" x14ac:dyDescent="0.3">
      <c r="A252" s="137">
        <v>269624</v>
      </c>
      <c r="B252" s="5" t="s">
        <v>60</v>
      </c>
      <c r="C252" s="5" t="s">
        <v>340</v>
      </c>
      <c r="D252" s="5" t="s">
        <v>127</v>
      </c>
      <c r="E252" s="5" t="s">
        <v>124</v>
      </c>
      <c r="F252" s="5" t="s">
        <v>47</v>
      </c>
      <c r="G252" s="5" t="s">
        <v>246</v>
      </c>
      <c r="H252" s="5" t="s">
        <v>1417</v>
      </c>
      <c r="I252" s="5" t="s">
        <v>1867</v>
      </c>
      <c r="J252" s="5" t="s">
        <v>1874</v>
      </c>
      <c r="K252" s="5"/>
      <c r="L252" s="5">
        <v>12000</v>
      </c>
      <c r="M252" s="5">
        <v>101074723</v>
      </c>
      <c r="N252" s="10" t="s">
        <v>127</v>
      </c>
      <c r="O252" s="5" t="s">
        <v>1832</v>
      </c>
      <c r="P252" s="10">
        <v>45418</v>
      </c>
      <c r="Q252" s="10" t="s">
        <v>137</v>
      </c>
      <c r="R252" s="10"/>
      <c r="S252" s="10"/>
      <c r="T252" s="11"/>
      <c r="U252" s="12"/>
      <c r="V252" s="5" t="s">
        <v>1875</v>
      </c>
      <c r="W252" s="5"/>
      <c r="X252" s="10">
        <v>45412</v>
      </c>
      <c r="Y252" s="5">
        <f t="shared" si="0"/>
        <v>7</v>
      </c>
      <c r="Z252" s="10">
        <v>45426</v>
      </c>
      <c r="AA252" s="5">
        <f t="shared" si="1"/>
        <v>9</v>
      </c>
      <c r="AB252" s="5" t="s">
        <v>1876</v>
      </c>
      <c r="AC252" s="13">
        <v>5317.27</v>
      </c>
      <c r="AD252" s="10">
        <v>45432</v>
      </c>
      <c r="AE252" s="12">
        <f t="shared" si="2"/>
        <v>7</v>
      </c>
      <c r="AF252" s="12"/>
      <c r="AG252" s="14">
        <v>4400564228</v>
      </c>
      <c r="AH252" s="14"/>
      <c r="AI252" s="10">
        <v>45450</v>
      </c>
      <c r="AJ252" s="10">
        <v>45454</v>
      </c>
      <c r="AK252" s="10" t="str">
        <f t="shared" si="15"/>
        <v>DEMORA</v>
      </c>
      <c r="AL252" s="15">
        <f t="shared" si="16"/>
        <v>23</v>
      </c>
      <c r="AM252" s="5" t="s">
        <v>1877</v>
      </c>
      <c r="AN252" s="5" t="s">
        <v>1878</v>
      </c>
      <c r="AO252" s="5" t="s">
        <v>1879</v>
      </c>
      <c r="AP252" s="10">
        <v>45464</v>
      </c>
      <c r="AQ252" s="5">
        <f t="shared" ca="1" si="19"/>
        <v>43</v>
      </c>
      <c r="AR252" s="5" t="s">
        <v>143</v>
      </c>
      <c r="AS252" s="5">
        <f t="shared" ca="1" si="18"/>
        <v>634</v>
      </c>
      <c r="AT252" s="5"/>
      <c r="AU252" s="5"/>
      <c r="AV252" s="5"/>
      <c r="AW252" s="5"/>
      <c r="AX252" s="5"/>
      <c r="AY252" s="5"/>
      <c r="AZ252" s="5"/>
      <c r="BA252" s="5"/>
      <c r="BB252" s="5"/>
      <c r="BC252" s="138"/>
    </row>
    <row r="253" spans="1:55" ht="15" customHeight="1" x14ac:dyDescent="0.3">
      <c r="A253" s="137">
        <v>269724</v>
      </c>
      <c r="B253" s="5" t="s">
        <v>59</v>
      </c>
      <c r="C253" s="5" t="s">
        <v>6</v>
      </c>
      <c r="D253" s="5" t="s">
        <v>127</v>
      </c>
      <c r="E253" s="5" t="s">
        <v>124</v>
      </c>
      <c r="F253" s="5">
        <v>24</v>
      </c>
      <c r="G253" s="5" t="s">
        <v>246</v>
      </c>
      <c r="H253" s="5" t="s">
        <v>1151</v>
      </c>
      <c r="I253" s="5">
        <v>4892403</v>
      </c>
      <c r="J253" s="5" t="s">
        <v>1880</v>
      </c>
      <c r="K253" s="5">
        <v>7002</v>
      </c>
      <c r="L253" s="5">
        <v>13000</v>
      </c>
      <c r="M253" s="5" t="s">
        <v>1881</v>
      </c>
      <c r="N253" s="10" t="s">
        <v>127</v>
      </c>
      <c r="O253" s="5" t="s">
        <v>1882</v>
      </c>
      <c r="P253" s="10">
        <v>45418</v>
      </c>
      <c r="Q253" s="10" t="s">
        <v>137</v>
      </c>
      <c r="R253" s="10"/>
      <c r="S253" s="10"/>
      <c r="T253" s="11"/>
      <c r="U253" s="12"/>
      <c r="V253" s="5" t="s">
        <v>1883</v>
      </c>
      <c r="W253" s="5"/>
      <c r="X253" s="10">
        <v>45415</v>
      </c>
      <c r="Y253" s="5">
        <f t="shared" si="0"/>
        <v>4</v>
      </c>
      <c r="Z253" s="10">
        <v>45426</v>
      </c>
      <c r="AA253" s="5">
        <f t="shared" si="1"/>
        <v>9</v>
      </c>
      <c r="AB253" s="5" t="s">
        <v>1884</v>
      </c>
      <c r="AC253" s="13">
        <v>5359.25</v>
      </c>
      <c r="AD253" s="10">
        <v>45437</v>
      </c>
      <c r="AE253" s="12">
        <f t="shared" si="2"/>
        <v>12</v>
      </c>
      <c r="AF253" s="12"/>
      <c r="AG253" s="14">
        <v>4500496654</v>
      </c>
      <c r="AH253" s="14"/>
      <c r="AI253" s="10">
        <v>45457</v>
      </c>
      <c r="AJ253" s="10">
        <v>45457</v>
      </c>
      <c r="AK253" s="10" t="str">
        <f t="shared" si="15"/>
        <v>EN TIEMPO</v>
      </c>
      <c r="AL253" s="15">
        <f t="shared" si="16"/>
        <v>21</v>
      </c>
      <c r="AM253" s="5" t="s">
        <v>1885</v>
      </c>
      <c r="AN253" s="5" t="s">
        <v>1886</v>
      </c>
      <c r="AO253" s="5" t="s">
        <v>1887</v>
      </c>
      <c r="AP253" s="10">
        <v>45464</v>
      </c>
      <c r="AQ253" s="5">
        <f t="shared" ca="1" si="19"/>
        <v>43</v>
      </c>
      <c r="AR253" s="5" t="s">
        <v>143</v>
      </c>
      <c r="AS253" s="5">
        <f t="shared" ca="1" si="18"/>
        <v>631</v>
      </c>
      <c r="AT253" s="5"/>
      <c r="AU253" s="5"/>
      <c r="AV253" s="5"/>
      <c r="AW253" s="5"/>
      <c r="AX253" s="5"/>
      <c r="AY253" s="5"/>
      <c r="AZ253" s="5"/>
      <c r="BA253" s="5"/>
      <c r="BB253" s="5"/>
      <c r="BC253" s="138"/>
    </row>
    <row r="254" spans="1:55" ht="15" customHeight="1" x14ac:dyDescent="0.3">
      <c r="A254" s="137">
        <v>269824</v>
      </c>
      <c r="B254" s="5" t="s">
        <v>59</v>
      </c>
      <c r="C254" s="5" t="s">
        <v>6</v>
      </c>
      <c r="D254" s="5" t="s">
        <v>127</v>
      </c>
      <c r="E254" s="5" t="s">
        <v>124</v>
      </c>
      <c r="F254" s="5">
        <v>24</v>
      </c>
      <c r="G254" s="5" t="s">
        <v>246</v>
      </c>
      <c r="H254" s="5" t="s">
        <v>1888</v>
      </c>
      <c r="I254" s="5">
        <v>4892403</v>
      </c>
      <c r="J254" s="5" t="s">
        <v>1889</v>
      </c>
      <c r="K254" s="5">
        <v>2324</v>
      </c>
      <c r="L254" s="5">
        <v>13000</v>
      </c>
      <c r="M254" s="5" t="s">
        <v>1890</v>
      </c>
      <c r="N254" s="10" t="s">
        <v>127</v>
      </c>
      <c r="O254" s="5" t="s">
        <v>1882</v>
      </c>
      <c r="P254" s="10">
        <v>45418</v>
      </c>
      <c r="Q254" s="10" t="s">
        <v>137</v>
      </c>
      <c r="R254" s="10"/>
      <c r="S254" s="10"/>
      <c r="T254" s="11"/>
      <c r="U254" s="12"/>
      <c r="V254" s="5" t="s">
        <v>1891</v>
      </c>
      <c r="W254" s="5"/>
      <c r="X254" s="10">
        <v>45415</v>
      </c>
      <c r="Y254" s="5">
        <f t="shared" si="0"/>
        <v>4</v>
      </c>
      <c r="Z254" s="10">
        <v>45426</v>
      </c>
      <c r="AA254" s="5">
        <f t="shared" si="1"/>
        <v>9</v>
      </c>
      <c r="AB254" s="5" t="s">
        <v>1892</v>
      </c>
      <c r="AC254" s="13">
        <v>5359.25</v>
      </c>
      <c r="AD254" s="10">
        <v>45437</v>
      </c>
      <c r="AE254" s="12">
        <f t="shared" si="2"/>
        <v>12</v>
      </c>
      <c r="AF254" s="12"/>
      <c r="AG254" s="14">
        <v>4500492298</v>
      </c>
      <c r="AH254" s="14"/>
      <c r="AI254" s="10">
        <v>45450</v>
      </c>
      <c r="AJ254" s="10">
        <v>45440</v>
      </c>
      <c r="AK254" s="10" t="str">
        <f t="shared" si="15"/>
        <v>EN TIEMPO</v>
      </c>
      <c r="AL254" s="15">
        <f t="shared" si="16"/>
        <v>4</v>
      </c>
      <c r="AM254" s="5" t="s">
        <v>1190</v>
      </c>
      <c r="AN254" s="5" t="s">
        <v>1893</v>
      </c>
      <c r="AO254" s="5" t="s">
        <v>1894</v>
      </c>
      <c r="AP254" s="10">
        <v>45442</v>
      </c>
      <c r="AQ254" s="5">
        <f t="shared" ca="1" si="19"/>
        <v>26</v>
      </c>
      <c r="AR254" s="5" t="s">
        <v>143</v>
      </c>
      <c r="AS254" s="5">
        <f t="shared" ca="1" si="18"/>
        <v>631</v>
      </c>
      <c r="AT254" s="5"/>
      <c r="AU254" s="5"/>
      <c r="AV254" s="5"/>
      <c r="AW254" s="5"/>
      <c r="AX254" s="5"/>
      <c r="AY254" s="5"/>
      <c r="AZ254" s="5"/>
      <c r="BA254" s="5"/>
      <c r="BB254" s="5"/>
      <c r="BC254" s="138"/>
    </row>
    <row r="255" spans="1:55" ht="15" customHeight="1" x14ac:dyDescent="0.3">
      <c r="A255" s="18">
        <v>269924</v>
      </c>
      <c r="B255" s="5" t="s">
        <v>59</v>
      </c>
      <c r="C255" s="5" t="s">
        <v>8</v>
      </c>
      <c r="D255" s="5" t="s">
        <v>123</v>
      </c>
      <c r="E255" s="5" t="s">
        <v>124</v>
      </c>
      <c r="F255" s="5" t="s">
        <v>40</v>
      </c>
      <c r="G255" s="5" t="s">
        <v>210</v>
      </c>
      <c r="H255" s="5" t="s">
        <v>1895</v>
      </c>
      <c r="I255" s="5">
        <v>2898619</v>
      </c>
      <c r="J255" s="5" t="s">
        <v>1896</v>
      </c>
      <c r="K255" s="14">
        <v>3225</v>
      </c>
      <c r="L255" s="14">
        <v>30000</v>
      </c>
      <c r="M255" s="5" t="s">
        <v>1897</v>
      </c>
      <c r="N255" s="10" t="s">
        <v>123</v>
      </c>
      <c r="O255" s="5" t="s">
        <v>1898</v>
      </c>
      <c r="P255" s="10">
        <v>45419</v>
      </c>
      <c r="Q255" s="10" t="s">
        <v>137</v>
      </c>
      <c r="R255" s="10"/>
      <c r="S255" s="10"/>
      <c r="T255" s="11"/>
      <c r="U255" s="12"/>
      <c r="V255" s="5" t="s">
        <v>1899</v>
      </c>
      <c r="W255" s="5"/>
      <c r="X255" s="10">
        <v>45416</v>
      </c>
      <c r="Y255" s="5">
        <f t="shared" si="0"/>
        <v>4</v>
      </c>
      <c r="Z255" s="10">
        <v>45426</v>
      </c>
      <c r="AA255" s="5">
        <f t="shared" si="1"/>
        <v>8</v>
      </c>
      <c r="AB255" s="5" t="s">
        <v>1900</v>
      </c>
      <c r="AC255" s="13">
        <v>35845.339999999997</v>
      </c>
      <c r="AD255" s="10">
        <v>45484</v>
      </c>
      <c r="AE255" s="12">
        <f t="shared" si="2"/>
        <v>59</v>
      </c>
      <c r="AF255" s="12"/>
      <c r="AG255" s="14">
        <v>4500496734</v>
      </c>
      <c r="AH255" s="14" t="s">
        <v>833</v>
      </c>
      <c r="AI255" s="10">
        <v>45514</v>
      </c>
      <c r="AJ255" s="10">
        <v>45514</v>
      </c>
      <c r="AK255" s="10" t="str">
        <f t="shared" si="15"/>
        <v>EN TIEMPO</v>
      </c>
      <c r="AL255" s="15">
        <f t="shared" si="16"/>
        <v>31</v>
      </c>
      <c r="AM255" s="5" t="s">
        <v>1901</v>
      </c>
      <c r="AN255" s="5" t="s">
        <v>1902</v>
      </c>
      <c r="AO255" s="5" t="s">
        <v>1903</v>
      </c>
      <c r="AP255" s="10">
        <v>45520</v>
      </c>
      <c r="AQ255" s="5">
        <f t="shared" ca="1" si="19"/>
        <v>99</v>
      </c>
      <c r="AR255" s="17" t="s">
        <v>143</v>
      </c>
      <c r="AS255" s="17">
        <f t="shared" ca="1" si="18"/>
        <v>630</v>
      </c>
      <c r="AT255" s="5" t="s">
        <v>20</v>
      </c>
      <c r="AU255" s="5" t="s">
        <v>1904</v>
      </c>
      <c r="AV255" s="5" t="s">
        <v>1905</v>
      </c>
      <c r="AW255" s="5" t="s">
        <v>1648</v>
      </c>
      <c r="AX255" s="5" t="s">
        <v>1648</v>
      </c>
      <c r="AY255" s="5"/>
      <c r="AZ255" s="5"/>
      <c r="BA255" s="5"/>
      <c r="BB255" s="32" t="s">
        <v>1906</v>
      </c>
      <c r="BC255" s="138" t="s">
        <v>1907</v>
      </c>
    </row>
    <row r="256" spans="1:55" ht="15.75" customHeight="1" x14ac:dyDescent="0.3">
      <c r="A256" s="137">
        <v>270024</v>
      </c>
      <c r="B256" s="5" t="s">
        <v>59</v>
      </c>
      <c r="C256" s="5" t="s">
        <v>172</v>
      </c>
      <c r="D256" s="5" t="s">
        <v>123</v>
      </c>
      <c r="E256" s="5" t="s">
        <v>189</v>
      </c>
      <c r="F256" s="5" t="s">
        <v>1</v>
      </c>
      <c r="G256" s="5" t="s">
        <v>759</v>
      </c>
      <c r="H256" s="5" t="s">
        <v>1169</v>
      </c>
      <c r="I256" s="5" t="s">
        <v>430</v>
      </c>
      <c r="J256" s="5" t="s">
        <v>1908</v>
      </c>
      <c r="K256" s="5">
        <v>83136</v>
      </c>
      <c r="L256" s="5">
        <v>25000</v>
      </c>
      <c r="M256" s="5" t="s">
        <v>1909</v>
      </c>
      <c r="N256" s="10" t="s">
        <v>127</v>
      </c>
      <c r="O256" s="5" t="s">
        <v>1898</v>
      </c>
      <c r="P256" s="10">
        <v>45418</v>
      </c>
      <c r="Q256" s="10" t="s">
        <v>137</v>
      </c>
      <c r="R256" s="10"/>
      <c r="S256" s="10"/>
      <c r="T256" s="11"/>
      <c r="U256" s="12"/>
      <c r="V256" s="5" t="s">
        <v>1910</v>
      </c>
      <c r="W256" s="5"/>
      <c r="X256" s="10">
        <v>45416</v>
      </c>
      <c r="Y256" s="5">
        <f t="shared" si="0"/>
        <v>3</v>
      </c>
      <c r="Z256" s="10">
        <v>45426</v>
      </c>
      <c r="AA256" s="5">
        <f t="shared" si="1"/>
        <v>9</v>
      </c>
      <c r="AB256" s="5" t="s">
        <v>1911</v>
      </c>
      <c r="AC256" s="13">
        <v>3114.15</v>
      </c>
      <c r="AD256" s="10">
        <v>45437</v>
      </c>
      <c r="AE256" s="12">
        <f t="shared" si="2"/>
        <v>12</v>
      </c>
      <c r="AF256" s="12"/>
      <c r="AG256" s="14">
        <v>4500496718</v>
      </c>
      <c r="AH256" s="14"/>
      <c r="AI256" s="10">
        <v>45455</v>
      </c>
      <c r="AJ256" s="10">
        <v>45456</v>
      </c>
      <c r="AK256" s="10" t="str">
        <f t="shared" si="15"/>
        <v>DEMORA</v>
      </c>
      <c r="AL256" s="15">
        <f t="shared" si="16"/>
        <v>20</v>
      </c>
      <c r="AM256" s="5" t="s">
        <v>1912</v>
      </c>
      <c r="AN256" s="5" t="s">
        <v>1913</v>
      </c>
      <c r="AO256" s="5" t="s">
        <v>1914</v>
      </c>
      <c r="AP256" s="10">
        <v>45464</v>
      </c>
      <c r="AQ256" s="5">
        <f t="shared" ca="1" si="19"/>
        <v>41</v>
      </c>
      <c r="AR256" s="5" t="s">
        <v>143</v>
      </c>
      <c r="AS256" s="5">
        <f t="shared" ca="1" si="18"/>
        <v>630</v>
      </c>
      <c r="AT256" s="5"/>
      <c r="AU256" s="5"/>
      <c r="AV256" s="5"/>
      <c r="AW256" s="5"/>
      <c r="AX256" s="5"/>
      <c r="AY256" s="5"/>
      <c r="AZ256" s="5"/>
      <c r="BA256" s="5"/>
      <c r="BB256" s="5"/>
      <c r="BC256" s="138"/>
    </row>
    <row r="257" spans="1:55" ht="15.75" customHeight="1" x14ac:dyDescent="0.3">
      <c r="A257" s="137">
        <v>270124</v>
      </c>
      <c r="B257" s="5" t="s">
        <v>59</v>
      </c>
      <c r="C257" s="5" t="s">
        <v>8</v>
      </c>
      <c r="D257" s="5" t="s">
        <v>123</v>
      </c>
      <c r="E257" s="5" t="s">
        <v>189</v>
      </c>
      <c r="F257" s="5" t="s">
        <v>1</v>
      </c>
      <c r="G257" s="5" t="s">
        <v>210</v>
      </c>
      <c r="H257" s="5" t="s">
        <v>676</v>
      </c>
      <c r="I257" s="5" t="s">
        <v>212</v>
      </c>
      <c r="J257" s="5" t="s">
        <v>1915</v>
      </c>
      <c r="K257" s="5">
        <v>23073</v>
      </c>
      <c r="L257" s="5">
        <v>30000</v>
      </c>
      <c r="M257" s="5" t="s">
        <v>1916</v>
      </c>
      <c r="N257" s="10" t="s">
        <v>127</v>
      </c>
      <c r="O257" s="5" t="s">
        <v>1917</v>
      </c>
      <c r="P257" s="10">
        <v>45419</v>
      </c>
      <c r="Q257" s="10" t="s">
        <v>137</v>
      </c>
      <c r="R257" s="10"/>
      <c r="S257" s="10"/>
      <c r="T257" s="11"/>
      <c r="U257" s="12"/>
      <c r="V257" s="5" t="s">
        <v>1918</v>
      </c>
      <c r="W257" s="5"/>
      <c r="X257" s="10">
        <v>45418</v>
      </c>
      <c r="Y257" s="5">
        <f t="shared" si="0"/>
        <v>2</v>
      </c>
      <c r="Z257" s="10">
        <v>45426</v>
      </c>
      <c r="AA257" s="5">
        <f t="shared" si="1"/>
        <v>8</v>
      </c>
      <c r="AB257" s="5" t="s">
        <v>1919</v>
      </c>
      <c r="AC257" s="13">
        <v>9463.6</v>
      </c>
      <c r="AD257" s="10">
        <v>45437</v>
      </c>
      <c r="AE257" s="12">
        <f t="shared" si="2"/>
        <v>12</v>
      </c>
      <c r="AF257" s="12"/>
      <c r="AG257" s="14">
        <v>4500492915</v>
      </c>
      <c r="AH257" s="14"/>
      <c r="AI257" s="10">
        <v>45463</v>
      </c>
      <c r="AJ257" s="10">
        <v>45471</v>
      </c>
      <c r="AK257" s="10" t="str">
        <f t="shared" si="15"/>
        <v>DEMORA</v>
      </c>
      <c r="AL257" s="15">
        <f t="shared" si="16"/>
        <v>35</v>
      </c>
      <c r="AM257" s="5" t="s">
        <v>1920</v>
      </c>
      <c r="AN257" s="5" t="s">
        <v>1921</v>
      </c>
      <c r="AO257" s="5" t="s">
        <v>1922</v>
      </c>
      <c r="AP257" s="10">
        <v>45478</v>
      </c>
      <c r="AQ257" s="5">
        <f t="shared" ca="1" si="19"/>
        <v>54</v>
      </c>
      <c r="AR257" s="17" t="s">
        <v>143</v>
      </c>
      <c r="AS257" s="17">
        <f t="shared" ca="1" si="18"/>
        <v>628</v>
      </c>
      <c r="AT257" s="5"/>
      <c r="AU257" s="5"/>
      <c r="AV257" s="5"/>
      <c r="AW257" s="5"/>
      <c r="AX257" s="5"/>
      <c r="AY257" s="5"/>
      <c r="AZ257" s="5"/>
      <c r="BA257" s="5"/>
      <c r="BB257" s="5"/>
      <c r="BC257" s="138"/>
    </row>
    <row r="258" spans="1:55" ht="15.75" customHeight="1" x14ac:dyDescent="0.3">
      <c r="A258" s="18">
        <v>270224</v>
      </c>
      <c r="B258" s="5" t="s">
        <v>59</v>
      </c>
      <c r="C258" s="5" t="s">
        <v>8</v>
      </c>
      <c r="D258" s="5" t="s">
        <v>123</v>
      </c>
      <c r="E258" s="5" t="s">
        <v>124</v>
      </c>
      <c r="F258" s="5" t="s">
        <v>40</v>
      </c>
      <c r="G258" s="5" t="s">
        <v>210</v>
      </c>
      <c r="H258" s="5" t="s">
        <v>490</v>
      </c>
      <c r="I258" s="5">
        <v>2898619</v>
      </c>
      <c r="J258" s="5" t="s">
        <v>1923</v>
      </c>
      <c r="K258" s="14">
        <v>5725</v>
      </c>
      <c r="L258" s="14">
        <v>30000</v>
      </c>
      <c r="M258" s="5" t="s">
        <v>1924</v>
      </c>
      <c r="N258" s="10" t="s">
        <v>127</v>
      </c>
      <c r="O258" s="5" t="s">
        <v>1925</v>
      </c>
      <c r="P258" s="10">
        <v>45427</v>
      </c>
      <c r="Q258" s="10" t="s">
        <v>137</v>
      </c>
      <c r="R258" s="10"/>
      <c r="S258" s="10"/>
      <c r="T258" s="11"/>
      <c r="U258" s="12"/>
      <c r="V258" s="5" t="s">
        <v>1926</v>
      </c>
      <c r="W258" s="5"/>
      <c r="X258" s="10">
        <v>45425</v>
      </c>
      <c r="Y258" s="5">
        <f t="shared" si="0"/>
        <v>3</v>
      </c>
      <c r="Z258" s="10">
        <v>45432</v>
      </c>
      <c r="AA258" s="5">
        <f t="shared" si="1"/>
        <v>6</v>
      </c>
      <c r="AB258" s="5" t="s">
        <v>1927</v>
      </c>
      <c r="AC258" s="13">
        <v>44729.58</v>
      </c>
      <c r="AD258" s="10">
        <v>45484</v>
      </c>
      <c r="AE258" s="12">
        <f t="shared" si="2"/>
        <v>53</v>
      </c>
      <c r="AF258" s="12"/>
      <c r="AG258" s="14">
        <v>4500499656</v>
      </c>
      <c r="AH258" s="14" t="s">
        <v>833</v>
      </c>
      <c r="AI258" s="10">
        <v>45514</v>
      </c>
      <c r="AJ258" s="10">
        <v>45518</v>
      </c>
      <c r="AK258" s="10" t="str">
        <f t="shared" si="15"/>
        <v>DEMORA</v>
      </c>
      <c r="AL258" s="15">
        <f t="shared" si="16"/>
        <v>35</v>
      </c>
      <c r="AM258" s="5" t="s">
        <v>1928</v>
      </c>
      <c r="AN258" s="5" t="s">
        <v>1929</v>
      </c>
      <c r="AO258" s="5" t="s">
        <v>1930</v>
      </c>
      <c r="AP258" s="10">
        <v>45525</v>
      </c>
      <c r="AQ258" s="5">
        <f t="shared" ca="1" si="19"/>
        <v>94</v>
      </c>
      <c r="AR258" s="17" t="s">
        <v>143</v>
      </c>
      <c r="AS258" s="17">
        <f t="shared" ca="1" si="18"/>
        <v>621</v>
      </c>
      <c r="AT258" s="5" t="s">
        <v>20</v>
      </c>
      <c r="AU258" s="5" t="s">
        <v>1904</v>
      </c>
      <c r="AV258" s="5" t="s">
        <v>1905</v>
      </c>
      <c r="AW258" s="5" t="s">
        <v>1931</v>
      </c>
      <c r="AX258" s="5" t="s">
        <v>1648</v>
      </c>
      <c r="AY258" s="5"/>
      <c r="AZ258" s="5"/>
      <c r="BA258" s="5"/>
      <c r="BB258" s="33" t="s">
        <v>1932</v>
      </c>
      <c r="BC258" s="138" t="s">
        <v>1650</v>
      </c>
    </row>
    <row r="259" spans="1:55" ht="15.75" customHeight="1" x14ac:dyDescent="0.3">
      <c r="A259" s="137">
        <v>270324</v>
      </c>
      <c r="B259" s="5" t="s">
        <v>59</v>
      </c>
      <c r="C259" s="5" t="s">
        <v>6</v>
      </c>
      <c r="D259" s="5" t="s">
        <v>127</v>
      </c>
      <c r="E259" s="5" t="s">
        <v>189</v>
      </c>
      <c r="F259" s="5" t="s">
        <v>1</v>
      </c>
      <c r="G259" s="5" t="s">
        <v>246</v>
      </c>
      <c r="H259" s="5" t="s">
        <v>1933</v>
      </c>
      <c r="I259" s="5" t="s">
        <v>311</v>
      </c>
      <c r="J259" s="5" t="s">
        <v>1934</v>
      </c>
      <c r="K259" s="5">
        <v>4074</v>
      </c>
      <c r="L259" s="5">
        <v>16000</v>
      </c>
      <c r="M259" s="5" t="s">
        <v>1935</v>
      </c>
      <c r="N259" s="10" t="s">
        <v>127</v>
      </c>
      <c r="O259" s="5" t="s">
        <v>1925</v>
      </c>
      <c r="P259" s="10">
        <v>45428</v>
      </c>
      <c r="Q259" s="10" t="s">
        <v>137</v>
      </c>
      <c r="R259" s="10"/>
      <c r="S259" s="10"/>
      <c r="T259" s="11"/>
      <c r="U259" s="12"/>
      <c r="V259" s="5" t="s">
        <v>1936</v>
      </c>
      <c r="W259" s="5"/>
      <c r="X259" s="10">
        <v>45425</v>
      </c>
      <c r="Y259" s="5">
        <f t="shared" ref="Y259:Y513" si="20">IF(P259="","POR EVALUAR",P259-X259+1)</f>
        <v>4</v>
      </c>
      <c r="Z259" s="10">
        <v>45432</v>
      </c>
      <c r="AA259" s="5">
        <f t="shared" ref="AA259:AA513" si="21">IF(Z259="","POR COTIZAR",Z259-P259+1)</f>
        <v>5</v>
      </c>
      <c r="AB259" s="5" t="s">
        <v>1937</v>
      </c>
      <c r="AC259" s="13">
        <v>3972.85</v>
      </c>
      <c r="AD259" s="10">
        <v>45437</v>
      </c>
      <c r="AE259" s="12">
        <f t="shared" ref="AE259:AE487" si="22">IF(AD259="","",AD259-Z259+1)</f>
        <v>6</v>
      </c>
      <c r="AF259" s="12"/>
      <c r="AG259" s="14">
        <v>4500499215</v>
      </c>
      <c r="AH259" s="14"/>
      <c r="AI259" s="10">
        <v>45471</v>
      </c>
      <c r="AJ259" s="10">
        <v>45471</v>
      </c>
      <c r="AK259" s="10" t="str">
        <f t="shared" si="15"/>
        <v>EN TIEMPO</v>
      </c>
      <c r="AL259" s="15">
        <f t="shared" si="16"/>
        <v>35</v>
      </c>
      <c r="AM259" s="5" t="s">
        <v>1938</v>
      </c>
      <c r="AN259" s="5" t="s">
        <v>1939</v>
      </c>
      <c r="AO259" s="5" t="s">
        <v>1150</v>
      </c>
      <c r="AP259" s="10">
        <v>45478</v>
      </c>
      <c r="AQ259" s="5">
        <f t="shared" ca="1" si="19"/>
        <v>47</v>
      </c>
      <c r="AR259" s="17" t="s">
        <v>143</v>
      </c>
      <c r="AS259" s="17">
        <f t="shared" ca="1" si="18"/>
        <v>621</v>
      </c>
      <c r="AT259" s="5"/>
      <c r="AU259" s="5"/>
      <c r="AV259" s="5"/>
      <c r="AW259" s="5"/>
      <c r="AX259" s="5"/>
      <c r="AY259" s="5"/>
      <c r="AZ259" s="5"/>
      <c r="BA259" s="5"/>
      <c r="BB259" s="5"/>
      <c r="BC259" s="138"/>
    </row>
    <row r="260" spans="1:55" ht="15.75" customHeight="1" x14ac:dyDescent="0.3">
      <c r="A260" s="137">
        <v>270424</v>
      </c>
      <c r="B260" s="5" t="s">
        <v>59</v>
      </c>
      <c r="C260" s="5" t="s">
        <v>340</v>
      </c>
      <c r="D260" s="5" t="s">
        <v>123</v>
      </c>
      <c r="E260" s="5" t="s">
        <v>124</v>
      </c>
      <c r="F260" s="5" t="s">
        <v>48</v>
      </c>
      <c r="G260" s="5" t="s">
        <v>246</v>
      </c>
      <c r="H260" s="5" t="s">
        <v>1940</v>
      </c>
      <c r="I260" s="5">
        <v>2520471</v>
      </c>
      <c r="J260" s="5" t="s">
        <v>1941</v>
      </c>
      <c r="K260" s="5">
        <v>5839</v>
      </c>
      <c r="L260" s="5">
        <v>10000</v>
      </c>
      <c r="M260" s="5" t="s">
        <v>1942</v>
      </c>
      <c r="N260" s="10" t="s">
        <v>127</v>
      </c>
      <c r="O260" s="5" t="s">
        <v>1943</v>
      </c>
      <c r="P260" s="10">
        <v>45429</v>
      </c>
      <c r="Q260" s="10" t="s">
        <v>1944</v>
      </c>
      <c r="R260" s="10"/>
      <c r="S260" s="10"/>
      <c r="T260" s="11"/>
      <c r="U260" s="12"/>
      <c r="V260" s="5" t="s">
        <v>1945</v>
      </c>
      <c r="W260" s="5"/>
      <c r="X260" s="10">
        <v>45425</v>
      </c>
      <c r="Y260" s="5">
        <f t="shared" si="20"/>
        <v>5</v>
      </c>
      <c r="Z260" s="10">
        <v>45440</v>
      </c>
      <c r="AA260" s="5">
        <f t="shared" si="21"/>
        <v>12</v>
      </c>
      <c r="AB260" s="5" t="s">
        <v>1946</v>
      </c>
      <c r="AC260" s="13">
        <v>5063.91</v>
      </c>
      <c r="AD260" s="10">
        <v>45449</v>
      </c>
      <c r="AE260" s="12">
        <f t="shared" si="22"/>
        <v>10</v>
      </c>
      <c r="AF260" s="12"/>
      <c r="AG260" s="14">
        <v>4500499564</v>
      </c>
      <c r="AH260" s="14"/>
      <c r="AI260" s="10">
        <v>45471</v>
      </c>
      <c r="AJ260" s="10">
        <v>45464</v>
      </c>
      <c r="AK260" s="10" t="str">
        <f t="shared" si="15"/>
        <v>EN TIEMPO</v>
      </c>
      <c r="AL260" s="5">
        <f t="shared" si="16"/>
        <v>16</v>
      </c>
      <c r="AM260" s="5" t="s">
        <v>1947</v>
      </c>
      <c r="AN260" s="5" t="s">
        <v>1948</v>
      </c>
      <c r="AO260" s="5" t="s">
        <v>1949</v>
      </c>
      <c r="AP260" s="10">
        <v>45471</v>
      </c>
      <c r="AQ260" s="5">
        <f t="shared" ca="1" si="19"/>
        <v>40</v>
      </c>
      <c r="AR260" s="5" t="s">
        <v>143</v>
      </c>
      <c r="AS260" s="5">
        <f t="shared" ref="AS260:AS323" ca="1" si="23">IF(AF260="",TODAY()-X260+1,AF260-X260+1)</f>
        <v>621</v>
      </c>
      <c r="AT260" s="5"/>
      <c r="AU260" s="5"/>
      <c r="AV260" s="5"/>
      <c r="AW260" s="5"/>
      <c r="AX260" s="5"/>
      <c r="AY260" s="5"/>
      <c r="AZ260" s="5"/>
      <c r="BA260" s="5"/>
      <c r="BB260" s="5"/>
      <c r="BC260" s="138"/>
    </row>
    <row r="261" spans="1:55" ht="15.75" customHeight="1" x14ac:dyDescent="0.3">
      <c r="A261" s="137">
        <v>270524</v>
      </c>
      <c r="B261" s="5" t="s">
        <v>59</v>
      </c>
      <c r="C261" s="5" t="s">
        <v>1950</v>
      </c>
      <c r="D261" s="5" t="s">
        <v>127</v>
      </c>
      <c r="E261" s="5" t="s">
        <v>124</v>
      </c>
      <c r="F261" s="5" t="s">
        <v>45</v>
      </c>
      <c r="G261" s="5"/>
      <c r="H261" s="5" t="s">
        <v>1951</v>
      </c>
      <c r="I261" s="5">
        <v>1003776</v>
      </c>
      <c r="J261" s="5" t="s">
        <v>1952</v>
      </c>
      <c r="K261" s="5">
        <v>5623</v>
      </c>
      <c r="L261" s="5">
        <v>12000</v>
      </c>
      <c r="M261" s="5" t="s">
        <v>1953</v>
      </c>
      <c r="N261" s="10" t="s">
        <v>127</v>
      </c>
      <c r="O261" s="5" t="s">
        <v>1943</v>
      </c>
      <c r="P261" s="10">
        <v>45432</v>
      </c>
      <c r="Q261" s="10" t="s">
        <v>137</v>
      </c>
      <c r="R261" s="10"/>
      <c r="S261" s="10"/>
      <c r="T261" s="11"/>
      <c r="U261" s="12"/>
      <c r="V261" s="5" t="s">
        <v>1954</v>
      </c>
      <c r="W261" s="5"/>
      <c r="X261" s="10">
        <v>45425</v>
      </c>
      <c r="Y261" s="5">
        <f t="shared" si="20"/>
        <v>8</v>
      </c>
      <c r="Z261" s="10">
        <v>45446</v>
      </c>
      <c r="AA261" s="5">
        <f t="shared" si="21"/>
        <v>15</v>
      </c>
      <c r="AB261" s="5" t="s">
        <v>1955</v>
      </c>
      <c r="AC261" s="13">
        <v>5403.61</v>
      </c>
      <c r="AD261" s="10">
        <v>45459</v>
      </c>
      <c r="AE261" s="12">
        <f t="shared" si="22"/>
        <v>14</v>
      </c>
      <c r="AF261" s="12"/>
      <c r="AG261" s="14">
        <v>4500499642</v>
      </c>
      <c r="AH261" s="14"/>
      <c r="AI261" s="10">
        <v>45474</v>
      </c>
      <c r="AJ261" s="10">
        <v>45499</v>
      </c>
      <c r="AK261" s="10" t="str">
        <f t="shared" si="15"/>
        <v>DEMORA</v>
      </c>
      <c r="AL261" s="5">
        <f t="shared" si="16"/>
        <v>41</v>
      </c>
      <c r="AM261" s="5"/>
      <c r="AN261" s="5" t="s">
        <v>1956</v>
      </c>
      <c r="AO261" s="5"/>
      <c r="AP261" s="10"/>
      <c r="AQ261" s="5">
        <f t="shared" ca="1" si="19"/>
        <v>75</v>
      </c>
      <c r="AR261" s="31" t="s">
        <v>143</v>
      </c>
      <c r="AS261" s="31">
        <f t="shared" ca="1" si="23"/>
        <v>621</v>
      </c>
      <c r="AT261" s="5" t="s">
        <v>20</v>
      </c>
      <c r="AU261" s="5" t="s">
        <v>1957</v>
      </c>
      <c r="AV261" s="5" t="s">
        <v>1958</v>
      </c>
      <c r="AW261" s="5" t="s">
        <v>1931</v>
      </c>
      <c r="AX261" s="5" t="s">
        <v>1648</v>
      </c>
      <c r="AY261" s="5"/>
      <c r="AZ261" s="5"/>
      <c r="BA261" s="5"/>
      <c r="BB261" s="31" t="s">
        <v>1649</v>
      </c>
      <c r="BC261" s="138" t="s">
        <v>1650</v>
      </c>
    </row>
    <row r="262" spans="1:55" ht="15.75" customHeight="1" x14ac:dyDescent="0.3">
      <c r="A262" s="137">
        <v>270624</v>
      </c>
      <c r="B262" s="5" t="s">
        <v>59</v>
      </c>
      <c r="C262" s="5" t="s">
        <v>6</v>
      </c>
      <c r="D262" s="5" t="s">
        <v>127</v>
      </c>
      <c r="E262" s="5" t="s">
        <v>124</v>
      </c>
      <c r="F262" s="5" t="s">
        <v>43</v>
      </c>
      <c r="G262" s="5" t="s">
        <v>246</v>
      </c>
      <c r="H262" s="5" t="s">
        <v>1043</v>
      </c>
      <c r="I262" s="21" t="s">
        <v>1959</v>
      </c>
      <c r="J262" s="5" t="s">
        <v>1960</v>
      </c>
      <c r="K262" s="5">
        <v>24245</v>
      </c>
      <c r="L262" s="5">
        <v>15000</v>
      </c>
      <c r="M262" s="5" t="s">
        <v>1961</v>
      </c>
      <c r="N262" s="10" t="s">
        <v>127</v>
      </c>
      <c r="O262" s="5" t="s">
        <v>1943</v>
      </c>
      <c r="P262" s="10">
        <v>45427</v>
      </c>
      <c r="Q262" s="10" t="s">
        <v>1944</v>
      </c>
      <c r="R262" s="10"/>
      <c r="S262" s="10"/>
      <c r="T262" s="11"/>
      <c r="U262" s="12"/>
      <c r="V262" s="5" t="s">
        <v>1962</v>
      </c>
      <c r="W262" s="5"/>
      <c r="X262" s="10">
        <v>45425</v>
      </c>
      <c r="Y262" s="5">
        <f t="shared" si="20"/>
        <v>3</v>
      </c>
      <c r="Z262" s="10">
        <v>45433</v>
      </c>
      <c r="AA262" s="5">
        <f t="shared" si="21"/>
        <v>7</v>
      </c>
      <c r="AB262" s="5" t="s">
        <v>1963</v>
      </c>
      <c r="AC262" s="13">
        <v>2577.1799999999998</v>
      </c>
      <c r="AD262" s="10">
        <v>45437</v>
      </c>
      <c r="AE262" s="12">
        <f t="shared" si="22"/>
        <v>5</v>
      </c>
      <c r="AF262" s="12"/>
      <c r="AG262" s="14">
        <v>4500499640</v>
      </c>
      <c r="AH262" s="14"/>
      <c r="AI262" s="10">
        <v>45463</v>
      </c>
      <c r="AJ262" s="10">
        <v>45463</v>
      </c>
      <c r="AK262" s="10" t="str">
        <f t="shared" si="15"/>
        <v>EN TIEMPO</v>
      </c>
      <c r="AL262" s="5">
        <f t="shared" si="16"/>
        <v>27</v>
      </c>
      <c r="AM262" s="5" t="s">
        <v>1964</v>
      </c>
      <c r="AN262" s="10" t="s">
        <v>1965</v>
      </c>
      <c r="AO262" s="5" t="s">
        <v>1966</v>
      </c>
      <c r="AP262" s="10">
        <v>45464</v>
      </c>
      <c r="AQ262" s="5">
        <f t="shared" ca="1" si="19"/>
        <v>39</v>
      </c>
      <c r="AR262" s="5" t="s">
        <v>143</v>
      </c>
      <c r="AS262" s="5">
        <f t="shared" ca="1" si="23"/>
        <v>621</v>
      </c>
      <c r="AT262" s="5"/>
      <c r="AU262" s="5"/>
      <c r="AV262" s="5"/>
      <c r="AW262" s="5"/>
      <c r="AX262" s="5"/>
      <c r="AY262" s="5"/>
      <c r="AZ262" s="5"/>
      <c r="BA262" s="5"/>
      <c r="BB262" s="5"/>
      <c r="BC262" s="138"/>
    </row>
    <row r="263" spans="1:55" ht="15.75" customHeight="1" x14ac:dyDescent="0.3">
      <c r="A263" s="137">
        <v>270724</v>
      </c>
      <c r="B263" s="5" t="s">
        <v>59</v>
      </c>
      <c r="C263" s="5" t="s">
        <v>6</v>
      </c>
      <c r="D263" s="5" t="s">
        <v>127</v>
      </c>
      <c r="E263" s="5" t="s">
        <v>124</v>
      </c>
      <c r="F263" s="5" t="s">
        <v>43</v>
      </c>
      <c r="G263" s="5" t="s">
        <v>210</v>
      </c>
      <c r="H263" s="5" t="s">
        <v>1043</v>
      </c>
      <c r="I263" s="21" t="s">
        <v>1959</v>
      </c>
      <c r="J263" s="5" t="s">
        <v>1967</v>
      </c>
      <c r="K263" s="5">
        <v>24245</v>
      </c>
      <c r="L263" s="5">
        <v>15000</v>
      </c>
      <c r="M263" s="5" t="s">
        <v>1968</v>
      </c>
      <c r="N263" s="10" t="s">
        <v>127</v>
      </c>
      <c r="O263" s="5" t="s">
        <v>1943</v>
      </c>
      <c r="P263" s="10">
        <v>45427</v>
      </c>
      <c r="Q263" s="10" t="s">
        <v>1944</v>
      </c>
      <c r="R263" s="10"/>
      <c r="S263" s="10"/>
      <c r="T263" s="11"/>
      <c r="U263" s="12"/>
      <c r="V263" s="5" t="s">
        <v>1969</v>
      </c>
      <c r="W263" s="5"/>
      <c r="X263" s="10">
        <v>45425</v>
      </c>
      <c r="Y263" s="5">
        <f t="shared" si="20"/>
        <v>3</v>
      </c>
      <c r="Z263" s="10">
        <v>45433</v>
      </c>
      <c r="AA263" s="5">
        <f t="shared" si="21"/>
        <v>7</v>
      </c>
      <c r="AB263" s="5" t="s">
        <v>1970</v>
      </c>
      <c r="AC263" s="13">
        <v>2577.1799999999998</v>
      </c>
      <c r="AD263" s="10">
        <v>45437</v>
      </c>
      <c r="AE263" s="12">
        <f t="shared" si="22"/>
        <v>5</v>
      </c>
      <c r="AF263" s="12"/>
      <c r="AG263" s="14">
        <v>4500499643</v>
      </c>
      <c r="AH263" s="14"/>
      <c r="AI263" s="10">
        <v>45463</v>
      </c>
      <c r="AJ263" s="10">
        <v>45463</v>
      </c>
      <c r="AK263" s="10" t="str">
        <f t="shared" si="15"/>
        <v>EN TIEMPO</v>
      </c>
      <c r="AL263" s="5">
        <f t="shared" si="16"/>
        <v>27</v>
      </c>
      <c r="AM263" s="5" t="s">
        <v>1971</v>
      </c>
      <c r="AN263" s="5" t="s">
        <v>1972</v>
      </c>
      <c r="AO263" s="5" t="s">
        <v>1973</v>
      </c>
      <c r="AP263" s="10">
        <v>45464</v>
      </c>
      <c r="AQ263" s="5">
        <f t="shared" ca="1" si="19"/>
        <v>39</v>
      </c>
      <c r="AR263" s="5" t="s">
        <v>143</v>
      </c>
      <c r="AS263" s="5">
        <f t="shared" ca="1" si="23"/>
        <v>621</v>
      </c>
      <c r="AT263" s="5"/>
      <c r="AU263" s="5"/>
      <c r="AV263" s="5"/>
      <c r="AW263" s="5"/>
      <c r="AX263" s="5"/>
      <c r="AY263" s="5"/>
      <c r="AZ263" s="5"/>
      <c r="BA263" s="5"/>
      <c r="BB263" s="5"/>
      <c r="BC263" s="138"/>
    </row>
    <row r="264" spans="1:55" ht="15.75" customHeight="1" x14ac:dyDescent="0.3">
      <c r="A264" s="137">
        <v>270824</v>
      </c>
      <c r="B264" s="5" t="s">
        <v>60</v>
      </c>
      <c r="C264" s="5" t="s">
        <v>236</v>
      </c>
      <c r="D264" s="5" t="s">
        <v>123</v>
      </c>
      <c r="E264" s="5" t="s">
        <v>189</v>
      </c>
      <c r="F264" s="5" t="s">
        <v>49</v>
      </c>
      <c r="G264" s="5" t="s">
        <v>210</v>
      </c>
      <c r="H264" s="5" t="s">
        <v>357</v>
      </c>
      <c r="I264" s="5" t="s">
        <v>1974</v>
      </c>
      <c r="J264" s="5" t="s">
        <v>1975</v>
      </c>
      <c r="K264" s="5"/>
      <c r="L264" s="5">
        <v>12000</v>
      </c>
      <c r="M264" s="5">
        <v>200852063</v>
      </c>
      <c r="N264" s="10" t="s">
        <v>127</v>
      </c>
      <c r="O264" s="5" t="s">
        <v>1976</v>
      </c>
      <c r="P264" s="10">
        <v>45429</v>
      </c>
      <c r="Q264" s="10" t="s">
        <v>1944</v>
      </c>
      <c r="R264" s="10"/>
      <c r="S264" s="10"/>
      <c r="T264" s="11"/>
      <c r="U264" s="12"/>
      <c r="V264" s="5" t="s">
        <v>1977</v>
      </c>
      <c r="W264" s="5"/>
      <c r="X264" s="10">
        <v>45425</v>
      </c>
      <c r="Y264" s="5">
        <f t="shared" si="20"/>
        <v>5</v>
      </c>
      <c r="Z264" s="10">
        <v>45440</v>
      </c>
      <c r="AA264" s="5">
        <f t="shared" si="21"/>
        <v>12</v>
      </c>
      <c r="AB264" s="5" t="s">
        <v>1978</v>
      </c>
      <c r="AC264" s="13">
        <v>7996.3</v>
      </c>
      <c r="AD264" s="10">
        <v>45441</v>
      </c>
      <c r="AE264" s="12">
        <f t="shared" si="22"/>
        <v>2</v>
      </c>
      <c r="AF264" s="12"/>
      <c r="AG264" s="14">
        <v>4400566322</v>
      </c>
      <c r="AH264" s="14"/>
      <c r="AI264" s="10">
        <v>45471</v>
      </c>
      <c r="AJ264" s="10">
        <v>45491</v>
      </c>
      <c r="AK264" s="10" t="str">
        <f t="shared" si="15"/>
        <v>DEMORA</v>
      </c>
      <c r="AL264" s="5">
        <f t="shared" si="16"/>
        <v>51</v>
      </c>
      <c r="AM264" s="5" t="s">
        <v>1979</v>
      </c>
      <c r="AN264" s="5" t="s">
        <v>1980</v>
      </c>
      <c r="AO264" s="5" t="s">
        <v>1981</v>
      </c>
      <c r="AP264" s="10">
        <v>45497</v>
      </c>
      <c r="AQ264" s="5">
        <f t="shared" ca="1" si="19"/>
        <v>67</v>
      </c>
      <c r="AR264" s="31" t="s">
        <v>143</v>
      </c>
      <c r="AS264" s="31">
        <f t="shared" ca="1" si="23"/>
        <v>621</v>
      </c>
      <c r="AT264" s="5" t="s">
        <v>19</v>
      </c>
      <c r="AU264" s="5" t="s">
        <v>1858</v>
      </c>
      <c r="AV264" s="5" t="s">
        <v>1905</v>
      </c>
      <c r="AW264" s="5" t="s">
        <v>1647</v>
      </c>
      <c r="AX264" s="5" t="s">
        <v>1648</v>
      </c>
      <c r="AY264" s="5"/>
      <c r="AZ264" s="5"/>
      <c r="BA264" s="5"/>
      <c r="BB264" s="31" t="s">
        <v>1649</v>
      </c>
      <c r="BC264" s="138" t="s">
        <v>1650</v>
      </c>
    </row>
    <row r="265" spans="1:55" ht="15.75" customHeight="1" x14ac:dyDescent="0.3">
      <c r="A265" s="137">
        <v>270924</v>
      </c>
      <c r="B265" s="5" t="s">
        <v>60</v>
      </c>
      <c r="C265" s="5" t="s">
        <v>6</v>
      </c>
      <c r="D265" s="5" t="s">
        <v>127</v>
      </c>
      <c r="E265" s="5" t="s">
        <v>124</v>
      </c>
      <c r="F265" s="5">
        <v>24</v>
      </c>
      <c r="G265" s="5" t="s">
        <v>210</v>
      </c>
      <c r="H265" s="5" t="s">
        <v>916</v>
      </c>
      <c r="I265" s="5">
        <v>6058785</v>
      </c>
      <c r="J265" s="5" t="s">
        <v>1982</v>
      </c>
      <c r="K265" s="5"/>
      <c r="L265" s="5">
        <v>12000</v>
      </c>
      <c r="M265" s="5">
        <v>101149168</v>
      </c>
      <c r="N265" s="10" t="s">
        <v>127</v>
      </c>
      <c r="O265" s="5" t="s">
        <v>1976</v>
      </c>
      <c r="P265" s="10">
        <v>45428</v>
      </c>
      <c r="Q265" s="10" t="s">
        <v>1944</v>
      </c>
      <c r="R265" s="10"/>
      <c r="S265" s="10"/>
      <c r="T265" s="11"/>
      <c r="U265" s="12"/>
      <c r="V265" s="5" t="s">
        <v>1983</v>
      </c>
      <c r="W265" s="5"/>
      <c r="X265" s="10">
        <v>45425</v>
      </c>
      <c r="Y265" s="5">
        <f t="shared" si="20"/>
        <v>4</v>
      </c>
      <c r="Z265" s="10">
        <v>45433</v>
      </c>
      <c r="AA265" s="5">
        <f t="shared" si="21"/>
        <v>6</v>
      </c>
      <c r="AB265" s="5" t="s">
        <v>1984</v>
      </c>
      <c r="AC265" s="13">
        <v>7388.57</v>
      </c>
      <c r="AD265" s="10"/>
      <c r="AE265" s="12" t="str">
        <f t="shared" si="22"/>
        <v/>
      </c>
      <c r="AF265" s="12"/>
      <c r="AG265" s="5">
        <v>4400566061</v>
      </c>
      <c r="AH265" s="5"/>
      <c r="AI265" s="10"/>
      <c r="AJ265" s="10"/>
      <c r="AK265" s="10"/>
      <c r="AL265" s="5"/>
      <c r="AM265" s="5"/>
      <c r="AN265" s="5"/>
      <c r="AO265" s="5"/>
      <c r="AP265" s="10"/>
      <c r="AQ265" s="5">
        <f t="shared" ca="1" si="19"/>
        <v>621</v>
      </c>
      <c r="AR265" s="5" t="s">
        <v>892</v>
      </c>
      <c r="AS265" s="5">
        <f t="shared" ca="1" si="23"/>
        <v>621</v>
      </c>
      <c r="AT265" s="5"/>
      <c r="AU265" s="5"/>
      <c r="AV265" s="5"/>
      <c r="AW265" s="5"/>
      <c r="AX265" s="5"/>
      <c r="AY265" s="5"/>
      <c r="AZ265" s="5"/>
      <c r="BA265" s="5"/>
      <c r="BB265" s="5"/>
      <c r="BC265" s="138"/>
    </row>
    <row r="266" spans="1:55" ht="15.75" customHeight="1" x14ac:dyDescent="0.3">
      <c r="A266" s="137">
        <v>271024</v>
      </c>
      <c r="B266" s="5" t="s">
        <v>60</v>
      </c>
      <c r="C266" s="5" t="s">
        <v>8</v>
      </c>
      <c r="D266" s="5" t="s">
        <v>123</v>
      </c>
      <c r="E266" s="5" t="s">
        <v>189</v>
      </c>
      <c r="F266" s="5" t="s">
        <v>1</v>
      </c>
      <c r="G266" s="5" t="s">
        <v>210</v>
      </c>
      <c r="H266" s="5" t="s">
        <v>1084</v>
      </c>
      <c r="I266" s="5" t="s">
        <v>212</v>
      </c>
      <c r="J266" s="5" t="s">
        <v>1985</v>
      </c>
      <c r="K266" s="5"/>
      <c r="L266" s="5">
        <v>30000</v>
      </c>
      <c r="M266" s="5">
        <v>100992809</v>
      </c>
      <c r="N266" s="10" t="s">
        <v>127</v>
      </c>
      <c r="O266" s="5" t="s">
        <v>1976</v>
      </c>
      <c r="P266" s="10">
        <v>45427</v>
      </c>
      <c r="Q266" s="10" t="s">
        <v>137</v>
      </c>
      <c r="R266" s="10"/>
      <c r="S266" s="10"/>
      <c r="T266" s="11"/>
      <c r="U266" s="12"/>
      <c r="V266" s="5" t="s">
        <v>1986</v>
      </c>
      <c r="W266" s="5"/>
      <c r="X266" s="10">
        <v>45425</v>
      </c>
      <c r="Y266" s="5">
        <f t="shared" si="20"/>
        <v>3</v>
      </c>
      <c r="Z266" s="10">
        <v>45433</v>
      </c>
      <c r="AA266" s="5">
        <f t="shared" si="21"/>
        <v>7</v>
      </c>
      <c r="AB266" s="5" t="s">
        <v>1987</v>
      </c>
      <c r="AC266" s="13">
        <v>18647.23</v>
      </c>
      <c r="AD266" s="10">
        <v>45435</v>
      </c>
      <c r="AE266" s="12">
        <f t="shared" si="22"/>
        <v>3</v>
      </c>
      <c r="AF266" s="12"/>
      <c r="AG266" s="14">
        <v>4400565371</v>
      </c>
      <c r="AH266" s="14"/>
      <c r="AI266" s="10">
        <v>45471</v>
      </c>
      <c r="AJ266" s="10">
        <v>45484</v>
      </c>
      <c r="AK266" s="10" t="str">
        <f t="shared" ref="AK266:AK517" si="24">IF(AJ266="","",IF(AJ266&gt;AI266,"DEMORA","EN TIEMPO"))</f>
        <v>DEMORA</v>
      </c>
      <c r="AL266" s="5">
        <f t="shared" ref="AL266:AL517" si="25">IF(AJ266="","",AJ266-AD266+1)</f>
        <v>50</v>
      </c>
      <c r="AM266" s="5" t="s">
        <v>1988</v>
      </c>
      <c r="AN266" s="5" t="s">
        <v>1989</v>
      </c>
      <c r="AO266" s="5" t="s">
        <v>1990</v>
      </c>
      <c r="AP266" s="10">
        <v>45485</v>
      </c>
      <c r="AQ266" s="5">
        <f t="shared" ca="1" si="19"/>
        <v>60</v>
      </c>
      <c r="AR266" s="31" t="s">
        <v>143</v>
      </c>
      <c r="AS266" s="31">
        <f t="shared" ca="1" si="23"/>
        <v>621</v>
      </c>
      <c r="AT266" s="5" t="s">
        <v>19</v>
      </c>
      <c r="AU266" s="5" t="s">
        <v>1858</v>
      </c>
      <c r="AV266" s="5" t="s">
        <v>1905</v>
      </c>
      <c r="AW266" s="5" t="s">
        <v>1648</v>
      </c>
      <c r="AX266" s="5" t="s">
        <v>1648</v>
      </c>
      <c r="AY266" s="5"/>
      <c r="AZ266" s="5"/>
      <c r="BA266" s="5"/>
      <c r="BB266" s="31" t="s">
        <v>1649</v>
      </c>
      <c r="BC266" s="138" t="s">
        <v>1650</v>
      </c>
    </row>
    <row r="267" spans="1:55" ht="15.75" customHeight="1" x14ac:dyDescent="0.3">
      <c r="A267" s="137">
        <v>271124</v>
      </c>
      <c r="B267" s="5" t="s">
        <v>60</v>
      </c>
      <c r="C267" s="17" t="s">
        <v>1991</v>
      </c>
      <c r="D267" s="5" t="s">
        <v>123</v>
      </c>
      <c r="E267" s="5" t="s">
        <v>124</v>
      </c>
      <c r="F267" s="5" t="s">
        <v>36</v>
      </c>
      <c r="G267" s="5" t="s">
        <v>210</v>
      </c>
      <c r="H267" s="5" t="s">
        <v>255</v>
      </c>
      <c r="I267" s="5">
        <v>2719321</v>
      </c>
      <c r="J267" s="5" t="s">
        <v>1992</v>
      </c>
      <c r="K267" s="5"/>
      <c r="L267" s="5">
        <v>7500</v>
      </c>
      <c r="M267" s="5">
        <v>101075541</v>
      </c>
      <c r="N267" s="10" t="s">
        <v>127</v>
      </c>
      <c r="O267" s="5" t="s">
        <v>1993</v>
      </c>
      <c r="P267" s="10">
        <v>45442</v>
      </c>
      <c r="Q267" s="10" t="s">
        <v>137</v>
      </c>
      <c r="R267" s="10"/>
      <c r="S267" s="10"/>
      <c r="T267" s="11"/>
      <c r="U267" s="12"/>
      <c r="V267" s="5" t="s">
        <v>1994</v>
      </c>
      <c r="W267" s="5"/>
      <c r="X267" s="10">
        <v>45425</v>
      </c>
      <c r="Y267" s="5">
        <f t="shared" si="20"/>
        <v>18</v>
      </c>
      <c r="Z267" s="10">
        <v>45442</v>
      </c>
      <c r="AA267" s="5">
        <f t="shared" si="21"/>
        <v>1</v>
      </c>
      <c r="AB267" s="5" t="s">
        <v>1995</v>
      </c>
      <c r="AC267" s="13">
        <v>18730</v>
      </c>
      <c r="AD267" s="10">
        <v>45455</v>
      </c>
      <c r="AE267" s="12">
        <f t="shared" si="22"/>
        <v>14</v>
      </c>
      <c r="AF267" s="12"/>
      <c r="AG267" s="14">
        <v>4400565362</v>
      </c>
      <c r="AH267" s="14"/>
      <c r="AI267" s="10">
        <v>45478</v>
      </c>
      <c r="AJ267" s="10">
        <v>45491</v>
      </c>
      <c r="AK267" s="10" t="str">
        <f t="shared" si="24"/>
        <v>DEMORA</v>
      </c>
      <c r="AL267" s="5">
        <f t="shared" si="25"/>
        <v>37</v>
      </c>
      <c r="AM267" s="5" t="s">
        <v>1996</v>
      </c>
      <c r="AN267" s="5" t="s">
        <v>1997</v>
      </c>
      <c r="AO267" s="5" t="s">
        <v>1998</v>
      </c>
      <c r="AP267" s="10">
        <v>45492</v>
      </c>
      <c r="AQ267" s="5">
        <f t="shared" ca="1" si="19"/>
        <v>67</v>
      </c>
      <c r="AR267" s="31" t="s">
        <v>143</v>
      </c>
      <c r="AS267" s="31">
        <f t="shared" ca="1" si="23"/>
        <v>621</v>
      </c>
      <c r="AT267" s="5" t="s">
        <v>19</v>
      </c>
      <c r="AU267" s="5"/>
      <c r="AV267" s="5"/>
      <c r="AW267" s="5"/>
      <c r="AX267" s="5"/>
      <c r="AY267" s="5"/>
      <c r="AZ267" s="5"/>
      <c r="BA267" s="5" t="s">
        <v>1999</v>
      </c>
      <c r="BB267" s="31" t="s">
        <v>2000</v>
      </c>
      <c r="BC267" s="138" t="s">
        <v>1650</v>
      </c>
    </row>
    <row r="268" spans="1:55" ht="15" customHeight="1" x14ac:dyDescent="0.3">
      <c r="A268" s="137">
        <v>271224</v>
      </c>
      <c r="B268" s="5" t="s">
        <v>60</v>
      </c>
      <c r="C268" s="17" t="s">
        <v>1991</v>
      </c>
      <c r="D268" s="5" t="s">
        <v>123</v>
      </c>
      <c r="E268" s="5" t="s">
        <v>124</v>
      </c>
      <c r="F268" s="5" t="s">
        <v>36</v>
      </c>
      <c r="G268" s="5" t="s">
        <v>246</v>
      </c>
      <c r="H268" s="5" t="s">
        <v>255</v>
      </c>
      <c r="I268" s="5">
        <v>2719321</v>
      </c>
      <c r="J268" s="5" t="s">
        <v>2001</v>
      </c>
      <c r="K268" s="5"/>
      <c r="L268" s="5">
        <v>7500</v>
      </c>
      <c r="M268" s="5">
        <v>101075540</v>
      </c>
      <c r="N268" s="10" t="s">
        <v>127</v>
      </c>
      <c r="O268" s="5" t="s">
        <v>1993</v>
      </c>
      <c r="P268" s="10">
        <v>45442</v>
      </c>
      <c r="Q268" s="10" t="s">
        <v>137</v>
      </c>
      <c r="R268" s="10"/>
      <c r="S268" s="10"/>
      <c r="T268" s="11"/>
      <c r="U268" s="12"/>
      <c r="V268" s="5" t="s">
        <v>2002</v>
      </c>
      <c r="W268" s="5"/>
      <c r="X268" s="10">
        <v>45425</v>
      </c>
      <c r="Y268" s="5">
        <f t="shared" si="20"/>
        <v>18</v>
      </c>
      <c r="Z268" s="10">
        <v>45442</v>
      </c>
      <c r="AA268" s="5">
        <f t="shared" si="21"/>
        <v>1</v>
      </c>
      <c r="AB268" s="5" t="s">
        <v>2003</v>
      </c>
      <c r="AC268" s="13">
        <v>18730</v>
      </c>
      <c r="AD268" s="10">
        <v>45455</v>
      </c>
      <c r="AE268" s="12">
        <f t="shared" si="22"/>
        <v>14</v>
      </c>
      <c r="AF268" s="12"/>
      <c r="AG268" s="14">
        <v>4400565364</v>
      </c>
      <c r="AH268" s="14"/>
      <c r="AI268" s="10">
        <v>45491</v>
      </c>
      <c r="AJ268" s="10">
        <v>45491</v>
      </c>
      <c r="AK268" s="10" t="str">
        <f t="shared" si="24"/>
        <v>EN TIEMPO</v>
      </c>
      <c r="AL268" s="5">
        <f t="shared" si="25"/>
        <v>37</v>
      </c>
      <c r="AM268" s="5" t="s">
        <v>2004</v>
      </c>
      <c r="AN268" s="5" t="s">
        <v>2005</v>
      </c>
      <c r="AO268" s="5" t="s">
        <v>2006</v>
      </c>
      <c r="AP268" s="10">
        <v>45492</v>
      </c>
      <c r="AQ268" s="5">
        <f t="shared" ca="1" si="19"/>
        <v>67</v>
      </c>
      <c r="AR268" s="31" t="s">
        <v>143</v>
      </c>
      <c r="AS268" s="31">
        <f t="shared" ca="1" si="23"/>
        <v>621</v>
      </c>
      <c r="AT268" s="5" t="s">
        <v>19</v>
      </c>
      <c r="AU268" s="5"/>
      <c r="AV268" s="5"/>
      <c r="AW268" s="5"/>
      <c r="AX268" s="5"/>
      <c r="AY268" s="5"/>
      <c r="AZ268" s="5"/>
      <c r="BA268" s="5" t="s">
        <v>1999</v>
      </c>
      <c r="BB268" s="20" t="s">
        <v>2007</v>
      </c>
      <c r="BC268" s="138" t="s">
        <v>1907</v>
      </c>
    </row>
    <row r="269" spans="1:55" ht="15.75" customHeight="1" x14ac:dyDescent="0.3">
      <c r="A269" s="137">
        <v>271324</v>
      </c>
      <c r="B269" s="5" t="s">
        <v>59</v>
      </c>
      <c r="C269" s="5" t="s">
        <v>8</v>
      </c>
      <c r="D269" s="5" t="s">
        <v>123</v>
      </c>
      <c r="E269" s="5" t="s">
        <v>189</v>
      </c>
      <c r="F269" s="5" t="s">
        <v>693</v>
      </c>
      <c r="G269" s="5" t="s">
        <v>246</v>
      </c>
      <c r="H269" s="5" t="s">
        <v>2008</v>
      </c>
      <c r="I269" s="5" t="s">
        <v>2009</v>
      </c>
      <c r="J269" s="5" t="s">
        <v>2010</v>
      </c>
      <c r="K269" s="5">
        <v>48242</v>
      </c>
      <c r="L269" s="5">
        <v>30000</v>
      </c>
      <c r="M269" s="5" t="s">
        <v>2011</v>
      </c>
      <c r="N269" s="10" t="s">
        <v>127</v>
      </c>
      <c r="O269" s="5" t="s">
        <v>1925</v>
      </c>
      <c r="P269" s="10">
        <v>45428</v>
      </c>
      <c r="Q269" s="10" t="s">
        <v>137</v>
      </c>
      <c r="R269" s="10"/>
      <c r="S269" s="10"/>
      <c r="T269" s="11"/>
      <c r="U269" s="12"/>
      <c r="V269" s="5" t="s">
        <v>2012</v>
      </c>
      <c r="W269" s="5"/>
      <c r="X269" s="10">
        <v>45425</v>
      </c>
      <c r="Y269" s="5">
        <f t="shared" si="20"/>
        <v>4</v>
      </c>
      <c r="Z269" s="10">
        <v>45433</v>
      </c>
      <c r="AA269" s="5">
        <f t="shared" si="21"/>
        <v>6</v>
      </c>
      <c r="AB269" s="5" t="s">
        <v>2013</v>
      </c>
      <c r="AC269" s="13">
        <v>7826.93</v>
      </c>
      <c r="AD269" s="10">
        <v>45437</v>
      </c>
      <c r="AE269" s="12">
        <f t="shared" si="22"/>
        <v>5</v>
      </c>
      <c r="AF269" s="12"/>
      <c r="AG269" s="14">
        <v>4500499649</v>
      </c>
      <c r="AH269" s="14"/>
      <c r="AI269" s="10">
        <v>45455</v>
      </c>
      <c r="AJ269" s="10">
        <v>45457</v>
      </c>
      <c r="AK269" s="10" t="str">
        <f t="shared" si="24"/>
        <v>DEMORA</v>
      </c>
      <c r="AL269" s="5">
        <f t="shared" si="25"/>
        <v>21</v>
      </c>
      <c r="AM269" s="5" t="s">
        <v>2014</v>
      </c>
      <c r="AN269" s="5" t="s">
        <v>2015</v>
      </c>
      <c r="AO269" s="5" t="s">
        <v>2016</v>
      </c>
      <c r="AP269" s="10">
        <v>45464</v>
      </c>
      <c r="AQ269" s="5">
        <f t="shared" ca="1" si="19"/>
        <v>33</v>
      </c>
      <c r="AR269" s="5" t="s">
        <v>143</v>
      </c>
      <c r="AS269" s="5">
        <f t="shared" ca="1" si="23"/>
        <v>621</v>
      </c>
      <c r="AT269" s="5"/>
      <c r="AU269" s="5"/>
      <c r="AV269" s="5"/>
      <c r="AW269" s="5"/>
      <c r="AX269" s="5"/>
      <c r="AY269" s="5"/>
      <c r="AZ269" s="5"/>
      <c r="BA269" s="5"/>
      <c r="BB269" s="5"/>
      <c r="BC269" s="138"/>
    </row>
    <row r="270" spans="1:55" ht="15.75" customHeight="1" x14ac:dyDescent="0.3">
      <c r="A270" s="22">
        <v>271424</v>
      </c>
      <c r="B270" s="5" t="s">
        <v>60</v>
      </c>
      <c r="C270" s="5" t="s">
        <v>327</v>
      </c>
      <c r="D270" s="5" t="s">
        <v>123</v>
      </c>
      <c r="E270" s="5" t="s">
        <v>124</v>
      </c>
      <c r="F270" s="5" t="s">
        <v>36</v>
      </c>
      <c r="G270" s="5"/>
      <c r="H270" s="5" t="s">
        <v>2017</v>
      </c>
      <c r="I270" s="5">
        <v>5530359</v>
      </c>
      <c r="J270" s="5" t="s">
        <v>2018</v>
      </c>
      <c r="K270" s="5"/>
      <c r="L270" s="5">
        <v>12000</v>
      </c>
      <c r="M270" s="5">
        <v>101149796</v>
      </c>
      <c r="N270" s="10" t="s">
        <v>127</v>
      </c>
      <c r="O270" s="5" t="s">
        <v>2019</v>
      </c>
      <c r="P270" s="10">
        <v>45428</v>
      </c>
      <c r="Q270" s="10" t="s">
        <v>137</v>
      </c>
      <c r="R270" s="10"/>
      <c r="S270" s="10"/>
      <c r="T270" s="11"/>
      <c r="U270" s="12"/>
      <c r="V270" s="5" t="s">
        <v>2020</v>
      </c>
      <c r="W270" s="5"/>
      <c r="X270" s="10">
        <v>45427</v>
      </c>
      <c r="Y270" s="5">
        <f t="shared" si="20"/>
        <v>2</v>
      </c>
      <c r="Z270" s="10">
        <v>45440</v>
      </c>
      <c r="AA270" s="5">
        <f t="shared" si="21"/>
        <v>13</v>
      </c>
      <c r="AB270" s="5" t="s">
        <v>2021</v>
      </c>
      <c r="AC270" s="13">
        <v>3922.33</v>
      </c>
      <c r="AD270" s="10">
        <v>45441</v>
      </c>
      <c r="AE270" s="12">
        <f t="shared" si="22"/>
        <v>2</v>
      </c>
      <c r="AF270" s="12"/>
      <c r="AG270" s="14">
        <v>4400566930</v>
      </c>
      <c r="AH270" s="14"/>
      <c r="AI270" s="10">
        <v>45469</v>
      </c>
      <c r="AJ270" s="10">
        <v>45470</v>
      </c>
      <c r="AK270" s="10" t="str">
        <f t="shared" si="24"/>
        <v>DEMORA</v>
      </c>
      <c r="AL270" s="5">
        <f t="shared" si="25"/>
        <v>30</v>
      </c>
      <c r="AM270" s="5" t="s">
        <v>2022</v>
      </c>
      <c r="AN270" s="5" t="s">
        <v>2023</v>
      </c>
      <c r="AO270" s="5" t="s">
        <v>2024</v>
      </c>
      <c r="AP270" s="10">
        <v>45476</v>
      </c>
      <c r="AQ270" s="5">
        <f t="shared" ca="1" si="19"/>
        <v>44</v>
      </c>
      <c r="AR270" s="17" t="s">
        <v>143</v>
      </c>
      <c r="AS270" s="17">
        <f t="shared" ca="1" si="23"/>
        <v>619</v>
      </c>
      <c r="AT270" s="5"/>
      <c r="AU270" s="5"/>
      <c r="AV270" s="5"/>
      <c r="AW270" s="5"/>
      <c r="AX270" s="5"/>
      <c r="AY270" s="5"/>
      <c r="AZ270" s="5"/>
      <c r="BA270" s="5"/>
      <c r="BB270" s="5"/>
      <c r="BC270" s="138"/>
    </row>
    <row r="271" spans="1:55" ht="15.75" customHeight="1" x14ac:dyDescent="0.3">
      <c r="A271" s="22">
        <v>271524</v>
      </c>
      <c r="B271" s="5" t="s">
        <v>60</v>
      </c>
      <c r="C271" s="5" t="s">
        <v>254</v>
      </c>
      <c r="D271" s="5" t="s">
        <v>123</v>
      </c>
      <c r="E271" s="5" t="s">
        <v>124</v>
      </c>
      <c r="F271" s="5" t="s">
        <v>36</v>
      </c>
      <c r="G271" s="5" t="s">
        <v>210</v>
      </c>
      <c r="H271" s="5" t="s">
        <v>916</v>
      </c>
      <c r="I271" s="5">
        <v>6058794</v>
      </c>
      <c r="J271" s="5" t="s">
        <v>1982</v>
      </c>
      <c r="K271" s="5"/>
      <c r="L271" s="5">
        <v>12000</v>
      </c>
      <c r="M271" s="5">
        <v>101074804</v>
      </c>
      <c r="N271" s="10" t="s">
        <v>127</v>
      </c>
      <c r="O271" s="5" t="s">
        <v>2019</v>
      </c>
      <c r="P271" s="10">
        <v>45428</v>
      </c>
      <c r="Q271" s="10" t="s">
        <v>1944</v>
      </c>
      <c r="R271" s="10"/>
      <c r="S271" s="10"/>
      <c r="T271" s="11"/>
      <c r="U271" s="12"/>
      <c r="V271" s="5" t="s">
        <v>2025</v>
      </c>
      <c r="W271" s="5"/>
      <c r="X271" s="10">
        <v>45427</v>
      </c>
      <c r="Y271" s="5">
        <f t="shared" si="20"/>
        <v>2</v>
      </c>
      <c r="Z271" s="10">
        <v>45440</v>
      </c>
      <c r="AA271" s="5">
        <f t="shared" si="21"/>
        <v>13</v>
      </c>
      <c r="AB271" s="5" t="s">
        <v>2026</v>
      </c>
      <c r="AC271" s="13">
        <v>3312.76</v>
      </c>
      <c r="AD271" s="10">
        <v>45441</v>
      </c>
      <c r="AE271" s="12">
        <f t="shared" si="22"/>
        <v>2</v>
      </c>
      <c r="AF271" s="12"/>
      <c r="AG271" s="14">
        <v>4400566924</v>
      </c>
      <c r="AH271" s="14"/>
      <c r="AI271" s="10">
        <v>45471</v>
      </c>
      <c r="AJ271" s="10">
        <v>45470</v>
      </c>
      <c r="AK271" s="10" t="str">
        <f t="shared" si="24"/>
        <v>EN TIEMPO</v>
      </c>
      <c r="AL271" s="5">
        <f t="shared" si="25"/>
        <v>30</v>
      </c>
      <c r="AM271" s="5" t="s">
        <v>2027</v>
      </c>
      <c r="AN271" s="5" t="s">
        <v>2028</v>
      </c>
      <c r="AO271" s="5" t="s">
        <v>2029</v>
      </c>
      <c r="AP271" s="10">
        <v>45476</v>
      </c>
      <c r="AQ271" s="5">
        <f t="shared" ca="1" si="19"/>
        <v>44</v>
      </c>
      <c r="AR271" s="17" t="s">
        <v>143</v>
      </c>
      <c r="AS271" s="17">
        <f t="shared" ca="1" si="23"/>
        <v>619</v>
      </c>
      <c r="AT271" s="5"/>
      <c r="AU271" s="5"/>
      <c r="AV271" s="5"/>
      <c r="AW271" s="5"/>
      <c r="AX271" s="5"/>
      <c r="AY271" s="5"/>
      <c r="AZ271" s="5"/>
      <c r="BA271" s="5"/>
      <c r="BB271" s="5"/>
      <c r="BC271" s="138"/>
    </row>
    <row r="272" spans="1:55" ht="15.75" customHeight="1" x14ac:dyDescent="0.3">
      <c r="A272" s="34">
        <v>271624</v>
      </c>
      <c r="B272" s="5" t="s">
        <v>60</v>
      </c>
      <c r="C272" s="5" t="s">
        <v>2030</v>
      </c>
      <c r="D272" s="5" t="s">
        <v>127</v>
      </c>
      <c r="E272" s="5" t="s">
        <v>135</v>
      </c>
      <c r="F272" s="5" t="s">
        <v>45</v>
      </c>
      <c r="G272" s="5"/>
      <c r="H272" s="5" t="s">
        <v>136</v>
      </c>
      <c r="I272" s="5" t="s">
        <v>2031</v>
      </c>
      <c r="J272" s="5" t="s">
        <v>2032</v>
      </c>
      <c r="K272" s="5"/>
      <c r="L272" s="5">
        <v>12000</v>
      </c>
      <c r="M272" s="5">
        <v>200853797</v>
      </c>
      <c r="N272" s="10" t="s">
        <v>127</v>
      </c>
      <c r="O272" s="5" t="s">
        <v>2019</v>
      </c>
      <c r="P272" s="10">
        <v>45428</v>
      </c>
      <c r="Q272" s="10" t="s">
        <v>137</v>
      </c>
      <c r="R272" s="10"/>
      <c r="S272" s="10"/>
      <c r="T272" s="11"/>
      <c r="U272" s="12"/>
      <c r="V272" s="5" t="s">
        <v>2033</v>
      </c>
      <c r="W272" s="5"/>
      <c r="X272" s="10">
        <v>45427</v>
      </c>
      <c r="Y272" s="5">
        <f t="shared" si="20"/>
        <v>2</v>
      </c>
      <c r="Z272" s="10">
        <v>45440</v>
      </c>
      <c r="AA272" s="5">
        <f t="shared" si="21"/>
        <v>13</v>
      </c>
      <c r="AB272" s="5" t="s">
        <v>2034</v>
      </c>
      <c r="AC272" s="13">
        <v>3842.64</v>
      </c>
      <c r="AD272" s="10">
        <v>45441</v>
      </c>
      <c r="AE272" s="12">
        <f t="shared" si="22"/>
        <v>2</v>
      </c>
      <c r="AF272" s="12"/>
      <c r="AG272" s="14">
        <v>4400566929</v>
      </c>
      <c r="AH272" s="14"/>
      <c r="AI272" s="10">
        <v>45467</v>
      </c>
      <c r="AJ272" s="10">
        <v>45467</v>
      </c>
      <c r="AK272" s="10" t="str">
        <f t="shared" si="24"/>
        <v>EN TIEMPO</v>
      </c>
      <c r="AL272" s="5">
        <f t="shared" si="25"/>
        <v>27</v>
      </c>
      <c r="AM272" s="5" t="s">
        <v>2035</v>
      </c>
      <c r="AN272" s="5" t="s">
        <v>2036</v>
      </c>
      <c r="AO272" s="5" t="s">
        <v>2037</v>
      </c>
      <c r="AP272" s="10">
        <v>45478</v>
      </c>
      <c r="AQ272" s="5">
        <f t="shared" ca="1" si="19"/>
        <v>41</v>
      </c>
      <c r="AR272" s="17" t="s">
        <v>143</v>
      </c>
      <c r="AS272" s="17">
        <f t="shared" ca="1" si="23"/>
        <v>619</v>
      </c>
      <c r="AT272" s="5"/>
      <c r="AU272" s="5"/>
      <c r="AV272" s="5"/>
      <c r="AW272" s="5"/>
      <c r="AX272" s="5"/>
      <c r="AY272" s="5"/>
      <c r="AZ272" s="5"/>
      <c r="BA272" s="5"/>
      <c r="BB272" s="5"/>
      <c r="BC272" s="138"/>
    </row>
    <row r="273" spans="1:55" ht="15.75" customHeight="1" x14ac:dyDescent="0.3">
      <c r="A273" s="137">
        <v>271724</v>
      </c>
      <c r="B273" s="5" t="s">
        <v>59</v>
      </c>
      <c r="C273" s="5" t="s">
        <v>263</v>
      </c>
      <c r="D273" s="5" t="s">
        <v>123</v>
      </c>
      <c r="E273" s="5" t="s">
        <v>124</v>
      </c>
      <c r="F273" s="5">
        <v>24</v>
      </c>
      <c r="G273" s="5" t="s">
        <v>210</v>
      </c>
      <c r="H273" s="5" t="s">
        <v>1151</v>
      </c>
      <c r="I273" s="5">
        <v>4892406</v>
      </c>
      <c r="J273" s="5" t="s">
        <v>2038</v>
      </c>
      <c r="K273" s="5">
        <v>958</v>
      </c>
      <c r="L273" s="5">
        <v>13000</v>
      </c>
      <c r="M273" s="5" t="s">
        <v>2039</v>
      </c>
      <c r="N273" s="10" t="s">
        <v>123</v>
      </c>
      <c r="O273" s="5" t="s">
        <v>2040</v>
      </c>
      <c r="P273" s="10">
        <v>45428</v>
      </c>
      <c r="Q273" s="10" t="s">
        <v>1944</v>
      </c>
      <c r="R273" s="10"/>
      <c r="S273" s="10"/>
      <c r="T273" s="11"/>
      <c r="U273" s="12"/>
      <c r="V273" s="5" t="s">
        <v>2041</v>
      </c>
      <c r="W273" s="5"/>
      <c r="X273" s="10">
        <v>45427</v>
      </c>
      <c r="Y273" s="5">
        <f t="shared" si="20"/>
        <v>2</v>
      </c>
      <c r="Z273" s="10">
        <v>45440</v>
      </c>
      <c r="AA273" s="5">
        <f t="shared" si="21"/>
        <v>13</v>
      </c>
      <c r="AB273" s="5" t="s">
        <v>2042</v>
      </c>
      <c r="AC273" s="13">
        <v>3952.27</v>
      </c>
      <c r="AD273" s="10">
        <v>45484</v>
      </c>
      <c r="AE273" s="12">
        <f t="shared" si="22"/>
        <v>45</v>
      </c>
      <c r="AF273" s="12"/>
      <c r="AG273" s="14">
        <v>4500500696</v>
      </c>
      <c r="AH273" s="14"/>
      <c r="AI273" s="10">
        <v>45499</v>
      </c>
      <c r="AJ273" s="10">
        <v>45499</v>
      </c>
      <c r="AK273" s="10" t="str">
        <f t="shared" si="24"/>
        <v>EN TIEMPO</v>
      </c>
      <c r="AL273" s="5">
        <f t="shared" si="25"/>
        <v>16</v>
      </c>
      <c r="AM273" s="5"/>
      <c r="AN273" s="5" t="s">
        <v>2043</v>
      </c>
      <c r="AO273" s="5" t="s">
        <v>2044</v>
      </c>
      <c r="AP273" s="10">
        <v>45513</v>
      </c>
      <c r="AQ273" s="5">
        <f t="shared" ca="1" si="19"/>
        <v>73</v>
      </c>
      <c r="AR273" s="31" t="s">
        <v>143</v>
      </c>
      <c r="AS273" s="31">
        <f t="shared" ca="1" si="23"/>
        <v>619</v>
      </c>
      <c r="AT273" s="5" t="s">
        <v>20</v>
      </c>
      <c r="AU273" s="5" t="s">
        <v>1858</v>
      </c>
      <c r="AV273" s="5" t="s">
        <v>1801</v>
      </c>
      <c r="AW273" s="5" t="s">
        <v>1647</v>
      </c>
      <c r="AX273" s="5" t="s">
        <v>1648</v>
      </c>
      <c r="AY273" s="5"/>
      <c r="AZ273" s="5"/>
      <c r="BA273" s="5"/>
      <c r="BB273" s="31" t="s">
        <v>1649</v>
      </c>
      <c r="BC273" s="138" t="s">
        <v>1650</v>
      </c>
    </row>
    <row r="274" spans="1:55" ht="15.75" customHeight="1" x14ac:dyDescent="0.3">
      <c r="A274" s="137">
        <v>271824</v>
      </c>
      <c r="B274" s="5" t="s">
        <v>59</v>
      </c>
      <c r="C274" s="5" t="s">
        <v>927</v>
      </c>
      <c r="D274" s="5" t="s">
        <v>123</v>
      </c>
      <c r="E274" s="5" t="s">
        <v>124</v>
      </c>
      <c r="F274" s="5" t="s">
        <v>48</v>
      </c>
      <c r="G274" s="5" t="s">
        <v>210</v>
      </c>
      <c r="H274" s="5" t="s">
        <v>421</v>
      </c>
      <c r="I274" s="5">
        <v>1303263</v>
      </c>
      <c r="J274" s="5" t="s">
        <v>2045</v>
      </c>
      <c r="K274" s="5">
        <v>6217</v>
      </c>
      <c r="L274" s="5">
        <v>18000</v>
      </c>
      <c r="M274" s="5" t="s">
        <v>2046</v>
      </c>
      <c r="N274" s="10" t="s">
        <v>127</v>
      </c>
      <c r="O274" s="5" t="s">
        <v>2040</v>
      </c>
      <c r="P274" s="10">
        <v>45429</v>
      </c>
      <c r="Q274" s="10" t="s">
        <v>1944</v>
      </c>
      <c r="R274" s="10"/>
      <c r="S274" s="10"/>
      <c r="T274" s="11"/>
      <c r="U274" s="12"/>
      <c r="V274" s="5" t="s">
        <v>2047</v>
      </c>
      <c r="W274" s="5"/>
      <c r="X274" s="10">
        <v>45427</v>
      </c>
      <c r="Y274" s="5">
        <f t="shared" si="20"/>
        <v>3</v>
      </c>
      <c r="Z274" s="10">
        <v>45440</v>
      </c>
      <c r="AA274" s="5">
        <f t="shared" si="21"/>
        <v>12</v>
      </c>
      <c r="AB274" s="5" t="s">
        <v>2048</v>
      </c>
      <c r="AC274" s="13">
        <v>3180.71</v>
      </c>
      <c r="AD274" s="10">
        <v>45449</v>
      </c>
      <c r="AE274" s="12">
        <f t="shared" si="22"/>
        <v>10</v>
      </c>
      <c r="AF274" s="12"/>
      <c r="AG274" s="14">
        <v>4500500695</v>
      </c>
      <c r="AH274" s="14"/>
      <c r="AI274" s="10">
        <v>45467</v>
      </c>
      <c r="AJ274" s="10">
        <v>45474</v>
      </c>
      <c r="AK274" s="10" t="str">
        <f t="shared" si="24"/>
        <v>DEMORA</v>
      </c>
      <c r="AL274" s="5">
        <f t="shared" si="25"/>
        <v>26</v>
      </c>
      <c r="AM274" s="5" t="s">
        <v>2049</v>
      </c>
      <c r="AN274" s="5" t="s">
        <v>2050</v>
      </c>
      <c r="AO274" s="5" t="s">
        <v>2051</v>
      </c>
      <c r="AP274" s="10">
        <v>45478</v>
      </c>
      <c r="AQ274" s="5">
        <f t="shared" ref="AQ274:AQ337" ca="1" si="26">IF(AJ274="",TODAY()-X274+1,AJ274-X274+1)</f>
        <v>48</v>
      </c>
      <c r="AR274" s="17" t="s">
        <v>143</v>
      </c>
      <c r="AS274" s="17">
        <f t="shared" ca="1" si="23"/>
        <v>619</v>
      </c>
      <c r="AT274" s="5"/>
      <c r="AU274" s="5"/>
      <c r="AV274" s="5"/>
      <c r="AW274" s="5"/>
      <c r="AX274" s="5"/>
      <c r="AY274" s="5"/>
      <c r="AZ274" s="5"/>
      <c r="BA274" s="5"/>
      <c r="BB274" s="5"/>
      <c r="BC274" s="138"/>
    </row>
    <row r="275" spans="1:55" ht="15.75" customHeight="1" x14ac:dyDescent="0.3">
      <c r="A275" s="137">
        <v>271924</v>
      </c>
      <c r="B275" s="5" t="s">
        <v>59</v>
      </c>
      <c r="C275" s="5" t="s">
        <v>340</v>
      </c>
      <c r="D275" s="5" t="s">
        <v>123</v>
      </c>
      <c r="E275" s="5" t="s">
        <v>124</v>
      </c>
      <c r="F275" s="5" t="s">
        <v>48</v>
      </c>
      <c r="G275" s="5" t="s">
        <v>246</v>
      </c>
      <c r="H275" s="5" t="s">
        <v>1446</v>
      </c>
      <c r="I275" s="5">
        <v>2520471</v>
      </c>
      <c r="J275" s="5" t="s">
        <v>2052</v>
      </c>
      <c r="K275" s="5">
        <v>8246</v>
      </c>
      <c r="L275" s="5">
        <v>10000</v>
      </c>
      <c r="M275" s="5" t="s">
        <v>2053</v>
      </c>
      <c r="N275" s="10" t="s">
        <v>127</v>
      </c>
      <c r="O275" s="5" t="s">
        <v>2040</v>
      </c>
      <c r="P275" s="10">
        <v>45429</v>
      </c>
      <c r="Q275" s="10" t="s">
        <v>1944</v>
      </c>
      <c r="R275" s="10"/>
      <c r="S275" s="10"/>
      <c r="T275" s="11"/>
      <c r="U275" s="12"/>
      <c r="V275" s="5" t="s">
        <v>2054</v>
      </c>
      <c r="W275" s="5"/>
      <c r="X275" s="10">
        <v>45427</v>
      </c>
      <c r="Y275" s="5">
        <f t="shared" si="20"/>
        <v>3</v>
      </c>
      <c r="Z275" s="10">
        <v>45440</v>
      </c>
      <c r="AA275" s="5">
        <f t="shared" si="21"/>
        <v>12</v>
      </c>
      <c r="AB275" s="5" t="s">
        <v>2055</v>
      </c>
      <c r="AC275" s="13">
        <v>5063.91</v>
      </c>
      <c r="AD275" s="10">
        <v>45449</v>
      </c>
      <c r="AE275" s="12">
        <f t="shared" si="22"/>
        <v>10</v>
      </c>
      <c r="AF275" s="12"/>
      <c r="AG275" s="14">
        <v>4500500690</v>
      </c>
      <c r="AH275" s="14"/>
      <c r="AI275" s="10">
        <v>45464</v>
      </c>
      <c r="AJ275" s="10">
        <v>45471</v>
      </c>
      <c r="AK275" s="10" t="str">
        <f t="shared" si="24"/>
        <v>DEMORA</v>
      </c>
      <c r="AL275" s="5">
        <f t="shared" si="25"/>
        <v>23</v>
      </c>
      <c r="AM275" s="5" t="s">
        <v>2056</v>
      </c>
      <c r="AN275" s="5" t="s">
        <v>2057</v>
      </c>
      <c r="AO275" s="5" t="s">
        <v>2058</v>
      </c>
      <c r="AP275" s="10">
        <v>45478</v>
      </c>
      <c r="AQ275" s="5">
        <f t="shared" ca="1" si="26"/>
        <v>45</v>
      </c>
      <c r="AR275" s="17" t="s">
        <v>143</v>
      </c>
      <c r="AS275" s="17">
        <f t="shared" ca="1" si="23"/>
        <v>619</v>
      </c>
      <c r="AT275" s="5"/>
      <c r="AU275" s="5"/>
      <c r="AV275" s="5"/>
      <c r="AW275" s="5"/>
      <c r="AX275" s="5"/>
      <c r="AY275" s="5"/>
      <c r="AZ275" s="5"/>
      <c r="BA275" s="5"/>
      <c r="BB275" s="5"/>
      <c r="BC275" s="138"/>
    </row>
    <row r="276" spans="1:55" ht="15.75" customHeight="1" x14ac:dyDescent="0.3">
      <c r="A276" s="137">
        <v>272024</v>
      </c>
      <c r="B276" s="5" t="s">
        <v>59</v>
      </c>
      <c r="C276" s="5" t="s">
        <v>236</v>
      </c>
      <c r="D276" s="5" t="s">
        <v>123</v>
      </c>
      <c r="E276" s="5" t="s">
        <v>124</v>
      </c>
      <c r="F276" s="5" t="s">
        <v>48</v>
      </c>
      <c r="G276" s="5" t="s">
        <v>210</v>
      </c>
      <c r="H276" s="5" t="s">
        <v>2059</v>
      </c>
      <c r="I276" s="5">
        <v>3672258</v>
      </c>
      <c r="J276" s="5" t="s">
        <v>2060</v>
      </c>
      <c r="K276" s="5">
        <v>5156</v>
      </c>
      <c r="L276" s="5">
        <v>10000</v>
      </c>
      <c r="M276" s="5" t="s">
        <v>2061</v>
      </c>
      <c r="N276" s="10" t="s">
        <v>127</v>
      </c>
      <c r="O276" s="5"/>
      <c r="P276" s="10">
        <v>45434</v>
      </c>
      <c r="Q276" s="10" t="s">
        <v>137</v>
      </c>
      <c r="R276" s="10"/>
      <c r="S276" s="10"/>
      <c r="T276" s="11"/>
      <c r="U276" s="12"/>
      <c r="V276" s="5" t="s">
        <v>2062</v>
      </c>
      <c r="W276" s="5"/>
      <c r="X276" s="10">
        <v>45432</v>
      </c>
      <c r="Y276" s="5">
        <f t="shared" si="20"/>
        <v>3</v>
      </c>
      <c r="Z276" s="10">
        <v>45440</v>
      </c>
      <c r="AA276" s="5">
        <f t="shared" si="21"/>
        <v>7</v>
      </c>
      <c r="AB276" s="5" t="s">
        <v>2063</v>
      </c>
      <c r="AC276" s="13">
        <v>6383.88</v>
      </c>
      <c r="AD276" s="10">
        <v>45449</v>
      </c>
      <c r="AE276" s="12">
        <f t="shared" si="22"/>
        <v>10</v>
      </c>
      <c r="AF276" s="12"/>
      <c r="AG276" s="14">
        <v>4500501796</v>
      </c>
      <c r="AH276" s="14"/>
      <c r="AI276" s="10">
        <v>45467</v>
      </c>
      <c r="AJ276" s="10">
        <v>45471</v>
      </c>
      <c r="AK276" s="10" t="str">
        <f t="shared" si="24"/>
        <v>DEMORA</v>
      </c>
      <c r="AL276" s="5">
        <f t="shared" si="25"/>
        <v>23</v>
      </c>
      <c r="AM276" s="5" t="s">
        <v>2064</v>
      </c>
      <c r="AN276" s="5" t="s">
        <v>2065</v>
      </c>
      <c r="AO276" s="5" t="s">
        <v>2066</v>
      </c>
      <c r="AP276" s="10">
        <v>45478</v>
      </c>
      <c r="AQ276" s="5">
        <f t="shared" ca="1" si="26"/>
        <v>40</v>
      </c>
      <c r="AR276" s="17" t="s">
        <v>143</v>
      </c>
      <c r="AS276" s="17">
        <f t="shared" ca="1" si="23"/>
        <v>614</v>
      </c>
      <c r="AT276" s="5"/>
      <c r="AU276" s="5"/>
      <c r="AV276" s="5"/>
      <c r="AW276" s="5"/>
      <c r="AX276" s="5"/>
      <c r="AY276" s="5"/>
      <c r="AZ276" s="5"/>
      <c r="BA276" s="5"/>
      <c r="BB276" s="5"/>
      <c r="BC276" s="138"/>
    </row>
    <row r="277" spans="1:55" ht="15.75" customHeight="1" x14ac:dyDescent="0.3">
      <c r="A277" s="137">
        <v>272124</v>
      </c>
      <c r="B277" s="5" t="s">
        <v>59</v>
      </c>
      <c r="C277" s="5" t="s">
        <v>1067</v>
      </c>
      <c r="D277" s="5" t="s">
        <v>123</v>
      </c>
      <c r="E277" s="5" t="s">
        <v>124</v>
      </c>
      <c r="F277" s="5">
        <v>24</v>
      </c>
      <c r="G277" s="5" t="s">
        <v>210</v>
      </c>
      <c r="H277" s="5" t="s">
        <v>1151</v>
      </c>
      <c r="I277" s="5">
        <v>1170836</v>
      </c>
      <c r="J277" s="5" t="s">
        <v>2067</v>
      </c>
      <c r="K277" s="5">
        <v>3481</v>
      </c>
      <c r="L277" s="5">
        <v>21000</v>
      </c>
      <c r="M277" s="5" t="s">
        <v>2068</v>
      </c>
      <c r="N277" s="10" t="s">
        <v>123</v>
      </c>
      <c r="O277" s="5" t="s">
        <v>2069</v>
      </c>
      <c r="P277" s="10">
        <v>45436</v>
      </c>
      <c r="Q277" s="10" t="s">
        <v>137</v>
      </c>
      <c r="R277" s="10"/>
      <c r="S277" s="10"/>
      <c r="T277" s="11"/>
      <c r="U277" s="12"/>
      <c r="V277" s="5" t="s">
        <v>2070</v>
      </c>
      <c r="W277" s="5"/>
      <c r="X277" s="10">
        <v>45436</v>
      </c>
      <c r="Y277" s="5">
        <f t="shared" si="20"/>
        <v>1</v>
      </c>
      <c r="Z277" s="10">
        <v>45447</v>
      </c>
      <c r="AA277" s="5">
        <f t="shared" si="21"/>
        <v>12</v>
      </c>
      <c r="AB277" s="5" t="s">
        <v>2071</v>
      </c>
      <c r="AC277" s="13">
        <v>2023</v>
      </c>
      <c r="AD277" s="10">
        <v>45459</v>
      </c>
      <c r="AE277" s="12">
        <f t="shared" si="22"/>
        <v>13</v>
      </c>
      <c r="AF277" s="12"/>
      <c r="AG277" s="14">
        <v>4500501792</v>
      </c>
      <c r="AH277" s="14"/>
      <c r="AI277" s="10">
        <v>45474</v>
      </c>
      <c r="AJ277" s="10">
        <v>45499</v>
      </c>
      <c r="AK277" s="10" t="str">
        <f t="shared" si="24"/>
        <v>DEMORA</v>
      </c>
      <c r="AL277" s="5">
        <f t="shared" si="25"/>
        <v>41</v>
      </c>
      <c r="AM277" s="5"/>
      <c r="AN277" s="5" t="s">
        <v>2072</v>
      </c>
      <c r="AO277" s="5" t="s">
        <v>2073</v>
      </c>
      <c r="AP277" s="10">
        <v>45513</v>
      </c>
      <c r="AQ277" s="5">
        <f t="shared" ca="1" si="26"/>
        <v>64</v>
      </c>
      <c r="AR277" s="31" t="s">
        <v>143</v>
      </c>
      <c r="AS277" s="31">
        <f t="shared" ca="1" si="23"/>
        <v>610</v>
      </c>
      <c r="AT277" s="5" t="s">
        <v>20</v>
      </c>
      <c r="AU277" s="5" t="s">
        <v>1858</v>
      </c>
      <c r="AV277" s="5" t="s">
        <v>1801</v>
      </c>
      <c r="AW277" s="5" t="s">
        <v>1931</v>
      </c>
      <c r="AX277" s="5" t="s">
        <v>1648</v>
      </c>
      <c r="AY277" s="5"/>
      <c r="AZ277" s="5"/>
      <c r="BA277" s="5"/>
      <c r="BB277" s="31" t="s">
        <v>1649</v>
      </c>
      <c r="BC277" s="138" t="s">
        <v>1650</v>
      </c>
    </row>
    <row r="278" spans="1:55" ht="15.75" customHeight="1" x14ac:dyDescent="0.3">
      <c r="A278" s="137">
        <v>272224</v>
      </c>
      <c r="B278" s="5" t="s">
        <v>59</v>
      </c>
      <c r="C278" s="5" t="s">
        <v>8</v>
      </c>
      <c r="D278" s="5" t="s">
        <v>123</v>
      </c>
      <c r="E278" s="5" t="s">
        <v>189</v>
      </c>
      <c r="F278" s="5" t="s">
        <v>2074</v>
      </c>
      <c r="G278" s="5" t="s">
        <v>210</v>
      </c>
      <c r="H278" s="5" t="s">
        <v>694</v>
      </c>
      <c r="I278" s="5" t="s">
        <v>2009</v>
      </c>
      <c r="J278" s="5" t="s">
        <v>2075</v>
      </c>
      <c r="K278" s="5">
        <v>20545</v>
      </c>
      <c r="L278" s="5">
        <v>30000</v>
      </c>
      <c r="M278" s="5" t="s">
        <v>2076</v>
      </c>
      <c r="N278" s="10" t="s">
        <v>127</v>
      </c>
      <c r="O278" s="5" t="s">
        <v>2077</v>
      </c>
      <c r="P278" s="10">
        <v>45436</v>
      </c>
      <c r="Q278" s="10" t="s">
        <v>137</v>
      </c>
      <c r="R278" s="10"/>
      <c r="S278" s="10"/>
      <c r="T278" s="11"/>
      <c r="U278" s="12"/>
      <c r="V278" s="5" t="s">
        <v>2078</v>
      </c>
      <c r="W278" s="5"/>
      <c r="X278" s="10">
        <v>45436</v>
      </c>
      <c r="Y278" s="5">
        <f t="shared" si="20"/>
        <v>1</v>
      </c>
      <c r="Z278" s="10">
        <v>45447</v>
      </c>
      <c r="AA278" s="5">
        <f t="shared" si="21"/>
        <v>12</v>
      </c>
      <c r="AB278" s="5" t="s">
        <v>2079</v>
      </c>
      <c r="AC278" s="13">
        <v>7826.93</v>
      </c>
      <c r="AD278" s="10">
        <v>45459</v>
      </c>
      <c r="AE278" s="12">
        <f t="shared" si="22"/>
        <v>13</v>
      </c>
      <c r="AF278" s="12"/>
      <c r="AG278" s="14">
        <v>4500502870</v>
      </c>
      <c r="AH278" s="14"/>
      <c r="AI278" s="10">
        <v>45500</v>
      </c>
      <c r="AJ278" s="10">
        <v>45491</v>
      </c>
      <c r="AK278" s="10" t="str">
        <f t="shared" si="24"/>
        <v>EN TIEMPO</v>
      </c>
      <c r="AL278" s="5">
        <f t="shared" si="25"/>
        <v>33</v>
      </c>
      <c r="AM278" s="5" t="s">
        <v>2080</v>
      </c>
      <c r="AN278" s="5" t="s">
        <v>2081</v>
      </c>
      <c r="AO278" s="5" t="s">
        <v>2082</v>
      </c>
      <c r="AP278" s="10">
        <v>45492</v>
      </c>
      <c r="AQ278" s="5">
        <f t="shared" ca="1" si="26"/>
        <v>56</v>
      </c>
      <c r="AR278" s="31" t="s">
        <v>143</v>
      </c>
      <c r="AS278" s="31">
        <f t="shared" ca="1" si="23"/>
        <v>610</v>
      </c>
      <c r="AT278" s="5" t="s">
        <v>19</v>
      </c>
      <c r="AU278" s="5" t="s">
        <v>1858</v>
      </c>
      <c r="AV278" s="5" t="s">
        <v>1905</v>
      </c>
      <c r="AW278" s="5" t="s">
        <v>1648</v>
      </c>
      <c r="AX278" s="5" t="s">
        <v>1648</v>
      </c>
      <c r="AY278" s="5"/>
      <c r="AZ278" s="5"/>
      <c r="BA278" s="5"/>
      <c r="BB278" s="31" t="s">
        <v>1649</v>
      </c>
      <c r="BC278" s="138" t="s">
        <v>1650</v>
      </c>
    </row>
    <row r="279" spans="1:55" ht="15.75" customHeight="1" x14ac:dyDescent="0.3">
      <c r="A279" s="137">
        <v>272324</v>
      </c>
      <c r="B279" s="5" t="s">
        <v>60</v>
      </c>
      <c r="C279" s="5" t="s">
        <v>172</v>
      </c>
      <c r="D279" s="5" t="s">
        <v>127</v>
      </c>
      <c r="E279" s="5" t="s">
        <v>189</v>
      </c>
      <c r="F279" s="5" t="s">
        <v>1</v>
      </c>
      <c r="G279" s="5" t="s">
        <v>246</v>
      </c>
      <c r="H279" s="5"/>
      <c r="I279" s="5" t="s">
        <v>430</v>
      </c>
      <c r="J279" s="5"/>
      <c r="K279" s="5"/>
      <c r="L279" s="5"/>
      <c r="M279" s="5">
        <v>101025653</v>
      </c>
      <c r="N279" s="10" t="s">
        <v>127</v>
      </c>
      <c r="O279" s="5" t="s">
        <v>2083</v>
      </c>
      <c r="P279" s="10">
        <v>45446</v>
      </c>
      <c r="Q279" s="10" t="s">
        <v>137</v>
      </c>
      <c r="R279" s="10"/>
      <c r="S279" s="10"/>
      <c r="T279" s="11"/>
      <c r="U279" s="12"/>
      <c r="V279" s="5" t="s">
        <v>2084</v>
      </c>
      <c r="W279" s="5"/>
      <c r="X279" s="10">
        <v>45439</v>
      </c>
      <c r="Y279" s="5">
        <f t="shared" si="20"/>
        <v>8</v>
      </c>
      <c r="Z279" s="10">
        <v>45455</v>
      </c>
      <c r="AA279" s="5">
        <f t="shared" si="21"/>
        <v>10</v>
      </c>
      <c r="AB279" s="5" t="s">
        <v>2085</v>
      </c>
      <c r="AC279" s="13">
        <v>3714.15</v>
      </c>
      <c r="AD279" s="10">
        <v>45474</v>
      </c>
      <c r="AE279" s="12">
        <f t="shared" si="22"/>
        <v>20</v>
      </c>
      <c r="AF279" s="12"/>
      <c r="AG279" s="14">
        <v>4400573282</v>
      </c>
      <c r="AH279" s="14"/>
      <c r="AI279" s="10">
        <v>45476</v>
      </c>
      <c r="AJ279" s="10">
        <v>45476</v>
      </c>
      <c r="AK279" s="10" t="str">
        <f t="shared" si="24"/>
        <v>EN TIEMPO</v>
      </c>
      <c r="AL279" s="5">
        <f t="shared" si="25"/>
        <v>3</v>
      </c>
      <c r="AM279" s="5" t="s">
        <v>2086</v>
      </c>
      <c r="AN279" s="5" t="s">
        <v>2087</v>
      </c>
      <c r="AO279" s="5" t="s">
        <v>2088</v>
      </c>
      <c r="AP279" s="10">
        <v>45485</v>
      </c>
      <c r="AQ279" s="5">
        <f t="shared" ca="1" si="26"/>
        <v>38</v>
      </c>
      <c r="AR279" s="17" t="s">
        <v>143</v>
      </c>
      <c r="AS279" s="17">
        <f t="shared" ca="1" si="23"/>
        <v>607</v>
      </c>
      <c r="AT279" s="5"/>
      <c r="AU279" s="5"/>
      <c r="AV279" s="5"/>
      <c r="AW279" s="5"/>
      <c r="AX279" s="5"/>
      <c r="AY279" s="5"/>
      <c r="AZ279" s="5"/>
      <c r="BA279" s="5"/>
      <c r="BB279" s="5"/>
      <c r="BC279" s="138"/>
    </row>
    <row r="280" spans="1:55" ht="15.75" customHeight="1" x14ac:dyDescent="0.3">
      <c r="A280" s="137">
        <v>272424</v>
      </c>
      <c r="B280" s="5" t="s">
        <v>60</v>
      </c>
      <c r="C280" s="5" t="s">
        <v>172</v>
      </c>
      <c r="D280" s="5" t="s">
        <v>127</v>
      </c>
      <c r="E280" s="5" t="s">
        <v>189</v>
      </c>
      <c r="F280" s="5" t="s">
        <v>1</v>
      </c>
      <c r="G280" s="5" t="s">
        <v>210</v>
      </c>
      <c r="H280" s="5"/>
      <c r="I280" s="5" t="s">
        <v>430</v>
      </c>
      <c r="J280" s="5"/>
      <c r="K280" s="5"/>
      <c r="L280" s="5"/>
      <c r="M280" s="5">
        <v>101025653</v>
      </c>
      <c r="N280" s="10" t="s">
        <v>127</v>
      </c>
      <c r="O280" s="5" t="s">
        <v>2083</v>
      </c>
      <c r="P280" s="10">
        <v>45446</v>
      </c>
      <c r="Q280" s="10" t="s">
        <v>137</v>
      </c>
      <c r="R280" s="10"/>
      <c r="S280" s="10"/>
      <c r="T280" s="11"/>
      <c r="U280" s="12"/>
      <c r="V280" s="5" t="s">
        <v>2089</v>
      </c>
      <c r="W280" s="5"/>
      <c r="X280" s="10">
        <v>45439</v>
      </c>
      <c r="Y280" s="5">
        <f t="shared" si="20"/>
        <v>8</v>
      </c>
      <c r="Z280" s="10">
        <v>45455</v>
      </c>
      <c r="AA280" s="5">
        <f t="shared" si="21"/>
        <v>10</v>
      </c>
      <c r="AB280" s="5" t="s">
        <v>2090</v>
      </c>
      <c r="AC280" s="13">
        <v>3714.15</v>
      </c>
      <c r="AD280" s="10">
        <v>45474</v>
      </c>
      <c r="AE280" s="12">
        <f t="shared" si="22"/>
        <v>20</v>
      </c>
      <c r="AF280" s="12"/>
      <c r="AG280" s="14">
        <v>4400573281</v>
      </c>
      <c r="AH280" s="14"/>
      <c r="AI280" s="10">
        <v>45476</v>
      </c>
      <c r="AJ280" s="10">
        <v>45476</v>
      </c>
      <c r="AK280" s="10" t="str">
        <f t="shared" si="24"/>
        <v>EN TIEMPO</v>
      </c>
      <c r="AL280" s="5">
        <f t="shared" si="25"/>
        <v>3</v>
      </c>
      <c r="AM280" s="5" t="s">
        <v>2091</v>
      </c>
      <c r="AN280" s="5" t="s">
        <v>2092</v>
      </c>
      <c r="AO280" s="5" t="s">
        <v>2093</v>
      </c>
      <c r="AP280" s="10">
        <v>45485</v>
      </c>
      <c r="AQ280" s="5">
        <f t="shared" ca="1" si="26"/>
        <v>38</v>
      </c>
      <c r="AR280" s="17" t="s">
        <v>143</v>
      </c>
      <c r="AS280" s="17">
        <f t="shared" ca="1" si="23"/>
        <v>607</v>
      </c>
      <c r="AT280" s="5"/>
      <c r="AU280" s="5"/>
      <c r="AV280" s="5"/>
      <c r="AW280" s="5"/>
      <c r="AX280" s="5"/>
      <c r="AY280" s="5"/>
      <c r="AZ280" s="5"/>
      <c r="BA280" s="5"/>
      <c r="BB280" s="5"/>
      <c r="BC280" s="138"/>
    </row>
    <row r="281" spans="1:55" ht="15.75" customHeight="1" x14ac:dyDescent="0.3">
      <c r="A281" s="137">
        <v>272524</v>
      </c>
      <c r="B281" s="5" t="s">
        <v>60</v>
      </c>
      <c r="C281" s="5" t="s">
        <v>273</v>
      </c>
      <c r="D281" s="5" t="s">
        <v>123</v>
      </c>
      <c r="E281" s="5" t="s">
        <v>189</v>
      </c>
      <c r="F281" s="5" t="s">
        <v>1</v>
      </c>
      <c r="G281" s="5" t="s">
        <v>210</v>
      </c>
      <c r="H281" s="5" t="s">
        <v>302</v>
      </c>
      <c r="I281" s="5" t="s">
        <v>294</v>
      </c>
      <c r="J281" s="5" t="s">
        <v>2094</v>
      </c>
      <c r="K281" s="5"/>
      <c r="L281" s="5">
        <v>30000</v>
      </c>
      <c r="M281" s="5">
        <v>100998267</v>
      </c>
      <c r="N281" s="10" t="s">
        <v>127</v>
      </c>
      <c r="O281" s="5" t="s">
        <v>2095</v>
      </c>
      <c r="P281" s="10">
        <v>45448</v>
      </c>
      <c r="Q281" s="10" t="s">
        <v>137</v>
      </c>
      <c r="R281" s="10"/>
      <c r="S281" s="10"/>
      <c r="T281" s="11"/>
      <c r="U281" s="12"/>
      <c r="V281" s="5" t="s">
        <v>2096</v>
      </c>
      <c r="W281" s="5"/>
      <c r="X281" s="10">
        <v>45442</v>
      </c>
      <c r="Y281" s="5">
        <f t="shared" si="20"/>
        <v>7</v>
      </c>
      <c r="Z281" s="10">
        <v>45455</v>
      </c>
      <c r="AA281" s="5">
        <f t="shared" si="21"/>
        <v>8</v>
      </c>
      <c r="AB281" s="5" t="s">
        <v>2097</v>
      </c>
      <c r="AC281" s="13">
        <v>20282.63</v>
      </c>
      <c r="AD281" s="10">
        <v>45456</v>
      </c>
      <c r="AE281" s="12">
        <f t="shared" si="22"/>
        <v>2</v>
      </c>
      <c r="AF281" s="12"/>
      <c r="AG281" s="14">
        <v>4400568723</v>
      </c>
      <c r="AH281" s="14"/>
      <c r="AI281" s="10">
        <v>45448</v>
      </c>
      <c r="AJ281" s="10">
        <v>45513</v>
      </c>
      <c r="AK281" s="10" t="str">
        <f t="shared" si="24"/>
        <v>DEMORA</v>
      </c>
      <c r="AL281" s="5">
        <f t="shared" si="25"/>
        <v>58</v>
      </c>
      <c r="AM281" s="5" t="s">
        <v>2098</v>
      </c>
      <c r="AN281" s="5" t="s">
        <v>2099</v>
      </c>
      <c r="AO281" s="5" t="s">
        <v>2100</v>
      </c>
      <c r="AP281" s="10">
        <v>45523</v>
      </c>
      <c r="AQ281" s="5">
        <f t="shared" ca="1" si="26"/>
        <v>72</v>
      </c>
      <c r="AR281" s="31" t="s">
        <v>143</v>
      </c>
      <c r="AS281" s="31">
        <f t="shared" ca="1" si="23"/>
        <v>604</v>
      </c>
      <c r="AT281" s="5" t="s">
        <v>19</v>
      </c>
      <c r="AU281" s="5" t="s">
        <v>1858</v>
      </c>
      <c r="AV281" s="5" t="s">
        <v>1905</v>
      </c>
      <c r="AW281" s="5" t="s">
        <v>1648</v>
      </c>
      <c r="AX281" s="5" t="s">
        <v>1648</v>
      </c>
      <c r="AY281" s="5" t="s">
        <v>1860</v>
      </c>
      <c r="AZ281" s="5" t="s">
        <v>1860</v>
      </c>
      <c r="BA281" s="5"/>
      <c r="BB281" s="31" t="s">
        <v>1649</v>
      </c>
      <c r="BC281" s="138" t="s">
        <v>1650</v>
      </c>
    </row>
    <row r="282" spans="1:55" ht="15.75" customHeight="1" x14ac:dyDescent="0.3">
      <c r="A282" s="137">
        <v>272624</v>
      </c>
      <c r="B282" s="5" t="s">
        <v>60</v>
      </c>
      <c r="C282" s="5" t="s">
        <v>273</v>
      </c>
      <c r="D282" s="5" t="s">
        <v>123</v>
      </c>
      <c r="E282" s="5" t="s">
        <v>189</v>
      </c>
      <c r="F282" s="5" t="s">
        <v>1</v>
      </c>
      <c r="G282" s="5" t="s">
        <v>246</v>
      </c>
      <c r="H282" s="5" t="s">
        <v>302</v>
      </c>
      <c r="I282" s="5" t="s">
        <v>294</v>
      </c>
      <c r="J282" s="5" t="s">
        <v>2101</v>
      </c>
      <c r="K282" s="5"/>
      <c r="L282" s="5">
        <v>30000</v>
      </c>
      <c r="M282" s="5">
        <v>100998266</v>
      </c>
      <c r="N282" s="10" t="s">
        <v>127</v>
      </c>
      <c r="O282" s="5" t="s">
        <v>2095</v>
      </c>
      <c r="P282" s="10">
        <v>45448</v>
      </c>
      <c r="Q282" s="10" t="s">
        <v>137</v>
      </c>
      <c r="R282" s="10"/>
      <c r="S282" s="10"/>
      <c r="T282" s="11"/>
      <c r="U282" s="12"/>
      <c r="V282" s="5" t="s">
        <v>2102</v>
      </c>
      <c r="W282" s="5"/>
      <c r="X282" s="10">
        <v>45442</v>
      </c>
      <c r="Y282" s="5">
        <f t="shared" si="20"/>
        <v>7</v>
      </c>
      <c r="Z282" s="10">
        <v>45455</v>
      </c>
      <c r="AA282" s="5">
        <f t="shared" si="21"/>
        <v>8</v>
      </c>
      <c r="AB282" s="5" t="s">
        <v>2103</v>
      </c>
      <c r="AC282" s="13">
        <v>20282.63</v>
      </c>
      <c r="AD282" s="10">
        <v>45456</v>
      </c>
      <c r="AE282" s="12">
        <f t="shared" si="22"/>
        <v>2</v>
      </c>
      <c r="AF282" s="12"/>
      <c r="AG282" s="14">
        <v>4400568722</v>
      </c>
      <c r="AH282" s="14"/>
      <c r="AI282" s="10">
        <v>45448</v>
      </c>
      <c r="AJ282" s="10">
        <v>45513</v>
      </c>
      <c r="AK282" s="10" t="str">
        <f t="shared" si="24"/>
        <v>DEMORA</v>
      </c>
      <c r="AL282" s="5">
        <f t="shared" si="25"/>
        <v>58</v>
      </c>
      <c r="AM282" s="5"/>
      <c r="AN282" s="5" t="s">
        <v>2104</v>
      </c>
      <c r="AO282" s="5" t="s">
        <v>2105</v>
      </c>
      <c r="AP282" s="10">
        <v>45523</v>
      </c>
      <c r="AQ282" s="5">
        <f t="shared" ca="1" si="26"/>
        <v>72</v>
      </c>
      <c r="AR282" s="31" t="s">
        <v>143</v>
      </c>
      <c r="AS282" s="31">
        <f t="shared" ca="1" si="23"/>
        <v>604</v>
      </c>
      <c r="AT282" s="5" t="s">
        <v>19</v>
      </c>
      <c r="AU282" s="5" t="s">
        <v>1858</v>
      </c>
      <c r="AV282" s="5" t="s">
        <v>1905</v>
      </c>
      <c r="AW282" s="5" t="s">
        <v>1648</v>
      </c>
      <c r="AX282" s="5" t="s">
        <v>1648</v>
      </c>
      <c r="AY282" s="5" t="s">
        <v>1860</v>
      </c>
      <c r="AZ282" s="5" t="s">
        <v>1860</v>
      </c>
      <c r="BA282" s="5"/>
      <c r="BB282" s="31" t="s">
        <v>1649</v>
      </c>
      <c r="BC282" s="138" t="s">
        <v>1650</v>
      </c>
    </row>
    <row r="283" spans="1:55" ht="15.75" customHeight="1" x14ac:dyDescent="0.3">
      <c r="A283" s="137">
        <v>272724</v>
      </c>
      <c r="B283" s="5" t="s">
        <v>60</v>
      </c>
      <c r="C283" s="5" t="s">
        <v>236</v>
      </c>
      <c r="D283" s="5" t="s">
        <v>123</v>
      </c>
      <c r="E283" s="5" t="s">
        <v>124</v>
      </c>
      <c r="F283" s="5" t="s">
        <v>42</v>
      </c>
      <c r="G283" s="5" t="s">
        <v>246</v>
      </c>
      <c r="H283" s="5" t="s">
        <v>341</v>
      </c>
      <c r="I283" s="5" t="s">
        <v>247</v>
      </c>
      <c r="J283" s="5" t="s">
        <v>2106</v>
      </c>
      <c r="K283" s="5"/>
      <c r="L283" s="5">
        <v>8000</v>
      </c>
      <c r="M283" s="5">
        <v>101007981</v>
      </c>
      <c r="N283" s="10" t="s">
        <v>127</v>
      </c>
      <c r="O283" s="5" t="s">
        <v>2095</v>
      </c>
      <c r="P283" s="10">
        <v>45449</v>
      </c>
      <c r="Q283" s="10" t="s">
        <v>137</v>
      </c>
      <c r="R283" s="10"/>
      <c r="S283" s="10"/>
      <c r="T283" s="11"/>
      <c r="U283" s="12"/>
      <c r="V283" s="5" t="s">
        <v>2107</v>
      </c>
      <c r="W283" s="5"/>
      <c r="X283" s="10">
        <v>45442</v>
      </c>
      <c r="Y283" s="5">
        <f t="shared" si="20"/>
        <v>8</v>
      </c>
      <c r="Z283" s="10">
        <v>45455</v>
      </c>
      <c r="AA283" s="5">
        <f t="shared" si="21"/>
        <v>7</v>
      </c>
      <c r="AB283" s="5" t="s">
        <v>2108</v>
      </c>
      <c r="AC283" s="13">
        <v>6765.46</v>
      </c>
      <c r="AD283" s="10">
        <v>45457</v>
      </c>
      <c r="AE283" s="12">
        <f t="shared" si="22"/>
        <v>3</v>
      </c>
      <c r="AF283" s="12"/>
      <c r="AG283" s="14">
        <v>4400568715</v>
      </c>
      <c r="AH283" s="14"/>
      <c r="AI283" s="10">
        <v>45485</v>
      </c>
      <c r="AJ283" s="10">
        <v>45518</v>
      </c>
      <c r="AK283" s="10" t="str">
        <f t="shared" si="24"/>
        <v>DEMORA</v>
      </c>
      <c r="AL283" s="5">
        <f t="shared" si="25"/>
        <v>62</v>
      </c>
      <c r="AM283" s="5" t="s">
        <v>2109</v>
      </c>
      <c r="AN283" s="5" t="s">
        <v>2110</v>
      </c>
      <c r="AO283" s="5" t="s">
        <v>2111</v>
      </c>
      <c r="AP283" s="10">
        <v>45520</v>
      </c>
      <c r="AQ283" s="5">
        <f t="shared" ca="1" si="26"/>
        <v>77</v>
      </c>
      <c r="AR283" s="31" t="s">
        <v>143</v>
      </c>
      <c r="AS283" s="31">
        <f t="shared" ca="1" si="23"/>
        <v>604</v>
      </c>
      <c r="AT283" s="5" t="s">
        <v>20</v>
      </c>
      <c r="AU283" s="5" t="s">
        <v>2112</v>
      </c>
      <c r="AV283" s="5" t="s">
        <v>1801</v>
      </c>
      <c r="AW283" s="5" t="s">
        <v>2113</v>
      </c>
      <c r="AX283" s="5" t="s">
        <v>1648</v>
      </c>
      <c r="AY283" s="5"/>
      <c r="AZ283" s="5"/>
      <c r="BA283" s="5"/>
      <c r="BB283" s="31" t="s">
        <v>1649</v>
      </c>
      <c r="BC283" s="138" t="s">
        <v>1650</v>
      </c>
    </row>
    <row r="284" spans="1:55" ht="15.75" customHeight="1" x14ac:dyDescent="0.3">
      <c r="A284" s="137">
        <v>272824</v>
      </c>
      <c r="B284" s="5" t="s">
        <v>60</v>
      </c>
      <c r="C284" s="5" t="s">
        <v>340</v>
      </c>
      <c r="D284" s="5" t="s">
        <v>123</v>
      </c>
      <c r="E284" s="5" t="s">
        <v>189</v>
      </c>
      <c r="F284" s="5" t="s">
        <v>49</v>
      </c>
      <c r="G284" s="5" t="s">
        <v>246</v>
      </c>
      <c r="H284" s="5" t="s">
        <v>1019</v>
      </c>
      <c r="I284" s="5" t="s">
        <v>2114</v>
      </c>
      <c r="J284" s="5" t="s">
        <v>2115</v>
      </c>
      <c r="K284" s="5"/>
      <c r="L284" s="5">
        <v>12000</v>
      </c>
      <c r="M284" s="5">
        <v>101099292</v>
      </c>
      <c r="N284" s="10" t="s">
        <v>127</v>
      </c>
      <c r="O284" s="5" t="s">
        <v>2095</v>
      </c>
      <c r="P284" s="10">
        <v>45448</v>
      </c>
      <c r="Q284" s="10" t="s">
        <v>137</v>
      </c>
      <c r="R284" s="10"/>
      <c r="S284" s="10"/>
      <c r="T284" s="11"/>
      <c r="U284" s="12"/>
      <c r="V284" s="5" t="s">
        <v>2116</v>
      </c>
      <c r="W284" s="5"/>
      <c r="X284" s="10">
        <v>45442</v>
      </c>
      <c r="Y284" s="5">
        <f t="shared" si="20"/>
        <v>7</v>
      </c>
      <c r="Z284" s="10">
        <v>45455</v>
      </c>
      <c r="AA284" s="5">
        <f t="shared" si="21"/>
        <v>8</v>
      </c>
      <c r="AB284" s="5" t="s">
        <v>2117</v>
      </c>
      <c r="AC284" s="13">
        <v>6940.95</v>
      </c>
      <c r="AD284" s="10">
        <v>45456</v>
      </c>
      <c r="AE284" s="12">
        <f t="shared" si="22"/>
        <v>2</v>
      </c>
      <c r="AF284" s="12"/>
      <c r="AG284" s="14">
        <v>4400568721</v>
      </c>
      <c r="AH284" s="14"/>
      <c r="AI284" s="10">
        <v>45481</v>
      </c>
      <c r="AJ284" s="10">
        <v>45509</v>
      </c>
      <c r="AK284" s="10" t="str">
        <f t="shared" si="24"/>
        <v>DEMORA</v>
      </c>
      <c r="AL284" s="5">
        <f t="shared" si="25"/>
        <v>54</v>
      </c>
      <c r="AM284" s="5" t="s">
        <v>2118</v>
      </c>
      <c r="AN284" s="5" t="s">
        <v>2119</v>
      </c>
      <c r="AO284" s="5" t="s">
        <v>2120</v>
      </c>
      <c r="AP284" s="10">
        <v>45523</v>
      </c>
      <c r="AQ284" s="5">
        <f t="shared" ca="1" si="26"/>
        <v>68</v>
      </c>
      <c r="AR284" s="31" t="s">
        <v>143</v>
      </c>
      <c r="AS284" s="31">
        <f t="shared" ca="1" si="23"/>
        <v>604</v>
      </c>
      <c r="AT284" s="5" t="s">
        <v>19</v>
      </c>
      <c r="AU284" s="5" t="s">
        <v>2121</v>
      </c>
      <c r="AV284" s="5" t="s">
        <v>2122</v>
      </c>
      <c r="AW284" s="5" t="s">
        <v>1647</v>
      </c>
      <c r="AX284" s="5" t="s">
        <v>1648</v>
      </c>
      <c r="AY284" s="5"/>
      <c r="AZ284" s="5"/>
      <c r="BA284" s="5"/>
      <c r="BB284" s="31" t="s">
        <v>1649</v>
      </c>
      <c r="BC284" s="138" t="s">
        <v>1650</v>
      </c>
    </row>
    <row r="285" spans="1:55" ht="15.75" customHeight="1" x14ac:dyDescent="0.3">
      <c r="A285" s="16">
        <v>272924</v>
      </c>
      <c r="B285" s="5" t="s">
        <v>60</v>
      </c>
      <c r="C285" s="5" t="s">
        <v>340</v>
      </c>
      <c r="D285" s="5" t="s">
        <v>123</v>
      </c>
      <c r="E285" s="5" t="s">
        <v>189</v>
      </c>
      <c r="F285" s="5" t="s">
        <v>49</v>
      </c>
      <c r="G285" s="5" t="s">
        <v>246</v>
      </c>
      <c r="H285" s="5" t="s">
        <v>1059</v>
      </c>
      <c r="I285" s="5" t="s">
        <v>2114</v>
      </c>
      <c r="J285" s="5" t="s">
        <v>2123</v>
      </c>
      <c r="K285" s="5"/>
      <c r="L285" s="5">
        <v>12000</v>
      </c>
      <c r="M285" s="5">
        <v>101162622</v>
      </c>
      <c r="N285" s="10" t="s">
        <v>127</v>
      </c>
      <c r="O285" s="5" t="s">
        <v>2095</v>
      </c>
      <c r="P285" s="10">
        <v>45448</v>
      </c>
      <c r="Q285" s="10" t="s">
        <v>137</v>
      </c>
      <c r="R285" s="10"/>
      <c r="S285" s="10"/>
      <c r="T285" s="11"/>
      <c r="U285" s="12"/>
      <c r="V285" s="5" t="s">
        <v>2124</v>
      </c>
      <c r="W285" s="5"/>
      <c r="X285" s="10">
        <v>45442</v>
      </c>
      <c r="Y285" s="5">
        <f t="shared" si="20"/>
        <v>7</v>
      </c>
      <c r="Z285" s="10">
        <v>45460</v>
      </c>
      <c r="AA285" s="5">
        <f t="shared" si="21"/>
        <v>13</v>
      </c>
      <c r="AB285" s="5" t="s">
        <v>2125</v>
      </c>
      <c r="AC285" s="13">
        <v>6940.95</v>
      </c>
      <c r="AD285" s="10">
        <v>45482</v>
      </c>
      <c r="AE285" s="12">
        <f t="shared" si="22"/>
        <v>23</v>
      </c>
      <c r="AF285" s="12"/>
      <c r="AG285" s="14">
        <v>4400572532</v>
      </c>
      <c r="AH285" s="14"/>
      <c r="AI285" s="10">
        <v>45509</v>
      </c>
      <c r="AJ285" s="10">
        <v>45509</v>
      </c>
      <c r="AK285" s="10" t="str">
        <f t="shared" si="24"/>
        <v>EN TIEMPO</v>
      </c>
      <c r="AL285" s="5">
        <f t="shared" si="25"/>
        <v>28</v>
      </c>
      <c r="AM285" s="5" t="s">
        <v>2126</v>
      </c>
      <c r="AN285" s="5" t="s">
        <v>2127</v>
      </c>
      <c r="AO285" s="5" t="s">
        <v>2128</v>
      </c>
      <c r="AP285" s="10">
        <v>45523</v>
      </c>
      <c r="AQ285" s="5">
        <f t="shared" ca="1" si="26"/>
        <v>68</v>
      </c>
      <c r="AR285" s="31" t="s">
        <v>143</v>
      </c>
      <c r="AS285" s="31">
        <f t="shared" ca="1" si="23"/>
        <v>604</v>
      </c>
      <c r="AT285" s="5" t="s">
        <v>19</v>
      </c>
      <c r="AU285" s="5" t="s">
        <v>2121</v>
      </c>
      <c r="AV285" s="5" t="s">
        <v>2122</v>
      </c>
      <c r="AW285" s="5" t="s">
        <v>1647</v>
      </c>
      <c r="AX285" s="5" t="s">
        <v>1648</v>
      </c>
      <c r="AY285" s="5"/>
      <c r="AZ285" s="5"/>
      <c r="BA285" s="5"/>
      <c r="BB285" s="31" t="s">
        <v>1649</v>
      </c>
      <c r="BC285" s="138" t="s">
        <v>1650</v>
      </c>
    </row>
    <row r="286" spans="1:55" ht="15.75" customHeight="1" x14ac:dyDescent="0.3">
      <c r="A286" s="137">
        <v>273024</v>
      </c>
      <c r="B286" s="5" t="s">
        <v>60</v>
      </c>
      <c r="C286" s="5" t="s">
        <v>8</v>
      </c>
      <c r="D286" s="5" t="s">
        <v>123</v>
      </c>
      <c r="E286" s="5" t="s">
        <v>189</v>
      </c>
      <c r="F286" s="120" t="s">
        <v>44</v>
      </c>
      <c r="G286" s="5" t="s">
        <v>210</v>
      </c>
      <c r="H286" s="5" t="s">
        <v>2129</v>
      </c>
      <c r="I286" s="5" t="s">
        <v>782</v>
      </c>
      <c r="J286" s="5" t="s">
        <v>2130</v>
      </c>
      <c r="K286" s="5" t="s">
        <v>125</v>
      </c>
      <c r="L286" s="5">
        <v>30000</v>
      </c>
      <c r="M286" s="5">
        <v>101150067</v>
      </c>
      <c r="N286" s="10" t="s">
        <v>127</v>
      </c>
      <c r="O286" s="5" t="s">
        <v>2095</v>
      </c>
      <c r="P286" s="10">
        <v>45448</v>
      </c>
      <c r="Q286" s="10" t="s">
        <v>137</v>
      </c>
      <c r="R286" s="10"/>
      <c r="S286" s="10"/>
      <c r="T286" s="11"/>
      <c r="U286" s="12"/>
      <c r="V286" s="5" t="s">
        <v>2131</v>
      </c>
      <c r="W286" s="5"/>
      <c r="X286" s="10">
        <v>45442</v>
      </c>
      <c r="Y286" s="5">
        <f t="shared" si="20"/>
        <v>7</v>
      </c>
      <c r="Z286" s="10">
        <v>45455</v>
      </c>
      <c r="AA286" s="5">
        <f t="shared" si="21"/>
        <v>8</v>
      </c>
      <c r="AB286" s="5" t="s">
        <v>2132</v>
      </c>
      <c r="AC286" s="13">
        <v>17122.52</v>
      </c>
      <c r="AD286" s="10">
        <v>45456</v>
      </c>
      <c r="AE286" s="12">
        <f t="shared" si="22"/>
        <v>2</v>
      </c>
      <c r="AF286" s="12"/>
      <c r="AG286" s="14">
        <v>4400567471</v>
      </c>
      <c r="AH286" s="14"/>
      <c r="AI286" s="10">
        <v>45478</v>
      </c>
      <c r="AJ286" s="10">
        <v>45504</v>
      </c>
      <c r="AK286" s="10" t="str">
        <f t="shared" si="24"/>
        <v>DEMORA</v>
      </c>
      <c r="AL286" s="5">
        <f t="shared" si="25"/>
        <v>49</v>
      </c>
      <c r="AM286" s="5" t="s">
        <v>2133</v>
      </c>
      <c r="AN286" s="5" t="s">
        <v>2134</v>
      </c>
      <c r="AO286" s="5" t="s">
        <v>2135</v>
      </c>
      <c r="AP286" s="10">
        <v>45527</v>
      </c>
      <c r="AQ286" s="5">
        <f t="shared" ca="1" si="26"/>
        <v>63</v>
      </c>
      <c r="AR286" s="31" t="s">
        <v>143</v>
      </c>
      <c r="AS286" s="31">
        <f t="shared" ca="1" si="23"/>
        <v>604</v>
      </c>
      <c r="AT286" s="5" t="s">
        <v>19</v>
      </c>
      <c r="AU286" s="5" t="s">
        <v>2136</v>
      </c>
      <c r="AV286" s="5" t="s">
        <v>1905</v>
      </c>
      <c r="AW286" s="5" t="s">
        <v>1648</v>
      </c>
      <c r="AX286" s="5" t="s">
        <v>1648</v>
      </c>
      <c r="AY286" s="5"/>
      <c r="AZ286" s="5"/>
      <c r="BA286" s="5"/>
      <c r="BB286" s="31" t="s">
        <v>1649</v>
      </c>
      <c r="BC286" s="138" t="s">
        <v>1650</v>
      </c>
    </row>
    <row r="287" spans="1:55" ht="15.75" customHeight="1" x14ac:dyDescent="0.3">
      <c r="A287" s="34">
        <v>273124</v>
      </c>
      <c r="B287" s="5" t="s">
        <v>60</v>
      </c>
      <c r="C287" s="5" t="s">
        <v>236</v>
      </c>
      <c r="D287" s="5" t="s">
        <v>123</v>
      </c>
      <c r="E287" s="5" t="s">
        <v>124</v>
      </c>
      <c r="F287" s="5" t="s">
        <v>48</v>
      </c>
      <c r="G287" s="5" t="s">
        <v>210</v>
      </c>
      <c r="H287" s="5" t="s">
        <v>1579</v>
      </c>
      <c r="I287" s="5" t="s">
        <v>2137</v>
      </c>
      <c r="J287" s="5" t="s">
        <v>2138</v>
      </c>
      <c r="K287" s="5"/>
      <c r="L287" s="5">
        <v>12000</v>
      </c>
      <c r="M287" s="5">
        <v>101048014</v>
      </c>
      <c r="N287" s="10" t="s">
        <v>127</v>
      </c>
      <c r="O287" s="5" t="s">
        <v>2095</v>
      </c>
      <c r="P287" s="10">
        <v>45448</v>
      </c>
      <c r="Q287" s="10" t="s">
        <v>137</v>
      </c>
      <c r="R287" s="10"/>
      <c r="S287" s="10"/>
      <c r="T287" s="11"/>
      <c r="U287" s="12"/>
      <c r="V287" s="5" t="s">
        <v>2139</v>
      </c>
      <c r="W287" s="5"/>
      <c r="X287" s="10">
        <v>45442</v>
      </c>
      <c r="Y287" s="5">
        <f t="shared" si="20"/>
        <v>7</v>
      </c>
      <c r="Z287" s="10">
        <v>45448</v>
      </c>
      <c r="AA287" s="5">
        <f t="shared" si="21"/>
        <v>1</v>
      </c>
      <c r="AB287" s="5" t="s">
        <v>2140</v>
      </c>
      <c r="AC287" s="13">
        <v>9274.24</v>
      </c>
      <c r="AD287" s="10">
        <v>45450</v>
      </c>
      <c r="AE287" s="12">
        <f t="shared" si="22"/>
        <v>3</v>
      </c>
      <c r="AF287" s="12"/>
      <c r="AG287" s="14">
        <v>4400568716</v>
      </c>
      <c r="AH287" s="14"/>
      <c r="AI287" s="10">
        <v>45449</v>
      </c>
      <c r="AJ287" s="10">
        <v>45449</v>
      </c>
      <c r="AK287" s="10" t="str">
        <f t="shared" si="24"/>
        <v>EN TIEMPO</v>
      </c>
      <c r="AL287" s="15">
        <f t="shared" si="25"/>
        <v>0</v>
      </c>
      <c r="AM287" s="5" t="s">
        <v>2141</v>
      </c>
      <c r="AN287" s="5" t="s">
        <v>2142</v>
      </c>
      <c r="AO287" s="5" t="s">
        <v>2143</v>
      </c>
      <c r="AP287" s="10">
        <v>45478</v>
      </c>
      <c r="AQ287" s="5">
        <f t="shared" ca="1" si="26"/>
        <v>8</v>
      </c>
      <c r="AR287" s="5" t="s">
        <v>143</v>
      </c>
      <c r="AS287" s="5">
        <f t="shared" ca="1" si="23"/>
        <v>604</v>
      </c>
      <c r="AT287" s="5"/>
      <c r="AU287" s="5"/>
      <c r="AV287" s="5"/>
      <c r="AW287" s="5"/>
      <c r="AX287" s="5"/>
      <c r="AY287" s="5"/>
      <c r="AZ287" s="5"/>
      <c r="BA287" s="5"/>
      <c r="BB287" s="5"/>
      <c r="BC287" s="138"/>
    </row>
    <row r="288" spans="1:55" ht="15.75" customHeight="1" x14ac:dyDescent="0.3">
      <c r="A288" s="137">
        <v>273224</v>
      </c>
      <c r="B288" s="5" t="s">
        <v>1143</v>
      </c>
      <c r="C288" s="5" t="s">
        <v>2144</v>
      </c>
      <c r="D288" s="5" t="s">
        <v>127</v>
      </c>
      <c r="E288" s="5" t="s">
        <v>51</v>
      </c>
      <c r="F288" s="5" t="s">
        <v>2145</v>
      </c>
      <c r="G288" s="5"/>
      <c r="H288" s="5" t="s">
        <v>2146</v>
      </c>
      <c r="I288" s="5"/>
      <c r="J288" s="5"/>
      <c r="K288" s="5"/>
      <c r="L288" s="5"/>
      <c r="M288" s="5"/>
      <c r="N288" s="10" t="s">
        <v>127</v>
      </c>
      <c r="O288" s="5" t="s">
        <v>2147</v>
      </c>
      <c r="P288" s="10">
        <v>45447</v>
      </c>
      <c r="Q288" s="10" t="s">
        <v>137</v>
      </c>
      <c r="R288" s="10"/>
      <c r="S288" s="10"/>
      <c r="T288" s="11"/>
      <c r="U288" s="12"/>
      <c r="V288" s="10" t="s">
        <v>2148</v>
      </c>
      <c r="W288" s="10"/>
      <c r="X288" s="10">
        <v>45442</v>
      </c>
      <c r="Y288" s="5">
        <f t="shared" si="20"/>
        <v>6</v>
      </c>
      <c r="Z288" s="10">
        <v>45440</v>
      </c>
      <c r="AA288" s="5">
        <f t="shared" si="21"/>
        <v>-6</v>
      </c>
      <c r="AB288" s="5" t="s">
        <v>2149</v>
      </c>
      <c r="AC288" s="13">
        <v>2198.5300000000002</v>
      </c>
      <c r="AD288" s="10">
        <v>45440</v>
      </c>
      <c r="AE288" s="12">
        <f t="shared" si="22"/>
        <v>1</v>
      </c>
      <c r="AF288" s="12"/>
      <c r="AG288" s="5">
        <v>4600036911</v>
      </c>
      <c r="AH288" s="5"/>
      <c r="AI288" s="10">
        <v>45495</v>
      </c>
      <c r="AJ288" s="10">
        <v>45497</v>
      </c>
      <c r="AK288" s="10" t="str">
        <f t="shared" si="24"/>
        <v>DEMORA</v>
      </c>
      <c r="AL288" s="5">
        <f t="shared" si="25"/>
        <v>58</v>
      </c>
      <c r="AM288" s="5" t="s">
        <v>2150</v>
      </c>
      <c r="AN288" s="5" t="s">
        <v>2151</v>
      </c>
      <c r="AO288" s="5" t="s">
        <v>2152</v>
      </c>
      <c r="AP288" s="10">
        <v>45504</v>
      </c>
      <c r="AQ288" s="5">
        <f t="shared" ca="1" si="26"/>
        <v>56</v>
      </c>
      <c r="AR288" s="31" t="s">
        <v>143</v>
      </c>
      <c r="AS288" s="31">
        <f t="shared" ca="1" si="23"/>
        <v>604</v>
      </c>
      <c r="AT288" s="5" t="s">
        <v>19</v>
      </c>
      <c r="AU288" s="5" t="s">
        <v>67</v>
      </c>
      <c r="AV288" s="5" t="s">
        <v>2153</v>
      </c>
      <c r="AW288" s="5" t="s">
        <v>1648</v>
      </c>
      <c r="AX288" s="5" t="s">
        <v>1648</v>
      </c>
      <c r="AY288" s="5"/>
      <c r="AZ288" s="5"/>
      <c r="BA288" s="5"/>
      <c r="BB288" s="31" t="s">
        <v>1649</v>
      </c>
      <c r="BC288" s="138" t="s">
        <v>1650</v>
      </c>
    </row>
    <row r="289" spans="1:55" ht="15.75" customHeight="1" x14ac:dyDescent="0.3">
      <c r="A289" s="137">
        <v>273324</v>
      </c>
      <c r="B289" s="5" t="s">
        <v>1143</v>
      </c>
      <c r="C289" s="5" t="s">
        <v>2144</v>
      </c>
      <c r="D289" s="5" t="s">
        <v>127</v>
      </c>
      <c r="E289" s="5" t="s">
        <v>51</v>
      </c>
      <c r="F289" s="5" t="s">
        <v>2154</v>
      </c>
      <c r="G289" s="5"/>
      <c r="H289" s="5" t="s">
        <v>2146</v>
      </c>
      <c r="I289" s="5"/>
      <c r="J289" s="5"/>
      <c r="K289" s="5"/>
      <c r="L289" s="5"/>
      <c r="M289" s="5"/>
      <c r="N289" s="10" t="s">
        <v>127</v>
      </c>
      <c r="O289" s="5" t="s">
        <v>2147</v>
      </c>
      <c r="P289" s="10">
        <v>45447</v>
      </c>
      <c r="Q289" s="10" t="s">
        <v>137</v>
      </c>
      <c r="R289" s="10"/>
      <c r="S289" s="10"/>
      <c r="T289" s="11"/>
      <c r="U289" s="12"/>
      <c r="V289" s="10" t="s">
        <v>2155</v>
      </c>
      <c r="W289" s="10"/>
      <c r="X289" s="10">
        <v>45442</v>
      </c>
      <c r="Y289" s="5">
        <f t="shared" si="20"/>
        <v>6</v>
      </c>
      <c r="Z289" s="10">
        <v>45440</v>
      </c>
      <c r="AA289" s="5">
        <f t="shared" si="21"/>
        <v>-6</v>
      </c>
      <c r="AB289" s="5" t="s">
        <v>2156</v>
      </c>
      <c r="AC289" s="13">
        <v>1822.11</v>
      </c>
      <c r="AD289" s="10">
        <v>45440</v>
      </c>
      <c r="AE289" s="12">
        <f t="shared" si="22"/>
        <v>1</v>
      </c>
      <c r="AF289" s="12"/>
      <c r="AG289" s="5" t="s">
        <v>2157</v>
      </c>
      <c r="AH289" s="5"/>
      <c r="AI289" s="10">
        <v>45495</v>
      </c>
      <c r="AJ289" s="10">
        <v>45497</v>
      </c>
      <c r="AK289" s="10" t="str">
        <f t="shared" si="24"/>
        <v>DEMORA</v>
      </c>
      <c r="AL289" s="5">
        <f t="shared" si="25"/>
        <v>58</v>
      </c>
      <c r="AM289" s="5" t="s">
        <v>2158</v>
      </c>
      <c r="AN289" s="5" t="s">
        <v>2151</v>
      </c>
      <c r="AO289" s="5" t="s">
        <v>2152</v>
      </c>
      <c r="AP289" s="10">
        <v>45504</v>
      </c>
      <c r="AQ289" s="5">
        <f t="shared" ca="1" si="26"/>
        <v>56</v>
      </c>
      <c r="AR289" s="31" t="s">
        <v>143</v>
      </c>
      <c r="AS289" s="31">
        <f t="shared" ca="1" si="23"/>
        <v>604</v>
      </c>
      <c r="AT289" s="5" t="s">
        <v>20</v>
      </c>
      <c r="AU289" s="5" t="s">
        <v>67</v>
      </c>
      <c r="AV289" s="5" t="s">
        <v>2153</v>
      </c>
      <c r="AW289" s="5" t="s">
        <v>1648</v>
      </c>
      <c r="AX289" s="5" t="s">
        <v>1931</v>
      </c>
      <c r="AY289" s="5"/>
      <c r="AZ289" s="5"/>
      <c r="BA289" s="5"/>
      <c r="BB289" s="31" t="s">
        <v>1649</v>
      </c>
      <c r="BC289" s="138" t="s">
        <v>1650</v>
      </c>
    </row>
    <row r="290" spans="1:55" ht="15" customHeight="1" x14ac:dyDescent="0.3">
      <c r="A290" s="137">
        <v>273424</v>
      </c>
      <c r="B290" s="5" t="s">
        <v>1143</v>
      </c>
      <c r="C290" s="5" t="s">
        <v>2144</v>
      </c>
      <c r="D290" s="5" t="s">
        <v>127</v>
      </c>
      <c r="E290" s="5" t="s">
        <v>51</v>
      </c>
      <c r="F290" s="5" t="s">
        <v>2159</v>
      </c>
      <c r="G290" s="5"/>
      <c r="H290" s="5" t="s">
        <v>2146</v>
      </c>
      <c r="I290" s="5"/>
      <c r="J290" s="5"/>
      <c r="K290" s="5"/>
      <c r="L290" s="5"/>
      <c r="M290" s="5"/>
      <c r="N290" s="10" t="s">
        <v>127</v>
      </c>
      <c r="O290" s="5" t="s">
        <v>2147</v>
      </c>
      <c r="P290" s="10">
        <v>45447</v>
      </c>
      <c r="Q290" s="10" t="s">
        <v>137</v>
      </c>
      <c r="R290" s="10"/>
      <c r="S290" s="10"/>
      <c r="T290" s="11"/>
      <c r="U290" s="12"/>
      <c r="V290" s="10" t="s">
        <v>2160</v>
      </c>
      <c r="W290" s="10"/>
      <c r="X290" s="10">
        <v>45442</v>
      </c>
      <c r="Y290" s="5">
        <f t="shared" si="20"/>
        <v>6</v>
      </c>
      <c r="Z290" s="10">
        <v>45440</v>
      </c>
      <c r="AA290" s="5">
        <f t="shared" si="21"/>
        <v>-6</v>
      </c>
      <c r="AB290" s="5" t="s">
        <v>2161</v>
      </c>
      <c r="AC290" s="13">
        <v>1465.75</v>
      </c>
      <c r="AD290" s="10">
        <v>45440</v>
      </c>
      <c r="AE290" s="12">
        <f t="shared" si="22"/>
        <v>1</v>
      </c>
      <c r="AF290" s="12"/>
      <c r="AG290" s="5" t="s">
        <v>2157</v>
      </c>
      <c r="AH290" s="5"/>
      <c r="AI290" s="10">
        <v>45495</v>
      </c>
      <c r="AJ290" s="10">
        <v>45497</v>
      </c>
      <c r="AK290" s="10" t="str">
        <f t="shared" si="24"/>
        <v>DEMORA</v>
      </c>
      <c r="AL290" s="5">
        <f t="shared" si="25"/>
        <v>58</v>
      </c>
      <c r="AM290" s="5" t="s">
        <v>2162</v>
      </c>
      <c r="AN290" s="5" t="s">
        <v>2151</v>
      </c>
      <c r="AO290" s="5" t="s">
        <v>2152</v>
      </c>
      <c r="AP290" s="10">
        <v>45504</v>
      </c>
      <c r="AQ290" s="5">
        <f t="shared" ca="1" si="26"/>
        <v>56</v>
      </c>
      <c r="AR290" s="31" t="s">
        <v>143</v>
      </c>
      <c r="AS290" s="31">
        <f t="shared" ca="1" si="23"/>
        <v>604</v>
      </c>
      <c r="AT290" s="5" t="s">
        <v>20</v>
      </c>
      <c r="AU290" s="5" t="s">
        <v>67</v>
      </c>
      <c r="AV290" s="5" t="s">
        <v>2153</v>
      </c>
      <c r="AW290" s="5" t="s">
        <v>1648</v>
      </c>
      <c r="AX290" s="5" t="s">
        <v>1931</v>
      </c>
      <c r="AY290" s="5"/>
      <c r="AZ290" s="5"/>
      <c r="BA290" s="5"/>
      <c r="BB290" s="31" t="s">
        <v>1649</v>
      </c>
      <c r="BC290" s="138" t="s">
        <v>1650</v>
      </c>
    </row>
    <row r="291" spans="1:55" ht="15.75" customHeight="1" x14ac:dyDescent="0.3">
      <c r="A291" s="137">
        <v>273524</v>
      </c>
      <c r="B291" s="5" t="s">
        <v>59</v>
      </c>
      <c r="C291" s="5" t="s">
        <v>340</v>
      </c>
      <c r="D291" s="5" t="s">
        <v>127</v>
      </c>
      <c r="E291" s="5" t="s">
        <v>124</v>
      </c>
      <c r="F291" s="5" t="s">
        <v>2163</v>
      </c>
      <c r="G291" s="5" t="s">
        <v>246</v>
      </c>
      <c r="H291" s="5" t="s">
        <v>2164</v>
      </c>
      <c r="I291" s="5">
        <v>2505861</v>
      </c>
      <c r="J291" s="5" t="s">
        <v>2165</v>
      </c>
      <c r="K291" s="5">
        <v>14440</v>
      </c>
      <c r="L291" s="5">
        <v>15000</v>
      </c>
      <c r="M291" s="5" t="s">
        <v>2166</v>
      </c>
      <c r="N291" s="10" t="s">
        <v>127</v>
      </c>
      <c r="O291" s="5" t="s">
        <v>2167</v>
      </c>
      <c r="P291" s="10">
        <v>45455</v>
      </c>
      <c r="Q291" s="10" t="s">
        <v>137</v>
      </c>
      <c r="R291" s="10"/>
      <c r="S291" s="10"/>
      <c r="T291" s="11"/>
      <c r="U291" s="12"/>
      <c r="V291" s="5" t="s">
        <v>2168</v>
      </c>
      <c r="W291" s="5"/>
      <c r="X291" s="10">
        <v>45449</v>
      </c>
      <c r="Y291" s="5">
        <f t="shared" si="20"/>
        <v>7</v>
      </c>
      <c r="Z291" s="10">
        <v>45462</v>
      </c>
      <c r="AA291" s="5">
        <f t="shared" si="21"/>
        <v>8</v>
      </c>
      <c r="AB291" s="5" t="s">
        <v>2169</v>
      </c>
      <c r="AC291" s="13">
        <v>2916.79</v>
      </c>
      <c r="AD291" s="10">
        <v>45484</v>
      </c>
      <c r="AE291" s="12">
        <f t="shared" si="22"/>
        <v>23</v>
      </c>
      <c r="AF291" s="12"/>
      <c r="AG291" s="14">
        <v>4500504941</v>
      </c>
      <c r="AH291" s="14"/>
      <c r="AI291" s="10"/>
      <c r="AJ291" s="10">
        <v>45491</v>
      </c>
      <c r="AK291" s="10" t="str">
        <f t="shared" si="24"/>
        <v>DEMORA</v>
      </c>
      <c r="AL291" s="5">
        <f t="shared" si="25"/>
        <v>8</v>
      </c>
      <c r="AM291" s="5" t="s">
        <v>2170</v>
      </c>
      <c r="AN291" s="5" t="s">
        <v>2171</v>
      </c>
      <c r="AO291" s="5" t="s">
        <v>2172</v>
      </c>
      <c r="AP291" s="10">
        <v>45492</v>
      </c>
      <c r="AQ291" s="5">
        <f t="shared" ca="1" si="26"/>
        <v>43</v>
      </c>
      <c r="AR291" s="31" t="s">
        <v>143</v>
      </c>
      <c r="AS291" s="31">
        <f t="shared" ca="1" si="23"/>
        <v>597</v>
      </c>
      <c r="AT291" s="5" t="s">
        <v>19</v>
      </c>
      <c r="AU291" s="5" t="s">
        <v>67</v>
      </c>
      <c r="AV291" s="5" t="s">
        <v>2153</v>
      </c>
      <c r="AW291" s="5" t="s">
        <v>1648</v>
      </c>
      <c r="AX291" s="5" t="s">
        <v>1648</v>
      </c>
      <c r="AY291" s="5"/>
      <c r="AZ291" s="5"/>
      <c r="BA291" s="5"/>
      <c r="BB291" s="31" t="s">
        <v>1649</v>
      </c>
      <c r="BC291" s="138" t="s">
        <v>1650</v>
      </c>
    </row>
    <row r="292" spans="1:55" ht="15" customHeight="1" x14ac:dyDescent="0.3">
      <c r="A292" s="137">
        <v>273624</v>
      </c>
      <c r="B292" s="5" t="s">
        <v>59</v>
      </c>
      <c r="C292" s="17" t="s">
        <v>549</v>
      </c>
      <c r="D292" s="5" t="s">
        <v>127</v>
      </c>
      <c r="E292" s="5" t="s">
        <v>124</v>
      </c>
      <c r="F292" s="5" t="s">
        <v>499</v>
      </c>
      <c r="G292" s="5"/>
      <c r="H292" s="5" t="s">
        <v>500</v>
      </c>
      <c r="I292" s="5">
        <v>4340194</v>
      </c>
      <c r="J292" s="5" t="s">
        <v>2173</v>
      </c>
      <c r="K292" s="5">
        <v>6659</v>
      </c>
      <c r="L292" s="5">
        <v>5000</v>
      </c>
      <c r="M292" s="5" t="s">
        <v>2174</v>
      </c>
      <c r="N292" s="10" t="s">
        <v>127</v>
      </c>
      <c r="O292" s="5" t="s">
        <v>2167</v>
      </c>
      <c r="P292" s="10">
        <v>45455</v>
      </c>
      <c r="Q292" s="10" t="s">
        <v>137</v>
      </c>
      <c r="R292" s="10"/>
      <c r="S292" s="10"/>
      <c r="T292" s="11"/>
      <c r="U292" s="12"/>
      <c r="V292" s="5" t="s">
        <v>2175</v>
      </c>
      <c r="W292" s="5"/>
      <c r="X292" s="10">
        <v>45449</v>
      </c>
      <c r="Y292" s="5">
        <f t="shared" si="20"/>
        <v>7</v>
      </c>
      <c r="Z292" s="10">
        <v>45462</v>
      </c>
      <c r="AA292" s="5">
        <f t="shared" si="21"/>
        <v>8</v>
      </c>
      <c r="AB292" s="5" t="s">
        <v>2176</v>
      </c>
      <c r="AC292" s="13">
        <v>7924.48</v>
      </c>
      <c r="AD292" s="10">
        <v>45484</v>
      </c>
      <c r="AE292" s="12">
        <f t="shared" si="22"/>
        <v>23</v>
      </c>
      <c r="AF292" s="12"/>
      <c r="AG292" s="14">
        <v>4500504949</v>
      </c>
      <c r="AH292" s="14"/>
      <c r="AI292" s="10">
        <v>45513</v>
      </c>
      <c r="AJ292" s="10">
        <v>45511</v>
      </c>
      <c r="AK292" s="10" t="str">
        <f t="shared" si="24"/>
        <v>EN TIEMPO</v>
      </c>
      <c r="AL292" s="5">
        <f t="shared" si="25"/>
        <v>28</v>
      </c>
      <c r="AM292" s="5" t="s">
        <v>2177</v>
      </c>
      <c r="AN292" s="5" t="s">
        <v>2178</v>
      </c>
      <c r="AO292" s="5" t="s">
        <v>2179</v>
      </c>
      <c r="AP292" s="10">
        <v>45533</v>
      </c>
      <c r="AQ292" s="5">
        <f t="shared" ca="1" si="26"/>
        <v>63</v>
      </c>
      <c r="AR292" s="31" t="s">
        <v>143</v>
      </c>
      <c r="AS292" s="31">
        <f t="shared" ca="1" si="23"/>
        <v>597</v>
      </c>
      <c r="AT292" s="5" t="s">
        <v>20</v>
      </c>
      <c r="AU292" s="5" t="s">
        <v>2180</v>
      </c>
      <c r="AV292" s="5" t="s">
        <v>1770</v>
      </c>
      <c r="AW292" s="5" t="s">
        <v>1648</v>
      </c>
      <c r="AX292" s="5" t="s">
        <v>1648</v>
      </c>
      <c r="AY292" s="5"/>
      <c r="AZ292" s="5"/>
      <c r="BA292" s="5"/>
      <c r="BB292" s="33" t="s">
        <v>2181</v>
      </c>
      <c r="BC292" s="138" t="s">
        <v>1650</v>
      </c>
    </row>
    <row r="293" spans="1:55" ht="15" customHeight="1" x14ac:dyDescent="0.3">
      <c r="A293" s="137">
        <v>273724</v>
      </c>
      <c r="B293" s="5" t="s">
        <v>59</v>
      </c>
      <c r="C293" s="5" t="s">
        <v>340</v>
      </c>
      <c r="D293" s="5" t="s">
        <v>127</v>
      </c>
      <c r="E293" s="5" t="s">
        <v>124</v>
      </c>
      <c r="F293" s="5" t="s">
        <v>47</v>
      </c>
      <c r="G293" s="5" t="s">
        <v>246</v>
      </c>
      <c r="H293" s="5" t="s">
        <v>1193</v>
      </c>
      <c r="I293" s="5">
        <v>4652717</v>
      </c>
      <c r="J293" s="5" t="s">
        <v>2182</v>
      </c>
      <c r="K293" s="5">
        <v>7542</v>
      </c>
      <c r="L293" s="5">
        <v>10000</v>
      </c>
      <c r="M293" s="5" t="s">
        <v>2183</v>
      </c>
      <c r="N293" s="10" t="s">
        <v>127</v>
      </c>
      <c r="O293" s="5" t="s">
        <v>2167</v>
      </c>
      <c r="P293" s="10">
        <v>45449</v>
      </c>
      <c r="Q293" s="10" t="s">
        <v>137</v>
      </c>
      <c r="R293" s="10"/>
      <c r="S293" s="10"/>
      <c r="T293" s="11"/>
      <c r="U293" s="12"/>
      <c r="V293" s="5" t="s">
        <v>2107</v>
      </c>
      <c r="W293" s="5"/>
      <c r="X293" s="10">
        <v>45449</v>
      </c>
      <c r="Y293" s="5">
        <f t="shared" si="20"/>
        <v>1</v>
      </c>
      <c r="Z293" s="10">
        <v>45462</v>
      </c>
      <c r="AA293" s="5">
        <f t="shared" si="21"/>
        <v>14</v>
      </c>
      <c r="AB293" s="5" t="s">
        <v>2184</v>
      </c>
      <c r="AC293" s="13">
        <v>11463.38</v>
      </c>
      <c r="AD293" s="10">
        <v>45484</v>
      </c>
      <c r="AE293" s="12">
        <f t="shared" si="22"/>
        <v>23</v>
      </c>
      <c r="AF293" s="12"/>
      <c r="AG293" s="14">
        <v>4500503561</v>
      </c>
      <c r="AH293" s="14"/>
      <c r="AI293" s="10">
        <v>45511</v>
      </c>
      <c r="AJ293" s="10">
        <v>45518</v>
      </c>
      <c r="AK293" s="10" t="str">
        <f t="shared" si="24"/>
        <v>DEMORA</v>
      </c>
      <c r="AL293" s="15">
        <f t="shared" si="25"/>
        <v>35</v>
      </c>
      <c r="AM293" s="5" t="s">
        <v>2185</v>
      </c>
      <c r="AN293" s="5" t="s">
        <v>2186</v>
      </c>
      <c r="AO293" s="5" t="s">
        <v>2187</v>
      </c>
      <c r="AP293" s="10">
        <v>45530</v>
      </c>
      <c r="AQ293" s="5">
        <f t="shared" ca="1" si="26"/>
        <v>70</v>
      </c>
      <c r="AR293" s="17" t="s">
        <v>143</v>
      </c>
      <c r="AS293" s="17">
        <f t="shared" ca="1" si="23"/>
        <v>597</v>
      </c>
      <c r="AT293" s="5" t="s">
        <v>19</v>
      </c>
      <c r="AU293" s="5" t="s">
        <v>67</v>
      </c>
      <c r="AV293" s="5" t="s">
        <v>2188</v>
      </c>
      <c r="AW293" s="5" t="s">
        <v>1647</v>
      </c>
      <c r="AX293" s="5" t="s">
        <v>1648</v>
      </c>
      <c r="AY293" s="5"/>
      <c r="AZ293" s="5"/>
      <c r="BA293" s="5"/>
      <c r="BB293" s="31" t="s">
        <v>1649</v>
      </c>
      <c r="BC293" s="138" t="s">
        <v>1650</v>
      </c>
    </row>
    <row r="294" spans="1:55" ht="15.75" customHeight="1" x14ac:dyDescent="0.3">
      <c r="A294" s="137">
        <v>273824</v>
      </c>
      <c r="B294" s="5" t="s">
        <v>59</v>
      </c>
      <c r="C294" s="5" t="s">
        <v>340</v>
      </c>
      <c r="D294" s="5" t="s">
        <v>123</v>
      </c>
      <c r="E294" s="5" t="s">
        <v>124</v>
      </c>
      <c r="F294" s="5" t="s">
        <v>48</v>
      </c>
      <c r="G294" s="5" t="s">
        <v>246</v>
      </c>
      <c r="H294" s="5" t="s">
        <v>421</v>
      </c>
      <c r="I294" s="5">
        <v>2520471</v>
      </c>
      <c r="J294" s="5" t="s">
        <v>2189</v>
      </c>
      <c r="K294" s="5">
        <v>10893</v>
      </c>
      <c r="L294" s="5">
        <v>10000</v>
      </c>
      <c r="M294" s="5" t="s">
        <v>2190</v>
      </c>
      <c r="N294" s="10" t="s">
        <v>127</v>
      </c>
      <c r="O294" s="5" t="s">
        <v>2167</v>
      </c>
      <c r="P294" s="10">
        <v>45453</v>
      </c>
      <c r="Q294" s="10" t="s">
        <v>137</v>
      </c>
      <c r="R294" s="10"/>
      <c r="S294" s="10"/>
      <c r="T294" s="11"/>
      <c r="U294" s="12"/>
      <c r="V294" s="5" t="s">
        <v>2191</v>
      </c>
      <c r="W294" s="5"/>
      <c r="X294" s="10">
        <v>45449</v>
      </c>
      <c r="Y294" s="5">
        <f t="shared" si="20"/>
        <v>5</v>
      </c>
      <c r="Z294" s="10">
        <v>45462</v>
      </c>
      <c r="AA294" s="5">
        <f t="shared" si="21"/>
        <v>10</v>
      </c>
      <c r="AB294" s="5" t="s">
        <v>2192</v>
      </c>
      <c r="AC294" s="13">
        <v>5014.3599999999997</v>
      </c>
      <c r="AD294" s="10">
        <v>45484</v>
      </c>
      <c r="AE294" s="12">
        <f t="shared" si="22"/>
        <v>23</v>
      </c>
      <c r="AF294" s="12"/>
      <c r="AG294" s="14">
        <v>4500504948</v>
      </c>
      <c r="AH294" s="14"/>
      <c r="AI294" s="10">
        <v>45511</v>
      </c>
      <c r="AJ294" s="10">
        <v>45492</v>
      </c>
      <c r="AK294" s="10" t="str">
        <f t="shared" si="24"/>
        <v>EN TIEMPO</v>
      </c>
      <c r="AL294" s="5">
        <f t="shared" si="25"/>
        <v>9</v>
      </c>
      <c r="AM294" s="5" t="s">
        <v>2193</v>
      </c>
      <c r="AN294" s="5" t="s">
        <v>2194</v>
      </c>
      <c r="AO294" s="5" t="s">
        <v>2195</v>
      </c>
      <c r="AP294" s="10">
        <v>45530</v>
      </c>
      <c r="AQ294" s="5">
        <f t="shared" ca="1" si="26"/>
        <v>44</v>
      </c>
      <c r="AR294" s="31" t="s">
        <v>143</v>
      </c>
      <c r="AS294" s="31">
        <f t="shared" ca="1" si="23"/>
        <v>597</v>
      </c>
      <c r="AT294" s="5" t="s">
        <v>19</v>
      </c>
      <c r="AU294" s="5" t="s">
        <v>67</v>
      </c>
      <c r="AV294" s="5" t="s">
        <v>2188</v>
      </c>
      <c r="AW294" s="5" t="s">
        <v>1647</v>
      </c>
      <c r="AX294" s="5" t="s">
        <v>1648</v>
      </c>
      <c r="AY294" s="5"/>
      <c r="AZ294" s="5"/>
      <c r="BA294" s="5"/>
      <c r="BB294" s="31" t="s">
        <v>1649</v>
      </c>
      <c r="BC294" s="138" t="s">
        <v>1650</v>
      </c>
    </row>
    <row r="295" spans="1:55" ht="15" customHeight="1" x14ac:dyDescent="0.3">
      <c r="A295" s="22">
        <v>273924</v>
      </c>
      <c r="B295" s="5" t="s">
        <v>59</v>
      </c>
      <c r="C295" s="5" t="s">
        <v>8</v>
      </c>
      <c r="D295" s="5" t="s">
        <v>127</v>
      </c>
      <c r="E295" s="5" t="s">
        <v>124</v>
      </c>
      <c r="F295" s="5" t="s">
        <v>40</v>
      </c>
      <c r="G295" s="5" t="s">
        <v>246</v>
      </c>
      <c r="H295" s="5" t="s">
        <v>453</v>
      </c>
      <c r="I295" s="5">
        <v>2898620</v>
      </c>
      <c r="J295" s="5" t="s">
        <v>2196</v>
      </c>
      <c r="K295" s="5">
        <v>5538</v>
      </c>
      <c r="L295" s="5">
        <v>30000</v>
      </c>
      <c r="M295" s="5" t="s">
        <v>2197</v>
      </c>
      <c r="N295" s="10" t="s">
        <v>123</v>
      </c>
      <c r="O295" s="5" t="s">
        <v>2167</v>
      </c>
      <c r="P295" s="10">
        <v>45453</v>
      </c>
      <c r="Q295" s="10" t="s">
        <v>137</v>
      </c>
      <c r="R295" s="10"/>
      <c r="S295" s="10"/>
      <c r="T295" s="11"/>
      <c r="U295" s="12"/>
      <c r="V295" s="5" t="s">
        <v>2198</v>
      </c>
      <c r="W295" s="5"/>
      <c r="X295" s="10">
        <v>45449</v>
      </c>
      <c r="Y295" s="5">
        <f t="shared" si="20"/>
        <v>5</v>
      </c>
      <c r="Z295" s="10">
        <v>45468</v>
      </c>
      <c r="AA295" s="5">
        <f t="shared" si="21"/>
        <v>16</v>
      </c>
      <c r="AB295" s="5" t="s">
        <v>2199</v>
      </c>
      <c r="AC295" s="13">
        <v>44729.58</v>
      </c>
      <c r="AD295" s="10">
        <v>45555</v>
      </c>
      <c r="AE295" s="12">
        <f t="shared" si="22"/>
        <v>88</v>
      </c>
      <c r="AF295" s="12"/>
      <c r="AG295" s="14">
        <v>4500504955</v>
      </c>
      <c r="AH295" s="14"/>
      <c r="AI295" s="10">
        <v>45582</v>
      </c>
      <c r="AJ295" s="10">
        <v>45583</v>
      </c>
      <c r="AK295" s="10" t="str">
        <f t="shared" si="24"/>
        <v>DEMORA</v>
      </c>
      <c r="AL295" s="5">
        <f t="shared" si="25"/>
        <v>29</v>
      </c>
      <c r="AM295" s="5" t="s">
        <v>2200</v>
      </c>
      <c r="AN295" s="5" t="s">
        <v>2201</v>
      </c>
      <c r="AO295" s="10">
        <v>45586</v>
      </c>
      <c r="AP295" s="10" t="s">
        <v>2202</v>
      </c>
      <c r="AQ295" s="5">
        <f t="shared" ca="1" si="26"/>
        <v>135</v>
      </c>
      <c r="AR295" s="31" t="s">
        <v>143</v>
      </c>
      <c r="AS295" s="31">
        <f t="shared" ca="1" si="23"/>
        <v>597</v>
      </c>
      <c r="AT295" s="5" t="s">
        <v>20</v>
      </c>
      <c r="AU295" s="5" t="s">
        <v>2203</v>
      </c>
      <c r="AV295" s="5" t="s">
        <v>2188</v>
      </c>
      <c r="AW295" s="5" t="s">
        <v>1931</v>
      </c>
      <c r="AX295" s="5" t="s">
        <v>1648</v>
      </c>
      <c r="AY295" s="5"/>
      <c r="AZ295" s="5"/>
      <c r="BA295" s="5"/>
      <c r="BB295" s="24"/>
      <c r="BC295" s="138" t="s">
        <v>1907</v>
      </c>
    </row>
    <row r="296" spans="1:55" ht="15.75" customHeight="1" x14ac:dyDescent="0.3">
      <c r="A296" s="16">
        <v>274024</v>
      </c>
      <c r="B296" s="5" t="s">
        <v>60</v>
      </c>
      <c r="C296" s="5" t="s">
        <v>566</v>
      </c>
      <c r="D296" s="5" t="s">
        <v>123</v>
      </c>
      <c r="E296" s="5" t="s">
        <v>124</v>
      </c>
      <c r="F296" s="5" t="s">
        <v>1075</v>
      </c>
      <c r="G296" s="5" t="s">
        <v>210</v>
      </c>
      <c r="H296" s="5" t="s">
        <v>2204</v>
      </c>
      <c r="I296" s="5" t="s">
        <v>2205</v>
      </c>
      <c r="J296" s="5" t="s">
        <v>2206</v>
      </c>
      <c r="K296" s="5"/>
      <c r="L296" s="5">
        <v>14000</v>
      </c>
      <c r="M296" s="5">
        <v>101074982</v>
      </c>
      <c r="N296" s="10" t="s">
        <v>127</v>
      </c>
      <c r="O296" s="5" t="s">
        <v>2207</v>
      </c>
      <c r="P296" s="10">
        <v>45455</v>
      </c>
      <c r="Q296" s="10" t="s">
        <v>137</v>
      </c>
      <c r="R296" s="10"/>
      <c r="S296" s="10"/>
      <c r="T296" s="11"/>
      <c r="U296" s="12"/>
      <c r="V296" s="5" t="s">
        <v>2208</v>
      </c>
      <c r="W296" s="5"/>
      <c r="X296" s="10">
        <v>45449</v>
      </c>
      <c r="Y296" s="5">
        <f t="shared" si="20"/>
        <v>7</v>
      </c>
      <c r="Z296" s="10">
        <v>45462</v>
      </c>
      <c r="AA296" s="5">
        <f t="shared" si="21"/>
        <v>8</v>
      </c>
      <c r="AB296" s="5" t="s">
        <v>2209</v>
      </c>
      <c r="AC296" s="13">
        <v>4885.13</v>
      </c>
      <c r="AD296" s="10">
        <v>45474</v>
      </c>
      <c r="AE296" s="12">
        <f t="shared" si="22"/>
        <v>13</v>
      </c>
      <c r="AF296" s="12"/>
      <c r="AG296" s="14">
        <v>4400570294</v>
      </c>
      <c r="AH296" s="14"/>
      <c r="AI296" s="10">
        <v>45520</v>
      </c>
      <c r="AJ296" s="10">
        <v>45520</v>
      </c>
      <c r="AK296" s="10" t="str">
        <f t="shared" si="24"/>
        <v>EN TIEMPO</v>
      </c>
      <c r="AL296" s="5">
        <f t="shared" si="25"/>
        <v>47</v>
      </c>
      <c r="AM296" s="5" t="s">
        <v>2210</v>
      </c>
      <c r="AN296" s="5" t="s">
        <v>2211</v>
      </c>
      <c r="AO296" s="5" t="s">
        <v>2212</v>
      </c>
      <c r="AP296" s="10">
        <v>45530</v>
      </c>
      <c r="AQ296" s="5">
        <f t="shared" ca="1" si="26"/>
        <v>72</v>
      </c>
      <c r="AR296" s="31" t="s">
        <v>143</v>
      </c>
      <c r="AS296" s="31">
        <f t="shared" ca="1" si="23"/>
        <v>597</v>
      </c>
      <c r="AT296" s="5" t="s">
        <v>19</v>
      </c>
      <c r="AU296" s="5" t="s">
        <v>67</v>
      </c>
      <c r="AV296" s="5" t="s">
        <v>2153</v>
      </c>
      <c r="AW296" s="5" t="s">
        <v>1648</v>
      </c>
      <c r="AX296" s="5" t="s">
        <v>1648</v>
      </c>
      <c r="AY296" s="5"/>
      <c r="AZ296" s="5"/>
      <c r="BA296" s="5"/>
      <c r="BB296" s="31" t="s">
        <v>1649</v>
      </c>
      <c r="BC296" s="138" t="s">
        <v>1650</v>
      </c>
    </row>
    <row r="297" spans="1:55" ht="15.75" customHeight="1" x14ac:dyDescent="0.3">
      <c r="A297" s="16">
        <v>274124</v>
      </c>
      <c r="B297" s="5" t="s">
        <v>60</v>
      </c>
      <c r="C297" s="120" t="s">
        <v>236</v>
      </c>
      <c r="D297" s="5" t="s">
        <v>123</v>
      </c>
      <c r="E297" s="5" t="s">
        <v>124</v>
      </c>
      <c r="F297" s="5" t="s">
        <v>41</v>
      </c>
      <c r="G297" s="5" t="s">
        <v>210</v>
      </c>
      <c r="H297" s="5" t="s">
        <v>1203</v>
      </c>
      <c r="I297" s="5" t="s">
        <v>2213</v>
      </c>
      <c r="J297" s="5" t="s">
        <v>2214</v>
      </c>
      <c r="K297" s="5"/>
      <c r="L297" s="5">
        <v>15000</v>
      </c>
      <c r="M297" s="5">
        <v>101040644</v>
      </c>
      <c r="N297" s="10" t="s">
        <v>127</v>
      </c>
      <c r="O297" s="5" t="s">
        <v>2207</v>
      </c>
      <c r="P297" s="10">
        <v>45455</v>
      </c>
      <c r="Q297" s="10" t="s">
        <v>137</v>
      </c>
      <c r="R297" s="10"/>
      <c r="S297" s="10"/>
      <c r="T297" s="11"/>
      <c r="U297" s="12"/>
      <c r="V297" s="5" t="s">
        <v>2215</v>
      </c>
      <c r="W297" s="5"/>
      <c r="X297" s="10">
        <v>45449</v>
      </c>
      <c r="Y297" s="5">
        <f t="shared" si="20"/>
        <v>7</v>
      </c>
      <c r="Z297" s="10">
        <v>45462</v>
      </c>
      <c r="AA297" s="5">
        <f t="shared" si="21"/>
        <v>8</v>
      </c>
      <c r="AB297" s="5" t="s">
        <v>2216</v>
      </c>
      <c r="AC297" s="13">
        <v>1849.43</v>
      </c>
      <c r="AD297" s="10">
        <v>45474</v>
      </c>
      <c r="AE297" s="12">
        <f t="shared" si="22"/>
        <v>13</v>
      </c>
      <c r="AF297" s="12"/>
      <c r="AG297" s="14">
        <v>4400570296</v>
      </c>
      <c r="AH297" s="14"/>
      <c r="AI297" s="10">
        <v>45520</v>
      </c>
      <c r="AJ297" s="10">
        <v>45520</v>
      </c>
      <c r="AK297" s="10" t="str">
        <f t="shared" si="24"/>
        <v>EN TIEMPO</v>
      </c>
      <c r="AL297" s="5">
        <f t="shared" si="25"/>
        <v>47</v>
      </c>
      <c r="AM297" s="5" t="s">
        <v>2217</v>
      </c>
      <c r="AN297" s="5" t="s">
        <v>2218</v>
      </c>
      <c r="AO297" s="5" t="s">
        <v>2219</v>
      </c>
      <c r="AP297" s="10">
        <v>45530</v>
      </c>
      <c r="AQ297" s="5">
        <f t="shared" ca="1" si="26"/>
        <v>72</v>
      </c>
      <c r="AR297" s="31" t="s">
        <v>143</v>
      </c>
      <c r="AS297" s="31">
        <f t="shared" ca="1" si="23"/>
        <v>597</v>
      </c>
      <c r="AT297" s="5" t="s">
        <v>19</v>
      </c>
      <c r="AU297" s="5" t="s">
        <v>67</v>
      </c>
      <c r="AV297" s="5" t="s">
        <v>2153</v>
      </c>
      <c r="AW297" s="5" t="s">
        <v>1648</v>
      </c>
      <c r="AX297" s="5" t="s">
        <v>1648</v>
      </c>
      <c r="AY297" s="5"/>
      <c r="AZ297" s="5"/>
      <c r="BA297" s="5"/>
      <c r="BB297" s="31" t="s">
        <v>1649</v>
      </c>
      <c r="BC297" s="138" t="s">
        <v>1650</v>
      </c>
    </row>
    <row r="298" spans="1:55" ht="15.75" customHeight="1" x14ac:dyDescent="0.3">
      <c r="A298" s="16">
        <v>274224</v>
      </c>
      <c r="B298" s="5" t="s">
        <v>60</v>
      </c>
      <c r="C298" s="5" t="s">
        <v>144</v>
      </c>
      <c r="D298" s="5" t="s">
        <v>127</v>
      </c>
      <c r="E298" s="5" t="s">
        <v>189</v>
      </c>
      <c r="F298" s="5" t="s">
        <v>1</v>
      </c>
      <c r="G298" s="5" t="s">
        <v>210</v>
      </c>
      <c r="H298" s="5" t="s">
        <v>1398</v>
      </c>
      <c r="I298" s="5" t="s">
        <v>190</v>
      </c>
      <c r="J298" s="5" t="s">
        <v>2220</v>
      </c>
      <c r="K298" s="5"/>
      <c r="L298" s="5">
        <v>30000</v>
      </c>
      <c r="M298" s="5">
        <v>101132553</v>
      </c>
      <c r="N298" s="10" t="s">
        <v>127</v>
      </c>
      <c r="O298" s="5" t="s">
        <v>2207</v>
      </c>
      <c r="P298" s="10">
        <v>45453</v>
      </c>
      <c r="Q298" s="10" t="s">
        <v>137</v>
      </c>
      <c r="R298" s="10"/>
      <c r="S298" s="10"/>
      <c r="T298" s="11"/>
      <c r="U298" s="12"/>
      <c r="V298" s="5" t="s">
        <v>2221</v>
      </c>
      <c r="W298" s="5"/>
      <c r="X298" s="10">
        <v>45449</v>
      </c>
      <c r="Y298" s="5">
        <f t="shared" si="20"/>
        <v>5</v>
      </c>
      <c r="Z298" s="10">
        <v>45462</v>
      </c>
      <c r="AA298" s="5">
        <f t="shared" si="21"/>
        <v>10</v>
      </c>
      <c r="AB298" s="5" t="s">
        <v>2222</v>
      </c>
      <c r="AC298" s="13">
        <v>5489.15</v>
      </c>
      <c r="AD298" s="10">
        <v>45474</v>
      </c>
      <c r="AE298" s="12">
        <f t="shared" si="22"/>
        <v>13</v>
      </c>
      <c r="AF298" s="12"/>
      <c r="AG298" s="14">
        <v>4400570700</v>
      </c>
      <c r="AH298" s="14"/>
      <c r="AI298" s="10">
        <v>45477</v>
      </c>
      <c r="AJ298" s="10">
        <v>45477</v>
      </c>
      <c r="AK298" s="10" t="str">
        <f t="shared" si="24"/>
        <v>EN TIEMPO</v>
      </c>
      <c r="AL298" s="5">
        <f t="shared" si="25"/>
        <v>4</v>
      </c>
      <c r="AM298" s="5" t="s">
        <v>2223</v>
      </c>
      <c r="AN298" s="5" t="s">
        <v>2224</v>
      </c>
      <c r="AO298" s="5" t="s">
        <v>2225</v>
      </c>
      <c r="AP298" s="10">
        <v>45485</v>
      </c>
      <c r="AQ298" s="5">
        <f t="shared" ca="1" si="26"/>
        <v>29</v>
      </c>
      <c r="AR298" s="31" t="s">
        <v>143</v>
      </c>
      <c r="AS298" s="31">
        <f t="shared" ca="1" si="23"/>
        <v>597</v>
      </c>
      <c r="AT298" s="5"/>
      <c r="AU298" s="5"/>
      <c r="AV298" s="5"/>
      <c r="AW298" s="5"/>
      <c r="AX298" s="5"/>
      <c r="AY298" s="5"/>
      <c r="AZ298" s="5"/>
      <c r="BA298" s="5"/>
      <c r="BB298" s="20" t="s">
        <v>2226</v>
      </c>
      <c r="BC298" s="138"/>
    </row>
    <row r="299" spans="1:55" ht="15.75" customHeight="1" x14ac:dyDescent="0.3">
      <c r="A299" s="16">
        <v>274324</v>
      </c>
      <c r="B299" s="5" t="s">
        <v>60</v>
      </c>
      <c r="C299" s="5" t="s">
        <v>144</v>
      </c>
      <c r="D299" s="5" t="s">
        <v>127</v>
      </c>
      <c r="E299" s="5" t="s">
        <v>189</v>
      </c>
      <c r="F299" s="5" t="s">
        <v>1</v>
      </c>
      <c r="G299" s="5" t="s">
        <v>210</v>
      </c>
      <c r="H299" s="5" t="s">
        <v>2227</v>
      </c>
      <c r="I299" s="5" t="s">
        <v>190</v>
      </c>
      <c r="J299" s="5" t="s">
        <v>2228</v>
      </c>
      <c r="K299" s="5"/>
      <c r="L299" s="5">
        <v>30000</v>
      </c>
      <c r="M299" s="5">
        <v>101121831</v>
      </c>
      <c r="N299" s="10" t="s">
        <v>127</v>
      </c>
      <c r="O299" s="5" t="s">
        <v>2207</v>
      </c>
      <c r="P299" s="10">
        <v>45453</v>
      </c>
      <c r="Q299" s="10" t="s">
        <v>137</v>
      </c>
      <c r="R299" s="10"/>
      <c r="S299" s="10"/>
      <c r="T299" s="11"/>
      <c r="U299" s="12"/>
      <c r="V299" s="5" t="s">
        <v>2229</v>
      </c>
      <c r="W299" s="5"/>
      <c r="X299" s="10">
        <v>45449</v>
      </c>
      <c r="Y299" s="5">
        <f t="shared" si="20"/>
        <v>5</v>
      </c>
      <c r="Z299" s="10">
        <v>45462</v>
      </c>
      <c r="AA299" s="5">
        <f t="shared" si="21"/>
        <v>10</v>
      </c>
      <c r="AB299" s="5" t="s">
        <v>2230</v>
      </c>
      <c r="AC299" s="13">
        <v>5489.15</v>
      </c>
      <c r="AD299" s="10">
        <v>45474</v>
      </c>
      <c r="AE299" s="12">
        <f t="shared" si="22"/>
        <v>13</v>
      </c>
      <c r="AF299" s="12"/>
      <c r="AG299" s="14">
        <v>4400570699</v>
      </c>
      <c r="AH299" s="14"/>
      <c r="AI299" s="10">
        <v>45477</v>
      </c>
      <c r="AJ299" s="10">
        <v>45477</v>
      </c>
      <c r="AK299" s="10" t="str">
        <f t="shared" si="24"/>
        <v>EN TIEMPO</v>
      </c>
      <c r="AL299" s="5">
        <f t="shared" si="25"/>
        <v>4</v>
      </c>
      <c r="AM299" s="5" t="s">
        <v>2231</v>
      </c>
      <c r="AN299" s="5" t="s">
        <v>2232</v>
      </c>
      <c r="AO299" s="5" t="s">
        <v>2233</v>
      </c>
      <c r="AP299" s="10">
        <v>45485</v>
      </c>
      <c r="AQ299" s="5">
        <f t="shared" ca="1" si="26"/>
        <v>29</v>
      </c>
      <c r="AR299" s="31" t="s">
        <v>143</v>
      </c>
      <c r="AS299" s="31">
        <f t="shared" ca="1" si="23"/>
        <v>597</v>
      </c>
      <c r="AT299" s="5"/>
      <c r="AU299" s="5"/>
      <c r="AV299" s="5"/>
      <c r="AW299" s="5"/>
      <c r="AX299" s="5"/>
      <c r="AY299" s="5"/>
      <c r="AZ299" s="5"/>
      <c r="BA299" s="5"/>
      <c r="BB299" s="20" t="s">
        <v>2226</v>
      </c>
      <c r="BC299" s="138"/>
    </row>
    <row r="300" spans="1:55" ht="15.75" customHeight="1" x14ac:dyDescent="0.3">
      <c r="A300" s="16">
        <v>274424</v>
      </c>
      <c r="B300" s="5" t="s">
        <v>60</v>
      </c>
      <c r="C300" s="5" t="s">
        <v>340</v>
      </c>
      <c r="D300" s="5" t="s">
        <v>123</v>
      </c>
      <c r="E300" s="5" t="s">
        <v>189</v>
      </c>
      <c r="F300" s="5" t="s">
        <v>50</v>
      </c>
      <c r="G300" s="5" t="s">
        <v>210</v>
      </c>
      <c r="H300" s="5" t="s">
        <v>997</v>
      </c>
      <c r="I300" s="5" t="s">
        <v>2114</v>
      </c>
      <c r="J300" s="5" t="s">
        <v>2234</v>
      </c>
      <c r="K300" s="5"/>
      <c r="L300" s="5">
        <v>12000</v>
      </c>
      <c r="M300" s="5">
        <v>101156670</v>
      </c>
      <c r="N300" s="10" t="s">
        <v>127</v>
      </c>
      <c r="O300" s="5" t="s">
        <v>2207</v>
      </c>
      <c r="P300" s="10">
        <v>45454</v>
      </c>
      <c r="Q300" s="10" t="s">
        <v>137</v>
      </c>
      <c r="R300" s="10"/>
      <c r="S300" s="10"/>
      <c r="T300" s="11"/>
      <c r="U300" s="12"/>
      <c r="V300" s="5" t="s">
        <v>2235</v>
      </c>
      <c r="W300" s="5"/>
      <c r="X300" s="10">
        <v>45449</v>
      </c>
      <c r="Y300" s="5">
        <f t="shared" si="20"/>
        <v>6</v>
      </c>
      <c r="Z300" s="10">
        <v>45462</v>
      </c>
      <c r="AA300" s="5">
        <f t="shared" si="21"/>
        <v>9</v>
      </c>
      <c r="AB300" s="5" t="s">
        <v>2236</v>
      </c>
      <c r="AC300" s="13"/>
      <c r="AD300" s="10"/>
      <c r="AE300" s="12" t="str">
        <f t="shared" si="22"/>
        <v/>
      </c>
      <c r="AF300" s="12"/>
      <c r="AG300" s="5"/>
      <c r="AH300" s="5"/>
      <c r="AI300" s="10"/>
      <c r="AJ300" s="10"/>
      <c r="AK300" s="10" t="str">
        <f t="shared" si="24"/>
        <v/>
      </c>
      <c r="AL300" s="5" t="str">
        <f t="shared" si="25"/>
        <v/>
      </c>
      <c r="AM300" s="5"/>
      <c r="AN300" s="5"/>
      <c r="AO300" s="5"/>
      <c r="AP300" s="10"/>
      <c r="AQ300" s="5">
        <f t="shared" ca="1" si="26"/>
        <v>597</v>
      </c>
      <c r="AR300" s="17" t="s">
        <v>129</v>
      </c>
      <c r="AS300" s="17">
        <f t="shared" ca="1" si="23"/>
        <v>597</v>
      </c>
      <c r="AT300" s="5" t="s">
        <v>19</v>
      </c>
      <c r="AU300" s="5" t="s">
        <v>2121</v>
      </c>
      <c r="AV300" s="5" t="s">
        <v>2237</v>
      </c>
      <c r="AW300" s="5" t="s">
        <v>1647</v>
      </c>
      <c r="AX300" s="5" t="s">
        <v>1648</v>
      </c>
      <c r="AY300" s="5"/>
      <c r="AZ300" s="5"/>
      <c r="BA300" s="5"/>
      <c r="BB300" s="20" t="s">
        <v>2238</v>
      </c>
      <c r="BC300" s="138" t="s">
        <v>1907</v>
      </c>
    </row>
    <row r="301" spans="1:55" ht="15.75" customHeight="1" x14ac:dyDescent="0.3">
      <c r="A301" s="22">
        <v>274524</v>
      </c>
      <c r="B301" s="5" t="s">
        <v>60</v>
      </c>
      <c r="C301" s="5" t="s">
        <v>236</v>
      </c>
      <c r="D301" s="5" t="s">
        <v>123</v>
      </c>
      <c r="E301" s="5" t="s">
        <v>124</v>
      </c>
      <c r="F301" s="5" t="s">
        <v>47</v>
      </c>
      <c r="G301" s="5" t="s">
        <v>246</v>
      </c>
      <c r="H301" s="5" t="s">
        <v>221</v>
      </c>
      <c r="I301" s="5" t="s">
        <v>2239</v>
      </c>
      <c r="J301" s="5" t="s">
        <v>2240</v>
      </c>
      <c r="K301" s="5"/>
      <c r="L301" s="5">
        <v>12000</v>
      </c>
      <c r="M301" s="5">
        <v>101162952</v>
      </c>
      <c r="N301" s="10" t="s">
        <v>127</v>
      </c>
      <c r="O301" s="5" t="s">
        <v>2207</v>
      </c>
      <c r="P301" s="10">
        <v>45453</v>
      </c>
      <c r="Q301" s="10" t="s">
        <v>137</v>
      </c>
      <c r="R301" s="10"/>
      <c r="S301" s="10"/>
      <c r="T301" s="11"/>
      <c r="U301" s="12"/>
      <c r="V301" s="5" t="s">
        <v>2241</v>
      </c>
      <c r="W301" s="5"/>
      <c r="X301" s="10">
        <v>45449</v>
      </c>
      <c r="Y301" s="5">
        <f t="shared" si="20"/>
        <v>5</v>
      </c>
      <c r="Z301" s="10">
        <v>45482</v>
      </c>
      <c r="AA301" s="5">
        <f t="shared" si="21"/>
        <v>30</v>
      </c>
      <c r="AB301" s="5" t="s">
        <v>2242</v>
      </c>
      <c r="AC301" s="13">
        <v>7320</v>
      </c>
      <c r="AD301" s="10">
        <v>45491</v>
      </c>
      <c r="AE301" s="12">
        <f t="shared" si="22"/>
        <v>10</v>
      </c>
      <c r="AF301" s="12"/>
      <c r="AG301" s="14">
        <v>4400573868</v>
      </c>
      <c r="AH301" s="14"/>
      <c r="AI301" s="10">
        <v>45520</v>
      </c>
      <c r="AJ301" s="10">
        <v>45520</v>
      </c>
      <c r="AK301" s="10" t="str">
        <f t="shared" si="24"/>
        <v>EN TIEMPO</v>
      </c>
      <c r="AL301" s="5">
        <f t="shared" si="25"/>
        <v>30</v>
      </c>
      <c r="AM301" s="5" t="s">
        <v>2243</v>
      </c>
      <c r="AN301" s="5" t="s">
        <v>2244</v>
      </c>
      <c r="AO301" s="5" t="s">
        <v>2245</v>
      </c>
      <c r="AP301" s="10">
        <v>45530</v>
      </c>
      <c r="AQ301" s="5">
        <f t="shared" ca="1" si="26"/>
        <v>72</v>
      </c>
      <c r="AR301" s="31" t="s">
        <v>143</v>
      </c>
      <c r="AS301" s="31">
        <f t="shared" ca="1" si="23"/>
        <v>597</v>
      </c>
      <c r="AT301" s="5" t="s">
        <v>19</v>
      </c>
      <c r="AU301" s="5" t="s">
        <v>2246</v>
      </c>
      <c r="AV301" s="5" t="s">
        <v>2247</v>
      </c>
      <c r="AW301" s="5" t="s">
        <v>2248</v>
      </c>
      <c r="AX301" s="5" t="s">
        <v>1648</v>
      </c>
      <c r="AY301" s="5"/>
      <c r="AZ301" s="5"/>
      <c r="BA301" s="5"/>
      <c r="BB301" s="31" t="s">
        <v>1649</v>
      </c>
      <c r="BC301" s="138" t="s">
        <v>1650</v>
      </c>
    </row>
    <row r="302" spans="1:55" ht="15.75" customHeight="1" x14ac:dyDescent="0.3">
      <c r="A302" s="16">
        <v>274624</v>
      </c>
      <c r="B302" s="5" t="s">
        <v>60</v>
      </c>
      <c r="C302" s="5" t="s">
        <v>220</v>
      </c>
      <c r="D302" s="5" t="s">
        <v>123</v>
      </c>
      <c r="E302" s="5" t="s">
        <v>124</v>
      </c>
      <c r="F302" s="5" t="s">
        <v>36</v>
      </c>
      <c r="G302" s="5" t="s">
        <v>246</v>
      </c>
      <c r="H302" s="5" t="s">
        <v>526</v>
      </c>
      <c r="I302" s="5" t="s">
        <v>1092</v>
      </c>
      <c r="J302" s="5" t="s">
        <v>2249</v>
      </c>
      <c r="K302" s="5"/>
      <c r="L302" s="5">
        <v>10000</v>
      </c>
      <c r="M302" s="5">
        <v>101058435</v>
      </c>
      <c r="N302" s="10" t="s">
        <v>127</v>
      </c>
      <c r="O302" s="5" t="s">
        <v>2207</v>
      </c>
      <c r="P302" s="10">
        <v>45454</v>
      </c>
      <c r="Q302" s="10" t="s">
        <v>137</v>
      </c>
      <c r="R302" s="10"/>
      <c r="S302" s="10"/>
      <c r="T302" s="11"/>
      <c r="U302" s="12"/>
      <c r="V302" s="5" t="s">
        <v>2250</v>
      </c>
      <c r="W302" s="5"/>
      <c r="X302" s="10">
        <v>45449</v>
      </c>
      <c r="Y302" s="5">
        <f t="shared" si="20"/>
        <v>6</v>
      </c>
      <c r="Z302" s="10">
        <v>45463</v>
      </c>
      <c r="AA302" s="5">
        <f t="shared" si="21"/>
        <v>10</v>
      </c>
      <c r="AB302" s="5" t="s">
        <v>2251</v>
      </c>
      <c r="AC302" s="13">
        <v>3616.22</v>
      </c>
      <c r="AD302" s="10">
        <v>45467</v>
      </c>
      <c r="AE302" s="12">
        <f t="shared" si="22"/>
        <v>5</v>
      </c>
      <c r="AF302" s="12"/>
      <c r="AG302" s="14">
        <v>4400570297</v>
      </c>
      <c r="AH302" s="14"/>
      <c r="AI302" s="10">
        <v>45488</v>
      </c>
      <c r="AJ302" s="10">
        <v>45520</v>
      </c>
      <c r="AK302" s="10" t="str">
        <f t="shared" si="24"/>
        <v>DEMORA</v>
      </c>
      <c r="AL302" s="5">
        <f t="shared" si="25"/>
        <v>54</v>
      </c>
      <c r="AM302" s="5" t="s">
        <v>2252</v>
      </c>
      <c r="AN302" s="5" t="s">
        <v>2253</v>
      </c>
      <c r="AO302" s="5" t="s">
        <v>2254</v>
      </c>
      <c r="AP302" s="10">
        <v>45530</v>
      </c>
      <c r="AQ302" s="5">
        <f t="shared" ca="1" si="26"/>
        <v>72</v>
      </c>
      <c r="AR302" s="31" t="s">
        <v>143</v>
      </c>
      <c r="AS302" s="31">
        <f t="shared" ca="1" si="23"/>
        <v>597</v>
      </c>
      <c r="AT302" s="5" t="s">
        <v>20</v>
      </c>
      <c r="AU302" s="5" t="s">
        <v>2255</v>
      </c>
      <c r="AV302" s="5" t="s">
        <v>2247</v>
      </c>
      <c r="AW302" s="5" t="s">
        <v>1648</v>
      </c>
      <c r="AX302" s="5" t="s">
        <v>1648</v>
      </c>
      <c r="AY302" s="5"/>
      <c r="AZ302" s="5"/>
      <c r="BA302" s="5"/>
      <c r="BB302" s="31" t="s">
        <v>1649</v>
      </c>
      <c r="BC302" s="138" t="s">
        <v>1650</v>
      </c>
    </row>
    <row r="303" spans="1:55" ht="15.75" customHeight="1" x14ac:dyDescent="0.3">
      <c r="A303" s="22">
        <v>274724</v>
      </c>
      <c r="B303" s="5" t="s">
        <v>60</v>
      </c>
      <c r="C303" s="5" t="s">
        <v>236</v>
      </c>
      <c r="D303" s="5" t="s">
        <v>123</v>
      </c>
      <c r="E303" s="5" t="s">
        <v>124</v>
      </c>
      <c r="F303" s="5" t="s">
        <v>48</v>
      </c>
      <c r="G303" s="5" t="s">
        <v>246</v>
      </c>
      <c r="H303" s="5" t="s">
        <v>221</v>
      </c>
      <c r="I303" s="5" t="s">
        <v>803</v>
      </c>
      <c r="J303" s="5" t="s">
        <v>2256</v>
      </c>
      <c r="K303" s="5"/>
      <c r="L303" s="5">
        <v>12000</v>
      </c>
      <c r="M303" s="5">
        <v>101154096</v>
      </c>
      <c r="N303" s="10" t="s">
        <v>127</v>
      </c>
      <c r="O303" s="5" t="s">
        <v>2207</v>
      </c>
      <c r="P303" s="10">
        <v>45454</v>
      </c>
      <c r="Q303" s="10" t="s">
        <v>137</v>
      </c>
      <c r="R303" s="10"/>
      <c r="S303" s="10"/>
      <c r="T303" s="11"/>
      <c r="U303" s="12"/>
      <c r="V303" s="5" t="s">
        <v>2257</v>
      </c>
      <c r="W303" s="5"/>
      <c r="X303" s="10">
        <v>45449</v>
      </c>
      <c r="Y303" s="5">
        <f t="shared" si="20"/>
        <v>6</v>
      </c>
      <c r="Z303" s="10">
        <v>45463</v>
      </c>
      <c r="AA303" s="5">
        <f t="shared" si="21"/>
        <v>10</v>
      </c>
      <c r="AB303" s="5" t="s">
        <v>2258</v>
      </c>
      <c r="AC303" s="13">
        <v>7274.24</v>
      </c>
      <c r="AD303" s="10">
        <v>45467</v>
      </c>
      <c r="AE303" s="12">
        <f t="shared" si="22"/>
        <v>5</v>
      </c>
      <c r="AF303" s="12"/>
      <c r="AG303" s="14">
        <v>4400570300</v>
      </c>
      <c r="AH303" s="14"/>
      <c r="AI303" s="10">
        <v>45481</v>
      </c>
      <c r="AJ303" s="10">
        <v>45520</v>
      </c>
      <c r="AK303" s="10" t="str">
        <f t="shared" si="24"/>
        <v>DEMORA</v>
      </c>
      <c r="AL303" s="5">
        <f t="shared" si="25"/>
        <v>54</v>
      </c>
      <c r="AM303" s="5" t="s">
        <v>2259</v>
      </c>
      <c r="AN303" s="5" t="s">
        <v>2260</v>
      </c>
      <c r="AO303" s="5" t="s">
        <v>2261</v>
      </c>
      <c r="AP303" s="10">
        <v>45530</v>
      </c>
      <c r="AQ303" s="5">
        <f t="shared" ca="1" si="26"/>
        <v>72</v>
      </c>
      <c r="AR303" s="31" t="s">
        <v>143</v>
      </c>
      <c r="AS303" s="31">
        <f t="shared" ca="1" si="23"/>
        <v>597</v>
      </c>
      <c r="AT303" s="5" t="s">
        <v>19</v>
      </c>
      <c r="AU303" s="5" t="s">
        <v>1769</v>
      </c>
      <c r="AV303" s="5" t="s">
        <v>2247</v>
      </c>
      <c r="AW303" s="5" t="s">
        <v>2248</v>
      </c>
      <c r="AX303" s="5" t="s">
        <v>1648</v>
      </c>
      <c r="AY303" s="5"/>
      <c r="AZ303" s="5"/>
      <c r="BA303" s="5"/>
      <c r="BB303" s="31" t="s">
        <v>1649</v>
      </c>
      <c r="BC303" s="138" t="s">
        <v>1650</v>
      </c>
    </row>
    <row r="304" spans="1:55" ht="15" customHeight="1" x14ac:dyDescent="0.3">
      <c r="A304" s="22">
        <v>274824</v>
      </c>
      <c r="B304" s="5" t="s">
        <v>60</v>
      </c>
      <c r="C304" s="5" t="s">
        <v>2262</v>
      </c>
      <c r="D304" s="5" t="s">
        <v>123</v>
      </c>
      <c r="E304" s="5" t="s">
        <v>1611</v>
      </c>
      <c r="F304" s="5" t="s">
        <v>45</v>
      </c>
      <c r="G304" s="5"/>
      <c r="H304" s="5" t="s">
        <v>1511</v>
      </c>
      <c r="I304" s="5" t="s">
        <v>2263</v>
      </c>
      <c r="J304" s="5" t="s">
        <v>2264</v>
      </c>
      <c r="K304" s="5"/>
      <c r="L304" s="5"/>
      <c r="M304" s="5">
        <v>200858092</v>
      </c>
      <c r="N304" s="10" t="s">
        <v>127</v>
      </c>
      <c r="O304" s="5" t="s">
        <v>2207</v>
      </c>
      <c r="P304" s="10">
        <v>45454</v>
      </c>
      <c r="Q304" s="10" t="s">
        <v>137</v>
      </c>
      <c r="R304" s="10"/>
      <c r="S304" s="10"/>
      <c r="T304" s="11"/>
      <c r="U304" s="12"/>
      <c r="V304" s="5" t="s">
        <v>2265</v>
      </c>
      <c r="W304" s="5"/>
      <c r="X304" s="10">
        <v>45449</v>
      </c>
      <c r="Y304" s="5">
        <f t="shared" si="20"/>
        <v>6</v>
      </c>
      <c r="Z304" s="10">
        <v>45463</v>
      </c>
      <c r="AA304" s="5">
        <f t="shared" si="21"/>
        <v>10</v>
      </c>
      <c r="AB304" s="5" t="s">
        <v>2266</v>
      </c>
      <c r="AC304" s="13">
        <v>4109</v>
      </c>
      <c r="AD304" s="10">
        <v>45467</v>
      </c>
      <c r="AE304" s="12">
        <f t="shared" si="22"/>
        <v>5</v>
      </c>
      <c r="AF304" s="12"/>
      <c r="AG304" s="14">
        <v>4400570295</v>
      </c>
      <c r="AH304" s="14" t="s">
        <v>833</v>
      </c>
      <c r="AI304" s="10">
        <v>45488</v>
      </c>
      <c r="AJ304" s="10">
        <v>45476</v>
      </c>
      <c r="AK304" s="10" t="str">
        <f t="shared" si="24"/>
        <v>EN TIEMPO</v>
      </c>
      <c r="AL304" s="5">
        <f t="shared" si="25"/>
        <v>10</v>
      </c>
      <c r="AM304" s="5" t="s">
        <v>2267</v>
      </c>
      <c r="AN304" s="5" t="s">
        <v>2268</v>
      </c>
      <c r="AO304" s="5" t="s">
        <v>2269</v>
      </c>
      <c r="AP304" s="10">
        <v>45674</v>
      </c>
      <c r="AQ304" s="5">
        <f t="shared" ca="1" si="26"/>
        <v>28</v>
      </c>
      <c r="AR304" s="17" t="s">
        <v>143</v>
      </c>
      <c r="AS304" s="17">
        <f t="shared" ca="1" si="23"/>
        <v>597</v>
      </c>
      <c r="AT304" s="5"/>
      <c r="AU304" s="5"/>
      <c r="AV304" s="5"/>
      <c r="AW304" s="5"/>
      <c r="AX304" s="5"/>
      <c r="AY304" s="5"/>
      <c r="AZ304" s="5"/>
      <c r="BA304" s="5"/>
      <c r="BB304" s="5"/>
      <c r="BC304" s="138"/>
    </row>
    <row r="305" spans="1:55" ht="15" customHeight="1" x14ac:dyDescent="0.3">
      <c r="A305" s="16">
        <v>274924</v>
      </c>
      <c r="B305" s="5" t="s">
        <v>59</v>
      </c>
      <c r="C305" s="5" t="s">
        <v>122</v>
      </c>
      <c r="D305" s="5" t="s">
        <v>123</v>
      </c>
      <c r="E305" s="5" t="s">
        <v>124</v>
      </c>
      <c r="F305" s="5" t="s">
        <v>36</v>
      </c>
      <c r="G305" s="5"/>
      <c r="H305" s="5" t="s">
        <v>1151</v>
      </c>
      <c r="I305" s="5">
        <v>1412914</v>
      </c>
      <c r="J305" s="5" t="s">
        <v>2270</v>
      </c>
      <c r="K305" s="5">
        <v>12877</v>
      </c>
      <c r="L305" s="5">
        <v>15000</v>
      </c>
      <c r="M305" s="5" t="s">
        <v>2271</v>
      </c>
      <c r="N305" s="10" t="s">
        <v>127</v>
      </c>
      <c r="O305" s="5" t="s">
        <v>2272</v>
      </c>
      <c r="P305" s="10">
        <v>45457</v>
      </c>
      <c r="Q305" s="10" t="s">
        <v>137</v>
      </c>
      <c r="R305" s="10"/>
      <c r="S305" s="10"/>
      <c r="T305" s="11"/>
      <c r="U305" s="12"/>
      <c r="V305" s="5">
        <v>274924</v>
      </c>
      <c r="W305" s="5"/>
      <c r="X305" s="10">
        <v>45453</v>
      </c>
      <c r="Y305" s="5">
        <f t="shared" si="20"/>
        <v>5</v>
      </c>
      <c r="Z305" s="10">
        <v>45463</v>
      </c>
      <c r="AA305" s="5">
        <f t="shared" si="21"/>
        <v>7</v>
      </c>
      <c r="AB305" s="5" t="s">
        <v>2273</v>
      </c>
      <c r="AC305" s="13">
        <v>3488.71</v>
      </c>
      <c r="AD305" s="10">
        <v>45484</v>
      </c>
      <c r="AE305" s="12">
        <f t="shared" si="22"/>
        <v>22</v>
      </c>
      <c r="AF305" s="12"/>
      <c r="AG305" s="14">
        <v>4500509203</v>
      </c>
      <c r="AH305" s="14"/>
      <c r="AI305" s="10">
        <v>45513</v>
      </c>
      <c r="AJ305" s="10">
        <v>45509</v>
      </c>
      <c r="AK305" s="10" t="str">
        <f t="shared" si="24"/>
        <v>EN TIEMPO</v>
      </c>
      <c r="AL305" s="5">
        <f t="shared" si="25"/>
        <v>26</v>
      </c>
      <c r="AM305" s="5" t="s">
        <v>2274</v>
      </c>
      <c r="AN305" s="5" t="s">
        <v>2275</v>
      </c>
      <c r="AO305" s="5"/>
      <c r="AP305" s="10"/>
      <c r="AQ305" s="5">
        <f t="shared" ca="1" si="26"/>
        <v>57</v>
      </c>
      <c r="AR305" s="17" t="s">
        <v>143</v>
      </c>
      <c r="AS305" s="17">
        <f t="shared" ca="1" si="23"/>
        <v>593</v>
      </c>
      <c r="AT305" s="5" t="s">
        <v>20</v>
      </c>
      <c r="AU305" s="5" t="s">
        <v>2276</v>
      </c>
      <c r="AV305" s="5" t="s">
        <v>2277</v>
      </c>
      <c r="AW305" s="5" t="s">
        <v>1647</v>
      </c>
      <c r="AX305" s="5" t="s">
        <v>1648</v>
      </c>
      <c r="AY305" s="5"/>
      <c r="AZ305" s="5"/>
      <c r="BA305" s="5"/>
      <c r="BB305" s="31" t="s">
        <v>1649</v>
      </c>
      <c r="BC305" s="138" t="s">
        <v>1650</v>
      </c>
    </row>
    <row r="306" spans="1:55" ht="15" customHeight="1" x14ac:dyDescent="0.3">
      <c r="A306" s="16">
        <v>275024</v>
      </c>
      <c r="B306" s="5" t="s">
        <v>59</v>
      </c>
      <c r="C306" s="5" t="s">
        <v>2278</v>
      </c>
      <c r="D306" s="5" t="s">
        <v>123</v>
      </c>
      <c r="E306" s="5" t="s">
        <v>124</v>
      </c>
      <c r="F306" s="5" t="s">
        <v>395</v>
      </c>
      <c r="G306" s="5" t="s">
        <v>210</v>
      </c>
      <c r="H306" s="5" t="s">
        <v>396</v>
      </c>
      <c r="I306" s="5">
        <v>4164018</v>
      </c>
      <c r="J306" s="5" t="s">
        <v>2279</v>
      </c>
      <c r="K306" s="5">
        <v>13795</v>
      </c>
      <c r="L306" s="5">
        <v>12000</v>
      </c>
      <c r="M306" s="5" t="s">
        <v>2280</v>
      </c>
      <c r="N306" s="10" t="s">
        <v>127</v>
      </c>
      <c r="O306" s="5" t="s">
        <v>2272</v>
      </c>
      <c r="P306" s="10">
        <v>45460</v>
      </c>
      <c r="Q306" s="10" t="s">
        <v>137</v>
      </c>
      <c r="S306" s="10"/>
      <c r="T306" s="11"/>
      <c r="U306" s="12"/>
      <c r="V306" s="5" t="s">
        <v>2281</v>
      </c>
      <c r="W306" s="5"/>
      <c r="X306" s="10">
        <v>45453</v>
      </c>
      <c r="Y306" s="5">
        <f t="shared" si="20"/>
        <v>8</v>
      </c>
      <c r="Z306" s="10">
        <v>45463</v>
      </c>
      <c r="AA306" s="5">
        <f t="shared" si="21"/>
        <v>4</v>
      </c>
      <c r="AB306" s="5" t="s">
        <v>2282</v>
      </c>
      <c r="AC306" s="13">
        <v>10180.280000000001</v>
      </c>
      <c r="AD306" s="10">
        <v>45484</v>
      </c>
      <c r="AE306" s="12">
        <f t="shared" si="22"/>
        <v>22</v>
      </c>
      <c r="AF306" s="12"/>
      <c r="AG306" s="14">
        <v>4500509205</v>
      </c>
      <c r="AH306" s="14"/>
      <c r="AI306" s="10">
        <v>45511</v>
      </c>
      <c r="AJ306" s="10">
        <v>45509</v>
      </c>
      <c r="AK306" s="10" t="str">
        <f t="shared" si="24"/>
        <v>EN TIEMPO</v>
      </c>
      <c r="AL306" s="5">
        <f t="shared" si="25"/>
        <v>26</v>
      </c>
      <c r="AM306" s="5" t="s">
        <v>2283</v>
      </c>
      <c r="AN306" s="5" t="s">
        <v>2284</v>
      </c>
      <c r="AO306" s="5"/>
      <c r="AP306" s="10"/>
      <c r="AQ306" s="5">
        <f t="shared" ca="1" si="26"/>
        <v>57</v>
      </c>
      <c r="AR306" s="17" t="s">
        <v>143</v>
      </c>
      <c r="AS306" s="17">
        <f t="shared" ca="1" si="23"/>
        <v>593</v>
      </c>
      <c r="AT306" s="5" t="s">
        <v>19</v>
      </c>
      <c r="AU306" s="5" t="s">
        <v>1769</v>
      </c>
      <c r="AV306" s="5" t="s">
        <v>2247</v>
      </c>
      <c r="AW306" s="5" t="s">
        <v>1648</v>
      </c>
      <c r="AX306" s="5" t="s">
        <v>1648</v>
      </c>
      <c r="AY306" s="5"/>
      <c r="AZ306" s="5"/>
      <c r="BA306" s="5"/>
      <c r="BB306" s="32" t="s">
        <v>2285</v>
      </c>
      <c r="BC306" s="138" t="s">
        <v>1907</v>
      </c>
    </row>
    <row r="307" spans="1:55" ht="15" customHeight="1" x14ac:dyDescent="0.3">
      <c r="A307" s="137">
        <v>275124</v>
      </c>
      <c r="B307" s="5" t="s">
        <v>60</v>
      </c>
      <c r="C307" s="5" t="s">
        <v>9</v>
      </c>
      <c r="D307" s="5" t="s">
        <v>123</v>
      </c>
      <c r="E307" s="5" t="s">
        <v>189</v>
      </c>
      <c r="F307" s="5" t="s">
        <v>1</v>
      </c>
      <c r="G307" s="5" t="s">
        <v>210</v>
      </c>
      <c r="H307" s="5" t="s">
        <v>310</v>
      </c>
      <c r="I307" s="5" t="s">
        <v>2286</v>
      </c>
      <c r="J307" s="5" t="s">
        <v>2287</v>
      </c>
      <c r="K307" s="5"/>
      <c r="L307" s="5">
        <v>22000</v>
      </c>
      <c r="M307" s="5">
        <v>101147667</v>
      </c>
      <c r="N307" s="10" t="s">
        <v>127</v>
      </c>
      <c r="O307" s="5" t="s">
        <v>2288</v>
      </c>
      <c r="P307" s="10">
        <v>45460</v>
      </c>
      <c r="Q307" s="10" t="s">
        <v>137</v>
      </c>
      <c r="R307" s="10"/>
      <c r="S307" s="10"/>
      <c r="T307" s="11"/>
      <c r="U307" s="12"/>
      <c r="V307" s="5" t="s">
        <v>2289</v>
      </c>
      <c r="W307" s="5"/>
      <c r="X307" s="10">
        <v>45456</v>
      </c>
      <c r="Y307" s="5">
        <f t="shared" si="20"/>
        <v>5</v>
      </c>
      <c r="Z307" s="10">
        <v>45484</v>
      </c>
      <c r="AA307" s="5">
        <f t="shared" si="21"/>
        <v>25</v>
      </c>
      <c r="AB307" s="5" t="s">
        <v>2290</v>
      </c>
      <c r="AC307" s="13">
        <v>49050</v>
      </c>
      <c r="AD307" s="10">
        <v>45485</v>
      </c>
      <c r="AE307" s="12">
        <f t="shared" si="22"/>
        <v>2</v>
      </c>
      <c r="AF307" s="12"/>
      <c r="AG307" s="14">
        <v>4400571299</v>
      </c>
      <c r="AH307" s="14"/>
      <c r="AI307" s="10">
        <v>45516</v>
      </c>
      <c r="AJ307" s="10">
        <v>45516</v>
      </c>
      <c r="AK307" s="10" t="str">
        <f t="shared" si="24"/>
        <v>EN TIEMPO</v>
      </c>
      <c r="AL307" s="5">
        <f t="shared" si="25"/>
        <v>32</v>
      </c>
      <c r="AM307" s="5" t="s">
        <v>2291</v>
      </c>
      <c r="AN307" s="5" t="s">
        <v>2292</v>
      </c>
      <c r="AO307" s="5" t="s">
        <v>2293</v>
      </c>
      <c r="AP307" s="10">
        <v>45523</v>
      </c>
      <c r="AQ307" s="5">
        <f t="shared" ca="1" si="26"/>
        <v>61</v>
      </c>
      <c r="AR307" s="17" t="s">
        <v>143</v>
      </c>
      <c r="AS307" s="17">
        <f t="shared" ca="1" si="23"/>
        <v>590</v>
      </c>
      <c r="AT307" s="5" t="s">
        <v>19</v>
      </c>
      <c r="AU307" s="5"/>
      <c r="AV307" s="5"/>
      <c r="AW307" s="5"/>
      <c r="AX307" s="5"/>
      <c r="AY307" s="5"/>
      <c r="AZ307" s="5"/>
      <c r="BA307" s="5" t="s">
        <v>2294</v>
      </c>
      <c r="BB307" s="32" t="s">
        <v>2295</v>
      </c>
      <c r="BC307" s="138" t="s">
        <v>1907</v>
      </c>
    </row>
    <row r="308" spans="1:55" ht="15" customHeight="1" x14ac:dyDescent="0.3">
      <c r="A308" s="137">
        <v>275224</v>
      </c>
      <c r="B308" s="5" t="s">
        <v>60</v>
      </c>
      <c r="C308" s="5" t="s">
        <v>7</v>
      </c>
      <c r="D308" s="5" t="s">
        <v>123</v>
      </c>
      <c r="E308" s="5" t="s">
        <v>189</v>
      </c>
      <c r="F308" s="5" t="s">
        <v>1</v>
      </c>
      <c r="G308" s="5" t="s">
        <v>210</v>
      </c>
      <c r="H308" s="5" t="s">
        <v>310</v>
      </c>
      <c r="I308" s="5" t="s">
        <v>2296</v>
      </c>
      <c r="J308" s="5" t="s">
        <v>2287</v>
      </c>
      <c r="K308" s="5"/>
      <c r="L308" s="5">
        <v>22000</v>
      </c>
      <c r="M308" s="5">
        <v>101147668</v>
      </c>
      <c r="N308" s="5" t="s">
        <v>127</v>
      </c>
      <c r="O308" s="10" t="s">
        <v>2288</v>
      </c>
      <c r="P308" s="10">
        <v>45460</v>
      </c>
      <c r="Q308" s="10" t="s">
        <v>137</v>
      </c>
      <c r="R308" s="10"/>
      <c r="S308" s="10"/>
      <c r="T308" s="11"/>
      <c r="U308" s="12"/>
      <c r="V308" s="5" t="s">
        <v>2297</v>
      </c>
      <c r="W308" s="5"/>
      <c r="X308" s="10">
        <v>45456</v>
      </c>
      <c r="Y308" s="5">
        <f t="shared" si="20"/>
        <v>5</v>
      </c>
      <c r="Z308" s="10">
        <v>45484</v>
      </c>
      <c r="AA308" s="5">
        <f t="shared" si="21"/>
        <v>25</v>
      </c>
      <c r="AB308" s="10" t="s">
        <v>2298</v>
      </c>
      <c r="AC308" s="13">
        <v>11404.18</v>
      </c>
      <c r="AD308" s="10">
        <v>45485</v>
      </c>
      <c r="AE308" s="12">
        <f t="shared" si="22"/>
        <v>2</v>
      </c>
      <c r="AF308" s="12"/>
      <c r="AG308" s="14">
        <v>4400571301</v>
      </c>
      <c r="AH308" s="14"/>
      <c r="AI308" s="10">
        <v>45516</v>
      </c>
      <c r="AJ308" s="10">
        <v>45516</v>
      </c>
      <c r="AK308" s="10" t="str">
        <f t="shared" si="24"/>
        <v>EN TIEMPO</v>
      </c>
      <c r="AL308" s="5">
        <f t="shared" si="25"/>
        <v>32</v>
      </c>
      <c r="AM308" s="5" t="s">
        <v>2299</v>
      </c>
      <c r="AN308" s="5" t="s">
        <v>2300</v>
      </c>
      <c r="AO308" s="5" t="s">
        <v>2301</v>
      </c>
      <c r="AP308" s="10">
        <v>45523</v>
      </c>
      <c r="AQ308" s="5">
        <f t="shared" ca="1" si="26"/>
        <v>61</v>
      </c>
      <c r="AR308" s="31" t="s">
        <v>143</v>
      </c>
      <c r="AS308" s="31">
        <f t="shared" ca="1" si="23"/>
        <v>590</v>
      </c>
      <c r="AT308" s="5" t="s">
        <v>19</v>
      </c>
      <c r="AU308" s="5" t="s">
        <v>67</v>
      </c>
      <c r="AV308" s="5" t="s">
        <v>2302</v>
      </c>
      <c r="AW308" s="5" t="s">
        <v>1648</v>
      </c>
      <c r="AX308" s="5" t="s">
        <v>1648</v>
      </c>
      <c r="AY308" s="5"/>
      <c r="AZ308" s="5"/>
      <c r="BA308" s="5"/>
      <c r="BB308" s="31" t="s">
        <v>1649</v>
      </c>
      <c r="BC308" s="138" t="s">
        <v>1650</v>
      </c>
    </row>
    <row r="309" spans="1:55" ht="15" customHeight="1" x14ac:dyDescent="0.3">
      <c r="A309" s="137">
        <v>275324</v>
      </c>
      <c r="B309" s="5" t="s">
        <v>60</v>
      </c>
      <c r="C309" s="5" t="s">
        <v>8</v>
      </c>
      <c r="D309" s="5" t="s">
        <v>123</v>
      </c>
      <c r="E309" s="5" t="s">
        <v>189</v>
      </c>
      <c r="F309" s="120" t="s">
        <v>44</v>
      </c>
      <c r="G309" s="5" t="s">
        <v>246</v>
      </c>
      <c r="H309" s="5" t="s">
        <v>2303</v>
      </c>
      <c r="I309" s="5" t="s">
        <v>2304</v>
      </c>
      <c r="J309" s="5" t="s">
        <v>2305</v>
      </c>
      <c r="K309" s="5" t="s">
        <v>125</v>
      </c>
      <c r="L309" s="5">
        <v>30000</v>
      </c>
      <c r="M309" s="5">
        <v>100965721</v>
      </c>
      <c r="N309" s="10" t="s">
        <v>127</v>
      </c>
      <c r="O309" s="5" t="s">
        <v>2288</v>
      </c>
      <c r="P309" s="10">
        <v>45460</v>
      </c>
      <c r="Q309" s="10" t="s">
        <v>137</v>
      </c>
      <c r="R309" s="10"/>
      <c r="S309" s="10"/>
      <c r="T309" s="11"/>
      <c r="U309" s="12"/>
      <c r="V309" s="5" t="s">
        <v>2306</v>
      </c>
      <c r="W309" s="5"/>
      <c r="X309" s="10">
        <v>45456</v>
      </c>
      <c r="Y309" s="5">
        <f t="shared" si="20"/>
        <v>5</v>
      </c>
      <c r="Z309" s="10">
        <v>45467</v>
      </c>
      <c r="AA309" s="5">
        <f t="shared" si="21"/>
        <v>8</v>
      </c>
      <c r="AB309" s="5" t="s">
        <v>2307</v>
      </c>
      <c r="AC309" s="13">
        <v>17622.52</v>
      </c>
      <c r="AD309" s="10">
        <v>45474</v>
      </c>
      <c r="AE309" s="12">
        <f t="shared" si="22"/>
        <v>8</v>
      </c>
      <c r="AF309" s="12"/>
      <c r="AG309" s="14">
        <v>4400570847</v>
      </c>
      <c r="AH309" s="14"/>
      <c r="AI309" s="10">
        <v>45478</v>
      </c>
      <c r="AJ309" s="10">
        <v>45504</v>
      </c>
      <c r="AK309" s="10" t="str">
        <f t="shared" si="24"/>
        <v>DEMORA</v>
      </c>
      <c r="AL309" s="5">
        <f t="shared" si="25"/>
        <v>31</v>
      </c>
      <c r="AM309" s="5" t="s">
        <v>2308</v>
      </c>
      <c r="AN309" s="5" t="s">
        <v>2309</v>
      </c>
      <c r="AO309" s="5" t="s">
        <v>2310</v>
      </c>
      <c r="AP309" s="10">
        <v>45530</v>
      </c>
      <c r="AQ309" s="5">
        <f t="shared" ca="1" si="26"/>
        <v>49</v>
      </c>
      <c r="AR309" s="5" t="s">
        <v>143</v>
      </c>
      <c r="AS309" s="5">
        <f t="shared" ca="1" si="23"/>
        <v>590</v>
      </c>
      <c r="AT309" s="5" t="s">
        <v>19</v>
      </c>
      <c r="AU309" s="5" t="s">
        <v>1769</v>
      </c>
      <c r="AV309" s="5" t="s">
        <v>2247</v>
      </c>
      <c r="AW309" s="5" t="s">
        <v>1648</v>
      </c>
      <c r="AX309" s="5" t="s">
        <v>1648</v>
      </c>
      <c r="AY309" s="5"/>
      <c r="AZ309" s="5"/>
      <c r="BA309" s="5"/>
      <c r="BB309" s="32" t="s">
        <v>2311</v>
      </c>
      <c r="BC309" s="138" t="s">
        <v>1907</v>
      </c>
    </row>
    <row r="310" spans="1:55" ht="15.75" customHeight="1" x14ac:dyDescent="0.3">
      <c r="A310" s="16">
        <v>275424</v>
      </c>
      <c r="B310" s="17" t="s">
        <v>60</v>
      </c>
      <c r="C310" s="17" t="s">
        <v>273</v>
      </c>
      <c r="D310" s="5" t="s">
        <v>123</v>
      </c>
      <c r="E310" s="5" t="s">
        <v>189</v>
      </c>
      <c r="F310" s="5" t="s">
        <v>1</v>
      </c>
      <c r="G310" s="5" t="s">
        <v>246</v>
      </c>
      <c r="H310" s="5" t="s">
        <v>854</v>
      </c>
      <c r="I310" s="5" t="s">
        <v>294</v>
      </c>
      <c r="J310" s="5" t="s">
        <v>2312</v>
      </c>
      <c r="K310" s="5"/>
      <c r="L310" s="5">
        <v>30000</v>
      </c>
      <c r="M310" s="5">
        <v>100984565</v>
      </c>
      <c r="N310" s="10" t="s">
        <v>127</v>
      </c>
      <c r="O310" s="5" t="s">
        <v>2288</v>
      </c>
      <c r="P310" s="10">
        <v>45460</v>
      </c>
      <c r="Q310" s="10" t="s">
        <v>137</v>
      </c>
      <c r="R310" s="10"/>
      <c r="S310" s="10"/>
      <c r="T310" s="11"/>
      <c r="U310" s="12"/>
      <c r="V310" s="5" t="s">
        <v>2313</v>
      </c>
      <c r="W310" s="5"/>
      <c r="X310" s="10">
        <v>45456</v>
      </c>
      <c r="Y310" s="5">
        <f t="shared" si="20"/>
        <v>5</v>
      </c>
      <c r="Z310" s="10">
        <v>45467</v>
      </c>
      <c r="AA310" s="5">
        <f t="shared" si="21"/>
        <v>8</v>
      </c>
      <c r="AB310" s="5" t="s">
        <v>2314</v>
      </c>
      <c r="AC310" s="13">
        <v>20282.63</v>
      </c>
      <c r="AD310" s="10">
        <v>45474</v>
      </c>
      <c r="AE310" s="12">
        <f t="shared" si="22"/>
        <v>8</v>
      </c>
      <c r="AF310" s="12"/>
      <c r="AG310" s="14">
        <v>4400570845</v>
      </c>
      <c r="AH310" s="14"/>
      <c r="AI310" s="10">
        <v>45548</v>
      </c>
      <c r="AJ310" s="10">
        <v>45566</v>
      </c>
      <c r="AK310" s="10" t="str">
        <f t="shared" si="24"/>
        <v>DEMORA</v>
      </c>
      <c r="AL310" s="5">
        <f t="shared" si="25"/>
        <v>93</v>
      </c>
      <c r="AM310" s="5" t="s">
        <v>2315</v>
      </c>
      <c r="AN310" s="5" t="s">
        <v>2316</v>
      </c>
      <c r="AO310" s="5" t="s">
        <v>2317</v>
      </c>
      <c r="AP310" s="10">
        <v>45569</v>
      </c>
      <c r="AQ310" s="5">
        <f t="shared" ca="1" si="26"/>
        <v>111</v>
      </c>
      <c r="AR310" s="31" t="s">
        <v>143</v>
      </c>
      <c r="AS310" s="31">
        <f t="shared" ca="1" si="23"/>
        <v>590</v>
      </c>
      <c r="AT310" s="5" t="s">
        <v>19</v>
      </c>
      <c r="AU310" s="5" t="s">
        <v>1769</v>
      </c>
      <c r="AV310" s="5" t="s">
        <v>2247</v>
      </c>
      <c r="AW310" s="5" t="s">
        <v>1648</v>
      </c>
      <c r="AX310" s="5" t="s">
        <v>1648</v>
      </c>
      <c r="AY310" s="5" t="s">
        <v>1860</v>
      </c>
      <c r="AZ310" s="5" t="s">
        <v>1860</v>
      </c>
      <c r="BA310" s="5"/>
      <c r="BB310" s="17"/>
      <c r="BC310" s="138" t="s">
        <v>1650</v>
      </c>
    </row>
    <row r="311" spans="1:55" ht="15.75" customHeight="1" x14ac:dyDescent="0.3">
      <c r="A311" s="137">
        <v>275524</v>
      </c>
      <c r="B311" s="5" t="s">
        <v>60</v>
      </c>
      <c r="C311" s="5" t="s">
        <v>220</v>
      </c>
      <c r="D311" s="5" t="s">
        <v>123</v>
      </c>
      <c r="E311" s="5" t="s">
        <v>124</v>
      </c>
      <c r="F311" s="5" t="s">
        <v>48</v>
      </c>
      <c r="G311" s="5" t="s">
        <v>246</v>
      </c>
      <c r="H311" s="5" t="s">
        <v>221</v>
      </c>
      <c r="I311" s="5">
        <v>5218423</v>
      </c>
      <c r="J311" s="5" t="s">
        <v>2318</v>
      </c>
      <c r="K311" s="5"/>
      <c r="L311" s="5">
        <v>12000</v>
      </c>
      <c r="M311" s="5">
        <v>101125895</v>
      </c>
      <c r="N311" s="10" t="s">
        <v>127</v>
      </c>
      <c r="O311" s="5" t="s">
        <v>2319</v>
      </c>
      <c r="P311" s="10">
        <v>45460</v>
      </c>
      <c r="Q311" s="10" t="s">
        <v>137</v>
      </c>
      <c r="R311" s="10"/>
      <c r="S311" s="10"/>
      <c r="T311" s="11"/>
      <c r="U311" s="12"/>
      <c r="V311" s="5" t="s">
        <v>2320</v>
      </c>
      <c r="W311" s="5"/>
      <c r="X311" s="10">
        <v>45451</v>
      </c>
      <c r="Y311" s="5">
        <f t="shared" si="20"/>
        <v>10</v>
      </c>
      <c r="Z311" s="10">
        <v>45467</v>
      </c>
      <c r="AA311" s="5">
        <f t="shared" si="21"/>
        <v>8</v>
      </c>
      <c r="AB311" s="5" t="s">
        <v>2321</v>
      </c>
      <c r="AC311" s="13">
        <v>4633.0200000000004</v>
      </c>
      <c r="AD311" s="10">
        <v>45468</v>
      </c>
      <c r="AE311" s="12">
        <f t="shared" si="22"/>
        <v>2</v>
      </c>
      <c r="AF311" s="12"/>
      <c r="AG311" s="14">
        <v>4400571292</v>
      </c>
      <c r="AH311" s="14"/>
      <c r="AI311" s="10">
        <v>45516</v>
      </c>
      <c r="AJ311" s="10">
        <v>45516</v>
      </c>
      <c r="AK311" s="10" t="str">
        <f t="shared" si="24"/>
        <v>EN TIEMPO</v>
      </c>
      <c r="AL311" s="5">
        <f t="shared" si="25"/>
        <v>49</v>
      </c>
      <c r="AM311" s="5" t="s">
        <v>2322</v>
      </c>
      <c r="AN311" s="5" t="s">
        <v>2323</v>
      </c>
      <c r="AO311" s="5" t="s">
        <v>2324</v>
      </c>
      <c r="AP311" s="10">
        <v>45530</v>
      </c>
      <c r="AQ311" s="5">
        <f t="shared" ca="1" si="26"/>
        <v>66</v>
      </c>
      <c r="AR311" s="31" t="s">
        <v>143</v>
      </c>
      <c r="AS311" s="31">
        <f t="shared" ca="1" si="23"/>
        <v>595</v>
      </c>
      <c r="AT311" s="5" t="s">
        <v>19</v>
      </c>
      <c r="AU311" s="5" t="s">
        <v>1769</v>
      </c>
      <c r="AV311" s="5" t="s">
        <v>2247</v>
      </c>
      <c r="AW311" s="5" t="s">
        <v>1648</v>
      </c>
      <c r="AX311" s="5" t="s">
        <v>1648</v>
      </c>
      <c r="AY311" s="5"/>
      <c r="AZ311" s="5"/>
      <c r="BA311" s="5"/>
      <c r="BB311" s="31" t="s">
        <v>1649</v>
      </c>
      <c r="BC311" s="138" t="s">
        <v>1650</v>
      </c>
    </row>
    <row r="312" spans="1:55" ht="15.75" customHeight="1" x14ac:dyDescent="0.3">
      <c r="A312" s="137">
        <v>275624</v>
      </c>
      <c r="B312" s="5" t="s">
        <v>60</v>
      </c>
      <c r="C312" s="5" t="s">
        <v>254</v>
      </c>
      <c r="D312" s="5" t="s">
        <v>123</v>
      </c>
      <c r="E312" s="5" t="s">
        <v>124</v>
      </c>
      <c r="F312" s="5" t="s">
        <v>36</v>
      </c>
      <c r="G312" s="5" t="s">
        <v>210</v>
      </c>
      <c r="H312" s="5" t="s">
        <v>960</v>
      </c>
      <c r="I312" s="5" t="s">
        <v>256</v>
      </c>
      <c r="J312" s="5" t="s">
        <v>2325</v>
      </c>
      <c r="K312" s="5"/>
      <c r="L312" s="5">
        <v>8000</v>
      </c>
      <c r="M312" s="5">
        <v>101074773</v>
      </c>
      <c r="N312" s="10" t="s">
        <v>127</v>
      </c>
      <c r="O312" s="5" t="s">
        <v>2319</v>
      </c>
      <c r="P312" s="10">
        <v>45460</v>
      </c>
      <c r="Q312" s="10" t="s">
        <v>137</v>
      </c>
      <c r="R312" s="10"/>
      <c r="S312" s="10"/>
      <c r="T312" s="11"/>
      <c r="U312" s="12"/>
      <c r="V312" s="5" t="s">
        <v>2326</v>
      </c>
      <c r="W312" s="5"/>
      <c r="X312" s="10">
        <v>45451</v>
      </c>
      <c r="Y312" s="5">
        <f t="shared" si="20"/>
        <v>10</v>
      </c>
      <c r="Z312" s="10">
        <v>45468</v>
      </c>
      <c r="AA312" s="5">
        <f t="shared" si="21"/>
        <v>9</v>
      </c>
      <c r="AB312" s="5" t="s">
        <v>2327</v>
      </c>
      <c r="AC312" s="13">
        <v>2212.7600000000002</v>
      </c>
      <c r="AD312" s="10">
        <v>45468</v>
      </c>
      <c r="AE312" s="12">
        <f t="shared" si="22"/>
        <v>1</v>
      </c>
      <c r="AF312" s="12"/>
      <c r="AG312" s="14">
        <v>4400571295</v>
      </c>
      <c r="AH312" s="14"/>
      <c r="AI312" s="10">
        <v>45520</v>
      </c>
      <c r="AJ312" s="10">
        <v>45521</v>
      </c>
      <c r="AK312" s="10" t="str">
        <f t="shared" si="24"/>
        <v>DEMORA</v>
      </c>
      <c r="AL312" s="5">
        <f t="shared" si="25"/>
        <v>54</v>
      </c>
      <c r="AM312" s="5" t="s">
        <v>2328</v>
      </c>
      <c r="AN312" s="5" t="s">
        <v>2329</v>
      </c>
      <c r="AO312" s="5" t="s">
        <v>2330</v>
      </c>
      <c r="AP312" s="10">
        <v>45533</v>
      </c>
      <c r="AQ312" s="5">
        <f t="shared" ca="1" si="26"/>
        <v>71</v>
      </c>
      <c r="AR312" s="31" t="s">
        <v>143</v>
      </c>
      <c r="AS312" s="31">
        <f t="shared" ca="1" si="23"/>
        <v>595</v>
      </c>
      <c r="AT312" s="5" t="s">
        <v>20</v>
      </c>
      <c r="AU312" s="5" t="s">
        <v>1769</v>
      </c>
      <c r="AV312" s="5" t="s">
        <v>2331</v>
      </c>
      <c r="AW312" s="5" t="s">
        <v>1648</v>
      </c>
      <c r="AX312" s="5" t="s">
        <v>1648</v>
      </c>
      <c r="AY312" s="5"/>
      <c r="AZ312" s="5"/>
      <c r="BA312" s="5"/>
      <c r="BB312" s="31" t="s">
        <v>1649</v>
      </c>
      <c r="BC312" s="138" t="s">
        <v>1650</v>
      </c>
    </row>
    <row r="313" spans="1:55" ht="15.75" customHeight="1" x14ac:dyDescent="0.3">
      <c r="A313" s="137">
        <v>275724</v>
      </c>
      <c r="B313" s="5" t="s">
        <v>60</v>
      </c>
      <c r="C313" s="5" t="s">
        <v>254</v>
      </c>
      <c r="D313" s="5" t="s">
        <v>123</v>
      </c>
      <c r="E313" s="5" t="s">
        <v>124</v>
      </c>
      <c r="F313" s="5" t="s">
        <v>36</v>
      </c>
      <c r="G313" s="5" t="s">
        <v>246</v>
      </c>
      <c r="H313" s="5" t="s">
        <v>960</v>
      </c>
      <c r="I313" s="5" t="s">
        <v>256</v>
      </c>
      <c r="J313" s="5" t="s">
        <v>2332</v>
      </c>
      <c r="K313" s="5"/>
      <c r="L313" s="5">
        <v>8000</v>
      </c>
      <c r="M313" s="5">
        <v>101074772</v>
      </c>
      <c r="N313" s="10" t="s">
        <v>127</v>
      </c>
      <c r="O313" s="5" t="s">
        <v>2319</v>
      </c>
      <c r="P313" s="10">
        <v>45460</v>
      </c>
      <c r="Q313" s="10" t="s">
        <v>137</v>
      </c>
      <c r="R313" s="10"/>
      <c r="S313" s="10"/>
      <c r="T313" s="11"/>
      <c r="U313" s="12"/>
      <c r="V313" s="5" t="s">
        <v>2333</v>
      </c>
      <c r="W313" s="5"/>
      <c r="X313" s="10">
        <v>45451</v>
      </c>
      <c r="Y313" s="5">
        <f t="shared" si="20"/>
        <v>10</v>
      </c>
      <c r="Z313" s="10">
        <v>45468</v>
      </c>
      <c r="AA313" s="5">
        <f t="shared" si="21"/>
        <v>9</v>
      </c>
      <c r="AB313" s="5" t="s">
        <v>2334</v>
      </c>
      <c r="AC313" s="13">
        <v>2212.7600000000002</v>
      </c>
      <c r="AD313" s="10">
        <v>45468</v>
      </c>
      <c r="AE313" s="12">
        <f t="shared" si="22"/>
        <v>1</v>
      </c>
      <c r="AF313" s="12"/>
      <c r="AG313" s="14">
        <v>4400571294</v>
      </c>
      <c r="AH313" s="14"/>
      <c r="AI313" s="10">
        <v>45520</v>
      </c>
      <c r="AJ313" s="10">
        <v>45521</v>
      </c>
      <c r="AK313" s="10" t="str">
        <f t="shared" si="24"/>
        <v>DEMORA</v>
      </c>
      <c r="AL313" s="5">
        <f t="shared" si="25"/>
        <v>54</v>
      </c>
      <c r="AM313" s="5" t="s">
        <v>2335</v>
      </c>
      <c r="AN313" s="5" t="s">
        <v>2336</v>
      </c>
      <c r="AO313" s="5" t="s">
        <v>2337</v>
      </c>
      <c r="AP313" s="10">
        <v>45530</v>
      </c>
      <c r="AQ313" s="5">
        <f t="shared" ca="1" si="26"/>
        <v>71</v>
      </c>
      <c r="AR313" s="31" t="s">
        <v>143</v>
      </c>
      <c r="AS313" s="31">
        <f t="shared" ca="1" si="23"/>
        <v>595</v>
      </c>
      <c r="AT313" s="5" t="s">
        <v>20</v>
      </c>
      <c r="AU313" s="5" t="s">
        <v>1769</v>
      </c>
      <c r="AV313" s="5" t="s">
        <v>2331</v>
      </c>
      <c r="AW313" s="5" t="s">
        <v>1648</v>
      </c>
      <c r="AX313" s="5" t="s">
        <v>1648</v>
      </c>
      <c r="AY313" s="5"/>
      <c r="AZ313" s="5"/>
      <c r="BA313" s="5"/>
      <c r="BB313" s="31" t="s">
        <v>1649</v>
      </c>
      <c r="BC313" s="138" t="s">
        <v>1650</v>
      </c>
    </row>
    <row r="314" spans="1:55" ht="15.75" customHeight="1" x14ac:dyDescent="0.3">
      <c r="A314" s="137">
        <v>275824</v>
      </c>
      <c r="B314" s="5" t="s">
        <v>60</v>
      </c>
      <c r="C314" s="5" t="s">
        <v>1067</v>
      </c>
      <c r="D314" s="5" t="s">
        <v>123</v>
      </c>
      <c r="E314" s="5" t="s">
        <v>124</v>
      </c>
      <c r="F314" s="5" t="s">
        <v>36</v>
      </c>
      <c r="G314" s="5" t="s">
        <v>210</v>
      </c>
      <c r="H314" s="5" t="s">
        <v>916</v>
      </c>
      <c r="I314" s="5" t="s">
        <v>1068</v>
      </c>
      <c r="J314" s="5" t="s">
        <v>2338</v>
      </c>
      <c r="K314" s="5"/>
      <c r="L314" s="5">
        <v>12000</v>
      </c>
      <c r="M314" s="5">
        <v>101074808</v>
      </c>
      <c r="N314" s="10" t="s">
        <v>127</v>
      </c>
      <c r="O314" s="5" t="s">
        <v>2319</v>
      </c>
      <c r="P314" s="10">
        <v>45460</v>
      </c>
      <c r="Q314" s="10" t="s">
        <v>137</v>
      </c>
      <c r="R314" s="10"/>
      <c r="S314" s="10"/>
      <c r="T314" s="11"/>
      <c r="U314" s="12"/>
      <c r="V314" s="5" t="s">
        <v>2339</v>
      </c>
      <c r="W314" s="5"/>
      <c r="X314" s="10">
        <v>45451</v>
      </c>
      <c r="Y314" s="5">
        <f t="shared" si="20"/>
        <v>10</v>
      </c>
      <c r="Z314" s="10">
        <v>45468</v>
      </c>
      <c r="AA314" s="5">
        <f t="shared" si="21"/>
        <v>9</v>
      </c>
      <c r="AB314" s="5" t="s">
        <v>2340</v>
      </c>
      <c r="AC314" s="13">
        <v>2125.66</v>
      </c>
      <c r="AD314" s="10">
        <v>45468</v>
      </c>
      <c r="AE314" s="12">
        <f t="shared" si="22"/>
        <v>1</v>
      </c>
      <c r="AF314" s="12"/>
      <c r="AG314" s="14">
        <v>4400571293</v>
      </c>
      <c r="AH314" s="14"/>
      <c r="AI314" s="10">
        <v>45518</v>
      </c>
      <c r="AJ314" s="10">
        <v>45518</v>
      </c>
      <c r="AK314" s="10" t="str">
        <f t="shared" si="24"/>
        <v>EN TIEMPO</v>
      </c>
      <c r="AL314" s="5">
        <f t="shared" si="25"/>
        <v>51</v>
      </c>
      <c r="AM314" s="5" t="s">
        <v>2341</v>
      </c>
      <c r="AN314" s="5" t="s">
        <v>2342</v>
      </c>
      <c r="AO314" s="5" t="s">
        <v>2343</v>
      </c>
      <c r="AP314" s="10">
        <v>45520</v>
      </c>
      <c r="AQ314" s="5">
        <f t="shared" ca="1" si="26"/>
        <v>68</v>
      </c>
      <c r="AR314" s="31" t="s">
        <v>143</v>
      </c>
      <c r="AS314" s="31">
        <f t="shared" ca="1" si="23"/>
        <v>595</v>
      </c>
      <c r="AT314" s="5" t="s">
        <v>20</v>
      </c>
      <c r="AU314" s="5" t="s">
        <v>1769</v>
      </c>
      <c r="AV314" s="5" t="s">
        <v>2331</v>
      </c>
      <c r="AW314" s="5" t="s">
        <v>1648</v>
      </c>
      <c r="AX314" s="5" t="s">
        <v>1648</v>
      </c>
      <c r="AY314" s="5"/>
      <c r="AZ314" s="5"/>
      <c r="BA314" s="5"/>
      <c r="BB314" s="31" t="s">
        <v>1649</v>
      </c>
      <c r="BC314" s="138" t="s">
        <v>1650</v>
      </c>
    </row>
    <row r="315" spans="1:55" ht="15" customHeight="1" x14ac:dyDescent="0.3">
      <c r="A315" s="137">
        <v>275924</v>
      </c>
      <c r="B315" s="5" t="s">
        <v>60</v>
      </c>
      <c r="C315" s="5" t="s">
        <v>6</v>
      </c>
      <c r="D315" s="5" t="s">
        <v>123</v>
      </c>
      <c r="E315" s="5" t="s">
        <v>189</v>
      </c>
      <c r="F315" s="5" t="s">
        <v>1</v>
      </c>
      <c r="G315" s="5" t="s">
        <v>246</v>
      </c>
      <c r="H315" s="5" t="s">
        <v>2344</v>
      </c>
      <c r="I315" s="5" t="s">
        <v>311</v>
      </c>
      <c r="J315" s="5" t="s">
        <v>2345</v>
      </c>
      <c r="K315" s="5"/>
      <c r="L315" s="5">
        <v>12000</v>
      </c>
      <c r="M315" s="5">
        <v>101117106</v>
      </c>
      <c r="N315" s="10" t="s">
        <v>127</v>
      </c>
      <c r="O315" s="5" t="s">
        <v>2319</v>
      </c>
      <c r="P315" s="10">
        <v>45460</v>
      </c>
      <c r="Q315" s="10" t="s">
        <v>137</v>
      </c>
      <c r="R315" s="10"/>
      <c r="S315" s="10"/>
      <c r="T315" s="11"/>
      <c r="U315" s="12"/>
      <c r="V315" s="5" t="s">
        <v>2346</v>
      </c>
      <c r="W315" s="5"/>
      <c r="X315" s="10">
        <v>45451</v>
      </c>
      <c r="Y315" s="5">
        <f t="shared" si="20"/>
        <v>10</v>
      </c>
      <c r="Z315" s="10">
        <v>45468</v>
      </c>
      <c r="AA315" s="5">
        <f t="shared" si="21"/>
        <v>9</v>
      </c>
      <c r="AB315" s="5" t="s">
        <v>2347</v>
      </c>
      <c r="AC315" s="13">
        <v>2783.14</v>
      </c>
      <c r="AD315" s="10">
        <v>45482</v>
      </c>
      <c r="AE315" s="12">
        <f t="shared" si="22"/>
        <v>15</v>
      </c>
      <c r="AF315" s="12"/>
      <c r="AG315" s="14">
        <v>4400571296</v>
      </c>
      <c r="AH315" s="14"/>
      <c r="AI315" s="10">
        <v>45520</v>
      </c>
      <c r="AJ315" s="10">
        <v>45520</v>
      </c>
      <c r="AK315" s="10" t="str">
        <f t="shared" si="24"/>
        <v>EN TIEMPO</v>
      </c>
      <c r="AL315" s="5">
        <f t="shared" si="25"/>
        <v>39</v>
      </c>
      <c r="AM315" s="5" t="s">
        <v>2348</v>
      </c>
      <c r="AN315" s="5" t="s">
        <v>2349</v>
      </c>
      <c r="AO315" s="5" t="s">
        <v>2350</v>
      </c>
      <c r="AP315" s="10">
        <v>45530</v>
      </c>
      <c r="AQ315" s="5">
        <f t="shared" ca="1" si="26"/>
        <v>70</v>
      </c>
      <c r="AR315" s="31" t="s">
        <v>143</v>
      </c>
      <c r="AS315" s="31">
        <f t="shared" ca="1" si="23"/>
        <v>595</v>
      </c>
      <c r="AT315" s="5" t="s">
        <v>19</v>
      </c>
      <c r="AU315" s="5" t="s">
        <v>1769</v>
      </c>
      <c r="AV315" s="5" t="s">
        <v>2247</v>
      </c>
      <c r="AW315" s="5" t="s">
        <v>1647</v>
      </c>
      <c r="AX315" s="5" t="s">
        <v>1648</v>
      </c>
      <c r="AY315" s="5"/>
      <c r="AZ315" s="5"/>
      <c r="BA315" s="5"/>
      <c r="BB315" s="31" t="s">
        <v>1649</v>
      </c>
      <c r="BC315" s="138" t="s">
        <v>1650</v>
      </c>
    </row>
    <row r="316" spans="1:55" ht="15.75" customHeight="1" x14ac:dyDescent="0.3">
      <c r="A316" s="137">
        <v>276024</v>
      </c>
      <c r="B316" s="5" t="s">
        <v>59</v>
      </c>
      <c r="C316" s="5" t="s">
        <v>2351</v>
      </c>
      <c r="D316" s="5" t="s">
        <v>123</v>
      </c>
      <c r="E316" s="5" t="s">
        <v>124</v>
      </c>
      <c r="F316" s="5" t="s">
        <v>54</v>
      </c>
      <c r="G316" s="5" t="s">
        <v>246</v>
      </c>
      <c r="H316" s="5" t="s">
        <v>2352</v>
      </c>
      <c r="I316" s="5">
        <v>4436895</v>
      </c>
      <c r="J316" s="5" t="s">
        <v>2353</v>
      </c>
      <c r="K316" s="5">
        <v>173</v>
      </c>
      <c r="L316" s="5">
        <v>6000</v>
      </c>
      <c r="M316" s="5" t="s">
        <v>2354</v>
      </c>
      <c r="N316" s="10" t="s">
        <v>123</v>
      </c>
      <c r="O316" s="5" t="s">
        <v>1244</v>
      </c>
      <c r="P316" s="10">
        <v>45484</v>
      </c>
      <c r="Q316" s="10" t="s">
        <v>137</v>
      </c>
      <c r="R316" s="10"/>
      <c r="S316" s="10"/>
      <c r="T316" s="11"/>
      <c r="U316" s="12"/>
      <c r="V316" s="5" t="s">
        <v>2355</v>
      </c>
      <c r="W316" s="5"/>
      <c r="X316" s="10">
        <v>45461</v>
      </c>
      <c r="Y316" s="5">
        <f t="shared" si="20"/>
        <v>24</v>
      </c>
      <c r="Z316" s="10">
        <v>45491</v>
      </c>
      <c r="AA316" s="5">
        <f t="shared" si="21"/>
        <v>8</v>
      </c>
      <c r="AB316" s="5" t="s">
        <v>2356</v>
      </c>
      <c r="AC316" s="13">
        <v>1105.4000000000001</v>
      </c>
      <c r="AD316" s="10">
        <v>45514</v>
      </c>
      <c r="AE316" s="12">
        <f t="shared" si="22"/>
        <v>24</v>
      </c>
      <c r="AF316" s="12"/>
      <c r="AG316" s="14">
        <v>4500508272</v>
      </c>
      <c r="AH316" s="14"/>
      <c r="AI316" s="10">
        <v>45531</v>
      </c>
      <c r="AJ316" s="10">
        <v>45537</v>
      </c>
      <c r="AK316" s="10" t="str">
        <f t="shared" si="24"/>
        <v>DEMORA</v>
      </c>
      <c r="AL316" s="5">
        <f t="shared" si="25"/>
        <v>24</v>
      </c>
      <c r="AM316" s="5" t="s">
        <v>2357</v>
      </c>
      <c r="AN316" s="5" t="s">
        <v>2358</v>
      </c>
      <c r="AO316" s="5" t="s">
        <v>2359</v>
      </c>
      <c r="AP316" s="10">
        <v>45541</v>
      </c>
      <c r="AQ316" s="5">
        <f t="shared" ca="1" si="26"/>
        <v>77</v>
      </c>
      <c r="AR316" s="31" t="s">
        <v>143</v>
      </c>
      <c r="AS316" s="31">
        <f t="shared" ca="1" si="23"/>
        <v>585</v>
      </c>
      <c r="AT316" s="5" t="s">
        <v>19</v>
      </c>
      <c r="AU316" s="5" t="s">
        <v>2360</v>
      </c>
      <c r="AV316" s="5" t="s">
        <v>2361</v>
      </c>
      <c r="AW316" s="5" t="s">
        <v>1648</v>
      </c>
      <c r="AX316" s="5" t="s">
        <v>1648</v>
      </c>
      <c r="AY316" s="5"/>
      <c r="AZ316" s="5"/>
      <c r="BA316" s="5"/>
      <c r="BB316" s="31" t="s">
        <v>2362</v>
      </c>
      <c r="BC316" s="138" t="s">
        <v>1650</v>
      </c>
    </row>
    <row r="317" spans="1:55" ht="15" customHeight="1" x14ac:dyDescent="0.3">
      <c r="A317" s="137">
        <v>276124</v>
      </c>
      <c r="B317" s="5" t="s">
        <v>59</v>
      </c>
      <c r="C317" s="5" t="s">
        <v>236</v>
      </c>
      <c r="D317" s="5" t="s">
        <v>127</v>
      </c>
      <c r="E317" s="5" t="s">
        <v>124</v>
      </c>
      <c r="F317" s="5" t="s">
        <v>43</v>
      </c>
      <c r="G317" s="5" t="s">
        <v>246</v>
      </c>
      <c r="H317" s="5" t="s">
        <v>2363</v>
      </c>
      <c r="I317" s="14" t="s">
        <v>247</v>
      </c>
      <c r="J317" s="5" t="s">
        <v>2364</v>
      </c>
      <c r="K317" s="5"/>
      <c r="L317" s="5">
        <v>15000</v>
      </c>
      <c r="M317" s="5" t="s">
        <v>2365</v>
      </c>
      <c r="N317" s="10" t="s">
        <v>127</v>
      </c>
      <c r="O317" s="5" t="s">
        <v>2366</v>
      </c>
      <c r="P317" s="10">
        <v>45476</v>
      </c>
      <c r="Q317" s="10" t="s">
        <v>137</v>
      </c>
      <c r="R317" s="10"/>
      <c r="S317" s="10"/>
      <c r="T317" s="11"/>
      <c r="U317" s="12"/>
      <c r="V317" s="5" t="s">
        <v>2367</v>
      </c>
      <c r="W317" s="5"/>
      <c r="X317" s="10">
        <v>45461</v>
      </c>
      <c r="Y317" s="5">
        <f t="shared" si="20"/>
        <v>16</v>
      </c>
      <c r="Z317" s="10">
        <v>45482</v>
      </c>
      <c r="AA317" s="5">
        <f t="shared" si="21"/>
        <v>7</v>
      </c>
      <c r="AB317" s="5" t="s">
        <v>2368</v>
      </c>
      <c r="AC317" s="13">
        <v>4792.21</v>
      </c>
      <c r="AD317" s="10">
        <v>45503</v>
      </c>
      <c r="AE317" s="12">
        <f t="shared" si="22"/>
        <v>22</v>
      </c>
      <c r="AF317" s="12"/>
      <c r="AG317" s="14">
        <v>4500509215</v>
      </c>
      <c r="AH317" s="14"/>
      <c r="AI317" s="10">
        <v>45527</v>
      </c>
      <c r="AJ317" s="10">
        <v>45531</v>
      </c>
      <c r="AK317" s="10" t="str">
        <f t="shared" si="24"/>
        <v>DEMORA</v>
      </c>
      <c r="AL317" s="5">
        <f t="shared" si="25"/>
        <v>29</v>
      </c>
      <c r="AM317" s="5" t="s">
        <v>2369</v>
      </c>
      <c r="AN317" s="5" t="s">
        <v>2370</v>
      </c>
      <c r="AO317" s="5" t="s">
        <v>2371</v>
      </c>
      <c r="AP317" s="10">
        <v>45541</v>
      </c>
      <c r="AQ317" s="5">
        <f t="shared" ca="1" si="26"/>
        <v>71</v>
      </c>
      <c r="AR317" s="31" t="s">
        <v>143</v>
      </c>
      <c r="AS317" s="31">
        <f t="shared" ca="1" si="23"/>
        <v>585</v>
      </c>
      <c r="AT317" s="5" t="s">
        <v>20</v>
      </c>
      <c r="AU317" s="5" t="s">
        <v>2372</v>
      </c>
      <c r="AV317" s="5" t="s">
        <v>2373</v>
      </c>
      <c r="AW317" s="5" t="s">
        <v>2374</v>
      </c>
      <c r="AX317" s="5" t="s">
        <v>1648</v>
      </c>
      <c r="AY317" s="5"/>
      <c r="AZ317" s="5"/>
      <c r="BA317" s="5"/>
      <c r="BB317" s="35" t="s">
        <v>2375</v>
      </c>
      <c r="BC317" s="138" t="s">
        <v>1907</v>
      </c>
    </row>
    <row r="318" spans="1:55" ht="15" customHeight="1" x14ac:dyDescent="0.3">
      <c r="A318" s="34">
        <v>276224</v>
      </c>
      <c r="B318" s="5" t="s">
        <v>59</v>
      </c>
      <c r="C318" s="5" t="s">
        <v>236</v>
      </c>
      <c r="D318" s="5" t="s">
        <v>123</v>
      </c>
      <c r="E318" s="5" t="s">
        <v>124</v>
      </c>
      <c r="F318" s="5" t="s">
        <v>48</v>
      </c>
      <c r="G318" s="5" t="s">
        <v>246</v>
      </c>
      <c r="H318" s="5" t="s">
        <v>2059</v>
      </c>
      <c r="I318" s="5" t="s">
        <v>803</v>
      </c>
      <c r="J318" s="5" t="s">
        <v>2376</v>
      </c>
      <c r="K318" s="5">
        <v>8084</v>
      </c>
      <c r="L318" s="5">
        <v>10000</v>
      </c>
      <c r="M318" s="5" t="s">
        <v>2377</v>
      </c>
      <c r="N318" s="10" t="s">
        <v>127</v>
      </c>
      <c r="O318" s="5" t="s">
        <v>2366</v>
      </c>
      <c r="P318" s="10">
        <v>45469</v>
      </c>
      <c r="Q318" s="10" t="s">
        <v>137</v>
      </c>
      <c r="R318" s="10"/>
      <c r="S318" s="10"/>
      <c r="T318" s="11"/>
      <c r="U318" s="12"/>
      <c r="V318" s="5" t="s">
        <v>2378</v>
      </c>
      <c r="W318" s="5"/>
      <c r="X318" s="10">
        <v>45461</v>
      </c>
      <c r="Y318" s="5">
        <f t="shared" si="20"/>
        <v>9</v>
      </c>
      <c r="Z318" s="10">
        <v>45475</v>
      </c>
      <c r="AA318" s="5">
        <f t="shared" si="21"/>
        <v>7</v>
      </c>
      <c r="AB318" s="5" t="s">
        <v>2379</v>
      </c>
      <c r="AC318" s="13">
        <v>6383.88</v>
      </c>
      <c r="AD318" s="10">
        <v>45503</v>
      </c>
      <c r="AE318" s="12">
        <f t="shared" si="22"/>
        <v>29</v>
      </c>
      <c r="AF318" s="12"/>
      <c r="AG318" s="14">
        <v>4500509221</v>
      </c>
      <c r="AH318" s="14"/>
      <c r="AI318" s="10">
        <v>45527</v>
      </c>
      <c r="AJ318" s="10">
        <v>45531</v>
      </c>
      <c r="AK318" s="10" t="str">
        <f t="shared" si="24"/>
        <v>DEMORA</v>
      </c>
      <c r="AL318" s="5">
        <f t="shared" si="25"/>
        <v>29</v>
      </c>
      <c r="AM318" s="5" t="s">
        <v>2380</v>
      </c>
      <c r="AN318" s="5" t="s">
        <v>2381</v>
      </c>
      <c r="AO318" s="5" t="s">
        <v>2382</v>
      </c>
      <c r="AP318" s="10">
        <v>45541</v>
      </c>
      <c r="AQ318" s="5">
        <f t="shared" ca="1" si="26"/>
        <v>71</v>
      </c>
      <c r="AR318" s="31" t="s">
        <v>143</v>
      </c>
      <c r="AS318" s="31">
        <f t="shared" ca="1" si="23"/>
        <v>585</v>
      </c>
      <c r="AT318" s="5" t="s">
        <v>20</v>
      </c>
      <c r="AU318" s="5" t="s">
        <v>2383</v>
      </c>
      <c r="AV318" s="5" t="s">
        <v>1770</v>
      </c>
      <c r="AW318" s="5" t="s">
        <v>1648</v>
      </c>
      <c r="AX318" s="5" t="s">
        <v>1648</v>
      </c>
      <c r="AY318" s="5"/>
      <c r="AZ318" s="5"/>
      <c r="BA318" s="5"/>
      <c r="BB318" s="31" t="s">
        <v>1649</v>
      </c>
      <c r="BC318" s="138" t="s">
        <v>1650</v>
      </c>
    </row>
    <row r="319" spans="1:55" ht="15" customHeight="1" x14ac:dyDescent="0.3">
      <c r="A319" s="30">
        <v>276324</v>
      </c>
      <c r="B319" s="5" t="s">
        <v>59</v>
      </c>
      <c r="C319" s="5" t="s">
        <v>340</v>
      </c>
      <c r="D319" s="5" t="s">
        <v>123</v>
      </c>
      <c r="E319" s="5" t="s">
        <v>124</v>
      </c>
      <c r="F319" s="5" t="s">
        <v>48</v>
      </c>
      <c r="G319" s="5" t="s">
        <v>246</v>
      </c>
      <c r="H319" s="5" t="s">
        <v>2059</v>
      </c>
      <c r="I319" s="5">
        <v>2520471</v>
      </c>
      <c r="J319" s="5" t="s">
        <v>2384</v>
      </c>
      <c r="K319" s="5">
        <v>9381</v>
      </c>
      <c r="L319" s="5">
        <v>10000</v>
      </c>
      <c r="M319" s="5" t="s">
        <v>2385</v>
      </c>
      <c r="N319" s="10" t="s">
        <v>127</v>
      </c>
      <c r="O319" s="5" t="s">
        <v>2366</v>
      </c>
      <c r="P319" s="10">
        <v>45471</v>
      </c>
      <c r="Q319" s="10" t="s">
        <v>137</v>
      </c>
      <c r="R319" s="10"/>
      <c r="S319" s="10"/>
      <c r="T319" s="11"/>
      <c r="U319" s="12"/>
      <c r="V319" s="5" t="s">
        <v>2386</v>
      </c>
      <c r="W319" s="5"/>
      <c r="X319" s="10">
        <v>45461</v>
      </c>
      <c r="Y319" s="5">
        <f t="shared" si="20"/>
        <v>11</v>
      </c>
      <c r="Z319" s="10">
        <v>45482</v>
      </c>
      <c r="AA319" s="5">
        <f t="shared" si="21"/>
        <v>12</v>
      </c>
      <c r="AB319" s="5" t="s">
        <v>2387</v>
      </c>
      <c r="AC319" s="13">
        <v>5014.3599999999997</v>
      </c>
      <c r="AD319" s="10">
        <v>45503</v>
      </c>
      <c r="AE319" s="12">
        <f t="shared" si="22"/>
        <v>22</v>
      </c>
      <c r="AF319" s="12"/>
      <c r="AG319" s="14">
        <v>4500509219</v>
      </c>
      <c r="AH319" s="14"/>
      <c r="AI319" s="10">
        <v>45527</v>
      </c>
      <c r="AJ319" s="10">
        <v>45525</v>
      </c>
      <c r="AK319" s="10" t="str">
        <f t="shared" si="24"/>
        <v>EN TIEMPO</v>
      </c>
      <c r="AL319" s="5">
        <f t="shared" si="25"/>
        <v>23</v>
      </c>
      <c r="AM319" s="5" t="s">
        <v>2388</v>
      </c>
      <c r="AN319" s="5" t="s">
        <v>2389</v>
      </c>
      <c r="AO319" s="5" t="s">
        <v>2390</v>
      </c>
      <c r="AP319" s="10">
        <v>45533</v>
      </c>
      <c r="AQ319" s="5">
        <f t="shared" ca="1" si="26"/>
        <v>65</v>
      </c>
      <c r="AR319" s="31" t="s">
        <v>143</v>
      </c>
      <c r="AS319" s="31">
        <f t="shared" ca="1" si="23"/>
        <v>585</v>
      </c>
      <c r="AT319" s="5" t="s">
        <v>19</v>
      </c>
      <c r="AU319" s="5" t="s">
        <v>67</v>
      </c>
      <c r="AV319" s="5" t="s">
        <v>2391</v>
      </c>
      <c r="AW319" s="5" t="s">
        <v>1647</v>
      </c>
      <c r="AX319" s="5" t="s">
        <v>1648</v>
      </c>
      <c r="AY319" s="5"/>
      <c r="AZ319" s="5"/>
      <c r="BA319" s="5"/>
      <c r="BB319" s="33" t="s">
        <v>2392</v>
      </c>
      <c r="BC319" s="138" t="s">
        <v>1650</v>
      </c>
    </row>
    <row r="320" spans="1:55" ht="15" customHeight="1" x14ac:dyDescent="0.3">
      <c r="A320" s="137">
        <v>276424</v>
      </c>
      <c r="B320" s="5" t="s">
        <v>60</v>
      </c>
      <c r="C320" s="5" t="s">
        <v>340</v>
      </c>
      <c r="D320" s="5" t="s">
        <v>123</v>
      </c>
      <c r="E320" s="5" t="s">
        <v>189</v>
      </c>
      <c r="F320" s="5" t="s">
        <v>50</v>
      </c>
      <c r="G320" s="5" t="s">
        <v>210</v>
      </c>
      <c r="H320" s="5" t="s">
        <v>357</v>
      </c>
      <c r="I320" s="5" t="s">
        <v>358</v>
      </c>
      <c r="J320" s="5"/>
      <c r="K320" s="5"/>
      <c r="L320" s="5">
        <v>12000</v>
      </c>
      <c r="M320" s="5"/>
      <c r="N320" s="10" t="s">
        <v>127</v>
      </c>
      <c r="O320" s="5" t="s">
        <v>2393</v>
      </c>
      <c r="P320" s="10"/>
      <c r="Q320" s="10"/>
      <c r="R320" s="10"/>
      <c r="S320" s="10"/>
      <c r="T320" s="11"/>
      <c r="U320" s="12"/>
      <c r="V320" s="5"/>
      <c r="W320" s="5"/>
      <c r="X320" s="10">
        <v>45462</v>
      </c>
      <c r="Y320" s="5" t="str">
        <f t="shared" si="20"/>
        <v>POR EVALUAR</v>
      </c>
      <c r="Z320" s="10"/>
      <c r="AA320" s="5" t="str">
        <f t="shared" si="21"/>
        <v>POR COTIZAR</v>
      </c>
      <c r="AB320" s="5"/>
      <c r="AC320" s="13"/>
      <c r="AD320" s="10"/>
      <c r="AE320" s="12" t="str">
        <f t="shared" si="22"/>
        <v/>
      </c>
      <c r="AF320" s="12"/>
      <c r="AG320" s="5"/>
      <c r="AH320" s="5"/>
      <c r="AI320" s="10"/>
      <c r="AJ320" s="10"/>
      <c r="AK320" s="10" t="str">
        <f t="shared" si="24"/>
        <v/>
      </c>
      <c r="AL320" s="5" t="str">
        <f t="shared" si="25"/>
        <v/>
      </c>
      <c r="AM320" s="5"/>
      <c r="AN320" s="5"/>
      <c r="AO320" s="5"/>
      <c r="AP320" s="10"/>
      <c r="AQ320" s="5">
        <f t="shared" ca="1" si="26"/>
        <v>584</v>
      </c>
      <c r="AR320" s="5" t="s">
        <v>129</v>
      </c>
      <c r="AS320" s="5">
        <f t="shared" ca="1" si="23"/>
        <v>584</v>
      </c>
      <c r="AT320" s="5" t="s">
        <v>19</v>
      </c>
      <c r="AU320" s="5"/>
      <c r="AV320" s="5"/>
      <c r="AW320" s="5"/>
      <c r="AX320" s="5"/>
      <c r="AY320" s="5"/>
      <c r="AZ320" s="5"/>
      <c r="BA320" s="5"/>
      <c r="BB320" s="35" t="s">
        <v>2394</v>
      </c>
      <c r="BC320" s="138" t="s">
        <v>1907</v>
      </c>
    </row>
    <row r="321" spans="1:55" ht="15" customHeight="1" x14ac:dyDescent="0.3">
      <c r="A321" s="137">
        <v>276524</v>
      </c>
      <c r="B321" s="5" t="s">
        <v>60</v>
      </c>
      <c r="C321" s="5" t="s">
        <v>549</v>
      </c>
      <c r="D321" s="5" t="s">
        <v>123</v>
      </c>
      <c r="E321" s="5" t="s">
        <v>189</v>
      </c>
      <c r="F321" s="5" t="s">
        <v>2395</v>
      </c>
      <c r="G321" s="5" t="s">
        <v>210</v>
      </c>
      <c r="H321" s="5" t="s">
        <v>2396</v>
      </c>
      <c r="I321" s="5" t="s">
        <v>2397</v>
      </c>
      <c r="J321" s="5" t="s">
        <v>2398</v>
      </c>
      <c r="K321" s="5"/>
      <c r="L321" s="5">
        <v>8000</v>
      </c>
      <c r="M321" s="5">
        <v>100950077</v>
      </c>
      <c r="N321" s="10" t="s">
        <v>127</v>
      </c>
      <c r="O321" s="5" t="s">
        <v>2393</v>
      </c>
      <c r="P321" s="10">
        <v>45469</v>
      </c>
      <c r="Q321" s="10" t="s">
        <v>137</v>
      </c>
      <c r="R321" s="10"/>
      <c r="S321" s="10"/>
      <c r="T321" s="11"/>
      <c r="U321" s="12"/>
      <c r="V321" s="5" t="s">
        <v>2399</v>
      </c>
      <c r="W321" s="5"/>
      <c r="X321" s="10">
        <v>45462</v>
      </c>
      <c r="Y321" s="5">
        <f t="shared" si="20"/>
        <v>8</v>
      </c>
      <c r="Z321" s="10">
        <v>45482</v>
      </c>
      <c r="AA321" s="5">
        <f t="shared" si="21"/>
        <v>14</v>
      </c>
      <c r="AB321" s="5" t="s">
        <v>2400</v>
      </c>
      <c r="AC321" s="13">
        <v>23179.33</v>
      </c>
      <c r="AD321" s="10">
        <v>45483</v>
      </c>
      <c r="AE321" s="12">
        <f t="shared" si="22"/>
        <v>2</v>
      </c>
      <c r="AF321" s="12"/>
      <c r="AG321" s="14">
        <v>4400573278</v>
      </c>
      <c r="AH321" s="14"/>
      <c r="AI321" s="10">
        <v>45545</v>
      </c>
      <c r="AJ321" s="10">
        <v>45540</v>
      </c>
      <c r="AK321" s="10" t="str">
        <f t="shared" si="24"/>
        <v>EN TIEMPO</v>
      </c>
      <c r="AL321" s="5">
        <f t="shared" si="25"/>
        <v>58</v>
      </c>
      <c r="AM321" s="5" t="s">
        <v>2401</v>
      </c>
      <c r="AN321" s="5" t="s">
        <v>2402</v>
      </c>
      <c r="AO321" s="5" t="s">
        <v>2403</v>
      </c>
      <c r="AP321" s="10">
        <v>45555</v>
      </c>
      <c r="AQ321" s="5">
        <f t="shared" ca="1" si="26"/>
        <v>79</v>
      </c>
      <c r="AR321" s="31" t="s">
        <v>143</v>
      </c>
      <c r="AS321" s="31">
        <f t="shared" ca="1" si="23"/>
        <v>584</v>
      </c>
      <c r="AT321" s="5" t="s">
        <v>19</v>
      </c>
      <c r="AU321" s="5" t="s">
        <v>1769</v>
      </c>
      <c r="AV321" s="5" t="s">
        <v>2391</v>
      </c>
      <c r="AW321" s="5" t="s">
        <v>1648</v>
      </c>
      <c r="AX321" s="5" t="s">
        <v>1648</v>
      </c>
      <c r="AY321" s="5"/>
      <c r="AZ321" s="5"/>
      <c r="BA321" s="5"/>
      <c r="BB321" s="17"/>
      <c r="BC321" s="138" t="s">
        <v>1907</v>
      </c>
    </row>
    <row r="322" spans="1:55" ht="15" customHeight="1" x14ac:dyDescent="0.3">
      <c r="A322" s="137">
        <v>276624</v>
      </c>
      <c r="B322" s="5" t="s">
        <v>60</v>
      </c>
      <c r="C322" s="5" t="s">
        <v>549</v>
      </c>
      <c r="D322" s="5" t="s">
        <v>123</v>
      </c>
      <c r="E322" s="5" t="s">
        <v>189</v>
      </c>
      <c r="F322" s="5" t="s">
        <v>2395</v>
      </c>
      <c r="G322" s="5" t="s">
        <v>246</v>
      </c>
      <c r="H322" s="5" t="s">
        <v>2396</v>
      </c>
      <c r="I322" s="5" t="s">
        <v>2397</v>
      </c>
      <c r="J322" s="5" t="s">
        <v>2404</v>
      </c>
      <c r="K322" s="5"/>
      <c r="L322" s="5">
        <v>8000</v>
      </c>
      <c r="M322" s="5">
        <v>100950076</v>
      </c>
      <c r="N322" s="10" t="s">
        <v>127</v>
      </c>
      <c r="O322" s="5" t="s">
        <v>2393</v>
      </c>
      <c r="P322" s="10">
        <v>45469</v>
      </c>
      <c r="Q322" s="10" t="s">
        <v>137</v>
      </c>
      <c r="R322" s="10"/>
      <c r="S322" s="10"/>
      <c r="T322" s="11"/>
      <c r="U322" s="12"/>
      <c r="V322" s="5" t="s">
        <v>2405</v>
      </c>
      <c r="W322" s="5"/>
      <c r="X322" s="10">
        <v>45462</v>
      </c>
      <c r="Y322" s="5">
        <f t="shared" si="20"/>
        <v>8</v>
      </c>
      <c r="Z322" s="10">
        <v>45475</v>
      </c>
      <c r="AA322" s="5">
        <f t="shared" si="21"/>
        <v>7</v>
      </c>
      <c r="AB322" s="5" t="s">
        <v>2406</v>
      </c>
      <c r="AC322" s="13">
        <v>17646.3</v>
      </c>
      <c r="AD322" s="10">
        <v>45483</v>
      </c>
      <c r="AE322" s="12">
        <f t="shared" si="22"/>
        <v>9</v>
      </c>
      <c r="AF322" s="12"/>
      <c r="AG322" s="14">
        <v>4400573279</v>
      </c>
      <c r="AH322" s="14"/>
      <c r="AI322" s="10">
        <v>45539</v>
      </c>
      <c r="AJ322" s="10">
        <v>45546</v>
      </c>
      <c r="AK322" s="10" t="str">
        <f t="shared" si="24"/>
        <v>DEMORA</v>
      </c>
      <c r="AL322" s="5">
        <f t="shared" si="25"/>
        <v>64</v>
      </c>
      <c r="AM322" s="5" t="s">
        <v>2407</v>
      </c>
      <c r="AN322" s="5" t="s">
        <v>2408</v>
      </c>
      <c r="AO322" s="5" t="s">
        <v>2409</v>
      </c>
      <c r="AP322" s="10">
        <v>45555</v>
      </c>
      <c r="AQ322" s="5">
        <f t="shared" ca="1" si="26"/>
        <v>85</v>
      </c>
      <c r="AR322" s="31" t="s">
        <v>143</v>
      </c>
      <c r="AS322" s="31">
        <f t="shared" ca="1" si="23"/>
        <v>584</v>
      </c>
      <c r="AT322" s="5" t="s">
        <v>19</v>
      </c>
      <c r="AU322" s="5" t="s">
        <v>1769</v>
      </c>
      <c r="AV322" s="5" t="s">
        <v>2391</v>
      </c>
      <c r="AW322" s="5" t="s">
        <v>1648</v>
      </c>
      <c r="AX322" s="5" t="s">
        <v>1648</v>
      </c>
      <c r="AY322" s="5"/>
      <c r="AZ322" s="5"/>
      <c r="BA322" s="5"/>
      <c r="BB322" s="17"/>
      <c r="BC322" s="138" t="s">
        <v>1907</v>
      </c>
    </row>
    <row r="323" spans="1:55" ht="15" customHeight="1" x14ac:dyDescent="0.3">
      <c r="A323" s="137">
        <v>276724</v>
      </c>
      <c r="B323" s="5" t="s">
        <v>60</v>
      </c>
      <c r="C323" s="5" t="s">
        <v>609</v>
      </c>
      <c r="D323" s="5" t="s">
        <v>123</v>
      </c>
      <c r="E323" s="5" t="s">
        <v>610</v>
      </c>
      <c r="F323" s="5" t="s">
        <v>56</v>
      </c>
      <c r="G323" s="5" t="s">
        <v>2410</v>
      </c>
      <c r="H323" s="5" t="s">
        <v>2411</v>
      </c>
      <c r="I323" s="5" t="s">
        <v>2412</v>
      </c>
      <c r="J323" s="5" t="s">
        <v>2413</v>
      </c>
      <c r="K323" s="5"/>
      <c r="L323" s="5">
        <v>15000</v>
      </c>
      <c r="M323" s="5">
        <v>100851262</v>
      </c>
      <c r="N323" s="10" t="s">
        <v>127</v>
      </c>
      <c r="O323" s="5" t="s">
        <v>2393</v>
      </c>
      <c r="P323" s="10">
        <v>45470</v>
      </c>
      <c r="Q323" s="10" t="s">
        <v>137</v>
      </c>
      <c r="R323" s="10"/>
      <c r="S323" s="10"/>
      <c r="T323" s="11"/>
      <c r="U323" s="12"/>
      <c r="V323" s="5" t="s">
        <v>2414</v>
      </c>
      <c r="W323" s="5"/>
      <c r="X323" s="10">
        <v>45462</v>
      </c>
      <c r="Y323" s="5">
        <f t="shared" si="20"/>
        <v>9</v>
      </c>
      <c r="Z323" s="10">
        <v>45482</v>
      </c>
      <c r="AA323" s="5">
        <f t="shared" si="21"/>
        <v>13</v>
      </c>
      <c r="AB323" s="5" t="s">
        <v>2415</v>
      </c>
      <c r="AC323" s="13">
        <v>14300</v>
      </c>
      <c r="AD323" s="10">
        <v>45483</v>
      </c>
      <c r="AE323" s="12">
        <f t="shared" si="22"/>
        <v>2</v>
      </c>
      <c r="AF323" s="12"/>
      <c r="AG323" s="14">
        <v>4400572675</v>
      </c>
      <c r="AH323" s="14"/>
      <c r="AI323" s="10">
        <v>45490</v>
      </c>
      <c r="AJ323" s="10">
        <v>45490</v>
      </c>
      <c r="AK323" s="10" t="str">
        <f t="shared" si="24"/>
        <v>EN TIEMPO</v>
      </c>
      <c r="AL323" s="5">
        <f t="shared" si="25"/>
        <v>8</v>
      </c>
      <c r="AM323" s="5" t="s">
        <v>2416</v>
      </c>
      <c r="AN323" s="5" t="s">
        <v>2417</v>
      </c>
      <c r="AO323" s="5" t="s">
        <v>2418</v>
      </c>
      <c r="AP323" s="10">
        <v>45499</v>
      </c>
      <c r="AQ323" s="5">
        <f t="shared" ca="1" si="26"/>
        <v>29</v>
      </c>
      <c r="AR323" s="5" t="s">
        <v>143</v>
      </c>
      <c r="AS323" s="5">
        <f t="shared" ca="1" si="23"/>
        <v>584</v>
      </c>
      <c r="AT323" s="5" t="s">
        <v>19</v>
      </c>
      <c r="AU323" s="5" t="s">
        <v>67</v>
      </c>
      <c r="AV323" s="5" t="s">
        <v>2419</v>
      </c>
      <c r="AW323" s="5" t="s">
        <v>1648</v>
      </c>
      <c r="AX323" s="5" t="s">
        <v>2420</v>
      </c>
      <c r="AY323" s="5"/>
      <c r="AZ323" s="5"/>
      <c r="BA323" s="5"/>
      <c r="BB323" s="35" t="s">
        <v>2421</v>
      </c>
      <c r="BC323" s="138" t="s">
        <v>1907</v>
      </c>
    </row>
    <row r="324" spans="1:55" ht="15" customHeight="1" x14ac:dyDescent="0.3">
      <c r="A324" s="137">
        <v>276824</v>
      </c>
      <c r="B324" s="5" t="s">
        <v>60</v>
      </c>
      <c r="C324" s="5" t="s">
        <v>609</v>
      </c>
      <c r="D324" s="5" t="s">
        <v>127</v>
      </c>
      <c r="E324" s="5" t="s">
        <v>610</v>
      </c>
      <c r="F324" s="5" t="s">
        <v>56</v>
      </c>
      <c r="G324" s="5" t="s">
        <v>2422</v>
      </c>
      <c r="H324" s="5" t="s">
        <v>2411</v>
      </c>
      <c r="I324" s="5" t="s">
        <v>2412</v>
      </c>
      <c r="J324" s="5" t="s">
        <v>2423</v>
      </c>
      <c r="K324" s="5"/>
      <c r="L324" s="5">
        <v>15000</v>
      </c>
      <c r="M324" s="5">
        <v>100851263</v>
      </c>
      <c r="N324" s="10" t="s">
        <v>127</v>
      </c>
      <c r="O324" s="5" t="s">
        <v>2393</v>
      </c>
      <c r="P324" s="10">
        <v>45470</v>
      </c>
      <c r="Q324" s="10" t="s">
        <v>137</v>
      </c>
      <c r="R324" s="10"/>
      <c r="S324" s="10"/>
      <c r="T324" s="11"/>
      <c r="U324" s="12"/>
      <c r="V324" s="5" t="s">
        <v>2424</v>
      </c>
      <c r="W324" s="5"/>
      <c r="X324" s="10">
        <v>45462</v>
      </c>
      <c r="Y324" s="5">
        <f t="shared" si="20"/>
        <v>9</v>
      </c>
      <c r="Z324" s="10">
        <v>45482</v>
      </c>
      <c r="AA324" s="5">
        <f t="shared" si="21"/>
        <v>13</v>
      </c>
      <c r="AB324" s="5" t="s">
        <v>2425</v>
      </c>
      <c r="AC324" s="13">
        <v>14300</v>
      </c>
      <c r="AD324" s="10">
        <v>45483</v>
      </c>
      <c r="AE324" s="12">
        <f t="shared" si="22"/>
        <v>2</v>
      </c>
      <c r="AF324" s="12"/>
      <c r="AG324" s="14">
        <v>4400572673</v>
      </c>
      <c r="AH324" s="14"/>
      <c r="AI324" s="10">
        <v>45490</v>
      </c>
      <c r="AJ324" s="10">
        <v>45490</v>
      </c>
      <c r="AK324" s="10" t="str">
        <f t="shared" si="24"/>
        <v>EN TIEMPO</v>
      </c>
      <c r="AL324" s="5">
        <f t="shared" si="25"/>
        <v>8</v>
      </c>
      <c r="AM324" s="5" t="s">
        <v>2426</v>
      </c>
      <c r="AN324" s="5" t="s">
        <v>2427</v>
      </c>
      <c r="AO324" s="5" t="s">
        <v>2428</v>
      </c>
      <c r="AP324" s="10">
        <v>45499</v>
      </c>
      <c r="AQ324" s="5">
        <f t="shared" ca="1" si="26"/>
        <v>29</v>
      </c>
      <c r="AR324" s="5" t="s">
        <v>143</v>
      </c>
      <c r="AS324" s="5">
        <f t="shared" ref="AS324:AS387" ca="1" si="27">IF(AF324="",TODAY()-X324+1,AF324-X324+1)</f>
        <v>584</v>
      </c>
      <c r="AT324" s="5" t="s">
        <v>19</v>
      </c>
      <c r="AU324" s="5" t="s">
        <v>67</v>
      </c>
      <c r="AV324" s="5" t="s">
        <v>2419</v>
      </c>
      <c r="AW324" s="5" t="s">
        <v>1648</v>
      </c>
      <c r="AX324" s="5" t="s">
        <v>2420</v>
      </c>
      <c r="AY324" s="5"/>
      <c r="AZ324" s="5"/>
      <c r="BA324" s="5"/>
      <c r="BB324" s="35" t="s">
        <v>2421</v>
      </c>
      <c r="BC324" s="138" t="s">
        <v>1907</v>
      </c>
    </row>
    <row r="325" spans="1:55" ht="15" customHeight="1" x14ac:dyDescent="0.3">
      <c r="A325" s="137">
        <v>276924</v>
      </c>
      <c r="B325" s="5" t="s">
        <v>60</v>
      </c>
      <c r="C325" s="5" t="s">
        <v>6</v>
      </c>
      <c r="D325" s="5" t="s">
        <v>123</v>
      </c>
      <c r="E325" s="5" t="s">
        <v>189</v>
      </c>
      <c r="F325" s="120" t="s">
        <v>44</v>
      </c>
      <c r="G325" s="5" t="s">
        <v>246</v>
      </c>
      <c r="H325" s="5" t="s">
        <v>2129</v>
      </c>
      <c r="I325" s="5" t="s">
        <v>2429</v>
      </c>
      <c r="J325" s="5" t="s">
        <v>2430</v>
      </c>
      <c r="K325" s="5"/>
      <c r="L325" s="5">
        <v>12000</v>
      </c>
      <c r="M325" s="5">
        <v>101081282</v>
      </c>
      <c r="N325" s="10" t="s">
        <v>127</v>
      </c>
      <c r="O325" s="5" t="s">
        <v>2393</v>
      </c>
      <c r="P325" s="10">
        <v>45470</v>
      </c>
      <c r="Q325" s="10" t="s">
        <v>137</v>
      </c>
      <c r="R325" s="10"/>
      <c r="S325" s="10"/>
      <c r="T325" s="11"/>
      <c r="U325" s="12"/>
      <c r="V325" s="5" t="s">
        <v>2431</v>
      </c>
      <c r="W325" s="5"/>
      <c r="X325" s="10">
        <v>45462</v>
      </c>
      <c r="Y325" s="5">
        <f t="shared" si="20"/>
        <v>9</v>
      </c>
      <c r="Z325" s="10">
        <v>45482</v>
      </c>
      <c r="AA325" s="5">
        <f t="shared" si="21"/>
        <v>13</v>
      </c>
      <c r="AB325" s="5" t="s">
        <v>2432</v>
      </c>
      <c r="AC325" s="13">
        <v>5243.31</v>
      </c>
      <c r="AD325" s="10">
        <v>45526</v>
      </c>
      <c r="AE325" s="12">
        <f t="shared" si="22"/>
        <v>45</v>
      </c>
      <c r="AF325" s="12"/>
      <c r="AG325" s="14">
        <v>4400572524</v>
      </c>
      <c r="AH325" s="14"/>
      <c r="AI325" s="10">
        <v>45524</v>
      </c>
      <c r="AJ325" s="10">
        <v>45526</v>
      </c>
      <c r="AK325" s="10" t="str">
        <f t="shared" si="24"/>
        <v>DEMORA</v>
      </c>
      <c r="AL325" s="5">
        <f t="shared" si="25"/>
        <v>1</v>
      </c>
      <c r="AM325" s="5" t="s">
        <v>2433</v>
      </c>
      <c r="AN325" s="5" t="s">
        <v>2434</v>
      </c>
      <c r="AO325" s="5" t="s">
        <v>2435</v>
      </c>
      <c r="AP325" s="10">
        <v>45533</v>
      </c>
      <c r="AQ325" s="5">
        <f t="shared" ca="1" si="26"/>
        <v>65</v>
      </c>
      <c r="AR325" s="31" t="s">
        <v>143</v>
      </c>
      <c r="AS325" s="31">
        <f t="shared" ca="1" si="27"/>
        <v>584</v>
      </c>
      <c r="AT325" s="5" t="s">
        <v>19</v>
      </c>
      <c r="AU325" s="5" t="s">
        <v>1769</v>
      </c>
      <c r="AV325" s="5" t="s">
        <v>2247</v>
      </c>
      <c r="AW325" s="5" t="s">
        <v>1648</v>
      </c>
      <c r="AX325" s="5" t="s">
        <v>1648</v>
      </c>
      <c r="AY325" s="5"/>
      <c r="AZ325" s="5"/>
      <c r="BA325" s="5"/>
      <c r="BB325" s="36" t="s">
        <v>2436</v>
      </c>
      <c r="BC325" s="138" t="s">
        <v>1650</v>
      </c>
    </row>
    <row r="326" spans="1:55" ht="15" customHeight="1" x14ac:dyDescent="0.3">
      <c r="A326" s="137">
        <v>277024</v>
      </c>
      <c r="B326" s="5" t="s">
        <v>60</v>
      </c>
      <c r="C326" s="5" t="s">
        <v>6</v>
      </c>
      <c r="D326" s="5" t="s">
        <v>123</v>
      </c>
      <c r="E326" s="5" t="s">
        <v>189</v>
      </c>
      <c r="F326" s="120" t="s">
        <v>44</v>
      </c>
      <c r="G326" s="5" t="s">
        <v>210</v>
      </c>
      <c r="H326" s="5" t="s">
        <v>2129</v>
      </c>
      <c r="I326" s="5" t="s">
        <v>2429</v>
      </c>
      <c r="J326" s="5" t="s">
        <v>2437</v>
      </c>
      <c r="K326" s="5"/>
      <c r="L326" s="5">
        <v>12000</v>
      </c>
      <c r="M326" s="5">
        <v>101081283</v>
      </c>
      <c r="N326" s="10" t="s">
        <v>127</v>
      </c>
      <c r="O326" s="5" t="s">
        <v>2393</v>
      </c>
      <c r="P326" s="10">
        <v>45470</v>
      </c>
      <c r="Q326" s="10" t="s">
        <v>137</v>
      </c>
      <c r="R326" s="10"/>
      <c r="S326" s="10"/>
      <c r="T326" s="11"/>
      <c r="U326" s="12"/>
      <c r="V326" s="5" t="s">
        <v>2438</v>
      </c>
      <c r="W326" s="5"/>
      <c r="X326" s="10">
        <v>45462</v>
      </c>
      <c r="Y326" s="5">
        <f t="shared" si="20"/>
        <v>9</v>
      </c>
      <c r="Z326" s="10">
        <v>45482</v>
      </c>
      <c r="AA326" s="5">
        <f t="shared" si="21"/>
        <v>13</v>
      </c>
      <c r="AB326" s="5" t="s">
        <v>2439</v>
      </c>
      <c r="AC326" s="13">
        <v>5243.31</v>
      </c>
      <c r="AD326" s="10">
        <v>45526</v>
      </c>
      <c r="AE326" s="12">
        <f t="shared" si="22"/>
        <v>45</v>
      </c>
      <c r="AF326" s="12"/>
      <c r="AG326" s="14">
        <v>4400572525</v>
      </c>
      <c r="AH326" s="14"/>
      <c r="AI326" s="10">
        <v>45524</v>
      </c>
      <c r="AJ326" s="10">
        <v>45526</v>
      </c>
      <c r="AK326" s="10" t="str">
        <f t="shared" si="24"/>
        <v>DEMORA</v>
      </c>
      <c r="AL326" s="5">
        <f t="shared" si="25"/>
        <v>1</v>
      </c>
      <c r="AM326" s="5" t="s">
        <v>2440</v>
      </c>
      <c r="AN326" s="5" t="s">
        <v>2441</v>
      </c>
      <c r="AO326" s="5" t="s">
        <v>2442</v>
      </c>
      <c r="AP326" s="10">
        <v>45533</v>
      </c>
      <c r="AQ326" s="5">
        <f t="shared" ca="1" si="26"/>
        <v>65</v>
      </c>
      <c r="AR326" s="31" t="s">
        <v>143</v>
      </c>
      <c r="AS326" s="31">
        <f t="shared" ca="1" si="27"/>
        <v>584</v>
      </c>
      <c r="AT326" s="5" t="s">
        <v>19</v>
      </c>
      <c r="AU326" s="5" t="s">
        <v>1769</v>
      </c>
      <c r="AV326" s="5" t="s">
        <v>2247</v>
      </c>
      <c r="AW326" s="5" t="s">
        <v>1648</v>
      </c>
      <c r="AX326" s="5" t="s">
        <v>1648</v>
      </c>
      <c r="AY326" s="5"/>
      <c r="AZ326" s="5"/>
      <c r="BA326" s="5"/>
      <c r="BB326" s="37" t="s">
        <v>2443</v>
      </c>
      <c r="BC326" s="138" t="s">
        <v>1650</v>
      </c>
    </row>
    <row r="327" spans="1:55" ht="15" customHeight="1" x14ac:dyDescent="0.3">
      <c r="A327" s="137">
        <v>277124</v>
      </c>
      <c r="B327" s="5" t="s">
        <v>59</v>
      </c>
      <c r="C327" s="5" t="s">
        <v>1274</v>
      </c>
      <c r="D327" s="5" t="s">
        <v>123</v>
      </c>
      <c r="E327" s="5" t="s">
        <v>189</v>
      </c>
      <c r="F327" s="5" t="s">
        <v>55</v>
      </c>
      <c r="G327" s="5" t="s">
        <v>210</v>
      </c>
      <c r="H327" s="5" t="s">
        <v>1275</v>
      </c>
      <c r="I327" s="5" t="s">
        <v>1276</v>
      </c>
      <c r="J327" s="5" t="s">
        <v>2444</v>
      </c>
      <c r="K327" s="5">
        <v>0</v>
      </c>
      <c r="L327" s="5">
        <v>14000</v>
      </c>
      <c r="M327" s="5" t="s">
        <v>2445</v>
      </c>
      <c r="N327" s="10" t="s">
        <v>123</v>
      </c>
      <c r="O327" s="5" t="s">
        <v>2446</v>
      </c>
      <c r="P327" s="10">
        <v>45484</v>
      </c>
      <c r="Q327" s="10" t="s">
        <v>137</v>
      </c>
      <c r="R327" s="10"/>
      <c r="S327" s="10"/>
      <c r="T327" s="11"/>
      <c r="U327" s="12"/>
      <c r="V327" s="5" t="s">
        <v>2447</v>
      </c>
      <c r="W327" s="5"/>
      <c r="X327" s="10">
        <v>45467</v>
      </c>
      <c r="Y327" s="5">
        <f t="shared" si="20"/>
        <v>18</v>
      </c>
      <c r="Z327" s="10">
        <v>45491</v>
      </c>
      <c r="AA327" s="5">
        <f t="shared" si="21"/>
        <v>8</v>
      </c>
      <c r="AB327" s="5" t="s">
        <v>2448</v>
      </c>
      <c r="AC327" s="13">
        <v>0</v>
      </c>
      <c r="AD327" s="10">
        <v>45499</v>
      </c>
      <c r="AE327" s="12">
        <f t="shared" si="22"/>
        <v>9</v>
      </c>
      <c r="AF327" s="12"/>
      <c r="AG327" s="14">
        <v>4500509917</v>
      </c>
      <c r="AH327" s="14"/>
      <c r="AI327" s="10">
        <v>45499</v>
      </c>
      <c r="AJ327" s="10">
        <v>45499</v>
      </c>
      <c r="AK327" s="10" t="str">
        <f t="shared" si="24"/>
        <v>EN TIEMPO</v>
      </c>
      <c r="AL327" s="5">
        <f t="shared" si="25"/>
        <v>1</v>
      </c>
      <c r="AM327" s="5"/>
      <c r="AN327" s="5" t="s">
        <v>2449</v>
      </c>
      <c r="AO327" s="5" t="s">
        <v>2450</v>
      </c>
      <c r="AP327" s="10"/>
      <c r="AQ327" s="5">
        <f t="shared" ca="1" si="26"/>
        <v>33</v>
      </c>
      <c r="AR327" s="31" t="s">
        <v>143</v>
      </c>
      <c r="AS327" s="31">
        <f t="shared" ca="1" si="27"/>
        <v>579</v>
      </c>
      <c r="AT327" s="5" t="s">
        <v>19</v>
      </c>
      <c r="AU327" s="5" t="s">
        <v>67</v>
      </c>
      <c r="AV327" s="5" t="s">
        <v>2451</v>
      </c>
      <c r="AW327" s="5" t="s">
        <v>1648</v>
      </c>
      <c r="AX327" s="5" t="s">
        <v>1648</v>
      </c>
      <c r="AY327" s="5"/>
      <c r="AZ327" s="5"/>
      <c r="BA327" s="5"/>
      <c r="BB327" s="37" t="s">
        <v>2443</v>
      </c>
      <c r="BC327" s="138" t="s">
        <v>1650</v>
      </c>
    </row>
    <row r="328" spans="1:55" ht="15" customHeight="1" x14ac:dyDescent="0.3">
      <c r="A328" s="137">
        <v>277224</v>
      </c>
      <c r="B328" s="5" t="s">
        <v>59</v>
      </c>
      <c r="C328" s="5" t="s">
        <v>6</v>
      </c>
      <c r="D328" s="5" t="s">
        <v>123</v>
      </c>
      <c r="E328" s="5" t="s">
        <v>189</v>
      </c>
      <c r="F328" s="5" t="s">
        <v>1</v>
      </c>
      <c r="G328" s="5" t="s">
        <v>246</v>
      </c>
      <c r="H328" s="5" t="s">
        <v>1185</v>
      </c>
      <c r="I328" s="5" t="s">
        <v>311</v>
      </c>
      <c r="J328" s="5" t="s">
        <v>2452</v>
      </c>
      <c r="K328" s="5">
        <v>4213</v>
      </c>
      <c r="L328" s="5">
        <v>16000</v>
      </c>
      <c r="M328" s="5" t="s">
        <v>2453</v>
      </c>
      <c r="N328" s="10" t="s">
        <v>127</v>
      </c>
      <c r="O328" s="5" t="s">
        <v>2454</v>
      </c>
      <c r="P328" s="10">
        <v>45470</v>
      </c>
      <c r="Q328" s="10" t="s">
        <v>137</v>
      </c>
      <c r="R328" s="10"/>
      <c r="S328" s="10"/>
      <c r="T328" s="11"/>
      <c r="U328" s="12"/>
      <c r="V328" s="5" t="s">
        <v>2455</v>
      </c>
      <c r="W328" s="5"/>
      <c r="X328" s="10">
        <v>45467</v>
      </c>
      <c r="Y328" s="5">
        <f t="shared" si="20"/>
        <v>4</v>
      </c>
      <c r="Z328" s="10">
        <v>45482</v>
      </c>
      <c r="AA328" s="5">
        <f t="shared" si="21"/>
        <v>13</v>
      </c>
      <c r="AB328" s="5" t="s">
        <v>2456</v>
      </c>
      <c r="AC328" s="13">
        <v>3239.59</v>
      </c>
      <c r="AD328" s="10">
        <v>45503</v>
      </c>
      <c r="AE328" s="12">
        <f t="shared" si="22"/>
        <v>22</v>
      </c>
      <c r="AF328" s="12"/>
      <c r="AG328" s="14">
        <v>4500509566</v>
      </c>
      <c r="AH328" s="14"/>
      <c r="AI328" s="10">
        <v>45525</v>
      </c>
      <c r="AJ328" s="10">
        <v>45525</v>
      </c>
      <c r="AK328" s="10" t="str">
        <f t="shared" si="24"/>
        <v>EN TIEMPO</v>
      </c>
      <c r="AL328" s="5">
        <f t="shared" si="25"/>
        <v>23</v>
      </c>
      <c r="AM328" s="5" t="s">
        <v>2457</v>
      </c>
      <c r="AN328" s="5" t="s">
        <v>2458</v>
      </c>
      <c r="AO328" s="5" t="s">
        <v>2459</v>
      </c>
      <c r="AP328" s="10">
        <v>45533</v>
      </c>
      <c r="AQ328" s="5">
        <f t="shared" ca="1" si="26"/>
        <v>59</v>
      </c>
      <c r="AR328" s="31" t="s">
        <v>143</v>
      </c>
      <c r="AS328" s="31">
        <f t="shared" ca="1" si="27"/>
        <v>579</v>
      </c>
      <c r="AT328" s="5" t="s">
        <v>19</v>
      </c>
      <c r="AU328" s="5" t="s">
        <v>1769</v>
      </c>
      <c r="AV328" s="5" t="s">
        <v>2247</v>
      </c>
      <c r="AW328" s="5" t="s">
        <v>1648</v>
      </c>
      <c r="AX328" s="5" t="s">
        <v>1648</v>
      </c>
      <c r="AY328" s="5"/>
      <c r="AZ328" s="5"/>
      <c r="BA328" s="5"/>
      <c r="BB328" s="36" t="s">
        <v>2460</v>
      </c>
      <c r="BC328" s="138" t="s">
        <v>1650</v>
      </c>
    </row>
    <row r="329" spans="1:55" ht="15" customHeight="1" x14ac:dyDescent="0.3">
      <c r="A329" s="137">
        <v>277324</v>
      </c>
      <c r="B329" s="5" t="s">
        <v>59</v>
      </c>
      <c r="C329" s="5" t="s">
        <v>144</v>
      </c>
      <c r="D329" s="5" t="s">
        <v>123</v>
      </c>
      <c r="E329" s="5" t="s">
        <v>189</v>
      </c>
      <c r="F329" s="5" t="s">
        <v>1</v>
      </c>
      <c r="G329" s="5" t="s">
        <v>438</v>
      </c>
      <c r="H329" s="5" t="s">
        <v>1169</v>
      </c>
      <c r="I329" s="5" t="s">
        <v>190</v>
      </c>
      <c r="J329" s="5" t="s">
        <v>2461</v>
      </c>
      <c r="K329" s="5">
        <v>84119</v>
      </c>
      <c r="L329" s="5">
        <v>25000</v>
      </c>
      <c r="M329" s="5" t="s">
        <v>2462</v>
      </c>
      <c r="N329" s="10" t="s">
        <v>127</v>
      </c>
      <c r="O329" s="5" t="s">
        <v>2454</v>
      </c>
      <c r="P329" s="10">
        <v>45476</v>
      </c>
      <c r="Q329" s="10" t="s">
        <v>137</v>
      </c>
      <c r="R329" s="10"/>
      <c r="S329" s="10"/>
      <c r="T329" s="11"/>
      <c r="U329" s="12"/>
      <c r="V329" s="5" t="s">
        <v>2463</v>
      </c>
      <c r="W329" s="5"/>
      <c r="X329" s="10">
        <v>45467</v>
      </c>
      <c r="Y329" s="5">
        <f t="shared" si="20"/>
        <v>10</v>
      </c>
      <c r="Z329" s="10">
        <v>45482</v>
      </c>
      <c r="AA329" s="5">
        <f t="shared" si="21"/>
        <v>7</v>
      </c>
      <c r="AB329" s="5" t="s">
        <v>2464</v>
      </c>
      <c r="AC329" s="13">
        <v>3627.83</v>
      </c>
      <c r="AD329" s="10">
        <v>45503</v>
      </c>
      <c r="AE329" s="12">
        <f t="shared" si="22"/>
        <v>22</v>
      </c>
      <c r="AF329" s="12"/>
      <c r="AG329" s="14">
        <v>4500510622</v>
      </c>
      <c r="AH329" s="14"/>
      <c r="AI329" s="10">
        <v>45503</v>
      </c>
      <c r="AJ329" s="10">
        <v>45503</v>
      </c>
      <c r="AK329" s="10" t="str">
        <f t="shared" si="24"/>
        <v>EN TIEMPO</v>
      </c>
      <c r="AL329" s="5">
        <f t="shared" si="25"/>
        <v>1</v>
      </c>
      <c r="AM329" s="5"/>
      <c r="AN329" s="5" t="s">
        <v>2465</v>
      </c>
      <c r="AO329" s="5"/>
      <c r="AP329" s="10"/>
      <c r="AQ329" s="5">
        <f t="shared" ca="1" si="26"/>
        <v>37</v>
      </c>
      <c r="AR329" s="31" t="s">
        <v>143</v>
      </c>
      <c r="AS329" s="31">
        <f t="shared" ca="1" si="27"/>
        <v>579</v>
      </c>
      <c r="AT329" s="5" t="s">
        <v>19</v>
      </c>
      <c r="AU329" s="5" t="s">
        <v>67</v>
      </c>
      <c r="AV329" s="5" t="s">
        <v>2466</v>
      </c>
      <c r="AW329" s="5" t="s">
        <v>1648</v>
      </c>
      <c r="AX329" s="5" t="s">
        <v>1648</v>
      </c>
      <c r="AY329" s="5"/>
      <c r="AZ329" s="5"/>
      <c r="BA329" s="5"/>
      <c r="BB329" s="36" t="s">
        <v>2467</v>
      </c>
      <c r="BC329" s="138" t="s">
        <v>1650</v>
      </c>
    </row>
    <row r="330" spans="1:55" ht="15" customHeight="1" x14ac:dyDescent="0.3">
      <c r="A330" s="137">
        <v>277424</v>
      </c>
      <c r="B330" s="5" t="s">
        <v>59</v>
      </c>
      <c r="C330" s="5" t="s">
        <v>6</v>
      </c>
      <c r="D330" s="5" t="s">
        <v>127</v>
      </c>
      <c r="E330" s="5" t="s">
        <v>124</v>
      </c>
      <c r="F330" s="5" t="s">
        <v>40</v>
      </c>
      <c r="G330" s="5" t="s">
        <v>210</v>
      </c>
      <c r="H330" s="5" t="s">
        <v>1594</v>
      </c>
      <c r="I330" s="5">
        <v>2885537</v>
      </c>
      <c r="J330" s="5" t="s">
        <v>2468</v>
      </c>
      <c r="K330" s="5">
        <v>19846</v>
      </c>
      <c r="L330" s="5">
        <v>18000</v>
      </c>
      <c r="M330" s="5" t="s">
        <v>2469</v>
      </c>
      <c r="N330" s="10" t="s">
        <v>127</v>
      </c>
      <c r="O330" s="5" t="s">
        <v>2454</v>
      </c>
      <c r="P330" s="10">
        <v>45470</v>
      </c>
      <c r="Q330" s="10" t="s">
        <v>137</v>
      </c>
      <c r="R330" s="10"/>
      <c r="S330" s="10"/>
      <c r="T330" s="11"/>
      <c r="U330" s="12"/>
      <c r="V330" s="5" t="s">
        <v>2470</v>
      </c>
      <c r="W330" s="5"/>
      <c r="X330" s="10">
        <v>45467</v>
      </c>
      <c r="Y330" s="5">
        <f t="shared" si="20"/>
        <v>4</v>
      </c>
      <c r="Z330" s="10">
        <v>45482</v>
      </c>
      <c r="AA330" s="5">
        <f t="shared" si="21"/>
        <v>13</v>
      </c>
      <c r="AB330" s="5" t="s">
        <v>2471</v>
      </c>
      <c r="AC330" s="13">
        <v>12064.89</v>
      </c>
      <c r="AD330" s="10">
        <v>45503</v>
      </c>
      <c r="AE330" s="12">
        <f t="shared" si="22"/>
        <v>22</v>
      </c>
      <c r="AF330" s="12"/>
      <c r="AG330" s="14">
        <v>4500509554</v>
      </c>
      <c r="AH330" s="14"/>
      <c r="AI330" s="10">
        <v>45525</v>
      </c>
      <c r="AJ330" s="10">
        <v>45525</v>
      </c>
      <c r="AK330" s="10" t="str">
        <f t="shared" si="24"/>
        <v>EN TIEMPO</v>
      </c>
      <c r="AL330" s="5">
        <f t="shared" si="25"/>
        <v>23</v>
      </c>
      <c r="AM330" s="5" t="s">
        <v>2472</v>
      </c>
      <c r="AN330" s="5" t="s">
        <v>2473</v>
      </c>
      <c r="AO330" s="5" t="s">
        <v>2474</v>
      </c>
      <c r="AP330" s="10">
        <v>45533</v>
      </c>
      <c r="AQ330" s="5">
        <f t="shared" ca="1" si="26"/>
        <v>59</v>
      </c>
      <c r="AR330" s="31" t="s">
        <v>143</v>
      </c>
      <c r="AS330" s="31">
        <f t="shared" ca="1" si="27"/>
        <v>579</v>
      </c>
      <c r="AT330" s="5" t="s">
        <v>19</v>
      </c>
      <c r="AU330" s="5" t="s">
        <v>1769</v>
      </c>
      <c r="AV330" s="5" t="s">
        <v>2391</v>
      </c>
      <c r="AW330" s="5" t="s">
        <v>1648</v>
      </c>
      <c r="AX330" s="5" t="s">
        <v>1648</v>
      </c>
      <c r="AY330" s="5"/>
      <c r="AZ330" s="5"/>
      <c r="BA330" s="5"/>
      <c r="BB330" s="37" t="s">
        <v>2443</v>
      </c>
      <c r="BC330" s="138" t="s">
        <v>1650</v>
      </c>
    </row>
    <row r="331" spans="1:55" ht="15" customHeight="1" x14ac:dyDescent="0.3">
      <c r="A331" s="137">
        <v>277524</v>
      </c>
      <c r="B331" s="5" t="s">
        <v>60</v>
      </c>
      <c r="C331" s="5" t="s">
        <v>1225</v>
      </c>
      <c r="D331" s="5" t="s">
        <v>127</v>
      </c>
      <c r="E331" s="5" t="s">
        <v>51</v>
      </c>
      <c r="F331" s="5" t="s">
        <v>51</v>
      </c>
      <c r="G331" s="5"/>
      <c r="H331" s="5" t="s">
        <v>2475</v>
      </c>
      <c r="I331" s="5"/>
      <c r="J331" s="5"/>
      <c r="K331" s="5"/>
      <c r="L331" s="5"/>
      <c r="M331" s="5"/>
      <c r="N331" s="10" t="s">
        <v>127</v>
      </c>
      <c r="O331" s="5"/>
      <c r="P331" s="10"/>
      <c r="Q331" s="10"/>
      <c r="R331" s="10"/>
      <c r="S331" s="10"/>
      <c r="T331" s="11"/>
      <c r="U331" s="12"/>
      <c r="V331" s="5"/>
      <c r="W331" s="5"/>
      <c r="X331" s="10">
        <v>45467</v>
      </c>
      <c r="Y331" s="5" t="str">
        <f t="shared" si="20"/>
        <v>POR EVALUAR</v>
      </c>
      <c r="Z331" s="10"/>
      <c r="AA331" s="5" t="str">
        <f t="shared" si="21"/>
        <v>POR COTIZAR</v>
      </c>
      <c r="AB331" s="5"/>
      <c r="AC331" s="13"/>
      <c r="AD331" s="10"/>
      <c r="AE331" s="12" t="str">
        <f t="shared" si="22"/>
        <v/>
      </c>
      <c r="AF331" s="12"/>
      <c r="AG331" s="5"/>
      <c r="AH331" s="5"/>
      <c r="AI331" s="10"/>
      <c r="AJ331" s="10"/>
      <c r="AK331" s="10" t="str">
        <f t="shared" si="24"/>
        <v/>
      </c>
      <c r="AL331" s="5" t="str">
        <f t="shared" si="25"/>
        <v/>
      </c>
      <c r="AM331" s="5"/>
      <c r="AN331" s="5"/>
      <c r="AO331" s="5"/>
      <c r="AP331" s="10"/>
      <c r="AQ331" s="5">
        <f t="shared" ca="1" si="26"/>
        <v>579</v>
      </c>
      <c r="AR331" s="5" t="s">
        <v>129</v>
      </c>
      <c r="AS331" s="5">
        <f t="shared" ca="1" si="27"/>
        <v>579</v>
      </c>
      <c r="AT331" s="5" t="s">
        <v>19</v>
      </c>
      <c r="AU331" s="5" t="s">
        <v>2476</v>
      </c>
      <c r="AV331" s="5" t="s">
        <v>2153</v>
      </c>
      <c r="AW331" s="5" t="s">
        <v>1648</v>
      </c>
      <c r="AX331" s="5" t="s">
        <v>1648</v>
      </c>
      <c r="AY331" s="5"/>
      <c r="AZ331" s="5"/>
      <c r="BA331" s="5"/>
      <c r="BB331" s="32" t="s">
        <v>2477</v>
      </c>
      <c r="BC331" s="138" t="s">
        <v>1907</v>
      </c>
    </row>
    <row r="332" spans="1:55" ht="15" customHeight="1" x14ac:dyDescent="0.3">
      <c r="A332" s="137">
        <v>277624</v>
      </c>
      <c r="B332" s="5" t="s">
        <v>1217</v>
      </c>
      <c r="C332" s="5" t="s">
        <v>2478</v>
      </c>
      <c r="D332" s="5" t="s">
        <v>127</v>
      </c>
      <c r="E332" s="5" t="s">
        <v>189</v>
      </c>
      <c r="F332" s="5" t="s">
        <v>2479</v>
      </c>
      <c r="G332" s="5"/>
      <c r="H332" s="5"/>
      <c r="I332" s="5"/>
      <c r="J332" s="5"/>
      <c r="K332" s="5"/>
      <c r="L332" s="5"/>
      <c r="M332" s="5"/>
      <c r="N332" s="10" t="s">
        <v>127</v>
      </c>
      <c r="O332" s="5"/>
      <c r="P332" s="10">
        <v>45441</v>
      </c>
      <c r="Q332" s="10" t="s">
        <v>137</v>
      </c>
      <c r="R332" s="10"/>
      <c r="S332" s="10"/>
      <c r="T332" s="11"/>
      <c r="U332" s="12"/>
      <c r="V332" s="5" t="s">
        <v>2480</v>
      </c>
      <c r="W332" s="5"/>
      <c r="X332" s="10">
        <v>45470</v>
      </c>
      <c r="Y332" s="5">
        <f t="shared" si="20"/>
        <v>-28</v>
      </c>
      <c r="Z332" s="10">
        <v>45441</v>
      </c>
      <c r="AA332" s="5">
        <f t="shared" si="21"/>
        <v>1</v>
      </c>
      <c r="AB332" s="5" t="s">
        <v>2481</v>
      </c>
      <c r="AC332" s="13">
        <v>24150</v>
      </c>
      <c r="AD332" s="10">
        <v>45470</v>
      </c>
      <c r="AE332" s="12">
        <f t="shared" si="22"/>
        <v>30</v>
      </c>
      <c r="AF332" s="12"/>
      <c r="AG332" s="14">
        <v>4100662312</v>
      </c>
      <c r="AH332" s="14"/>
      <c r="AI332" s="10">
        <v>45510</v>
      </c>
      <c r="AJ332" s="10">
        <v>45510</v>
      </c>
      <c r="AK332" s="10" t="str">
        <f t="shared" si="24"/>
        <v>EN TIEMPO</v>
      </c>
      <c r="AL332" s="5">
        <f t="shared" si="25"/>
        <v>41</v>
      </c>
      <c r="AM332" s="5" t="s">
        <v>2482</v>
      </c>
      <c r="AN332" s="5" t="s">
        <v>2483</v>
      </c>
      <c r="AO332" s="5"/>
      <c r="AP332" s="10"/>
      <c r="AQ332" s="5">
        <f t="shared" ca="1" si="26"/>
        <v>41</v>
      </c>
      <c r="AR332" s="5" t="s">
        <v>143</v>
      </c>
      <c r="AS332" s="5">
        <f t="shared" ca="1" si="27"/>
        <v>576</v>
      </c>
      <c r="AT332" s="5" t="s">
        <v>20</v>
      </c>
      <c r="AU332" s="5" t="s">
        <v>1931</v>
      </c>
      <c r="AV332" s="5" t="s">
        <v>1931</v>
      </c>
      <c r="AW332" s="5" t="s">
        <v>1931</v>
      </c>
      <c r="AX332" s="5" t="s">
        <v>1931</v>
      </c>
      <c r="AY332" s="5"/>
      <c r="AZ332" s="5"/>
      <c r="BA332" s="5"/>
      <c r="BB332" s="35" t="s">
        <v>2484</v>
      </c>
      <c r="BC332" s="138" t="s">
        <v>1907</v>
      </c>
    </row>
    <row r="333" spans="1:55" ht="15" customHeight="1" x14ac:dyDescent="0.3">
      <c r="A333" s="16">
        <v>277724</v>
      </c>
      <c r="B333" s="5" t="s">
        <v>60</v>
      </c>
      <c r="C333" s="5" t="s">
        <v>236</v>
      </c>
      <c r="D333" s="5" t="s">
        <v>127</v>
      </c>
      <c r="E333" s="5" t="s">
        <v>124</v>
      </c>
      <c r="F333" s="5" t="s">
        <v>48</v>
      </c>
      <c r="G333" s="5" t="s">
        <v>210</v>
      </c>
      <c r="H333" s="5" t="s">
        <v>221</v>
      </c>
      <c r="I333" s="5">
        <v>5173766</v>
      </c>
      <c r="J333" s="5" t="s">
        <v>2485</v>
      </c>
      <c r="K333" s="5"/>
      <c r="L333" s="5">
        <v>12000</v>
      </c>
      <c r="M333" s="5">
        <v>101017727</v>
      </c>
      <c r="N333" s="10" t="s">
        <v>127</v>
      </c>
      <c r="O333" s="5" t="s">
        <v>2486</v>
      </c>
      <c r="P333" s="10">
        <v>45476</v>
      </c>
      <c r="Q333" s="10" t="s">
        <v>137</v>
      </c>
      <c r="R333" s="10"/>
      <c r="S333" s="10"/>
      <c r="T333" s="11"/>
      <c r="U333" s="12"/>
      <c r="V333" s="5" t="s">
        <v>2487</v>
      </c>
      <c r="W333" s="5"/>
      <c r="X333" s="10">
        <v>45470</v>
      </c>
      <c r="Y333" s="5">
        <f t="shared" si="20"/>
        <v>7</v>
      </c>
      <c r="Z333" s="10">
        <v>45482</v>
      </c>
      <c r="AA333" s="5">
        <f t="shared" si="21"/>
        <v>7</v>
      </c>
      <c r="AB333" s="5" t="s">
        <v>2488</v>
      </c>
      <c r="AC333" s="13">
        <v>8457.39</v>
      </c>
      <c r="AD333" s="10">
        <v>45490</v>
      </c>
      <c r="AE333" s="12">
        <f t="shared" si="22"/>
        <v>9</v>
      </c>
      <c r="AF333" s="12"/>
      <c r="AG333" s="14">
        <v>4400570299</v>
      </c>
      <c r="AH333" s="14"/>
      <c r="AI333" s="10">
        <v>45525</v>
      </c>
      <c r="AJ333" s="10">
        <v>45526</v>
      </c>
      <c r="AK333" s="10" t="str">
        <f t="shared" si="24"/>
        <v>DEMORA</v>
      </c>
      <c r="AL333" s="5">
        <f t="shared" si="25"/>
        <v>37</v>
      </c>
      <c r="AM333" s="5" t="s">
        <v>2489</v>
      </c>
      <c r="AN333" s="5" t="s">
        <v>2490</v>
      </c>
      <c r="AO333" s="5" t="s">
        <v>2491</v>
      </c>
      <c r="AP333" s="10">
        <v>45541</v>
      </c>
      <c r="AQ333" s="5">
        <f t="shared" ca="1" si="26"/>
        <v>57</v>
      </c>
      <c r="AR333" s="31" t="s">
        <v>143</v>
      </c>
      <c r="AS333" s="31">
        <f t="shared" ca="1" si="27"/>
        <v>576</v>
      </c>
      <c r="AT333" s="5" t="s">
        <v>20</v>
      </c>
      <c r="AU333" s="5" t="s">
        <v>1769</v>
      </c>
      <c r="AV333" s="5" t="s">
        <v>2331</v>
      </c>
      <c r="AW333" s="5" t="s">
        <v>1648</v>
      </c>
      <c r="AX333" s="5" t="s">
        <v>1648</v>
      </c>
      <c r="AY333" s="5"/>
      <c r="AZ333" s="5"/>
      <c r="BA333" s="5"/>
      <c r="BB333" s="37" t="s">
        <v>2443</v>
      </c>
      <c r="BC333" s="138" t="s">
        <v>1650</v>
      </c>
    </row>
    <row r="334" spans="1:55" ht="15" customHeight="1" x14ac:dyDescent="0.3">
      <c r="A334" s="137">
        <v>277824</v>
      </c>
      <c r="B334" s="5" t="s">
        <v>60</v>
      </c>
      <c r="C334" s="5" t="s">
        <v>220</v>
      </c>
      <c r="D334" s="5" t="s">
        <v>123</v>
      </c>
      <c r="E334" s="5" t="s">
        <v>124</v>
      </c>
      <c r="F334" s="5" t="s">
        <v>36</v>
      </c>
      <c r="G334" s="5" t="s">
        <v>246</v>
      </c>
      <c r="H334" s="5" t="s">
        <v>1091</v>
      </c>
      <c r="I334" s="5" t="s">
        <v>1092</v>
      </c>
      <c r="J334" s="5" t="s">
        <v>2492</v>
      </c>
      <c r="K334" s="5"/>
      <c r="L334" s="5">
        <v>10000</v>
      </c>
      <c r="M334" s="5">
        <v>101003933</v>
      </c>
      <c r="N334" s="10" t="s">
        <v>127</v>
      </c>
      <c r="O334" s="5" t="s">
        <v>2486</v>
      </c>
      <c r="P334" s="10">
        <v>45484</v>
      </c>
      <c r="Q334" s="10" t="s">
        <v>1037</v>
      </c>
      <c r="R334" s="10"/>
      <c r="S334" s="10"/>
      <c r="T334" s="11"/>
      <c r="U334" s="12"/>
      <c r="V334" s="5" t="s">
        <v>2493</v>
      </c>
      <c r="W334" s="5"/>
      <c r="X334" s="10">
        <v>45470</v>
      </c>
      <c r="Y334" s="5">
        <f t="shared" si="20"/>
        <v>15</v>
      </c>
      <c r="Z334" s="10">
        <v>45488</v>
      </c>
      <c r="AA334" s="5">
        <f t="shared" si="21"/>
        <v>5</v>
      </c>
      <c r="AB334" s="5" t="s">
        <v>2494</v>
      </c>
      <c r="AC334" s="13">
        <v>3616.22</v>
      </c>
      <c r="AD334" s="10">
        <v>45491</v>
      </c>
      <c r="AE334" s="12">
        <f t="shared" si="22"/>
        <v>4</v>
      </c>
      <c r="AF334" s="12"/>
      <c r="AG334" s="14">
        <v>4400573869</v>
      </c>
      <c r="AH334" s="14"/>
      <c r="AI334" s="10">
        <v>45526</v>
      </c>
      <c r="AJ334" s="10">
        <v>45531</v>
      </c>
      <c r="AK334" s="10" t="str">
        <f t="shared" si="24"/>
        <v>DEMORA</v>
      </c>
      <c r="AL334" s="5">
        <f t="shared" si="25"/>
        <v>41</v>
      </c>
      <c r="AM334" s="5" t="s">
        <v>2495</v>
      </c>
      <c r="AN334" s="5" t="s">
        <v>2496</v>
      </c>
      <c r="AO334" s="5" t="s">
        <v>2497</v>
      </c>
      <c r="AP334" s="10">
        <v>45541</v>
      </c>
      <c r="AQ334" s="5">
        <f t="shared" ca="1" si="26"/>
        <v>62</v>
      </c>
      <c r="AR334" s="31" t="s">
        <v>143</v>
      </c>
      <c r="AS334" s="31">
        <f t="shared" ca="1" si="27"/>
        <v>576</v>
      </c>
      <c r="AT334" s="5" t="s">
        <v>20</v>
      </c>
      <c r="AU334" s="5" t="s">
        <v>2498</v>
      </c>
      <c r="AV334" s="5" t="s">
        <v>2499</v>
      </c>
      <c r="AW334" s="5" t="s">
        <v>1648</v>
      </c>
      <c r="AX334" s="5" t="s">
        <v>1648</v>
      </c>
      <c r="AY334" s="5"/>
      <c r="AZ334" s="5"/>
      <c r="BA334" s="5"/>
      <c r="BB334" s="35" t="s">
        <v>2500</v>
      </c>
      <c r="BC334" s="138" t="s">
        <v>1907</v>
      </c>
    </row>
    <row r="335" spans="1:55" ht="15" customHeight="1" x14ac:dyDescent="0.3">
      <c r="A335" s="137">
        <v>277924</v>
      </c>
      <c r="B335" s="5" t="s">
        <v>60</v>
      </c>
      <c r="C335" s="5" t="s">
        <v>1115</v>
      </c>
      <c r="D335" s="5" t="s">
        <v>123</v>
      </c>
      <c r="E335" s="5" t="s">
        <v>124</v>
      </c>
      <c r="F335" s="5" t="s">
        <v>36</v>
      </c>
      <c r="G335" s="5" t="s">
        <v>210</v>
      </c>
      <c r="H335" s="5" t="s">
        <v>526</v>
      </c>
      <c r="I335" s="5" t="s">
        <v>1116</v>
      </c>
      <c r="J335" s="5" t="s">
        <v>2501</v>
      </c>
      <c r="K335" s="5"/>
      <c r="L335" s="5">
        <v>10000</v>
      </c>
      <c r="M335" s="5">
        <v>101163375</v>
      </c>
      <c r="N335" s="10" t="s">
        <v>127</v>
      </c>
      <c r="O335" s="5" t="s">
        <v>2486</v>
      </c>
      <c r="P335" s="10">
        <v>45474</v>
      </c>
      <c r="Q335" s="10" t="s">
        <v>2502</v>
      </c>
      <c r="R335" s="10"/>
      <c r="S335" s="10"/>
      <c r="T335" s="11"/>
      <c r="U335" s="12"/>
      <c r="V335" s="5" t="s">
        <v>2503</v>
      </c>
      <c r="W335" s="5"/>
      <c r="X335" s="10">
        <v>45470</v>
      </c>
      <c r="Y335" s="5">
        <f t="shared" si="20"/>
        <v>5</v>
      </c>
      <c r="Z335" s="10">
        <v>45474</v>
      </c>
      <c r="AA335" s="5">
        <f t="shared" si="21"/>
        <v>1</v>
      </c>
      <c r="AB335" s="5" t="s">
        <v>2504</v>
      </c>
      <c r="AC335" s="13">
        <v>2708.09</v>
      </c>
      <c r="AD335" s="10">
        <v>45475</v>
      </c>
      <c r="AE335" s="12">
        <f t="shared" si="22"/>
        <v>2</v>
      </c>
      <c r="AF335" s="12"/>
      <c r="AG335" s="14">
        <v>4400573870</v>
      </c>
      <c r="AH335" s="14"/>
      <c r="AI335" s="10">
        <v>45520</v>
      </c>
      <c r="AJ335" s="10">
        <v>45531</v>
      </c>
      <c r="AK335" s="10" t="str">
        <f t="shared" si="24"/>
        <v>DEMORA</v>
      </c>
      <c r="AL335" s="5">
        <f t="shared" si="25"/>
        <v>57</v>
      </c>
      <c r="AM335" s="5" t="s">
        <v>2505</v>
      </c>
      <c r="AN335" s="5" t="s">
        <v>2506</v>
      </c>
      <c r="AO335" s="5" t="s">
        <v>2507</v>
      </c>
      <c r="AP335" s="10">
        <v>45541</v>
      </c>
      <c r="AQ335" s="5">
        <f t="shared" ca="1" si="26"/>
        <v>62</v>
      </c>
      <c r="AR335" s="31" t="s">
        <v>143</v>
      </c>
      <c r="AS335" s="31">
        <f t="shared" ca="1" si="27"/>
        <v>576</v>
      </c>
      <c r="AT335" s="5" t="s">
        <v>19</v>
      </c>
      <c r="AU335" s="5" t="s">
        <v>2508</v>
      </c>
      <c r="AV335" s="5" t="s">
        <v>2509</v>
      </c>
      <c r="AW335" s="5" t="s">
        <v>1648</v>
      </c>
      <c r="AX335" s="5" t="s">
        <v>1648</v>
      </c>
      <c r="AY335" s="5"/>
      <c r="AZ335" s="5"/>
      <c r="BA335" s="5"/>
      <c r="BB335" s="35" t="s">
        <v>2510</v>
      </c>
      <c r="BC335" s="138" t="s">
        <v>1907</v>
      </c>
    </row>
    <row r="336" spans="1:55" ht="15" customHeight="1" x14ac:dyDescent="0.3">
      <c r="A336" s="137">
        <v>278024</v>
      </c>
      <c r="B336" s="5" t="s">
        <v>60</v>
      </c>
      <c r="C336" s="5" t="s">
        <v>1067</v>
      </c>
      <c r="D336" s="5" t="s">
        <v>123</v>
      </c>
      <c r="E336" s="5" t="s">
        <v>124</v>
      </c>
      <c r="F336" s="5" t="s">
        <v>36</v>
      </c>
      <c r="G336" s="5" t="s">
        <v>210</v>
      </c>
      <c r="H336" s="5" t="s">
        <v>255</v>
      </c>
      <c r="I336" s="5" t="s">
        <v>1068</v>
      </c>
      <c r="J336" s="5" t="s">
        <v>2511</v>
      </c>
      <c r="K336" s="5"/>
      <c r="L336" s="5">
        <v>10000</v>
      </c>
      <c r="M336" s="5">
        <v>101163068</v>
      </c>
      <c r="N336" s="10" t="s">
        <v>127</v>
      </c>
      <c r="O336" s="5" t="s">
        <v>2486</v>
      </c>
      <c r="P336" s="10">
        <v>45484</v>
      </c>
      <c r="Q336" s="10" t="s">
        <v>137</v>
      </c>
      <c r="R336" s="10"/>
      <c r="S336" s="10"/>
      <c r="T336" s="11"/>
      <c r="U336" s="12"/>
      <c r="V336" s="5" t="s">
        <v>2512</v>
      </c>
      <c r="W336" s="5"/>
      <c r="X336" s="10">
        <v>45470</v>
      </c>
      <c r="Y336" s="5">
        <f t="shared" si="20"/>
        <v>15</v>
      </c>
      <c r="Z336" s="10">
        <v>45489</v>
      </c>
      <c r="AA336" s="5">
        <f t="shared" si="21"/>
        <v>6</v>
      </c>
      <c r="AB336" s="5" t="s">
        <v>2513</v>
      </c>
      <c r="AC336" s="13">
        <v>2881.51</v>
      </c>
      <c r="AD336" s="10">
        <v>45491</v>
      </c>
      <c r="AE336" s="12">
        <f t="shared" si="22"/>
        <v>3</v>
      </c>
      <c r="AF336" s="12"/>
      <c r="AG336" s="14">
        <v>4400573871</v>
      </c>
      <c r="AH336" s="14"/>
      <c r="AI336" s="10">
        <v>45526</v>
      </c>
      <c r="AJ336" s="10">
        <v>45538</v>
      </c>
      <c r="AK336" s="10" t="str">
        <f t="shared" si="24"/>
        <v>DEMORA</v>
      </c>
      <c r="AL336" s="5">
        <f t="shared" si="25"/>
        <v>48</v>
      </c>
      <c r="AM336" s="5" t="s">
        <v>2514</v>
      </c>
      <c r="AN336" s="5" t="s">
        <v>2515</v>
      </c>
      <c r="AO336" s="5" t="s">
        <v>2516</v>
      </c>
      <c r="AP336" s="10">
        <v>45541</v>
      </c>
      <c r="AQ336" s="5">
        <f t="shared" ca="1" si="26"/>
        <v>69</v>
      </c>
      <c r="AR336" s="31" t="s">
        <v>143</v>
      </c>
      <c r="AS336" s="31">
        <f t="shared" ca="1" si="27"/>
        <v>576</v>
      </c>
      <c r="AT336" s="5" t="s">
        <v>20</v>
      </c>
      <c r="AU336" s="5" t="s">
        <v>2517</v>
      </c>
      <c r="AV336" s="5" t="s">
        <v>2518</v>
      </c>
      <c r="AW336" s="5" t="s">
        <v>1931</v>
      </c>
      <c r="AX336" s="5" t="s">
        <v>2519</v>
      </c>
      <c r="AY336" s="5"/>
      <c r="AZ336" s="5"/>
      <c r="BA336" s="5"/>
      <c r="BB336" s="35" t="s">
        <v>2520</v>
      </c>
      <c r="BC336" s="138" t="s">
        <v>1907</v>
      </c>
    </row>
    <row r="337" spans="1:55" ht="15" customHeight="1" x14ac:dyDescent="0.3">
      <c r="A337" s="137">
        <v>278124</v>
      </c>
      <c r="B337" s="5" t="s">
        <v>59</v>
      </c>
      <c r="C337" s="5" t="s">
        <v>236</v>
      </c>
      <c r="D337" s="5" t="s">
        <v>123</v>
      </c>
      <c r="E337" s="5" t="s">
        <v>124</v>
      </c>
      <c r="F337" s="5" t="s">
        <v>43</v>
      </c>
      <c r="G337" s="5" t="s">
        <v>210</v>
      </c>
      <c r="H337" s="5" t="s">
        <v>1043</v>
      </c>
      <c r="I337" s="5">
        <v>1098832</v>
      </c>
      <c r="J337" s="5" t="s">
        <v>2521</v>
      </c>
      <c r="K337" s="5">
        <v>11957</v>
      </c>
      <c r="L337" s="5">
        <v>15000</v>
      </c>
      <c r="M337" s="5" t="s">
        <v>2522</v>
      </c>
      <c r="N337" s="10" t="s">
        <v>127</v>
      </c>
      <c r="O337" s="5" t="s">
        <v>2523</v>
      </c>
      <c r="P337" s="10">
        <v>45476</v>
      </c>
      <c r="Q337" s="10" t="s">
        <v>137</v>
      </c>
      <c r="R337" s="10"/>
      <c r="S337" s="10"/>
      <c r="T337" s="11"/>
      <c r="U337" s="12"/>
      <c r="V337" s="5" t="s">
        <v>2524</v>
      </c>
      <c r="W337" s="5"/>
      <c r="X337" s="10">
        <v>45470</v>
      </c>
      <c r="Y337" s="5">
        <f t="shared" si="20"/>
        <v>7</v>
      </c>
      <c r="Z337" s="10">
        <v>45482</v>
      </c>
      <c r="AA337" s="5">
        <f t="shared" si="21"/>
        <v>7</v>
      </c>
      <c r="AB337" s="5" t="s">
        <v>2525</v>
      </c>
      <c r="AC337" s="13">
        <v>3901.64</v>
      </c>
      <c r="AD337" s="10">
        <v>45503</v>
      </c>
      <c r="AE337" s="12">
        <f t="shared" si="22"/>
        <v>22</v>
      </c>
      <c r="AF337" s="12"/>
      <c r="AG337" s="14">
        <v>4500511190</v>
      </c>
      <c r="AH337" s="14"/>
      <c r="AI337" s="10">
        <v>45525</v>
      </c>
      <c r="AJ337" s="10">
        <v>45531</v>
      </c>
      <c r="AK337" s="10" t="str">
        <f t="shared" si="24"/>
        <v>DEMORA</v>
      </c>
      <c r="AL337" s="5">
        <f t="shared" si="25"/>
        <v>29</v>
      </c>
      <c r="AM337" s="5" t="s">
        <v>2526</v>
      </c>
      <c r="AN337" s="5" t="s">
        <v>2527</v>
      </c>
      <c r="AO337" s="5" t="s">
        <v>2528</v>
      </c>
      <c r="AP337" s="10">
        <v>45545</v>
      </c>
      <c r="AQ337" s="5">
        <f t="shared" ca="1" si="26"/>
        <v>62</v>
      </c>
      <c r="AR337" s="31" t="s">
        <v>143</v>
      </c>
      <c r="AS337" s="31">
        <f t="shared" ca="1" si="27"/>
        <v>576</v>
      </c>
      <c r="AT337" s="5" t="s">
        <v>20</v>
      </c>
      <c r="AU337" s="5" t="s">
        <v>2372</v>
      </c>
      <c r="AV337" s="5" t="s">
        <v>2373</v>
      </c>
      <c r="AW337" s="5" t="s">
        <v>1647</v>
      </c>
      <c r="AX337" s="5" t="s">
        <v>1648</v>
      </c>
      <c r="AY337" s="5"/>
      <c r="AZ337" s="5"/>
      <c r="BA337" s="5"/>
      <c r="BB337" s="35" t="s">
        <v>2529</v>
      </c>
      <c r="BC337" s="138" t="s">
        <v>1907</v>
      </c>
    </row>
    <row r="338" spans="1:55" ht="15.75" customHeight="1" x14ac:dyDescent="0.3">
      <c r="A338" s="137">
        <v>278224</v>
      </c>
      <c r="B338" s="5" t="s">
        <v>59</v>
      </c>
      <c r="C338" s="5" t="s">
        <v>236</v>
      </c>
      <c r="D338" s="5" t="s">
        <v>123</v>
      </c>
      <c r="E338" s="5" t="s">
        <v>124</v>
      </c>
      <c r="F338" s="5" t="s">
        <v>43</v>
      </c>
      <c r="G338" s="5" t="s">
        <v>210</v>
      </c>
      <c r="H338" s="5" t="s">
        <v>1043</v>
      </c>
      <c r="I338" s="5">
        <v>1098832</v>
      </c>
      <c r="J338" s="5" t="s">
        <v>2530</v>
      </c>
      <c r="K338" s="5">
        <v>130</v>
      </c>
      <c r="L338" s="5">
        <v>15000</v>
      </c>
      <c r="M338" s="5" t="s">
        <v>2531</v>
      </c>
      <c r="N338" s="10" t="s">
        <v>123</v>
      </c>
      <c r="O338" s="5" t="s">
        <v>2523</v>
      </c>
      <c r="P338" s="10">
        <v>45485</v>
      </c>
      <c r="Q338" s="10" t="s">
        <v>137</v>
      </c>
      <c r="R338" s="10"/>
      <c r="S338" s="10"/>
      <c r="T338" s="11"/>
      <c r="U338" s="12"/>
      <c r="V338" s="5" t="s">
        <v>2532</v>
      </c>
      <c r="W338" s="5"/>
      <c r="X338" s="10">
        <v>45470</v>
      </c>
      <c r="Y338" s="5">
        <f t="shared" si="20"/>
        <v>16</v>
      </c>
      <c r="Z338" s="10">
        <v>45523</v>
      </c>
      <c r="AA338" s="5">
        <f t="shared" si="21"/>
        <v>39</v>
      </c>
      <c r="AB338" s="5" t="s">
        <v>2533</v>
      </c>
      <c r="AC338" s="13">
        <v>0</v>
      </c>
      <c r="AD338" s="10">
        <v>45523</v>
      </c>
      <c r="AE338" s="12">
        <f t="shared" si="22"/>
        <v>1</v>
      </c>
      <c r="AF338" s="12"/>
      <c r="AG338" s="14">
        <v>4500511201</v>
      </c>
      <c r="AH338" s="14"/>
      <c r="AI338" s="10">
        <v>45531</v>
      </c>
      <c r="AJ338" s="10">
        <v>45531</v>
      </c>
      <c r="AK338" s="10" t="str">
        <f t="shared" si="24"/>
        <v>EN TIEMPO</v>
      </c>
      <c r="AL338" s="5">
        <f t="shared" si="25"/>
        <v>9</v>
      </c>
      <c r="AM338" s="5" t="s">
        <v>2534</v>
      </c>
      <c r="AN338" s="5" t="s">
        <v>2535</v>
      </c>
      <c r="AO338" s="5"/>
      <c r="AP338" s="10"/>
      <c r="AQ338" s="5">
        <f t="shared" ref="AQ338:AQ401" ca="1" si="28">IF(AJ338="",TODAY()-X338+1,AJ338-X338+1)</f>
        <v>62</v>
      </c>
      <c r="AR338" s="31" t="s">
        <v>143</v>
      </c>
      <c r="AS338" s="31">
        <f t="shared" ca="1" si="27"/>
        <v>576</v>
      </c>
      <c r="AT338" s="5" t="s">
        <v>19</v>
      </c>
      <c r="AU338" s="5" t="s">
        <v>2536</v>
      </c>
      <c r="AV338" s="5" t="s">
        <v>2537</v>
      </c>
      <c r="AW338" s="5" t="s">
        <v>1648</v>
      </c>
      <c r="AX338" s="5" t="s">
        <v>1648</v>
      </c>
      <c r="AY338" s="5"/>
      <c r="AZ338" s="5"/>
      <c r="BA338" s="5"/>
      <c r="BB338" s="5" t="s">
        <v>2477</v>
      </c>
      <c r="BC338" s="138" t="s">
        <v>1907</v>
      </c>
    </row>
    <row r="339" spans="1:55" ht="15.75" customHeight="1" x14ac:dyDescent="0.3">
      <c r="A339" s="16">
        <v>278324</v>
      </c>
      <c r="B339" s="5" t="s">
        <v>60</v>
      </c>
      <c r="C339" s="5" t="s">
        <v>2538</v>
      </c>
      <c r="D339" s="5" t="s">
        <v>127</v>
      </c>
      <c r="E339" s="5" t="s">
        <v>51</v>
      </c>
      <c r="F339" s="5" t="s">
        <v>51</v>
      </c>
      <c r="G339" s="5"/>
      <c r="H339" s="14" t="s">
        <v>2539</v>
      </c>
      <c r="I339" s="5"/>
      <c r="J339" s="5"/>
      <c r="K339" s="5"/>
      <c r="L339" s="5"/>
      <c r="M339" s="5"/>
      <c r="N339" s="10" t="s">
        <v>127</v>
      </c>
      <c r="O339" s="5"/>
      <c r="P339" s="10">
        <v>45474</v>
      </c>
      <c r="Q339" s="10" t="s">
        <v>137</v>
      </c>
      <c r="R339" s="10"/>
      <c r="S339" s="10"/>
      <c r="T339" s="11"/>
      <c r="U339" s="12"/>
      <c r="V339" s="5" t="s">
        <v>2540</v>
      </c>
      <c r="W339" s="5"/>
      <c r="X339" s="10">
        <v>45472</v>
      </c>
      <c r="Y339" s="5">
        <f t="shared" si="20"/>
        <v>3</v>
      </c>
      <c r="Z339" s="10">
        <v>45476</v>
      </c>
      <c r="AA339" s="5">
        <f t="shared" si="21"/>
        <v>3</v>
      </c>
      <c r="AB339" s="5" t="s">
        <v>2541</v>
      </c>
      <c r="AC339" s="13">
        <v>4830.18</v>
      </c>
      <c r="AD339" s="10">
        <v>45483</v>
      </c>
      <c r="AE339" s="12">
        <f t="shared" si="22"/>
        <v>8</v>
      </c>
      <c r="AF339" s="12"/>
      <c r="AG339" s="14">
        <v>4400577403</v>
      </c>
      <c r="AH339" s="14"/>
      <c r="AI339" s="10">
        <v>45475</v>
      </c>
      <c r="AJ339" s="10">
        <v>45475</v>
      </c>
      <c r="AK339" s="10" t="str">
        <f t="shared" si="24"/>
        <v>EN TIEMPO</v>
      </c>
      <c r="AL339" s="5">
        <f t="shared" si="25"/>
        <v>-7</v>
      </c>
      <c r="AM339" s="5" t="s">
        <v>2542</v>
      </c>
      <c r="AN339" s="5" t="s">
        <v>2543</v>
      </c>
      <c r="AO339" s="5" t="s">
        <v>2544</v>
      </c>
      <c r="AP339" s="10">
        <v>45610</v>
      </c>
      <c r="AQ339" s="5">
        <f t="shared" ca="1" si="28"/>
        <v>4</v>
      </c>
      <c r="AR339" s="5" t="s">
        <v>143</v>
      </c>
      <c r="AS339" s="5">
        <f t="shared" ca="1" si="27"/>
        <v>574</v>
      </c>
      <c r="AT339" s="5"/>
      <c r="AU339" s="5"/>
      <c r="AV339" s="5"/>
      <c r="AW339" s="5"/>
      <c r="AX339" s="5"/>
      <c r="AY339" s="5"/>
      <c r="AZ339" s="5"/>
      <c r="BA339" s="5"/>
      <c r="BB339" s="5"/>
      <c r="BC339" s="138"/>
    </row>
    <row r="340" spans="1:55" ht="15.75" customHeight="1" x14ac:dyDescent="0.3">
      <c r="A340" s="16">
        <v>278424</v>
      </c>
      <c r="B340" s="5" t="s">
        <v>60</v>
      </c>
      <c r="C340" s="5" t="s">
        <v>2538</v>
      </c>
      <c r="D340" s="5" t="s">
        <v>127</v>
      </c>
      <c r="E340" s="5" t="s">
        <v>51</v>
      </c>
      <c r="F340" s="5" t="s">
        <v>51</v>
      </c>
      <c r="G340" s="5"/>
      <c r="H340" s="14" t="s">
        <v>2539</v>
      </c>
      <c r="I340" s="5"/>
      <c r="J340" s="5"/>
      <c r="K340" s="5"/>
      <c r="L340" s="5"/>
      <c r="M340" s="5"/>
      <c r="N340" s="10" t="s">
        <v>127</v>
      </c>
      <c r="O340" s="5"/>
      <c r="P340" s="10">
        <v>45474</v>
      </c>
      <c r="Q340" s="10" t="s">
        <v>137</v>
      </c>
      <c r="R340" s="10"/>
      <c r="S340" s="10"/>
      <c r="T340" s="11"/>
      <c r="U340" s="12"/>
      <c r="V340" s="5" t="s">
        <v>2545</v>
      </c>
      <c r="W340" s="5"/>
      <c r="X340" s="10">
        <v>45472</v>
      </c>
      <c r="Y340" s="5">
        <f t="shared" si="20"/>
        <v>3</v>
      </c>
      <c r="Z340" s="10">
        <v>45476</v>
      </c>
      <c r="AA340" s="5">
        <f t="shared" si="21"/>
        <v>3</v>
      </c>
      <c r="AB340" s="5" t="s">
        <v>2546</v>
      </c>
      <c r="AC340" s="13">
        <v>4830.18</v>
      </c>
      <c r="AD340" s="10">
        <v>45483</v>
      </c>
      <c r="AE340" s="12">
        <f t="shared" si="22"/>
        <v>8</v>
      </c>
      <c r="AF340" s="12"/>
      <c r="AG340" s="14">
        <v>4400577403</v>
      </c>
      <c r="AH340" s="14"/>
      <c r="AI340" s="10">
        <v>45475</v>
      </c>
      <c r="AJ340" s="10">
        <v>45475</v>
      </c>
      <c r="AK340" s="10" t="str">
        <f t="shared" si="24"/>
        <v>EN TIEMPO</v>
      </c>
      <c r="AL340" s="5">
        <f t="shared" si="25"/>
        <v>-7</v>
      </c>
      <c r="AM340" s="5" t="s">
        <v>2547</v>
      </c>
      <c r="AN340" s="5" t="s">
        <v>2548</v>
      </c>
      <c r="AO340" s="5" t="s">
        <v>2544</v>
      </c>
      <c r="AP340" s="10">
        <v>45610</v>
      </c>
      <c r="AQ340" s="5">
        <f t="shared" ca="1" si="28"/>
        <v>4</v>
      </c>
      <c r="AR340" s="5" t="s">
        <v>143</v>
      </c>
      <c r="AS340" s="5">
        <f t="shared" ca="1" si="27"/>
        <v>574</v>
      </c>
      <c r="AT340" s="5"/>
      <c r="AU340" s="5"/>
      <c r="AV340" s="5"/>
      <c r="AW340" s="5"/>
      <c r="AX340" s="5"/>
      <c r="AY340" s="5"/>
      <c r="AZ340" s="5"/>
      <c r="BA340" s="5"/>
      <c r="BB340" s="5"/>
      <c r="BC340" s="138"/>
    </row>
    <row r="341" spans="1:55" ht="15" customHeight="1" x14ac:dyDescent="0.3">
      <c r="A341" s="16">
        <v>278524</v>
      </c>
      <c r="B341" s="5" t="s">
        <v>60</v>
      </c>
      <c r="C341" s="5" t="s">
        <v>2262</v>
      </c>
      <c r="D341" s="5" t="s">
        <v>127</v>
      </c>
      <c r="E341" s="5" t="s">
        <v>1611</v>
      </c>
      <c r="F341" s="5" t="s">
        <v>45</v>
      </c>
      <c r="G341" s="5"/>
      <c r="H341" s="14" t="s">
        <v>2539</v>
      </c>
      <c r="I341" s="5"/>
      <c r="J341" s="5"/>
      <c r="K341" s="5"/>
      <c r="L341" s="5"/>
      <c r="M341" s="5"/>
      <c r="N341" s="10" t="s">
        <v>127</v>
      </c>
      <c r="O341" s="5"/>
      <c r="P341" s="10">
        <v>45474</v>
      </c>
      <c r="Q341" s="10" t="s">
        <v>137</v>
      </c>
      <c r="R341" s="10"/>
      <c r="S341" s="10"/>
      <c r="T341" s="11"/>
      <c r="U341" s="12"/>
      <c r="V341" s="5" t="s">
        <v>2549</v>
      </c>
      <c r="W341" s="5"/>
      <c r="X341" s="10">
        <v>45475</v>
      </c>
      <c r="Y341" s="5">
        <f t="shared" si="20"/>
        <v>0</v>
      </c>
      <c r="Z341" s="10">
        <v>45476</v>
      </c>
      <c r="AA341" s="5">
        <f t="shared" si="21"/>
        <v>3</v>
      </c>
      <c r="AB341" s="5" t="s">
        <v>2550</v>
      </c>
      <c r="AC341" s="13">
        <v>4509</v>
      </c>
      <c r="AD341" s="10">
        <v>45483</v>
      </c>
      <c r="AE341" s="12">
        <f t="shared" si="22"/>
        <v>8</v>
      </c>
      <c r="AF341" s="12"/>
      <c r="AG341" s="5">
        <v>4400577402</v>
      </c>
      <c r="AH341" s="5"/>
      <c r="AI341" s="10">
        <v>45476</v>
      </c>
      <c r="AJ341" s="10">
        <v>45476</v>
      </c>
      <c r="AK341" s="10" t="str">
        <f t="shared" si="24"/>
        <v>EN TIEMPO</v>
      </c>
      <c r="AL341" s="5">
        <f t="shared" si="25"/>
        <v>-6</v>
      </c>
      <c r="AM341" s="5" t="s">
        <v>2551</v>
      </c>
      <c r="AN341" s="5" t="s">
        <v>2552</v>
      </c>
      <c r="AO341" s="5" t="s">
        <v>2553</v>
      </c>
      <c r="AP341" s="10">
        <v>45610</v>
      </c>
      <c r="AQ341" s="5">
        <f t="shared" ca="1" si="28"/>
        <v>2</v>
      </c>
      <c r="AR341" s="17" t="s">
        <v>143</v>
      </c>
      <c r="AS341" s="17">
        <f t="shared" ca="1" si="27"/>
        <v>571</v>
      </c>
      <c r="AT341" s="5"/>
      <c r="AU341" s="5"/>
      <c r="AV341" s="5"/>
      <c r="AW341" s="5"/>
      <c r="AX341" s="5"/>
      <c r="AY341" s="5"/>
      <c r="AZ341" s="5"/>
      <c r="BA341" s="5"/>
      <c r="BB341" s="5"/>
      <c r="BC341" s="138"/>
    </row>
    <row r="342" spans="1:55" ht="15" customHeight="1" x14ac:dyDescent="0.3">
      <c r="A342" s="16">
        <v>278624</v>
      </c>
      <c r="B342" s="5" t="s">
        <v>60</v>
      </c>
      <c r="C342" s="5" t="s">
        <v>2262</v>
      </c>
      <c r="D342" s="5" t="s">
        <v>127</v>
      </c>
      <c r="E342" s="5" t="s">
        <v>1611</v>
      </c>
      <c r="F342" s="5" t="s">
        <v>45</v>
      </c>
      <c r="G342" s="5"/>
      <c r="H342" s="14" t="s">
        <v>2539</v>
      </c>
      <c r="I342" s="5"/>
      <c r="J342" s="5"/>
      <c r="K342" s="10"/>
      <c r="L342" s="5"/>
      <c r="M342" s="10"/>
      <c r="N342" s="10" t="s">
        <v>127</v>
      </c>
      <c r="O342" s="10"/>
      <c r="P342" s="10">
        <v>45474</v>
      </c>
      <c r="Q342" s="10" t="s">
        <v>137</v>
      </c>
      <c r="R342" s="10"/>
      <c r="S342" s="10"/>
      <c r="T342" s="11"/>
      <c r="U342" s="12"/>
      <c r="V342" s="13" t="s">
        <v>2554</v>
      </c>
      <c r="W342" s="13"/>
      <c r="X342" s="10">
        <v>45475</v>
      </c>
      <c r="Y342" s="5">
        <f t="shared" si="20"/>
        <v>0</v>
      </c>
      <c r="Z342" s="10">
        <v>45476</v>
      </c>
      <c r="AA342" s="5">
        <f t="shared" si="21"/>
        <v>3</v>
      </c>
      <c r="AB342" s="5" t="s">
        <v>2555</v>
      </c>
      <c r="AC342" s="13">
        <v>3839</v>
      </c>
      <c r="AD342" s="10">
        <v>45483</v>
      </c>
      <c r="AE342" s="12">
        <f t="shared" si="22"/>
        <v>8</v>
      </c>
      <c r="AF342" s="12"/>
      <c r="AG342" s="5">
        <v>4400577402</v>
      </c>
      <c r="AH342" s="5"/>
      <c r="AI342" s="10">
        <v>45476</v>
      </c>
      <c r="AJ342" s="10">
        <v>45476</v>
      </c>
      <c r="AK342" s="10" t="str">
        <f t="shared" si="24"/>
        <v>EN TIEMPO</v>
      </c>
      <c r="AL342" s="5">
        <f t="shared" si="25"/>
        <v>-6</v>
      </c>
      <c r="AM342" s="5" t="s">
        <v>2556</v>
      </c>
      <c r="AN342" s="5" t="s">
        <v>2557</v>
      </c>
      <c r="AO342" s="5" t="s">
        <v>2553</v>
      </c>
      <c r="AP342" s="10">
        <v>45610</v>
      </c>
      <c r="AQ342" s="5">
        <f t="shared" ca="1" si="28"/>
        <v>2</v>
      </c>
      <c r="AR342" s="17" t="s">
        <v>143</v>
      </c>
      <c r="AS342" s="17">
        <f t="shared" ca="1" si="27"/>
        <v>571</v>
      </c>
      <c r="AT342" s="5"/>
      <c r="AU342" s="5"/>
      <c r="AV342" s="5"/>
      <c r="AW342" s="5"/>
      <c r="AX342" s="5"/>
      <c r="AY342" s="5"/>
      <c r="AZ342" s="5"/>
      <c r="BA342" s="5"/>
      <c r="BB342" s="5"/>
      <c r="BC342" s="138"/>
    </row>
    <row r="343" spans="1:55" ht="15" customHeight="1" x14ac:dyDescent="0.3">
      <c r="A343" s="137">
        <v>278724</v>
      </c>
      <c r="B343" s="5" t="s">
        <v>60</v>
      </c>
      <c r="C343" s="5" t="s">
        <v>254</v>
      </c>
      <c r="D343" s="5" t="s">
        <v>123</v>
      </c>
      <c r="E343" s="5" t="s">
        <v>124</v>
      </c>
      <c r="F343" s="5" t="s">
        <v>36</v>
      </c>
      <c r="G343" s="5" t="s">
        <v>246</v>
      </c>
      <c r="H343" s="5" t="s">
        <v>255</v>
      </c>
      <c r="I343" s="5" t="s">
        <v>256</v>
      </c>
      <c r="J343" s="5" t="s">
        <v>2558</v>
      </c>
      <c r="K343" s="5"/>
      <c r="L343" s="5">
        <v>8000</v>
      </c>
      <c r="M343" s="5">
        <v>101165525</v>
      </c>
      <c r="N343" s="10" t="s">
        <v>127</v>
      </c>
      <c r="O343" s="5" t="s">
        <v>2559</v>
      </c>
      <c r="P343" s="10">
        <v>45481</v>
      </c>
      <c r="Q343" s="10" t="s">
        <v>137</v>
      </c>
      <c r="R343" s="10"/>
      <c r="S343" s="10"/>
      <c r="T343" s="11"/>
      <c r="U343" s="12"/>
      <c r="V343" s="5" t="s">
        <v>2560</v>
      </c>
      <c r="W343" s="5"/>
      <c r="X343" s="10">
        <v>45474</v>
      </c>
      <c r="Y343" s="5">
        <f t="shared" si="20"/>
        <v>8</v>
      </c>
      <c r="Z343" s="10">
        <v>45489</v>
      </c>
      <c r="AA343" s="5">
        <f t="shared" si="21"/>
        <v>9</v>
      </c>
      <c r="AB343" s="5" t="s">
        <v>2561</v>
      </c>
      <c r="AC343" s="13">
        <v>2212.7600000000002</v>
      </c>
      <c r="AD343" s="10">
        <v>45491</v>
      </c>
      <c r="AE343" s="12">
        <f t="shared" si="22"/>
        <v>3</v>
      </c>
      <c r="AF343" s="12"/>
      <c r="AG343" s="14">
        <v>4400574962</v>
      </c>
      <c r="AH343" s="14"/>
      <c r="AI343" s="10">
        <v>45527</v>
      </c>
      <c r="AJ343" s="10">
        <v>45526</v>
      </c>
      <c r="AK343" s="10" t="str">
        <f t="shared" si="24"/>
        <v>EN TIEMPO</v>
      </c>
      <c r="AL343" s="5">
        <f t="shared" si="25"/>
        <v>36</v>
      </c>
      <c r="AM343" s="5" t="s">
        <v>2562</v>
      </c>
      <c r="AN343" s="5" t="s">
        <v>2563</v>
      </c>
      <c r="AO343" s="5" t="s">
        <v>2564</v>
      </c>
      <c r="AP343" s="10">
        <v>45541</v>
      </c>
      <c r="AQ343" s="5">
        <f t="shared" ca="1" si="28"/>
        <v>53</v>
      </c>
      <c r="AR343" s="31" t="s">
        <v>143</v>
      </c>
      <c r="AS343" s="31">
        <f t="shared" ca="1" si="27"/>
        <v>572</v>
      </c>
      <c r="AT343" s="5" t="s">
        <v>20</v>
      </c>
      <c r="AU343" s="5" t="s">
        <v>2565</v>
      </c>
      <c r="AV343" s="5" t="s">
        <v>1718</v>
      </c>
      <c r="AW343" s="5" t="s">
        <v>1648</v>
      </c>
      <c r="AX343" s="5" t="s">
        <v>1648</v>
      </c>
      <c r="AY343" s="5"/>
      <c r="AZ343" s="5"/>
      <c r="BA343" s="5"/>
      <c r="BB343" s="37" t="s">
        <v>2443</v>
      </c>
      <c r="BC343" s="138" t="s">
        <v>1650</v>
      </c>
    </row>
    <row r="344" spans="1:55" ht="15" customHeight="1" x14ac:dyDescent="0.3">
      <c r="A344" s="137">
        <v>278824</v>
      </c>
      <c r="B344" s="5" t="s">
        <v>60</v>
      </c>
      <c r="C344" s="5" t="s">
        <v>6</v>
      </c>
      <c r="D344" s="5" t="s">
        <v>123</v>
      </c>
      <c r="E344" s="5" t="s">
        <v>124</v>
      </c>
      <c r="F344" s="5" t="s">
        <v>42</v>
      </c>
      <c r="G344" s="5" t="s">
        <v>210</v>
      </c>
      <c r="H344" s="5" t="s">
        <v>895</v>
      </c>
      <c r="I344" s="21" t="s">
        <v>350</v>
      </c>
      <c r="J344" s="5" t="s">
        <v>2566</v>
      </c>
      <c r="K344" s="5"/>
      <c r="L344" s="5">
        <v>8000</v>
      </c>
      <c r="M344" s="5">
        <v>101004452</v>
      </c>
      <c r="N344" s="10" t="s">
        <v>127</v>
      </c>
      <c r="O344" s="5" t="s">
        <v>2559</v>
      </c>
      <c r="P344" s="10">
        <v>45476</v>
      </c>
      <c r="Q344" s="10" t="s">
        <v>137</v>
      </c>
      <c r="R344" s="10"/>
      <c r="S344" s="10"/>
      <c r="T344" s="11"/>
      <c r="U344" s="12"/>
      <c r="V344" s="5" t="s">
        <v>2567</v>
      </c>
      <c r="W344" s="5"/>
      <c r="X344" s="10">
        <v>45474</v>
      </c>
      <c r="Y344" s="5">
        <f t="shared" si="20"/>
        <v>3</v>
      </c>
      <c r="Z344" s="10">
        <v>45482</v>
      </c>
      <c r="AA344" s="5">
        <f t="shared" si="21"/>
        <v>7</v>
      </c>
      <c r="AB344" s="5" t="s">
        <v>2568</v>
      </c>
      <c r="AC344" s="13">
        <v>2510.5</v>
      </c>
      <c r="AD344" s="10">
        <v>45491</v>
      </c>
      <c r="AE344" s="12">
        <f t="shared" si="22"/>
        <v>10</v>
      </c>
      <c r="AF344" s="12"/>
      <c r="AG344" s="14">
        <v>4400574964</v>
      </c>
      <c r="AH344" s="14"/>
      <c r="AI344" s="10">
        <v>45525</v>
      </c>
      <c r="AJ344" s="10">
        <v>45526</v>
      </c>
      <c r="AK344" s="10" t="str">
        <f t="shared" si="24"/>
        <v>DEMORA</v>
      </c>
      <c r="AL344" s="5">
        <f t="shared" si="25"/>
        <v>36</v>
      </c>
      <c r="AM344" s="5" t="s">
        <v>2569</v>
      </c>
      <c r="AN344" s="5" t="s">
        <v>2570</v>
      </c>
      <c r="AO344" s="5" t="s">
        <v>2571</v>
      </c>
      <c r="AP344" s="10">
        <v>45541</v>
      </c>
      <c r="AQ344" s="5">
        <f t="shared" ca="1" si="28"/>
        <v>53</v>
      </c>
      <c r="AR344" s="31" t="s">
        <v>143</v>
      </c>
      <c r="AS344" s="31">
        <f t="shared" ca="1" si="27"/>
        <v>572</v>
      </c>
      <c r="AT344" s="5" t="s">
        <v>19</v>
      </c>
      <c r="AU344" s="5" t="s">
        <v>1769</v>
      </c>
      <c r="AV344" s="5" t="s">
        <v>2391</v>
      </c>
      <c r="AW344" s="5" t="s">
        <v>1648</v>
      </c>
      <c r="AX344" s="5" t="s">
        <v>1648</v>
      </c>
      <c r="AY344" s="5"/>
      <c r="AZ344" s="5"/>
      <c r="BA344" s="5"/>
      <c r="BB344" s="37" t="s">
        <v>2443</v>
      </c>
      <c r="BC344" s="138" t="s">
        <v>1650</v>
      </c>
    </row>
    <row r="345" spans="1:55" ht="15" customHeight="1" x14ac:dyDescent="0.3">
      <c r="A345" s="30">
        <v>278924</v>
      </c>
      <c r="B345" s="5" t="s">
        <v>60</v>
      </c>
      <c r="C345" s="5" t="s">
        <v>340</v>
      </c>
      <c r="D345" s="5" t="s">
        <v>123</v>
      </c>
      <c r="E345" s="5" t="s">
        <v>124</v>
      </c>
      <c r="F345" s="5" t="s">
        <v>48</v>
      </c>
      <c r="G345" s="5" t="s">
        <v>246</v>
      </c>
      <c r="H345" s="5" t="s">
        <v>1845</v>
      </c>
      <c r="I345" s="5" t="s">
        <v>952</v>
      </c>
      <c r="J345" s="5" t="s">
        <v>2572</v>
      </c>
      <c r="K345" s="5"/>
      <c r="L345" s="5">
        <v>8000</v>
      </c>
      <c r="M345" s="5">
        <v>101048230</v>
      </c>
      <c r="N345" s="10" t="s">
        <v>127</v>
      </c>
      <c r="O345" s="5" t="s">
        <v>2559</v>
      </c>
      <c r="P345" s="10">
        <v>45476</v>
      </c>
      <c r="Q345" s="10" t="s">
        <v>137</v>
      </c>
      <c r="R345" s="10"/>
      <c r="S345" s="10"/>
      <c r="T345" s="11"/>
      <c r="U345" s="12"/>
      <c r="V345" s="5" t="s">
        <v>2573</v>
      </c>
      <c r="W345" s="5"/>
      <c r="X345" s="10">
        <v>45474</v>
      </c>
      <c r="Y345" s="5">
        <f t="shared" si="20"/>
        <v>3</v>
      </c>
      <c r="Z345" s="10">
        <v>45503</v>
      </c>
      <c r="AA345" s="5">
        <f t="shared" si="21"/>
        <v>28</v>
      </c>
      <c r="AB345" s="5" t="s">
        <v>2574</v>
      </c>
      <c r="AC345" s="13">
        <v>7713.28</v>
      </c>
      <c r="AD345" s="10">
        <v>45504</v>
      </c>
      <c r="AE345" s="12">
        <f t="shared" si="22"/>
        <v>2</v>
      </c>
      <c r="AF345" s="12"/>
      <c r="AG345" s="14">
        <v>4400574963</v>
      </c>
      <c r="AH345" s="14"/>
      <c r="AI345" s="10">
        <v>45525</v>
      </c>
      <c r="AJ345" s="10">
        <v>45525</v>
      </c>
      <c r="AK345" s="10" t="str">
        <f t="shared" si="24"/>
        <v>EN TIEMPO</v>
      </c>
      <c r="AL345" s="5">
        <f t="shared" si="25"/>
        <v>22</v>
      </c>
      <c r="AM345" s="5" t="s">
        <v>2575</v>
      </c>
      <c r="AN345" s="5" t="s">
        <v>2576</v>
      </c>
      <c r="AO345" s="5" t="s">
        <v>2577</v>
      </c>
      <c r="AP345" s="10">
        <v>45541</v>
      </c>
      <c r="AQ345" s="5">
        <f t="shared" ca="1" si="28"/>
        <v>52</v>
      </c>
      <c r="AR345" s="31" t="s">
        <v>143</v>
      </c>
      <c r="AS345" s="31">
        <f t="shared" ca="1" si="27"/>
        <v>572</v>
      </c>
      <c r="AT345" s="5" t="s">
        <v>19</v>
      </c>
      <c r="AU345" s="5" t="s">
        <v>2565</v>
      </c>
      <c r="AV345" s="5" t="s">
        <v>2391</v>
      </c>
      <c r="AW345" s="5" t="s">
        <v>1648</v>
      </c>
      <c r="AX345" s="5" t="s">
        <v>1648</v>
      </c>
      <c r="AY345" s="5"/>
      <c r="AZ345" s="5"/>
      <c r="BA345" s="5"/>
      <c r="BB345" s="35" t="s">
        <v>2578</v>
      </c>
      <c r="BC345" s="138" t="s">
        <v>1907</v>
      </c>
    </row>
    <row r="346" spans="1:55" ht="15" customHeight="1" x14ac:dyDescent="0.3">
      <c r="A346" s="137">
        <v>279024</v>
      </c>
      <c r="B346" s="5" t="s">
        <v>60</v>
      </c>
      <c r="C346" s="5" t="s">
        <v>263</v>
      </c>
      <c r="D346" s="5" t="s">
        <v>123</v>
      </c>
      <c r="E346" s="5" t="s">
        <v>189</v>
      </c>
      <c r="F346" s="5" t="s">
        <v>1</v>
      </c>
      <c r="G346" s="5" t="s">
        <v>210</v>
      </c>
      <c r="H346" s="5" t="s">
        <v>2579</v>
      </c>
      <c r="I346" s="5" t="s">
        <v>311</v>
      </c>
      <c r="J346" s="5" t="s">
        <v>2580</v>
      </c>
      <c r="K346" s="5"/>
      <c r="L346" s="5">
        <v>12000</v>
      </c>
      <c r="M346" s="5">
        <v>101122747</v>
      </c>
      <c r="N346" s="10" t="s">
        <v>127</v>
      </c>
      <c r="O346" s="5" t="s">
        <v>2581</v>
      </c>
      <c r="P346" s="10">
        <v>45476</v>
      </c>
      <c r="Q346" s="10" t="s">
        <v>137</v>
      </c>
      <c r="R346" s="10"/>
      <c r="S346" s="10"/>
      <c r="T346" s="11"/>
      <c r="U346" s="12"/>
      <c r="V346" s="5" t="s">
        <v>2582</v>
      </c>
      <c r="W346" s="5"/>
      <c r="X346" s="10">
        <v>45474</v>
      </c>
      <c r="Y346" s="5">
        <f t="shared" si="20"/>
        <v>3</v>
      </c>
      <c r="Z346" s="10">
        <v>45482</v>
      </c>
      <c r="AA346" s="5">
        <f t="shared" si="21"/>
        <v>7</v>
      </c>
      <c r="AB346" s="5" t="s">
        <v>2583</v>
      </c>
      <c r="AC346" s="13">
        <v>2783.14</v>
      </c>
      <c r="AD346" s="10">
        <v>45483</v>
      </c>
      <c r="AE346" s="12">
        <f t="shared" si="22"/>
        <v>2</v>
      </c>
      <c r="AF346" s="12"/>
      <c r="AG346" s="14">
        <v>4400574674</v>
      </c>
      <c r="AH346" s="14"/>
      <c r="AI346" s="10">
        <v>45520</v>
      </c>
      <c r="AJ346" s="10">
        <v>45520</v>
      </c>
      <c r="AK346" s="10" t="str">
        <f t="shared" si="24"/>
        <v>EN TIEMPO</v>
      </c>
      <c r="AL346" s="5">
        <f t="shared" si="25"/>
        <v>38</v>
      </c>
      <c r="AM346" s="5" t="s">
        <v>2584</v>
      </c>
      <c r="AN346" s="5" t="s">
        <v>2585</v>
      </c>
      <c r="AO346" s="5" t="s">
        <v>2586</v>
      </c>
      <c r="AP346" s="10">
        <v>45530</v>
      </c>
      <c r="AQ346" s="5">
        <f t="shared" ca="1" si="28"/>
        <v>47</v>
      </c>
      <c r="AR346" s="31" t="s">
        <v>143</v>
      </c>
      <c r="AS346" s="31">
        <f t="shared" ca="1" si="27"/>
        <v>572</v>
      </c>
      <c r="AT346" s="5" t="s">
        <v>19</v>
      </c>
      <c r="AU346" s="5" t="s">
        <v>1769</v>
      </c>
      <c r="AV346" s="5" t="s">
        <v>2247</v>
      </c>
      <c r="AW346" s="5" t="s">
        <v>1648</v>
      </c>
      <c r="AX346" s="5" t="s">
        <v>1648</v>
      </c>
      <c r="AY346" s="5"/>
      <c r="AZ346" s="5"/>
      <c r="BA346" s="5"/>
      <c r="BB346" s="36" t="s">
        <v>2587</v>
      </c>
      <c r="BC346" s="138" t="s">
        <v>1650</v>
      </c>
    </row>
    <row r="347" spans="1:55" ht="15" customHeight="1" x14ac:dyDescent="0.3">
      <c r="A347" s="137">
        <v>279124</v>
      </c>
      <c r="B347" s="5" t="s">
        <v>60</v>
      </c>
      <c r="C347" s="5" t="s">
        <v>263</v>
      </c>
      <c r="D347" s="5" t="s">
        <v>123</v>
      </c>
      <c r="E347" s="5" t="s">
        <v>189</v>
      </c>
      <c r="F347" s="5" t="s">
        <v>1</v>
      </c>
      <c r="G347" s="5" t="s">
        <v>246</v>
      </c>
      <c r="H347" s="5" t="s">
        <v>2579</v>
      </c>
      <c r="I347" s="5" t="s">
        <v>311</v>
      </c>
      <c r="J347" s="5" t="s">
        <v>2588</v>
      </c>
      <c r="K347" s="5"/>
      <c r="L347" s="5">
        <v>12000</v>
      </c>
      <c r="M347" s="5">
        <v>101133373</v>
      </c>
      <c r="N347" s="10" t="s">
        <v>127</v>
      </c>
      <c r="O347" s="5" t="s">
        <v>2581</v>
      </c>
      <c r="P347" s="10">
        <v>45476</v>
      </c>
      <c r="Q347" s="10" t="s">
        <v>137</v>
      </c>
      <c r="R347" s="10"/>
      <c r="S347" s="10"/>
      <c r="T347" s="11"/>
      <c r="U347" s="12"/>
      <c r="V347" s="5" t="s">
        <v>2589</v>
      </c>
      <c r="W347" s="5"/>
      <c r="X347" s="10">
        <v>45474</v>
      </c>
      <c r="Y347" s="5">
        <f t="shared" si="20"/>
        <v>3</v>
      </c>
      <c r="Z347" s="10">
        <v>45482</v>
      </c>
      <c r="AA347" s="5">
        <f t="shared" si="21"/>
        <v>7</v>
      </c>
      <c r="AB347" s="5" t="s">
        <v>2590</v>
      </c>
      <c r="AC347" s="13">
        <v>2783.14</v>
      </c>
      <c r="AD347" s="10">
        <v>45483</v>
      </c>
      <c r="AE347" s="12">
        <f t="shared" si="22"/>
        <v>2</v>
      </c>
      <c r="AF347" s="12"/>
      <c r="AG347" s="14">
        <v>4400574676</v>
      </c>
      <c r="AH347" s="14"/>
      <c r="AI347" s="10">
        <v>45520</v>
      </c>
      <c r="AJ347" s="10">
        <v>45520</v>
      </c>
      <c r="AK347" s="10" t="str">
        <f t="shared" si="24"/>
        <v>EN TIEMPO</v>
      </c>
      <c r="AL347" s="5">
        <f t="shared" si="25"/>
        <v>38</v>
      </c>
      <c r="AM347" s="5" t="s">
        <v>2591</v>
      </c>
      <c r="AN347" s="5" t="s">
        <v>2592</v>
      </c>
      <c r="AO347" s="5" t="s">
        <v>2593</v>
      </c>
      <c r="AP347" s="10">
        <v>45530</v>
      </c>
      <c r="AQ347" s="5">
        <f t="shared" ca="1" si="28"/>
        <v>47</v>
      </c>
      <c r="AR347" s="31" t="s">
        <v>143</v>
      </c>
      <c r="AS347" s="31">
        <f t="shared" ca="1" si="27"/>
        <v>572</v>
      </c>
      <c r="AT347" s="5" t="s">
        <v>19</v>
      </c>
      <c r="AU347" s="5" t="s">
        <v>1769</v>
      </c>
      <c r="AV347" s="5" t="s">
        <v>2247</v>
      </c>
      <c r="AW347" s="5" t="s">
        <v>1648</v>
      </c>
      <c r="AX347" s="5" t="s">
        <v>1648</v>
      </c>
      <c r="AY347" s="5"/>
      <c r="AZ347" s="5"/>
      <c r="BA347" s="5"/>
      <c r="BB347" s="36" t="s">
        <v>2587</v>
      </c>
      <c r="BC347" s="138" t="s">
        <v>1650</v>
      </c>
    </row>
    <row r="348" spans="1:55" ht="15" customHeight="1" x14ac:dyDescent="0.3">
      <c r="A348" s="22">
        <v>279224</v>
      </c>
      <c r="B348" s="14" t="s">
        <v>62</v>
      </c>
      <c r="C348" s="14" t="s">
        <v>2594</v>
      </c>
      <c r="D348" s="14" t="s">
        <v>127</v>
      </c>
      <c r="E348" s="14" t="s">
        <v>51</v>
      </c>
      <c r="F348" s="14">
        <v>1320</v>
      </c>
      <c r="G348" s="5"/>
      <c r="H348" s="14">
        <v>1320</v>
      </c>
      <c r="I348" s="5"/>
      <c r="J348" s="5">
        <v>1320</v>
      </c>
      <c r="K348" s="5"/>
      <c r="L348" s="5"/>
      <c r="M348" s="5"/>
      <c r="N348" s="10" t="s">
        <v>127</v>
      </c>
      <c r="O348" s="5" t="s">
        <v>2595</v>
      </c>
      <c r="P348" s="10">
        <v>45478</v>
      </c>
      <c r="Q348" s="10" t="s">
        <v>137</v>
      </c>
      <c r="R348" s="10"/>
      <c r="S348" s="10"/>
      <c r="T348" s="11"/>
      <c r="U348" s="12"/>
      <c r="V348" s="5" t="s">
        <v>2596</v>
      </c>
      <c r="W348" s="5"/>
      <c r="X348" s="10">
        <v>45474</v>
      </c>
      <c r="Y348" s="5">
        <f t="shared" si="20"/>
        <v>5</v>
      </c>
      <c r="Z348" s="10">
        <v>45478</v>
      </c>
      <c r="AA348" s="5">
        <f t="shared" si="21"/>
        <v>1</v>
      </c>
      <c r="AB348" s="5" t="s">
        <v>2597</v>
      </c>
      <c r="AC348" s="13">
        <v>1156.99</v>
      </c>
      <c r="AD348" s="10"/>
      <c r="AE348" s="12" t="str">
        <f t="shared" si="22"/>
        <v/>
      </c>
      <c r="AF348" s="12"/>
      <c r="AG348" s="5"/>
      <c r="AH348" s="5" t="s">
        <v>828</v>
      </c>
      <c r="AI348" s="10">
        <v>45720</v>
      </c>
      <c r="AJ348" s="10">
        <v>45720</v>
      </c>
      <c r="AK348" s="10" t="str">
        <f t="shared" si="24"/>
        <v>EN TIEMPO</v>
      </c>
      <c r="AL348" s="15">
        <f t="shared" si="25"/>
        <v>45721</v>
      </c>
      <c r="AM348" s="5" t="s">
        <v>2598</v>
      </c>
      <c r="AN348" s="5" t="s">
        <v>1290</v>
      </c>
      <c r="AO348" s="5"/>
      <c r="AP348" s="10"/>
      <c r="AQ348" s="5">
        <f t="shared" ca="1" si="28"/>
        <v>247</v>
      </c>
      <c r="AR348" s="20" t="s">
        <v>892</v>
      </c>
      <c r="AS348" s="20">
        <f t="shared" ca="1" si="27"/>
        <v>572</v>
      </c>
      <c r="AT348" s="5" t="s">
        <v>19</v>
      </c>
      <c r="AU348" s="5"/>
      <c r="AV348" s="5"/>
      <c r="AW348" s="5"/>
      <c r="AX348" s="5"/>
      <c r="AY348" s="5"/>
      <c r="AZ348" s="5"/>
      <c r="BA348" s="5"/>
      <c r="BB348" s="35" t="s">
        <v>2484</v>
      </c>
      <c r="BC348" s="138" t="s">
        <v>1907</v>
      </c>
    </row>
    <row r="349" spans="1:55" ht="15" customHeight="1" x14ac:dyDescent="0.3">
      <c r="A349" s="137">
        <v>279324</v>
      </c>
      <c r="B349" s="5" t="s">
        <v>59</v>
      </c>
      <c r="C349" s="5" t="s">
        <v>273</v>
      </c>
      <c r="D349" s="5" t="s">
        <v>123</v>
      </c>
      <c r="E349" s="5" t="s">
        <v>124</v>
      </c>
      <c r="F349" s="5" t="s">
        <v>40</v>
      </c>
      <c r="G349" s="5" t="s">
        <v>210</v>
      </c>
      <c r="H349" s="5" t="s">
        <v>2599</v>
      </c>
      <c r="I349" s="5">
        <v>2898616</v>
      </c>
      <c r="J349" s="5" t="s">
        <v>2600</v>
      </c>
      <c r="K349" s="5">
        <v>37899</v>
      </c>
      <c r="L349" s="5">
        <v>30000</v>
      </c>
      <c r="M349" s="5" t="s">
        <v>2601</v>
      </c>
      <c r="N349" s="10" t="s">
        <v>127</v>
      </c>
      <c r="O349" s="5" t="s">
        <v>2602</v>
      </c>
      <c r="P349" s="10">
        <v>45482</v>
      </c>
      <c r="Q349" s="10" t="s">
        <v>137</v>
      </c>
      <c r="R349" s="10"/>
      <c r="S349" s="10"/>
      <c r="T349" s="11"/>
      <c r="U349" s="12"/>
      <c r="V349" s="5" t="s">
        <v>2603</v>
      </c>
      <c r="W349" s="5"/>
      <c r="X349" s="10">
        <v>45476</v>
      </c>
      <c r="Y349" s="5">
        <f t="shared" si="20"/>
        <v>7</v>
      </c>
      <c r="Z349" s="10">
        <v>45495</v>
      </c>
      <c r="AA349" s="5">
        <f t="shared" si="21"/>
        <v>14</v>
      </c>
      <c r="AB349" s="5" t="s">
        <v>2604</v>
      </c>
      <c r="AC349" s="13">
        <v>23231</v>
      </c>
      <c r="AD349" s="10">
        <v>45514</v>
      </c>
      <c r="AE349" s="12">
        <f t="shared" si="22"/>
        <v>20</v>
      </c>
      <c r="AF349" s="12"/>
      <c r="AG349" s="14">
        <v>4500512789</v>
      </c>
      <c r="AH349" s="14"/>
      <c r="AI349" s="10">
        <v>45533</v>
      </c>
      <c r="AJ349" s="10">
        <v>45532</v>
      </c>
      <c r="AK349" s="10" t="str">
        <f t="shared" si="24"/>
        <v>EN TIEMPO</v>
      </c>
      <c r="AL349" s="5">
        <f t="shared" si="25"/>
        <v>19</v>
      </c>
      <c r="AM349" s="5" t="s">
        <v>2605</v>
      </c>
      <c r="AN349" s="5" t="s">
        <v>2606</v>
      </c>
      <c r="AO349" s="5" t="s">
        <v>2607</v>
      </c>
      <c r="AP349" s="10">
        <v>45533</v>
      </c>
      <c r="AQ349" s="5">
        <f t="shared" ca="1" si="28"/>
        <v>57</v>
      </c>
      <c r="AR349" s="31" t="s">
        <v>143</v>
      </c>
      <c r="AS349" s="31">
        <f t="shared" ca="1" si="27"/>
        <v>570</v>
      </c>
      <c r="AT349" s="5" t="s">
        <v>19</v>
      </c>
      <c r="AU349" s="5" t="s">
        <v>2565</v>
      </c>
      <c r="AV349" s="5" t="s">
        <v>2153</v>
      </c>
      <c r="AW349" s="5" t="s">
        <v>1648</v>
      </c>
      <c r="AX349" s="5" t="s">
        <v>1648</v>
      </c>
      <c r="AY349" s="5"/>
      <c r="AZ349" s="5"/>
      <c r="BA349" s="5"/>
      <c r="BB349" s="20" t="s">
        <v>2608</v>
      </c>
      <c r="BC349" s="138" t="s">
        <v>1907</v>
      </c>
    </row>
    <row r="350" spans="1:55" ht="15" customHeight="1" x14ac:dyDescent="0.3">
      <c r="A350" s="137">
        <v>279424</v>
      </c>
      <c r="B350" s="5" t="s">
        <v>59</v>
      </c>
      <c r="C350" s="5" t="s">
        <v>327</v>
      </c>
      <c r="D350" s="5" t="s">
        <v>127</v>
      </c>
      <c r="E350" s="5" t="s">
        <v>124</v>
      </c>
      <c r="F350" s="5" t="s">
        <v>36</v>
      </c>
      <c r="G350" s="5" t="s">
        <v>246</v>
      </c>
      <c r="H350" s="5" t="s">
        <v>2609</v>
      </c>
      <c r="I350" s="5" t="s">
        <v>2610</v>
      </c>
      <c r="J350" s="5" t="s">
        <v>2611</v>
      </c>
      <c r="K350" s="5">
        <v>12438</v>
      </c>
      <c r="L350" s="5">
        <v>15000</v>
      </c>
      <c r="M350" s="5" t="s">
        <v>2612</v>
      </c>
      <c r="N350" s="10" t="s">
        <v>127</v>
      </c>
      <c r="O350" s="5" t="s">
        <v>2613</v>
      </c>
      <c r="P350" s="10">
        <v>45482</v>
      </c>
      <c r="Q350" s="10" t="s">
        <v>137</v>
      </c>
      <c r="R350" s="10"/>
      <c r="S350" s="10"/>
      <c r="T350" s="11"/>
      <c r="U350" s="12"/>
      <c r="V350" s="5" t="s">
        <v>2614</v>
      </c>
      <c r="W350" s="5"/>
      <c r="X350" s="10">
        <v>45476</v>
      </c>
      <c r="Y350" s="5">
        <f t="shared" si="20"/>
        <v>7</v>
      </c>
      <c r="Z350" s="10">
        <v>45489</v>
      </c>
      <c r="AA350" s="5">
        <f t="shared" si="21"/>
        <v>8</v>
      </c>
      <c r="AB350" s="5" t="s">
        <v>2615</v>
      </c>
      <c r="AC350" s="13">
        <v>3549.35</v>
      </c>
      <c r="AD350" s="10">
        <v>45514</v>
      </c>
      <c r="AE350" s="12">
        <f t="shared" si="22"/>
        <v>26</v>
      </c>
      <c r="AF350" s="12"/>
      <c r="AG350" s="14">
        <v>4500511952</v>
      </c>
      <c r="AH350" s="14"/>
      <c r="AI350" s="10">
        <v>45527</v>
      </c>
      <c r="AJ350" s="10">
        <v>45531</v>
      </c>
      <c r="AK350" s="10" t="str">
        <f t="shared" si="24"/>
        <v>DEMORA</v>
      </c>
      <c r="AL350" s="5">
        <f t="shared" si="25"/>
        <v>18</v>
      </c>
      <c r="AM350" s="5" t="s">
        <v>2616</v>
      </c>
      <c r="AN350" s="5" t="s">
        <v>2617</v>
      </c>
      <c r="AO350" s="5" t="s">
        <v>2618</v>
      </c>
      <c r="AP350" s="10">
        <v>45541</v>
      </c>
      <c r="AQ350" s="5">
        <f t="shared" ca="1" si="28"/>
        <v>56</v>
      </c>
      <c r="AR350" s="31" t="s">
        <v>143</v>
      </c>
      <c r="AS350" s="31">
        <f t="shared" ca="1" si="27"/>
        <v>570</v>
      </c>
      <c r="AT350" s="5" t="s">
        <v>19</v>
      </c>
      <c r="AU350" s="5" t="s">
        <v>67</v>
      </c>
      <c r="AV350" s="5" t="s">
        <v>2153</v>
      </c>
      <c r="AW350" s="5" t="s">
        <v>1648</v>
      </c>
      <c r="AX350" s="5" t="s">
        <v>1648</v>
      </c>
      <c r="AY350" s="5"/>
      <c r="AZ350" s="5"/>
      <c r="BA350" s="5"/>
      <c r="BB350" s="35" t="s">
        <v>2484</v>
      </c>
      <c r="BC350" s="138" t="s">
        <v>1907</v>
      </c>
    </row>
    <row r="351" spans="1:55" ht="15" customHeight="1" x14ac:dyDescent="0.3">
      <c r="A351" s="16">
        <v>279524</v>
      </c>
      <c r="B351" s="5" t="s">
        <v>60</v>
      </c>
      <c r="C351" s="5" t="s">
        <v>2619</v>
      </c>
      <c r="D351" s="5" t="s">
        <v>127</v>
      </c>
      <c r="E351" s="5" t="s">
        <v>124</v>
      </c>
      <c r="F351" s="5" t="s">
        <v>45</v>
      </c>
      <c r="G351" s="5"/>
      <c r="H351" s="14" t="s">
        <v>567</v>
      </c>
      <c r="I351" s="5"/>
      <c r="J351" s="5"/>
      <c r="K351" s="5"/>
      <c r="L351" s="5"/>
      <c r="M351" s="5"/>
      <c r="N351" s="10" t="s">
        <v>127</v>
      </c>
      <c r="O351" s="5"/>
      <c r="P351" s="10">
        <v>45481</v>
      </c>
      <c r="Q351" s="10" t="s">
        <v>137</v>
      </c>
      <c r="R351" s="10"/>
      <c r="S351" s="10"/>
      <c r="T351" s="11"/>
      <c r="U351" s="12"/>
      <c r="V351" s="5" t="s">
        <v>2620</v>
      </c>
      <c r="W351" s="5"/>
      <c r="X351" s="10">
        <v>45478</v>
      </c>
      <c r="Y351" s="5">
        <f t="shared" si="20"/>
        <v>4</v>
      </c>
      <c r="Z351" s="10">
        <v>45481</v>
      </c>
      <c r="AA351" s="5">
        <f t="shared" si="21"/>
        <v>1</v>
      </c>
      <c r="AB351" s="5" t="s">
        <v>2621</v>
      </c>
      <c r="AC351" s="13">
        <v>2977</v>
      </c>
      <c r="AD351" s="10">
        <v>45483</v>
      </c>
      <c r="AE351" s="12">
        <f t="shared" si="22"/>
        <v>3</v>
      </c>
      <c r="AF351" s="12"/>
      <c r="AG351" s="14">
        <v>4400577404</v>
      </c>
      <c r="AH351" s="14"/>
      <c r="AI351" s="10">
        <v>45488</v>
      </c>
      <c r="AJ351" s="10">
        <v>45488</v>
      </c>
      <c r="AK351" s="10" t="str">
        <f t="shared" si="24"/>
        <v>EN TIEMPO</v>
      </c>
      <c r="AL351" s="5">
        <f t="shared" si="25"/>
        <v>6</v>
      </c>
      <c r="AM351" s="5" t="s">
        <v>2622</v>
      </c>
      <c r="AN351" s="5" t="s">
        <v>2623</v>
      </c>
      <c r="AO351" s="5" t="s">
        <v>2624</v>
      </c>
      <c r="AP351" s="10">
        <v>45608</v>
      </c>
      <c r="AQ351" s="5">
        <f t="shared" ca="1" si="28"/>
        <v>11</v>
      </c>
      <c r="AR351" s="5" t="s">
        <v>143</v>
      </c>
      <c r="AS351" s="5">
        <f t="shared" ca="1" si="27"/>
        <v>568</v>
      </c>
      <c r="AT351" s="5"/>
      <c r="AU351" s="5"/>
      <c r="AV351" s="5"/>
      <c r="AW351" s="5"/>
      <c r="AX351" s="5"/>
      <c r="AY351" s="5"/>
      <c r="AZ351" s="5"/>
      <c r="BA351" s="5"/>
      <c r="BB351" s="35" t="s">
        <v>2484</v>
      </c>
      <c r="BC351" s="138" t="s">
        <v>1907</v>
      </c>
    </row>
    <row r="352" spans="1:55" ht="15" customHeight="1" x14ac:dyDescent="0.3">
      <c r="A352" s="22">
        <v>279624</v>
      </c>
      <c r="B352" s="5" t="s">
        <v>59</v>
      </c>
      <c r="C352" s="5" t="s">
        <v>8</v>
      </c>
      <c r="D352" s="5" t="s">
        <v>123</v>
      </c>
      <c r="E352" s="5" t="s">
        <v>124</v>
      </c>
      <c r="F352" s="5" t="s">
        <v>40</v>
      </c>
      <c r="G352" s="5" t="s">
        <v>210</v>
      </c>
      <c r="H352" s="5" t="s">
        <v>508</v>
      </c>
      <c r="I352" s="5">
        <v>2898619</v>
      </c>
      <c r="J352" s="5" t="s">
        <v>2625</v>
      </c>
      <c r="K352" s="5">
        <v>4579</v>
      </c>
      <c r="L352" s="5">
        <v>30000</v>
      </c>
      <c r="M352" s="5" t="s">
        <v>2626</v>
      </c>
      <c r="N352" s="10" t="s">
        <v>123</v>
      </c>
      <c r="O352" s="5" t="s">
        <v>2627</v>
      </c>
      <c r="P352" s="10">
        <v>45485</v>
      </c>
      <c r="Q352" s="10" t="s">
        <v>137</v>
      </c>
      <c r="R352" s="10"/>
      <c r="S352" s="10"/>
      <c r="T352" s="11"/>
      <c r="U352" s="12"/>
      <c r="V352" s="5" t="s">
        <v>2628</v>
      </c>
      <c r="W352" s="5"/>
      <c r="X352" s="10">
        <v>45483</v>
      </c>
      <c r="Y352" s="5">
        <f t="shared" si="20"/>
        <v>3</v>
      </c>
      <c r="Z352" s="10">
        <v>45530</v>
      </c>
      <c r="AA352" s="5">
        <f t="shared" si="21"/>
        <v>46</v>
      </c>
      <c r="AB352" s="5" t="s">
        <v>2629</v>
      </c>
      <c r="AC352" s="13">
        <v>12468.42</v>
      </c>
      <c r="AD352" s="10">
        <v>45555</v>
      </c>
      <c r="AE352" s="12">
        <f t="shared" si="22"/>
        <v>26</v>
      </c>
      <c r="AF352" s="12"/>
      <c r="AG352" s="14">
        <v>4500512788</v>
      </c>
      <c r="AH352" s="14"/>
      <c r="AI352" s="10">
        <v>45582</v>
      </c>
      <c r="AJ352" s="10">
        <v>45583</v>
      </c>
      <c r="AK352" s="10" t="str">
        <f t="shared" si="24"/>
        <v>DEMORA</v>
      </c>
      <c r="AL352" s="5">
        <f t="shared" si="25"/>
        <v>29</v>
      </c>
      <c r="AM352" s="5" t="s">
        <v>2630</v>
      </c>
      <c r="AN352" s="5" t="s">
        <v>2631</v>
      </c>
      <c r="AO352" s="10">
        <v>45586</v>
      </c>
      <c r="AP352" s="10" t="s">
        <v>2632</v>
      </c>
      <c r="AQ352" s="5">
        <f t="shared" ca="1" si="28"/>
        <v>101</v>
      </c>
      <c r="AR352" s="31" t="s">
        <v>143</v>
      </c>
      <c r="AS352" s="31">
        <f t="shared" ca="1" si="27"/>
        <v>563</v>
      </c>
      <c r="AT352" s="5" t="s">
        <v>20</v>
      </c>
      <c r="AU352" s="5" t="s">
        <v>2565</v>
      </c>
      <c r="AV352" s="5" t="s">
        <v>2153</v>
      </c>
      <c r="AW352" s="5" t="s">
        <v>1648</v>
      </c>
      <c r="AX352" s="5" t="s">
        <v>1648</v>
      </c>
      <c r="AY352" s="5"/>
      <c r="AZ352" s="5"/>
      <c r="BA352" s="5"/>
      <c r="BB352" s="17"/>
      <c r="BC352" s="138" t="s">
        <v>1907</v>
      </c>
    </row>
    <row r="353" spans="1:55" ht="15" customHeight="1" x14ac:dyDescent="0.3">
      <c r="A353" s="137">
        <v>279724</v>
      </c>
      <c r="B353" s="5" t="s">
        <v>60</v>
      </c>
      <c r="C353" s="5" t="s">
        <v>236</v>
      </c>
      <c r="D353" s="5" t="s">
        <v>123</v>
      </c>
      <c r="E353" s="5" t="s">
        <v>189</v>
      </c>
      <c r="F353" s="5" t="s">
        <v>49</v>
      </c>
      <c r="G353" s="5" t="s">
        <v>210</v>
      </c>
      <c r="H353" s="5" t="s">
        <v>997</v>
      </c>
      <c r="I353" s="5" t="s">
        <v>2633</v>
      </c>
      <c r="J353" s="5" t="s">
        <v>2634</v>
      </c>
      <c r="K353" s="5"/>
      <c r="L353" s="5">
        <v>12000</v>
      </c>
      <c r="M353" s="5">
        <v>101135011</v>
      </c>
      <c r="N353" s="10" t="s">
        <v>127</v>
      </c>
      <c r="O353" s="5" t="s">
        <v>2635</v>
      </c>
      <c r="P353" s="10">
        <v>45497</v>
      </c>
      <c r="Q353" s="10" t="s">
        <v>137</v>
      </c>
      <c r="R353" s="10"/>
      <c r="S353" s="10"/>
      <c r="T353" s="11"/>
      <c r="U353" s="12"/>
      <c r="V353" s="5" t="s">
        <v>2636</v>
      </c>
      <c r="W353" s="5"/>
      <c r="X353" s="10">
        <v>45484</v>
      </c>
      <c r="Y353" s="5">
        <f t="shared" si="20"/>
        <v>14</v>
      </c>
      <c r="Z353" s="10">
        <v>45503</v>
      </c>
      <c r="AA353" s="5">
        <f t="shared" si="21"/>
        <v>7</v>
      </c>
      <c r="AB353" s="5" t="s">
        <v>2637</v>
      </c>
      <c r="AC353" s="13">
        <v>8821.74</v>
      </c>
      <c r="AD353" s="10">
        <v>45504</v>
      </c>
      <c r="AE353" s="12">
        <f t="shared" si="22"/>
        <v>2</v>
      </c>
      <c r="AF353" s="12"/>
      <c r="AG353" s="14">
        <v>4400575482</v>
      </c>
      <c r="AH353" s="14"/>
      <c r="AI353" s="10">
        <v>45525</v>
      </c>
      <c r="AJ353" s="10">
        <v>45526</v>
      </c>
      <c r="AK353" s="10" t="str">
        <f t="shared" si="24"/>
        <v>DEMORA</v>
      </c>
      <c r="AL353" s="5">
        <f t="shared" si="25"/>
        <v>23</v>
      </c>
      <c r="AM353" s="5" t="s">
        <v>2638</v>
      </c>
      <c r="AN353" s="5" t="s">
        <v>2639</v>
      </c>
      <c r="AO353" s="5" t="s">
        <v>2640</v>
      </c>
      <c r="AP353" s="10">
        <v>45541</v>
      </c>
      <c r="AQ353" s="5">
        <f t="shared" ca="1" si="28"/>
        <v>43</v>
      </c>
      <c r="AR353" s="31" t="s">
        <v>143</v>
      </c>
      <c r="AS353" s="31">
        <f t="shared" ca="1" si="27"/>
        <v>562</v>
      </c>
      <c r="AT353" s="5"/>
      <c r="AU353" s="5"/>
      <c r="AV353" s="5"/>
      <c r="AW353" s="5"/>
      <c r="AX353" s="5"/>
      <c r="AY353" s="5"/>
      <c r="AZ353" s="5"/>
      <c r="BA353" s="5"/>
      <c r="BB353" s="35" t="s">
        <v>2484</v>
      </c>
      <c r="BC353" s="138" t="s">
        <v>1907</v>
      </c>
    </row>
    <row r="354" spans="1:55" ht="15" customHeight="1" x14ac:dyDescent="0.3">
      <c r="A354" s="137">
        <v>279824</v>
      </c>
      <c r="B354" s="5" t="s">
        <v>60</v>
      </c>
      <c r="C354" s="5" t="s">
        <v>6</v>
      </c>
      <c r="D354" s="5" t="s">
        <v>123</v>
      </c>
      <c r="E354" s="5" t="s">
        <v>189</v>
      </c>
      <c r="F354" s="120" t="s">
        <v>44</v>
      </c>
      <c r="G354" s="5" t="s">
        <v>246</v>
      </c>
      <c r="H354" s="5" t="s">
        <v>2641</v>
      </c>
      <c r="I354" s="5" t="s">
        <v>2429</v>
      </c>
      <c r="J354" s="5" t="s">
        <v>2642</v>
      </c>
      <c r="K354" s="5"/>
      <c r="L354" s="5">
        <v>12000</v>
      </c>
      <c r="M354" s="5">
        <v>101079708</v>
      </c>
      <c r="N354" s="10" t="s">
        <v>127</v>
      </c>
      <c r="O354" s="5" t="s">
        <v>2635</v>
      </c>
      <c r="P354" s="10">
        <v>45488</v>
      </c>
      <c r="Q354" s="10" t="s">
        <v>137</v>
      </c>
      <c r="R354" s="10"/>
      <c r="S354" s="10"/>
      <c r="T354" s="11"/>
      <c r="U354" s="12"/>
      <c r="V354" s="5" t="s">
        <v>2643</v>
      </c>
      <c r="W354" s="5"/>
      <c r="X354" s="10">
        <v>45484</v>
      </c>
      <c r="Y354" s="5">
        <f t="shared" si="20"/>
        <v>5</v>
      </c>
      <c r="Z354" s="10">
        <v>45495</v>
      </c>
      <c r="AA354" s="5">
        <f t="shared" si="21"/>
        <v>8</v>
      </c>
      <c r="AB354" s="5" t="s">
        <v>2644</v>
      </c>
      <c r="AC354" s="13">
        <v>5243.31</v>
      </c>
      <c r="AD354" s="10">
        <v>45526</v>
      </c>
      <c r="AE354" s="12">
        <f t="shared" si="22"/>
        <v>32</v>
      </c>
      <c r="AF354" s="12"/>
      <c r="AG354" s="14">
        <v>4400575481</v>
      </c>
      <c r="AH354" s="14"/>
      <c r="AI354" s="10">
        <v>45526</v>
      </c>
      <c r="AJ354" s="10">
        <v>45526</v>
      </c>
      <c r="AK354" s="10" t="str">
        <f t="shared" si="24"/>
        <v>EN TIEMPO</v>
      </c>
      <c r="AL354" s="5">
        <f t="shared" si="25"/>
        <v>1</v>
      </c>
      <c r="AM354" s="5" t="s">
        <v>2645</v>
      </c>
      <c r="AN354" s="5" t="s">
        <v>2646</v>
      </c>
      <c r="AO354" s="5" t="s">
        <v>2647</v>
      </c>
      <c r="AP354" s="10">
        <v>45533</v>
      </c>
      <c r="AQ354" s="5">
        <f t="shared" ca="1" si="28"/>
        <v>43</v>
      </c>
      <c r="AR354" s="31" t="s">
        <v>143</v>
      </c>
      <c r="AS354" s="31">
        <f t="shared" ca="1" si="27"/>
        <v>562</v>
      </c>
      <c r="AT354" s="5" t="s">
        <v>19</v>
      </c>
      <c r="AU354" s="5" t="s">
        <v>2565</v>
      </c>
      <c r="AV354" s="5" t="s">
        <v>2247</v>
      </c>
      <c r="AW354" s="5" t="s">
        <v>1648</v>
      </c>
      <c r="AX354" s="5" t="s">
        <v>1648</v>
      </c>
      <c r="AY354" s="5"/>
      <c r="AZ354" s="5"/>
      <c r="BA354" s="5"/>
      <c r="BB354" s="38" t="s">
        <v>2648</v>
      </c>
      <c r="BC354" s="138" t="s">
        <v>1650</v>
      </c>
    </row>
    <row r="355" spans="1:55" ht="15" customHeight="1" x14ac:dyDescent="0.3">
      <c r="A355" s="137">
        <v>279924</v>
      </c>
      <c r="B355" s="5" t="s">
        <v>60</v>
      </c>
      <c r="C355" s="5" t="s">
        <v>6</v>
      </c>
      <c r="D355" s="5" t="s">
        <v>123</v>
      </c>
      <c r="E355" s="5" t="s">
        <v>189</v>
      </c>
      <c r="F355" s="120" t="s">
        <v>44</v>
      </c>
      <c r="G355" s="5" t="s">
        <v>210</v>
      </c>
      <c r="H355" s="5" t="s">
        <v>2641</v>
      </c>
      <c r="I355" s="5" t="s">
        <v>2429</v>
      </c>
      <c r="J355" s="5" t="s">
        <v>2649</v>
      </c>
      <c r="K355" s="5"/>
      <c r="L355" s="5">
        <v>12000</v>
      </c>
      <c r="M355" s="5">
        <v>101079709</v>
      </c>
      <c r="N355" s="10" t="s">
        <v>127</v>
      </c>
      <c r="O355" s="5" t="s">
        <v>2635</v>
      </c>
      <c r="P355" s="10">
        <v>45488</v>
      </c>
      <c r="Q355" s="10" t="s">
        <v>137</v>
      </c>
      <c r="R355" s="10"/>
      <c r="S355" s="10"/>
      <c r="T355" s="11"/>
      <c r="U355" s="12"/>
      <c r="V355" s="5" t="s">
        <v>2650</v>
      </c>
      <c r="W355" s="5"/>
      <c r="X355" s="10">
        <v>45484</v>
      </c>
      <c r="Y355" s="5">
        <f t="shared" si="20"/>
        <v>5</v>
      </c>
      <c r="Z355" s="10">
        <v>45495</v>
      </c>
      <c r="AA355" s="5">
        <f t="shared" si="21"/>
        <v>8</v>
      </c>
      <c r="AB355" s="5" t="s">
        <v>2651</v>
      </c>
      <c r="AC355" s="13">
        <v>5243.31</v>
      </c>
      <c r="AD355" s="10">
        <v>45526</v>
      </c>
      <c r="AE355" s="12">
        <f t="shared" si="22"/>
        <v>32</v>
      </c>
      <c r="AF355" s="12"/>
      <c r="AG355" s="14">
        <v>4400575480</v>
      </c>
      <c r="AH355" s="14"/>
      <c r="AI355" s="10">
        <v>45526</v>
      </c>
      <c r="AJ355" s="10">
        <v>45526</v>
      </c>
      <c r="AK355" s="10" t="str">
        <f t="shared" si="24"/>
        <v>EN TIEMPO</v>
      </c>
      <c r="AL355" s="5">
        <f t="shared" si="25"/>
        <v>1</v>
      </c>
      <c r="AM355" s="5" t="s">
        <v>2652</v>
      </c>
      <c r="AN355" s="5" t="s">
        <v>2653</v>
      </c>
      <c r="AO355" s="5" t="s">
        <v>2654</v>
      </c>
      <c r="AP355" s="10">
        <v>45533</v>
      </c>
      <c r="AQ355" s="5">
        <f t="shared" ca="1" si="28"/>
        <v>43</v>
      </c>
      <c r="AR355" s="5" t="s">
        <v>143</v>
      </c>
      <c r="AS355" s="5">
        <f t="shared" ca="1" si="27"/>
        <v>562</v>
      </c>
      <c r="AT355" s="5" t="s">
        <v>19</v>
      </c>
      <c r="AU355" s="5" t="s">
        <v>2565</v>
      </c>
      <c r="AV355" s="5" t="s">
        <v>2247</v>
      </c>
      <c r="AW355" s="5" t="s">
        <v>1648</v>
      </c>
      <c r="AX355" s="5" t="s">
        <v>1648</v>
      </c>
      <c r="AY355" s="5"/>
      <c r="AZ355" s="5"/>
      <c r="BA355" s="5"/>
      <c r="BB355" s="35" t="s">
        <v>2655</v>
      </c>
      <c r="BC355" s="138" t="s">
        <v>1907</v>
      </c>
    </row>
    <row r="356" spans="1:55" ht="15" customHeight="1" x14ac:dyDescent="0.3">
      <c r="A356" s="137">
        <v>280024</v>
      </c>
      <c r="B356" s="5" t="s">
        <v>60</v>
      </c>
      <c r="C356" s="5" t="s">
        <v>2656</v>
      </c>
      <c r="D356" s="5" t="s">
        <v>123</v>
      </c>
      <c r="E356" s="5" t="s">
        <v>1611</v>
      </c>
      <c r="F356" s="5" t="s">
        <v>45</v>
      </c>
      <c r="G356" s="5"/>
      <c r="H356" s="5" t="s">
        <v>1511</v>
      </c>
      <c r="I356" s="5" t="s">
        <v>2657</v>
      </c>
      <c r="J356" s="5" t="s">
        <v>2658</v>
      </c>
      <c r="K356" s="5"/>
      <c r="L356" s="5"/>
      <c r="M356" s="5">
        <v>200867054</v>
      </c>
      <c r="N356" s="10" t="s">
        <v>127</v>
      </c>
      <c r="O356" s="5" t="s">
        <v>2635</v>
      </c>
      <c r="P356" s="10">
        <v>45492</v>
      </c>
      <c r="Q356" s="10" t="s">
        <v>137</v>
      </c>
      <c r="R356" s="10"/>
      <c r="S356" s="10"/>
      <c r="T356" s="11"/>
      <c r="U356" s="12"/>
      <c r="V356" s="5" t="s">
        <v>2659</v>
      </c>
      <c r="W356" s="5"/>
      <c r="X356" s="10">
        <v>45484</v>
      </c>
      <c r="Y356" s="5">
        <f t="shared" si="20"/>
        <v>9</v>
      </c>
      <c r="Z356" s="10">
        <v>45497</v>
      </c>
      <c r="AA356" s="5">
        <f t="shared" si="21"/>
        <v>6</v>
      </c>
      <c r="AB356" s="5" t="s">
        <v>2660</v>
      </c>
      <c r="AC356" s="13">
        <v>2432.9</v>
      </c>
      <c r="AD356" s="10">
        <v>45499</v>
      </c>
      <c r="AE356" s="12">
        <f t="shared" si="22"/>
        <v>3</v>
      </c>
      <c r="AF356" s="12"/>
      <c r="AG356" s="14">
        <v>4400576630</v>
      </c>
      <c r="AH356" s="14"/>
      <c r="AI356" s="10">
        <v>45538</v>
      </c>
      <c r="AJ356" s="10">
        <v>45538</v>
      </c>
      <c r="AK356" s="10" t="str">
        <f t="shared" si="24"/>
        <v>EN TIEMPO</v>
      </c>
      <c r="AL356" s="5">
        <f t="shared" si="25"/>
        <v>40</v>
      </c>
      <c r="AM356" s="5" t="s">
        <v>2661</v>
      </c>
      <c r="AN356" s="5" t="s">
        <v>2662</v>
      </c>
      <c r="AO356" s="5" t="s">
        <v>2663</v>
      </c>
      <c r="AP356" s="10">
        <v>45541</v>
      </c>
      <c r="AQ356" s="5">
        <f t="shared" ca="1" si="28"/>
        <v>55</v>
      </c>
      <c r="AR356" s="31" t="s">
        <v>143</v>
      </c>
      <c r="AS356" s="31">
        <f t="shared" ca="1" si="27"/>
        <v>562</v>
      </c>
      <c r="AT356" s="5" t="s">
        <v>20</v>
      </c>
      <c r="AU356" s="5" t="s">
        <v>2664</v>
      </c>
      <c r="AV356" s="5" t="s">
        <v>2665</v>
      </c>
      <c r="AW356" s="5" t="s">
        <v>1648</v>
      </c>
      <c r="AX356" s="5" t="s">
        <v>1648</v>
      </c>
      <c r="AY356" s="5"/>
      <c r="AZ356" s="5"/>
      <c r="BA356" s="5"/>
      <c r="BB356" s="35" t="s">
        <v>2666</v>
      </c>
      <c r="BC356" s="138" t="s">
        <v>1907</v>
      </c>
    </row>
    <row r="357" spans="1:55" ht="15" customHeight="1" x14ac:dyDescent="0.3">
      <c r="A357" s="137">
        <v>280124</v>
      </c>
      <c r="B357" s="5" t="s">
        <v>60</v>
      </c>
      <c r="C357" s="5" t="s">
        <v>327</v>
      </c>
      <c r="D357" s="5" t="s">
        <v>123</v>
      </c>
      <c r="E357" s="5" t="s">
        <v>124</v>
      </c>
      <c r="F357" s="5" t="s">
        <v>36</v>
      </c>
      <c r="G357" s="5" t="s">
        <v>210</v>
      </c>
      <c r="H357" s="5" t="s">
        <v>960</v>
      </c>
      <c r="I357" s="5" t="s">
        <v>328</v>
      </c>
      <c r="J357" s="5" t="s">
        <v>2667</v>
      </c>
      <c r="K357" s="5"/>
      <c r="L357" s="5">
        <v>8000</v>
      </c>
      <c r="M357" s="5">
        <v>101075545</v>
      </c>
      <c r="N357" s="10" t="s">
        <v>127</v>
      </c>
      <c r="O357" s="5" t="s">
        <v>2635</v>
      </c>
      <c r="P357" s="10">
        <v>45489</v>
      </c>
      <c r="Q357" s="10" t="s">
        <v>137</v>
      </c>
      <c r="R357" s="10"/>
      <c r="S357" s="10"/>
      <c r="T357" s="11"/>
      <c r="U357" s="12"/>
      <c r="V357" s="5" t="s">
        <v>2668</v>
      </c>
      <c r="W357" s="5"/>
      <c r="X357" s="10">
        <v>45484</v>
      </c>
      <c r="Y357" s="5">
        <f t="shared" si="20"/>
        <v>6</v>
      </c>
      <c r="Z357" s="10">
        <v>45495</v>
      </c>
      <c r="AA357" s="5">
        <f t="shared" si="21"/>
        <v>7</v>
      </c>
      <c r="AB357" s="5" t="s">
        <v>2669</v>
      </c>
      <c r="AC357" s="13">
        <v>3922.33</v>
      </c>
      <c r="AD357" s="10">
        <v>45495</v>
      </c>
      <c r="AE357" s="12">
        <f t="shared" si="22"/>
        <v>1</v>
      </c>
      <c r="AF357" s="12"/>
      <c r="AG357" s="14">
        <v>4400576629</v>
      </c>
      <c r="AH357" s="14"/>
      <c r="AI357" s="10">
        <v>45525</v>
      </c>
      <c r="AJ357" s="10">
        <v>45526</v>
      </c>
      <c r="AK357" s="10" t="str">
        <f t="shared" si="24"/>
        <v>DEMORA</v>
      </c>
      <c r="AL357" s="5">
        <f t="shared" si="25"/>
        <v>32</v>
      </c>
      <c r="AM357" s="5" t="s">
        <v>2670</v>
      </c>
      <c r="AN357" s="5" t="s">
        <v>2671</v>
      </c>
      <c r="AO357" s="5" t="s">
        <v>2672</v>
      </c>
      <c r="AP357" s="10">
        <v>45541</v>
      </c>
      <c r="AQ357" s="5">
        <f t="shared" ca="1" si="28"/>
        <v>43</v>
      </c>
      <c r="AR357" s="31" t="s">
        <v>143</v>
      </c>
      <c r="AS357" s="31">
        <f t="shared" ca="1" si="27"/>
        <v>562</v>
      </c>
      <c r="AT357" s="5" t="s">
        <v>19</v>
      </c>
      <c r="AU357" s="5" t="s">
        <v>67</v>
      </c>
      <c r="AV357" s="5" t="s">
        <v>2153</v>
      </c>
      <c r="AW357" s="5" t="s">
        <v>1648</v>
      </c>
      <c r="AX357" s="5" t="s">
        <v>1648</v>
      </c>
      <c r="AY357" s="5"/>
      <c r="AZ357" s="5"/>
      <c r="BA357" s="5"/>
      <c r="BB357" s="37" t="s">
        <v>2673</v>
      </c>
      <c r="BC357" s="138" t="s">
        <v>1650</v>
      </c>
    </row>
    <row r="358" spans="1:55" ht="15" customHeight="1" x14ac:dyDescent="0.3">
      <c r="A358" s="137">
        <v>280224</v>
      </c>
      <c r="B358" s="5" t="s">
        <v>60</v>
      </c>
      <c r="C358" s="5" t="s">
        <v>220</v>
      </c>
      <c r="D358" s="5" t="s">
        <v>123</v>
      </c>
      <c r="E358" s="5" t="s">
        <v>124</v>
      </c>
      <c r="F358" s="5" t="s">
        <v>48</v>
      </c>
      <c r="G358" s="5" t="s">
        <v>210</v>
      </c>
      <c r="H358" s="5" t="s">
        <v>1579</v>
      </c>
      <c r="I358" s="5" t="s">
        <v>222</v>
      </c>
      <c r="J358" s="5" t="s">
        <v>2674</v>
      </c>
      <c r="K358" s="5"/>
      <c r="L358" s="5">
        <v>12000</v>
      </c>
      <c r="M358" s="5">
        <v>101074695</v>
      </c>
      <c r="N358" s="10" t="s">
        <v>127</v>
      </c>
      <c r="O358" s="5" t="s">
        <v>2635</v>
      </c>
      <c r="P358" s="10">
        <v>45491</v>
      </c>
      <c r="Q358" s="10" t="s">
        <v>137</v>
      </c>
      <c r="R358" s="10"/>
      <c r="S358" s="10"/>
      <c r="T358" s="11"/>
      <c r="U358" s="12"/>
      <c r="V358" s="5" t="s">
        <v>2675</v>
      </c>
      <c r="W358" s="5"/>
      <c r="X358" s="10">
        <v>45484</v>
      </c>
      <c r="Y358" s="5">
        <f t="shared" si="20"/>
        <v>8</v>
      </c>
      <c r="Z358" s="10">
        <v>45497</v>
      </c>
      <c r="AA358" s="5">
        <f t="shared" si="21"/>
        <v>7</v>
      </c>
      <c r="AB358" s="5" t="s">
        <v>2676</v>
      </c>
      <c r="AC358" s="13">
        <v>4754.6400000000003</v>
      </c>
      <c r="AD358" s="10">
        <v>45498</v>
      </c>
      <c r="AE358" s="12">
        <f t="shared" si="22"/>
        <v>2</v>
      </c>
      <c r="AF358" s="12"/>
      <c r="AG358" s="14">
        <v>4400576628</v>
      </c>
      <c r="AH358" s="14"/>
      <c r="AI358" s="10">
        <v>45521</v>
      </c>
      <c r="AJ358" s="10">
        <v>45521</v>
      </c>
      <c r="AK358" s="10" t="str">
        <f t="shared" si="24"/>
        <v>EN TIEMPO</v>
      </c>
      <c r="AL358" s="5">
        <f t="shared" si="25"/>
        <v>24</v>
      </c>
      <c r="AM358" s="5" t="s">
        <v>2677</v>
      </c>
      <c r="AN358" s="5" t="s">
        <v>2678</v>
      </c>
      <c r="AO358" s="5" t="s">
        <v>2679</v>
      </c>
      <c r="AP358" s="10">
        <v>45530</v>
      </c>
      <c r="AQ358" s="5">
        <f t="shared" ca="1" si="28"/>
        <v>38</v>
      </c>
      <c r="AR358" s="5" t="s">
        <v>143</v>
      </c>
      <c r="AS358" s="5">
        <f t="shared" ca="1" si="27"/>
        <v>562</v>
      </c>
      <c r="AT358" s="5" t="s">
        <v>20</v>
      </c>
      <c r="AU358" s="5" t="s">
        <v>1769</v>
      </c>
      <c r="AV358" s="5" t="s">
        <v>2680</v>
      </c>
      <c r="AW358" s="5" t="s">
        <v>1648</v>
      </c>
      <c r="AX358" s="5" t="s">
        <v>1648</v>
      </c>
      <c r="AY358" s="5"/>
      <c r="AZ358" s="5"/>
      <c r="BA358" s="5"/>
      <c r="BB358" s="35" t="s">
        <v>2681</v>
      </c>
      <c r="BC358" s="138" t="s">
        <v>1907</v>
      </c>
    </row>
    <row r="359" spans="1:55" ht="15" customHeight="1" x14ac:dyDescent="0.3">
      <c r="A359" s="137">
        <v>280324</v>
      </c>
      <c r="B359" s="5" t="s">
        <v>60</v>
      </c>
      <c r="C359" s="5" t="s">
        <v>6</v>
      </c>
      <c r="D359" s="5" t="s">
        <v>123</v>
      </c>
      <c r="E359" s="5" t="s">
        <v>189</v>
      </c>
      <c r="F359" s="5" t="s">
        <v>1</v>
      </c>
      <c r="G359" s="5" t="s">
        <v>210</v>
      </c>
      <c r="H359" s="5" t="s">
        <v>1405</v>
      </c>
      <c r="I359" s="5" t="s">
        <v>311</v>
      </c>
      <c r="J359" s="5" t="s">
        <v>2682</v>
      </c>
      <c r="K359" s="5"/>
      <c r="L359" s="5">
        <v>12000</v>
      </c>
      <c r="M359" s="5">
        <v>101131720</v>
      </c>
      <c r="N359" s="10" t="s">
        <v>127</v>
      </c>
      <c r="O359" s="5" t="s">
        <v>2635</v>
      </c>
      <c r="P359" s="10">
        <v>45488</v>
      </c>
      <c r="Q359" s="10" t="s">
        <v>137</v>
      </c>
      <c r="R359" s="10"/>
      <c r="S359" s="10"/>
      <c r="T359" s="11"/>
      <c r="U359" s="12"/>
      <c r="V359" s="5" t="s">
        <v>2683</v>
      </c>
      <c r="W359" s="5"/>
      <c r="X359" s="10">
        <v>45484</v>
      </c>
      <c r="Y359" s="5">
        <f t="shared" si="20"/>
        <v>5</v>
      </c>
      <c r="Z359" s="10">
        <v>45497</v>
      </c>
      <c r="AA359" s="5">
        <f t="shared" si="21"/>
        <v>10</v>
      </c>
      <c r="AB359" s="5" t="s">
        <v>2684</v>
      </c>
      <c r="AC359" s="13">
        <v>2783.14</v>
      </c>
      <c r="AD359" s="10">
        <v>45532</v>
      </c>
      <c r="AE359" s="12">
        <f t="shared" si="22"/>
        <v>36</v>
      </c>
      <c r="AF359" s="12"/>
      <c r="AG359" s="14">
        <v>4400576625</v>
      </c>
      <c r="AH359" s="14"/>
      <c r="AI359" s="10">
        <v>45527</v>
      </c>
      <c r="AJ359" s="10">
        <v>45537</v>
      </c>
      <c r="AK359" s="10" t="str">
        <f t="shared" si="24"/>
        <v>DEMORA</v>
      </c>
      <c r="AL359" s="5">
        <f t="shared" si="25"/>
        <v>6</v>
      </c>
      <c r="AM359" s="5" t="s">
        <v>2685</v>
      </c>
      <c r="AN359" s="5" t="s">
        <v>2686</v>
      </c>
      <c r="AO359" s="5" t="s">
        <v>2687</v>
      </c>
      <c r="AP359" s="10">
        <v>45576</v>
      </c>
      <c r="AQ359" s="5">
        <f t="shared" ca="1" si="28"/>
        <v>54</v>
      </c>
      <c r="AR359" s="31" t="s">
        <v>143</v>
      </c>
      <c r="AS359" s="31">
        <f t="shared" ca="1" si="27"/>
        <v>562</v>
      </c>
      <c r="AT359" s="5" t="s">
        <v>19</v>
      </c>
      <c r="AU359" s="5" t="s">
        <v>1769</v>
      </c>
      <c r="AV359" s="5" t="s">
        <v>2391</v>
      </c>
      <c r="AW359" s="5" t="s">
        <v>2688</v>
      </c>
      <c r="AX359" s="5" t="s">
        <v>1648</v>
      </c>
      <c r="AY359" s="5"/>
      <c r="AZ359" s="5"/>
      <c r="BA359" s="5"/>
      <c r="BB359" s="37" t="s">
        <v>2673</v>
      </c>
      <c r="BC359" s="138" t="s">
        <v>1650</v>
      </c>
    </row>
    <row r="360" spans="1:55" ht="15" customHeight="1" x14ac:dyDescent="0.3">
      <c r="A360" s="137">
        <v>280424</v>
      </c>
      <c r="B360" s="5" t="s">
        <v>60</v>
      </c>
      <c r="C360" s="5" t="s">
        <v>6</v>
      </c>
      <c r="D360" s="5" t="s">
        <v>123</v>
      </c>
      <c r="E360" s="5" t="s">
        <v>189</v>
      </c>
      <c r="F360" s="5" t="s">
        <v>1</v>
      </c>
      <c r="G360" s="5" t="s">
        <v>246</v>
      </c>
      <c r="H360" s="5" t="s">
        <v>1210</v>
      </c>
      <c r="I360" s="5" t="s">
        <v>311</v>
      </c>
      <c r="J360" s="5" t="s">
        <v>2689</v>
      </c>
      <c r="K360" s="5"/>
      <c r="L360" s="5">
        <v>12000</v>
      </c>
      <c r="M360" s="5">
        <v>101154508</v>
      </c>
      <c r="N360" s="10" t="s">
        <v>127</v>
      </c>
      <c r="O360" s="5" t="s">
        <v>2635</v>
      </c>
      <c r="P360" s="10">
        <v>45488</v>
      </c>
      <c r="Q360" s="10" t="s">
        <v>137</v>
      </c>
      <c r="R360" s="10"/>
      <c r="S360" s="10"/>
      <c r="T360" s="11"/>
      <c r="U360" s="12"/>
      <c r="V360" s="5" t="s">
        <v>2690</v>
      </c>
      <c r="W360" s="5"/>
      <c r="X360" s="10">
        <v>45484</v>
      </c>
      <c r="Y360" s="5">
        <f t="shared" si="20"/>
        <v>5</v>
      </c>
      <c r="Z360" s="10">
        <v>45497</v>
      </c>
      <c r="AA360" s="5">
        <f t="shared" si="21"/>
        <v>10</v>
      </c>
      <c r="AB360" s="5" t="s">
        <v>2691</v>
      </c>
      <c r="AC360" s="13">
        <v>2783.14</v>
      </c>
      <c r="AD360" s="10">
        <v>45532</v>
      </c>
      <c r="AE360" s="12">
        <f t="shared" si="22"/>
        <v>36</v>
      </c>
      <c r="AF360" s="12"/>
      <c r="AG360" s="14">
        <v>4400576624</v>
      </c>
      <c r="AH360" s="14"/>
      <c r="AI360" s="10">
        <v>45527</v>
      </c>
      <c r="AJ360" s="10">
        <v>45537</v>
      </c>
      <c r="AK360" s="10" t="str">
        <f t="shared" si="24"/>
        <v>DEMORA</v>
      </c>
      <c r="AL360" s="5">
        <f t="shared" si="25"/>
        <v>6</v>
      </c>
      <c r="AM360" s="5" t="s">
        <v>2692</v>
      </c>
      <c r="AN360" s="5" t="s">
        <v>2693</v>
      </c>
      <c r="AO360" s="5" t="s">
        <v>2694</v>
      </c>
      <c r="AP360" s="10">
        <v>45545</v>
      </c>
      <c r="AQ360" s="5">
        <f t="shared" ca="1" si="28"/>
        <v>54</v>
      </c>
      <c r="AR360" s="31" t="s">
        <v>143</v>
      </c>
      <c r="AS360" s="31">
        <f t="shared" ca="1" si="27"/>
        <v>562</v>
      </c>
      <c r="AT360" s="5" t="s">
        <v>19</v>
      </c>
      <c r="AU360" s="5" t="s">
        <v>1769</v>
      </c>
      <c r="AV360" s="5" t="s">
        <v>2391</v>
      </c>
      <c r="AW360" s="5" t="s">
        <v>1648</v>
      </c>
      <c r="AX360" s="5" t="s">
        <v>1648</v>
      </c>
      <c r="AY360" s="5"/>
      <c r="AZ360" s="5"/>
      <c r="BA360" s="5"/>
      <c r="BB360" s="37" t="s">
        <v>2673</v>
      </c>
      <c r="BC360" s="138" t="s">
        <v>1650</v>
      </c>
    </row>
    <row r="361" spans="1:55" ht="15" customHeight="1" x14ac:dyDescent="0.3">
      <c r="A361" s="30">
        <v>280524</v>
      </c>
      <c r="B361" s="5" t="s">
        <v>60</v>
      </c>
      <c r="C361" s="5" t="s">
        <v>340</v>
      </c>
      <c r="D361" s="5" t="s">
        <v>123</v>
      </c>
      <c r="E361" s="5" t="s">
        <v>124</v>
      </c>
      <c r="F361" s="5" t="s">
        <v>48</v>
      </c>
      <c r="G361" s="5" t="s">
        <v>210</v>
      </c>
      <c r="H361" s="5" t="s">
        <v>2695</v>
      </c>
      <c r="I361" s="5" t="s">
        <v>952</v>
      </c>
      <c r="J361" s="5" t="s">
        <v>2696</v>
      </c>
      <c r="K361" s="5"/>
      <c r="L361" s="5">
        <v>8000</v>
      </c>
      <c r="M361" s="5">
        <v>101033622</v>
      </c>
      <c r="N361" s="10" t="s">
        <v>127</v>
      </c>
      <c r="O361" s="5" t="s">
        <v>2635</v>
      </c>
      <c r="P361" s="10">
        <v>45491</v>
      </c>
      <c r="Q361" s="10" t="s">
        <v>137</v>
      </c>
      <c r="R361" s="10"/>
      <c r="S361" s="10"/>
      <c r="T361" s="11"/>
      <c r="U361" s="12"/>
      <c r="V361" s="5" t="s">
        <v>2697</v>
      </c>
      <c r="W361" s="5"/>
      <c r="X361" s="10">
        <v>45484</v>
      </c>
      <c r="Y361" s="5">
        <f t="shared" si="20"/>
        <v>8</v>
      </c>
      <c r="Z361" s="10">
        <v>45497</v>
      </c>
      <c r="AA361" s="5">
        <f t="shared" si="21"/>
        <v>7</v>
      </c>
      <c r="AB361" s="5" t="s">
        <v>2698</v>
      </c>
      <c r="AC361" s="13">
        <v>7713.28</v>
      </c>
      <c r="AD361" s="10">
        <v>45498</v>
      </c>
      <c r="AE361" s="12">
        <f t="shared" si="22"/>
        <v>2</v>
      </c>
      <c r="AF361" s="12"/>
      <c r="AG361" s="14">
        <v>4400576623</v>
      </c>
      <c r="AH361" s="14"/>
      <c r="AI361" s="10">
        <v>45527</v>
      </c>
      <c r="AJ361" s="10">
        <v>45526</v>
      </c>
      <c r="AK361" s="10" t="str">
        <f t="shared" si="24"/>
        <v>EN TIEMPO</v>
      </c>
      <c r="AL361" s="5">
        <f t="shared" si="25"/>
        <v>29</v>
      </c>
      <c r="AM361" s="5" t="s">
        <v>2699</v>
      </c>
      <c r="AN361" s="5" t="s">
        <v>2700</v>
      </c>
      <c r="AO361" s="5" t="s">
        <v>2701</v>
      </c>
      <c r="AP361" s="10">
        <v>45545</v>
      </c>
      <c r="AQ361" s="5">
        <f t="shared" ca="1" si="28"/>
        <v>43</v>
      </c>
      <c r="AR361" s="5" t="s">
        <v>143</v>
      </c>
      <c r="AS361" s="5">
        <f t="shared" ca="1" si="27"/>
        <v>562</v>
      </c>
      <c r="AT361" s="5" t="s">
        <v>19</v>
      </c>
      <c r="AU361" s="5" t="s">
        <v>2702</v>
      </c>
      <c r="AV361" s="5" t="s">
        <v>2391</v>
      </c>
      <c r="AW361" s="5" t="s">
        <v>2703</v>
      </c>
      <c r="AX361" s="5" t="s">
        <v>1648</v>
      </c>
      <c r="AY361" s="5"/>
      <c r="AZ361" s="5"/>
      <c r="BA361" s="5"/>
      <c r="BB361" s="35" t="s">
        <v>2655</v>
      </c>
      <c r="BC361" s="138" t="s">
        <v>1907</v>
      </c>
    </row>
    <row r="362" spans="1:55" ht="15" customHeight="1" x14ac:dyDescent="0.3">
      <c r="A362" s="137">
        <v>280624</v>
      </c>
      <c r="B362" s="5" t="s">
        <v>59</v>
      </c>
      <c r="C362" s="5" t="s">
        <v>236</v>
      </c>
      <c r="D362" s="5" t="s">
        <v>123</v>
      </c>
      <c r="E362" s="5" t="s">
        <v>124</v>
      </c>
      <c r="F362" s="5" t="s">
        <v>48</v>
      </c>
      <c r="G362" s="5" t="s">
        <v>210</v>
      </c>
      <c r="H362" s="5" t="s">
        <v>951</v>
      </c>
      <c r="I362" s="5">
        <v>3672258</v>
      </c>
      <c r="J362" s="5" t="s">
        <v>2704</v>
      </c>
      <c r="K362" s="5">
        <v>2125</v>
      </c>
      <c r="L362" s="5">
        <v>10000</v>
      </c>
      <c r="M362" s="5" t="s">
        <v>2705</v>
      </c>
      <c r="N362" s="10" t="s">
        <v>123</v>
      </c>
      <c r="O362" s="5" t="s">
        <v>2706</v>
      </c>
      <c r="P362" s="10">
        <v>45499</v>
      </c>
      <c r="Q362" s="10" t="s">
        <v>137</v>
      </c>
      <c r="R362" s="10"/>
      <c r="S362" s="10"/>
      <c r="T362" s="11"/>
      <c r="U362" s="12"/>
      <c r="V362" s="5" t="s">
        <v>2707</v>
      </c>
      <c r="W362" s="5"/>
      <c r="X362" s="10">
        <v>45492</v>
      </c>
      <c r="Y362" s="5">
        <f t="shared" si="20"/>
        <v>8</v>
      </c>
      <c r="Z362" s="10">
        <v>45525</v>
      </c>
      <c r="AA362" s="5">
        <f t="shared" si="21"/>
        <v>27</v>
      </c>
      <c r="AB362" s="5" t="s">
        <v>2708</v>
      </c>
      <c r="AC362" s="13">
        <v>0</v>
      </c>
      <c r="AD362" s="10">
        <v>45525</v>
      </c>
      <c r="AE362" s="12">
        <f t="shared" si="22"/>
        <v>1</v>
      </c>
      <c r="AF362" s="12"/>
      <c r="AG362" s="14">
        <v>4500515261</v>
      </c>
      <c r="AH362" s="14"/>
      <c r="AI362" s="10">
        <v>45545</v>
      </c>
      <c r="AJ362" s="10">
        <v>45545</v>
      </c>
      <c r="AK362" s="10" t="str">
        <f t="shared" si="24"/>
        <v>EN TIEMPO</v>
      </c>
      <c r="AL362" s="5">
        <f t="shared" si="25"/>
        <v>21</v>
      </c>
      <c r="AM362" s="5" t="s">
        <v>2709</v>
      </c>
      <c r="AN362" s="5" t="s">
        <v>2710</v>
      </c>
      <c r="AO362" s="5"/>
      <c r="AP362" s="10"/>
      <c r="AQ362" s="5">
        <f t="shared" ca="1" si="28"/>
        <v>54</v>
      </c>
      <c r="AR362" s="39" t="s">
        <v>143</v>
      </c>
      <c r="AS362" s="39">
        <f t="shared" ca="1" si="27"/>
        <v>554</v>
      </c>
      <c r="AT362" s="5" t="s">
        <v>20</v>
      </c>
      <c r="AU362" s="5" t="s">
        <v>2711</v>
      </c>
      <c r="AV362" s="5" t="s">
        <v>1718</v>
      </c>
      <c r="AW362" s="5" t="s">
        <v>2712</v>
      </c>
      <c r="AX362" s="5" t="s">
        <v>1648</v>
      </c>
      <c r="AY362" s="5"/>
      <c r="AZ362" s="5"/>
      <c r="BA362" s="5"/>
      <c r="BB362" s="17"/>
      <c r="BC362" s="138" t="s">
        <v>1907</v>
      </c>
    </row>
    <row r="363" spans="1:55" ht="15" customHeight="1" x14ac:dyDescent="0.3">
      <c r="A363" s="137">
        <v>280724</v>
      </c>
      <c r="B363" s="5" t="s">
        <v>59</v>
      </c>
      <c r="C363" s="5" t="s">
        <v>340</v>
      </c>
      <c r="D363" s="5" t="s">
        <v>123</v>
      </c>
      <c r="E363" s="5" t="s">
        <v>124</v>
      </c>
      <c r="F363" s="5" t="s">
        <v>43</v>
      </c>
      <c r="G363" s="5" t="s">
        <v>246</v>
      </c>
      <c r="H363" s="5" t="s">
        <v>1043</v>
      </c>
      <c r="I363" s="5">
        <v>5025819</v>
      </c>
      <c r="J363" s="5" t="s">
        <v>2713</v>
      </c>
      <c r="K363" s="5">
        <v>7220</v>
      </c>
      <c r="L363" s="5">
        <v>10000</v>
      </c>
      <c r="M363" s="5" t="s">
        <v>2714</v>
      </c>
      <c r="N363" s="10" t="s">
        <v>127</v>
      </c>
      <c r="O363" s="5" t="s">
        <v>2706</v>
      </c>
      <c r="P363" s="10">
        <v>45495</v>
      </c>
      <c r="Q363" s="10" t="s">
        <v>137</v>
      </c>
      <c r="R363" s="10"/>
      <c r="S363" s="10"/>
      <c r="T363" s="11"/>
      <c r="U363" s="12"/>
      <c r="V363" s="5" t="s">
        <v>2715</v>
      </c>
      <c r="W363" s="5"/>
      <c r="X363" s="10">
        <v>45492</v>
      </c>
      <c r="Y363" s="5">
        <f t="shared" si="20"/>
        <v>4</v>
      </c>
      <c r="Z363" s="10">
        <v>45503</v>
      </c>
      <c r="AA363" s="5">
        <f t="shared" si="21"/>
        <v>9</v>
      </c>
      <c r="AB363" s="5" t="s">
        <v>2716</v>
      </c>
      <c r="AC363" s="13">
        <v>5162.82</v>
      </c>
      <c r="AD363" s="10">
        <v>45518</v>
      </c>
      <c r="AE363" s="12">
        <f t="shared" si="22"/>
        <v>16</v>
      </c>
      <c r="AF363" s="12"/>
      <c r="AG363" s="14">
        <v>4500515258</v>
      </c>
      <c r="AH363" s="14"/>
      <c r="AI363" s="10">
        <v>45539</v>
      </c>
      <c r="AJ363" s="10">
        <v>45540</v>
      </c>
      <c r="AK363" s="10" t="str">
        <f t="shared" si="24"/>
        <v>DEMORA</v>
      </c>
      <c r="AL363" s="5">
        <f t="shared" si="25"/>
        <v>23</v>
      </c>
      <c r="AM363" s="5" t="s">
        <v>2717</v>
      </c>
      <c r="AN363" s="5" t="s">
        <v>2718</v>
      </c>
      <c r="AO363" s="5" t="s">
        <v>2719</v>
      </c>
      <c r="AP363" s="10">
        <v>45555</v>
      </c>
      <c r="AQ363" s="5">
        <f t="shared" ca="1" si="28"/>
        <v>49</v>
      </c>
      <c r="AR363" s="31" t="s">
        <v>143</v>
      </c>
      <c r="AS363" s="31">
        <f t="shared" ca="1" si="27"/>
        <v>554</v>
      </c>
      <c r="AT363" s="5" t="s">
        <v>20</v>
      </c>
      <c r="AU363" s="5" t="s">
        <v>2498</v>
      </c>
      <c r="AV363" s="5" t="s">
        <v>2499</v>
      </c>
      <c r="AW363" s="5" t="s">
        <v>2712</v>
      </c>
      <c r="AX363" s="5" t="s">
        <v>1648</v>
      </c>
      <c r="AY363" s="5"/>
      <c r="AZ363" s="5"/>
      <c r="BA363" s="5"/>
      <c r="BB363" s="40"/>
      <c r="BC363" s="138" t="s">
        <v>1907</v>
      </c>
    </row>
    <row r="364" spans="1:55" ht="15" customHeight="1" x14ac:dyDescent="0.3">
      <c r="A364" s="137">
        <v>280824</v>
      </c>
      <c r="B364" s="5" t="s">
        <v>59</v>
      </c>
      <c r="C364" s="5" t="s">
        <v>144</v>
      </c>
      <c r="D364" s="5" t="s">
        <v>123</v>
      </c>
      <c r="E364" s="5" t="s">
        <v>189</v>
      </c>
      <c r="F364" s="5" t="s">
        <v>693</v>
      </c>
      <c r="G364" s="5" t="s">
        <v>759</v>
      </c>
      <c r="H364" s="5" t="s">
        <v>694</v>
      </c>
      <c r="I364" s="5" t="s">
        <v>703</v>
      </c>
      <c r="J364" s="5" t="s">
        <v>2720</v>
      </c>
      <c r="K364" s="5">
        <v>17000</v>
      </c>
      <c r="L364" s="5">
        <v>20000</v>
      </c>
      <c r="M364" s="5" t="s">
        <v>2721</v>
      </c>
      <c r="N364" s="10" t="s">
        <v>127</v>
      </c>
      <c r="O364" s="5" t="s">
        <v>2706</v>
      </c>
      <c r="P364" s="10">
        <v>45495</v>
      </c>
      <c r="Q364" s="10" t="s">
        <v>137</v>
      </c>
      <c r="R364" s="10"/>
      <c r="S364" s="10"/>
      <c r="T364" s="11"/>
      <c r="U364" s="12"/>
      <c r="V364" s="5" t="s">
        <v>2722</v>
      </c>
      <c r="W364" s="5"/>
      <c r="X364" s="10">
        <v>45492</v>
      </c>
      <c r="Y364" s="5">
        <f t="shared" si="20"/>
        <v>4</v>
      </c>
      <c r="Z364" s="10">
        <v>45503</v>
      </c>
      <c r="AA364" s="5">
        <f t="shared" si="21"/>
        <v>9</v>
      </c>
      <c r="AB364" s="5" t="s">
        <v>2723</v>
      </c>
      <c r="AC364" s="13">
        <v>3426.42</v>
      </c>
      <c r="AD364" s="10">
        <v>45518</v>
      </c>
      <c r="AE364" s="12">
        <f t="shared" si="22"/>
        <v>16</v>
      </c>
      <c r="AF364" s="12"/>
      <c r="AG364" s="14">
        <v>4500515270</v>
      </c>
      <c r="AH364" s="14"/>
      <c r="AI364" s="10">
        <v>45545</v>
      </c>
      <c r="AJ364" s="10">
        <v>45545</v>
      </c>
      <c r="AK364" s="10" t="str">
        <f t="shared" si="24"/>
        <v>EN TIEMPO</v>
      </c>
      <c r="AL364" s="5">
        <f t="shared" si="25"/>
        <v>28</v>
      </c>
      <c r="AM364" s="5" t="s">
        <v>2724</v>
      </c>
      <c r="AN364" s="5" t="s">
        <v>2725</v>
      </c>
      <c r="AO364" s="5" t="s">
        <v>2726</v>
      </c>
      <c r="AP364" s="10">
        <v>45555</v>
      </c>
      <c r="AQ364" s="5">
        <f t="shared" ca="1" si="28"/>
        <v>54</v>
      </c>
      <c r="AR364" s="31" t="s">
        <v>143</v>
      </c>
      <c r="AS364" s="31">
        <f t="shared" ca="1" si="27"/>
        <v>554</v>
      </c>
      <c r="AT364" s="5" t="s">
        <v>19</v>
      </c>
      <c r="AU364" s="5" t="s">
        <v>1648</v>
      </c>
      <c r="AV364" s="5"/>
      <c r="AW364" s="5"/>
      <c r="AX364" s="5"/>
      <c r="AY364" s="5"/>
      <c r="AZ364" s="5"/>
      <c r="BA364" s="5" t="s">
        <v>2727</v>
      </c>
      <c r="BB364" s="40"/>
      <c r="BC364" s="138" t="s">
        <v>1907</v>
      </c>
    </row>
    <row r="365" spans="1:55" ht="15" customHeight="1" x14ac:dyDescent="0.3">
      <c r="A365" s="30">
        <v>280924</v>
      </c>
      <c r="B365" s="5" t="s">
        <v>59</v>
      </c>
      <c r="C365" s="5" t="s">
        <v>340</v>
      </c>
      <c r="D365" s="5" t="s">
        <v>123</v>
      </c>
      <c r="E365" s="5" t="s">
        <v>124</v>
      </c>
      <c r="F365" s="5" t="s">
        <v>48</v>
      </c>
      <c r="G365" s="5" t="s">
        <v>246</v>
      </c>
      <c r="H365" s="5" t="s">
        <v>951</v>
      </c>
      <c r="I365" s="5">
        <v>2520471</v>
      </c>
      <c r="J365" s="5" t="s">
        <v>2728</v>
      </c>
      <c r="K365" s="5">
        <v>11847</v>
      </c>
      <c r="L365" s="5">
        <v>10000</v>
      </c>
      <c r="M365" s="5" t="s">
        <v>2729</v>
      </c>
      <c r="N365" s="10" t="s">
        <v>127</v>
      </c>
      <c r="O365" s="5" t="s">
        <v>2706</v>
      </c>
      <c r="P365" s="10">
        <v>45495</v>
      </c>
      <c r="Q365" s="10" t="s">
        <v>137</v>
      </c>
      <c r="R365" s="10"/>
      <c r="S365" s="10"/>
      <c r="T365" s="11"/>
      <c r="U365" s="12"/>
      <c r="V365" s="5" t="s">
        <v>2730</v>
      </c>
      <c r="W365" s="5"/>
      <c r="X365" s="10">
        <v>45492</v>
      </c>
      <c r="Y365" s="5">
        <f t="shared" si="20"/>
        <v>4</v>
      </c>
      <c r="Z365" s="10">
        <v>45503</v>
      </c>
      <c r="AA365" s="5">
        <f t="shared" si="21"/>
        <v>9</v>
      </c>
      <c r="AB365" s="5" t="s">
        <v>2731</v>
      </c>
      <c r="AC365" s="13">
        <v>5690.33</v>
      </c>
      <c r="AD365" s="10">
        <v>45518</v>
      </c>
      <c r="AE365" s="12">
        <f t="shared" si="22"/>
        <v>16</v>
      </c>
      <c r="AF365" s="12"/>
      <c r="AG365" s="14">
        <v>4500515259</v>
      </c>
      <c r="AH365" s="14"/>
      <c r="AI365" s="10">
        <v>45539</v>
      </c>
      <c r="AJ365" s="10">
        <v>45541</v>
      </c>
      <c r="AK365" s="10" t="str">
        <f t="shared" si="24"/>
        <v>DEMORA</v>
      </c>
      <c r="AL365" s="5">
        <f t="shared" si="25"/>
        <v>24</v>
      </c>
      <c r="AM365" s="5" t="s">
        <v>2732</v>
      </c>
      <c r="AN365" s="5" t="s">
        <v>2733</v>
      </c>
      <c r="AO365" s="5" t="s">
        <v>2734</v>
      </c>
      <c r="AP365" s="10">
        <v>45555</v>
      </c>
      <c r="AQ365" s="5">
        <f t="shared" ca="1" si="28"/>
        <v>50</v>
      </c>
      <c r="AR365" s="31" t="s">
        <v>143</v>
      </c>
      <c r="AS365" s="31">
        <f t="shared" ca="1" si="27"/>
        <v>554</v>
      </c>
      <c r="AT365" s="5" t="s">
        <v>20</v>
      </c>
      <c r="AU365" s="5" t="s">
        <v>2735</v>
      </c>
      <c r="AV365" s="5" t="s">
        <v>1718</v>
      </c>
      <c r="AW365" s="5" t="s">
        <v>2712</v>
      </c>
      <c r="AX365" s="5" t="s">
        <v>1648</v>
      </c>
      <c r="AY365" s="5"/>
      <c r="AZ365" s="5"/>
      <c r="BA365" s="5"/>
      <c r="BB365" s="40"/>
      <c r="BC365" s="138" t="s">
        <v>1907</v>
      </c>
    </row>
    <row r="366" spans="1:55" ht="15" customHeight="1" x14ac:dyDescent="0.3">
      <c r="A366" s="16">
        <v>281024</v>
      </c>
      <c r="B366" s="17" t="s">
        <v>59</v>
      </c>
      <c r="C366" s="17" t="s">
        <v>2736</v>
      </c>
      <c r="D366" s="39" t="s">
        <v>127</v>
      </c>
      <c r="E366" s="17" t="s">
        <v>124</v>
      </c>
      <c r="F366" s="5" t="s">
        <v>2737</v>
      </c>
      <c r="G366" s="5" t="s">
        <v>210</v>
      </c>
      <c r="H366" s="5" t="s">
        <v>2738</v>
      </c>
      <c r="I366" s="5">
        <v>4592050</v>
      </c>
      <c r="J366" s="5" t="s">
        <v>2739</v>
      </c>
      <c r="K366" s="5">
        <v>840</v>
      </c>
      <c r="L366" s="5">
        <v>5000</v>
      </c>
      <c r="M366" s="5" t="s">
        <v>2740</v>
      </c>
      <c r="N366" s="10" t="s">
        <v>123</v>
      </c>
      <c r="O366" s="5" t="s">
        <v>2706</v>
      </c>
      <c r="P366" s="10">
        <v>45497</v>
      </c>
      <c r="Q366" s="10" t="s">
        <v>137</v>
      </c>
      <c r="R366" s="10"/>
      <c r="S366" s="10"/>
      <c r="T366" s="11"/>
      <c r="U366" s="12"/>
      <c r="V366" s="5" t="s">
        <v>2741</v>
      </c>
      <c r="W366" s="5"/>
      <c r="X366" s="10">
        <v>45492</v>
      </c>
      <c r="Y366" s="5">
        <f t="shared" si="20"/>
        <v>6</v>
      </c>
      <c r="Z366" s="10">
        <v>45504</v>
      </c>
      <c r="AA366" s="5">
        <f t="shared" si="21"/>
        <v>8</v>
      </c>
      <c r="AB366" s="5" t="s">
        <v>2742</v>
      </c>
      <c r="AC366" s="13">
        <v>5944.75</v>
      </c>
      <c r="AD366" s="10">
        <v>45581</v>
      </c>
      <c r="AE366" s="12">
        <f t="shared" si="22"/>
        <v>78</v>
      </c>
      <c r="AF366" s="12"/>
      <c r="AG366" s="14">
        <v>4500514311</v>
      </c>
      <c r="AH366" s="14" t="s">
        <v>833</v>
      </c>
      <c r="AI366" s="10">
        <v>45601</v>
      </c>
      <c r="AJ366" s="10">
        <v>45602</v>
      </c>
      <c r="AK366" s="10" t="str">
        <f t="shared" si="24"/>
        <v>DEMORA</v>
      </c>
      <c r="AL366" s="15">
        <f t="shared" si="25"/>
        <v>22</v>
      </c>
      <c r="AM366" s="5" t="s">
        <v>2743</v>
      </c>
      <c r="AN366" s="5" t="s">
        <v>2744</v>
      </c>
      <c r="AO366" s="5" t="s">
        <v>2745</v>
      </c>
      <c r="AP366" s="10">
        <v>45608</v>
      </c>
      <c r="AQ366" s="5">
        <f t="shared" ca="1" si="28"/>
        <v>111</v>
      </c>
      <c r="AR366" s="31" t="s">
        <v>143</v>
      </c>
      <c r="AS366" s="31">
        <f t="shared" ca="1" si="27"/>
        <v>554</v>
      </c>
      <c r="AT366" s="5" t="s">
        <v>20</v>
      </c>
      <c r="AU366" s="5" t="s">
        <v>2498</v>
      </c>
      <c r="AV366" s="5" t="s">
        <v>2153</v>
      </c>
      <c r="AW366" s="5" t="s">
        <v>1648</v>
      </c>
      <c r="AX366" s="5" t="s">
        <v>1648</v>
      </c>
      <c r="AY366" s="5"/>
      <c r="AZ366" s="5"/>
      <c r="BA366" s="5"/>
      <c r="BB366" s="40"/>
      <c r="BC366" s="138" t="s">
        <v>1907</v>
      </c>
    </row>
    <row r="367" spans="1:55" ht="15" customHeight="1" x14ac:dyDescent="0.3">
      <c r="A367" s="137">
        <v>281124</v>
      </c>
      <c r="B367" s="5" t="s">
        <v>59</v>
      </c>
      <c r="C367" s="5" t="s">
        <v>8</v>
      </c>
      <c r="D367" s="5" t="s">
        <v>123</v>
      </c>
      <c r="E367" s="5" t="s">
        <v>189</v>
      </c>
      <c r="F367" s="5" t="s">
        <v>1</v>
      </c>
      <c r="G367" s="5" t="s">
        <v>210</v>
      </c>
      <c r="H367" s="5" t="s">
        <v>1169</v>
      </c>
      <c r="I367" s="5" t="s">
        <v>212</v>
      </c>
      <c r="J367" s="5" t="s">
        <v>2746</v>
      </c>
      <c r="K367" s="5">
        <v>25324</v>
      </c>
      <c r="L367" s="5">
        <v>30000</v>
      </c>
      <c r="M367" s="5" t="s">
        <v>2747</v>
      </c>
      <c r="N367" s="10" t="s">
        <v>127</v>
      </c>
      <c r="O367" s="5" t="s">
        <v>2706</v>
      </c>
      <c r="P367" s="10">
        <v>45495</v>
      </c>
      <c r="Q367" s="10" t="s">
        <v>137</v>
      </c>
      <c r="R367" s="10"/>
      <c r="S367" s="10"/>
      <c r="T367" s="11"/>
      <c r="U367" s="12"/>
      <c r="V367" s="5" t="s">
        <v>2748</v>
      </c>
      <c r="W367" s="5"/>
      <c r="X367" s="10">
        <v>45492</v>
      </c>
      <c r="Y367" s="5">
        <f t="shared" si="20"/>
        <v>4</v>
      </c>
      <c r="Z367" s="10">
        <v>45503</v>
      </c>
      <c r="AA367" s="5">
        <f t="shared" si="21"/>
        <v>9</v>
      </c>
      <c r="AB367" s="5" t="s">
        <v>2749</v>
      </c>
      <c r="AC367" s="13">
        <v>9463.6</v>
      </c>
      <c r="AD367" s="10">
        <v>45518</v>
      </c>
      <c r="AE367" s="12">
        <f t="shared" si="22"/>
        <v>16</v>
      </c>
      <c r="AF367" s="12"/>
      <c r="AG367" s="14">
        <v>4500513743</v>
      </c>
      <c r="AH367" s="14"/>
      <c r="AI367" s="10">
        <v>45540</v>
      </c>
      <c r="AJ367" s="10">
        <v>45540</v>
      </c>
      <c r="AK367" s="10" t="str">
        <f t="shared" si="24"/>
        <v>EN TIEMPO</v>
      </c>
      <c r="AL367" s="5">
        <f t="shared" si="25"/>
        <v>23</v>
      </c>
      <c r="AM367" s="5" t="s">
        <v>2750</v>
      </c>
      <c r="AN367" s="5" t="s">
        <v>2751</v>
      </c>
      <c r="AO367" s="5" t="s">
        <v>2752</v>
      </c>
      <c r="AP367" s="10">
        <v>45545</v>
      </c>
      <c r="AQ367" s="5">
        <f t="shared" ca="1" si="28"/>
        <v>49</v>
      </c>
      <c r="AR367" s="31" t="s">
        <v>143</v>
      </c>
      <c r="AS367" s="31">
        <f t="shared" ca="1" si="27"/>
        <v>554</v>
      </c>
      <c r="AT367" s="5" t="s">
        <v>19</v>
      </c>
      <c r="AU367" s="5" t="s">
        <v>2565</v>
      </c>
      <c r="AV367" s="5" t="s">
        <v>2391</v>
      </c>
      <c r="AW367" s="5" t="s">
        <v>1648</v>
      </c>
      <c r="AX367" s="5" t="s">
        <v>1648</v>
      </c>
      <c r="AY367" s="5"/>
      <c r="AZ367" s="5"/>
      <c r="BA367" s="5"/>
      <c r="BB367" s="35" t="s">
        <v>2484</v>
      </c>
      <c r="BC367" s="138" t="s">
        <v>1907</v>
      </c>
    </row>
    <row r="368" spans="1:55" ht="15.75" customHeight="1" x14ac:dyDescent="0.3">
      <c r="A368" s="137">
        <v>281224</v>
      </c>
      <c r="B368" s="5" t="s">
        <v>59</v>
      </c>
      <c r="C368" s="5" t="s">
        <v>516</v>
      </c>
      <c r="D368" s="5" t="s">
        <v>127</v>
      </c>
      <c r="E368" s="5" t="s">
        <v>124</v>
      </c>
      <c r="F368" s="5" t="s">
        <v>45</v>
      </c>
      <c r="G368" s="5" t="s">
        <v>210</v>
      </c>
      <c r="H368" s="5" t="s">
        <v>844</v>
      </c>
      <c r="I368" s="5">
        <v>3557377</v>
      </c>
      <c r="J368" s="5" t="s">
        <v>2753</v>
      </c>
      <c r="K368" s="5">
        <v>38389</v>
      </c>
      <c r="L368" s="5">
        <v>18000</v>
      </c>
      <c r="M368" s="5" t="s">
        <v>2754</v>
      </c>
      <c r="N368" s="10" t="s">
        <v>127</v>
      </c>
      <c r="O368" s="5" t="s">
        <v>2706</v>
      </c>
      <c r="P368" s="10">
        <v>45498</v>
      </c>
      <c r="Q368" s="10" t="s">
        <v>137</v>
      </c>
      <c r="R368" s="10"/>
      <c r="S368" s="10"/>
      <c r="T368" s="11"/>
      <c r="U368" s="12"/>
      <c r="V368" s="5" t="s">
        <v>2755</v>
      </c>
      <c r="W368" s="5"/>
      <c r="X368" s="10">
        <v>45492</v>
      </c>
      <c r="Y368" s="5">
        <f t="shared" si="20"/>
        <v>7</v>
      </c>
      <c r="Z368" s="10">
        <v>45521</v>
      </c>
      <c r="AA368" s="5">
        <f t="shared" si="21"/>
        <v>24</v>
      </c>
      <c r="AB368" s="5" t="s">
        <v>2756</v>
      </c>
      <c r="AC368" s="13">
        <v>6344.16</v>
      </c>
      <c r="AD368" s="10">
        <v>45541</v>
      </c>
      <c r="AE368" s="12">
        <f t="shared" si="22"/>
        <v>21</v>
      </c>
      <c r="AF368" s="12"/>
      <c r="AG368" s="14">
        <v>4500515962</v>
      </c>
      <c r="AH368" s="14"/>
      <c r="AI368" s="10">
        <v>45554</v>
      </c>
      <c r="AJ368" s="10">
        <v>45566</v>
      </c>
      <c r="AK368" s="10" t="str">
        <f t="shared" si="24"/>
        <v>DEMORA</v>
      </c>
      <c r="AL368" s="5">
        <f t="shared" si="25"/>
        <v>26</v>
      </c>
      <c r="AM368" s="5" t="s">
        <v>2757</v>
      </c>
      <c r="AN368" s="5" t="s">
        <v>2758</v>
      </c>
      <c r="AO368" s="5" t="s">
        <v>2759</v>
      </c>
      <c r="AP368" s="10">
        <v>45569</v>
      </c>
      <c r="AQ368" s="5">
        <f t="shared" ca="1" si="28"/>
        <v>75</v>
      </c>
      <c r="AR368" s="31" t="s">
        <v>143</v>
      </c>
      <c r="AS368" s="31">
        <f t="shared" ca="1" si="27"/>
        <v>554</v>
      </c>
      <c r="AT368" s="5" t="s">
        <v>19</v>
      </c>
      <c r="AU368" s="5" t="s">
        <v>67</v>
      </c>
      <c r="AV368" s="5" t="s">
        <v>1718</v>
      </c>
      <c r="AW368" s="5" t="s">
        <v>1648</v>
      </c>
      <c r="AX368" s="5" t="s">
        <v>1648</v>
      </c>
      <c r="AY368" s="5"/>
      <c r="AZ368" s="5"/>
      <c r="BA368" s="5"/>
      <c r="BB368" s="17"/>
      <c r="BC368" s="138" t="s">
        <v>1907</v>
      </c>
    </row>
    <row r="369" spans="1:55" ht="15.75" customHeight="1" x14ac:dyDescent="0.3">
      <c r="A369" s="16">
        <v>281324</v>
      </c>
      <c r="B369" s="5" t="s">
        <v>60</v>
      </c>
      <c r="C369" s="5" t="s">
        <v>2760</v>
      </c>
      <c r="D369" s="5" t="s">
        <v>127</v>
      </c>
      <c r="E369" s="5" t="s">
        <v>51</v>
      </c>
      <c r="F369" s="5" t="s">
        <v>51</v>
      </c>
      <c r="G369" s="5"/>
      <c r="H369" s="14" t="s">
        <v>2761</v>
      </c>
      <c r="I369" s="5"/>
      <c r="J369" s="5"/>
      <c r="K369" s="5"/>
      <c r="L369" s="5"/>
      <c r="M369" s="5"/>
      <c r="N369" s="10" t="s">
        <v>127</v>
      </c>
      <c r="O369" s="5" t="s">
        <v>2762</v>
      </c>
      <c r="P369" s="10">
        <v>45492</v>
      </c>
      <c r="Q369" s="10" t="s">
        <v>137</v>
      </c>
      <c r="R369" s="10"/>
      <c r="S369" s="10"/>
      <c r="T369" s="11"/>
      <c r="U369" s="12"/>
      <c r="V369" s="5" t="s">
        <v>2763</v>
      </c>
      <c r="W369" s="5"/>
      <c r="X369" s="10">
        <v>45492</v>
      </c>
      <c r="Y369" s="5">
        <f t="shared" si="20"/>
        <v>1</v>
      </c>
      <c r="Z369" s="10">
        <v>45492</v>
      </c>
      <c r="AA369" s="5">
        <f t="shared" si="21"/>
        <v>1</v>
      </c>
      <c r="AB369" s="5" t="s">
        <v>2764</v>
      </c>
      <c r="AC369" s="13">
        <v>4730.18</v>
      </c>
      <c r="AD369" s="10">
        <v>45561</v>
      </c>
      <c r="AE369" s="12">
        <f t="shared" si="22"/>
        <v>70</v>
      </c>
      <c r="AF369" s="12"/>
      <c r="AG369" s="5">
        <v>4400589998</v>
      </c>
      <c r="AH369" s="5"/>
      <c r="AI369" s="10">
        <v>45498</v>
      </c>
      <c r="AJ369" s="10">
        <v>45498</v>
      </c>
      <c r="AK369" s="10" t="str">
        <f t="shared" si="24"/>
        <v>EN TIEMPO</v>
      </c>
      <c r="AL369" s="5">
        <f t="shared" si="25"/>
        <v>-62</v>
      </c>
      <c r="AM369" s="5" t="s">
        <v>2765</v>
      </c>
      <c r="AN369" s="5" t="s">
        <v>2766</v>
      </c>
      <c r="AO369" s="5" t="s">
        <v>2767</v>
      </c>
      <c r="AP369" s="10">
        <v>45608</v>
      </c>
      <c r="AQ369" s="5">
        <f t="shared" ca="1" si="28"/>
        <v>7</v>
      </c>
      <c r="AR369" s="5" t="s">
        <v>143</v>
      </c>
      <c r="AS369" s="5">
        <f t="shared" ca="1" si="27"/>
        <v>554</v>
      </c>
      <c r="AT369" s="5"/>
      <c r="AU369" s="5"/>
      <c r="AV369" s="5"/>
      <c r="AW369" s="5"/>
      <c r="AX369" s="5"/>
      <c r="AY369" s="5"/>
      <c r="AZ369" s="5"/>
      <c r="BA369" s="5"/>
      <c r="BB369" s="31" t="s">
        <v>2768</v>
      </c>
      <c r="BC369" s="138" t="s">
        <v>1650</v>
      </c>
    </row>
    <row r="370" spans="1:55" ht="15" customHeight="1" x14ac:dyDescent="0.3">
      <c r="A370" s="16">
        <v>281424</v>
      </c>
      <c r="B370" s="5" t="s">
        <v>60</v>
      </c>
      <c r="C370" s="5" t="s">
        <v>2760</v>
      </c>
      <c r="D370" s="5" t="s">
        <v>127</v>
      </c>
      <c r="E370" s="5" t="s">
        <v>51</v>
      </c>
      <c r="F370" s="5" t="s">
        <v>51</v>
      </c>
      <c r="G370" s="5"/>
      <c r="H370" s="14" t="s">
        <v>2761</v>
      </c>
      <c r="I370" s="5"/>
      <c r="J370" s="5"/>
      <c r="K370" s="5"/>
      <c r="L370" s="5"/>
      <c r="M370" s="5"/>
      <c r="N370" s="10" t="s">
        <v>127</v>
      </c>
      <c r="O370" s="5" t="s">
        <v>2762</v>
      </c>
      <c r="P370" s="10">
        <v>45492</v>
      </c>
      <c r="Q370" s="10" t="s">
        <v>137</v>
      </c>
      <c r="R370" s="10"/>
      <c r="S370" s="10"/>
      <c r="T370" s="11"/>
      <c r="U370" s="12"/>
      <c r="V370" s="5" t="s">
        <v>2769</v>
      </c>
      <c r="W370" s="5"/>
      <c r="X370" s="10">
        <v>45492</v>
      </c>
      <c r="Y370" s="5">
        <f t="shared" si="20"/>
        <v>1</v>
      </c>
      <c r="Z370" s="10">
        <v>45492</v>
      </c>
      <c r="AA370" s="5">
        <f t="shared" si="21"/>
        <v>1</v>
      </c>
      <c r="AB370" s="5" t="s">
        <v>2770</v>
      </c>
      <c r="AC370" s="13">
        <v>4730.18</v>
      </c>
      <c r="AD370" s="10">
        <v>45561</v>
      </c>
      <c r="AE370" s="12">
        <f t="shared" si="22"/>
        <v>70</v>
      </c>
      <c r="AF370" s="12"/>
      <c r="AG370" s="5">
        <v>4400589998</v>
      </c>
      <c r="AH370" s="5"/>
      <c r="AI370" s="10">
        <v>45498</v>
      </c>
      <c r="AJ370" s="10">
        <v>45498</v>
      </c>
      <c r="AK370" s="10" t="str">
        <f t="shared" si="24"/>
        <v>EN TIEMPO</v>
      </c>
      <c r="AL370" s="5">
        <f t="shared" si="25"/>
        <v>-62</v>
      </c>
      <c r="AM370" s="5" t="s">
        <v>2771</v>
      </c>
      <c r="AN370" s="5" t="s">
        <v>2772</v>
      </c>
      <c r="AO370" s="5" t="s">
        <v>2767</v>
      </c>
      <c r="AP370" s="10">
        <v>45608</v>
      </c>
      <c r="AQ370" s="5">
        <f t="shared" ca="1" si="28"/>
        <v>7</v>
      </c>
      <c r="AR370" s="31" t="s">
        <v>143</v>
      </c>
      <c r="AS370" s="31">
        <f t="shared" ca="1" si="27"/>
        <v>554</v>
      </c>
      <c r="AT370" s="5"/>
      <c r="AU370" s="5"/>
      <c r="AV370" s="5"/>
      <c r="AW370" s="5"/>
      <c r="AX370" s="5"/>
      <c r="AY370" s="5"/>
      <c r="AZ370" s="5"/>
      <c r="BA370" s="5"/>
      <c r="BB370" s="31" t="s">
        <v>2768</v>
      </c>
      <c r="BC370" s="138" t="s">
        <v>1650</v>
      </c>
    </row>
    <row r="371" spans="1:55" ht="15" customHeight="1" x14ac:dyDescent="0.3">
      <c r="A371" s="137">
        <v>281524</v>
      </c>
      <c r="B371" s="5" t="s">
        <v>60</v>
      </c>
      <c r="C371" s="5" t="s">
        <v>134</v>
      </c>
      <c r="D371" s="5" t="s">
        <v>127</v>
      </c>
      <c r="E371" s="5" t="s">
        <v>124</v>
      </c>
      <c r="F371" s="5">
        <v>349</v>
      </c>
      <c r="G371" s="5"/>
      <c r="H371" s="5" t="s">
        <v>2773</v>
      </c>
      <c r="I371" s="5" t="s">
        <v>2774</v>
      </c>
      <c r="J371" s="5" t="s">
        <v>2775</v>
      </c>
      <c r="K371" s="5"/>
      <c r="L371" s="5">
        <v>12000</v>
      </c>
      <c r="M371" s="5">
        <v>101075140</v>
      </c>
      <c r="N371" s="10" t="s">
        <v>127</v>
      </c>
      <c r="O371" s="5" t="s">
        <v>2776</v>
      </c>
      <c r="P371" s="10">
        <v>45498</v>
      </c>
      <c r="Q371" s="10" t="s">
        <v>137</v>
      </c>
      <c r="R371" s="10"/>
      <c r="S371" s="10"/>
      <c r="T371" s="11"/>
      <c r="U371" s="12"/>
      <c r="V371" s="5" t="s">
        <v>2777</v>
      </c>
      <c r="W371" s="5"/>
      <c r="X371" s="10">
        <v>45492</v>
      </c>
      <c r="Y371" s="5">
        <f t="shared" si="20"/>
        <v>7</v>
      </c>
      <c r="Z371" s="10">
        <v>45521</v>
      </c>
      <c r="AA371" s="5">
        <f t="shared" si="21"/>
        <v>24</v>
      </c>
      <c r="AB371" s="5" t="s">
        <v>2778</v>
      </c>
      <c r="AC371" s="13">
        <v>17841.14</v>
      </c>
      <c r="AD371" s="10">
        <v>45526</v>
      </c>
      <c r="AE371" s="12">
        <f t="shared" si="22"/>
        <v>6</v>
      </c>
      <c r="AF371" s="12"/>
      <c r="AG371" s="14">
        <v>4400577274</v>
      </c>
      <c r="AH371" s="14"/>
      <c r="AI371" s="10">
        <v>45545</v>
      </c>
      <c r="AJ371" s="10">
        <v>45544</v>
      </c>
      <c r="AK371" s="10" t="str">
        <f t="shared" si="24"/>
        <v>EN TIEMPO</v>
      </c>
      <c r="AL371" s="5">
        <f t="shared" si="25"/>
        <v>19</v>
      </c>
      <c r="AM371" s="5" t="s">
        <v>2779</v>
      </c>
      <c r="AN371" s="5" t="s">
        <v>2780</v>
      </c>
      <c r="AO371" s="5" t="s">
        <v>2781</v>
      </c>
      <c r="AP371" s="10">
        <v>45555</v>
      </c>
      <c r="AQ371" s="5">
        <f t="shared" ca="1" si="28"/>
        <v>53</v>
      </c>
      <c r="AR371" s="5" t="s">
        <v>143</v>
      </c>
      <c r="AS371" s="5">
        <f t="shared" ca="1" si="27"/>
        <v>554</v>
      </c>
      <c r="AT371" s="5" t="s">
        <v>20</v>
      </c>
      <c r="AU371" s="5" t="s">
        <v>67</v>
      </c>
      <c r="AV371" s="5" t="s">
        <v>1718</v>
      </c>
      <c r="AW371" s="5" t="s">
        <v>1648</v>
      </c>
      <c r="AX371" s="5" t="s">
        <v>1648</v>
      </c>
      <c r="AY371" s="5"/>
      <c r="AZ371" s="5"/>
      <c r="BA371" s="5"/>
      <c r="BB371" s="17"/>
      <c r="BC371" s="138" t="s">
        <v>1907</v>
      </c>
    </row>
    <row r="372" spans="1:55" ht="15" customHeight="1" x14ac:dyDescent="0.3">
      <c r="A372" s="137">
        <v>281624</v>
      </c>
      <c r="B372" s="5" t="s">
        <v>60</v>
      </c>
      <c r="C372" s="5" t="s">
        <v>6</v>
      </c>
      <c r="D372" s="5" t="s">
        <v>123</v>
      </c>
      <c r="E372" s="5" t="s">
        <v>189</v>
      </c>
      <c r="F372" s="5" t="s">
        <v>1</v>
      </c>
      <c r="G372" s="5" t="s">
        <v>246</v>
      </c>
      <c r="H372" s="5" t="s">
        <v>2782</v>
      </c>
      <c r="I372" s="5" t="s">
        <v>311</v>
      </c>
      <c r="J372" s="5" t="s">
        <v>2783</v>
      </c>
      <c r="K372" s="5"/>
      <c r="L372" s="5">
        <v>12000</v>
      </c>
      <c r="M372" s="5">
        <v>101134717</v>
      </c>
      <c r="N372" s="10" t="s">
        <v>127</v>
      </c>
      <c r="O372" s="5" t="s">
        <v>2776</v>
      </c>
      <c r="P372" s="10">
        <v>45496</v>
      </c>
      <c r="Q372" s="10" t="s">
        <v>137</v>
      </c>
      <c r="R372" s="10"/>
      <c r="S372" s="10"/>
      <c r="T372" s="11"/>
      <c r="U372" s="12"/>
      <c r="V372" s="5" t="s">
        <v>2784</v>
      </c>
      <c r="W372" s="5"/>
      <c r="X372" s="10">
        <v>45492</v>
      </c>
      <c r="Y372" s="5">
        <f t="shared" si="20"/>
        <v>5</v>
      </c>
      <c r="Z372" s="10">
        <v>45503</v>
      </c>
      <c r="AA372" s="5">
        <f t="shared" si="21"/>
        <v>8</v>
      </c>
      <c r="AB372" s="5" t="s">
        <v>2785</v>
      </c>
      <c r="AC372" s="13">
        <v>2783.14</v>
      </c>
      <c r="AD372" s="10">
        <v>45504</v>
      </c>
      <c r="AE372" s="12">
        <f t="shared" si="22"/>
        <v>2</v>
      </c>
      <c r="AF372" s="12"/>
      <c r="AG372" s="14">
        <v>4400576870</v>
      </c>
      <c r="AH372" s="14"/>
      <c r="AI372" s="10">
        <v>45527</v>
      </c>
      <c r="AJ372" s="10">
        <v>45527</v>
      </c>
      <c r="AK372" s="10" t="str">
        <f t="shared" si="24"/>
        <v>EN TIEMPO</v>
      </c>
      <c r="AL372" s="5">
        <f t="shared" si="25"/>
        <v>24</v>
      </c>
      <c r="AM372" s="5" t="s">
        <v>2786</v>
      </c>
      <c r="AN372" s="5" t="s">
        <v>2787</v>
      </c>
      <c r="AO372" s="5" t="s">
        <v>2788</v>
      </c>
      <c r="AP372" s="10">
        <v>45533</v>
      </c>
      <c r="AQ372" s="5">
        <f t="shared" ca="1" si="28"/>
        <v>36</v>
      </c>
      <c r="AR372" s="31" t="s">
        <v>143</v>
      </c>
      <c r="AS372" s="31">
        <f t="shared" ca="1" si="27"/>
        <v>554</v>
      </c>
      <c r="AT372" s="5" t="s">
        <v>19</v>
      </c>
      <c r="AU372" s="5" t="s">
        <v>2565</v>
      </c>
      <c r="AV372" s="5" t="s">
        <v>2391</v>
      </c>
      <c r="AW372" s="5" t="s">
        <v>1648</v>
      </c>
      <c r="AX372" s="5" t="s">
        <v>1648</v>
      </c>
      <c r="AY372" s="5"/>
      <c r="AZ372" s="5"/>
      <c r="BA372" s="5"/>
      <c r="BB372" s="37" t="s">
        <v>2673</v>
      </c>
      <c r="BC372" s="138" t="s">
        <v>1650</v>
      </c>
    </row>
    <row r="373" spans="1:55" ht="15" customHeight="1" x14ac:dyDescent="0.3">
      <c r="A373" s="137">
        <v>281724</v>
      </c>
      <c r="B373" s="5" t="s">
        <v>60</v>
      </c>
      <c r="C373" s="5" t="s">
        <v>6</v>
      </c>
      <c r="D373" s="5" t="s">
        <v>123</v>
      </c>
      <c r="E373" s="5" t="s">
        <v>189</v>
      </c>
      <c r="F373" s="5" t="s">
        <v>1</v>
      </c>
      <c r="G373" s="5" t="s">
        <v>246</v>
      </c>
      <c r="H373" s="5" t="s">
        <v>796</v>
      </c>
      <c r="I373" s="5" t="s">
        <v>311</v>
      </c>
      <c r="J373" s="5" t="s">
        <v>2789</v>
      </c>
      <c r="K373" s="5"/>
      <c r="L373" s="5">
        <v>12000</v>
      </c>
      <c r="M373" s="5">
        <v>101140169</v>
      </c>
      <c r="N373" s="10" t="s">
        <v>127</v>
      </c>
      <c r="O373" s="5" t="s">
        <v>2776</v>
      </c>
      <c r="P373" s="10">
        <v>45496</v>
      </c>
      <c r="Q373" s="10" t="s">
        <v>137</v>
      </c>
      <c r="R373" s="10"/>
      <c r="S373" s="10"/>
      <c r="T373" s="11"/>
      <c r="U373" s="12"/>
      <c r="V373" s="5" t="s">
        <v>2790</v>
      </c>
      <c r="W373" s="5"/>
      <c r="X373" s="10">
        <v>45492</v>
      </c>
      <c r="Y373" s="5">
        <f t="shared" si="20"/>
        <v>5</v>
      </c>
      <c r="Z373" s="10">
        <v>45503</v>
      </c>
      <c r="AA373" s="5">
        <f t="shared" si="21"/>
        <v>8</v>
      </c>
      <c r="AB373" s="5" t="s">
        <v>2791</v>
      </c>
      <c r="AC373" s="13">
        <v>2783.14</v>
      </c>
      <c r="AD373" s="10">
        <v>45504</v>
      </c>
      <c r="AE373" s="12">
        <f t="shared" si="22"/>
        <v>2</v>
      </c>
      <c r="AF373" s="12"/>
      <c r="AG373" s="14">
        <v>4400577811</v>
      </c>
      <c r="AH373" s="14"/>
      <c r="AI373" s="10">
        <v>45527</v>
      </c>
      <c r="AJ373" s="10">
        <v>45526</v>
      </c>
      <c r="AK373" s="10" t="str">
        <f t="shared" si="24"/>
        <v>EN TIEMPO</v>
      </c>
      <c r="AL373" s="5">
        <f t="shared" si="25"/>
        <v>23</v>
      </c>
      <c r="AM373" s="5" t="s">
        <v>2792</v>
      </c>
      <c r="AN373" s="5" t="s">
        <v>2793</v>
      </c>
      <c r="AO373" s="5" t="s">
        <v>2794</v>
      </c>
      <c r="AP373" s="10">
        <v>45533</v>
      </c>
      <c r="AQ373" s="5">
        <f t="shared" ca="1" si="28"/>
        <v>35</v>
      </c>
      <c r="AR373" s="31" t="s">
        <v>143</v>
      </c>
      <c r="AS373" s="31">
        <f t="shared" ca="1" si="27"/>
        <v>554</v>
      </c>
      <c r="AT373" s="5" t="s">
        <v>19</v>
      </c>
      <c r="AU373" s="5" t="s">
        <v>2565</v>
      </c>
      <c r="AV373" s="5" t="s">
        <v>2391</v>
      </c>
      <c r="AW373" s="5" t="s">
        <v>2712</v>
      </c>
      <c r="AX373" s="5" t="s">
        <v>1648</v>
      </c>
      <c r="AY373" s="5"/>
      <c r="AZ373" s="5"/>
      <c r="BA373" s="5"/>
      <c r="BB373" s="37" t="s">
        <v>2673</v>
      </c>
      <c r="BC373" s="138" t="s">
        <v>1650</v>
      </c>
    </row>
    <row r="374" spans="1:55" ht="15" customHeight="1" x14ac:dyDescent="0.3">
      <c r="A374" s="137">
        <v>281824</v>
      </c>
      <c r="B374" s="5" t="s">
        <v>60</v>
      </c>
      <c r="C374" s="5" t="s">
        <v>8</v>
      </c>
      <c r="D374" s="5" t="s">
        <v>123</v>
      </c>
      <c r="E374" s="5" t="s">
        <v>189</v>
      </c>
      <c r="F374" s="5" t="s">
        <v>1</v>
      </c>
      <c r="G374" s="5" t="s">
        <v>210</v>
      </c>
      <c r="H374" s="5" t="s">
        <v>2795</v>
      </c>
      <c r="I374" s="5" t="s">
        <v>212</v>
      </c>
      <c r="J374" s="5" t="s">
        <v>2796</v>
      </c>
      <c r="K374" s="5"/>
      <c r="L374" s="5">
        <v>30000</v>
      </c>
      <c r="M374" s="5">
        <v>101172911</v>
      </c>
      <c r="N374" s="10" t="s">
        <v>127</v>
      </c>
      <c r="O374" s="5" t="s">
        <v>2776</v>
      </c>
      <c r="P374" s="10">
        <v>45498</v>
      </c>
      <c r="Q374" s="10" t="s">
        <v>137</v>
      </c>
      <c r="R374" s="10"/>
      <c r="S374" s="10"/>
      <c r="T374" s="11"/>
      <c r="U374" s="12"/>
      <c r="V374" s="5" t="s">
        <v>2797</v>
      </c>
      <c r="W374" s="5"/>
      <c r="X374" s="10">
        <v>45492</v>
      </c>
      <c r="Y374" s="5">
        <f t="shared" si="20"/>
        <v>7</v>
      </c>
      <c r="Z374" s="10">
        <v>45521</v>
      </c>
      <c r="AA374" s="5">
        <f t="shared" si="21"/>
        <v>24</v>
      </c>
      <c r="AB374" s="5" t="s">
        <v>2798</v>
      </c>
      <c r="AC374" s="13">
        <v>18647.23</v>
      </c>
      <c r="AD374" s="10">
        <v>45526</v>
      </c>
      <c r="AE374" s="12">
        <f t="shared" si="22"/>
        <v>6</v>
      </c>
      <c r="AF374" s="12"/>
      <c r="AG374" s="14">
        <v>4400577805</v>
      </c>
      <c r="AH374" s="14"/>
      <c r="AI374" s="10">
        <v>45541</v>
      </c>
      <c r="AJ374" s="10">
        <v>45541</v>
      </c>
      <c r="AK374" s="10" t="str">
        <f t="shared" si="24"/>
        <v>EN TIEMPO</v>
      </c>
      <c r="AL374" s="5">
        <f t="shared" si="25"/>
        <v>16</v>
      </c>
      <c r="AM374" s="5" t="s">
        <v>2799</v>
      </c>
      <c r="AN374" s="5" t="s">
        <v>2800</v>
      </c>
      <c r="AO374" s="5" t="s">
        <v>2801</v>
      </c>
      <c r="AP374" s="10">
        <v>45545</v>
      </c>
      <c r="AQ374" s="5">
        <f t="shared" ca="1" si="28"/>
        <v>50</v>
      </c>
      <c r="AR374" s="17" t="s">
        <v>143</v>
      </c>
      <c r="AS374" s="17">
        <f t="shared" ca="1" si="27"/>
        <v>554</v>
      </c>
      <c r="AT374" s="5" t="s">
        <v>19</v>
      </c>
      <c r="AU374" s="5" t="s">
        <v>2565</v>
      </c>
      <c r="AV374" s="5" t="s">
        <v>2391</v>
      </c>
      <c r="AW374" s="5" t="s">
        <v>1648</v>
      </c>
      <c r="AX374" s="5" t="s">
        <v>1648</v>
      </c>
      <c r="AY374" s="5"/>
      <c r="AZ374" s="5"/>
      <c r="BA374" s="5"/>
      <c r="BB374" s="40"/>
      <c r="BC374" s="138" t="s">
        <v>1650</v>
      </c>
    </row>
    <row r="375" spans="1:55" ht="15" customHeight="1" x14ac:dyDescent="0.3">
      <c r="A375" s="137">
        <v>281924</v>
      </c>
      <c r="B375" s="5" t="s">
        <v>60</v>
      </c>
      <c r="C375" s="5" t="s">
        <v>6</v>
      </c>
      <c r="D375" s="5" t="s">
        <v>123</v>
      </c>
      <c r="E375" s="5" t="s">
        <v>189</v>
      </c>
      <c r="F375" s="5" t="s">
        <v>1</v>
      </c>
      <c r="G375" s="5" t="s">
        <v>210</v>
      </c>
      <c r="H375" s="5" t="s">
        <v>2782</v>
      </c>
      <c r="I375" s="5" t="s">
        <v>311</v>
      </c>
      <c r="J375" s="5" t="s">
        <v>2802</v>
      </c>
      <c r="K375" s="5"/>
      <c r="L375" s="5">
        <v>12000</v>
      </c>
      <c r="M375" s="5">
        <v>101144648</v>
      </c>
      <c r="N375" s="10" t="s">
        <v>127</v>
      </c>
      <c r="O375" s="5" t="s">
        <v>2776</v>
      </c>
      <c r="P375" s="10">
        <v>45496</v>
      </c>
      <c r="Q375" s="10" t="s">
        <v>137</v>
      </c>
      <c r="R375" s="10"/>
      <c r="S375" s="10"/>
      <c r="T375" s="11"/>
      <c r="U375" s="12"/>
      <c r="V375" s="5" t="s">
        <v>2803</v>
      </c>
      <c r="W375" s="5"/>
      <c r="X375" s="10">
        <v>45492</v>
      </c>
      <c r="Y375" s="5">
        <f t="shared" si="20"/>
        <v>5</v>
      </c>
      <c r="Z375" s="10">
        <v>45503</v>
      </c>
      <c r="AA375" s="5">
        <f t="shared" si="21"/>
        <v>8</v>
      </c>
      <c r="AB375" s="5" t="s">
        <v>2804</v>
      </c>
      <c r="AC375" s="13">
        <v>2783.14</v>
      </c>
      <c r="AD375" s="10">
        <v>45504</v>
      </c>
      <c r="AE375" s="12">
        <f t="shared" si="22"/>
        <v>2</v>
      </c>
      <c r="AF375" s="12"/>
      <c r="AG375" s="14">
        <v>4400577808</v>
      </c>
      <c r="AH375" s="14"/>
      <c r="AI375" s="10">
        <v>45530</v>
      </c>
      <c r="AJ375" s="10">
        <v>45526</v>
      </c>
      <c r="AK375" s="10" t="str">
        <f t="shared" si="24"/>
        <v>EN TIEMPO</v>
      </c>
      <c r="AL375" s="5">
        <f t="shared" si="25"/>
        <v>23</v>
      </c>
      <c r="AM375" s="5" t="s">
        <v>2805</v>
      </c>
      <c r="AN375" s="5" t="s">
        <v>2806</v>
      </c>
      <c r="AO375" s="5" t="s">
        <v>2807</v>
      </c>
      <c r="AP375" s="10">
        <v>45533</v>
      </c>
      <c r="AQ375" s="5">
        <f t="shared" ca="1" si="28"/>
        <v>35</v>
      </c>
      <c r="AR375" s="31" t="s">
        <v>143</v>
      </c>
      <c r="AS375" s="31">
        <f t="shared" ca="1" si="27"/>
        <v>554</v>
      </c>
      <c r="AT375" s="5" t="s">
        <v>20</v>
      </c>
      <c r="AU375" s="5" t="s">
        <v>2565</v>
      </c>
      <c r="AV375" s="5" t="s">
        <v>1718</v>
      </c>
      <c r="AW375" s="5" t="s">
        <v>2712</v>
      </c>
      <c r="AX375" s="5" t="s">
        <v>1648</v>
      </c>
      <c r="AY375" s="5"/>
      <c r="AZ375" s="5"/>
      <c r="BA375" s="5"/>
      <c r="BB375" s="37" t="s">
        <v>2673</v>
      </c>
      <c r="BC375" s="138" t="s">
        <v>1650</v>
      </c>
    </row>
    <row r="376" spans="1:55" ht="15" customHeight="1" x14ac:dyDescent="0.3">
      <c r="A376" s="137">
        <v>282024</v>
      </c>
      <c r="B376" s="5" t="s">
        <v>60</v>
      </c>
      <c r="C376" s="5" t="s">
        <v>6</v>
      </c>
      <c r="D376" s="5" t="s">
        <v>123</v>
      </c>
      <c r="E376" s="5" t="s">
        <v>189</v>
      </c>
      <c r="F376" s="5" t="s">
        <v>1</v>
      </c>
      <c r="G376" s="5" t="s">
        <v>246</v>
      </c>
      <c r="H376" s="5" t="s">
        <v>1637</v>
      </c>
      <c r="I376" s="5" t="s">
        <v>311</v>
      </c>
      <c r="J376" s="5" t="s">
        <v>2808</v>
      </c>
      <c r="K376" s="5"/>
      <c r="L376" s="5">
        <v>12000</v>
      </c>
      <c r="M376" s="5">
        <v>100960065</v>
      </c>
      <c r="N376" s="10" t="s">
        <v>127</v>
      </c>
      <c r="O376" s="5" t="s">
        <v>2776</v>
      </c>
      <c r="P376" s="10">
        <v>45496</v>
      </c>
      <c r="Q376" s="10" t="s">
        <v>137</v>
      </c>
      <c r="R376" s="10"/>
      <c r="S376" s="10"/>
      <c r="T376" s="11"/>
      <c r="U376" s="12"/>
      <c r="V376" s="5" t="s">
        <v>2809</v>
      </c>
      <c r="W376" s="5"/>
      <c r="X376" s="10">
        <v>45492</v>
      </c>
      <c r="Y376" s="5">
        <f t="shared" si="20"/>
        <v>5</v>
      </c>
      <c r="Z376" s="10">
        <v>45503</v>
      </c>
      <c r="AA376" s="5">
        <f t="shared" si="21"/>
        <v>8</v>
      </c>
      <c r="AB376" s="5" t="s">
        <v>2810</v>
      </c>
      <c r="AC376" s="13">
        <v>2783.14</v>
      </c>
      <c r="AD376" s="10">
        <v>45504</v>
      </c>
      <c r="AE376" s="12">
        <f t="shared" si="22"/>
        <v>2</v>
      </c>
      <c r="AF376" s="12"/>
      <c r="AG376" s="14">
        <v>4400577807</v>
      </c>
      <c r="AH376" s="14"/>
      <c r="AI376" s="10">
        <v>45527</v>
      </c>
      <c r="AJ376" s="10">
        <v>45526</v>
      </c>
      <c r="AK376" s="10" t="str">
        <f t="shared" si="24"/>
        <v>EN TIEMPO</v>
      </c>
      <c r="AL376" s="5">
        <f t="shared" si="25"/>
        <v>23</v>
      </c>
      <c r="AM376" s="5" t="s">
        <v>2811</v>
      </c>
      <c r="AN376" s="5" t="s">
        <v>2812</v>
      </c>
      <c r="AO376" s="5" t="s">
        <v>2813</v>
      </c>
      <c r="AP376" s="10">
        <v>45533</v>
      </c>
      <c r="AQ376" s="5">
        <f t="shared" ca="1" si="28"/>
        <v>35</v>
      </c>
      <c r="AR376" s="31" t="s">
        <v>143</v>
      </c>
      <c r="AS376" s="31">
        <f t="shared" ca="1" si="27"/>
        <v>554</v>
      </c>
      <c r="AT376" s="5" t="s">
        <v>19</v>
      </c>
      <c r="AU376" s="5" t="s">
        <v>2565</v>
      </c>
      <c r="AV376" s="5" t="s">
        <v>2391</v>
      </c>
      <c r="AW376" s="5" t="s">
        <v>2712</v>
      </c>
      <c r="AX376" s="5" t="s">
        <v>1648</v>
      </c>
      <c r="AY376" s="5"/>
      <c r="AZ376" s="5"/>
      <c r="BA376" s="5"/>
      <c r="BB376" s="37" t="s">
        <v>2673</v>
      </c>
      <c r="BC376" s="138" t="s">
        <v>1650</v>
      </c>
    </row>
    <row r="377" spans="1:55" ht="15" customHeight="1" x14ac:dyDescent="0.3">
      <c r="A377" s="137">
        <v>282124</v>
      </c>
      <c r="B377" s="5" t="s">
        <v>60</v>
      </c>
      <c r="C377" s="5" t="s">
        <v>6</v>
      </c>
      <c r="D377" s="5" t="s">
        <v>123</v>
      </c>
      <c r="E377" s="5" t="s">
        <v>189</v>
      </c>
      <c r="F377" s="5" t="s">
        <v>1</v>
      </c>
      <c r="G377" s="5" t="s">
        <v>210</v>
      </c>
      <c r="H377" s="5" t="s">
        <v>1637</v>
      </c>
      <c r="I377" s="5" t="s">
        <v>311</v>
      </c>
      <c r="J377" s="5" t="s">
        <v>2814</v>
      </c>
      <c r="K377" s="5"/>
      <c r="L377" s="5">
        <v>12000</v>
      </c>
      <c r="M377" s="5">
        <v>101015400</v>
      </c>
      <c r="N377" s="10" t="s">
        <v>127</v>
      </c>
      <c r="O377" s="5" t="s">
        <v>2776</v>
      </c>
      <c r="P377" s="10">
        <v>45496</v>
      </c>
      <c r="Q377" s="10" t="s">
        <v>137</v>
      </c>
      <c r="R377" s="10"/>
      <c r="S377" s="10"/>
      <c r="T377" s="11"/>
      <c r="U377" s="12"/>
      <c r="V377" s="5" t="s">
        <v>2815</v>
      </c>
      <c r="W377" s="5"/>
      <c r="X377" s="10">
        <v>45492</v>
      </c>
      <c r="Y377" s="5">
        <f t="shared" si="20"/>
        <v>5</v>
      </c>
      <c r="Z377" s="10">
        <v>45503</v>
      </c>
      <c r="AA377" s="5">
        <f t="shared" si="21"/>
        <v>8</v>
      </c>
      <c r="AB377" s="5" t="s">
        <v>2816</v>
      </c>
      <c r="AC377" s="13">
        <v>2783.14</v>
      </c>
      <c r="AD377" s="10">
        <v>45504</v>
      </c>
      <c r="AE377" s="12">
        <f t="shared" si="22"/>
        <v>2</v>
      </c>
      <c r="AF377" s="12"/>
      <c r="AG377" s="14">
        <v>4400577809</v>
      </c>
      <c r="AH377" s="14"/>
      <c r="AI377" s="10">
        <v>45527</v>
      </c>
      <c r="AJ377" s="10">
        <v>45526</v>
      </c>
      <c r="AK377" s="10" t="str">
        <f t="shared" si="24"/>
        <v>EN TIEMPO</v>
      </c>
      <c r="AL377" s="5">
        <f t="shared" si="25"/>
        <v>23</v>
      </c>
      <c r="AM377" s="5" t="s">
        <v>2817</v>
      </c>
      <c r="AN377" s="5" t="s">
        <v>2818</v>
      </c>
      <c r="AO377" s="5" t="s">
        <v>2819</v>
      </c>
      <c r="AP377" s="10">
        <v>45533</v>
      </c>
      <c r="AQ377" s="5">
        <f t="shared" ca="1" si="28"/>
        <v>35</v>
      </c>
      <c r="AR377" s="31" t="s">
        <v>143</v>
      </c>
      <c r="AS377" s="31">
        <f t="shared" ca="1" si="27"/>
        <v>554</v>
      </c>
      <c r="AT377" s="5" t="s">
        <v>19</v>
      </c>
      <c r="AU377" s="5" t="s">
        <v>2565</v>
      </c>
      <c r="AV377" s="5" t="s">
        <v>2391</v>
      </c>
      <c r="AW377" s="5" t="s">
        <v>2712</v>
      </c>
      <c r="AX377" s="5" t="s">
        <v>1648</v>
      </c>
      <c r="AY377" s="5"/>
      <c r="AZ377" s="5"/>
      <c r="BA377" s="5"/>
      <c r="BB377" s="37" t="s">
        <v>2673</v>
      </c>
      <c r="BC377" s="138" t="s">
        <v>1650</v>
      </c>
    </row>
    <row r="378" spans="1:55" ht="15" customHeight="1" x14ac:dyDescent="0.3">
      <c r="A378" s="137">
        <v>282224</v>
      </c>
      <c r="B378" s="5" t="s">
        <v>60</v>
      </c>
      <c r="C378" s="5" t="s">
        <v>609</v>
      </c>
      <c r="D378" s="5" t="s">
        <v>127</v>
      </c>
      <c r="E378" s="5" t="s">
        <v>610</v>
      </c>
      <c r="F378" s="5" t="s">
        <v>56</v>
      </c>
      <c r="G378" s="5"/>
      <c r="H378" s="5" t="s">
        <v>2411</v>
      </c>
      <c r="I378" s="5">
        <v>2654472188</v>
      </c>
      <c r="J378" s="5" t="s">
        <v>2820</v>
      </c>
      <c r="K378" s="5"/>
      <c r="L378" s="5">
        <v>15000</v>
      </c>
      <c r="M378" s="5">
        <v>100970330</v>
      </c>
      <c r="N378" s="10" t="s">
        <v>127</v>
      </c>
      <c r="O378" s="5" t="s">
        <v>2776</v>
      </c>
      <c r="P378" s="10">
        <v>45499</v>
      </c>
      <c r="Q378" s="10" t="s">
        <v>137</v>
      </c>
      <c r="R378" s="10"/>
      <c r="S378" s="10"/>
      <c r="T378" s="11"/>
      <c r="U378" s="12"/>
      <c r="V378" s="5" t="s">
        <v>2821</v>
      </c>
      <c r="W378" s="5"/>
      <c r="X378" s="10">
        <v>45492</v>
      </c>
      <c r="Y378" s="5">
        <f t="shared" si="20"/>
        <v>8</v>
      </c>
      <c r="Z378" s="10">
        <v>45504</v>
      </c>
      <c r="AA378" s="5">
        <f t="shared" si="21"/>
        <v>6</v>
      </c>
      <c r="AB378" s="5" t="s">
        <v>2822</v>
      </c>
      <c r="AC378" s="13">
        <v>14300</v>
      </c>
      <c r="AD378" s="10">
        <v>45505</v>
      </c>
      <c r="AE378" s="12">
        <f t="shared" si="22"/>
        <v>2</v>
      </c>
      <c r="AF378" s="12"/>
      <c r="AG378" s="14">
        <v>4400577978</v>
      </c>
      <c r="AH378" s="14"/>
      <c r="AI378" s="10">
        <v>45527</v>
      </c>
      <c r="AJ378" s="10">
        <v>45538</v>
      </c>
      <c r="AK378" s="10" t="str">
        <f t="shared" si="24"/>
        <v>DEMORA</v>
      </c>
      <c r="AL378" s="5">
        <f t="shared" si="25"/>
        <v>34</v>
      </c>
      <c r="AM378" s="5" t="s">
        <v>2823</v>
      </c>
      <c r="AN378" s="5" t="s">
        <v>2824</v>
      </c>
      <c r="AO378" s="5" t="s">
        <v>2825</v>
      </c>
      <c r="AP378" s="10">
        <v>45541</v>
      </c>
      <c r="AQ378" s="5">
        <f t="shared" ca="1" si="28"/>
        <v>47</v>
      </c>
      <c r="AR378" s="31" t="s">
        <v>143</v>
      </c>
      <c r="AS378" s="31">
        <f t="shared" ca="1" si="27"/>
        <v>554</v>
      </c>
      <c r="AT378" s="5" t="s">
        <v>19</v>
      </c>
      <c r="AU378" s="5" t="s">
        <v>67</v>
      </c>
      <c r="AV378" s="5" t="s">
        <v>2153</v>
      </c>
      <c r="AW378" s="5" t="s">
        <v>1648</v>
      </c>
      <c r="AX378" s="5" t="s">
        <v>1648</v>
      </c>
      <c r="AY378" s="5"/>
      <c r="AZ378" s="5"/>
      <c r="BA378" s="5"/>
      <c r="BB378" s="35" t="s">
        <v>2484</v>
      </c>
      <c r="BC378" s="138" t="s">
        <v>1907</v>
      </c>
    </row>
    <row r="379" spans="1:55" ht="15" customHeight="1" x14ac:dyDescent="0.3">
      <c r="A379" s="137">
        <v>282324</v>
      </c>
      <c r="B379" s="5" t="s">
        <v>60</v>
      </c>
      <c r="C379" s="5" t="s">
        <v>609</v>
      </c>
      <c r="D379" s="5" t="s">
        <v>127</v>
      </c>
      <c r="E379" s="5" t="s">
        <v>610</v>
      </c>
      <c r="F379" s="5" t="s">
        <v>56</v>
      </c>
      <c r="G379" s="5"/>
      <c r="H379" s="5" t="s">
        <v>2411</v>
      </c>
      <c r="I379" s="5">
        <v>2654472188</v>
      </c>
      <c r="J379" s="5" t="s">
        <v>2826</v>
      </c>
      <c r="K379" s="5"/>
      <c r="L379" s="5">
        <v>15000</v>
      </c>
      <c r="M379" s="5">
        <v>100970327</v>
      </c>
      <c r="N379" s="10" t="s">
        <v>127</v>
      </c>
      <c r="O379" s="5" t="s">
        <v>2776</v>
      </c>
      <c r="P379" s="10">
        <v>45499</v>
      </c>
      <c r="Q379" s="10" t="s">
        <v>137</v>
      </c>
      <c r="R379" s="10"/>
      <c r="S379" s="10"/>
      <c r="T379" s="11"/>
      <c r="U379" s="12"/>
      <c r="V379" s="5" t="s">
        <v>2827</v>
      </c>
      <c r="W379" s="5"/>
      <c r="X379" s="10">
        <v>45492</v>
      </c>
      <c r="Y379" s="5">
        <f t="shared" si="20"/>
        <v>8</v>
      </c>
      <c r="Z379" s="10">
        <v>45504</v>
      </c>
      <c r="AA379" s="5">
        <f t="shared" si="21"/>
        <v>6</v>
      </c>
      <c r="AB379" s="5" t="s">
        <v>2828</v>
      </c>
      <c r="AC379" s="13">
        <v>14300</v>
      </c>
      <c r="AD379" s="10">
        <v>45505</v>
      </c>
      <c r="AE379" s="12">
        <f t="shared" si="22"/>
        <v>2</v>
      </c>
      <c r="AF379" s="12"/>
      <c r="AG379" s="14">
        <v>4400577979</v>
      </c>
      <c r="AH379" s="14"/>
      <c r="AI379" s="10" t="s">
        <v>2829</v>
      </c>
      <c r="AJ379" s="10">
        <v>45538</v>
      </c>
      <c r="AK379" s="10" t="str">
        <f t="shared" si="24"/>
        <v>EN TIEMPO</v>
      </c>
      <c r="AL379" s="5">
        <f t="shared" si="25"/>
        <v>34</v>
      </c>
      <c r="AM379" s="5" t="s">
        <v>2830</v>
      </c>
      <c r="AN379" s="5" t="s">
        <v>2831</v>
      </c>
      <c r="AO379" s="5" t="s">
        <v>2832</v>
      </c>
      <c r="AP379" s="10">
        <v>45541</v>
      </c>
      <c r="AQ379" s="5">
        <f t="shared" ca="1" si="28"/>
        <v>47</v>
      </c>
      <c r="AR379" s="31" t="s">
        <v>143</v>
      </c>
      <c r="AS379" s="31">
        <f t="shared" ca="1" si="27"/>
        <v>554</v>
      </c>
      <c r="AT379" s="5" t="s">
        <v>19</v>
      </c>
      <c r="AU379" s="5" t="s">
        <v>67</v>
      </c>
      <c r="AV379" s="5" t="s">
        <v>2153</v>
      </c>
      <c r="AW379" s="5" t="s">
        <v>1648</v>
      </c>
      <c r="AX379" s="5" t="s">
        <v>1648</v>
      </c>
      <c r="AY379" s="5"/>
      <c r="AZ379" s="5"/>
      <c r="BA379" s="5"/>
      <c r="BB379" s="35" t="s">
        <v>2484</v>
      </c>
      <c r="BC379" s="138" t="s">
        <v>1907</v>
      </c>
    </row>
    <row r="380" spans="1:55" ht="15.75" customHeight="1" x14ac:dyDescent="0.3">
      <c r="A380" s="30">
        <v>282424</v>
      </c>
      <c r="B380" s="5" t="s">
        <v>59</v>
      </c>
      <c r="C380" s="5" t="s">
        <v>340</v>
      </c>
      <c r="D380" s="5" t="s">
        <v>127</v>
      </c>
      <c r="E380" s="5" t="s">
        <v>124</v>
      </c>
      <c r="F380" s="5" t="s">
        <v>48</v>
      </c>
      <c r="G380" s="5" t="s">
        <v>210</v>
      </c>
      <c r="H380" s="5" t="s">
        <v>1446</v>
      </c>
      <c r="I380" s="5">
        <v>2520471</v>
      </c>
      <c r="J380" s="5" t="s">
        <v>2833</v>
      </c>
      <c r="K380" s="5">
        <v>329</v>
      </c>
      <c r="L380" s="5">
        <v>10000</v>
      </c>
      <c r="M380" s="5" t="s">
        <v>2834</v>
      </c>
      <c r="N380" s="10" t="s">
        <v>127</v>
      </c>
      <c r="O380" s="5" t="s">
        <v>2835</v>
      </c>
      <c r="P380" s="10">
        <v>45497</v>
      </c>
      <c r="Q380" s="10" t="s">
        <v>137</v>
      </c>
      <c r="R380" s="10"/>
      <c r="S380" s="10"/>
      <c r="T380" s="11"/>
      <c r="U380" s="12"/>
      <c r="V380" s="5" t="s">
        <v>2836</v>
      </c>
      <c r="W380" s="5"/>
      <c r="X380" s="10">
        <v>45492</v>
      </c>
      <c r="Y380" s="5">
        <f t="shared" si="20"/>
        <v>6</v>
      </c>
      <c r="Z380" s="10">
        <v>45523</v>
      </c>
      <c r="AA380" s="5">
        <f t="shared" si="21"/>
        <v>27</v>
      </c>
      <c r="AB380" s="5" t="s">
        <v>2837</v>
      </c>
      <c r="AC380" s="13">
        <v>5690.33</v>
      </c>
      <c r="AD380" s="10">
        <v>45541</v>
      </c>
      <c r="AE380" s="12">
        <f t="shared" si="22"/>
        <v>19</v>
      </c>
      <c r="AF380" s="12"/>
      <c r="AG380" s="14">
        <v>4500516619</v>
      </c>
      <c r="AH380" s="14"/>
      <c r="AI380" s="10">
        <v>45552</v>
      </c>
      <c r="AJ380" s="10">
        <v>45554</v>
      </c>
      <c r="AK380" s="10" t="str">
        <f t="shared" si="24"/>
        <v>DEMORA</v>
      </c>
      <c r="AL380" s="5">
        <f t="shared" si="25"/>
        <v>14</v>
      </c>
      <c r="AM380" s="5" t="s">
        <v>2838</v>
      </c>
      <c r="AN380" s="5" t="s">
        <v>2839</v>
      </c>
      <c r="AO380" s="5" t="s">
        <v>2840</v>
      </c>
      <c r="AP380" s="10">
        <v>45562</v>
      </c>
      <c r="AQ380" s="5">
        <f t="shared" ca="1" si="28"/>
        <v>63</v>
      </c>
      <c r="AR380" s="31" t="s">
        <v>143</v>
      </c>
      <c r="AS380" s="31">
        <f t="shared" ca="1" si="27"/>
        <v>554</v>
      </c>
      <c r="AT380" s="5" t="s">
        <v>20</v>
      </c>
      <c r="AU380" s="5" t="s">
        <v>67</v>
      </c>
      <c r="AV380" s="5" t="s">
        <v>2841</v>
      </c>
      <c r="AW380" s="5" t="s">
        <v>1648</v>
      </c>
      <c r="AX380" s="5" t="s">
        <v>1648</v>
      </c>
      <c r="AY380" s="5"/>
      <c r="AZ380" s="5"/>
      <c r="BA380" s="5"/>
      <c r="BB380" s="17"/>
      <c r="BC380" s="138" t="s">
        <v>1907</v>
      </c>
    </row>
    <row r="381" spans="1:55" ht="15.75" customHeight="1" x14ac:dyDescent="0.3">
      <c r="A381" s="41">
        <v>282524</v>
      </c>
      <c r="B381" s="5" t="s">
        <v>60</v>
      </c>
      <c r="C381" s="5" t="s">
        <v>6</v>
      </c>
      <c r="D381" s="5" t="s">
        <v>123</v>
      </c>
      <c r="E381" s="5" t="s">
        <v>189</v>
      </c>
      <c r="F381" s="5" t="s">
        <v>1</v>
      </c>
      <c r="G381" s="5" t="s">
        <v>210</v>
      </c>
      <c r="H381" s="5" t="s">
        <v>2842</v>
      </c>
      <c r="I381" s="5" t="s">
        <v>311</v>
      </c>
      <c r="J381" s="5" t="s">
        <v>2843</v>
      </c>
      <c r="K381" s="5"/>
      <c r="L381" s="5">
        <v>12000</v>
      </c>
      <c r="M381" s="5">
        <v>101139847</v>
      </c>
      <c r="N381" s="10" t="s">
        <v>127</v>
      </c>
      <c r="O381" s="5" t="s">
        <v>2844</v>
      </c>
      <c r="P381" s="10">
        <v>45503</v>
      </c>
      <c r="Q381" s="10" t="s">
        <v>137</v>
      </c>
      <c r="R381" s="10"/>
      <c r="S381" s="10"/>
      <c r="T381" s="11"/>
      <c r="U381" s="12"/>
      <c r="V381" s="5" t="s">
        <v>2845</v>
      </c>
      <c r="W381" s="5"/>
      <c r="X381" s="10">
        <v>45499</v>
      </c>
      <c r="Y381" s="5">
        <f t="shared" si="20"/>
        <v>5</v>
      </c>
      <c r="Z381" s="10">
        <v>45525</v>
      </c>
      <c r="AA381" s="5">
        <f t="shared" si="21"/>
        <v>23</v>
      </c>
      <c r="AB381" s="5" t="s">
        <v>2846</v>
      </c>
      <c r="AC381" s="13">
        <v>2783.14</v>
      </c>
      <c r="AD381" s="10">
        <v>45526</v>
      </c>
      <c r="AE381" s="12">
        <f t="shared" si="22"/>
        <v>2</v>
      </c>
      <c r="AF381" s="12"/>
      <c r="AG381" s="14">
        <v>4400579127</v>
      </c>
      <c r="AH381" s="14"/>
      <c r="AI381" s="10">
        <v>45532</v>
      </c>
      <c r="AJ381" s="10">
        <v>45532</v>
      </c>
      <c r="AK381" s="10" t="str">
        <f t="shared" si="24"/>
        <v>EN TIEMPO</v>
      </c>
      <c r="AL381" s="5">
        <f t="shared" si="25"/>
        <v>7</v>
      </c>
      <c r="AM381" s="5" t="s">
        <v>2847</v>
      </c>
      <c r="AN381" s="5" t="s">
        <v>2848</v>
      </c>
      <c r="AO381" s="5" t="s">
        <v>2849</v>
      </c>
      <c r="AP381" s="10">
        <v>45541</v>
      </c>
      <c r="AQ381" s="5">
        <f t="shared" ca="1" si="28"/>
        <v>34</v>
      </c>
      <c r="AR381" s="31" t="s">
        <v>143</v>
      </c>
      <c r="AS381" s="31">
        <f t="shared" ca="1" si="27"/>
        <v>547</v>
      </c>
      <c r="AT381" s="5" t="s">
        <v>19</v>
      </c>
      <c r="AU381" s="5" t="s">
        <v>2565</v>
      </c>
      <c r="AV381" s="5" t="s">
        <v>2391</v>
      </c>
      <c r="AW381" s="5" t="s">
        <v>2712</v>
      </c>
      <c r="AX381" s="5" t="s">
        <v>1648</v>
      </c>
      <c r="AY381" s="5"/>
      <c r="AZ381" s="5"/>
      <c r="BA381" s="5"/>
      <c r="BB381" s="5" t="s">
        <v>2850</v>
      </c>
      <c r="BC381" s="138" t="s">
        <v>1907</v>
      </c>
    </row>
    <row r="382" spans="1:55" ht="15.75" customHeight="1" x14ac:dyDescent="0.3">
      <c r="A382" s="41">
        <v>282624</v>
      </c>
      <c r="B382" s="5" t="s">
        <v>60</v>
      </c>
      <c r="C382" s="5" t="s">
        <v>172</v>
      </c>
      <c r="D382" s="5" t="s">
        <v>123</v>
      </c>
      <c r="E382" s="5" t="s">
        <v>189</v>
      </c>
      <c r="F382" s="5" t="s">
        <v>1</v>
      </c>
      <c r="G382" s="5" t="s">
        <v>246</v>
      </c>
      <c r="H382" s="5" t="s">
        <v>1482</v>
      </c>
      <c r="I382" s="5" t="s">
        <v>430</v>
      </c>
      <c r="J382" s="5" t="s">
        <v>2851</v>
      </c>
      <c r="K382" s="5"/>
      <c r="L382" s="5">
        <v>30000</v>
      </c>
      <c r="M382" s="5">
        <v>101025657</v>
      </c>
      <c r="N382" s="10" t="s">
        <v>127</v>
      </c>
      <c r="O382" s="5" t="s">
        <v>2844</v>
      </c>
      <c r="P382" s="10">
        <v>45503</v>
      </c>
      <c r="Q382" s="10" t="s">
        <v>137</v>
      </c>
      <c r="R382" s="10"/>
      <c r="S382" s="10"/>
      <c r="T382" s="11"/>
      <c r="U382" s="12"/>
      <c r="V382" s="5" t="s">
        <v>2852</v>
      </c>
      <c r="W382" s="5"/>
      <c r="X382" s="10">
        <v>45499</v>
      </c>
      <c r="Y382" s="5">
        <f t="shared" si="20"/>
        <v>5</v>
      </c>
      <c r="Z382" s="10">
        <v>45525</v>
      </c>
      <c r="AA382" s="5">
        <f t="shared" si="21"/>
        <v>23</v>
      </c>
      <c r="AB382" s="5" t="s">
        <v>2853</v>
      </c>
      <c r="AC382" s="13">
        <v>3714.15</v>
      </c>
      <c r="AD382" s="10">
        <v>45526</v>
      </c>
      <c r="AE382" s="12">
        <f t="shared" si="22"/>
        <v>2</v>
      </c>
      <c r="AF382" s="12"/>
      <c r="AG382" s="14">
        <v>4400579129</v>
      </c>
      <c r="AH382" s="14"/>
      <c r="AI382" s="10">
        <v>45537</v>
      </c>
      <c r="AJ382" s="10">
        <v>45537</v>
      </c>
      <c r="AK382" s="10" t="str">
        <f t="shared" si="24"/>
        <v>EN TIEMPO</v>
      </c>
      <c r="AL382" s="5">
        <f t="shared" si="25"/>
        <v>12</v>
      </c>
      <c r="AM382" s="5" t="s">
        <v>2854</v>
      </c>
      <c r="AN382" s="5" t="s">
        <v>2855</v>
      </c>
      <c r="AO382" s="5" t="s">
        <v>2856</v>
      </c>
      <c r="AP382" s="10">
        <v>45541</v>
      </c>
      <c r="AQ382" s="5">
        <f t="shared" ca="1" si="28"/>
        <v>39</v>
      </c>
      <c r="AR382" s="5" t="s">
        <v>143</v>
      </c>
      <c r="AS382" s="5">
        <f t="shared" ca="1" si="27"/>
        <v>547</v>
      </c>
      <c r="AT382" s="5" t="s">
        <v>19</v>
      </c>
      <c r="AU382" s="5" t="s">
        <v>67</v>
      </c>
      <c r="AV382" s="5"/>
      <c r="AW382" s="5"/>
      <c r="AX382" s="5"/>
      <c r="AY382" s="5"/>
      <c r="AZ382" s="5"/>
      <c r="BA382" s="5"/>
      <c r="BB382" s="5" t="s">
        <v>2850</v>
      </c>
      <c r="BC382" s="138" t="s">
        <v>1907</v>
      </c>
    </row>
    <row r="383" spans="1:55" ht="15.75" customHeight="1" x14ac:dyDescent="0.3">
      <c r="A383" s="41">
        <v>282724</v>
      </c>
      <c r="B383" s="5" t="s">
        <v>60</v>
      </c>
      <c r="C383" s="5" t="s">
        <v>144</v>
      </c>
      <c r="D383" s="5" t="s">
        <v>123</v>
      </c>
      <c r="E383" s="5" t="s">
        <v>189</v>
      </c>
      <c r="F383" s="5" t="s">
        <v>1</v>
      </c>
      <c r="G383" s="5" t="s">
        <v>210</v>
      </c>
      <c r="H383" s="5" t="s">
        <v>1482</v>
      </c>
      <c r="I383" s="5" t="s">
        <v>190</v>
      </c>
      <c r="J383" s="5" t="s">
        <v>2857</v>
      </c>
      <c r="K383" s="5"/>
      <c r="L383" s="5">
        <v>30000</v>
      </c>
      <c r="M383" s="5">
        <v>101178772</v>
      </c>
      <c r="N383" s="10" t="s">
        <v>127</v>
      </c>
      <c r="O383" s="5" t="s">
        <v>2844</v>
      </c>
      <c r="P383" s="10">
        <v>45503</v>
      </c>
      <c r="Q383" s="10" t="s">
        <v>137</v>
      </c>
      <c r="R383" s="10"/>
      <c r="S383" s="10"/>
      <c r="T383" s="11"/>
      <c r="U383" s="12"/>
      <c r="V383" s="5" t="s">
        <v>2858</v>
      </c>
      <c r="W383" s="5"/>
      <c r="X383" s="10">
        <v>45499</v>
      </c>
      <c r="Y383" s="5">
        <f t="shared" si="20"/>
        <v>5</v>
      </c>
      <c r="Z383" s="10">
        <v>45525</v>
      </c>
      <c r="AA383" s="5">
        <f t="shared" si="21"/>
        <v>23</v>
      </c>
      <c r="AB383" s="5" t="s">
        <v>2859</v>
      </c>
      <c r="AC383" s="13">
        <v>5489.15</v>
      </c>
      <c r="AD383" s="10">
        <v>45526</v>
      </c>
      <c r="AE383" s="12">
        <f t="shared" si="22"/>
        <v>2</v>
      </c>
      <c r="AF383" s="12"/>
      <c r="AG383" s="14">
        <v>4400579131</v>
      </c>
      <c r="AH383" s="14"/>
      <c r="AI383" s="10">
        <v>45532</v>
      </c>
      <c r="AJ383" s="10">
        <v>45532</v>
      </c>
      <c r="AK383" s="10" t="str">
        <f t="shared" si="24"/>
        <v>EN TIEMPO</v>
      </c>
      <c r="AL383" s="5">
        <f t="shared" si="25"/>
        <v>7</v>
      </c>
      <c r="AM383" s="5" t="s">
        <v>2860</v>
      </c>
      <c r="AN383" s="5" t="s">
        <v>2861</v>
      </c>
      <c r="AO383" s="5" t="s">
        <v>2862</v>
      </c>
      <c r="AP383" s="10">
        <v>45541</v>
      </c>
      <c r="AQ383" s="5">
        <f t="shared" ca="1" si="28"/>
        <v>34</v>
      </c>
      <c r="AR383" s="31" t="s">
        <v>143</v>
      </c>
      <c r="AS383" s="31">
        <f t="shared" ca="1" si="27"/>
        <v>547</v>
      </c>
      <c r="AT383" s="5" t="s">
        <v>19</v>
      </c>
      <c r="AU383" s="5" t="s">
        <v>67</v>
      </c>
      <c r="AV383" s="5"/>
      <c r="AW383" s="5"/>
      <c r="AX383" s="5"/>
      <c r="AY383" s="5"/>
      <c r="AZ383" s="5"/>
      <c r="BA383" s="5"/>
      <c r="BB383" s="5" t="s">
        <v>2850</v>
      </c>
      <c r="BC383" s="138" t="s">
        <v>1907</v>
      </c>
    </row>
    <row r="384" spans="1:55" ht="15.75" customHeight="1" x14ac:dyDescent="0.3">
      <c r="A384" s="16">
        <v>282824</v>
      </c>
      <c r="B384" s="5" t="s">
        <v>60</v>
      </c>
      <c r="C384" s="17" t="s">
        <v>1991</v>
      </c>
      <c r="D384" s="5" t="s">
        <v>123</v>
      </c>
      <c r="E384" s="5" t="s">
        <v>124</v>
      </c>
      <c r="F384" s="5">
        <v>24</v>
      </c>
      <c r="G384" s="5" t="s">
        <v>246</v>
      </c>
      <c r="H384" s="5" t="s">
        <v>2863</v>
      </c>
      <c r="I384" s="5">
        <v>4421908</v>
      </c>
      <c r="J384" s="5" t="s">
        <v>2864</v>
      </c>
      <c r="K384" s="5"/>
      <c r="L384" s="5">
        <v>6000</v>
      </c>
      <c r="M384" s="5">
        <v>101103780</v>
      </c>
      <c r="N384" s="10" t="s">
        <v>127</v>
      </c>
      <c r="O384" s="5" t="s">
        <v>2844</v>
      </c>
      <c r="P384" s="10">
        <v>45524</v>
      </c>
      <c r="Q384" s="10" t="s">
        <v>137</v>
      </c>
      <c r="R384" s="10"/>
      <c r="S384" s="10"/>
      <c r="T384" s="11"/>
      <c r="U384" s="12"/>
      <c r="V384" s="5" t="s">
        <v>2865</v>
      </c>
      <c r="W384" s="5"/>
      <c r="X384" s="10">
        <v>45499</v>
      </c>
      <c r="Y384" s="5">
        <f t="shared" si="20"/>
        <v>26</v>
      </c>
      <c r="Z384" s="10">
        <v>45530</v>
      </c>
      <c r="AA384" s="5">
        <f t="shared" si="21"/>
        <v>7</v>
      </c>
      <c r="AB384" s="5" t="s">
        <v>2866</v>
      </c>
      <c r="AC384" s="13">
        <v>24380.97</v>
      </c>
      <c r="AD384" s="10">
        <v>45533</v>
      </c>
      <c r="AE384" s="12">
        <f t="shared" si="22"/>
        <v>4</v>
      </c>
      <c r="AF384" s="12"/>
      <c r="AG384" s="14">
        <v>4400579125</v>
      </c>
      <c r="AH384" s="14"/>
      <c r="AI384" s="10">
        <v>45554</v>
      </c>
      <c r="AJ384" s="10">
        <v>45566</v>
      </c>
      <c r="AK384" s="10" t="str">
        <f t="shared" si="24"/>
        <v>DEMORA</v>
      </c>
      <c r="AL384" s="5">
        <f t="shared" si="25"/>
        <v>34</v>
      </c>
      <c r="AM384" s="5" t="s">
        <v>2867</v>
      </c>
      <c r="AN384" s="5" t="s">
        <v>2868</v>
      </c>
      <c r="AO384" s="5" t="s">
        <v>2869</v>
      </c>
      <c r="AP384" s="10">
        <v>45569</v>
      </c>
      <c r="AQ384" s="5">
        <f t="shared" ca="1" si="28"/>
        <v>68</v>
      </c>
      <c r="AR384" s="31" t="s">
        <v>143</v>
      </c>
      <c r="AS384" s="31">
        <f t="shared" ca="1" si="27"/>
        <v>547</v>
      </c>
      <c r="AT384" s="5" t="s">
        <v>19</v>
      </c>
      <c r="AU384" s="5" t="s">
        <v>1648</v>
      </c>
      <c r="AV384" s="5" t="s">
        <v>1648</v>
      </c>
      <c r="AW384" s="5" t="s">
        <v>1648</v>
      </c>
      <c r="AX384" s="5" t="s">
        <v>1648</v>
      </c>
      <c r="AY384" s="5"/>
      <c r="AZ384" s="5"/>
      <c r="BA384" s="5"/>
      <c r="BB384" s="17"/>
      <c r="BC384" s="138" t="s">
        <v>1907</v>
      </c>
    </row>
    <row r="385" spans="1:55" ht="15.75" customHeight="1" x14ac:dyDescent="0.3">
      <c r="A385" s="16">
        <v>282924</v>
      </c>
      <c r="B385" s="5" t="s">
        <v>60</v>
      </c>
      <c r="C385" s="17" t="s">
        <v>1991</v>
      </c>
      <c r="D385" s="5" t="s">
        <v>123</v>
      </c>
      <c r="E385" s="5" t="s">
        <v>124</v>
      </c>
      <c r="F385" s="5">
        <v>24</v>
      </c>
      <c r="G385" s="5" t="s">
        <v>210</v>
      </c>
      <c r="H385" s="5" t="s">
        <v>2863</v>
      </c>
      <c r="I385" s="5">
        <v>4421909</v>
      </c>
      <c r="J385" s="5" t="s">
        <v>2870</v>
      </c>
      <c r="K385" s="5"/>
      <c r="L385" s="5">
        <v>6000</v>
      </c>
      <c r="M385" s="5">
        <v>101103782</v>
      </c>
      <c r="N385" s="10" t="s">
        <v>127</v>
      </c>
      <c r="O385" s="5" t="s">
        <v>2844</v>
      </c>
      <c r="P385" s="10">
        <v>45524</v>
      </c>
      <c r="Q385" s="10" t="s">
        <v>137</v>
      </c>
      <c r="R385" s="10"/>
      <c r="S385" s="10"/>
      <c r="T385" s="11"/>
      <c r="U385" s="12"/>
      <c r="V385" s="5" t="s">
        <v>2871</v>
      </c>
      <c r="W385" s="5"/>
      <c r="X385" s="10">
        <v>45499</v>
      </c>
      <c r="Y385" s="5">
        <f t="shared" si="20"/>
        <v>26</v>
      </c>
      <c r="Z385" s="10">
        <v>45530</v>
      </c>
      <c r="AA385" s="5">
        <f t="shared" si="21"/>
        <v>7</v>
      </c>
      <c r="AB385" s="5" t="s">
        <v>2872</v>
      </c>
      <c r="AC385" s="13">
        <v>22781.59</v>
      </c>
      <c r="AD385" s="10">
        <v>45533</v>
      </c>
      <c r="AE385" s="12">
        <f t="shared" si="22"/>
        <v>4</v>
      </c>
      <c r="AF385" s="12"/>
      <c r="AG385" s="14">
        <v>4400579126</v>
      </c>
      <c r="AH385" s="14"/>
      <c r="AI385" s="10">
        <v>45554</v>
      </c>
      <c r="AJ385" s="10">
        <v>45566</v>
      </c>
      <c r="AK385" s="10" t="str">
        <f t="shared" si="24"/>
        <v>DEMORA</v>
      </c>
      <c r="AL385" s="5">
        <f t="shared" si="25"/>
        <v>34</v>
      </c>
      <c r="AM385" s="5" t="s">
        <v>2873</v>
      </c>
      <c r="AN385" s="5" t="s">
        <v>2874</v>
      </c>
      <c r="AO385" s="5" t="s">
        <v>2875</v>
      </c>
      <c r="AP385" s="10">
        <v>45569</v>
      </c>
      <c r="AQ385" s="5">
        <f t="shared" ca="1" si="28"/>
        <v>68</v>
      </c>
      <c r="AR385" s="31" t="s">
        <v>143</v>
      </c>
      <c r="AS385" s="31">
        <f t="shared" ca="1" si="27"/>
        <v>547</v>
      </c>
      <c r="AT385" s="5" t="s">
        <v>19</v>
      </c>
      <c r="AU385" s="5" t="s">
        <v>1648</v>
      </c>
      <c r="AV385" s="5" t="s">
        <v>1648</v>
      </c>
      <c r="AW385" s="5" t="s">
        <v>1648</v>
      </c>
      <c r="AX385" s="5" t="s">
        <v>1648</v>
      </c>
      <c r="AY385" s="5"/>
      <c r="AZ385" s="5"/>
      <c r="BA385" s="5"/>
      <c r="BB385" s="17"/>
      <c r="BC385" s="138" t="s">
        <v>1907</v>
      </c>
    </row>
    <row r="386" spans="1:55" ht="15.75" customHeight="1" x14ac:dyDescent="0.3">
      <c r="A386" s="41">
        <v>283024</v>
      </c>
      <c r="B386" s="5" t="s">
        <v>60</v>
      </c>
      <c r="C386" s="5" t="s">
        <v>340</v>
      </c>
      <c r="D386" s="5" t="s">
        <v>123</v>
      </c>
      <c r="E386" s="5" t="s">
        <v>124</v>
      </c>
      <c r="F386" s="5" t="s">
        <v>42</v>
      </c>
      <c r="G386" s="5" t="s">
        <v>246</v>
      </c>
      <c r="H386" s="5" t="s">
        <v>2876</v>
      </c>
      <c r="I386" s="5" t="s">
        <v>342</v>
      </c>
      <c r="J386" s="5" t="s">
        <v>2877</v>
      </c>
      <c r="K386" s="5"/>
      <c r="L386" s="5">
        <v>8000</v>
      </c>
      <c r="M386" s="5">
        <v>101079015</v>
      </c>
      <c r="N386" s="10" t="s">
        <v>127</v>
      </c>
      <c r="O386" s="5" t="s">
        <v>2844</v>
      </c>
      <c r="P386" s="10">
        <v>45511</v>
      </c>
      <c r="Q386" s="10" t="s">
        <v>137</v>
      </c>
      <c r="R386" s="10"/>
      <c r="S386" s="10"/>
      <c r="T386" s="11"/>
      <c r="U386" s="12"/>
      <c r="V386" s="5" t="s">
        <v>2878</v>
      </c>
      <c r="W386" s="5"/>
      <c r="X386" s="10">
        <v>45499</v>
      </c>
      <c r="Y386" s="5">
        <f t="shared" si="20"/>
        <v>13</v>
      </c>
      <c r="Z386" s="10">
        <v>45525</v>
      </c>
      <c r="AA386" s="5">
        <f t="shared" si="21"/>
        <v>15</v>
      </c>
      <c r="AB386" s="5" t="s">
        <v>2879</v>
      </c>
      <c r="AC386" s="13">
        <v>5095.22</v>
      </c>
      <c r="AD386" s="10">
        <v>45526</v>
      </c>
      <c r="AE386" s="12">
        <f t="shared" si="22"/>
        <v>2</v>
      </c>
      <c r="AF386" s="12"/>
      <c r="AG386" s="14">
        <v>4400579122</v>
      </c>
      <c r="AH386" s="14"/>
      <c r="AI386" s="10">
        <v>45541</v>
      </c>
      <c r="AJ386" s="10">
        <v>45544</v>
      </c>
      <c r="AK386" s="10" t="str">
        <f t="shared" si="24"/>
        <v>DEMORA</v>
      </c>
      <c r="AL386" s="5">
        <f t="shared" si="25"/>
        <v>19</v>
      </c>
      <c r="AM386" s="5" t="s">
        <v>2880</v>
      </c>
      <c r="AN386" s="5" t="s">
        <v>2881</v>
      </c>
      <c r="AO386" s="5" t="s">
        <v>2882</v>
      </c>
      <c r="AP386" s="10">
        <v>45555</v>
      </c>
      <c r="AQ386" s="5">
        <f t="shared" ca="1" si="28"/>
        <v>46</v>
      </c>
      <c r="AR386" s="5" t="s">
        <v>143</v>
      </c>
      <c r="AS386" s="5">
        <f t="shared" ca="1" si="27"/>
        <v>547</v>
      </c>
      <c r="AT386" s="5" t="s">
        <v>20</v>
      </c>
      <c r="AU386" s="5" t="s">
        <v>67</v>
      </c>
      <c r="AV386" s="5" t="s">
        <v>2841</v>
      </c>
      <c r="AW386" s="5" t="s">
        <v>2712</v>
      </c>
      <c r="AX386" s="5" t="s">
        <v>1648</v>
      </c>
      <c r="AY386" s="5"/>
      <c r="AZ386" s="5"/>
      <c r="BA386" s="5"/>
      <c r="BB386" s="17"/>
      <c r="BC386" s="138" t="s">
        <v>1907</v>
      </c>
    </row>
    <row r="387" spans="1:55" ht="15.75" customHeight="1" x14ac:dyDescent="0.3">
      <c r="A387" s="137">
        <v>283124</v>
      </c>
      <c r="B387" s="5" t="s">
        <v>60</v>
      </c>
      <c r="C387" s="5" t="s">
        <v>2030</v>
      </c>
      <c r="D387" s="5" t="s">
        <v>123</v>
      </c>
      <c r="E387" s="5" t="s">
        <v>135</v>
      </c>
      <c r="F387" s="5" t="s">
        <v>45</v>
      </c>
      <c r="G387" s="5"/>
      <c r="H387" s="5" t="s">
        <v>136</v>
      </c>
      <c r="I387" s="5" t="s">
        <v>2031</v>
      </c>
      <c r="J387" s="5" t="s">
        <v>2883</v>
      </c>
      <c r="K387" s="5"/>
      <c r="L387" s="5">
        <v>12000</v>
      </c>
      <c r="M387" s="5">
        <v>200873154</v>
      </c>
      <c r="N387" s="10" t="s">
        <v>127</v>
      </c>
      <c r="O387" s="5" t="s">
        <v>2844</v>
      </c>
      <c r="P387" s="10">
        <v>45512</v>
      </c>
      <c r="Q387" s="10" t="s">
        <v>137</v>
      </c>
      <c r="R387" s="10"/>
      <c r="S387" s="10"/>
      <c r="T387" s="11"/>
      <c r="U387" s="12"/>
      <c r="V387" s="5" t="s">
        <v>2884</v>
      </c>
      <c r="W387" s="5"/>
      <c r="X387" s="10">
        <v>45499</v>
      </c>
      <c r="Y387" s="5">
        <f t="shared" si="20"/>
        <v>14</v>
      </c>
      <c r="Z387" s="10">
        <v>45525</v>
      </c>
      <c r="AA387" s="5">
        <f t="shared" si="21"/>
        <v>14</v>
      </c>
      <c r="AB387" s="5" t="s">
        <v>2885</v>
      </c>
      <c r="AC387" s="13">
        <v>2847.41</v>
      </c>
      <c r="AD387" s="10">
        <v>45552</v>
      </c>
      <c r="AE387" s="12">
        <f t="shared" si="22"/>
        <v>28</v>
      </c>
      <c r="AF387" s="12"/>
      <c r="AG387" s="14">
        <v>4400579123</v>
      </c>
      <c r="AH387" s="14"/>
      <c r="AI387" s="10">
        <v>45541</v>
      </c>
      <c r="AJ387" s="10">
        <v>45554</v>
      </c>
      <c r="AK387" s="10" t="str">
        <f t="shared" si="24"/>
        <v>DEMORA</v>
      </c>
      <c r="AL387" s="5">
        <f t="shared" si="25"/>
        <v>3</v>
      </c>
      <c r="AM387" s="5" t="s">
        <v>2886</v>
      </c>
      <c r="AN387" s="5" t="s">
        <v>2887</v>
      </c>
      <c r="AO387" s="5" t="s">
        <v>2888</v>
      </c>
      <c r="AP387" s="10">
        <v>45562</v>
      </c>
      <c r="AQ387" s="5">
        <f t="shared" ca="1" si="28"/>
        <v>56</v>
      </c>
      <c r="AR387" s="5" t="s">
        <v>143</v>
      </c>
      <c r="AS387" s="5">
        <f t="shared" ca="1" si="27"/>
        <v>547</v>
      </c>
      <c r="AT387" s="5" t="s">
        <v>20</v>
      </c>
      <c r="AU387" s="5" t="s">
        <v>2889</v>
      </c>
      <c r="AV387" s="5" t="s">
        <v>2890</v>
      </c>
      <c r="AW387" s="5" t="s">
        <v>1648</v>
      </c>
      <c r="AX387" s="5" t="s">
        <v>1648</v>
      </c>
      <c r="AY387" s="5"/>
      <c r="AZ387" s="5"/>
      <c r="BA387" s="5"/>
      <c r="BB387" s="5"/>
      <c r="BC387" s="138" t="s">
        <v>1907</v>
      </c>
    </row>
    <row r="388" spans="1:55" ht="15.75" customHeight="1" x14ac:dyDescent="0.3">
      <c r="A388" s="41">
        <v>283224</v>
      </c>
      <c r="B388" s="5" t="s">
        <v>60</v>
      </c>
      <c r="C388" s="5" t="s">
        <v>6</v>
      </c>
      <c r="D388" s="5" t="s">
        <v>123</v>
      </c>
      <c r="E388" s="5" t="s">
        <v>189</v>
      </c>
      <c r="F388" s="5" t="s">
        <v>1</v>
      </c>
      <c r="G388" s="5" t="s">
        <v>210</v>
      </c>
      <c r="H388" s="5" t="s">
        <v>641</v>
      </c>
      <c r="I388" s="5" t="s">
        <v>311</v>
      </c>
      <c r="J388" s="5" t="s">
        <v>2891</v>
      </c>
      <c r="K388" s="5"/>
      <c r="L388" s="5">
        <v>12000</v>
      </c>
      <c r="M388" s="5">
        <v>101153728</v>
      </c>
      <c r="N388" s="10" t="s">
        <v>127</v>
      </c>
      <c r="O388" s="5" t="s">
        <v>2844</v>
      </c>
      <c r="P388" s="10">
        <v>45509</v>
      </c>
      <c r="Q388" s="10" t="s">
        <v>137</v>
      </c>
      <c r="R388" s="10"/>
      <c r="S388" s="10"/>
      <c r="T388" s="11"/>
      <c r="U388" s="12"/>
      <c r="V388" s="5" t="s">
        <v>2892</v>
      </c>
      <c r="W388" s="5"/>
      <c r="X388" s="10">
        <v>45499</v>
      </c>
      <c r="Y388" s="5">
        <f t="shared" si="20"/>
        <v>11</v>
      </c>
      <c r="Z388" s="10">
        <v>45525</v>
      </c>
      <c r="AA388" s="5">
        <f t="shared" si="21"/>
        <v>17</v>
      </c>
      <c r="AB388" s="5" t="s">
        <v>2893</v>
      </c>
      <c r="AC388" s="13">
        <v>2783.14</v>
      </c>
      <c r="AD388" s="10">
        <v>45526</v>
      </c>
      <c r="AE388" s="12">
        <f t="shared" si="22"/>
        <v>2</v>
      </c>
      <c r="AF388" s="12"/>
      <c r="AG388" s="14">
        <v>4400579132</v>
      </c>
      <c r="AH388" s="14"/>
      <c r="AI388" s="10">
        <v>45541</v>
      </c>
      <c r="AJ388" s="10">
        <v>45541</v>
      </c>
      <c r="AK388" s="10" t="str">
        <f t="shared" si="24"/>
        <v>EN TIEMPO</v>
      </c>
      <c r="AL388" s="5">
        <f t="shared" si="25"/>
        <v>16</v>
      </c>
      <c r="AM388" s="5" t="s">
        <v>2894</v>
      </c>
      <c r="AN388" s="5" t="s">
        <v>2895</v>
      </c>
      <c r="AO388" s="5" t="s">
        <v>2896</v>
      </c>
      <c r="AP388" s="10">
        <v>45554</v>
      </c>
      <c r="AQ388" s="5">
        <f t="shared" ca="1" si="28"/>
        <v>43</v>
      </c>
      <c r="AR388" s="31" t="s">
        <v>143</v>
      </c>
      <c r="AS388" s="31">
        <f t="shared" ref="AS388:AS451" ca="1" si="29">IF(AF388="",TODAY()-X388+1,AF388-X388+1)</f>
        <v>547</v>
      </c>
      <c r="AT388" s="5" t="s">
        <v>19</v>
      </c>
      <c r="AU388" s="5" t="s">
        <v>2565</v>
      </c>
      <c r="AV388" s="5" t="s">
        <v>2391</v>
      </c>
      <c r="AW388" s="5" t="s">
        <v>2712</v>
      </c>
      <c r="AX388" s="5" t="s">
        <v>1648</v>
      </c>
      <c r="AY388" s="5"/>
      <c r="AZ388" s="5"/>
      <c r="BA388" s="5"/>
      <c r="BB388" s="5"/>
      <c r="BC388" s="138" t="s">
        <v>1907</v>
      </c>
    </row>
    <row r="389" spans="1:55" ht="15.75" customHeight="1" x14ac:dyDescent="0.3">
      <c r="A389" s="41">
        <v>283324</v>
      </c>
      <c r="B389" s="5" t="s">
        <v>60</v>
      </c>
      <c r="C389" s="5" t="s">
        <v>6</v>
      </c>
      <c r="D389" s="5" t="s">
        <v>123</v>
      </c>
      <c r="E389" s="5" t="s">
        <v>189</v>
      </c>
      <c r="F389" s="120" t="s">
        <v>44</v>
      </c>
      <c r="G389" s="5" t="s">
        <v>246</v>
      </c>
      <c r="H389" s="5" t="s">
        <v>2897</v>
      </c>
      <c r="I389" s="5" t="s">
        <v>2898</v>
      </c>
      <c r="J389" s="5" t="s">
        <v>2899</v>
      </c>
      <c r="K389" s="5"/>
      <c r="L389" s="5">
        <v>12000</v>
      </c>
      <c r="M389" s="5">
        <v>101057091</v>
      </c>
      <c r="N389" s="10" t="s">
        <v>127</v>
      </c>
      <c r="O389" s="5" t="s">
        <v>2844</v>
      </c>
      <c r="P389" s="10">
        <v>45509</v>
      </c>
      <c r="Q389" s="10" t="s">
        <v>137</v>
      </c>
      <c r="R389" s="10"/>
      <c r="S389" s="10"/>
      <c r="T389" s="11"/>
      <c r="U389" s="12"/>
      <c r="V389" s="5" t="s">
        <v>2900</v>
      </c>
      <c r="W389" s="5"/>
      <c r="X389" s="10">
        <v>45499</v>
      </c>
      <c r="Y389" s="5">
        <f t="shared" si="20"/>
        <v>11</v>
      </c>
      <c r="Z389" s="10">
        <v>45525</v>
      </c>
      <c r="AA389" s="5">
        <f t="shared" si="21"/>
        <v>17</v>
      </c>
      <c r="AB389" s="5" t="s">
        <v>2901</v>
      </c>
      <c r="AC389" s="13">
        <v>5243.31</v>
      </c>
      <c r="AD389" s="10">
        <v>45526</v>
      </c>
      <c r="AE389" s="12">
        <f t="shared" si="22"/>
        <v>2</v>
      </c>
      <c r="AF389" s="12"/>
      <c r="AG389" s="14">
        <v>4400579109</v>
      </c>
      <c r="AH389" s="14"/>
      <c r="AI389" s="10">
        <v>45539</v>
      </c>
      <c r="AJ389" s="10">
        <v>45540</v>
      </c>
      <c r="AK389" s="10" t="str">
        <f t="shared" si="24"/>
        <v>DEMORA</v>
      </c>
      <c r="AL389" s="5">
        <f t="shared" si="25"/>
        <v>15</v>
      </c>
      <c r="AM389" s="5" t="s">
        <v>2902</v>
      </c>
      <c r="AN389" s="5" t="s">
        <v>2903</v>
      </c>
      <c r="AO389" s="5" t="s">
        <v>2904</v>
      </c>
      <c r="AP389" s="10">
        <v>45545</v>
      </c>
      <c r="AQ389" s="5">
        <f t="shared" ca="1" si="28"/>
        <v>42</v>
      </c>
      <c r="AR389" s="31" t="s">
        <v>143</v>
      </c>
      <c r="AS389" s="31">
        <f t="shared" ca="1" si="29"/>
        <v>547</v>
      </c>
      <c r="AT389" s="5" t="s">
        <v>19</v>
      </c>
      <c r="AU389" s="5" t="s">
        <v>2565</v>
      </c>
      <c r="AV389" s="5" t="s">
        <v>2391</v>
      </c>
      <c r="AW389" s="5" t="s">
        <v>1648</v>
      </c>
      <c r="AX389" s="5" t="s">
        <v>1648</v>
      </c>
      <c r="AY389" s="5"/>
      <c r="AZ389" s="5"/>
      <c r="BA389" s="5"/>
      <c r="BB389" s="5"/>
      <c r="BC389" s="138" t="s">
        <v>1907</v>
      </c>
    </row>
    <row r="390" spans="1:55" ht="15.75" customHeight="1" x14ac:dyDescent="0.3">
      <c r="A390" s="41">
        <v>283424</v>
      </c>
      <c r="B390" s="5" t="s">
        <v>60</v>
      </c>
      <c r="C390" s="5" t="s">
        <v>6</v>
      </c>
      <c r="D390" s="5" t="s">
        <v>123</v>
      </c>
      <c r="E390" s="5" t="s">
        <v>189</v>
      </c>
      <c r="F390" s="120" t="s">
        <v>44</v>
      </c>
      <c r="G390" s="5" t="s">
        <v>210</v>
      </c>
      <c r="H390" s="5" t="s">
        <v>2897</v>
      </c>
      <c r="I390" s="5" t="s">
        <v>2898</v>
      </c>
      <c r="J390" s="5" t="s">
        <v>2905</v>
      </c>
      <c r="K390" s="5"/>
      <c r="L390" s="5">
        <v>12000</v>
      </c>
      <c r="M390" s="5">
        <v>101057092</v>
      </c>
      <c r="N390" s="10" t="s">
        <v>127</v>
      </c>
      <c r="O390" s="5" t="s">
        <v>2844</v>
      </c>
      <c r="P390" s="10">
        <v>45509</v>
      </c>
      <c r="Q390" s="10" t="s">
        <v>137</v>
      </c>
      <c r="R390" s="10"/>
      <c r="S390" s="10"/>
      <c r="T390" s="11"/>
      <c r="U390" s="12"/>
      <c r="V390" s="5" t="s">
        <v>2906</v>
      </c>
      <c r="W390" s="5"/>
      <c r="X390" s="10">
        <v>45499</v>
      </c>
      <c r="Y390" s="5">
        <f t="shared" si="20"/>
        <v>11</v>
      </c>
      <c r="Z390" s="10">
        <v>45525</v>
      </c>
      <c r="AA390" s="5">
        <f t="shared" si="21"/>
        <v>17</v>
      </c>
      <c r="AB390" s="5" t="s">
        <v>2907</v>
      </c>
      <c r="AC390" s="13">
        <v>5243.31</v>
      </c>
      <c r="AD390" s="10">
        <v>45526</v>
      </c>
      <c r="AE390" s="12">
        <f t="shared" si="22"/>
        <v>2</v>
      </c>
      <c r="AF390" s="12"/>
      <c r="AG390" s="14">
        <v>4400579128</v>
      </c>
      <c r="AH390" s="14"/>
      <c r="AI390" s="10">
        <v>45541</v>
      </c>
      <c r="AJ390" s="10">
        <v>45540</v>
      </c>
      <c r="AK390" s="10" t="str">
        <f t="shared" si="24"/>
        <v>EN TIEMPO</v>
      </c>
      <c r="AL390" s="5">
        <f t="shared" si="25"/>
        <v>15</v>
      </c>
      <c r="AM390" s="5" t="s">
        <v>2908</v>
      </c>
      <c r="AN390" s="5" t="s">
        <v>2909</v>
      </c>
      <c r="AO390" s="5" t="s">
        <v>2910</v>
      </c>
      <c r="AP390" s="10">
        <v>45545</v>
      </c>
      <c r="AQ390" s="5">
        <f t="shared" ca="1" si="28"/>
        <v>42</v>
      </c>
      <c r="AR390" s="5" t="s">
        <v>143</v>
      </c>
      <c r="AS390" s="5">
        <f t="shared" ca="1" si="29"/>
        <v>547</v>
      </c>
      <c r="AT390" s="5" t="s">
        <v>19</v>
      </c>
      <c r="AU390" s="5" t="s">
        <v>2565</v>
      </c>
      <c r="AV390" s="5" t="s">
        <v>2391</v>
      </c>
      <c r="AW390" s="5" t="s">
        <v>1648</v>
      </c>
      <c r="AX390" s="5" t="s">
        <v>1648</v>
      </c>
      <c r="AY390" s="5"/>
      <c r="AZ390" s="5"/>
      <c r="BA390" s="5"/>
      <c r="BB390" s="5"/>
      <c r="BC390" s="138" t="s">
        <v>1907</v>
      </c>
    </row>
    <row r="391" spans="1:55" ht="15.75" customHeight="1" x14ac:dyDescent="0.3">
      <c r="A391" s="41">
        <v>283524</v>
      </c>
      <c r="B391" s="5" t="s">
        <v>60</v>
      </c>
      <c r="C391" s="17" t="s">
        <v>1058</v>
      </c>
      <c r="D391" s="5" t="s">
        <v>123</v>
      </c>
      <c r="E391" s="5" t="s">
        <v>189</v>
      </c>
      <c r="F391" s="5" t="s">
        <v>49</v>
      </c>
      <c r="G391" s="5" t="s">
        <v>210</v>
      </c>
      <c r="H391" s="5" t="s">
        <v>1012</v>
      </c>
      <c r="I391" s="5" t="s">
        <v>2911</v>
      </c>
      <c r="J391" s="5" t="s">
        <v>2912</v>
      </c>
      <c r="K391" s="5"/>
      <c r="L391" s="5">
        <v>12000</v>
      </c>
      <c r="M391" s="5">
        <v>100891258</v>
      </c>
      <c r="N391" s="10" t="s">
        <v>127</v>
      </c>
      <c r="O391" s="5" t="s">
        <v>2844</v>
      </c>
      <c r="P391" s="10">
        <v>45525</v>
      </c>
      <c r="Q391" s="10" t="s">
        <v>137</v>
      </c>
      <c r="R391" s="10"/>
      <c r="S391" s="10"/>
      <c r="T391" s="11"/>
      <c r="U391" s="12"/>
      <c r="V391" s="5" t="s">
        <v>2913</v>
      </c>
      <c r="W391" s="5"/>
      <c r="X391" s="10">
        <v>45499</v>
      </c>
      <c r="Y391" s="5">
        <f t="shared" si="20"/>
        <v>27</v>
      </c>
      <c r="Z391" s="10">
        <v>45531</v>
      </c>
      <c r="AA391" s="5">
        <f t="shared" si="21"/>
        <v>7</v>
      </c>
      <c r="AB391" s="5" t="s">
        <v>2914</v>
      </c>
      <c r="AC391" s="13">
        <v>7944.04</v>
      </c>
      <c r="AD391" s="10">
        <v>45532</v>
      </c>
      <c r="AE391" s="12">
        <f t="shared" si="22"/>
        <v>2</v>
      </c>
      <c r="AF391" s="12"/>
      <c r="AG391" s="14">
        <v>4400579118</v>
      </c>
      <c r="AH391" s="14"/>
      <c r="AI391" s="10">
        <v>45541</v>
      </c>
      <c r="AJ391" s="10">
        <v>45541</v>
      </c>
      <c r="AK391" s="10" t="str">
        <f t="shared" si="24"/>
        <v>EN TIEMPO</v>
      </c>
      <c r="AL391" s="5">
        <f t="shared" si="25"/>
        <v>10</v>
      </c>
      <c r="AM391" s="5" t="s">
        <v>2915</v>
      </c>
      <c r="AN391" s="5" t="s">
        <v>2916</v>
      </c>
      <c r="AO391" s="5" t="s">
        <v>2917</v>
      </c>
      <c r="AP391" s="10">
        <v>45545</v>
      </c>
      <c r="AQ391" s="5">
        <f t="shared" ca="1" si="28"/>
        <v>43</v>
      </c>
      <c r="AR391" s="31" t="s">
        <v>143</v>
      </c>
      <c r="AS391" s="31">
        <f t="shared" ca="1" si="29"/>
        <v>547</v>
      </c>
      <c r="AT391" s="5" t="s">
        <v>19</v>
      </c>
      <c r="AU391" s="5" t="s">
        <v>2565</v>
      </c>
      <c r="AV391" s="5" t="s">
        <v>2391</v>
      </c>
      <c r="AW391" s="5" t="s">
        <v>1648</v>
      </c>
      <c r="AX391" s="5" t="s">
        <v>1648</v>
      </c>
      <c r="AY391" s="5"/>
      <c r="AZ391" s="5"/>
      <c r="BA391" s="5"/>
      <c r="BB391" s="5"/>
      <c r="BC391" s="138" t="s">
        <v>1907</v>
      </c>
    </row>
    <row r="392" spans="1:55" ht="15.75" customHeight="1" x14ac:dyDescent="0.3">
      <c r="A392" s="41">
        <v>283624</v>
      </c>
      <c r="B392" s="5" t="s">
        <v>60</v>
      </c>
      <c r="C392" s="17" t="s">
        <v>1058</v>
      </c>
      <c r="D392" s="5" t="s">
        <v>123</v>
      </c>
      <c r="E392" s="5" t="s">
        <v>189</v>
      </c>
      <c r="F392" s="5" t="s">
        <v>49</v>
      </c>
      <c r="G392" s="5" t="s">
        <v>246</v>
      </c>
      <c r="H392" s="5" t="s">
        <v>1012</v>
      </c>
      <c r="I392" s="5" t="s">
        <v>2911</v>
      </c>
      <c r="J392" s="5" t="s">
        <v>2918</v>
      </c>
      <c r="K392" s="5"/>
      <c r="L392" s="5">
        <v>12000</v>
      </c>
      <c r="M392" s="5">
        <v>100842347</v>
      </c>
      <c r="N392" s="10" t="s">
        <v>127</v>
      </c>
      <c r="O392" s="5" t="s">
        <v>2844</v>
      </c>
      <c r="P392" s="10">
        <v>45525</v>
      </c>
      <c r="Q392" s="10" t="s">
        <v>137</v>
      </c>
      <c r="R392" s="10"/>
      <c r="S392" s="10"/>
      <c r="T392" s="11"/>
      <c r="U392" s="12"/>
      <c r="V392" s="5" t="s">
        <v>2919</v>
      </c>
      <c r="W392" s="5"/>
      <c r="X392" s="10">
        <v>45499</v>
      </c>
      <c r="Y392" s="5">
        <f t="shared" si="20"/>
        <v>27</v>
      </c>
      <c r="Z392" s="10">
        <v>45531</v>
      </c>
      <c r="AA392" s="5">
        <f t="shared" si="21"/>
        <v>7</v>
      </c>
      <c r="AB392" s="5" t="s">
        <v>2920</v>
      </c>
      <c r="AC392" s="13">
        <v>7941.96</v>
      </c>
      <c r="AD392" s="10">
        <v>45532</v>
      </c>
      <c r="AE392" s="12">
        <f t="shared" si="22"/>
        <v>2</v>
      </c>
      <c r="AF392" s="12"/>
      <c r="AG392" s="14">
        <v>4400579117</v>
      </c>
      <c r="AH392" s="14"/>
      <c r="AI392" s="10">
        <v>45541</v>
      </c>
      <c r="AJ392" s="10">
        <v>45544</v>
      </c>
      <c r="AK392" s="10" t="str">
        <f t="shared" si="24"/>
        <v>DEMORA</v>
      </c>
      <c r="AL392" s="5">
        <f t="shared" si="25"/>
        <v>13</v>
      </c>
      <c r="AM392" s="5" t="s">
        <v>2921</v>
      </c>
      <c r="AN392" s="5" t="s">
        <v>2922</v>
      </c>
      <c r="AO392" s="5" t="s">
        <v>2923</v>
      </c>
      <c r="AP392" s="10">
        <v>45555</v>
      </c>
      <c r="AQ392" s="5">
        <f t="shared" ca="1" si="28"/>
        <v>46</v>
      </c>
      <c r="AR392" s="5" t="s">
        <v>143</v>
      </c>
      <c r="AS392" s="5">
        <f t="shared" ca="1" si="29"/>
        <v>547</v>
      </c>
      <c r="AT392" s="5" t="s">
        <v>19</v>
      </c>
      <c r="AU392" s="5" t="s">
        <v>2565</v>
      </c>
      <c r="AV392" s="5" t="s">
        <v>2391</v>
      </c>
      <c r="AW392" s="5" t="s">
        <v>1648</v>
      </c>
      <c r="AX392" s="5" t="s">
        <v>1648</v>
      </c>
      <c r="AY392" s="5"/>
      <c r="AZ392" s="5"/>
      <c r="BA392" s="5"/>
      <c r="BB392" s="5"/>
      <c r="BC392" s="138" t="s">
        <v>1907</v>
      </c>
    </row>
    <row r="393" spans="1:55" ht="15.75" customHeight="1" x14ac:dyDescent="0.3">
      <c r="A393" s="16">
        <v>283724</v>
      </c>
      <c r="B393" s="5" t="s">
        <v>59</v>
      </c>
      <c r="C393" s="17" t="s">
        <v>340</v>
      </c>
      <c r="D393" s="5" t="s">
        <v>123</v>
      </c>
      <c r="E393" s="5" t="s">
        <v>124</v>
      </c>
      <c r="F393" s="5" t="s">
        <v>48</v>
      </c>
      <c r="G393" s="5" t="s">
        <v>210</v>
      </c>
      <c r="H393" s="5" t="s">
        <v>2924</v>
      </c>
      <c r="I393" s="5">
        <v>2520471</v>
      </c>
      <c r="J393" s="5" t="s">
        <v>2925</v>
      </c>
      <c r="K393" s="5"/>
      <c r="L393" s="5">
        <v>10000</v>
      </c>
      <c r="M393" s="5" t="s">
        <v>2926</v>
      </c>
      <c r="N393" s="10" t="s">
        <v>127</v>
      </c>
      <c r="O393" s="5"/>
      <c r="P393" s="10">
        <v>45525</v>
      </c>
      <c r="Q393" s="10" t="s">
        <v>137</v>
      </c>
      <c r="R393" s="10"/>
      <c r="S393" s="10"/>
      <c r="T393" s="11"/>
      <c r="U393" s="12"/>
      <c r="V393" s="5" t="s">
        <v>2927</v>
      </c>
      <c r="W393" s="5"/>
      <c r="X393" s="10">
        <v>45504</v>
      </c>
      <c r="Y393" s="5">
        <f t="shared" si="20"/>
        <v>22</v>
      </c>
      <c r="Z393" s="10">
        <v>45527</v>
      </c>
      <c r="AA393" s="5">
        <f t="shared" si="21"/>
        <v>3</v>
      </c>
      <c r="AB393" s="5" t="s">
        <v>2928</v>
      </c>
      <c r="AC393" s="13">
        <v>4972.6099999999997</v>
      </c>
      <c r="AD393" s="10">
        <v>45541</v>
      </c>
      <c r="AE393" s="12">
        <f t="shared" si="22"/>
        <v>15</v>
      </c>
      <c r="AF393" s="12"/>
      <c r="AG393" s="14">
        <v>4500518233</v>
      </c>
      <c r="AH393" s="14"/>
      <c r="AI393" s="10">
        <v>45572</v>
      </c>
      <c r="AJ393" s="10">
        <v>45572</v>
      </c>
      <c r="AK393" s="10" t="str">
        <f t="shared" si="24"/>
        <v>EN TIEMPO</v>
      </c>
      <c r="AL393" s="5">
        <f t="shared" si="25"/>
        <v>32</v>
      </c>
      <c r="AM393" s="5" t="s">
        <v>2929</v>
      </c>
      <c r="AN393" s="5" t="s">
        <v>2930</v>
      </c>
      <c r="AO393" s="5" t="s">
        <v>2931</v>
      </c>
      <c r="AP393" s="10">
        <v>45579</v>
      </c>
      <c r="AQ393" s="5">
        <f t="shared" ca="1" si="28"/>
        <v>69</v>
      </c>
      <c r="AR393" s="31" t="s">
        <v>143</v>
      </c>
      <c r="AS393" s="31">
        <f t="shared" ca="1" si="29"/>
        <v>542</v>
      </c>
      <c r="AT393" s="5" t="s">
        <v>20</v>
      </c>
      <c r="AU393" s="5" t="s">
        <v>67</v>
      </c>
      <c r="AV393" s="5" t="s">
        <v>2841</v>
      </c>
      <c r="AW393" s="5" t="s">
        <v>2932</v>
      </c>
      <c r="AX393" s="5" t="s">
        <v>1648</v>
      </c>
      <c r="AY393" s="5"/>
      <c r="AZ393" s="5"/>
      <c r="BA393" s="5"/>
      <c r="BB393" s="5"/>
      <c r="BC393" s="138" t="s">
        <v>1907</v>
      </c>
    </row>
    <row r="394" spans="1:55" ht="15" customHeight="1" x14ac:dyDescent="0.3">
      <c r="A394" s="41">
        <v>283824</v>
      </c>
      <c r="B394" s="5" t="s">
        <v>60</v>
      </c>
      <c r="C394" s="5" t="s">
        <v>263</v>
      </c>
      <c r="D394" s="5" t="s">
        <v>123</v>
      </c>
      <c r="E394" s="5" t="s">
        <v>189</v>
      </c>
      <c r="F394" s="5" t="s">
        <v>1</v>
      </c>
      <c r="G394" s="5" t="s">
        <v>246</v>
      </c>
      <c r="H394" s="5" t="s">
        <v>641</v>
      </c>
      <c r="I394" s="5" t="s">
        <v>311</v>
      </c>
      <c r="J394" s="5" t="s">
        <v>2933</v>
      </c>
      <c r="K394" s="5"/>
      <c r="L394" s="5">
        <v>12000</v>
      </c>
      <c r="M394" s="5">
        <v>101153727</v>
      </c>
      <c r="N394" s="10" t="s">
        <v>127</v>
      </c>
      <c r="O394" s="5"/>
      <c r="P394" s="10">
        <v>45523</v>
      </c>
      <c r="Q394" s="10" t="s">
        <v>137</v>
      </c>
      <c r="R394" s="10"/>
      <c r="S394" s="10"/>
      <c r="T394" s="11"/>
      <c r="U394" s="12"/>
      <c r="V394" s="5" t="s">
        <v>2934</v>
      </c>
      <c r="W394" s="5"/>
      <c r="X394" s="10">
        <v>45504</v>
      </c>
      <c r="Y394" s="5">
        <f t="shared" si="20"/>
        <v>20</v>
      </c>
      <c r="Z394" s="10">
        <v>45530</v>
      </c>
      <c r="AA394" s="5">
        <f t="shared" si="21"/>
        <v>8</v>
      </c>
      <c r="AB394" s="5" t="s">
        <v>2935</v>
      </c>
      <c r="AC394" s="13">
        <v>2783.14</v>
      </c>
      <c r="AD394" s="10">
        <v>45532</v>
      </c>
      <c r="AE394" s="12">
        <f t="shared" si="22"/>
        <v>3</v>
      </c>
      <c r="AF394" s="12"/>
      <c r="AG394" s="14">
        <v>4400579813</v>
      </c>
      <c r="AH394" s="14"/>
      <c r="AI394" s="10">
        <v>45544</v>
      </c>
      <c r="AJ394" s="10">
        <v>45540</v>
      </c>
      <c r="AK394" s="10" t="str">
        <f t="shared" si="24"/>
        <v>EN TIEMPO</v>
      </c>
      <c r="AL394" s="5">
        <f t="shared" si="25"/>
        <v>9</v>
      </c>
      <c r="AM394" s="5" t="s">
        <v>2936</v>
      </c>
      <c r="AN394" s="5" t="s">
        <v>2937</v>
      </c>
      <c r="AO394" s="5" t="s">
        <v>2938</v>
      </c>
      <c r="AP394" s="10">
        <v>45545</v>
      </c>
      <c r="AQ394" s="5">
        <f t="shared" ca="1" si="28"/>
        <v>37</v>
      </c>
      <c r="AR394" s="31" t="s">
        <v>143</v>
      </c>
      <c r="AS394" s="31">
        <f t="shared" ca="1" si="29"/>
        <v>542</v>
      </c>
      <c r="AT394" s="5" t="s">
        <v>19</v>
      </c>
      <c r="AU394" s="5" t="s">
        <v>2536</v>
      </c>
      <c r="AV394" s="5" t="s">
        <v>2391</v>
      </c>
      <c r="AW394" s="5" t="s">
        <v>1648</v>
      </c>
      <c r="AX394" s="5" t="s">
        <v>1648</v>
      </c>
      <c r="AY394" s="5"/>
      <c r="AZ394" s="5"/>
      <c r="BA394" s="5"/>
      <c r="BB394" s="5"/>
      <c r="BC394" s="138" t="s">
        <v>1907</v>
      </c>
    </row>
    <row r="395" spans="1:55" ht="15.75" customHeight="1" x14ac:dyDescent="0.3">
      <c r="A395" s="41">
        <v>283924</v>
      </c>
      <c r="B395" s="5" t="s">
        <v>60</v>
      </c>
      <c r="C395" s="5" t="s">
        <v>236</v>
      </c>
      <c r="D395" s="5" t="s">
        <v>123</v>
      </c>
      <c r="E395" s="5" t="s">
        <v>124</v>
      </c>
      <c r="F395" s="5" t="s">
        <v>42</v>
      </c>
      <c r="G395" s="5" t="s">
        <v>246</v>
      </c>
      <c r="H395" s="5" t="s">
        <v>895</v>
      </c>
      <c r="I395" s="5" t="s">
        <v>247</v>
      </c>
      <c r="J395" s="5" t="s">
        <v>2939</v>
      </c>
      <c r="K395" s="5"/>
      <c r="L395" s="5">
        <v>8000</v>
      </c>
      <c r="M395" s="5">
        <v>101166757</v>
      </c>
      <c r="N395" s="10" t="s">
        <v>127</v>
      </c>
      <c r="O395" s="5"/>
      <c r="P395" s="10">
        <v>45524</v>
      </c>
      <c r="Q395" s="10" t="s">
        <v>137</v>
      </c>
      <c r="R395" s="10"/>
      <c r="S395" s="10"/>
      <c r="T395" s="11"/>
      <c r="U395" s="12"/>
      <c r="V395" s="5" t="s">
        <v>2940</v>
      </c>
      <c r="W395" s="5"/>
      <c r="X395" s="10">
        <v>45504</v>
      </c>
      <c r="Y395" s="5">
        <f t="shared" si="20"/>
        <v>21</v>
      </c>
      <c r="Z395" s="10">
        <v>45527</v>
      </c>
      <c r="AA395" s="5">
        <f t="shared" si="21"/>
        <v>4</v>
      </c>
      <c r="AB395" s="5" t="s">
        <v>2941</v>
      </c>
      <c r="AC395" s="13">
        <v>4965.66</v>
      </c>
      <c r="AD395" s="10">
        <v>45533</v>
      </c>
      <c r="AE395" s="12">
        <f t="shared" si="22"/>
        <v>7</v>
      </c>
      <c r="AF395" s="12"/>
      <c r="AG395" s="14">
        <v>4400579808</v>
      </c>
      <c r="AH395" s="14"/>
      <c r="AI395" s="10">
        <v>45546</v>
      </c>
      <c r="AJ395" s="10">
        <v>45554</v>
      </c>
      <c r="AK395" s="10" t="str">
        <f t="shared" si="24"/>
        <v>DEMORA</v>
      </c>
      <c r="AL395" s="5">
        <f t="shared" si="25"/>
        <v>22</v>
      </c>
      <c r="AM395" s="5" t="s">
        <v>2942</v>
      </c>
      <c r="AN395" s="5" t="s">
        <v>2943</v>
      </c>
      <c r="AO395" s="5" t="s">
        <v>2944</v>
      </c>
      <c r="AP395" s="10">
        <v>45562</v>
      </c>
      <c r="AQ395" s="5">
        <f t="shared" ca="1" si="28"/>
        <v>51</v>
      </c>
      <c r="AR395" s="31" t="s">
        <v>143</v>
      </c>
      <c r="AS395" s="31">
        <f t="shared" ca="1" si="29"/>
        <v>542</v>
      </c>
      <c r="AT395" s="5" t="s">
        <v>19</v>
      </c>
      <c r="AU395" s="5" t="s">
        <v>2945</v>
      </c>
      <c r="AV395" s="5" t="s">
        <v>2946</v>
      </c>
      <c r="AW395" s="5" t="s">
        <v>1648</v>
      </c>
      <c r="AX395" s="5" t="s">
        <v>1648</v>
      </c>
      <c r="AY395" s="5"/>
      <c r="AZ395" s="5"/>
      <c r="BA395" s="5"/>
      <c r="BB395" s="5"/>
      <c r="BC395" s="138" t="s">
        <v>1907</v>
      </c>
    </row>
    <row r="396" spans="1:55" ht="15.75" customHeight="1" x14ac:dyDescent="0.3">
      <c r="A396" s="16">
        <v>284024</v>
      </c>
      <c r="B396" s="5" t="s">
        <v>60</v>
      </c>
      <c r="C396" s="5" t="s">
        <v>134</v>
      </c>
      <c r="D396" s="5" t="s">
        <v>127</v>
      </c>
      <c r="E396" s="5" t="s">
        <v>124</v>
      </c>
      <c r="F396" s="5" t="s">
        <v>38</v>
      </c>
      <c r="G396" s="5"/>
      <c r="H396" s="5" t="s">
        <v>2947</v>
      </c>
      <c r="I396" s="5" t="s">
        <v>2948</v>
      </c>
      <c r="J396" s="5" t="s">
        <v>2949</v>
      </c>
      <c r="K396" s="5"/>
      <c r="L396" s="5">
        <v>14000</v>
      </c>
      <c r="M396" s="5">
        <v>101174993</v>
      </c>
      <c r="N396" s="10" t="s">
        <v>127</v>
      </c>
      <c r="O396" s="5"/>
      <c r="P396" s="10">
        <v>45525</v>
      </c>
      <c r="Q396" s="10" t="s">
        <v>137</v>
      </c>
      <c r="R396" s="10"/>
      <c r="S396" s="10"/>
      <c r="T396" s="11"/>
      <c r="U396" s="12"/>
      <c r="V396" s="5" t="s">
        <v>2950</v>
      </c>
      <c r="W396" s="5"/>
      <c r="X396" s="10">
        <v>45505</v>
      </c>
      <c r="Y396" s="5">
        <f t="shared" si="20"/>
        <v>21</v>
      </c>
      <c r="Z396" s="10">
        <v>45533</v>
      </c>
      <c r="AA396" s="5">
        <f t="shared" si="21"/>
        <v>9</v>
      </c>
      <c r="AB396" s="5" t="s">
        <v>2951</v>
      </c>
      <c r="AC396" s="13">
        <v>21138.9</v>
      </c>
      <c r="AD396" s="10">
        <v>45539</v>
      </c>
      <c r="AE396" s="12">
        <f t="shared" si="22"/>
        <v>7</v>
      </c>
      <c r="AF396" s="12"/>
      <c r="AG396" s="14">
        <v>4400580039</v>
      </c>
      <c r="AH396" s="14"/>
      <c r="AI396" s="10">
        <v>45555</v>
      </c>
      <c r="AJ396" s="10">
        <v>45566</v>
      </c>
      <c r="AK396" s="10" t="str">
        <f t="shared" si="24"/>
        <v>DEMORA</v>
      </c>
      <c r="AL396" s="5">
        <f t="shared" si="25"/>
        <v>28</v>
      </c>
      <c r="AM396" s="5" t="s">
        <v>2952</v>
      </c>
      <c r="AN396" s="5" t="s">
        <v>2953</v>
      </c>
      <c r="AO396" s="5" t="s">
        <v>2954</v>
      </c>
      <c r="AP396" s="10">
        <v>45569</v>
      </c>
      <c r="AQ396" s="5">
        <f t="shared" ca="1" si="28"/>
        <v>62</v>
      </c>
      <c r="AR396" s="31" t="s">
        <v>143</v>
      </c>
      <c r="AS396" s="31">
        <f t="shared" ca="1" si="29"/>
        <v>541</v>
      </c>
      <c r="AT396" s="5" t="s">
        <v>20</v>
      </c>
      <c r="AU396" s="5" t="s">
        <v>2565</v>
      </c>
      <c r="AV396" s="5" t="s">
        <v>2955</v>
      </c>
      <c r="AW396" s="5" t="s">
        <v>1648</v>
      </c>
      <c r="AX396" s="5" t="s">
        <v>1648</v>
      </c>
      <c r="AY396" s="5"/>
      <c r="AZ396" s="5"/>
      <c r="BA396" s="5"/>
      <c r="BB396" s="5"/>
      <c r="BC396" s="138" t="s">
        <v>1907</v>
      </c>
    </row>
    <row r="397" spans="1:55" ht="15.75" customHeight="1" x14ac:dyDescent="0.3">
      <c r="A397" s="41">
        <v>284124</v>
      </c>
      <c r="B397" s="5" t="s">
        <v>60</v>
      </c>
      <c r="C397" s="5" t="s">
        <v>236</v>
      </c>
      <c r="D397" s="5" t="s">
        <v>123</v>
      </c>
      <c r="E397" s="5" t="s">
        <v>189</v>
      </c>
      <c r="F397" s="5" t="s">
        <v>49</v>
      </c>
      <c r="G397" s="5" t="s">
        <v>246</v>
      </c>
      <c r="H397" s="5" t="s">
        <v>997</v>
      </c>
      <c r="I397" s="5" t="s">
        <v>2956</v>
      </c>
      <c r="J397" s="5" t="s">
        <v>2957</v>
      </c>
      <c r="K397" s="5"/>
      <c r="L397" s="5">
        <v>12000</v>
      </c>
      <c r="M397" s="5">
        <v>101081878</v>
      </c>
      <c r="N397" s="10" t="s">
        <v>127</v>
      </c>
      <c r="O397" s="5"/>
      <c r="P397" s="10">
        <v>45525</v>
      </c>
      <c r="Q397" s="10" t="s">
        <v>137</v>
      </c>
      <c r="R397" s="10"/>
      <c r="S397" s="10"/>
      <c r="T397" s="11"/>
      <c r="U397" s="12"/>
      <c r="V397" s="5" t="s">
        <v>2958</v>
      </c>
      <c r="W397" s="5"/>
      <c r="X397" s="10">
        <v>45505</v>
      </c>
      <c r="Y397" s="5">
        <f t="shared" si="20"/>
        <v>21</v>
      </c>
      <c r="Z397" s="10">
        <v>45531</v>
      </c>
      <c r="AA397" s="5">
        <f t="shared" si="21"/>
        <v>7</v>
      </c>
      <c r="AB397" s="5" t="s">
        <v>2959</v>
      </c>
      <c r="AC397" s="13">
        <v>11021.74</v>
      </c>
      <c r="AD397" s="10">
        <v>45560</v>
      </c>
      <c r="AE397" s="12">
        <f t="shared" si="22"/>
        <v>30</v>
      </c>
      <c r="AF397" s="12"/>
      <c r="AG397" s="14">
        <v>4400580037</v>
      </c>
      <c r="AH397" s="14"/>
      <c r="AI397" s="10">
        <v>45555</v>
      </c>
      <c r="AJ397" s="10">
        <v>45561</v>
      </c>
      <c r="AK397" s="10" t="str">
        <f t="shared" si="24"/>
        <v>DEMORA</v>
      </c>
      <c r="AL397" s="5">
        <f t="shared" si="25"/>
        <v>2</v>
      </c>
      <c r="AM397" s="14" t="s">
        <v>2960</v>
      </c>
      <c r="AN397" s="14" t="s">
        <v>2961</v>
      </c>
      <c r="AO397" s="5" t="s">
        <v>2962</v>
      </c>
      <c r="AP397" s="10">
        <v>45562</v>
      </c>
      <c r="AQ397" s="5">
        <f t="shared" ca="1" si="28"/>
        <v>57</v>
      </c>
      <c r="AR397" s="31" t="s">
        <v>143</v>
      </c>
      <c r="AS397" s="31">
        <f t="shared" ca="1" si="29"/>
        <v>541</v>
      </c>
      <c r="AT397" s="5" t="s">
        <v>20</v>
      </c>
      <c r="AU397" s="5" t="s">
        <v>2517</v>
      </c>
      <c r="AV397" s="5" t="s">
        <v>2955</v>
      </c>
      <c r="AW397" s="5" t="s">
        <v>1648</v>
      </c>
      <c r="AX397" s="5" t="s">
        <v>1648</v>
      </c>
      <c r="AY397" s="5"/>
      <c r="AZ397" s="5"/>
      <c r="BA397" s="5"/>
      <c r="BB397" s="5"/>
      <c r="BC397" s="138" t="s">
        <v>1907</v>
      </c>
    </row>
    <row r="398" spans="1:55" ht="15" customHeight="1" x14ac:dyDescent="0.3">
      <c r="A398" s="41">
        <v>284224</v>
      </c>
      <c r="B398" s="5" t="s">
        <v>60</v>
      </c>
      <c r="C398" s="5" t="s">
        <v>6</v>
      </c>
      <c r="D398" s="5" t="s">
        <v>123</v>
      </c>
      <c r="E398" s="5" t="s">
        <v>189</v>
      </c>
      <c r="F398" s="5" t="s">
        <v>1</v>
      </c>
      <c r="G398" s="5" t="s">
        <v>246</v>
      </c>
      <c r="H398" s="5" t="s">
        <v>211</v>
      </c>
      <c r="I398" s="5" t="s">
        <v>311</v>
      </c>
      <c r="J398" s="5" t="s">
        <v>2963</v>
      </c>
      <c r="K398" s="5"/>
      <c r="L398" s="5">
        <v>12000</v>
      </c>
      <c r="M398" s="5">
        <v>101146525</v>
      </c>
      <c r="N398" s="10" t="s">
        <v>127</v>
      </c>
      <c r="O398" s="5"/>
      <c r="P398" s="10">
        <v>45525</v>
      </c>
      <c r="Q398" s="10" t="s">
        <v>137</v>
      </c>
      <c r="R398" s="10"/>
      <c r="S398" s="10"/>
      <c r="T398" s="11"/>
      <c r="U398" s="12"/>
      <c r="V398" s="5" t="s">
        <v>2964</v>
      </c>
      <c r="W398" s="5"/>
      <c r="X398" s="10">
        <v>45505</v>
      </c>
      <c r="Y398" s="5">
        <f t="shared" si="20"/>
        <v>21</v>
      </c>
      <c r="Z398" s="10">
        <v>45531</v>
      </c>
      <c r="AA398" s="5">
        <f t="shared" si="21"/>
        <v>7</v>
      </c>
      <c r="AB398" s="5" t="s">
        <v>2965</v>
      </c>
      <c r="AC398" s="13">
        <v>2783.14</v>
      </c>
      <c r="AD398" s="10">
        <v>45560</v>
      </c>
      <c r="AE398" s="12">
        <f t="shared" si="22"/>
        <v>30</v>
      </c>
      <c r="AF398" s="12"/>
      <c r="AG398" s="14">
        <v>4400580038</v>
      </c>
      <c r="AH398" s="14"/>
      <c r="AI398" s="10">
        <v>45561</v>
      </c>
      <c r="AJ398" s="10">
        <v>45561</v>
      </c>
      <c r="AK398" s="10" t="str">
        <f t="shared" si="24"/>
        <v>EN TIEMPO</v>
      </c>
      <c r="AL398" s="5">
        <f t="shared" si="25"/>
        <v>2</v>
      </c>
      <c r="AM398" s="14" t="s">
        <v>2966</v>
      </c>
      <c r="AN398" s="14" t="s">
        <v>2967</v>
      </c>
      <c r="AO398" s="5" t="s">
        <v>2968</v>
      </c>
      <c r="AP398" s="10">
        <v>45562</v>
      </c>
      <c r="AQ398" s="5">
        <f t="shared" ca="1" si="28"/>
        <v>57</v>
      </c>
      <c r="AR398" s="31" t="s">
        <v>143</v>
      </c>
      <c r="AS398" s="31">
        <f t="shared" ca="1" si="29"/>
        <v>541</v>
      </c>
      <c r="AT398" s="5" t="s">
        <v>19</v>
      </c>
      <c r="AU398" s="5" t="s">
        <v>2565</v>
      </c>
      <c r="AV398" s="5" t="s">
        <v>2665</v>
      </c>
      <c r="AW398" s="5" t="s">
        <v>1648</v>
      </c>
      <c r="AX398" s="5" t="s">
        <v>1648</v>
      </c>
      <c r="AY398" s="5"/>
      <c r="AZ398" s="5"/>
      <c r="BA398" s="5"/>
      <c r="BB398" s="5"/>
      <c r="BC398" s="138" t="s">
        <v>1907</v>
      </c>
    </row>
    <row r="399" spans="1:55" ht="15" customHeight="1" x14ac:dyDescent="0.3">
      <c r="A399" s="41">
        <v>284324</v>
      </c>
      <c r="B399" s="5" t="s">
        <v>60</v>
      </c>
      <c r="C399" s="5" t="s">
        <v>327</v>
      </c>
      <c r="D399" s="5" t="s">
        <v>123</v>
      </c>
      <c r="E399" s="5" t="s">
        <v>124</v>
      </c>
      <c r="F399" s="5" t="s">
        <v>36</v>
      </c>
      <c r="G399" s="5" t="s">
        <v>210</v>
      </c>
      <c r="H399" s="5" t="s">
        <v>1091</v>
      </c>
      <c r="I399" s="5" t="s">
        <v>328</v>
      </c>
      <c r="J399" s="5" t="s">
        <v>2969</v>
      </c>
      <c r="K399" s="5"/>
      <c r="L399" s="5">
        <v>8000</v>
      </c>
      <c r="M399" s="5">
        <v>101075526</v>
      </c>
      <c r="N399" s="10" t="s">
        <v>127</v>
      </c>
      <c r="O399" s="5" t="s">
        <v>2970</v>
      </c>
      <c r="P399" s="10">
        <v>45523</v>
      </c>
      <c r="Q399" s="10" t="s">
        <v>137</v>
      </c>
      <c r="R399" s="10"/>
      <c r="S399" s="10"/>
      <c r="T399" s="11"/>
      <c r="U399" s="12"/>
      <c r="V399" s="5" t="s">
        <v>2971</v>
      </c>
      <c r="W399" s="5"/>
      <c r="X399" s="10">
        <v>45509</v>
      </c>
      <c r="Y399" s="5">
        <f t="shared" si="20"/>
        <v>15</v>
      </c>
      <c r="Z399" s="10">
        <v>45531</v>
      </c>
      <c r="AA399" s="5">
        <f t="shared" si="21"/>
        <v>9</v>
      </c>
      <c r="AB399" s="5" t="s">
        <v>2972</v>
      </c>
      <c r="AC399" s="13">
        <v>3922.33</v>
      </c>
      <c r="AD399" s="10">
        <v>45532</v>
      </c>
      <c r="AE399" s="12">
        <f t="shared" si="22"/>
        <v>2</v>
      </c>
      <c r="AF399" s="12"/>
      <c r="AG399" s="14">
        <v>4400580461</v>
      </c>
      <c r="AH399" s="14"/>
      <c r="AI399" s="10">
        <v>45541</v>
      </c>
      <c r="AJ399" s="10">
        <v>45547</v>
      </c>
      <c r="AK399" s="10" t="str">
        <f t="shared" si="24"/>
        <v>DEMORA</v>
      </c>
      <c r="AL399" s="5">
        <f t="shared" si="25"/>
        <v>16</v>
      </c>
      <c r="AM399" s="5" t="s">
        <v>2973</v>
      </c>
      <c r="AN399" s="5" t="s">
        <v>2974</v>
      </c>
      <c r="AO399" s="5" t="s">
        <v>2975</v>
      </c>
      <c r="AP399" s="10">
        <v>45555</v>
      </c>
      <c r="AQ399" s="5">
        <f t="shared" ca="1" si="28"/>
        <v>39</v>
      </c>
      <c r="AR399" s="31" t="s">
        <v>143</v>
      </c>
      <c r="AS399" s="31">
        <f t="shared" ca="1" si="29"/>
        <v>537</v>
      </c>
      <c r="AT399" s="5" t="s">
        <v>19</v>
      </c>
      <c r="AU399" s="5" t="s">
        <v>67</v>
      </c>
      <c r="AV399" s="5" t="s">
        <v>2153</v>
      </c>
      <c r="AW399" s="5" t="s">
        <v>1648</v>
      </c>
      <c r="AX399" s="5" t="s">
        <v>1648</v>
      </c>
      <c r="AY399" s="5"/>
      <c r="AZ399" s="5"/>
      <c r="BA399" s="5"/>
      <c r="BB399" s="5"/>
      <c r="BC399" s="138" t="s">
        <v>1907</v>
      </c>
    </row>
    <row r="400" spans="1:55" ht="15" customHeight="1" x14ac:dyDescent="0.3">
      <c r="A400" s="41">
        <v>284424</v>
      </c>
      <c r="B400" s="5" t="s">
        <v>60</v>
      </c>
      <c r="C400" s="5" t="s">
        <v>6</v>
      </c>
      <c r="D400" s="5" t="s">
        <v>123</v>
      </c>
      <c r="E400" s="5" t="s">
        <v>124</v>
      </c>
      <c r="F400" s="5" t="s">
        <v>42</v>
      </c>
      <c r="G400" s="5" t="s">
        <v>210</v>
      </c>
      <c r="H400" s="5" t="s">
        <v>2976</v>
      </c>
      <c r="I400" s="21" t="s">
        <v>350</v>
      </c>
      <c r="J400" s="5" t="s">
        <v>2977</v>
      </c>
      <c r="K400" s="5"/>
      <c r="L400" s="5">
        <v>8000</v>
      </c>
      <c r="M400" s="5">
        <v>101047002</v>
      </c>
      <c r="N400" s="10" t="s">
        <v>127</v>
      </c>
      <c r="O400" s="5" t="s">
        <v>2970</v>
      </c>
      <c r="P400" s="10">
        <v>45525</v>
      </c>
      <c r="Q400" s="10" t="s">
        <v>137</v>
      </c>
      <c r="R400" s="10"/>
      <c r="S400" s="10"/>
      <c r="T400" s="11"/>
      <c r="U400" s="12"/>
      <c r="V400" s="5" t="s">
        <v>2978</v>
      </c>
      <c r="W400" s="5"/>
      <c r="X400" s="10">
        <v>45509</v>
      </c>
      <c r="Y400" s="5">
        <f t="shared" si="20"/>
        <v>17</v>
      </c>
      <c r="Z400" s="10">
        <v>45527</v>
      </c>
      <c r="AA400" s="5">
        <f t="shared" si="21"/>
        <v>3</v>
      </c>
      <c r="AB400" s="5" t="s">
        <v>2979</v>
      </c>
      <c r="AC400" s="13">
        <v>2510.5</v>
      </c>
      <c r="AD400" s="10">
        <v>45533</v>
      </c>
      <c r="AE400" s="12">
        <f t="shared" si="22"/>
        <v>7</v>
      </c>
      <c r="AF400" s="12"/>
      <c r="AG400" s="14">
        <v>4400580458</v>
      </c>
      <c r="AH400" s="14"/>
      <c r="AI400" s="10">
        <v>45541</v>
      </c>
      <c r="AJ400" s="10">
        <v>45546</v>
      </c>
      <c r="AK400" s="10" t="str">
        <f t="shared" si="24"/>
        <v>DEMORA</v>
      </c>
      <c r="AL400" s="5">
        <f t="shared" si="25"/>
        <v>14</v>
      </c>
      <c r="AM400" s="5" t="s">
        <v>2980</v>
      </c>
      <c r="AN400" s="5" t="s">
        <v>2981</v>
      </c>
      <c r="AO400" s="5" t="s">
        <v>2982</v>
      </c>
      <c r="AP400" s="10">
        <v>45555</v>
      </c>
      <c r="AQ400" s="5">
        <f t="shared" ca="1" si="28"/>
        <v>38</v>
      </c>
      <c r="AR400" s="31" t="s">
        <v>143</v>
      </c>
      <c r="AS400" s="31">
        <f t="shared" ca="1" si="29"/>
        <v>537</v>
      </c>
      <c r="AT400" s="5" t="s">
        <v>19</v>
      </c>
      <c r="AU400" s="5" t="s">
        <v>2565</v>
      </c>
      <c r="AV400" s="5" t="s">
        <v>2665</v>
      </c>
      <c r="AW400" s="5" t="s">
        <v>1648</v>
      </c>
      <c r="AX400" s="5" t="s">
        <v>1648</v>
      </c>
      <c r="AY400" s="5"/>
      <c r="AZ400" s="5"/>
      <c r="BA400" s="5"/>
      <c r="BB400" s="5"/>
      <c r="BC400" s="138" t="s">
        <v>1907</v>
      </c>
    </row>
    <row r="401" spans="1:55" ht="15" customHeight="1" x14ac:dyDescent="0.3">
      <c r="A401" s="16">
        <v>284524</v>
      </c>
      <c r="B401" s="5" t="s">
        <v>60</v>
      </c>
      <c r="C401" s="5" t="s">
        <v>236</v>
      </c>
      <c r="D401" s="5" t="s">
        <v>123</v>
      </c>
      <c r="E401" s="5" t="s">
        <v>124</v>
      </c>
      <c r="F401" s="5" t="s">
        <v>42</v>
      </c>
      <c r="G401" s="5" t="s">
        <v>210</v>
      </c>
      <c r="H401" s="5" t="s">
        <v>2976</v>
      </c>
      <c r="I401" s="5" t="s">
        <v>238</v>
      </c>
      <c r="J401" s="5" t="s">
        <v>2983</v>
      </c>
      <c r="K401" s="5"/>
      <c r="L401" s="5">
        <v>8000</v>
      </c>
      <c r="M401" s="5">
        <v>101075099</v>
      </c>
      <c r="N401" s="10" t="s">
        <v>127</v>
      </c>
      <c r="O401" s="19" t="s">
        <v>2970</v>
      </c>
      <c r="P401" s="10">
        <v>45523</v>
      </c>
      <c r="Q401" s="10" t="s">
        <v>137</v>
      </c>
      <c r="R401" s="10"/>
      <c r="S401" s="10"/>
      <c r="T401" s="11"/>
      <c r="U401" s="12"/>
      <c r="V401" s="5" t="s">
        <v>2984</v>
      </c>
      <c r="W401" s="5"/>
      <c r="X401" s="10">
        <v>45509</v>
      </c>
      <c r="Y401" s="5">
        <f t="shared" si="20"/>
        <v>15</v>
      </c>
      <c r="Z401" s="10">
        <v>45530</v>
      </c>
      <c r="AA401" s="5">
        <f t="shared" si="21"/>
        <v>8</v>
      </c>
      <c r="AB401" s="5" t="s">
        <v>2985</v>
      </c>
      <c r="AC401" s="13">
        <v>4965.66</v>
      </c>
      <c r="AD401" s="10">
        <v>45566</v>
      </c>
      <c r="AE401" s="12">
        <f t="shared" si="22"/>
        <v>37</v>
      </c>
      <c r="AF401" s="12"/>
      <c r="AG401" s="14">
        <v>4400580457</v>
      </c>
      <c r="AH401" s="14"/>
      <c r="AI401" s="10">
        <v>45569</v>
      </c>
      <c r="AJ401" s="10">
        <v>45569</v>
      </c>
      <c r="AK401" s="10" t="str">
        <f t="shared" si="24"/>
        <v>EN TIEMPO</v>
      </c>
      <c r="AL401" s="5">
        <f t="shared" si="25"/>
        <v>4</v>
      </c>
      <c r="AM401" s="5" t="s">
        <v>2986</v>
      </c>
      <c r="AN401" s="5" t="s">
        <v>2987</v>
      </c>
      <c r="AO401" s="5" t="s">
        <v>2988</v>
      </c>
      <c r="AP401" s="10">
        <v>45580</v>
      </c>
      <c r="AQ401" s="5">
        <f t="shared" ca="1" si="28"/>
        <v>61</v>
      </c>
      <c r="AR401" s="31" t="s">
        <v>143</v>
      </c>
      <c r="AS401" s="31">
        <f t="shared" ca="1" si="29"/>
        <v>537</v>
      </c>
      <c r="AT401" s="5" t="s">
        <v>20</v>
      </c>
      <c r="AU401" s="5" t="s">
        <v>2989</v>
      </c>
      <c r="AV401" s="5" t="s">
        <v>2955</v>
      </c>
      <c r="AW401" s="5" t="s">
        <v>1648</v>
      </c>
      <c r="AX401" s="5" t="s">
        <v>1648</v>
      </c>
      <c r="AY401" s="5"/>
      <c r="AZ401" s="5"/>
      <c r="BA401" s="5"/>
      <c r="BB401" s="5"/>
      <c r="BC401" s="138" t="s">
        <v>1907</v>
      </c>
    </row>
    <row r="402" spans="1:55" ht="15" customHeight="1" x14ac:dyDescent="0.3">
      <c r="A402" s="41">
        <v>284624</v>
      </c>
      <c r="B402" s="5" t="s">
        <v>60</v>
      </c>
      <c r="C402" s="5" t="s">
        <v>340</v>
      </c>
      <c r="D402" s="5" t="s">
        <v>123</v>
      </c>
      <c r="E402" s="5" t="s">
        <v>189</v>
      </c>
      <c r="F402" s="5" t="s">
        <v>49</v>
      </c>
      <c r="G402" s="5" t="s">
        <v>210</v>
      </c>
      <c r="H402" s="5" t="s">
        <v>2990</v>
      </c>
      <c r="I402" s="5" t="s">
        <v>2991</v>
      </c>
      <c r="J402" s="5" t="s">
        <v>2992</v>
      </c>
      <c r="K402" s="5"/>
      <c r="L402" s="5">
        <v>12000</v>
      </c>
      <c r="M402" s="5">
        <v>101181711</v>
      </c>
      <c r="N402" s="10" t="s">
        <v>127</v>
      </c>
      <c r="O402" s="5" t="s">
        <v>2970</v>
      </c>
      <c r="P402" s="10">
        <v>45524</v>
      </c>
      <c r="Q402" s="10" t="s">
        <v>137</v>
      </c>
      <c r="R402" s="10"/>
      <c r="S402" s="10"/>
      <c r="T402" s="11"/>
      <c r="U402" s="12"/>
      <c r="V402" s="5" t="s">
        <v>2993</v>
      </c>
      <c r="W402" s="5"/>
      <c r="X402" s="10">
        <v>45509</v>
      </c>
      <c r="Y402" s="5">
        <f t="shared" si="20"/>
        <v>16</v>
      </c>
      <c r="Z402" s="10">
        <v>45531</v>
      </c>
      <c r="AA402" s="5">
        <f t="shared" si="21"/>
        <v>8</v>
      </c>
      <c r="AB402" s="5" t="s">
        <v>2994</v>
      </c>
      <c r="AC402" s="13">
        <v>6557.46</v>
      </c>
      <c r="AD402" s="10">
        <v>45560</v>
      </c>
      <c r="AE402" s="12">
        <f t="shared" si="22"/>
        <v>30</v>
      </c>
      <c r="AF402" s="12"/>
      <c r="AG402" s="14">
        <v>4400580466</v>
      </c>
      <c r="AH402" s="14"/>
      <c r="AI402" s="10">
        <v>45561</v>
      </c>
      <c r="AJ402" s="10">
        <v>45561</v>
      </c>
      <c r="AK402" s="10" t="str">
        <f t="shared" si="24"/>
        <v>EN TIEMPO</v>
      </c>
      <c r="AL402" s="5">
        <f t="shared" si="25"/>
        <v>2</v>
      </c>
      <c r="AM402" s="14" t="s">
        <v>2995</v>
      </c>
      <c r="AN402" s="14" t="s">
        <v>2996</v>
      </c>
      <c r="AO402" s="5" t="s">
        <v>2997</v>
      </c>
      <c r="AP402" s="10">
        <v>45562</v>
      </c>
      <c r="AQ402" s="5">
        <f t="shared" ref="AQ402:AQ465" ca="1" si="30">IF(AJ402="",TODAY()-X402+1,AJ402-X402+1)</f>
        <v>53</v>
      </c>
      <c r="AR402" s="31" t="s">
        <v>143</v>
      </c>
      <c r="AS402" s="31">
        <f t="shared" ca="1" si="29"/>
        <v>537</v>
      </c>
      <c r="AT402" s="5" t="s">
        <v>19</v>
      </c>
      <c r="AU402" s="5" t="s">
        <v>67</v>
      </c>
      <c r="AV402" s="5" t="s">
        <v>2391</v>
      </c>
      <c r="AW402" s="5" t="s">
        <v>2998</v>
      </c>
      <c r="AX402" s="5" t="s">
        <v>1648</v>
      </c>
      <c r="AY402" s="5"/>
      <c r="AZ402" s="5"/>
      <c r="BA402" s="5"/>
      <c r="BB402" s="5"/>
      <c r="BC402" s="138" t="s">
        <v>1907</v>
      </c>
    </row>
    <row r="403" spans="1:55" ht="15" customHeight="1" x14ac:dyDescent="0.3">
      <c r="A403" s="16">
        <v>284724</v>
      </c>
      <c r="B403" s="5" t="s">
        <v>60</v>
      </c>
      <c r="C403" s="5" t="s">
        <v>340</v>
      </c>
      <c r="D403" s="5" t="s">
        <v>123</v>
      </c>
      <c r="E403" s="5" t="s">
        <v>189</v>
      </c>
      <c r="F403" s="5" t="s">
        <v>49</v>
      </c>
      <c r="G403" s="5" t="s">
        <v>246</v>
      </c>
      <c r="H403" s="5" t="s">
        <v>2990</v>
      </c>
      <c r="I403" s="5" t="s">
        <v>2991</v>
      </c>
      <c r="J403" s="5" t="s">
        <v>2999</v>
      </c>
      <c r="K403" s="5"/>
      <c r="L403" s="5">
        <v>12000</v>
      </c>
      <c r="M403" s="5">
        <v>101181712</v>
      </c>
      <c r="N403" s="10" t="s">
        <v>127</v>
      </c>
      <c r="O403" s="19" t="s">
        <v>2970</v>
      </c>
      <c r="P403" s="10">
        <v>45524</v>
      </c>
      <c r="Q403" s="10" t="s">
        <v>137</v>
      </c>
      <c r="R403" s="10"/>
      <c r="S403" s="10"/>
      <c r="T403" s="11"/>
      <c r="U403" s="12"/>
      <c r="V403" s="5" t="s">
        <v>3000</v>
      </c>
      <c r="W403" s="5"/>
      <c r="X403" s="10">
        <v>45509</v>
      </c>
      <c r="Y403" s="5">
        <f t="shared" si="20"/>
        <v>16</v>
      </c>
      <c r="Z403" s="10">
        <v>45531</v>
      </c>
      <c r="AA403" s="5">
        <f t="shared" si="21"/>
        <v>8</v>
      </c>
      <c r="AB403" s="5" t="s">
        <v>3001</v>
      </c>
      <c r="AC403" s="13">
        <v>7557.46</v>
      </c>
      <c r="AD403" s="10">
        <v>45560</v>
      </c>
      <c r="AE403" s="12">
        <f t="shared" si="22"/>
        <v>30</v>
      </c>
      <c r="AF403" s="12"/>
      <c r="AG403" s="14">
        <v>4400580467</v>
      </c>
      <c r="AH403" s="14"/>
      <c r="AI403" s="10">
        <v>45552</v>
      </c>
      <c r="AJ403" s="10">
        <v>45569</v>
      </c>
      <c r="AK403" s="10" t="str">
        <f t="shared" si="24"/>
        <v>DEMORA</v>
      </c>
      <c r="AL403" s="5">
        <f t="shared" si="25"/>
        <v>10</v>
      </c>
      <c r="AM403" s="5" t="s">
        <v>3002</v>
      </c>
      <c r="AN403" s="5" t="s">
        <v>3003</v>
      </c>
      <c r="AO403" s="5" t="s">
        <v>3004</v>
      </c>
      <c r="AP403" s="10">
        <v>45580</v>
      </c>
      <c r="AQ403" s="5">
        <f t="shared" ca="1" si="30"/>
        <v>61</v>
      </c>
      <c r="AR403" s="31" t="s">
        <v>143</v>
      </c>
      <c r="AS403" s="31">
        <f t="shared" ca="1" si="29"/>
        <v>537</v>
      </c>
      <c r="AT403" s="5" t="s">
        <v>20</v>
      </c>
      <c r="AU403" s="5" t="s">
        <v>3005</v>
      </c>
      <c r="AV403" s="5" t="s">
        <v>2391</v>
      </c>
      <c r="AW403" s="5" t="s">
        <v>2998</v>
      </c>
      <c r="AX403" s="5" t="s">
        <v>1648</v>
      </c>
      <c r="AY403" s="5"/>
      <c r="AZ403" s="5"/>
      <c r="BA403" s="5"/>
      <c r="BB403" s="5"/>
      <c r="BC403" s="138" t="s">
        <v>1907</v>
      </c>
    </row>
    <row r="404" spans="1:55" ht="15" customHeight="1" x14ac:dyDescent="0.3">
      <c r="A404" s="41">
        <v>284824</v>
      </c>
      <c r="B404" s="5" t="s">
        <v>60</v>
      </c>
      <c r="C404" s="5" t="s">
        <v>144</v>
      </c>
      <c r="D404" s="5" t="s">
        <v>123</v>
      </c>
      <c r="E404" s="5" t="s">
        <v>189</v>
      </c>
      <c r="F404" s="5" t="s">
        <v>1</v>
      </c>
      <c r="G404" s="5" t="s">
        <v>3006</v>
      </c>
      <c r="H404" s="5" t="s">
        <v>1084</v>
      </c>
      <c r="I404" s="5" t="s">
        <v>190</v>
      </c>
      <c r="J404" s="5" t="s">
        <v>3007</v>
      </c>
      <c r="K404" s="5"/>
      <c r="L404" s="5">
        <v>30000</v>
      </c>
      <c r="M404" s="5">
        <v>101058307</v>
      </c>
      <c r="N404" s="10" t="s">
        <v>127</v>
      </c>
      <c r="O404" s="5" t="s">
        <v>2970</v>
      </c>
      <c r="P404" s="10">
        <v>45525</v>
      </c>
      <c r="Q404" s="10" t="s">
        <v>137</v>
      </c>
      <c r="R404" s="10"/>
      <c r="S404" s="10"/>
      <c r="T404" s="11"/>
      <c r="U404" s="12"/>
      <c r="V404" s="5" t="s">
        <v>3008</v>
      </c>
      <c r="W404" s="5"/>
      <c r="X404" s="10">
        <v>45509</v>
      </c>
      <c r="Y404" s="5">
        <f t="shared" si="20"/>
        <v>17</v>
      </c>
      <c r="Z404" s="10">
        <v>45531</v>
      </c>
      <c r="AA404" s="5">
        <f t="shared" si="21"/>
        <v>7</v>
      </c>
      <c r="AB404" s="5" t="s">
        <v>3009</v>
      </c>
      <c r="AC404" s="13">
        <v>5489.15</v>
      </c>
      <c r="AD404" s="10">
        <v>45532</v>
      </c>
      <c r="AE404" s="12">
        <f t="shared" si="22"/>
        <v>2</v>
      </c>
      <c r="AF404" s="12"/>
      <c r="AG404" s="14">
        <v>4400580465</v>
      </c>
      <c r="AH404" s="14"/>
      <c r="AI404" s="10">
        <v>45548</v>
      </c>
      <c r="AJ404" s="10">
        <v>45544</v>
      </c>
      <c r="AK404" s="10" t="str">
        <f t="shared" si="24"/>
        <v>EN TIEMPO</v>
      </c>
      <c r="AL404" s="5">
        <f t="shared" si="25"/>
        <v>13</v>
      </c>
      <c r="AM404" s="5" t="s">
        <v>3010</v>
      </c>
      <c r="AN404" s="5" t="s">
        <v>3011</v>
      </c>
      <c r="AO404" s="5" t="s">
        <v>3012</v>
      </c>
      <c r="AP404" s="10">
        <v>45555</v>
      </c>
      <c r="AQ404" s="5">
        <f t="shared" ca="1" si="30"/>
        <v>36</v>
      </c>
      <c r="AR404" s="5" t="s">
        <v>143</v>
      </c>
      <c r="AS404" s="5">
        <f t="shared" ca="1" si="29"/>
        <v>537</v>
      </c>
      <c r="AT404" s="5" t="s">
        <v>19</v>
      </c>
      <c r="AU404" s="5" t="s">
        <v>67</v>
      </c>
      <c r="AV404" s="5"/>
      <c r="AW404" s="5"/>
      <c r="AX404" s="5"/>
      <c r="AY404" s="5"/>
      <c r="AZ404" s="5"/>
      <c r="BA404" s="5"/>
      <c r="BB404" s="5"/>
      <c r="BC404" s="138" t="s">
        <v>1907</v>
      </c>
    </row>
    <row r="405" spans="1:55" ht="15" customHeight="1" x14ac:dyDescent="0.3">
      <c r="A405" s="41">
        <v>284924</v>
      </c>
      <c r="B405" s="5" t="s">
        <v>60</v>
      </c>
      <c r="C405" s="5" t="s">
        <v>893</v>
      </c>
      <c r="D405" s="5" t="s">
        <v>123</v>
      </c>
      <c r="E405" s="5" t="s">
        <v>124</v>
      </c>
      <c r="F405" s="5" t="s">
        <v>38</v>
      </c>
      <c r="G405" s="5" t="s">
        <v>246</v>
      </c>
      <c r="H405" s="5" t="s">
        <v>550</v>
      </c>
      <c r="I405" s="5" t="s">
        <v>3013</v>
      </c>
      <c r="J405" s="5" t="s">
        <v>3014</v>
      </c>
      <c r="K405" s="5"/>
      <c r="L405" s="5">
        <v>12000</v>
      </c>
      <c r="M405" s="5">
        <v>101171747</v>
      </c>
      <c r="N405" s="10" t="s">
        <v>127</v>
      </c>
      <c r="O405" s="5" t="s">
        <v>2970</v>
      </c>
      <c r="P405" s="10">
        <v>45525</v>
      </c>
      <c r="Q405" s="10" t="s">
        <v>137</v>
      </c>
      <c r="R405" s="10"/>
      <c r="S405" s="10"/>
      <c r="T405" s="11"/>
      <c r="U405" s="12"/>
      <c r="V405" s="5" t="s">
        <v>3015</v>
      </c>
      <c r="W405" s="5"/>
      <c r="X405" s="10">
        <v>45509</v>
      </c>
      <c r="Y405" s="5">
        <f t="shared" si="20"/>
        <v>17</v>
      </c>
      <c r="Z405" s="10">
        <v>45527</v>
      </c>
      <c r="AA405" s="5">
        <f t="shared" si="21"/>
        <v>3</v>
      </c>
      <c r="AB405" s="5" t="s">
        <v>3016</v>
      </c>
      <c r="AC405" s="13">
        <v>10530.9</v>
      </c>
      <c r="AD405" s="10">
        <v>45533</v>
      </c>
      <c r="AE405" s="12">
        <f t="shared" si="22"/>
        <v>7</v>
      </c>
      <c r="AF405" s="12"/>
      <c r="AG405" s="14">
        <v>4400580455</v>
      </c>
      <c r="AH405" s="14"/>
      <c r="AI405" s="10">
        <v>45548</v>
      </c>
      <c r="AJ405" s="10">
        <v>45547</v>
      </c>
      <c r="AK405" s="10" t="str">
        <f t="shared" si="24"/>
        <v>EN TIEMPO</v>
      </c>
      <c r="AL405" s="5">
        <f t="shared" si="25"/>
        <v>15</v>
      </c>
      <c r="AM405" s="5" t="s">
        <v>3017</v>
      </c>
      <c r="AN405" s="5" t="s">
        <v>3018</v>
      </c>
      <c r="AO405" s="5" t="s">
        <v>3019</v>
      </c>
      <c r="AP405" s="10">
        <v>45555</v>
      </c>
      <c r="AQ405" s="5">
        <f t="shared" ca="1" si="30"/>
        <v>39</v>
      </c>
      <c r="AR405" s="31" t="s">
        <v>143</v>
      </c>
      <c r="AS405" s="31">
        <f t="shared" ca="1" si="29"/>
        <v>537</v>
      </c>
      <c r="AT405" s="5" t="s">
        <v>19</v>
      </c>
      <c r="AU405" s="5" t="s">
        <v>2565</v>
      </c>
      <c r="AV405" s="5" t="s">
        <v>2391</v>
      </c>
      <c r="AW405" s="5" t="s">
        <v>1648</v>
      </c>
      <c r="AX405" s="5" t="s">
        <v>1648</v>
      </c>
      <c r="AY405" s="5"/>
      <c r="AZ405" s="5"/>
      <c r="BA405" s="5"/>
      <c r="BB405" s="5"/>
      <c r="BC405" s="138" t="s">
        <v>1907</v>
      </c>
    </row>
    <row r="406" spans="1:55" ht="15" customHeight="1" x14ac:dyDescent="0.3">
      <c r="A406" s="41">
        <v>285024</v>
      </c>
      <c r="B406" s="5" t="s">
        <v>59</v>
      </c>
      <c r="C406" s="5" t="s">
        <v>236</v>
      </c>
      <c r="D406" s="5" t="s">
        <v>123</v>
      </c>
      <c r="E406" s="5" t="s">
        <v>124</v>
      </c>
      <c r="F406" s="5" t="s">
        <v>48</v>
      </c>
      <c r="G406" s="5" t="s">
        <v>246</v>
      </c>
      <c r="H406" s="5" t="s">
        <v>1940</v>
      </c>
      <c r="I406" s="5">
        <v>3672259</v>
      </c>
      <c r="J406" s="5" t="s">
        <v>3020</v>
      </c>
      <c r="K406" s="5">
        <v>7687</v>
      </c>
      <c r="L406" s="5">
        <v>10000</v>
      </c>
      <c r="M406" s="5" t="s">
        <v>3021</v>
      </c>
      <c r="N406" s="10" t="s">
        <v>127</v>
      </c>
      <c r="O406" s="5" t="s">
        <v>3022</v>
      </c>
      <c r="P406" s="10">
        <v>45523</v>
      </c>
      <c r="Q406" s="10" t="s">
        <v>137</v>
      </c>
      <c r="R406" s="10"/>
      <c r="S406" s="10"/>
      <c r="T406" s="11"/>
      <c r="U406" s="12"/>
      <c r="V406" s="5" t="s">
        <v>3023</v>
      </c>
      <c r="W406" s="5"/>
      <c r="X406" s="10">
        <v>45509</v>
      </c>
      <c r="Y406" s="5">
        <f t="shared" si="20"/>
        <v>15</v>
      </c>
      <c r="Z406" s="10">
        <v>45527</v>
      </c>
      <c r="AA406" s="5">
        <f t="shared" si="21"/>
        <v>5</v>
      </c>
      <c r="AB406" s="5" t="s">
        <v>3024</v>
      </c>
      <c r="AC406" s="13">
        <v>6383.88</v>
      </c>
      <c r="AD406" s="10">
        <v>45541</v>
      </c>
      <c r="AE406" s="12">
        <f t="shared" si="22"/>
        <v>15</v>
      </c>
      <c r="AF406" s="12"/>
      <c r="AG406" s="14">
        <v>4500520965</v>
      </c>
      <c r="AH406" s="14"/>
      <c r="AI406" s="10">
        <v>45554</v>
      </c>
      <c r="AJ406" s="10">
        <v>45554</v>
      </c>
      <c r="AK406" s="10" t="str">
        <f t="shared" si="24"/>
        <v>EN TIEMPO</v>
      </c>
      <c r="AL406" s="5">
        <f t="shared" si="25"/>
        <v>14</v>
      </c>
      <c r="AM406" s="5" t="s">
        <v>3025</v>
      </c>
      <c r="AN406" s="5" t="s">
        <v>3026</v>
      </c>
      <c r="AO406" s="5" t="s">
        <v>3027</v>
      </c>
      <c r="AP406" s="10">
        <v>45562</v>
      </c>
      <c r="AQ406" s="5">
        <f t="shared" ca="1" si="30"/>
        <v>46</v>
      </c>
      <c r="AR406" s="31" t="s">
        <v>143</v>
      </c>
      <c r="AS406" s="31">
        <f t="shared" ca="1" si="29"/>
        <v>537</v>
      </c>
      <c r="AT406" s="5" t="s">
        <v>20</v>
      </c>
      <c r="AU406" s="5" t="s">
        <v>3028</v>
      </c>
      <c r="AV406" s="5" t="s">
        <v>3029</v>
      </c>
      <c r="AW406" s="5" t="s">
        <v>1648</v>
      </c>
      <c r="AX406" s="5" t="s">
        <v>1648</v>
      </c>
      <c r="AY406" s="5"/>
      <c r="AZ406" s="5"/>
      <c r="BA406" s="5"/>
      <c r="BB406" s="5"/>
      <c r="BC406" s="138" t="s">
        <v>1907</v>
      </c>
    </row>
    <row r="407" spans="1:55" ht="15" customHeight="1" x14ac:dyDescent="0.3">
      <c r="A407" s="41">
        <v>285124</v>
      </c>
      <c r="B407" s="5" t="s">
        <v>59</v>
      </c>
      <c r="C407" s="5" t="s">
        <v>220</v>
      </c>
      <c r="D407" s="5" t="s">
        <v>123</v>
      </c>
      <c r="E407" s="5" t="s">
        <v>124</v>
      </c>
      <c r="F407" s="5" t="s">
        <v>47</v>
      </c>
      <c r="G407" s="5" t="s">
        <v>246</v>
      </c>
      <c r="H407" s="5" t="s">
        <v>283</v>
      </c>
      <c r="I407" s="5">
        <v>5617470</v>
      </c>
      <c r="J407" s="5" t="s">
        <v>3030</v>
      </c>
      <c r="K407" s="5">
        <v>19565</v>
      </c>
      <c r="L407" s="5">
        <v>18000</v>
      </c>
      <c r="M407" s="5" t="s">
        <v>3031</v>
      </c>
      <c r="N407" s="10" t="s">
        <v>127</v>
      </c>
      <c r="O407" s="5" t="s">
        <v>3022</v>
      </c>
      <c r="P407" s="10">
        <v>45525</v>
      </c>
      <c r="Q407" s="10" t="s">
        <v>137</v>
      </c>
      <c r="R407" s="10"/>
      <c r="S407" s="10"/>
      <c r="T407" s="11"/>
      <c r="U407" s="12"/>
      <c r="V407" s="5" t="s">
        <v>3032</v>
      </c>
      <c r="W407" s="5"/>
      <c r="X407" s="10">
        <v>45509</v>
      </c>
      <c r="Y407" s="5">
        <f t="shared" si="20"/>
        <v>17</v>
      </c>
      <c r="Z407" s="10">
        <v>45527</v>
      </c>
      <c r="AA407" s="5">
        <f t="shared" si="21"/>
        <v>3</v>
      </c>
      <c r="AB407" s="5" t="s">
        <v>3033</v>
      </c>
      <c r="AC407" s="13">
        <v>3771.88</v>
      </c>
      <c r="AD407" s="10">
        <v>45555</v>
      </c>
      <c r="AE407" s="12">
        <f t="shared" si="22"/>
        <v>29</v>
      </c>
      <c r="AF407" s="12"/>
      <c r="AG407" s="14">
        <v>4500519627</v>
      </c>
      <c r="AH407" s="14"/>
      <c r="AI407" s="10">
        <v>45561</v>
      </c>
      <c r="AJ407" s="10">
        <v>45561</v>
      </c>
      <c r="AK407" s="10" t="str">
        <f t="shared" si="24"/>
        <v>EN TIEMPO</v>
      </c>
      <c r="AL407" s="5">
        <f t="shared" si="25"/>
        <v>7</v>
      </c>
      <c r="AM407" s="14" t="s">
        <v>3034</v>
      </c>
      <c r="AN407" s="14" t="s">
        <v>3035</v>
      </c>
      <c r="AO407" s="5" t="s">
        <v>3036</v>
      </c>
      <c r="AP407" s="10">
        <v>45562</v>
      </c>
      <c r="AQ407" s="5">
        <f t="shared" ca="1" si="30"/>
        <v>53</v>
      </c>
      <c r="AR407" s="31" t="s">
        <v>143</v>
      </c>
      <c r="AS407" s="31">
        <f t="shared" ca="1" si="29"/>
        <v>537</v>
      </c>
      <c r="AT407" s="5" t="s">
        <v>19</v>
      </c>
      <c r="AU407" s="5" t="s">
        <v>2565</v>
      </c>
      <c r="AV407" s="5" t="s">
        <v>3037</v>
      </c>
      <c r="AW407" s="5" t="s">
        <v>1648</v>
      </c>
      <c r="AX407" s="5" t="s">
        <v>1648</v>
      </c>
      <c r="AY407" s="5"/>
      <c r="AZ407" s="5"/>
      <c r="BA407" s="5"/>
      <c r="BB407" s="5"/>
      <c r="BC407" s="138" t="s">
        <v>1907</v>
      </c>
    </row>
    <row r="408" spans="1:55" ht="15" customHeight="1" x14ac:dyDescent="0.3">
      <c r="A408" s="16">
        <v>285224</v>
      </c>
      <c r="B408" s="5" t="s">
        <v>59</v>
      </c>
      <c r="C408" s="5" t="s">
        <v>236</v>
      </c>
      <c r="D408" s="5" t="s">
        <v>123</v>
      </c>
      <c r="E408" s="5" t="s">
        <v>124</v>
      </c>
      <c r="F408" s="5" t="s">
        <v>48</v>
      </c>
      <c r="G408" s="5" t="s">
        <v>210</v>
      </c>
      <c r="H408" s="5" t="s">
        <v>1940</v>
      </c>
      <c r="I408" s="5">
        <v>3672258</v>
      </c>
      <c r="J408" s="5" t="s">
        <v>3038</v>
      </c>
      <c r="K408" s="5">
        <v>11071</v>
      </c>
      <c r="L408" s="5">
        <v>10000</v>
      </c>
      <c r="M408" s="5" t="s">
        <v>3039</v>
      </c>
      <c r="N408" s="10" t="s">
        <v>127</v>
      </c>
      <c r="O408" s="5" t="s">
        <v>3022</v>
      </c>
      <c r="P408" s="10">
        <v>45523</v>
      </c>
      <c r="Q408" s="10" t="s">
        <v>137</v>
      </c>
      <c r="R408" s="10"/>
      <c r="S408" s="10"/>
      <c r="T408" s="11"/>
      <c r="U408" s="12"/>
      <c r="V408" s="5" t="s">
        <v>3040</v>
      </c>
      <c r="W408" s="5"/>
      <c r="X408" s="10">
        <v>45509</v>
      </c>
      <c r="Y408" s="5">
        <f t="shared" si="20"/>
        <v>15</v>
      </c>
      <c r="Z408" s="10">
        <v>45531</v>
      </c>
      <c r="AA408" s="5">
        <f t="shared" si="21"/>
        <v>9</v>
      </c>
      <c r="AB408" s="5" t="s">
        <v>3041</v>
      </c>
      <c r="AC408" s="13">
        <v>7887.29</v>
      </c>
      <c r="AD408" s="10">
        <v>45541</v>
      </c>
      <c r="AE408" s="12">
        <f t="shared" si="22"/>
        <v>11</v>
      </c>
      <c r="AF408" s="12"/>
      <c r="AG408" s="14">
        <v>4500519625</v>
      </c>
      <c r="AH408" s="14"/>
      <c r="AI408" s="10">
        <v>45581</v>
      </c>
      <c r="AJ408" s="10">
        <v>45583</v>
      </c>
      <c r="AK408" s="10" t="str">
        <f t="shared" si="24"/>
        <v>DEMORA</v>
      </c>
      <c r="AL408" s="5">
        <f t="shared" si="25"/>
        <v>43</v>
      </c>
      <c r="AM408" s="5" t="s">
        <v>3042</v>
      </c>
      <c r="AN408" s="5" t="s">
        <v>3043</v>
      </c>
      <c r="AO408" s="10">
        <v>45586</v>
      </c>
      <c r="AP408" s="10" t="s">
        <v>3044</v>
      </c>
      <c r="AQ408" s="5">
        <f t="shared" ca="1" si="30"/>
        <v>75</v>
      </c>
      <c r="AR408" s="31" t="s">
        <v>143</v>
      </c>
      <c r="AS408" s="31">
        <f t="shared" ca="1" si="29"/>
        <v>537</v>
      </c>
      <c r="AT408" s="5" t="s">
        <v>20</v>
      </c>
      <c r="AU408" s="5" t="s">
        <v>3045</v>
      </c>
      <c r="AV408" s="5" t="s">
        <v>2955</v>
      </c>
      <c r="AW408" s="5" t="s">
        <v>1648</v>
      </c>
      <c r="AX408" s="5" t="s">
        <v>1648</v>
      </c>
      <c r="AY408" s="5"/>
      <c r="AZ408" s="5"/>
      <c r="BA408" s="5"/>
      <c r="BB408" s="5"/>
      <c r="BC408" s="138" t="s">
        <v>1907</v>
      </c>
    </row>
    <row r="409" spans="1:55" ht="15" customHeight="1" x14ac:dyDescent="0.3">
      <c r="A409" s="16">
        <v>285324</v>
      </c>
      <c r="B409" s="5" t="s">
        <v>59</v>
      </c>
      <c r="C409" s="5" t="s">
        <v>6</v>
      </c>
      <c r="D409" s="5" t="s">
        <v>123</v>
      </c>
      <c r="E409" s="5" t="s">
        <v>124</v>
      </c>
      <c r="F409" s="5">
        <v>24</v>
      </c>
      <c r="G409" s="5" t="s">
        <v>210</v>
      </c>
      <c r="H409" s="5" t="s">
        <v>3046</v>
      </c>
      <c r="I409" s="5">
        <v>4892406</v>
      </c>
      <c r="J409" s="5" t="s">
        <v>3047</v>
      </c>
      <c r="K409" s="5">
        <v>6307</v>
      </c>
      <c r="L409" s="5">
        <v>13000</v>
      </c>
      <c r="M409" s="5" t="s">
        <v>3048</v>
      </c>
      <c r="N409" s="10" t="s">
        <v>127</v>
      </c>
      <c r="O409" s="5" t="s">
        <v>3022</v>
      </c>
      <c r="P409" s="10">
        <v>45523</v>
      </c>
      <c r="Q409" s="10" t="s">
        <v>137</v>
      </c>
      <c r="R409" s="10"/>
      <c r="S409" s="10"/>
      <c r="T409" s="11"/>
      <c r="U409" s="12"/>
      <c r="V409" s="5" t="s">
        <v>3049</v>
      </c>
      <c r="W409" s="5"/>
      <c r="X409" s="10">
        <v>45509</v>
      </c>
      <c r="Y409" s="5">
        <f t="shared" si="20"/>
        <v>15</v>
      </c>
      <c r="Z409" s="10">
        <v>45531</v>
      </c>
      <c r="AA409" s="5">
        <f t="shared" si="21"/>
        <v>9</v>
      </c>
      <c r="AB409" s="5" t="s">
        <v>3050</v>
      </c>
      <c r="AC409" s="13">
        <v>4942.53</v>
      </c>
      <c r="AD409" s="10">
        <v>45555</v>
      </c>
      <c r="AE409" s="12">
        <f t="shared" si="22"/>
        <v>25</v>
      </c>
      <c r="AF409" s="12"/>
      <c r="AG409" s="14">
        <v>4500519626</v>
      </c>
      <c r="AH409" s="14"/>
      <c r="AI409" s="10">
        <v>45590</v>
      </c>
      <c r="AJ409" s="10">
        <v>45583</v>
      </c>
      <c r="AK409" s="10" t="str">
        <f t="shared" si="24"/>
        <v>EN TIEMPO</v>
      </c>
      <c r="AL409" s="5">
        <f t="shared" si="25"/>
        <v>29</v>
      </c>
      <c r="AM409" s="5" t="s">
        <v>3051</v>
      </c>
      <c r="AN409" s="5" t="s">
        <v>3052</v>
      </c>
      <c r="AO409" s="5" t="s">
        <v>3053</v>
      </c>
      <c r="AP409" s="10">
        <v>45590</v>
      </c>
      <c r="AQ409" s="5">
        <f t="shared" ca="1" si="30"/>
        <v>75</v>
      </c>
      <c r="AR409" s="31" t="s">
        <v>143</v>
      </c>
      <c r="AS409" s="31">
        <f t="shared" ca="1" si="29"/>
        <v>537</v>
      </c>
      <c r="AT409" s="5" t="s">
        <v>20</v>
      </c>
      <c r="AU409" s="5" t="s">
        <v>3045</v>
      </c>
      <c r="AV409" s="5" t="s">
        <v>3054</v>
      </c>
      <c r="AW409" s="5" t="s">
        <v>1648</v>
      </c>
      <c r="AX409" s="5" t="s">
        <v>1931</v>
      </c>
      <c r="AY409" s="5"/>
      <c r="AZ409" s="5"/>
      <c r="BA409" s="5"/>
      <c r="BB409" s="5"/>
      <c r="BC409" s="138" t="s">
        <v>1907</v>
      </c>
    </row>
    <row r="410" spans="1:55" ht="15" customHeight="1" x14ac:dyDescent="0.3">
      <c r="A410" s="41">
        <v>285424</v>
      </c>
      <c r="B410" s="5" t="s">
        <v>59</v>
      </c>
      <c r="C410" s="5" t="s">
        <v>6</v>
      </c>
      <c r="D410" s="5" t="s">
        <v>123</v>
      </c>
      <c r="E410" s="5" t="s">
        <v>124</v>
      </c>
      <c r="F410" s="5" t="s">
        <v>39</v>
      </c>
      <c r="G410" s="5" t="s">
        <v>246</v>
      </c>
      <c r="H410" s="5" t="s">
        <v>274</v>
      </c>
      <c r="I410" s="5" t="s">
        <v>3055</v>
      </c>
      <c r="J410" s="5" t="s">
        <v>3056</v>
      </c>
      <c r="K410" s="5">
        <v>25159</v>
      </c>
      <c r="L410" s="5">
        <v>18000</v>
      </c>
      <c r="M410" s="5" t="s">
        <v>3057</v>
      </c>
      <c r="N410" s="10" t="s">
        <v>127</v>
      </c>
      <c r="O410" s="5" t="s">
        <v>3058</v>
      </c>
      <c r="P410" s="10">
        <v>45525</v>
      </c>
      <c r="Q410" s="10" t="s">
        <v>137</v>
      </c>
      <c r="R410" s="10"/>
      <c r="S410" s="10"/>
      <c r="T410" s="11"/>
      <c r="U410" s="12"/>
      <c r="V410" s="5" t="s">
        <v>3059</v>
      </c>
      <c r="W410" s="5"/>
      <c r="X410" s="10">
        <v>45509</v>
      </c>
      <c r="Y410" s="5">
        <f t="shared" si="20"/>
        <v>17</v>
      </c>
      <c r="Z410" s="10">
        <v>45530</v>
      </c>
      <c r="AA410" s="5">
        <f t="shared" si="21"/>
        <v>6</v>
      </c>
      <c r="AB410" s="5" t="s">
        <v>3060</v>
      </c>
      <c r="AC410" s="13">
        <v>7493.98</v>
      </c>
      <c r="AD410" s="10">
        <v>45541</v>
      </c>
      <c r="AE410" s="12">
        <f t="shared" si="22"/>
        <v>12</v>
      </c>
      <c r="AF410" s="12"/>
      <c r="AG410" s="14">
        <v>4500520945</v>
      </c>
      <c r="AH410" s="14"/>
      <c r="AI410" s="10">
        <v>45554</v>
      </c>
      <c r="AJ410" s="10">
        <v>45554</v>
      </c>
      <c r="AK410" s="10" t="str">
        <f t="shared" si="24"/>
        <v>EN TIEMPO</v>
      </c>
      <c r="AL410" s="5">
        <f t="shared" si="25"/>
        <v>14</v>
      </c>
      <c r="AM410" s="5" t="s">
        <v>3061</v>
      </c>
      <c r="AN410" s="5" t="s">
        <v>3062</v>
      </c>
      <c r="AO410" s="5" t="s">
        <v>3063</v>
      </c>
      <c r="AP410" s="10">
        <v>45562</v>
      </c>
      <c r="AQ410" s="5">
        <f t="shared" ca="1" si="30"/>
        <v>46</v>
      </c>
      <c r="AR410" s="31" t="s">
        <v>143</v>
      </c>
      <c r="AS410" s="31">
        <f t="shared" ca="1" si="29"/>
        <v>537</v>
      </c>
      <c r="AT410" s="5" t="s">
        <v>19</v>
      </c>
      <c r="AU410" s="5" t="s">
        <v>1769</v>
      </c>
      <c r="AV410" s="5" t="s">
        <v>3037</v>
      </c>
      <c r="AW410" s="5" t="s">
        <v>1648</v>
      </c>
      <c r="AX410" s="5" t="s">
        <v>1648</v>
      </c>
      <c r="AY410" s="5"/>
      <c r="AZ410" s="5"/>
      <c r="BA410" s="5"/>
      <c r="BB410" s="5"/>
      <c r="BC410" s="138" t="s">
        <v>1907</v>
      </c>
    </row>
    <row r="411" spans="1:55" ht="15.75" customHeight="1" x14ac:dyDescent="0.3">
      <c r="A411" s="16">
        <v>285524</v>
      </c>
      <c r="B411" s="5" t="s">
        <v>59</v>
      </c>
      <c r="C411" s="5" t="s">
        <v>6</v>
      </c>
      <c r="D411" s="5" t="s">
        <v>127</v>
      </c>
      <c r="E411" s="5" t="s">
        <v>189</v>
      </c>
      <c r="F411" s="5" t="s">
        <v>52</v>
      </c>
      <c r="G411" s="5" t="s">
        <v>246</v>
      </c>
      <c r="H411" s="5" t="s">
        <v>3064</v>
      </c>
      <c r="I411" s="5" t="s">
        <v>3065</v>
      </c>
      <c r="J411" s="5" t="s">
        <v>3066</v>
      </c>
      <c r="K411" s="5">
        <v>9701</v>
      </c>
      <c r="L411" s="5">
        <v>16000</v>
      </c>
      <c r="M411" s="5" t="s">
        <v>3067</v>
      </c>
      <c r="N411" s="10" t="s">
        <v>127</v>
      </c>
      <c r="O411" s="5" t="s">
        <v>3058</v>
      </c>
      <c r="P411" s="10">
        <v>45525</v>
      </c>
      <c r="Q411" s="10" t="s">
        <v>137</v>
      </c>
      <c r="R411" s="10"/>
      <c r="S411" s="10"/>
      <c r="T411" s="11"/>
      <c r="U411" s="12"/>
      <c r="V411" s="5" t="s">
        <v>3068</v>
      </c>
      <c r="W411" s="5"/>
      <c r="X411" s="10">
        <v>45509</v>
      </c>
      <c r="Y411" s="5">
        <f t="shared" si="20"/>
        <v>17</v>
      </c>
      <c r="Z411" s="10">
        <v>45527</v>
      </c>
      <c r="AA411" s="5">
        <f t="shared" si="21"/>
        <v>3</v>
      </c>
      <c r="AB411" s="5" t="s">
        <v>3069</v>
      </c>
      <c r="AC411" s="13">
        <v>4235.6000000000004</v>
      </c>
      <c r="AD411" s="10">
        <v>45541</v>
      </c>
      <c r="AE411" s="12">
        <f t="shared" si="22"/>
        <v>15</v>
      </c>
      <c r="AF411" s="12"/>
      <c r="AG411" s="14">
        <v>4500520946</v>
      </c>
      <c r="AH411" s="14"/>
      <c r="AI411" s="10">
        <v>45581</v>
      </c>
      <c r="AJ411" s="10">
        <v>45583</v>
      </c>
      <c r="AK411" s="10" t="str">
        <f t="shared" si="24"/>
        <v>DEMORA</v>
      </c>
      <c r="AL411" s="5">
        <f t="shared" si="25"/>
        <v>43</v>
      </c>
      <c r="AM411" s="5" t="s">
        <v>3070</v>
      </c>
      <c r="AN411" s="5" t="s">
        <v>3071</v>
      </c>
      <c r="AO411" s="10">
        <v>45586</v>
      </c>
      <c r="AP411" s="10" t="s">
        <v>3072</v>
      </c>
      <c r="AQ411" s="5">
        <f t="shared" ca="1" si="30"/>
        <v>75</v>
      </c>
      <c r="AR411" s="31" t="s">
        <v>143</v>
      </c>
      <c r="AS411" s="31">
        <f t="shared" ca="1" si="29"/>
        <v>537</v>
      </c>
      <c r="AT411" s="5" t="s">
        <v>20</v>
      </c>
      <c r="AU411" s="5" t="s">
        <v>3073</v>
      </c>
      <c r="AV411" s="5" t="s">
        <v>3037</v>
      </c>
      <c r="AW411" s="5" t="s">
        <v>1648</v>
      </c>
      <c r="AX411" s="5" t="s">
        <v>1648</v>
      </c>
      <c r="AY411" s="5"/>
      <c r="AZ411" s="5"/>
      <c r="BA411" s="5"/>
      <c r="BB411" s="5"/>
      <c r="BC411" s="138" t="s">
        <v>1907</v>
      </c>
    </row>
    <row r="412" spans="1:55" ht="15.75" customHeight="1" x14ac:dyDescent="0.3">
      <c r="A412" s="41">
        <v>285624</v>
      </c>
      <c r="B412" s="5" t="s">
        <v>59</v>
      </c>
      <c r="C412" s="5" t="s">
        <v>144</v>
      </c>
      <c r="D412" s="5" t="s">
        <v>127</v>
      </c>
      <c r="E412" s="5" t="s">
        <v>189</v>
      </c>
      <c r="F412" s="5" t="s">
        <v>1</v>
      </c>
      <c r="G412" s="5" t="s">
        <v>759</v>
      </c>
      <c r="H412" s="5" t="s">
        <v>293</v>
      </c>
      <c r="I412" s="5" t="s">
        <v>190</v>
      </c>
      <c r="J412" s="5" t="s">
        <v>3074</v>
      </c>
      <c r="K412" s="5">
        <v>7083</v>
      </c>
      <c r="L412" s="5">
        <v>25000</v>
      </c>
      <c r="M412" s="5" t="s">
        <v>3075</v>
      </c>
      <c r="N412" s="10" t="s">
        <v>127</v>
      </c>
      <c r="O412" s="5" t="s">
        <v>3076</v>
      </c>
      <c r="P412" s="10">
        <v>45525</v>
      </c>
      <c r="Q412" s="10" t="s">
        <v>137</v>
      </c>
      <c r="R412" s="10"/>
      <c r="S412" s="10"/>
      <c r="T412" s="11"/>
      <c r="U412" s="12"/>
      <c r="V412" s="5" t="s">
        <v>3077</v>
      </c>
      <c r="W412" s="5"/>
      <c r="X412" s="10">
        <v>45509</v>
      </c>
      <c r="Y412" s="5">
        <f t="shared" si="20"/>
        <v>17</v>
      </c>
      <c r="Z412" s="10">
        <v>45531</v>
      </c>
      <c r="AA412" s="5">
        <f t="shared" si="21"/>
        <v>7</v>
      </c>
      <c r="AB412" s="5" t="s">
        <v>3078</v>
      </c>
      <c r="AC412" s="13">
        <v>6629.72</v>
      </c>
      <c r="AD412" s="10">
        <v>45541</v>
      </c>
      <c r="AE412" s="12">
        <f t="shared" si="22"/>
        <v>11</v>
      </c>
      <c r="AF412" s="12"/>
      <c r="AG412" s="14">
        <v>4500519605</v>
      </c>
      <c r="AH412" s="14"/>
      <c r="AI412" s="10">
        <v>45544</v>
      </c>
      <c r="AJ412" s="10">
        <v>45544</v>
      </c>
      <c r="AK412" s="10" t="str">
        <f t="shared" si="24"/>
        <v>EN TIEMPO</v>
      </c>
      <c r="AL412" s="5">
        <f t="shared" si="25"/>
        <v>4</v>
      </c>
      <c r="AM412" s="5" t="s">
        <v>3079</v>
      </c>
      <c r="AN412" s="5" t="s">
        <v>3080</v>
      </c>
      <c r="AO412" s="5" t="s">
        <v>3081</v>
      </c>
      <c r="AP412" s="10">
        <v>45555</v>
      </c>
      <c r="AQ412" s="5">
        <f t="shared" ca="1" si="30"/>
        <v>36</v>
      </c>
      <c r="AR412" s="5" t="s">
        <v>143</v>
      </c>
      <c r="AS412" s="5">
        <f t="shared" ca="1" si="29"/>
        <v>537</v>
      </c>
      <c r="AT412" s="5" t="s">
        <v>19</v>
      </c>
      <c r="AU412" s="5" t="s">
        <v>67</v>
      </c>
      <c r="AV412" s="5"/>
      <c r="AW412" s="5"/>
      <c r="AX412" s="5"/>
      <c r="AY412" s="5"/>
      <c r="AZ412" s="5"/>
      <c r="BA412" s="5"/>
      <c r="BB412" s="5"/>
      <c r="BC412" s="138" t="s">
        <v>1907</v>
      </c>
    </row>
    <row r="413" spans="1:55" ht="15.75" customHeight="1" x14ac:dyDescent="0.3">
      <c r="A413" s="16">
        <v>285724</v>
      </c>
      <c r="B413" s="17" t="s">
        <v>59</v>
      </c>
      <c r="C413" s="17" t="s">
        <v>516</v>
      </c>
      <c r="D413" s="17" t="s">
        <v>123</v>
      </c>
      <c r="E413" s="17" t="s">
        <v>124</v>
      </c>
      <c r="F413" s="5" t="s">
        <v>46</v>
      </c>
      <c r="G413" s="5" t="s">
        <v>210</v>
      </c>
      <c r="H413" s="5" t="s">
        <v>1161</v>
      </c>
      <c r="I413" s="5">
        <v>5695376</v>
      </c>
      <c r="J413" s="5" t="s">
        <v>3082</v>
      </c>
      <c r="K413" s="5">
        <v>11569</v>
      </c>
      <c r="L413" s="5">
        <v>10000</v>
      </c>
      <c r="M413" s="5" t="s">
        <v>3083</v>
      </c>
      <c r="N413" s="10" t="s">
        <v>127</v>
      </c>
      <c r="O413" s="5" t="s">
        <v>3076</v>
      </c>
      <c r="P413" s="10">
        <v>45525</v>
      </c>
      <c r="Q413" s="10" t="s">
        <v>137</v>
      </c>
      <c r="R413" s="10"/>
      <c r="S413" s="10"/>
      <c r="T413" s="11"/>
      <c r="U413" s="12"/>
      <c r="V413" s="5" t="s">
        <v>3084</v>
      </c>
      <c r="W413" s="5"/>
      <c r="X413" s="10">
        <v>45509</v>
      </c>
      <c r="Y413" s="5">
        <f t="shared" si="20"/>
        <v>17</v>
      </c>
      <c r="Z413" s="10">
        <v>45533</v>
      </c>
      <c r="AA413" s="5">
        <f t="shared" si="21"/>
        <v>9</v>
      </c>
      <c r="AB413" s="5" t="s">
        <v>3085</v>
      </c>
      <c r="AC413" s="13">
        <v>20794.53</v>
      </c>
      <c r="AD413" s="10">
        <v>45555</v>
      </c>
      <c r="AE413" s="12">
        <f t="shared" si="22"/>
        <v>23</v>
      </c>
      <c r="AF413" s="12"/>
      <c r="AG413" s="14">
        <v>4500520964</v>
      </c>
      <c r="AH413" s="14" t="s">
        <v>833</v>
      </c>
      <c r="AI413" s="10">
        <v>45618</v>
      </c>
      <c r="AJ413" s="10">
        <v>45619</v>
      </c>
      <c r="AK413" s="10" t="str">
        <f t="shared" si="24"/>
        <v>DEMORA</v>
      </c>
      <c r="AL413" s="15">
        <f t="shared" si="25"/>
        <v>65</v>
      </c>
      <c r="AM413" s="5" t="s">
        <v>3086</v>
      </c>
      <c r="AN413" s="5" t="s">
        <v>3087</v>
      </c>
      <c r="AO413" s="5" t="s">
        <v>3088</v>
      </c>
      <c r="AP413" s="10">
        <v>45624</v>
      </c>
      <c r="AQ413" s="5">
        <f t="shared" ca="1" si="30"/>
        <v>111</v>
      </c>
      <c r="AR413" s="31" t="s">
        <v>143</v>
      </c>
      <c r="AS413" s="31">
        <f t="shared" ca="1" si="29"/>
        <v>537</v>
      </c>
      <c r="AT413" s="5" t="s">
        <v>20</v>
      </c>
      <c r="AU413" s="5" t="s">
        <v>3089</v>
      </c>
      <c r="AV413" s="5" t="s">
        <v>2391</v>
      </c>
      <c r="AW413" s="5" t="s">
        <v>1648</v>
      </c>
      <c r="AX413" s="5" t="s">
        <v>1648</v>
      </c>
      <c r="AY413" s="5"/>
      <c r="AZ413" s="5"/>
      <c r="BA413" s="5"/>
      <c r="BB413" s="5"/>
      <c r="BC413" s="138" t="s">
        <v>1907</v>
      </c>
    </row>
    <row r="414" spans="1:55" ht="15.75" customHeight="1" x14ac:dyDescent="0.3">
      <c r="A414" s="41">
        <v>285824</v>
      </c>
      <c r="B414" s="5" t="s">
        <v>59</v>
      </c>
      <c r="C414" s="5" t="s">
        <v>893</v>
      </c>
      <c r="D414" s="5" t="s">
        <v>123</v>
      </c>
      <c r="E414" s="5" t="s">
        <v>124</v>
      </c>
      <c r="F414" s="5" t="s">
        <v>499</v>
      </c>
      <c r="G414" s="5" t="s">
        <v>246</v>
      </c>
      <c r="H414" s="5" t="s">
        <v>1792</v>
      </c>
      <c r="I414" s="5">
        <v>4707141</v>
      </c>
      <c r="J414" s="5" t="s">
        <v>3090</v>
      </c>
      <c r="K414" s="5">
        <v>12542</v>
      </c>
      <c r="L414" s="5">
        <v>10000</v>
      </c>
      <c r="M414" s="5" t="s">
        <v>3091</v>
      </c>
      <c r="N414" s="10" t="s">
        <v>127</v>
      </c>
      <c r="O414" s="5" t="s">
        <v>3076</v>
      </c>
      <c r="P414" s="10">
        <v>45525</v>
      </c>
      <c r="Q414" s="10" t="s">
        <v>137</v>
      </c>
      <c r="R414" s="10"/>
      <c r="S414" s="10"/>
      <c r="T414" s="11"/>
      <c r="U414" s="12"/>
      <c r="V414" s="5" t="s">
        <v>3092</v>
      </c>
      <c r="W414" s="5"/>
      <c r="X414" s="10">
        <v>45509</v>
      </c>
      <c r="Y414" s="5">
        <f t="shared" si="20"/>
        <v>17</v>
      </c>
      <c r="Z414" s="10">
        <v>45527</v>
      </c>
      <c r="AA414" s="5">
        <f t="shared" si="21"/>
        <v>3</v>
      </c>
      <c r="AB414" s="5" t="s">
        <v>3093</v>
      </c>
      <c r="AC414" s="13">
        <v>7396.11</v>
      </c>
      <c r="AD414" s="10">
        <v>45541</v>
      </c>
      <c r="AE414" s="12">
        <f t="shared" si="22"/>
        <v>15</v>
      </c>
      <c r="AF414" s="12"/>
      <c r="AG414" s="14">
        <v>4500520966</v>
      </c>
      <c r="AH414" s="14"/>
      <c r="AI414" s="10">
        <v>45555</v>
      </c>
      <c r="AJ414" s="10">
        <v>45555</v>
      </c>
      <c r="AK414" s="10" t="str">
        <f t="shared" si="24"/>
        <v>EN TIEMPO</v>
      </c>
      <c r="AL414" s="5">
        <f t="shared" si="25"/>
        <v>15</v>
      </c>
      <c r="AM414" s="5" t="s">
        <v>3094</v>
      </c>
      <c r="AN414" s="5" t="s">
        <v>3095</v>
      </c>
      <c r="AO414" s="5" t="s">
        <v>3096</v>
      </c>
      <c r="AP414" s="10">
        <v>45562</v>
      </c>
      <c r="AQ414" s="5">
        <f t="shared" ca="1" si="30"/>
        <v>47</v>
      </c>
      <c r="AR414" s="31" t="s">
        <v>143</v>
      </c>
      <c r="AS414" s="31">
        <f t="shared" ca="1" si="29"/>
        <v>537</v>
      </c>
      <c r="AT414" s="5" t="s">
        <v>19</v>
      </c>
      <c r="AU414" s="5" t="s">
        <v>1769</v>
      </c>
      <c r="AV414" s="5" t="s">
        <v>2391</v>
      </c>
      <c r="AW414" s="5" t="s">
        <v>1648</v>
      </c>
      <c r="AX414" s="5" t="s">
        <v>1648</v>
      </c>
      <c r="AY414" s="5"/>
      <c r="AZ414" s="5"/>
      <c r="BA414" s="5"/>
      <c r="BB414" s="5"/>
      <c r="BC414" s="138" t="s">
        <v>1907</v>
      </c>
    </row>
    <row r="415" spans="1:55" ht="15.75" customHeight="1" x14ac:dyDescent="0.3">
      <c r="A415" s="41">
        <v>285924</v>
      </c>
      <c r="B415" s="5" t="s">
        <v>60</v>
      </c>
      <c r="C415" s="5" t="s">
        <v>3097</v>
      </c>
      <c r="D415" s="5" t="s">
        <v>123</v>
      </c>
      <c r="E415" s="5" t="s">
        <v>3098</v>
      </c>
      <c r="F415" s="5" t="s">
        <v>3099</v>
      </c>
      <c r="G415" s="5" t="s">
        <v>125</v>
      </c>
      <c r="H415" s="5" t="s">
        <v>125</v>
      </c>
      <c r="I415" s="5" t="s">
        <v>125</v>
      </c>
      <c r="J415" s="5" t="s">
        <v>125</v>
      </c>
      <c r="K415" s="5" t="s">
        <v>125</v>
      </c>
      <c r="L415" s="5" t="s">
        <v>125</v>
      </c>
      <c r="M415" s="5" t="s">
        <v>125</v>
      </c>
      <c r="N415" s="10" t="s">
        <v>127</v>
      </c>
      <c r="O415" s="5"/>
      <c r="P415" s="10">
        <v>45512</v>
      </c>
      <c r="Q415" s="10" t="s">
        <v>2502</v>
      </c>
      <c r="R415" s="10"/>
      <c r="S415" s="10"/>
      <c r="T415" s="11"/>
      <c r="U415" s="12"/>
      <c r="V415" s="5" t="s">
        <v>3100</v>
      </c>
      <c r="W415" s="5"/>
      <c r="X415" s="10">
        <v>45512</v>
      </c>
      <c r="Y415" s="5">
        <f t="shared" si="20"/>
        <v>1</v>
      </c>
      <c r="Z415" s="10">
        <v>45523</v>
      </c>
      <c r="AA415" s="5">
        <f t="shared" si="21"/>
        <v>12</v>
      </c>
      <c r="AB415" s="5" t="s">
        <v>3101</v>
      </c>
      <c r="AC415" s="13">
        <v>8330</v>
      </c>
      <c r="AD415" s="10">
        <v>45611</v>
      </c>
      <c r="AE415" s="12">
        <f t="shared" si="22"/>
        <v>89</v>
      </c>
      <c r="AF415" s="12"/>
      <c r="AG415" s="5">
        <v>4400597734</v>
      </c>
      <c r="AH415" s="5" t="s">
        <v>3102</v>
      </c>
      <c r="AI415" s="10">
        <v>45538</v>
      </c>
      <c r="AJ415" s="10">
        <v>45538</v>
      </c>
      <c r="AK415" s="10" t="str">
        <f t="shared" si="24"/>
        <v>EN TIEMPO</v>
      </c>
      <c r="AL415" s="5">
        <f t="shared" si="25"/>
        <v>-72</v>
      </c>
      <c r="AM415" s="5" t="s">
        <v>3100</v>
      </c>
      <c r="AN415" s="5" t="s">
        <v>3103</v>
      </c>
      <c r="AO415" s="5" t="s">
        <v>3104</v>
      </c>
      <c r="AP415" s="10">
        <v>45667</v>
      </c>
      <c r="AQ415" s="5">
        <f t="shared" ca="1" si="30"/>
        <v>27</v>
      </c>
      <c r="AR415" s="5" t="s">
        <v>143</v>
      </c>
      <c r="AS415" s="5">
        <f t="shared" ca="1" si="29"/>
        <v>534</v>
      </c>
      <c r="AT415" s="5" t="s">
        <v>20</v>
      </c>
      <c r="AU415" s="5" t="s">
        <v>67</v>
      </c>
      <c r="AV415" s="5" t="s">
        <v>2153</v>
      </c>
      <c r="AW415" s="5" t="s">
        <v>1931</v>
      </c>
      <c r="AX415" s="5" t="s">
        <v>1648</v>
      </c>
      <c r="AY415" s="5"/>
      <c r="AZ415" s="5"/>
      <c r="BA415" s="5"/>
      <c r="BB415" s="5" t="s">
        <v>2850</v>
      </c>
      <c r="BC415" s="138" t="s">
        <v>1907</v>
      </c>
    </row>
    <row r="416" spans="1:55" ht="15.75" customHeight="1" x14ac:dyDescent="0.3">
      <c r="A416" s="16">
        <v>286024</v>
      </c>
      <c r="B416" s="5" t="s">
        <v>59</v>
      </c>
      <c r="C416" s="5" t="s">
        <v>6</v>
      </c>
      <c r="D416" s="5" t="s">
        <v>123</v>
      </c>
      <c r="E416" s="5" t="s">
        <v>189</v>
      </c>
      <c r="F416" s="5" t="s">
        <v>1</v>
      </c>
      <c r="G416" s="5" t="s">
        <v>210</v>
      </c>
      <c r="H416" s="5" t="s">
        <v>1034</v>
      </c>
      <c r="I416" s="5" t="s">
        <v>311</v>
      </c>
      <c r="J416" s="5" t="s">
        <v>3105</v>
      </c>
      <c r="K416" s="5"/>
      <c r="L416" s="5">
        <v>16000</v>
      </c>
      <c r="M416" s="5" t="s">
        <v>3106</v>
      </c>
      <c r="N416" s="10" t="s">
        <v>127</v>
      </c>
      <c r="O416" s="5" t="s">
        <v>3107</v>
      </c>
      <c r="P416" s="10">
        <v>45524</v>
      </c>
      <c r="Q416" s="10" t="s">
        <v>137</v>
      </c>
      <c r="R416" s="10"/>
      <c r="S416" s="10"/>
      <c r="T416" s="11"/>
      <c r="U416" s="12"/>
      <c r="V416" s="5" t="s">
        <v>3108</v>
      </c>
      <c r="W416" s="5"/>
      <c r="X416" s="10">
        <v>45518</v>
      </c>
      <c r="Y416" s="5">
        <f t="shared" si="20"/>
        <v>7</v>
      </c>
      <c r="Z416" s="10">
        <v>45530</v>
      </c>
      <c r="AA416" s="5">
        <f t="shared" si="21"/>
        <v>7</v>
      </c>
      <c r="AB416" s="5" t="s">
        <v>3109</v>
      </c>
      <c r="AC416" s="13">
        <v>5212.28</v>
      </c>
      <c r="AD416" s="10">
        <v>45541</v>
      </c>
      <c r="AE416" s="12">
        <f t="shared" si="22"/>
        <v>12</v>
      </c>
      <c r="AF416" s="12"/>
      <c r="AG416" s="14">
        <v>4500522025</v>
      </c>
      <c r="AH416" s="14"/>
      <c r="AI416" s="10">
        <v>45586</v>
      </c>
      <c r="AJ416" s="10">
        <v>45583</v>
      </c>
      <c r="AK416" s="10" t="str">
        <f t="shared" si="24"/>
        <v>EN TIEMPO</v>
      </c>
      <c r="AL416" s="5">
        <f t="shared" si="25"/>
        <v>43</v>
      </c>
      <c r="AM416" s="5" t="s">
        <v>3110</v>
      </c>
      <c r="AN416" s="5" t="s">
        <v>3111</v>
      </c>
      <c r="AO416" s="5" t="s">
        <v>3112</v>
      </c>
      <c r="AP416" s="10">
        <v>45590</v>
      </c>
      <c r="AQ416" s="5">
        <f t="shared" ca="1" si="30"/>
        <v>66</v>
      </c>
      <c r="AR416" s="31" t="s">
        <v>143</v>
      </c>
      <c r="AS416" s="31">
        <f t="shared" ca="1" si="29"/>
        <v>528</v>
      </c>
      <c r="AT416" s="5" t="s">
        <v>20</v>
      </c>
      <c r="AU416" s="5" t="s">
        <v>2565</v>
      </c>
      <c r="AV416" s="5" t="s">
        <v>3113</v>
      </c>
      <c r="AW416" s="5" t="s">
        <v>1648</v>
      </c>
      <c r="AX416" s="5" t="s">
        <v>1931</v>
      </c>
      <c r="AY416" s="5"/>
      <c r="AZ416" s="5"/>
      <c r="BA416" s="5"/>
      <c r="BB416" s="5"/>
      <c r="BC416" s="138" t="s">
        <v>1907</v>
      </c>
    </row>
    <row r="417" spans="1:55" ht="15.75" customHeight="1" x14ac:dyDescent="0.3">
      <c r="A417" s="137">
        <v>286124</v>
      </c>
      <c r="B417" s="5" t="s">
        <v>62</v>
      </c>
      <c r="C417" s="5" t="s">
        <v>3114</v>
      </c>
      <c r="D417" s="5" t="s">
        <v>127</v>
      </c>
      <c r="E417" s="5" t="s">
        <v>51</v>
      </c>
      <c r="F417" s="5">
        <v>1153</v>
      </c>
      <c r="G417" s="5"/>
      <c r="H417" s="5">
        <v>1153</v>
      </c>
      <c r="I417" s="5"/>
      <c r="J417" s="5"/>
      <c r="K417" s="5"/>
      <c r="L417" s="5">
        <v>15306</v>
      </c>
      <c r="M417" s="5" t="s">
        <v>3115</v>
      </c>
      <c r="N417" s="10" t="s">
        <v>127</v>
      </c>
      <c r="O417" s="5" t="s">
        <v>3116</v>
      </c>
      <c r="P417" s="10"/>
      <c r="Q417" s="10"/>
      <c r="R417" s="10"/>
      <c r="S417" s="10"/>
      <c r="T417" s="11"/>
      <c r="U417" s="12"/>
      <c r="V417" s="5"/>
      <c r="W417" s="5"/>
      <c r="X417" s="10">
        <v>45518</v>
      </c>
      <c r="Y417" s="5" t="str">
        <f t="shared" si="20"/>
        <v>POR EVALUAR</v>
      </c>
      <c r="Z417" s="10"/>
      <c r="AA417" s="5" t="str">
        <f t="shared" si="21"/>
        <v>POR COTIZAR</v>
      </c>
      <c r="AB417" s="5"/>
      <c r="AC417" s="13"/>
      <c r="AD417" s="10"/>
      <c r="AE417" s="12" t="str">
        <f t="shared" si="22"/>
        <v/>
      </c>
      <c r="AF417" s="12"/>
      <c r="AG417" s="5"/>
      <c r="AH417" s="5"/>
      <c r="AI417" s="10">
        <v>45520</v>
      </c>
      <c r="AJ417" s="10">
        <v>45520</v>
      </c>
      <c r="AK417" s="10" t="str">
        <f t="shared" si="24"/>
        <v>EN TIEMPO</v>
      </c>
      <c r="AL417" s="5">
        <f t="shared" si="25"/>
        <v>45521</v>
      </c>
      <c r="AM417" s="5"/>
      <c r="AN417" s="5" t="s">
        <v>3117</v>
      </c>
      <c r="AO417" s="5"/>
      <c r="AP417" s="10"/>
      <c r="AQ417" s="5">
        <f t="shared" ca="1" si="30"/>
        <v>3</v>
      </c>
      <c r="AR417" s="5" t="s">
        <v>892</v>
      </c>
      <c r="AS417" s="5">
        <f t="shared" ca="1" si="29"/>
        <v>528</v>
      </c>
      <c r="AT417" s="5"/>
      <c r="AU417" s="5"/>
      <c r="AV417" s="5"/>
      <c r="AW417" s="5"/>
      <c r="AX417" s="5"/>
      <c r="AY417" s="5"/>
      <c r="AZ417" s="5"/>
      <c r="BA417" s="5"/>
      <c r="BB417" s="5" t="s">
        <v>2850</v>
      </c>
      <c r="BC417" s="138" t="s">
        <v>1907</v>
      </c>
    </row>
    <row r="418" spans="1:55" ht="15.75" customHeight="1" x14ac:dyDescent="0.3">
      <c r="A418" s="137">
        <v>286224</v>
      </c>
      <c r="B418" s="5" t="s">
        <v>62</v>
      </c>
      <c r="C418" s="5" t="s">
        <v>3114</v>
      </c>
      <c r="D418" s="5" t="s">
        <v>127</v>
      </c>
      <c r="E418" s="5" t="s">
        <v>51</v>
      </c>
      <c r="F418" s="5">
        <v>1153</v>
      </c>
      <c r="G418" s="5"/>
      <c r="H418" s="5">
        <v>1153</v>
      </c>
      <c r="I418" s="5"/>
      <c r="J418" s="5"/>
      <c r="K418" s="5"/>
      <c r="L418" s="5">
        <v>15306</v>
      </c>
      <c r="M418" s="5" t="s">
        <v>3115</v>
      </c>
      <c r="N418" s="10" t="s">
        <v>127</v>
      </c>
      <c r="O418" s="5" t="s">
        <v>3116</v>
      </c>
      <c r="P418" s="10"/>
      <c r="Q418" s="10"/>
      <c r="R418" s="10"/>
      <c r="S418" s="10"/>
      <c r="T418" s="11"/>
      <c r="U418" s="12"/>
      <c r="V418" s="5"/>
      <c r="W418" s="5"/>
      <c r="X418" s="10">
        <v>45518</v>
      </c>
      <c r="Y418" s="5" t="str">
        <f t="shared" si="20"/>
        <v>POR EVALUAR</v>
      </c>
      <c r="Z418" s="10"/>
      <c r="AA418" s="5" t="str">
        <f t="shared" si="21"/>
        <v>POR COTIZAR</v>
      </c>
      <c r="AB418" s="5"/>
      <c r="AC418" s="13"/>
      <c r="AD418" s="10"/>
      <c r="AE418" s="12" t="str">
        <f t="shared" si="22"/>
        <v/>
      </c>
      <c r="AF418" s="12"/>
      <c r="AG418" s="5"/>
      <c r="AH418" s="5"/>
      <c r="AI418" s="10">
        <v>45520</v>
      </c>
      <c r="AJ418" s="10">
        <v>45520</v>
      </c>
      <c r="AK418" s="10" t="str">
        <f t="shared" si="24"/>
        <v>EN TIEMPO</v>
      </c>
      <c r="AL418" s="5">
        <f t="shared" si="25"/>
        <v>45521</v>
      </c>
      <c r="AM418" s="5"/>
      <c r="AN418" s="5" t="s">
        <v>3117</v>
      </c>
      <c r="AO418" s="5"/>
      <c r="AP418" s="10"/>
      <c r="AQ418" s="5">
        <f t="shared" ca="1" si="30"/>
        <v>3</v>
      </c>
      <c r="AR418" s="5" t="s">
        <v>892</v>
      </c>
      <c r="AS418" s="5">
        <f t="shared" ca="1" si="29"/>
        <v>528</v>
      </c>
      <c r="AT418" s="5"/>
      <c r="AU418" s="5"/>
      <c r="AV418" s="5"/>
      <c r="AW418" s="5"/>
      <c r="AX418" s="5"/>
      <c r="AY418" s="5"/>
      <c r="AZ418" s="5"/>
      <c r="BA418" s="5"/>
      <c r="BB418" s="5" t="s">
        <v>2850</v>
      </c>
      <c r="BC418" s="138" t="s">
        <v>1907</v>
      </c>
    </row>
    <row r="419" spans="1:55" ht="15.75" customHeight="1" x14ac:dyDescent="0.3">
      <c r="A419" s="41">
        <v>286324</v>
      </c>
      <c r="B419" s="5" t="s">
        <v>60</v>
      </c>
      <c r="C419" s="5" t="s">
        <v>144</v>
      </c>
      <c r="D419" s="5" t="s">
        <v>127</v>
      </c>
      <c r="E419" s="5" t="s">
        <v>189</v>
      </c>
      <c r="F419" s="5" t="s">
        <v>1</v>
      </c>
      <c r="G419" s="5" t="s">
        <v>3006</v>
      </c>
      <c r="H419" s="5" t="s">
        <v>3118</v>
      </c>
      <c r="I419" s="5" t="s">
        <v>190</v>
      </c>
      <c r="J419" s="5" t="s">
        <v>3119</v>
      </c>
      <c r="K419" s="5"/>
      <c r="L419" s="5">
        <v>30000</v>
      </c>
      <c r="M419" s="5">
        <v>101184135</v>
      </c>
      <c r="N419" s="10" t="s">
        <v>127</v>
      </c>
      <c r="O419" s="5" t="s">
        <v>3120</v>
      </c>
      <c r="P419" s="10">
        <v>45525</v>
      </c>
      <c r="Q419" s="10" t="s">
        <v>137</v>
      </c>
      <c r="R419" s="10"/>
      <c r="S419" s="10"/>
      <c r="T419" s="11"/>
      <c r="U419" s="12"/>
      <c r="V419" s="5" t="s">
        <v>3121</v>
      </c>
      <c r="W419" s="5"/>
      <c r="X419" s="10">
        <v>45520</v>
      </c>
      <c r="Y419" s="5">
        <f t="shared" si="20"/>
        <v>6</v>
      </c>
      <c r="Z419" s="10">
        <v>45530</v>
      </c>
      <c r="AA419" s="5">
        <f t="shared" si="21"/>
        <v>6</v>
      </c>
      <c r="AB419" s="5" t="s">
        <v>3122</v>
      </c>
      <c r="AC419" s="13">
        <v>6115.57</v>
      </c>
      <c r="AD419" s="10">
        <v>45533</v>
      </c>
      <c r="AE419" s="12">
        <f t="shared" si="22"/>
        <v>4</v>
      </c>
      <c r="AF419" s="12"/>
      <c r="AG419" s="14">
        <v>4400581573</v>
      </c>
      <c r="AH419" s="14"/>
      <c r="AI419" s="10">
        <v>45541</v>
      </c>
      <c r="AJ419" s="10">
        <v>45540</v>
      </c>
      <c r="AK419" s="10" t="str">
        <f t="shared" si="24"/>
        <v>EN TIEMPO</v>
      </c>
      <c r="AL419" s="5">
        <f t="shared" si="25"/>
        <v>8</v>
      </c>
      <c r="AM419" s="5" t="s">
        <v>3123</v>
      </c>
      <c r="AN419" s="5" t="s">
        <v>3124</v>
      </c>
      <c r="AO419" s="5" t="s">
        <v>3125</v>
      </c>
      <c r="AP419" s="10">
        <v>45546</v>
      </c>
      <c r="AQ419" s="5">
        <f t="shared" ca="1" si="30"/>
        <v>21</v>
      </c>
      <c r="AR419" s="5" t="s">
        <v>143</v>
      </c>
      <c r="AS419" s="5">
        <f t="shared" ca="1" si="29"/>
        <v>526</v>
      </c>
      <c r="AT419" s="5" t="s">
        <v>19</v>
      </c>
      <c r="AU419" s="5" t="s">
        <v>1648</v>
      </c>
      <c r="AV419" s="5"/>
      <c r="AW419" s="5"/>
      <c r="AX419" s="5"/>
      <c r="AY419" s="5"/>
      <c r="AZ419" s="5"/>
      <c r="BA419" s="5"/>
      <c r="BB419" s="5"/>
      <c r="BC419" s="138" t="s">
        <v>1907</v>
      </c>
    </row>
    <row r="420" spans="1:55" ht="15.75" customHeight="1" x14ac:dyDescent="0.3">
      <c r="A420" s="41">
        <v>286424</v>
      </c>
      <c r="B420" s="5" t="s">
        <v>60</v>
      </c>
      <c r="C420" s="5" t="s">
        <v>327</v>
      </c>
      <c r="D420" s="5" t="s">
        <v>127</v>
      </c>
      <c r="E420" s="5" t="s">
        <v>124</v>
      </c>
      <c r="F420" s="5">
        <v>24</v>
      </c>
      <c r="G420" s="5" t="s">
        <v>246</v>
      </c>
      <c r="H420" s="5" t="s">
        <v>2017</v>
      </c>
      <c r="I420" s="5" t="s">
        <v>328</v>
      </c>
      <c r="J420" s="5" t="s">
        <v>3126</v>
      </c>
      <c r="K420" s="5"/>
      <c r="L420" s="5">
        <v>12000</v>
      </c>
      <c r="M420" s="5">
        <v>101183427</v>
      </c>
      <c r="N420" s="10" t="s">
        <v>127</v>
      </c>
      <c r="O420" s="5" t="s">
        <v>3120</v>
      </c>
      <c r="P420" s="10">
        <v>45524</v>
      </c>
      <c r="Q420" s="10" t="s">
        <v>137</v>
      </c>
      <c r="R420" s="10"/>
      <c r="S420" s="10"/>
      <c r="T420" s="11"/>
      <c r="U420" s="12"/>
      <c r="V420" s="5" t="s">
        <v>3127</v>
      </c>
      <c r="W420" s="5"/>
      <c r="X420" s="10">
        <v>45520</v>
      </c>
      <c r="Y420" s="5">
        <f t="shared" si="20"/>
        <v>5</v>
      </c>
      <c r="Z420" s="10">
        <v>45530</v>
      </c>
      <c r="AA420" s="5">
        <f t="shared" si="21"/>
        <v>7</v>
      </c>
      <c r="AB420" s="5" t="s">
        <v>3128</v>
      </c>
      <c r="AC420" s="13">
        <v>4160.59</v>
      </c>
      <c r="AD420" s="10">
        <v>45533</v>
      </c>
      <c r="AE420" s="12">
        <f t="shared" si="22"/>
        <v>4</v>
      </c>
      <c r="AF420" s="12"/>
      <c r="AG420" s="14">
        <v>4400581579</v>
      </c>
      <c r="AH420" s="14"/>
      <c r="AI420" s="10">
        <v>45541</v>
      </c>
      <c r="AJ420" s="10">
        <v>45548</v>
      </c>
      <c r="AK420" s="10" t="str">
        <f t="shared" si="24"/>
        <v>DEMORA</v>
      </c>
      <c r="AL420" s="5">
        <f t="shared" si="25"/>
        <v>16</v>
      </c>
      <c r="AM420" s="5" t="s">
        <v>3129</v>
      </c>
      <c r="AN420" s="5" t="s">
        <v>3130</v>
      </c>
      <c r="AO420" s="5" t="s">
        <v>3131</v>
      </c>
      <c r="AP420" s="10">
        <v>45555</v>
      </c>
      <c r="AQ420" s="5">
        <f t="shared" ca="1" si="30"/>
        <v>29</v>
      </c>
      <c r="AR420" s="31" t="s">
        <v>143</v>
      </c>
      <c r="AS420" s="31">
        <f t="shared" ca="1" si="29"/>
        <v>526</v>
      </c>
      <c r="AT420" s="5" t="s">
        <v>19</v>
      </c>
      <c r="AU420" s="5" t="s">
        <v>67</v>
      </c>
      <c r="AV420" s="5" t="s">
        <v>2153</v>
      </c>
      <c r="AW420" s="5" t="s">
        <v>3132</v>
      </c>
      <c r="AX420" s="5" t="s">
        <v>3132</v>
      </c>
      <c r="AY420" s="5"/>
      <c r="AZ420" s="5"/>
      <c r="BA420" s="5"/>
      <c r="BB420" s="5"/>
      <c r="BC420" s="138" t="s">
        <v>1907</v>
      </c>
    </row>
    <row r="421" spans="1:55" ht="15.75" customHeight="1" x14ac:dyDescent="0.3">
      <c r="A421" s="41">
        <v>286524</v>
      </c>
      <c r="B421" s="5" t="s">
        <v>60</v>
      </c>
      <c r="C421" s="5" t="s">
        <v>1115</v>
      </c>
      <c r="D421" s="5" t="s">
        <v>123</v>
      </c>
      <c r="E421" s="5" t="s">
        <v>124</v>
      </c>
      <c r="F421" s="5" t="s">
        <v>36</v>
      </c>
      <c r="G421" s="5" t="s">
        <v>210</v>
      </c>
      <c r="H421" s="5" t="s">
        <v>526</v>
      </c>
      <c r="I421" s="5" t="s">
        <v>1116</v>
      </c>
      <c r="J421" s="5" t="s">
        <v>3133</v>
      </c>
      <c r="K421" s="5">
        <v>797</v>
      </c>
      <c r="L421" s="5">
        <v>10000</v>
      </c>
      <c r="M421" s="5">
        <v>101183439</v>
      </c>
      <c r="N421" s="10" t="s">
        <v>127</v>
      </c>
      <c r="O421" s="5" t="s">
        <v>3120</v>
      </c>
      <c r="P421" s="10">
        <v>45524</v>
      </c>
      <c r="Q421" s="10" t="s">
        <v>137</v>
      </c>
      <c r="R421" s="10"/>
      <c r="S421" s="10"/>
      <c r="T421" s="11"/>
      <c r="U421" s="12"/>
      <c r="V421" s="5" t="s">
        <v>3134</v>
      </c>
      <c r="W421" s="5"/>
      <c r="X421" s="10">
        <v>45520</v>
      </c>
      <c r="Y421" s="5">
        <f t="shared" si="20"/>
        <v>5</v>
      </c>
      <c r="Z421" s="10">
        <v>45530</v>
      </c>
      <c r="AA421" s="5">
        <f t="shared" si="21"/>
        <v>7</v>
      </c>
      <c r="AB421" s="5" t="s">
        <v>3135</v>
      </c>
      <c r="AC421" s="13">
        <v>2708.09</v>
      </c>
      <c r="AD421" s="10">
        <v>45533</v>
      </c>
      <c r="AE421" s="12">
        <f t="shared" si="22"/>
        <v>4</v>
      </c>
      <c r="AF421" s="12"/>
      <c r="AG421" s="14">
        <v>4400581586</v>
      </c>
      <c r="AH421" s="14"/>
      <c r="AI421" s="10">
        <v>45539</v>
      </c>
      <c r="AJ421" s="10">
        <v>45537</v>
      </c>
      <c r="AK421" s="10" t="str">
        <f t="shared" si="24"/>
        <v>EN TIEMPO</v>
      </c>
      <c r="AL421" s="5">
        <f t="shared" si="25"/>
        <v>5</v>
      </c>
      <c r="AM421" s="5" t="s">
        <v>3136</v>
      </c>
      <c r="AN421" s="5" t="s">
        <v>3137</v>
      </c>
      <c r="AO421" s="5" t="s">
        <v>3138</v>
      </c>
      <c r="AP421" s="10">
        <v>45541</v>
      </c>
      <c r="AQ421" s="5">
        <f t="shared" ca="1" si="30"/>
        <v>18</v>
      </c>
      <c r="AR421" s="5" t="s">
        <v>143</v>
      </c>
      <c r="AS421" s="5">
        <f t="shared" ca="1" si="29"/>
        <v>526</v>
      </c>
      <c r="AT421" s="5" t="s">
        <v>19</v>
      </c>
      <c r="AU421" s="5" t="s">
        <v>3139</v>
      </c>
      <c r="AV421" s="5" t="s">
        <v>2153</v>
      </c>
      <c r="AW421" s="5" t="s">
        <v>3132</v>
      </c>
      <c r="AX421" s="5" t="s">
        <v>3132</v>
      </c>
      <c r="AY421" s="5"/>
      <c r="AZ421" s="5"/>
      <c r="BA421" s="5"/>
      <c r="BB421" s="5" t="s">
        <v>2850</v>
      </c>
      <c r="BC421" s="138" t="s">
        <v>1907</v>
      </c>
    </row>
    <row r="422" spans="1:55" ht="15.75" customHeight="1" x14ac:dyDescent="0.3">
      <c r="A422" s="16">
        <v>286624</v>
      </c>
      <c r="B422" s="5" t="s">
        <v>60</v>
      </c>
      <c r="C422" s="5" t="s">
        <v>236</v>
      </c>
      <c r="D422" s="5" t="s">
        <v>123</v>
      </c>
      <c r="E422" s="5" t="s">
        <v>124</v>
      </c>
      <c r="F422" s="5" t="s">
        <v>48</v>
      </c>
      <c r="G422" s="5" t="s">
        <v>246</v>
      </c>
      <c r="H422" s="5" t="s">
        <v>3140</v>
      </c>
      <c r="I422" s="5" t="s">
        <v>803</v>
      </c>
      <c r="J422" s="5" t="s">
        <v>3141</v>
      </c>
      <c r="K422" s="5"/>
      <c r="L422" s="5">
        <v>12000</v>
      </c>
      <c r="M422" s="5">
        <v>101079053</v>
      </c>
      <c r="N422" s="10" t="s">
        <v>127</v>
      </c>
      <c r="O422" s="17" t="s">
        <v>3142</v>
      </c>
      <c r="P422" s="10">
        <v>45524</v>
      </c>
      <c r="Q422" s="10" t="s">
        <v>137</v>
      </c>
      <c r="R422" s="10"/>
      <c r="S422" s="10"/>
      <c r="T422" s="11"/>
      <c r="U422" s="12"/>
      <c r="V422" s="5" t="s">
        <v>3143</v>
      </c>
      <c r="W422" s="5"/>
      <c r="X422" s="10">
        <v>45525</v>
      </c>
      <c r="Y422" s="5">
        <f t="shared" si="20"/>
        <v>0</v>
      </c>
      <c r="Z422" s="10">
        <v>45530</v>
      </c>
      <c r="AA422" s="5">
        <f t="shared" si="21"/>
        <v>7</v>
      </c>
      <c r="AB422" s="5" t="s">
        <v>3144</v>
      </c>
      <c r="AC422" s="13">
        <v>9160.7999999999993</v>
      </c>
      <c r="AD422" s="10">
        <v>45545</v>
      </c>
      <c r="AE422" s="12">
        <f t="shared" si="22"/>
        <v>16</v>
      </c>
      <c r="AF422" s="12"/>
      <c r="AG422" s="14">
        <v>4400583123</v>
      </c>
      <c r="AH422" s="14"/>
      <c r="AI422" s="10">
        <v>45559</v>
      </c>
      <c r="AJ422" s="10">
        <v>45574</v>
      </c>
      <c r="AK422" s="10" t="str">
        <f t="shared" si="24"/>
        <v>DEMORA</v>
      </c>
      <c r="AL422" s="5">
        <f t="shared" si="25"/>
        <v>30</v>
      </c>
      <c r="AM422" s="5" t="s">
        <v>3145</v>
      </c>
      <c r="AN422" s="5" t="s">
        <v>3146</v>
      </c>
      <c r="AO422" s="5" t="s">
        <v>2944</v>
      </c>
      <c r="AP422" s="10">
        <v>45596</v>
      </c>
      <c r="AQ422" s="5">
        <f t="shared" ca="1" si="30"/>
        <v>50</v>
      </c>
      <c r="AR422" s="31" t="s">
        <v>143</v>
      </c>
      <c r="AS422" s="31">
        <f t="shared" ca="1" si="29"/>
        <v>521</v>
      </c>
      <c r="AT422" s="5" t="s">
        <v>20</v>
      </c>
      <c r="AU422" s="20" t="s">
        <v>3147</v>
      </c>
      <c r="AV422" s="5" t="s">
        <v>3148</v>
      </c>
      <c r="AW422" s="5" t="s">
        <v>1648</v>
      </c>
      <c r="AX422" s="5" t="s">
        <v>1648</v>
      </c>
      <c r="AY422" s="5"/>
      <c r="AZ422" s="5"/>
      <c r="BA422" s="5"/>
      <c r="BB422" s="5"/>
      <c r="BC422" s="138"/>
    </row>
    <row r="423" spans="1:55" ht="15.75" customHeight="1" x14ac:dyDescent="0.3">
      <c r="A423" s="16">
        <v>286724</v>
      </c>
      <c r="B423" s="5" t="s">
        <v>59</v>
      </c>
      <c r="C423" s="5" t="s">
        <v>144</v>
      </c>
      <c r="D423" s="5" t="s">
        <v>127</v>
      </c>
      <c r="E423" s="5" t="s">
        <v>124</v>
      </c>
      <c r="F423" s="5" t="s">
        <v>40</v>
      </c>
      <c r="G423" s="5" t="s">
        <v>386</v>
      </c>
      <c r="H423" s="5" t="s">
        <v>230</v>
      </c>
      <c r="I423" s="5">
        <v>2777219</v>
      </c>
      <c r="J423" s="5" t="s">
        <v>3149</v>
      </c>
      <c r="K423" s="5">
        <v>5109</v>
      </c>
      <c r="L423" s="5">
        <v>16000</v>
      </c>
      <c r="M423" s="5" t="s">
        <v>3150</v>
      </c>
      <c r="N423" s="10" t="s">
        <v>127</v>
      </c>
      <c r="O423" s="5" t="s">
        <v>3151</v>
      </c>
      <c r="P423" s="10">
        <v>45532</v>
      </c>
      <c r="Q423" s="10" t="s">
        <v>137</v>
      </c>
      <c r="R423" s="10"/>
      <c r="S423" s="10"/>
      <c r="T423" s="11"/>
      <c r="U423" s="12"/>
      <c r="V423" s="5" t="s">
        <v>3152</v>
      </c>
      <c r="W423" s="5"/>
      <c r="X423" s="10">
        <v>45531</v>
      </c>
      <c r="Y423" s="5">
        <f t="shared" si="20"/>
        <v>2</v>
      </c>
      <c r="Z423" s="10">
        <v>45544</v>
      </c>
      <c r="AA423" s="5">
        <f t="shared" si="21"/>
        <v>13</v>
      </c>
      <c r="AB423" s="5" t="s">
        <v>3153</v>
      </c>
      <c r="AC423" s="13">
        <v>4382.8500000000004</v>
      </c>
      <c r="AD423" s="10">
        <v>45567</v>
      </c>
      <c r="AE423" s="12">
        <f t="shared" si="22"/>
        <v>24</v>
      </c>
      <c r="AF423" s="12"/>
      <c r="AG423" s="14">
        <v>4500524867</v>
      </c>
      <c r="AH423" s="14"/>
      <c r="AI423" s="10">
        <v>45553</v>
      </c>
      <c r="AJ423" s="10">
        <v>45572</v>
      </c>
      <c r="AK423" s="10" t="str">
        <f t="shared" si="24"/>
        <v>DEMORA</v>
      </c>
      <c r="AL423" s="5">
        <f t="shared" si="25"/>
        <v>6</v>
      </c>
      <c r="AM423" s="5" t="s">
        <v>3154</v>
      </c>
      <c r="AN423" s="5" t="s">
        <v>3155</v>
      </c>
      <c r="AO423" s="5" t="s">
        <v>3156</v>
      </c>
      <c r="AP423" s="10">
        <v>45576</v>
      </c>
      <c r="AQ423" s="5">
        <f t="shared" ca="1" si="30"/>
        <v>42</v>
      </c>
      <c r="AR423" s="31" t="s">
        <v>143</v>
      </c>
      <c r="AS423" s="31">
        <f t="shared" ca="1" si="29"/>
        <v>515</v>
      </c>
      <c r="AT423" s="5" t="s">
        <v>19</v>
      </c>
      <c r="AU423" s="5" t="s">
        <v>67</v>
      </c>
      <c r="AV423" s="5"/>
      <c r="AW423" s="5" t="s">
        <v>3132</v>
      </c>
      <c r="AX423" s="5" t="s">
        <v>3132</v>
      </c>
      <c r="AY423" s="5"/>
      <c r="AZ423" s="5"/>
      <c r="BA423" s="5"/>
      <c r="BB423" s="5"/>
      <c r="BC423" s="138"/>
    </row>
    <row r="424" spans="1:55" ht="15.75" customHeight="1" x14ac:dyDescent="0.3">
      <c r="A424" s="30">
        <v>286824</v>
      </c>
      <c r="B424" s="5" t="s">
        <v>59</v>
      </c>
      <c r="C424" s="5" t="s">
        <v>144</v>
      </c>
      <c r="D424" s="5" t="s">
        <v>127</v>
      </c>
      <c r="E424" s="5" t="s">
        <v>124</v>
      </c>
      <c r="F424" s="5" t="s">
        <v>40</v>
      </c>
      <c r="G424" s="5" t="s">
        <v>3157</v>
      </c>
      <c r="H424" s="5" t="s">
        <v>1895</v>
      </c>
      <c r="I424" s="5">
        <v>2777219</v>
      </c>
      <c r="J424" s="5" t="s">
        <v>3158</v>
      </c>
      <c r="K424" s="5">
        <v>13041</v>
      </c>
      <c r="L424" s="5">
        <v>16000</v>
      </c>
      <c r="M424" s="5" t="s">
        <v>3159</v>
      </c>
      <c r="N424" s="10" t="s">
        <v>127</v>
      </c>
      <c r="O424" s="5" t="s">
        <v>3151</v>
      </c>
      <c r="P424" s="10">
        <v>45532</v>
      </c>
      <c r="Q424" s="10" t="s">
        <v>137</v>
      </c>
      <c r="R424" s="10"/>
      <c r="S424" s="10"/>
      <c r="T424" s="11"/>
      <c r="U424" s="12"/>
      <c r="V424" s="5" t="s">
        <v>3160</v>
      </c>
      <c r="W424" s="5"/>
      <c r="X424" s="10">
        <v>45531</v>
      </c>
      <c r="Y424" s="5">
        <f t="shared" si="20"/>
        <v>2</v>
      </c>
      <c r="Z424" s="10">
        <v>45544</v>
      </c>
      <c r="AA424" s="5">
        <f t="shared" si="21"/>
        <v>13</v>
      </c>
      <c r="AB424" s="5" t="s">
        <v>3161</v>
      </c>
      <c r="AC424" s="13">
        <v>4382.8500000000004</v>
      </c>
      <c r="AD424" s="10">
        <v>45555</v>
      </c>
      <c r="AE424" s="12">
        <f t="shared" si="22"/>
        <v>12</v>
      </c>
      <c r="AF424" s="12"/>
      <c r="AG424" s="14">
        <v>4500524408</v>
      </c>
      <c r="AH424" s="14"/>
      <c r="AI424" s="10">
        <v>45553</v>
      </c>
      <c r="AJ424" s="10">
        <v>45561</v>
      </c>
      <c r="AK424" s="10" t="str">
        <f t="shared" si="24"/>
        <v>DEMORA</v>
      </c>
      <c r="AL424" s="5">
        <f t="shared" si="25"/>
        <v>7</v>
      </c>
      <c r="AM424" s="14" t="s">
        <v>3162</v>
      </c>
      <c r="AN424" s="14" t="s">
        <v>3163</v>
      </c>
      <c r="AO424" s="5" t="s">
        <v>3164</v>
      </c>
      <c r="AP424" s="10">
        <v>45562</v>
      </c>
      <c r="AQ424" s="5">
        <f t="shared" ca="1" si="30"/>
        <v>31</v>
      </c>
      <c r="AR424" s="31" t="s">
        <v>143</v>
      </c>
      <c r="AS424" s="31">
        <f t="shared" ca="1" si="29"/>
        <v>515</v>
      </c>
      <c r="AT424" s="5" t="s">
        <v>19</v>
      </c>
      <c r="AU424" s="5" t="s">
        <v>67</v>
      </c>
      <c r="AV424" s="5"/>
      <c r="AW424" s="5" t="s">
        <v>1648</v>
      </c>
      <c r="AX424" s="5" t="s">
        <v>1648</v>
      </c>
      <c r="AY424" s="5"/>
      <c r="AZ424" s="5"/>
      <c r="BA424" s="5"/>
      <c r="BB424" s="5"/>
      <c r="BC424" s="138"/>
    </row>
    <row r="425" spans="1:55" ht="15.75" customHeight="1" x14ac:dyDescent="0.3">
      <c r="A425" s="16">
        <v>286924</v>
      </c>
      <c r="B425" s="5" t="s">
        <v>59</v>
      </c>
      <c r="C425" s="5" t="s">
        <v>144</v>
      </c>
      <c r="D425" s="5" t="s">
        <v>127</v>
      </c>
      <c r="E425" s="5" t="s">
        <v>124</v>
      </c>
      <c r="F425" s="5" t="s">
        <v>40</v>
      </c>
      <c r="G425" s="5" t="s">
        <v>3157</v>
      </c>
      <c r="H425" s="5" t="s">
        <v>3165</v>
      </c>
      <c r="I425" s="5">
        <v>2777219</v>
      </c>
      <c r="J425" s="5" t="s">
        <v>3166</v>
      </c>
      <c r="K425" s="5">
        <v>2785</v>
      </c>
      <c r="L425" s="5">
        <v>16000</v>
      </c>
      <c r="M425" s="5" t="s">
        <v>3167</v>
      </c>
      <c r="N425" s="10" t="s">
        <v>127</v>
      </c>
      <c r="O425" s="5" t="s">
        <v>3151</v>
      </c>
      <c r="P425" s="10">
        <v>45546</v>
      </c>
      <c r="Q425" s="10" t="s">
        <v>137</v>
      </c>
      <c r="R425" s="10"/>
      <c r="S425" s="10"/>
      <c r="T425" s="11"/>
      <c r="U425" s="12"/>
      <c r="V425" s="5" t="s">
        <v>3168</v>
      </c>
      <c r="W425" s="5"/>
      <c r="X425" s="10">
        <v>45531</v>
      </c>
      <c r="Y425" s="5">
        <f t="shared" si="20"/>
        <v>16</v>
      </c>
      <c r="Z425" s="10">
        <v>45552</v>
      </c>
      <c r="AA425" s="5">
        <f t="shared" si="21"/>
        <v>7</v>
      </c>
      <c r="AB425" s="5" t="s">
        <v>3169</v>
      </c>
      <c r="AC425" s="13">
        <v>4382.8500000000004</v>
      </c>
      <c r="AD425" s="10">
        <v>45567</v>
      </c>
      <c r="AE425" s="12">
        <f t="shared" si="22"/>
        <v>16</v>
      </c>
      <c r="AF425" s="12"/>
      <c r="AG425" s="14">
        <v>4500524410</v>
      </c>
      <c r="AH425" s="14"/>
      <c r="AI425" s="10">
        <v>45553</v>
      </c>
      <c r="AJ425" s="10">
        <v>45572</v>
      </c>
      <c r="AK425" s="10" t="str">
        <f t="shared" si="24"/>
        <v>DEMORA</v>
      </c>
      <c r="AL425" s="5">
        <f t="shared" si="25"/>
        <v>6</v>
      </c>
      <c r="AM425" s="5" t="s">
        <v>3170</v>
      </c>
      <c r="AN425" s="5" t="s">
        <v>3171</v>
      </c>
      <c r="AO425" s="5" t="s">
        <v>3172</v>
      </c>
      <c r="AP425" s="10">
        <v>45576</v>
      </c>
      <c r="AQ425" s="5">
        <f t="shared" ca="1" si="30"/>
        <v>42</v>
      </c>
      <c r="AR425" s="31" t="s">
        <v>143</v>
      </c>
      <c r="AS425" s="31">
        <f t="shared" ca="1" si="29"/>
        <v>515</v>
      </c>
      <c r="AT425" s="5" t="s">
        <v>19</v>
      </c>
      <c r="AU425" s="5" t="s">
        <v>67</v>
      </c>
      <c r="AV425" s="5"/>
      <c r="AW425" s="5" t="s">
        <v>1648</v>
      </c>
      <c r="AX425" s="5" t="s">
        <v>1648</v>
      </c>
      <c r="AY425" s="5"/>
      <c r="AZ425" s="5"/>
      <c r="BA425" s="5"/>
      <c r="BB425" s="5"/>
      <c r="BC425" s="138"/>
    </row>
    <row r="426" spans="1:55" ht="15.75" customHeight="1" x14ac:dyDescent="0.3">
      <c r="A426" s="16">
        <v>287024</v>
      </c>
      <c r="B426" s="5" t="s">
        <v>59</v>
      </c>
      <c r="C426" s="5" t="s">
        <v>340</v>
      </c>
      <c r="D426" s="5" t="s">
        <v>123</v>
      </c>
      <c r="E426" s="5" t="s">
        <v>189</v>
      </c>
      <c r="F426" s="5" t="s">
        <v>49</v>
      </c>
      <c r="G426" s="5" t="s">
        <v>210</v>
      </c>
      <c r="H426" s="5" t="s">
        <v>3173</v>
      </c>
      <c r="I426" s="5" t="s">
        <v>1194</v>
      </c>
      <c r="J426" s="5" t="s">
        <v>3174</v>
      </c>
      <c r="K426" s="5">
        <v>9563</v>
      </c>
      <c r="L426" s="5">
        <v>10000</v>
      </c>
      <c r="M426" s="5" t="s">
        <v>3175</v>
      </c>
      <c r="N426" s="10" t="s">
        <v>127</v>
      </c>
      <c r="O426" s="5"/>
      <c r="P426" s="10">
        <v>45532</v>
      </c>
      <c r="Q426" s="10" t="s">
        <v>137</v>
      </c>
      <c r="R426" s="10"/>
      <c r="S426" s="10"/>
      <c r="T426" s="11"/>
      <c r="U426" s="12"/>
      <c r="V426" s="5" t="s">
        <v>3176</v>
      </c>
      <c r="W426" s="5"/>
      <c r="X426" s="10">
        <v>45526</v>
      </c>
      <c r="Y426" s="5">
        <f t="shared" si="20"/>
        <v>7</v>
      </c>
      <c r="Z426" s="10">
        <v>45544</v>
      </c>
      <c r="AA426" s="5">
        <f t="shared" si="21"/>
        <v>13</v>
      </c>
      <c r="AB426" s="5" t="s">
        <v>3177</v>
      </c>
      <c r="AC426" s="13">
        <v>10951.57</v>
      </c>
      <c r="AD426" s="10">
        <v>45555</v>
      </c>
      <c r="AE426" s="12">
        <f t="shared" si="22"/>
        <v>12</v>
      </c>
      <c r="AF426" s="12"/>
      <c r="AG426" s="14">
        <v>4500524754</v>
      </c>
      <c r="AH426" s="14"/>
      <c r="AI426" s="10">
        <v>45581</v>
      </c>
      <c r="AJ426" s="10">
        <v>45583</v>
      </c>
      <c r="AK426" s="10" t="str">
        <f t="shared" si="24"/>
        <v>DEMORA</v>
      </c>
      <c r="AL426" s="5">
        <f t="shared" si="25"/>
        <v>29</v>
      </c>
      <c r="AM426" s="5" t="s">
        <v>3178</v>
      </c>
      <c r="AN426" s="5" t="s">
        <v>3179</v>
      </c>
      <c r="AO426" s="10">
        <v>45586</v>
      </c>
      <c r="AP426" s="10" t="s">
        <v>3180</v>
      </c>
      <c r="AQ426" s="5">
        <f t="shared" ca="1" si="30"/>
        <v>58</v>
      </c>
      <c r="AR426" s="31" t="s">
        <v>143</v>
      </c>
      <c r="AS426" s="31">
        <f t="shared" ca="1" si="29"/>
        <v>520</v>
      </c>
      <c r="AT426" s="5" t="s">
        <v>20</v>
      </c>
      <c r="AU426" s="5" t="s">
        <v>2565</v>
      </c>
      <c r="AV426" s="5" t="s">
        <v>2955</v>
      </c>
      <c r="AW426" s="5" t="s">
        <v>1648</v>
      </c>
      <c r="AX426" s="5" t="s">
        <v>1648</v>
      </c>
      <c r="AY426" s="5"/>
      <c r="AZ426" s="5"/>
      <c r="BA426" s="5"/>
      <c r="BB426" s="5"/>
      <c r="BC426" s="138"/>
    </row>
    <row r="427" spans="1:55" ht="15.75" customHeight="1" x14ac:dyDescent="0.3">
      <c r="A427" s="16">
        <v>287124</v>
      </c>
      <c r="B427" s="5" t="s">
        <v>59</v>
      </c>
      <c r="C427" s="5" t="s">
        <v>927</v>
      </c>
      <c r="D427" s="5" t="s">
        <v>123</v>
      </c>
      <c r="E427" s="5" t="s">
        <v>124</v>
      </c>
      <c r="F427" s="5" t="s">
        <v>48</v>
      </c>
      <c r="G427" s="5" t="s">
        <v>246</v>
      </c>
      <c r="H427" s="5" t="s">
        <v>2059</v>
      </c>
      <c r="I427" s="5">
        <v>1306381</v>
      </c>
      <c r="J427" s="5" t="s">
        <v>3181</v>
      </c>
      <c r="K427" s="5">
        <v>25235</v>
      </c>
      <c r="L427" s="5">
        <v>18000</v>
      </c>
      <c r="M427" s="5" t="s">
        <v>3182</v>
      </c>
      <c r="N427" s="10" t="s">
        <v>127</v>
      </c>
      <c r="O427" s="5"/>
      <c r="P427" s="10">
        <v>45532</v>
      </c>
      <c r="Q427" s="10" t="s">
        <v>137</v>
      </c>
      <c r="R427" s="10"/>
      <c r="S427" s="10"/>
      <c r="T427" s="11"/>
      <c r="U427" s="12"/>
      <c r="V427" s="5" t="s">
        <v>3183</v>
      </c>
      <c r="W427" s="5"/>
      <c r="X427" s="10">
        <v>45526</v>
      </c>
      <c r="Y427" s="5">
        <f t="shared" si="20"/>
        <v>7</v>
      </c>
      <c r="Z427" s="10">
        <v>45544</v>
      </c>
      <c r="AA427" s="5">
        <f t="shared" si="21"/>
        <v>13</v>
      </c>
      <c r="AB427" s="5" t="s">
        <v>3184</v>
      </c>
      <c r="AC427" s="13">
        <v>2986.84</v>
      </c>
      <c r="AD427" s="10">
        <v>45555</v>
      </c>
      <c r="AE427" s="12">
        <f t="shared" si="22"/>
        <v>12</v>
      </c>
      <c r="AF427" s="12"/>
      <c r="AG427" s="14">
        <v>4500525793</v>
      </c>
      <c r="AH427" s="14"/>
      <c r="AI427" s="10"/>
      <c r="AJ427" s="10">
        <v>45566</v>
      </c>
      <c r="AK427" s="10" t="str">
        <f t="shared" si="24"/>
        <v>DEMORA</v>
      </c>
      <c r="AL427" s="5">
        <f t="shared" si="25"/>
        <v>12</v>
      </c>
      <c r="AM427" s="5" t="s">
        <v>3185</v>
      </c>
      <c r="AN427" s="5" t="s">
        <v>3186</v>
      </c>
      <c r="AO427" s="5" t="s">
        <v>3187</v>
      </c>
      <c r="AP427" s="10">
        <v>45569</v>
      </c>
      <c r="AQ427" s="5">
        <f t="shared" ca="1" si="30"/>
        <v>41</v>
      </c>
      <c r="AR427" s="31" t="s">
        <v>143</v>
      </c>
      <c r="AS427" s="31">
        <f t="shared" ca="1" si="29"/>
        <v>520</v>
      </c>
      <c r="AT427" s="5" t="s">
        <v>19</v>
      </c>
      <c r="AU427" s="5" t="s">
        <v>2565</v>
      </c>
      <c r="AV427" s="5" t="s">
        <v>2391</v>
      </c>
      <c r="AW427" s="5" t="s">
        <v>1648</v>
      </c>
      <c r="AX427" s="5" t="s">
        <v>1648</v>
      </c>
      <c r="AY427" s="5"/>
      <c r="AZ427" s="5"/>
      <c r="BA427" s="5"/>
      <c r="BB427" s="5"/>
      <c r="BC427" s="138"/>
    </row>
    <row r="428" spans="1:55" ht="15.75" customHeight="1" x14ac:dyDescent="0.3">
      <c r="A428" s="16">
        <v>287224</v>
      </c>
      <c r="B428" s="5" t="s">
        <v>59</v>
      </c>
      <c r="C428" s="5" t="s">
        <v>927</v>
      </c>
      <c r="D428" s="5" t="s">
        <v>123</v>
      </c>
      <c r="E428" s="5" t="s">
        <v>124</v>
      </c>
      <c r="F428" s="5" t="s">
        <v>48</v>
      </c>
      <c r="G428" s="5" t="s">
        <v>210</v>
      </c>
      <c r="H428" s="5" t="s">
        <v>2059</v>
      </c>
      <c r="I428" s="5">
        <v>1303263</v>
      </c>
      <c r="J428" s="5" t="s">
        <v>3188</v>
      </c>
      <c r="K428" s="5">
        <v>23717</v>
      </c>
      <c r="L428" s="5">
        <v>18000</v>
      </c>
      <c r="M428" s="5" t="s">
        <v>3189</v>
      </c>
      <c r="N428" s="10" t="s">
        <v>127</v>
      </c>
      <c r="O428" s="5"/>
      <c r="P428" s="10">
        <v>45532</v>
      </c>
      <c r="Q428" s="10" t="s">
        <v>137</v>
      </c>
      <c r="R428" s="10"/>
      <c r="S428" s="10"/>
      <c r="T428" s="11"/>
      <c r="U428" s="12"/>
      <c r="V428" s="5" t="s">
        <v>3190</v>
      </c>
      <c r="W428" s="5"/>
      <c r="X428" s="10">
        <v>45526</v>
      </c>
      <c r="Y428" s="5">
        <f t="shared" si="20"/>
        <v>7</v>
      </c>
      <c r="Z428" s="10">
        <v>45544</v>
      </c>
      <c r="AA428" s="5">
        <f t="shared" si="21"/>
        <v>13</v>
      </c>
      <c r="AB428" s="5" t="s">
        <v>3191</v>
      </c>
      <c r="AC428" s="13">
        <v>2986.84</v>
      </c>
      <c r="AD428" s="10">
        <v>45555</v>
      </c>
      <c r="AE428" s="12">
        <f t="shared" si="22"/>
        <v>12</v>
      </c>
      <c r="AF428" s="12"/>
      <c r="AG428" s="14">
        <v>4500525794</v>
      </c>
      <c r="AH428" s="14"/>
      <c r="AI428" s="10"/>
      <c r="AJ428" s="10">
        <v>45566</v>
      </c>
      <c r="AK428" s="10" t="str">
        <f t="shared" si="24"/>
        <v>DEMORA</v>
      </c>
      <c r="AL428" s="5">
        <f t="shared" si="25"/>
        <v>12</v>
      </c>
      <c r="AM428" s="5" t="s">
        <v>3192</v>
      </c>
      <c r="AN428" s="5" t="s">
        <v>3193</v>
      </c>
      <c r="AO428" s="5" t="s">
        <v>3194</v>
      </c>
      <c r="AP428" s="10">
        <v>45569</v>
      </c>
      <c r="AQ428" s="5">
        <f t="shared" ca="1" si="30"/>
        <v>41</v>
      </c>
      <c r="AR428" s="31" t="s">
        <v>143</v>
      </c>
      <c r="AS428" s="31">
        <f t="shared" ca="1" si="29"/>
        <v>520</v>
      </c>
      <c r="AT428" s="5" t="s">
        <v>19</v>
      </c>
      <c r="AU428" s="5" t="s">
        <v>2565</v>
      </c>
      <c r="AV428" s="5" t="s">
        <v>2391</v>
      </c>
      <c r="AW428" s="5" t="s">
        <v>1648</v>
      </c>
      <c r="AX428" s="5" t="s">
        <v>1648</v>
      </c>
      <c r="AY428" s="5"/>
      <c r="AZ428" s="5"/>
      <c r="BA428" s="5"/>
      <c r="BB428" s="5"/>
      <c r="BC428" s="138"/>
    </row>
    <row r="429" spans="1:55" ht="15.75" customHeight="1" x14ac:dyDescent="0.3">
      <c r="A429" s="16">
        <v>287324</v>
      </c>
      <c r="B429" s="5" t="s">
        <v>59</v>
      </c>
      <c r="C429" s="5" t="s">
        <v>6</v>
      </c>
      <c r="D429" s="5" t="s">
        <v>127</v>
      </c>
      <c r="E429" s="5" t="s">
        <v>124</v>
      </c>
      <c r="F429" s="5">
        <v>24</v>
      </c>
      <c r="G429" s="5" t="s">
        <v>246</v>
      </c>
      <c r="H429" s="5" t="s">
        <v>377</v>
      </c>
      <c r="I429" s="5">
        <v>4892403</v>
      </c>
      <c r="J429" s="5" t="s">
        <v>3195</v>
      </c>
      <c r="K429" s="5"/>
      <c r="L429" s="5"/>
      <c r="M429" s="5" t="s">
        <v>3196</v>
      </c>
      <c r="N429" s="10" t="s">
        <v>127</v>
      </c>
      <c r="O429" s="5"/>
      <c r="P429" s="10">
        <v>45533</v>
      </c>
      <c r="Q429" s="10" t="s">
        <v>137</v>
      </c>
      <c r="R429" s="10"/>
      <c r="S429" s="10"/>
      <c r="T429" s="11"/>
      <c r="U429" s="12"/>
      <c r="V429" s="5" t="s">
        <v>3197</v>
      </c>
      <c r="W429" s="5"/>
      <c r="X429" s="10">
        <v>45526</v>
      </c>
      <c r="Y429" s="5">
        <f t="shared" si="20"/>
        <v>8</v>
      </c>
      <c r="Z429" s="10">
        <v>45544</v>
      </c>
      <c r="AA429" s="5">
        <f t="shared" si="21"/>
        <v>12</v>
      </c>
      <c r="AB429" s="5" t="s">
        <v>3198</v>
      </c>
      <c r="AC429" s="13">
        <v>4416.32</v>
      </c>
      <c r="AD429" s="10">
        <v>45567</v>
      </c>
      <c r="AE429" s="12">
        <f t="shared" si="22"/>
        <v>24</v>
      </c>
      <c r="AF429" s="12"/>
      <c r="AG429" s="14">
        <v>4500525801</v>
      </c>
      <c r="AH429" s="14"/>
      <c r="AI429" s="10">
        <v>45582</v>
      </c>
      <c r="AJ429" s="10">
        <v>45583</v>
      </c>
      <c r="AK429" s="10" t="str">
        <f t="shared" si="24"/>
        <v>DEMORA</v>
      </c>
      <c r="AL429" s="5">
        <f t="shared" si="25"/>
        <v>17</v>
      </c>
      <c r="AM429" s="5" t="s">
        <v>3199</v>
      </c>
      <c r="AN429" s="5" t="s">
        <v>3200</v>
      </c>
      <c r="AO429" s="5" t="s">
        <v>3201</v>
      </c>
      <c r="AP429" s="10">
        <v>45590</v>
      </c>
      <c r="AQ429" s="5">
        <f t="shared" ca="1" si="30"/>
        <v>58</v>
      </c>
      <c r="AR429" s="31" t="s">
        <v>143</v>
      </c>
      <c r="AS429" s="31">
        <f t="shared" ca="1" si="29"/>
        <v>520</v>
      </c>
      <c r="AT429" s="5" t="s">
        <v>20</v>
      </c>
      <c r="AU429" s="5" t="s">
        <v>3045</v>
      </c>
      <c r="AV429" s="5" t="s">
        <v>3202</v>
      </c>
      <c r="AW429" s="5" t="s">
        <v>1648</v>
      </c>
      <c r="AX429" s="5" t="s">
        <v>2519</v>
      </c>
      <c r="AY429" s="5"/>
      <c r="AZ429" s="5"/>
      <c r="BA429" s="5"/>
      <c r="BB429" s="5"/>
      <c r="BC429" s="138"/>
    </row>
    <row r="430" spans="1:55" ht="15.75" customHeight="1" x14ac:dyDescent="0.3">
      <c r="A430" s="16">
        <v>287424</v>
      </c>
      <c r="B430" s="5" t="s">
        <v>60</v>
      </c>
      <c r="C430" s="5" t="s">
        <v>8</v>
      </c>
      <c r="D430" s="5" t="s">
        <v>123</v>
      </c>
      <c r="E430" s="5" t="s">
        <v>189</v>
      </c>
      <c r="F430" s="5" t="s">
        <v>1</v>
      </c>
      <c r="G430" s="5" t="s">
        <v>210</v>
      </c>
      <c r="H430" s="5" t="s">
        <v>3203</v>
      </c>
      <c r="I430" s="5" t="s">
        <v>212</v>
      </c>
      <c r="J430" s="5" t="s">
        <v>3204</v>
      </c>
      <c r="K430" s="5"/>
      <c r="L430" s="5">
        <v>38000</v>
      </c>
      <c r="M430" s="5">
        <v>101187109</v>
      </c>
      <c r="N430" s="10" t="s">
        <v>127</v>
      </c>
      <c r="O430" s="19" t="s">
        <v>3205</v>
      </c>
      <c r="P430" s="10">
        <v>45538</v>
      </c>
      <c r="Q430" s="10" t="s">
        <v>137</v>
      </c>
      <c r="R430" s="10"/>
      <c r="S430" s="10"/>
      <c r="T430" s="11"/>
      <c r="U430" s="12"/>
      <c r="V430" s="5" t="s">
        <v>3206</v>
      </c>
      <c r="W430" s="5"/>
      <c r="X430" s="10">
        <v>45533</v>
      </c>
      <c r="Y430" s="5">
        <f t="shared" si="20"/>
        <v>6</v>
      </c>
      <c r="Z430" s="10">
        <v>45544</v>
      </c>
      <c r="AA430" s="5">
        <f t="shared" si="21"/>
        <v>7</v>
      </c>
      <c r="AB430" s="5" t="s">
        <v>3207</v>
      </c>
      <c r="AC430" s="13">
        <v>18647.23</v>
      </c>
      <c r="AD430" s="10">
        <v>45545</v>
      </c>
      <c r="AE430" s="12">
        <f t="shared" si="22"/>
        <v>2</v>
      </c>
      <c r="AF430" s="12"/>
      <c r="AG430" s="14">
        <v>4400583646</v>
      </c>
      <c r="AH430" s="14"/>
      <c r="AI430" s="10">
        <v>45559</v>
      </c>
      <c r="AJ430" s="10">
        <v>45569</v>
      </c>
      <c r="AK430" s="10" t="str">
        <f t="shared" si="24"/>
        <v>DEMORA</v>
      </c>
      <c r="AL430" s="5">
        <f t="shared" si="25"/>
        <v>25</v>
      </c>
      <c r="AM430" s="5" t="s">
        <v>3208</v>
      </c>
      <c r="AN430" s="5" t="s">
        <v>3209</v>
      </c>
      <c r="AO430" s="5" t="s">
        <v>3210</v>
      </c>
      <c r="AP430" s="10">
        <v>45580</v>
      </c>
      <c r="AQ430" s="5">
        <f t="shared" ca="1" si="30"/>
        <v>37</v>
      </c>
      <c r="AR430" s="31" t="s">
        <v>143</v>
      </c>
      <c r="AS430" s="31">
        <f t="shared" ca="1" si="29"/>
        <v>513</v>
      </c>
      <c r="AT430" s="5" t="s">
        <v>19</v>
      </c>
      <c r="AU430" s="5" t="s">
        <v>3211</v>
      </c>
      <c r="AV430" s="5" t="s">
        <v>3212</v>
      </c>
      <c r="AW430" s="5" t="s">
        <v>1648</v>
      </c>
      <c r="AX430" s="5" t="s">
        <v>1648</v>
      </c>
      <c r="AY430" s="5"/>
      <c r="AZ430" s="5"/>
      <c r="BA430" s="5"/>
      <c r="BB430" s="5"/>
      <c r="BC430" s="138"/>
    </row>
    <row r="431" spans="1:55" ht="15.75" customHeight="1" x14ac:dyDescent="0.3">
      <c r="A431" s="16">
        <v>287524</v>
      </c>
      <c r="B431" s="5" t="s">
        <v>60</v>
      </c>
      <c r="C431" s="5" t="s">
        <v>134</v>
      </c>
      <c r="D431" s="5" t="s">
        <v>123</v>
      </c>
      <c r="E431" s="5" t="s">
        <v>1611</v>
      </c>
      <c r="F431" s="5" t="s">
        <v>45</v>
      </c>
      <c r="G431" s="5"/>
      <c r="H431" s="5" t="s">
        <v>1511</v>
      </c>
      <c r="I431" s="5" t="s">
        <v>3213</v>
      </c>
      <c r="J431" s="5" t="s">
        <v>3214</v>
      </c>
      <c r="K431" s="5"/>
      <c r="L431" s="5"/>
      <c r="M431" s="5">
        <v>200880252</v>
      </c>
      <c r="N431" s="10" t="s">
        <v>127</v>
      </c>
      <c r="O431" s="17" t="s">
        <v>3215</v>
      </c>
      <c r="P431" s="10">
        <v>45540</v>
      </c>
      <c r="Q431" s="10" t="s">
        <v>137</v>
      </c>
      <c r="R431" s="10"/>
      <c r="S431" s="10"/>
      <c r="T431" s="11"/>
      <c r="U431" s="12"/>
      <c r="V431" s="5" t="s">
        <v>3216</v>
      </c>
      <c r="W431" s="5"/>
      <c r="X431" s="10">
        <v>45533</v>
      </c>
      <c r="Y431" s="5">
        <f t="shared" si="20"/>
        <v>8</v>
      </c>
      <c r="Z431" s="10">
        <v>45551</v>
      </c>
      <c r="AA431" s="5">
        <f t="shared" si="21"/>
        <v>12</v>
      </c>
      <c r="AB431" s="5" t="s">
        <v>3217</v>
      </c>
      <c r="AC431" s="13">
        <v>2964.09</v>
      </c>
      <c r="AD431" s="10">
        <v>45559</v>
      </c>
      <c r="AE431" s="12">
        <f t="shared" si="22"/>
        <v>9</v>
      </c>
      <c r="AF431" s="12"/>
      <c r="AG431" s="14">
        <v>4400584449</v>
      </c>
      <c r="AH431" s="14"/>
      <c r="AI431" s="10">
        <v>45580</v>
      </c>
      <c r="AJ431" s="10">
        <v>45580</v>
      </c>
      <c r="AK431" s="10" t="str">
        <f t="shared" si="24"/>
        <v>EN TIEMPO</v>
      </c>
      <c r="AL431" s="5">
        <f t="shared" si="25"/>
        <v>22</v>
      </c>
      <c r="AM431" s="5" t="s">
        <v>3218</v>
      </c>
      <c r="AN431" s="5" t="s">
        <v>3219</v>
      </c>
      <c r="AO431" s="5" t="s">
        <v>3220</v>
      </c>
      <c r="AP431" s="10">
        <v>45601</v>
      </c>
      <c r="AQ431" s="5">
        <f t="shared" ca="1" si="30"/>
        <v>48</v>
      </c>
      <c r="AR431" s="31" t="s">
        <v>143</v>
      </c>
      <c r="AS431" s="31">
        <f t="shared" ca="1" si="29"/>
        <v>513</v>
      </c>
      <c r="AT431" s="5" t="s">
        <v>19</v>
      </c>
      <c r="AU431" s="5" t="s">
        <v>2565</v>
      </c>
      <c r="AV431" s="5" t="s">
        <v>2391</v>
      </c>
      <c r="AW431" s="5" t="s">
        <v>1648</v>
      </c>
      <c r="AX431" s="5" t="s">
        <v>1648</v>
      </c>
      <c r="AY431" s="5"/>
      <c r="AZ431" s="5"/>
      <c r="BA431" s="5"/>
      <c r="BB431" s="5"/>
      <c r="BC431" s="138"/>
    </row>
    <row r="432" spans="1:55" ht="15.75" customHeight="1" x14ac:dyDescent="0.3">
      <c r="A432" s="16">
        <v>287624</v>
      </c>
      <c r="B432" s="5" t="s">
        <v>60</v>
      </c>
      <c r="C432" s="5" t="s">
        <v>327</v>
      </c>
      <c r="D432" s="5" t="s">
        <v>123</v>
      </c>
      <c r="E432" s="5" t="s">
        <v>124</v>
      </c>
      <c r="F432" s="5">
        <v>24</v>
      </c>
      <c r="G432" s="5"/>
      <c r="H432" s="5" t="s">
        <v>1741</v>
      </c>
      <c r="I432" s="5" t="s">
        <v>328</v>
      </c>
      <c r="J432" s="5" t="s">
        <v>3221</v>
      </c>
      <c r="K432" s="5"/>
      <c r="L432" s="5">
        <v>12000</v>
      </c>
      <c r="M432" s="5">
        <v>101010682</v>
      </c>
      <c r="N432" s="10" t="s">
        <v>127</v>
      </c>
      <c r="O432" s="17" t="s">
        <v>3215</v>
      </c>
      <c r="P432" s="10">
        <v>45539</v>
      </c>
      <c r="Q432" s="10" t="s">
        <v>137</v>
      </c>
      <c r="R432" s="10"/>
      <c r="S432" s="10"/>
      <c r="T432" s="11"/>
      <c r="U432" s="12"/>
      <c r="V432" s="5" t="s">
        <v>3222</v>
      </c>
      <c r="W432" s="5"/>
      <c r="X432" s="10">
        <v>45533</v>
      </c>
      <c r="Y432" s="5">
        <f t="shared" si="20"/>
        <v>7</v>
      </c>
      <c r="Z432" s="10">
        <v>45551</v>
      </c>
      <c r="AA432" s="5">
        <f t="shared" si="21"/>
        <v>13</v>
      </c>
      <c r="AB432" s="5" t="s">
        <v>3223</v>
      </c>
      <c r="AC432" s="13">
        <v>3102.33</v>
      </c>
      <c r="AD432" s="10">
        <v>45559</v>
      </c>
      <c r="AE432" s="12">
        <f t="shared" si="22"/>
        <v>9</v>
      </c>
      <c r="AF432" s="12"/>
      <c r="AG432" s="14">
        <v>4400584447</v>
      </c>
      <c r="AH432" s="14"/>
      <c r="AI432" s="10">
        <v>45580</v>
      </c>
      <c r="AJ432" s="10">
        <v>45580</v>
      </c>
      <c r="AK432" s="10" t="str">
        <f t="shared" si="24"/>
        <v>EN TIEMPO</v>
      </c>
      <c r="AL432" s="5">
        <f t="shared" si="25"/>
        <v>22</v>
      </c>
      <c r="AM432" s="5" t="s">
        <v>3224</v>
      </c>
      <c r="AN432" s="5" t="s">
        <v>3225</v>
      </c>
      <c r="AO432" s="5" t="s">
        <v>3226</v>
      </c>
      <c r="AP432" s="10">
        <v>45601</v>
      </c>
      <c r="AQ432" s="5">
        <f t="shared" ca="1" si="30"/>
        <v>48</v>
      </c>
      <c r="AR432" s="31" t="s">
        <v>143</v>
      </c>
      <c r="AS432" s="31">
        <f t="shared" ca="1" si="29"/>
        <v>513</v>
      </c>
      <c r="AT432" s="5" t="s">
        <v>20</v>
      </c>
      <c r="AU432" s="5" t="s">
        <v>3227</v>
      </c>
      <c r="AV432" s="5" t="s">
        <v>2153</v>
      </c>
      <c r="AW432" s="5" t="s">
        <v>1648</v>
      </c>
      <c r="AX432" s="5" t="s">
        <v>1648</v>
      </c>
      <c r="AY432" s="5"/>
      <c r="AZ432" s="5"/>
      <c r="BA432" s="5"/>
      <c r="BB432" s="5"/>
      <c r="BC432" s="138"/>
    </row>
    <row r="433" spans="1:55" ht="15.75" customHeight="1" x14ac:dyDescent="0.3">
      <c r="A433" s="16">
        <v>287724</v>
      </c>
      <c r="B433" s="5" t="s">
        <v>60</v>
      </c>
      <c r="C433" s="5" t="s">
        <v>609</v>
      </c>
      <c r="D433" s="5" t="s">
        <v>123</v>
      </c>
      <c r="E433" s="5" t="s">
        <v>610</v>
      </c>
      <c r="F433" s="5" t="s">
        <v>56</v>
      </c>
      <c r="G433" s="5" t="s">
        <v>3228</v>
      </c>
      <c r="H433" s="5" t="s">
        <v>1772</v>
      </c>
      <c r="I433" s="5" t="s">
        <v>1773</v>
      </c>
      <c r="J433" s="5" t="s">
        <v>3229</v>
      </c>
      <c r="K433" s="5"/>
      <c r="L433" s="5">
        <v>15000</v>
      </c>
      <c r="M433" s="5">
        <v>100834168</v>
      </c>
      <c r="N433" s="10" t="s">
        <v>127</v>
      </c>
      <c r="O433" s="17" t="s">
        <v>3215</v>
      </c>
      <c r="P433" s="10">
        <v>45539</v>
      </c>
      <c r="Q433" s="10" t="s">
        <v>137</v>
      </c>
      <c r="R433" s="10"/>
      <c r="S433" s="10"/>
      <c r="T433" s="11"/>
      <c r="U433" s="12"/>
      <c r="V433" s="5" t="s">
        <v>3230</v>
      </c>
      <c r="W433" s="5"/>
      <c r="X433" s="10">
        <v>45533</v>
      </c>
      <c r="Y433" s="5">
        <f t="shared" si="20"/>
        <v>7</v>
      </c>
      <c r="Z433" s="10">
        <v>45551</v>
      </c>
      <c r="AA433" s="5">
        <f t="shared" si="21"/>
        <v>13</v>
      </c>
      <c r="AB433" s="5" t="s">
        <v>3231</v>
      </c>
      <c r="AC433" s="13">
        <v>11800</v>
      </c>
      <c r="AD433" s="10">
        <v>45559</v>
      </c>
      <c r="AE433" s="12">
        <f t="shared" si="22"/>
        <v>9</v>
      </c>
      <c r="AF433" s="12"/>
      <c r="AG433" s="14">
        <v>4400584470</v>
      </c>
      <c r="AH433" s="14"/>
      <c r="AI433" s="10">
        <v>45580</v>
      </c>
      <c r="AJ433" s="10">
        <v>45580</v>
      </c>
      <c r="AK433" s="10" t="str">
        <f t="shared" si="24"/>
        <v>EN TIEMPO</v>
      </c>
      <c r="AL433" s="5">
        <f t="shared" si="25"/>
        <v>22</v>
      </c>
      <c r="AM433" s="5" t="s">
        <v>3232</v>
      </c>
      <c r="AN433" s="5" t="s">
        <v>3233</v>
      </c>
      <c r="AO433" s="5" t="s">
        <v>3234</v>
      </c>
      <c r="AP433" s="10">
        <v>45596</v>
      </c>
      <c r="AQ433" s="5">
        <f t="shared" ca="1" si="30"/>
        <v>48</v>
      </c>
      <c r="AR433" s="31" t="s">
        <v>143</v>
      </c>
      <c r="AS433" s="31">
        <f t="shared" ca="1" si="29"/>
        <v>513</v>
      </c>
      <c r="AT433" s="5" t="s">
        <v>19</v>
      </c>
      <c r="AU433" s="5" t="s">
        <v>3235</v>
      </c>
      <c r="AV433" s="5" t="s">
        <v>2153</v>
      </c>
      <c r="AW433" s="5" t="s">
        <v>1648</v>
      </c>
      <c r="AX433" s="5" t="s">
        <v>1648</v>
      </c>
      <c r="AY433" s="5"/>
      <c r="AZ433" s="5"/>
      <c r="BA433" s="5"/>
      <c r="BB433" s="5"/>
      <c r="BC433" s="138"/>
    </row>
    <row r="434" spans="1:55" ht="15.75" customHeight="1" x14ac:dyDescent="0.3">
      <c r="A434" s="16">
        <v>287824</v>
      </c>
      <c r="B434" s="5" t="s">
        <v>60</v>
      </c>
      <c r="C434" s="5" t="s">
        <v>609</v>
      </c>
      <c r="D434" s="5" t="s">
        <v>123</v>
      </c>
      <c r="E434" s="5" t="s">
        <v>610</v>
      </c>
      <c r="F434" s="5" t="s">
        <v>56</v>
      </c>
      <c r="G434" s="5" t="s">
        <v>3236</v>
      </c>
      <c r="H434" s="5" t="s">
        <v>1772</v>
      </c>
      <c r="I434" s="5" t="s">
        <v>1773</v>
      </c>
      <c r="J434" s="5" t="s">
        <v>3237</v>
      </c>
      <c r="K434" s="5"/>
      <c r="L434" s="5">
        <v>15000</v>
      </c>
      <c r="M434" s="5">
        <v>100834170</v>
      </c>
      <c r="N434" s="10" t="s">
        <v>127</v>
      </c>
      <c r="O434" s="17" t="s">
        <v>3215</v>
      </c>
      <c r="P434" s="10">
        <v>45539</v>
      </c>
      <c r="Q434" s="10" t="s">
        <v>137</v>
      </c>
      <c r="R434" s="10"/>
      <c r="S434" s="10"/>
      <c r="T434" s="11"/>
      <c r="U434" s="12"/>
      <c r="V434" s="5" t="s">
        <v>3238</v>
      </c>
      <c r="W434" s="5"/>
      <c r="X434" s="10">
        <v>45533</v>
      </c>
      <c r="Y434" s="5">
        <f t="shared" si="20"/>
        <v>7</v>
      </c>
      <c r="Z434" s="10">
        <v>45551</v>
      </c>
      <c r="AA434" s="5">
        <f t="shared" si="21"/>
        <v>13</v>
      </c>
      <c r="AB434" s="5" t="s">
        <v>3239</v>
      </c>
      <c r="AC434" s="13">
        <v>11800</v>
      </c>
      <c r="AD434" s="10">
        <v>45559</v>
      </c>
      <c r="AE434" s="12">
        <f t="shared" si="22"/>
        <v>9</v>
      </c>
      <c r="AF434" s="12"/>
      <c r="AG434" s="14">
        <v>4400584469</v>
      </c>
      <c r="AH434" s="14"/>
      <c r="AI434" s="10">
        <v>45580</v>
      </c>
      <c r="AJ434" s="10">
        <v>45580</v>
      </c>
      <c r="AK434" s="10" t="str">
        <f t="shared" si="24"/>
        <v>EN TIEMPO</v>
      </c>
      <c r="AL434" s="5">
        <f t="shared" si="25"/>
        <v>22</v>
      </c>
      <c r="AM434" s="5" t="s">
        <v>3240</v>
      </c>
      <c r="AN434" s="5" t="s">
        <v>3241</v>
      </c>
      <c r="AO434" s="5" t="s">
        <v>3242</v>
      </c>
      <c r="AP434" s="10">
        <v>45596</v>
      </c>
      <c r="AQ434" s="5">
        <f t="shared" ca="1" si="30"/>
        <v>48</v>
      </c>
      <c r="AR434" s="31" t="s">
        <v>143</v>
      </c>
      <c r="AS434" s="31">
        <f t="shared" ca="1" si="29"/>
        <v>513</v>
      </c>
      <c r="AT434" s="5" t="s">
        <v>19</v>
      </c>
      <c r="AU434" s="5" t="s">
        <v>3235</v>
      </c>
      <c r="AV434" s="5" t="s">
        <v>2153</v>
      </c>
      <c r="AW434" s="5" t="s">
        <v>1648</v>
      </c>
      <c r="AX434" s="5" t="s">
        <v>1648</v>
      </c>
      <c r="AY434" s="5"/>
      <c r="AZ434" s="5"/>
      <c r="BA434" s="5"/>
      <c r="BB434" s="5"/>
      <c r="BC434" s="138"/>
    </row>
    <row r="435" spans="1:55" ht="15.75" customHeight="1" x14ac:dyDescent="0.3">
      <c r="A435" s="16">
        <v>287924</v>
      </c>
      <c r="B435" s="5" t="s">
        <v>60</v>
      </c>
      <c r="C435" s="5" t="s">
        <v>134</v>
      </c>
      <c r="D435" s="5" t="s">
        <v>123</v>
      </c>
      <c r="E435" s="5" t="s">
        <v>124</v>
      </c>
      <c r="F435" s="5" t="s">
        <v>38</v>
      </c>
      <c r="G435" s="5"/>
      <c r="H435" s="5" t="s">
        <v>550</v>
      </c>
      <c r="I435" s="5" t="s">
        <v>2948</v>
      </c>
      <c r="J435" s="5" t="s">
        <v>3243</v>
      </c>
      <c r="K435" s="5"/>
      <c r="L435" s="5">
        <v>14000</v>
      </c>
      <c r="M435" s="5">
        <v>1011900953</v>
      </c>
      <c r="N435" s="10" t="s">
        <v>127</v>
      </c>
      <c r="O435" s="5" t="s">
        <v>3215</v>
      </c>
      <c r="P435" s="10">
        <v>45538</v>
      </c>
      <c r="Q435" s="10" t="s">
        <v>137</v>
      </c>
      <c r="R435" s="10"/>
      <c r="S435" s="10"/>
      <c r="T435" s="11"/>
      <c r="U435" s="12"/>
      <c r="V435" s="5" t="s">
        <v>3244</v>
      </c>
      <c r="W435" s="5"/>
      <c r="X435" s="10">
        <v>45533</v>
      </c>
      <c r="Y435" s="5">
        <f t="shared" si="20"/>
        <v>6</v>
      </c>
      <c r="Z435" s="10">
        <v>45544</v>
      </c>
      <c r="AA435" s="5">
        <f t="shared" si="21"/>
        <v>7</v>
      </c>
      <c r="AB435" s="5" t="s">
        <v>3239</v>
      </c>
      <c r="AC435" s="13">
        <v>19007.189999999999</v>
      </c>
      <c r="AD435" s="10">
        <v>45545</v>
      </c>
      <c r="AE435" s="12">
        <f t="shared" si="22"/>
        <v>2</v>
      </c>
      <c r="AF435" s="12"/>
      <c r="AG435" s="14">
        <v>4400584468</v>
      </c>
      <c r="AH435" s="14"/>
      <c r="AI435" s="10">
        <v>45588</v>
      </c>
      <c r="AJ435" s="10">
        <v>45588</v>
      </c>
      <c r="AK435" s="10" t="str">
        <f t="shared" si="24"/>
        <v>EN TIEMPO</v>
      </c>
      <c r="AL435" s="5">
        <f t="shared" si="25"/>
        <v>44</v>
      </c>
      <c r="AM435" s="5" t="s">
        <v>3245</v>
      </c>
      <c r="AN435" s="5" t="s">
        <v>3246</v>
      </c>
      <c r="AO435" s="5" t="s">
        <v>3247</v>
      </c>
      <c r="AP435" s="10">
        <v>45590</v>
      </c>
      <c r="AQ435" s="5">
        <f t="shared" ca="1" si="30"/>
        <v>56</v>
      </c>
      <c r="AR435" s="31" t="s">
        <v>143</v>
      </c>
      <c r="AS435" s="31">
        <f t="shared" ca="1" si="29"/>
        <v>513</v>
      </c>
      <c r="AT435" s="5" t="s">
        <v>20</v>
      </c>
      <c r="AU435" s="5" t="s">
        <v>3248</v>
      </c>
      <c r="AV435" s="5" t="s">
        <v>3148</v>
      </c>
      <c r="AW435" s="5" t="s">
        <v>1648</v>
      </c>
      <c r="AX435" s="5" t="s">
        <v>1648</v>
      </c>
      <c r="AY435" s="5"/>
      <c r="AZ435" s="5"/>
      <c r="BA435" s="5"/>
      <c r="BB435" s="5"/>
      <c r="BC435" s="138"/>
    </row>
    <row r="436" spans="1:55" ht="15.75" customHeight="1" x14ac:dyDescent="0.3">
      <c r="A436" s="137">
        <v>288024</v>
      </c>
      <c r="B436" s="5" t="s">
        <v>59</v>
      </c>
      <c r="C436" s="5" t="s">
        <v>3249</v>
      </c>
      <c r="D436" s="5" t="s">
        <v>127</v>
      </c>
      <c r="E436" s="5" t="s">
        <v>51</v>
      </c>
      <c r="F436" s="5">
        <v>1320</v>
      </c>
      <c r="G436" s="5"/>
      <c r="H436" s="5">
        <v>1320</v>
      </c>
      <c r="I436" s="5"/>
      <c r="J436" s="5"/>
      <c r="K436" s="5"/>
      <c r="L436" s="5"/>
      <c r="M436" s="5" t="s">
        <v>3250</v>
      </c>
      <c r="N436" s="10" t="s">
        <v>127</v>
      </c>
      <c r="O436" s="5" t="s">
        <v>3251</v>
      </c>
      <c r="P436" s="10">
        <v>45538</v>
      </c>
      <c r="Q436" s="10" t="s">
        <v>137</v>
      </c>
      <c r="R436" s="10"/>
      <c r="S436" s="10"/>
      <c r="T436" s="11"/>
      <c r="U436" s="12"/>
      <c r="V436" s="5" t="s">
        <v>3252</v>
      </c>
      <c r="W436" s="5"/>
      <c r="X436" s="10">
        <v>45533</v>
      </c>
      <c r="Y436" s="5">
        <f t="shared" si="20"/>
        <v>6</v>
      </c>
      <c r="Z436" s="10">
        <v>45538</v>
      </c>
      <c r="AA436" s="5">
        <f t="shared" si="21"/>
        <v>1</v>
      </c>
      <c r="AB436" s="5" t="s">
        <v>3253</v>
      </c>
      <c r="AC436" s="13">
        <v>1740.54</v>
      </c>
      <c r="AD436" s="10">
        <v>45937</v>
      </c>
      <c r="AE436" s="12">
        <f t="shared" si="22"/>
        <v>400</v>
      </c>
      <c r="AF436" s="12"/>
      <c r="AG436" s="44" t="s">
        <v>3254</v>
      </c>
      <c r="AH436" s="5" t="s">
        <v>833</v>
      </c>
      <c r="AI436" s="10">
        <v>45756</v>
      </c>
      <c r="AJ436" s="10">
        <v>45756</v>
      </c>
      <c r="AK436" s="10" t="str">
        <f t="shared" si="24"/>
        <v>EN TIEMPO</v>
      </c>
      <c r="AL436" s="15">
        <f t="shared" si="25"/>
        <v>-180</v>
      </c>
      <c r="AM436" s="5" t="s">
        <v>3255</v>
      </c>
      <c r="AN436" s="5" t="s">
        <v>3256</v>
      </c>
      <c r="AO436" s="5" t="s">
        <v>3257</v>
      </c>
      <c r="AP436" s="10"/>
      <c r="AQ436" s="5">
        <f t="shared" ca="1" si="30"/>
        <v>224</v>
      </c>
      <c r="AR436" s="42" t="s">
        <v>3258</v>
      </c>
      <c r="AS436" s="42">
        <f t="shared" ca="1" si="29"/>
        <v>513</v>
      </c>
      <c r="AT436" s="5" t="s">
        <v>19</v>
      </c>
      <c r="AU436" s="5" t="s">
        <v>67</v>
      </c>
      <c r="AV436" s="5" t="s">
        <v>2153</v>
      </c>
      <c r="AW436" s="5" t="s">
        <v>1648</v>
      </c>
      <c r="AX436" s="5" t="s">
        <v>1648</v>
      </c>
      <c r="AY436" s="5"/>
      <c r="AZ436" s="5"/>
      <c r="BA436" s="5"/>
      <c r="BB436" s="5"/>
      <c r="BC436" s="138"/>
    </row>
    <row r="437" spans="1:55" ht="15.75" customHeight="1" x14ac:dyDescent="0.3">
      <c r="A437" s="137">
        <v>288124</v>
      </c>
      <c r="B437" s="5" t="s">
        <v>59</v>
      </c>
      <c r="C437" s="5" t="s">
        <v>2594</v>
      </c>
      <c r="D437" s="5" t="s">
        <v>127</v>
      </c>
      <c r="E437" s="5" t="s">
        <v>3259</v>
      </c>
      <c r="F437" s="5">
        <v>1221</v>
      </c>
      <c r="G437" s="5"/>
      <c r="H437" s="5">
        <v>1153</v>
      </c>
      <c r="I437" s="5"/>
      <c r="J437" s="5"/>
      <c r="K437" s="5"/>
      <c r="L437" s="5"/>
      <c r="M437" s="5" t="s">
        <v>3115</v>
      </c>
      <c r="N437" s="10" t="s">
        <v>127</v>
      </c>
      <c r="O437" s="5" t="s">
        <v>3251</v>
      </c>
      <c r="P437" s="10">
        <v>45538</v>
      </c>
      <c r="Q437" s="10" t="s">
        <v>137</v>
      </c>
      <c r="R437" s="10"/>
      <c r="S437" s="10"/>
      <c r="T437" s="11"/>
      <c r="U437" s="12"/>
      <c r="V437" s="5" t="s">
        <v>3260</v>
      </c>
      <c r="W437" s="5"/>
      <c r="X437" s="10">
        <v>45533</v>
      </c>
      <c r="Y437" s="5">
        <f t="shared" si="20"/>
        <v>6</v>
      </c>
      <c r="Z437" s="10">
        <v>45538</v>
      </c>
      <c r="AA437" s="5">
        <f t="shared" si="21"/>
        <v>1</v>
      </c>
      <c r="AB437" s="5" t="s">
        <v>3261</v>
      </c>
      <c r="AC437" s="13">
        <v>1745.96</v>
      </c>
      <c r="AD437" s="10"/>
      <c r="AE437" s="12" t="str">
        <f t="shared" si="22"/>
        <v/>
      </c>
      <c r="AF437" s="12"/>
      <c r="AG437" s="5" t="s">
        <v>3257</v>
      </c>
      <c r="AH437" s="5"/>
      <c r="AI437" s="10">
        <v>45572</v>
      </c>
      <c r="AJ437" s="10">
        <v>45572</v>
      </c>
      <c r="AK437" s="10" t="str">
        <f t="shared" si="24"/>
        <v>EN TIEMPO</v>
      </c>
      <c r="AL437" s="5">
        <f t="shared" si="25"/>
        <v>45573</v>
      </c>
      <c r="AM437" s="5" t="s">
        <v>3262</v>
      </c>
      <c r="AN437" s="5" t="s">
        <v>3263</v>
      </c>
      <c r="AO437" s="5" t="s">
        <v>3257</v>
      </c>
      <c r="AP437" s="10"/>
      <c r="AQ437" s="5">
        <f t="shared" ca="1" si="30"/>
        <v>40</v>
      </c>
      <c r="AR437" s="31" t="s">
        <v>3258</v>
      </c>
      <c r="AS437" s="31">
        <f t="shared" ca="1" si="29"/>
        <v>513</v>
      </c>
      <c r="AT437" s="5" t="s">
        <v>19</v>
      </c>
      <c r="AU437" s="5" t="s">
        <v>67</v>
      </c>
      <c r="AV437" s="5" t="s">
        <v>2153</v>
      </c>
      <c r="AW437" s="5" t="s">
        <v>1648</v>
      </c>
      <c r="AX437" s="5" t="s">
        <v>1648</v>
      </c>
      <c r="AY437" s="5"/>
      <c r="AZ437" s="5"/>
      <c r="BA437" s="5"/>
      <c r="BB437" s="5"/>
      <c r="BC437" s="138"/>
    </row>
    <row r="438" spans="1:55" ht="15.75" customHeight="1" x14ac:dyDescent="0.3">
      <c r="A438" s="137">
        <v>288224</v>
      </c>
      <c r="B438" s="5" t="s">
        <v>59</v>
      </c>
      <c r="C438" s="5" t="s">
        <v>2594</v>
      </c>
      <c r="D438" s="5" t="s">
        <v>127</v>
      </c>
      <c r="E438" s="5" t="s">
        <v>3259</v>
      </c>
      <c r="F438" s="5">
        <v>1153</v>
      </c>
      <c r="G438" s="5"/>
      <c r="H438" s="5">
        <v>1153</v>
      </c>
      <c r="I438" s="5"/>
      <c r="J438" s="5"/>
      <c r="K438" s="5"/>
      <c r="L438" s="5"/>
      <c r="M438" s="5" t="s">
        <v>3115</v>
      </c>
      <c r="N438" s="10" t="s">
        <v>127</v>
      </c>
      <c r="O438" s="5" t="s">
        <v>3251</v>
      </c>
      <c r="P438" s="10">
        <v>45538</v>
      </c>
      <c r="Q438" s="10" t="s">
        <v>137</v>
      </c>
      <c r="R438" s="10"/>
      <c r="S438" s="10"/>
      <c r="T438" s="11"/>
      <c r="U438" s="12"/>
      <c r="V438" s="5" t="s">
        <v>3264</v>
      </c>
      <c r="W438" s="5"/>
      <c r="X438" s="10">
        <v>45533</v>
      </c>
      <c r="Y438" s="5">
        <f t="shared" si="20"/>
        <v>6</v>
      </c>
      <c r="Z438" s="10">
        <v>45538</v>
      </c>
      <c r="AA438" s="5">
        <f t="shared" si="21"/>
        <v>1</v>
      </c>
      <c r="AB438" s="5" t="s">
        <v>3265</v>
      </c>
      <c r="AC438" s="13">
        <v>1845.96</v>
      </c>
      <c r="AD438" s="10">
        <v>45937</v>
      </c>
      <c r="AE438" s="12">
        <f t="shared" si="22"/>
        <v>400</v>
      </c>
      <c r="AF438" s="12"/>
      <c r="AG438" s="44" t="s">
        <v>3266</v>
      </c>
      <c r="AH438" s="5"/>
      <c r="AI438" s="10">
        <v>45572</v>
      </c>
      <c r="AJ438" s="10">
        <v>45572</v>
      </c>
      <c r="AK438" s="10" t="str">
        <f t="shared" si="24"/>
        <v>EN TIEMPO</v>
      </c>
      <c r="AL438" s="5">
        <f t="shared" si="25"/>
        <v>-364</v>
      </c>
      <c r="AM438" s="5" t="s">
        <v>3267</v>
      </c>
      <c r="AN438" s="5" t="s">
        <v>3263</v>
      </c>
      <c r="AO438" s="5" t="s">
        <v>3257</v>
      </c>
      <c r="AP438" s="10"/>
      <c r="AQ438" s="5">
        <f t="shared" ca="1" si="30"/>
        <v>40</v>
      </c>
      <c r="AR438" s="31" t="s">
        <v>3258</v>
      </c>
      <c r="AS438" s="31">
        <f t="shared" ca="1" si="29"/>
        <v>513</v>
      </c>
      <c r="AT438" s="5" t="s">
        <v>19</v>
      </c>
      <c r="AU438" s="5" t="s">
        <v>67</v>
      </c>
      <c r="AV438" s="5" t="s">
        <v>3268</v>
      </c>
      <c r="AW438" s="5" t="s">
        <v>1648</v>
      </c>
      <c r="AX438" s="5" t="s">
        <v>1648</v>
      </c>
      <c r="AY438" s="5"/>
      <c r="AZ438" s="5"/>
      <c r="BA438" s="5"/>
      <c r="BB438" s="5"/>
      <c r="BC438" s="138"/>
    </row>
    <row r="439" spans="1:55" ht="15.75" customHeight="1" x14ac:dyDescent="0.3">
      <c r="A439" s="16">
        <v>288324</v>
      </c>
      <c r="B439" s="5" t="s">
        <v>59</v>
      </c>
      <c r="C439" s="5" t="s">
        <v>236</v>
      </c>
      <c r="D439" s="5" t="s">
        <v>127</v>
      </c>
      <c r="E439" s="5" t="s">
        <v>124</v>
      </c>
      <c r="F439" s="5" t="s">
        <v>48</v>
      </c>
      <c r="G439" s="5" t="s">
        <v>246</v>
      </c>
      <c r="H439" s="5" t="s">
        <v>1940</v>
      </c>
      <c r="I439" s="5">
        <v>3672259</v>
      </c>
      <c r="J439" s="5" t="s">
        <v>3269</v>
      </c>
      <c r="K439" s="5"/>
      <c r="L439" s="5"/>
      <c r="M439" s="5" t="s">
        <v>3270</v>
      </c>
      <c r="N439" s="10" t="s">
        <v>127</v>
      </c>
      <c r="O439" s="5"/>
      <c r="P439" s="10">
        <v>45540</v>
      </c>
      <c r="Q439" s="10" t="s">
        <v>137</v>
      </c>
      <c r="R439" s="10"/>
      <c r="S439" s="10"/>
      <c r="T439" s="11"/>
      <c r="U439" s="12"/>
      <c r="V439" s="5" t="s">
        <v>3271</v>
      </c>
      <c r="W439" s="5"/>
      <c r="X439" s="10">
        <v>45538</v>
      </c>
      <c r="Y439" s="5">
        <f t="shared" si="20"/>
        <v>3</v>
      </c>
      <c r="Z439" s="10">
        <v>45551</v>
      </c>
      <c r="AA439" s="5">
        <f t="shared" si="21"/>
        <v>12</v>
      </c>
      <c r="AB439" s="5" t="s">
        <v>3272</v>
      </c>
      <c r="AC439" s="13">
        <v>7436.69</v>
      </c>
      <c r="AD439" s="10">
        <v>45567</v>
      </c>
      <c r="AE439" s="12">
        <f t="shared" si="22"/>
        <v>17</v>
      </c>
      <c r="AF439" s="12"/>
      <c r="AG439" s="14">
        <v>4500525799</v>
      </c>
      <c r="AH439" s="14" t="s">
        <v>833</v>
      </c>
      <c r="AI439" s="10">
        <v>45603</v>
      </c>
      <c r="AJ439" s="10">
        <v>45608</v>
      </c>
      <c r="AK439" s="10" t="str">
        <f t="shared" si="24"/>
        <v>DEMORA</v>
      </c>
      <c r="AL439" s="15">
        <f t="shared" si="25"/>
        <v>42</v>
      </c>
      <c r="AM439" s="5" t="s">
        <v>3273</v>
      </c>
      <c r="AN439" s="5" t="s">
        <v>3274</v>
      </c>
      <c r="AO439" s="5" t="s">
        <v>3275</v>
      </c>
      <c r="AP439" s="10">
        <v>45617</v>
      </c>
      <c r="AQ439" s="5">
        <f t="shared" ca="1" si="30"/>
        <v>71</v>
      </c>
      <c r="AR439" s="31" t="s">
        <v>143</v>
      </c>
      <c r="AS439" s="31">
        <f t="shared" ca="1" si="29"/>
        <v>508</v>
      </c>
      <c r="AT439" s="5" t="s">
        <v>20</v>
      </c>
      <c r="AU439" s="5" t="s">
        <v>3045</v>
      </c>
      <c r="AV439" s="5" t="s">
        <v>2153</v>
      </c>
      <c r="AW439" s="5" t="s">
        <v>1648</v>
      </c>
      <c r="AX439" s="5" t="s">
        <v>1648</v>
      </c>
      <c r="AY439" s="5"/>
      <c r="AZ439" s="5"/>
      <c r="BA439" s="5"/>
      <c r="BB439" s="5"/>
      <c r="BC439" s="138"/>
    </row>
    <row r="440" spans="1:55" ht="15.75" customHeight="1" x14ac:dyDescent="0.3">
      <c r="A440" s="16">
        <v>288424</v>
      </c>
      <c r="B440" s="5" t="s">
        <v>59</v>
      </c>
      <c r="C440" s="5" t="s">
        <v>1115</v>
      </c>
      <c r="D440" s="5" t="s">
        <v>127</v>
      </c>
      <c r="E440" s="5" t="s">
        <v>124</v>
      </c>
      <c r="F440" s="5">
        <v>24</v>
      </c>
      <c r="G440" s="5" t="s">
        <v>246</v>
      </c>
      <c r="H440" s="5" t="s">
        <v>1353</v>
      </c>
      <c r="I440" s="5">
        <v>4680220</v>
      </c>
      <c r="J440" s="5" t="s">
        <v>3276</v>
      </c>
      <c r="K440" s="5">
        <v>6819</v>
      </c>
      <c r="L440" s="5">
        <v>18000</v>
      </c>
      <c r="M440" s="5" t="s">
        <v>3277</v>
      </c>
      <c r="N440" s="10" t="s">
        <v>127</v>
      </c>
      <c r="O440" s="5" t="s">
        <v>3278</v>
      </c>
      <c r="P440" s="10">
        <v>45547</v>
      </c>
      <c r="Q440" s="10" t="s">
        <v>2502</v>
      </c>
      <c r="R440" s="10"/>
      <c r="S440" s="10"/>
      <c r="T440" s="11"/>
      <c r="U440" s="12"/>
      <c r="V440" s="5" t="s">
        <v>3279</v>
      </c>
      <c r="W440" s="5"/>
      <c r="X440" s="10">
        <v>45545</v>
      </c>
      <c r="Y440" s="5">
        <f t="shared" si="20"/>
        <v>3</v>
      </c>
      <c r="Z440" s="10">
        <v>45552</v>
      </c>
      <c r="AA440" s="5">
        <f t="shared" si="21"/>
        <v>6</v>
      </c>
      <c r="AB440" s="5" t="s">
        <v>3280</v>
      </c>
      <c r="AC440" s="13">
        <v>2456.7800000000002</v>
      </c>
      <c r="AD440" s="10">
        <v>45567</v>
      </c>
      <c r="AE440" s="12">
        <f t="shared" si="22"/>
        <v>16</v>
      </c>
      <c r="AF440" s="12"/>
      <c r="AG440" s="14">
        <v>4500528882</v>
      </c>
      <c r="AH440" s="14" t="s">
        <v>833</v>
      </c>
      <c r="AI440" s="10">
        <v>45601</v>
      </c>
      <c r="AJ440" s="10">
        <v>45602</v>
      </c>
      <c r="AK440" s="10" t="str">
        <f t="shared" si="24"/>
        <v>DEMORA</v>
      </c>
      <c r="AL440" s="15">
        <f t="shared" si="25"/>
        <v>36</v>
      </c>
      <c r="AM440" s="5" t="s">
        <v>3281</v>
      </c>
      <c r="AN440" s="5" t="s">
        <v>3282</v>
      </c>
      <c r="AO440" s="5" t="s">
        <v>3283</v>
      </c>
      <c r="AP440" s="10">
        <v>45604</v>
      </c>
      <c r="AQ440" s="5">
        <f t="shared" ca="1" si="30"/>
        <v>58</v>
      </c>
      <c r="AR440" s="31" t="s">
        <v>143</v>
      </c>
      <c r="AS440" s="31">
        <f t="shared" ca="1" si="29"/>
        <v>501</v>
      </c>
      <c r="AT440" s="5" t="s">
        <v>20</v>
      </c>
      <c r="AU440" s="5" t="s">
        <v>3045</v>
      </c>
      <c r="AV440" s="5" t="s">
        <v>3284</v>
      </c>
      <c r="AW440" s="5" t="s">
        <v>2519</v>
      </c>
      <c r="AX440" s="5" t="s">
        <v>1648</v>
      </c>
      <c r="AY440" s="5"/>
      <c r="AZ440" s="5"/>
      <c r="BA440" s="5"/>
      <c r="BB440" s="5"/>
      <c r="BC440" s="138"/>
    </row>
    <row r="441" spans="1:55" ht="15.75" customHeight="1" x14ac:dyDescent="0.3">
      <c r="A441" s="16">
        <v>288524</v>
      </c>
      <c r="B441" s="5" t="s">
        <v>59</v>
      </c>
      <c r="C441" s="5" t="s">
        <v>273</v>
      </c>
      <c r="D441" s="5" t="s">
        <v>123</v>
      </c>
      <c r="E441" s="5" t="s">
        <v>124</v>
      </c>
      <c r="F441" s="5" t="s">
        <v>40</v>
      </c>
      <c r="G441" s="5" t="s">
        <v>246</v>
      </c>
      <c r="H441" s="5" t="s">
        <v>3285</v>
      </c>
      <c r="I441" s="5">
        <v>2898616</v>
      </c>
      <c r="J441" s="5" t="s">
        <v>3286</v>
      </c>
      <c r="K441" s="5">
        <v>29528</v>
      </c>
      <c r="L441" s="5">
        <v>30000</v>
      </c>
      <c r="M441" s="5" t="s">
        <v>3287</v>
      </c>
      <c r="N441" s="10" t="s">
        <v>127</v>
      </c>
      <c r="O441" s="5" t="s">
        <v>3288</v>
      </c>
      <c r="P441" s="10">
        <v>45546</v>
      </c>
      <c r="Q441" s="10" t="s">
        <v>137</v>
      </c>
      <c r="R441" s="10"/>
      <c r="S441" s="10"/>
      <c r="T441" s="11"/>
      <c r="U441" s="12"/>
      <c r="V441" s="5" t="s">
        <v>3289</v>
      </c>
      <c r="W441" s="5"/>
      <c r="X441" s="10">
        <v>45545</v>
      </c>
      <c r="Y441" s="5">
        <f t="shared" si="20"/>
        <v>2</v>
      </c>
      <c r="Z441" s="10">
        <v>45552</v>
      </c>
      <c r="AA441" s="5">
        <f t="shared" si="21"/>
        <v>7</v>
      </c>
      <c r="AB441" s="5" t="s">
        <v>3290</v>
      </c>
      <c r="AC441" s="13">
        <v>23231</v>
      </c>
      <c r="AD441" s="10">
        <v>45567</v>
      </c>
      <c r="AE441" s="12">
        <f t="shared" si="22"/>
        <v>16</v>
      </c>
      <c r="AF441" s="12"/>
      <c r="AG441" s="14">
        <v>4500528753</v>
      </c>
      <c r="AH441" s="14"/>
      <c r="AI441" s="10">
        <v>45586</v>
      </c>
      <c r="AJ441" s="10">
        <v>45594</v>
      </c>
      <c r="AK441" s="10" t="str">
        <f t="shared" si="24"/>
        <v>DEMORA</v>
      </c>
      <c r="AL441" s="5">
        <f t="shared" si="25"/>
        <v>28</v>
      </c>
      <c r="AM441" s="5" t="s">
        <v>3291</v>
      </c>
      <c r="AN441" s="5" t="s">
        <v>3292</v>
      </c>
      <c r="AO441" s="5" t="s">
        <v>3293</v>
      </c>
      <c r="AP441" s="10">
        <v>45596</v>
      </c>
      <c r="AQ441" s="5">
        <f t="shared" ca="1" si="30"/>
        <v>50</v>
      </c>
      <c r="AR441" s="31" t="s">
        <v>143</v>
      </c>
      <c r="AS441" s="31">
        <f t="shared" ca="1" si="29"/>
        <v>501</v>
      </c>
      <c r="AT441" s="5" t="s">
        <v>19</v>
      </c>
      <c r="AU441" s="5" t="s">
        <v>1769</v>
      </c>
      <c r="AV441" s="5" t="s">
        <v>2391</v>
      </c>
      <c r="AW441" s="5" t="s">
        <v>1648</v>
      </c>
      <c r="AX441" s="5" t="s">
        <v>1648</v>
      </c>
      <c r="AY441" s="5"/>
      <c r="AZ441" s="5"/>
      <c r="BA441" s="5"/>
      <c r="BB441" s="5"/>
      <c r="BC441" s="138"/>
    </row>
    <row r="442" spans="1:55" ht="15.75" customHeight="1" x14ac:dyDescent="0.3">
      <c r="A442" s="16">
        <v>288624</v>
      </c>
      <c r="B442" s="5" t="s">
        <v>60</v>
      </c>
      <c r="C442" s="5" t="s">
        <v>893</v>
      </c>
      <c r="D442" s="5" t="s">
        <v>123</v>
      </c>
      <c r="E442" s="5" t="s">
        <v>124</v>
      </c>
      <c r="F442" s="5" t="s">
        <v>38</v>
      </c>
      <c r="G442" s="5" t="s">
        <v>246</v>
      </c>
      <c r="H442" s="5" t="s">
        <v>3294</v>
      </c>
      <c r="I442" s="5" t="s">
        <v>3295</v>
      </c>
      <c r="J442" s="5" t="s">
        <v>3296</v>
      </c>
      <c r="K442" s="5"/>
      <c r="L442" s="5">
        <v>14000</v>
      </c>
      <c r="M442" s="5">
        <v>101075390</v>
      </c>
      <c r="N442" s="10" t="s">
        <v>127</v>
      </c>
      <c r="O442" s="17" t="s">
        <v>3297</v>
      </c>
      <c r="P442" s="10">
        <v>45547</v>
      </c>
      <c r="Q442" s="10" t="s">
        <v>137</v>
      </c>
      <c r="R442" s="10"/>
      <c r="S442" s="10"/>
      <c r="T442" s="11"/>
      <c r="U442" s="12"/>
      <c r="V442" s="5" t="s">
        <v>3298</v>
      </c>
      <c r="W442" s="5"/>
      <c r="X442" s="10">
        <v>45546</v>
      </c>
      <c r="Y442" s="5">
        <f t="shared" si="20"/>
        <v>2</v>
      </c>
      <c r="Z442" s="10">
        <v>45553</v>
      </c>
      <c r="AA442" s="5">
        <f t="shared" si="21"/>
        <v>7</v>
      </c>
      <c r="AB442" s="5" t="s">
        <v>3299</v>
      </c>
      <c r="AC442" s="13">
        <v>10530.9</v>
      </c>
      <c r="AD442" s="10">
        <v>45558</v>
      </c>
      <c r="AE442" s="12">
        <f t="shared" si="22"/>
        <v>6</v>
      </c>
      <c r="AF442" s="12"/>
      <c r="AG442" s="14">
        <v>4400586161</v>
      </c>
      <c r="AH442" s="14"/>
      <c r="AI442" s="10">
        <v>45581</v>
      </c>
      <c r="AJ442" s="10">
        <v>45582</v>
      </c>
      <c r="AK442" s="10" t="str">
        <f t="shared" si="24"/>
        <v>DEMORA</v>
      </c>
      <c r="AL442" s="5">
        <f t="shared" si="25"/>
        <v>25</v>
      </c>
      <c r="AM442" s="5" t="s">
        <v>3300</v>
      </c>
      <c r="AN442" s="5" t="s">
        <v>3301</v>
      </c>
      <c r="AO442" s="5" t="s">
        <v>3302</v>
      </c>
      <c r="AP442" s="10">
        <v>45596</v>
      </c>
      <c r="AQ442" s="5">
        <f t="shared" ca="1" si="30"/>
        <v>37</v>
      </c>
      <c r="AR442" s="31" t="s">
        <v>143</v>
      </c>
      <c r="AS442" s="31">
        <f t="shared" ca="1" si="29"/>
        <v>500</v>
      </c>
      <c r="AT442" s="5" t="s">
        <v>19</v>
      </c>
      <c r="AU442" s="5" t="s">
        <v>1769</v>
      </c>
      <c r="AV442" s="5" t="s">
        <v>2391</v>
      </c>
      <c r="AW442" s="5" t="s">
        <v>1648</v>
      </c>
      <c r="AX442" s="5" t="s">
        <v>1648</v>
      </c>
      <c r="AY442" s="5"/>
      <c r="AZ442" s="5"/>
      <c r="BA442" s="5"/>
      <c r="BB442" s="5"/>
      <c r="BC442" s="138"/>
    </row>
    <row r="443" spans="1:55" ht="15.75" customHeight="1" x14ac:dyDescent="0.3">
      <c r="A443" s="16">
        <v>288724</v>
      </c>
      <c r="B443" s="5" t="s">
        <v>60</v>
      </c>
      <c r="C443" s="5" t="s">
        <v>893</v>
      </c>
      <c r="D443" s="5" t="s">
        <v>123</v>
      </c>
      <c r="E443" s="5" t="s">
        <v>124</v>
      </c>
      <c r="F443" s="5" t="s">
        <v>38</v>
      </c>
      <c r="G443" s="5" t="s">
        <v>210</v>
      </c>
      <c r="H443" s="5" t="s">
        <v>3294</v>
      </c>
      <c r="I443" s="5" t="s">
        <v>3295</v>
      </c>
      <c r="J443" s="5" t="s">
        <v>3303</v>
      </c>
      <c r="K443" s="5"/>
      <c r="L443" s="5">
        <v>14000</v>
      </c>
      <c r="M443" s="5">
        <v>101187598</v>
      </c>
      <c r="N443" s="10" t="s">
        <v>127</v>
      </c>
      <c r="O443" s="5" t="s">
        <v>3297</v>
      </c>
      <c r="P443" s="10">
        <v>45547</v>
      </c>
      <c r="Q443" s="10" t="s">
        <v>137</v>
      </c>
      <c r="R443" s="10"/>
      <c r="S443" s="10"/>
      <c r="T443" s="11"/>
      <c r="U443" s="12"/>
      <c r="V443" s="5" t="s">
        <v>3304</v>
      </c>
      <c r="W443" s="5"/>
      <c r="X443" s="10">
        <v>45546</v>
      </c>
      <c r="Y443" s="5">
        <f t="shared" si="20"/>
        <v>2</v>
      </c>
      <c r="Z443" s="10">
        <v>45553</v>
      </c>
      <c r="AA443" s="5">
        <f t="shared" si="21"/>
        <v>7</v>
      </c>
      <c r="AB443" s="5" t="s">
        <v>3305</v>
      </c>
      <c r="AC443" s="13">
        <v>10530.9</v>
      </c>
      <c r="AD443" s="10">
        <v>45558</v>
      </c>
      <c r="AE443" s="12">
        <f t="shared" si="22"/>
        <v>6</v>
      </c>
      <c r="AF443" s="12"/>
      <c r="AG443" s="14">
        <v>4400586157</v>
      </c>
      <c r="AH443" s="17" t="s">
        <v>3102</v>
      </c>
      <c r="AI443" s="10">
        <v>45594</v>
      </c>
      <c r="AJ443" s="10">
        <v>45601</v>
      </c>
      <c r="AK443" s="10" t="str">
        <f t="shared" si="24"/>
        <v>DEMORA</v>
      </c>
      <c r="AL443" s="15">
        <f t="shared" si="25"/>
        <v>44</v>
      </c>
      <c r="AM443" s="5" t="s">
        <v>3306</v>
      </c>
      <c r="AN443" s="5" t="s">
        <v>3307</v>
      </c>
      <c r="AO443" s="5" t="s">
        <v>3308</v>
      </c>
      <c r="AP443" s="10">
        <v>45604</v>
      </c>
      <c r="AQ443" s="5">
        <f t="shared" ca="1" si="30"/>
        <v>56</v>
      </c>
      <c r="AR443" s="31" t="s">
        <v>143</v>
      </c>
      <c r="AS443" s="31">
        <f t="shared" ca="1" si="29"/>
        <v>500</v>
      </c>
      <c r="AT443" s="5" t="s">
        <v>20</v>
      </c>
      <c r="AU443" s="5" t="s">
        <v>1769</v>
      </c>
      <c r="AV443" s="5" t="s">
        <v>3284</v>
      </c>
      <c r="AW443" s="5" t="s">
        <v>1648</v>
      </c>
      <c r="AX443" s="5" t="s">
        <v>1648</v>
      </c>
      <c r="AY443" s="5"/>
      <c r="AZ443" s="5"/>
      <c r="BA443" s="5"/>
      <c r="BB443" s="5"/>
      <c r="BC443" s="138"/>
    </row>
    <row r="444" spans="1:55" ht="15" customHeight="1" x14ac:dyDescent="0.3">
      <c r="A444" s="16">
        <v>288824</v>
      </c>
      <c r="B444" s="17" t="s">
        <v>60</v>
      </c>
      <c r="C444" s="17" t="s">
        <v>1991</v>
      </c>
      <c r="D444" s="17" t="s">
        <v>123</v>
      </c>
      <c r="E444" s="17" t="s">
        <v>124</v>
      </c>
      <c r="F444" s="5" t="s">
        <v>36</v>
      </c>
      <c r="G444" s="5" t="s">
        <v>246</v>
      </c>
      <c r="H444" s="5" t="s">
        <v>1091</v>
      </c>
      <c r="I444" s="5" t="s">
        <v>3309</v>
      </c>
      <c r="J444" s="5" t="s">
        <v>3310</v>
      </c>
      <c r="K444" s="5"/>
      <c r="L444" s="5">
        <v>7500</v>
      </c>
      <c r="M444" s="5">
        <v>101181578</v>
      </c>
      <c r="N444" s="10" t="s">
        <v>127</v>
      </c>
      <c r="O444" s="5" t="s">
        <v>3311</v>
      </c>
      <c r="P444" s="10">
        <v>45548</v>
      </c>
      <c r="Q444" s="10" t="s">
        <v>137</v>
      </c>
      <c r="R444" s="10"/>
      <c r="S444" s="10"/>
      <c r="T444" s="11"/>
      <c r="U444" s="12"/>
      <c r="V444" s="5" t="s">
        <v>3312</v>
      </c>
      <c r="W444" s="5"/>
      <c r="X444" s="10">
        <v>45547</v>
      </c>
      <c r="Y444" s="5">
        <f t="shared" si="20"/>
        <v>2</v>
      </c>
      <c r="Z444" s="10">
        <v>45553</v>
      </c>
      <c r="AA444" s="5">
        <f t="shared" si="21"/>
        <v>6</v>
      </c>
      <c r="AB444" s="5" t="s">
        <v>3313</v>
      </c>
      <c r="AC444" s="13">
        <v>18730</v>
      </c>
      <c r="AD444" s="10">
        <v>45565</v>
      </c>
      <c r="AE444" s="12">
        <f t="shared" si="22"/>
        <v>13</v>
      </c>
      <c r="AF444" s="12"/>
      <c r="AG444" s="14">
        <v>4400585966</v>
      </c>
      <c r="AH444" s="14"/>
      <c r="AI444" s="10">
        <v>45591</v>
      </c>
      <c r="AJ444" s="10">
        <v>45593</v>
      </c>
      <c r="AK444" s="10" t="str">
        <f t="shared" si="24"/>
        <v>DEMORA</v>
      </c>
      <c r="AL444" s="5">
        <f t="shared" si="25"/>
        <v>29</v>
      </c>
      <c r="AM444" s="5" t="s">
        <v>3314</v>
      </c>
      <c r="AN444" s="5" t="s">
        <v>3315</v>
      </c>
      <c r="AO444" s="5" t="s">
        <v>3316</v>
      </c>
      <c r="AP444" s="10">
        <v>45596</v>
      </c>
      <c r="AQ444" s="5">
        <f t="shared" ca="1" si="30"/>
        <v>47</v>
      </c>
      <c r="AR444" s="31" t="s">
        <v>143</v>
      </c>
      <c r="AS444" s="31">
        <f t="shared" ca="1" si="29"/>
        <v>499</v>
      </c>
      <c r="AT444" s="5" t="s">
        <v>19</v>
      </c>
      <c r="AU444" s="5" t="s">
        <v>1648</v>
      </c>
      <c r="AV444" s="5" t="s">
        <v>1648</v>
      </c>
      <c r="AW444" s="5" t="s">
        <v>1648</v>
      </c>
      <c r="AX444" s="5" t="s">
        <v>1648</v>
      </c>
      <c r="AY444" s="5"/>
      <c r="AZ444" s="5"/>
      <c r="BA444" s="5"/>
      <c r="BB444" s="5"/>
      <c r="BC444" s="138"/>
    </row>
    <row r="445" spans="1:55" ht="15.75" customHeight="1" x14ac:dyDescent="0.3">
      <c r="A445" s="16">
        <v>288924</v>
      </c>
      <c r="B445" s="17" t="s">
        <v>60</v>
      </c>
      <c r="C445" s="17" t="s">
        <v>1991</v>
      </c>
      <c r="D445" s="17" t="s">
        <v>123</v>
      </c>
      <c r="E445" s="17" t="s">
        <v>124</v>
      </c>
      <c r="F445" s="5" t="s">
        <v>36</v>
      </c>
      <c r="G445" s="5" t="s">
        <v>210</v>
      </c>
      <c r="H445" s="5" t="s">
        <v>1091</v>
      </c>
      <c r="I445" s="5" t="s">
        <v>3309</v>
      </c>
      <c r="J445" s="5" t="s">
        <v>3317</v>
      </c>
      <c r="K445" s="5"/>
      <c r="L445" s="5">
        <v>7500</v>
      </c>
      <c r="M445" s="5">
        <v>101026414</v>
      </c>
      <c r="N445" s="10" t="s">
        <v>127</v>
      </c>
      <c r="O445" s="5" t="s">
        <v>3311</v>
      </c>
      <c r="P445" s="10">
        <v>45548</v>
      </c>
      <c r="Q445" s="10" t="s">
        <v>137</v>
      </c>
      <c r="R445" s="10"/>
      <c r="S445" s="10"/>
      <c r="T445" s="11"/>
      <c r="U445" s="12"/>
      <c r="V445" s="5" t="s">
        <v>3318</v>
      </c>
      <c r="W445" s="5"/>
      <c r="X445" s="10">
        <v>45547</v>
      </c>
      <c r="Y445" s="5">
        <f t="shared" si="20"/>
        <v>2</v>
      </c>
      <c r="Z445" s="10">
        <v>45553</v>
      </c>
      <c r="AA445" s="5">
        <f t="shared" si="21"/>
        <v>6</v>
      </c>
      <c r="AB445" s="5" t="s">
        <v>3319</v>
      </c>
      <c r="AC445" s="13">
        <v>18730</v>
      </c>
      <c r="AD445" s="10">
        <v>45565</v>
      </c>
      <c r="AE445" s="12">
        <f t="shared" si="22"/>
        <v>13</v>
      </c>
      <c r="AF445" s="12"/>
      <c r="AG445" s="14">
        <v>4400585971</v>
      </c>
      <c r="AH445" s="14"/>
      <c r="AI445" s="10">
        <v>45591</v>
      </c>
      <c r="AJ445" s="10">
        <v>45593</v>
      </c>
      <c r="AK445" s="10" t="str">
        <f t="shared" si="24"/>
        <v>DEMORA</v>
      </c>
      <c r="AL445" s="5">
        <f t="shared" si="25"/>
        <v>29</v>
      </c>
      <c r="AM445" s="5" t="s">
        <v>3320</v>
      </c>
      <c r="AN445" s="5" t="s">
        <v>3321</v>
      </c>
      <c r="AO445" s="5" t="s">
        <v>3322</v>
      </c>
      <c r="AP445" s="10">
        <v>45596</v>
      </c>
      <c r="AQ445" s="5">
        <f t="shared" ca="1" si="30"/>
        <v>47</v>
      </c>
      <c r="AR445" s="31" t="s">
        <v>143</v>
      </c>
      <c r="AS445" s="31">
        <f t="shared" ca="1" si="29"/>
        <v>499</v>
      </c>
      <c r="AT445" s="5" t="s">
        <v>19</v>
      </c>
      <c r="AU445" s="5" t="s">
        <v>1648</v>
      </c>
      <c r="AV445" s="5" t="s">
        <v>1648</v>
      </c>
      <c r="AW445" s="5" t="s">
        <v>1648</v>
      </c>
      <c r="AX445" s="5" t="s">
        <v>1648</v>
      </c>
      <c r="AY445" s="5"/>
      <c r="AZ445" s="5"/>
      <c r="BA445" s="5"/>
      <c r="BB445" s="5"/>
      <c r="BC445" s="138"/>
    </row>
    <row r="446" spans="1:55" ht="15.75" customHeight="1" x14ac:dyDescent="0.3">
      <c r="A446" s="16">
        <v>289024</v>
      </c>
      <c r="B446" s="5" t="s">
        <v>60</v>
      </c>
      <c r="C446" s="5" t="s">
        <v>340</v>
      </c>
      <c r="D446" s="5" t="s">
        <v>123</v>
      </c>
      <c r="E446" s="5" t="s">
        <v>124</v>
      </c>
      <c r="F446" s="5" t="s">
        <v>42</v>
      </c>
      <c r="G446" s="5" t="s">
        <v>246</v>
      </c>
      <c r="H446" s="5" t="s">
        <v>895</v>
      </c>
      <c r="I446" s="5" t="s">
        <v>342</v>
      </c>
      <c r="J446" s="5" t="s">
        <v>3323</v>
      </c>
      <c r="K446" s="5"/>
      <c r="L446" s="5">
        <v>8000</v>
      </c>
      <c r="M446" s="5">
        <v>101089478</v>
      </c>
      <c r="N446" s="10" t="s">
        <v>127</v>
      </c>
      <c r="O446" s="5" t="s">
        <v>3311</v>
      </c>
      <c r="P446" s="10">
        <v>45548</v>
      </c>
      <c r="Q446" s="10" t="s">
        <v>2502</v>
      </c>
      <c r="R446" s="10"/>
      <c r="S446" s="10"/>
      <c r="T446" s="11"/>
      <c r="U446" s="12"/>
      <c r="V446" s="5" t="s">
        <v>3324</v>
      </c>
      <c r="W446" s="5"/>
      <c r="X446" s="10">
        <v>45547</v>
      </c>
      <c r="Y446" s="5">
        <f t="shared" si="20"/>
        <v>2</v>
      </c>
      <c r="Z446" s="10">
        <v>45553</v>
      </c>
      <c r="AA446" s="5">
        <f t="shared" si="21"/>
        <v>6</v>
      </c>
      <c r="AB446" s="5" t="s">
        <v>3325</v>
      </c>
      <c r="AC446" s="13">
        <v>5095.22</v>
      </c>
      <c r="AD446" s="10">
        <v>45558</v>
      </c>
      <c r="AE446" s="12">
        <f t="shared" si="22"/>
        <v>6</v>
      </c>
      <c r="AF446" s="12"/>
      <c r="AG446" s="14">
        <v>4400585961</v>
      </c>
      <c r="AH446" s="17" t="s">
        <v>833</v>
      </c>
      <c r="AI446" s="10">
        <v>45554</v>
      </c>
      <c r="AJ446" s="10">
        <v>45554</v>
      </c>
      <c r="AK446" s="10" t="str">
        <f t="shared" si="24"/>
        <v>EN TIEMPO</v>
      </c>
      <c r="AL446" s="5">
        <f t="shared" si="25"/>
        <v>-3</v>
      </c>
      <c r="AM446" s="5" t="s">
        <v>3326</v>
      </c>
      <c r="AN446" s="5" t="s">
        <v>3327</v>
      </c>
      <c r="AO446" s="5" t="s">
        <v>3328</v>
      </c>
      <c r="AP446" s="10">
        <v>45730</v>
      </c>
      <c r="AQ446" s="5">
        <f t="shared" ca="1" si="30"/>
        <v>8</v>
      </c>
      <c r="AR446" s="31" t="s">
        <v>143</v>
      </c>
      <c r="AS446" s="31">
        <f t="shared" ca="1" si="29"/>
        <v>499</v>
      </c>
      <c r="AT446" s="5" t="s">
        <v>19</v>
      </c>
      <c r="AU446" s="5" t="s">
        <v>3329</v>
      </c>
      <c r="AV446" s="5" t="s">
        <v>2153</v>
      </c>
      <c r="AW446" s="5" t="s">
        <v>1648</v>
      </c>
      <c r="AX446" s="5" t="s">
        <v>1648</v>
      </c>
      <c r="AY446" s="5"/>
      <c r="AZ446" s="5"/>
      <c r="BA446" s="5"/>
      <c r="BB446" s="5"/>
      <c r="BC446" s="138"/>
    </row>
    <row r="447" spans="1:55" ht="15.75" customHeight="1" x14ac:dyDescent="0.3">
      <c r="A447" s="16">
        <v>289124</v>
      </c>
      <c r="B447" s="5" t="s">
        <v>60</v>
      </c>
      <c r="C447" s="5" t="s">
        <v>144</v>
      </c>
      <c r="D447" s="5" t="s">
        <v>123</v>
      </c>
      <c r="E447" s="5" t="s">
        <v>189</v>
      </c>
      <c r="F447" s="5" t="s">
        <v>1</v>
      </c>
      <c r="G447" s="5"/>
      <c r="H447" s="5" t="s">
        <v>310</v>
      </c>
      <c r="I447" s="5" t="s">
        <v>190</v>
      </c>
      <c r="J447" s="5" t="s">
        <v>3330</v>
      </c>
      <c r="K447" s="5"/>
      <c r="L447" s="5">
        <v>30000</v>
      </c>
      <c r="M447" s="5">
        <v>101192784</v>
      </c>
      <c r="N447" s="10" t="s">
        <v>127</v>
      </c>
      <c r="O447" s="19" t="s">
        <v>3311</v>
      </c>
      <c r="P447" s="10">
        <v>45548</v>
      </c>
      <c r="Q447" s="10" t="s">
        <v>137</v>
      </c>
      <c r="R447" s="10"/>
      <c r="S447" s="10"/>
      <c r="T447" s="11"/>
      <c r="U447" s="12"/>
      <c r="V447" s="5" t="s">
        <v>3331</v>
      </c>
      <c r="W447" s="5"/>
      <c r="X447" s="10">
        <v>45547</v>
      </c>
      <c r="Y447" s="5">
        <f t="shared" si="20"/>
        <v>2</v>
      </c>
      <c r="Z447" s="10">
        <v>45553</v>
      </c>
      <c r="AA447" s="5">
        <f t="shared" si="21"/>
        <v>6</v>
      </c>
      <c r="AB447" s="5" t="s">
        <v>3332</v>
      </c>
      <c r="AC447" s="13">
        <v>5489.15</v>
      </c>
      <c r="AD447" s="10">
        <v>45558</v>
      </c>
      <c r="AE447" s="12">
        <f t="shared" si="22"/>
        <v>6</v>
      </c>
      <c r="AF447" s="12"/>
      <c r="AG447" s="14">
        <v>4400585958</v>
      </c>
      <c r="AH447" s="14"/>
      <c r="AI447" s="10">
        <v>45569</v>
      </c>
      <c r="AJ447" s="10">
        <v>45569</v>
      </c>
      <c r="AK447" s="10" t="str">
        <f t="shared" si="24"/>
        <v>EN TIEMPO</v>
      </c>
      <c r="AL447" s="5">
        <f t="shared" si="25"/>
        <v>12</v>
      </c>
      <c r="AM447" s="5" t="s">
        <v>3333</v>
      </c>
      <c r="AN447" s="5" t="s">
        <v>3334</v>
      </c>
      <c r="AO447" s="5" t="s">
        <v>3335</v>
      </c>
      <c r="AP447" s="10">
        <v>45580</v>
      </c>
      <c r="AQ447" s="5">
        <f t="shared" ca="1" si="30"/>
        <v>23</v>
      </c>
      <c r="AR447" s="31" t="s">
        <v>143</v>
      </c>
      <c r="AS447" s="31">
        <f t="shared" ca="1" si="29"/>
        <v>499</v>
      </c>
      <c r="AT447" s="5" t="s">
        <v>19</v>
      </c>
      <c r="AU447" s="5" t="s">
        <v>67</v>
      </c>
      <c r="AV447" s="5"/>
      <c r="AW447" s="5"/>
      <c r="AX447" s="5"/>
      <c r="AY447" s="5"/>
      <c r="AZ447" s="5"/>
      <c r="BA447" s="5"/>
      <c r="BB447" s="5"/>
      <c r="BC447" s="138"/>
    </row>
    <row r="448" spans="1:55" ht="15" customHeight="1" x14ac:dyDescent="0.3">
      <c r="A448" s="16">
        <v>289224</v>
      </c>
      <c r="B448" s="5" t="s">
        <v>60</v>
      </c>
      <c r="C448" s="5" t="s">
        <v>6</v>
      </c>
      <c r="D448" s="5" t="s">
        <v>123</v>
      </c>
      <c r="E448" s="5" t="s">
        <v>189</v>
      </c>
      <c r="F448" s="5" t="s">
        <v>1</v>
      </c>
      <c r="G448" s="5"/>
      <c r="H448" s="5" t="s">
        <v>3336</v>
      </c>
      <c r="I448" s="5" t="s">
        <v>311</v>
      </c>
      <c r="J448" s="5" t="s">
        <v>3337</v>
      </c>
      <c r="K448" s="5"/>
      <c r="L448" s="5"/>
      <c r="M448" s="5">
        <v>101193556</v>
      </c>
      <c r="N448" s="10" t="s">
        <v>127</v>
      </c>
      <c r="O448" s="5" t="s">
        <v>3338</v>
      </c>
      <c r="P448" s="10">
        <v>45548</v>
      </c>
      <c r="Q448" s="10" t="s">
        <v>137</v>
      </c>
      <c r="R448" s="10"/>
      <c r="S448" s="10"/>
      <c r="T448" s="11"/>
      <c r="U448" s="12"/>
      <c r="V448" s="5" t="s">
        <v>3339</v>
      </c>
      <c r="W448" s="5"/>
      <c r="X448" s="10">
        <v>45548</v>
      </c>
      <c r="Y448" s="5">
        <f t="shared" si="20"/>
        <v>1</v>
      </c>
      <c r="Z448" s="10">
        <v>45553</v>
      </c>
      <c r="AA448" s="5">
        <f t="shared" si="21"/>
        <v>6</v>
      </c>
      <c r="AB448" s="5" t="s">
        <v>3340</v>
      </c>
      <c r="AC448" s="13">
        <v>2783.14</v>
      </c>
      <c r="AD448" s="10">
        <v>45568</v>
      </c>
      <c r="AE448" s="12">
        <f t="shared" si="22"/>
        <v>16</v>
      </c>
      <c r="AF448" s="12"/>
      <c r="AG448" s="14">
        <v>4400587007</v>
      </c>
      <c r="AH448" s="14"/>
      <c r="AI448" s="10">
        <v>45581</v>
      </c>
      <c r="AJ448" s="10">
        <v>45582</v>
      </c>
      <c r="AK448" s="10" t="str">
        <f t="shared" si="24"/>
        <v>DEMORA</v>
      </c>
      <c r="AL448" s="5">
        <f t="shared" si="25"/>
        <v>15</v>
      </c>
      <c r="AM448" s="5" t="s">
        <v>3341</v>
      </c>
      <c r="AN448" s="5" t="s">
        <v>3342</v>
      </c>
      <c r="AO448" s="5" t="s">
        <v>3343</v>
      </c>
      <c r="AP448" s="10">
        <v>45590</v>
      </c>
      <c r="AQ448" s="5">
        <f t="shared" ca="1" si="30"/>
        <v>35</v>
      </c>
      <c r="AR448" s="31" t="s">
        <v>143</v>
      </c>
      <c r="AS448" s="31">
        <f t="shared" ca="1" si="29"/>
        <v>498</v>
      </c>
      <c r="AT448" s="5" t="s">
        <v>19</v>
      </c>
      <c r="AU448" s="5" t="s">
        <v>1769</v>
      </c>
      <c r="AV448" s="5" t="s">
        <v>2391</v>
      </c>
      <c r="AW448" s="5" t="s">
        <v>2519</v>
      </c>
      <c r="AX448" s="5" t="s">
        <v>1648</v>
      </c>
      <c r="AY448" s="5"/>
      <c r="AZ448" s="5"/>
      <c r="BA448" s="5"/>
      <c r="BB448" s="5"/>
      <c r="BC448" s="138"/>
    </row>
    <row r="449" spans="1:55" ht="15" customHeight="1" x14ac:dyDescent="0.3">
      <c r="A449" s="16">
        <v>289324</v>
      </c>
      <c r="B449" s="5" t="s">
        <v>60</v>
      </c>
      <c r="C449" s="5" t="s">
        <v>6</v>
      </c>
      <c r="D449" s="5" t="s">
        <v>123</v>
      </c>
      <c r="E449" s="5" t="s">
        <v>189</v>
      </c>
      <c r="F449" s="5" t="s">
        <v>1</v>
      </c>
      <c r="G449" s="5"/>
      <c r="H449" s="5" t="s">
        <v>3344</v>
      </c>
      <c r="I449" s="5" t="s">
        <v>311</v>
      </c>
      <c r="J449" s="5" t="s">
        <v>3345</v>
      </c>
      <c r="K449" s="5"/>
      <c r="L449" s="5"/>
      <c r="M449" s="5">
        <v>101158612</v>
      </c>
      <c r="N449" s="10" t="s">
        <v>127</v>
      </c>
      <c r="O449" s="5" t="s">
        <v>3338</v>
      </c>
      <c r="P449" s="10">
        <v>45548</v>
      </c>
      <c r="Q449" s="10" t="s">
        <v>137</v>
      </c>
      <c r="R449" s="10"/>
      <c r="S449" s="10"/>
      <c r="T449" s="11"/>
      <c r="U449" s="12"/>
      <c r="V449" s="5" t="s">
        <v>3346</v>
      </c>
      <c r="W449" s="5"/>
      <c r="X449" s="10">
        <v>45548</v>
      </c>
      <c r="Y449" s="5">
        <f t="shared" si="20"/>
        <v>1</v>
      </c>
      <c r="Z449" s="10">
        <v>45553</v>
      </c>
      <c r="AA449" s="5">
        <f t="shared" si="21"/>
        <v>6</v>
      </c>
      <c r="AB449" s="5" t="s">
        <v>3347</v>
      </c>
      <c r="AC449" s="13">
        <v>2783.14</v>
      </c>
      <c r="AD449" s="10">
        <v>45566</v>
      </c>
      <c r="AE449" s="12">
        <f t="shared" si="22"/>
        <v>14</v>
      </c>
      <c r="AF449" s="12"/>
      <c r="AG449" s="14">
        <v>4400587006</v>
      </c>
      <c r="AH449" s="14"/>
      <c r="AI449" s="10">
        <v>45581</v>
      </c>
      <c r="AJ449" s="10">
        <v>45582</v>
      </c>
      <c r="AK449" s="10" t="str">
        <f t="shared" si="24"/>
        <v>DEMORA</v>
      </c>
      <c r="AL449" s="5">
        <f t="shared" si="25"/>
        <v>17</v>
      </c>
      <c r="AM449" s="5" t="s">
        <v>3348</v>
      </c>
      <c r="AN449" s="5" t="s">
        <v>3349</v>
      </c>
      <c r="AO449" s="5" t="s">
        <v>3350</v>
      </c>
      <c r="AP449" s="10">
        <v>45590</v>
      </c>
      <c r="AQ449" s="5">
        <f t="shared" ca="1" si="30"/>
        <v>35</v>
      </c>
      <c r="AR449" s="31" t="s">
        <v>143</v>
      </c>
      <c r="AS449" s="31">
        <f t="shared" ca="1" si="29"/>
        <v>498</v>
      </c>
      <c r="AT449" s="5" t="s">
        <v>19</v>
      </c>
      <c r="AU449" s="5" t="s">
        <v>1769</v>
      </c>
      <c r="AV449" s="5" t="s">
        <v>2391</v>
      </c>
      <c r="AW449" s="5" t="s">
        <v>2519</v>
      </c>
      <c r="AX449" s="5" t="s">
        <v>1648</v>
      </c>
      <c r="AY449" s="5"/>
      <c r="AZ449" s="5"/>
      <c r="BA449" s="5"/>
      <c r="BB449" s="5"/>
      <c r="BC449" s="138"/>
    </row>
    <row r="450" spans="1:55" ht="15" customHeight="1" x14ac:dyDescent="0.3">
      <c r="A450" s="16">
        <v>289424</v>
      </c>
      <c r="B450" s="5" t="s">
        <v>60</v>
      </c>
      <c r="C450" s="5" t="s">
        <v>3351</v>
      </c>
      <c r="D450" s="5" t="s">
        <v>123</v>
      </c>
      <c r="E450" s="5" t="s">
        <v>3098</v>
      </c>
      <c r="F450" s="5" t="s">
        <v>3099</v>
      </c>
      <c r="G450" s="5" t="s">
        <v>125</v>
      </c>
      <c r="H450" s="5" t="s">
        <v>125</v>
      </c>
      <c r="I450" s="5" t="s">
        <v>125</v>
      </c>
      <c r="J450" s="5" t="s">
        <v>125</v>
      </c>
      <c r="K450" s="5" t="s">
        <v>125</v>
      </c>
      <c r="L450" s="5" t="s">
        <v>125</v>
      </c>
      <c r="M450" s="5" t="s">
        <v>125</v>
      </c>
      <c r="N450" s="10" t="s">
        <v>123</v>
      </c>
      <c r="O450" s="5" t="s">
        <v>3352</v>
      </c>
      <c r="P450" s="10">
        <v>45550</v>
      </c>
      <c r="Q450" s="10" t="s">
        <v>137</v>
      </c>
      <c r="R450" s="10"/>
      <c r="S450" s="10"/>
      <c r="T450" s="11"/>
      <c r="U450" s="12"/>
      <c r="V450" s="5" t="s">
        <v>3353</v>
      </c>
      <c r="W450" s="5"/>
      <c r="X450" s="10">
        <v>45550</v>
      </c>
      <c r="Y450" s="5">
        <f t="shared" si="20"/>
        <v>1</v>
      </c>
      <c r="Z450" s="10">
        <v>45553</v>
      </c>
      <c r="AA450" s="5">
        <f t="shared" si="21"/>
        <v>4</v>
      </c>
      <c r="AB450" s="5" t="s">
        <v>3354</v>
      </c>
      <c r="AC450" s="13">
        <v>0</v>
      </c>
      <c r="AD450" s="10">
        <v>45611</v>
      </c>
      <c r="AE450" s="12">
        <f t="shared" si="22"/>
        <v>59</v>
      </c>
      <c r="AF450" s="12"/>
      <c r="AG450" s="5">
        <v>4400597734</v>
      </c>
      <c r="AH450" s="5"/>
      <c r="AI450" s="10">
        <v>45586</v>
      </c>
      <c r="AJ450" s="10">
        <v>45586</v>
      </c>
      <c r="AK450" s="10" t="str">
        <f t="shared" si="24"/>
        <v>EN TIEMPO</v>
      </c>
      <c r="AL450" s="5">
        <f t="shared" si="25"/>
        <v>-24</v>
      </c>
      <c r="AM450" s="5" t="s">
        <v>3355</v>
      </c>
      <c r="AN450" s="5" t="s">
        <v>3356</v>
      </c>
      <c r="AO450" s="5" t="s">
        <v>3104</v>
      </c>
      <c r="AP450" s="10">
        <v>45667</v>
      </c>
      <c r="AQ450" s="5">
        <f t="shared" ca="1" si="30"/>
        <v>37</v>
      </c>
      <c r="AR450" s="31" t="s">
        <v>143</v>
      </c>
      <c r="AS450" s="31">
        <f t="shared" ca="1" si="29"/>
        <v>496</v>
      </c>
      <c r="AT450" s="5" t="s">
        <v>19</v>
      </c>
      <c r="AU450" s="5"/>
      <c r="AV450" s="5"/>
      <c r="AW450" s="5"/>
      <c r="AX450" s="5"/>
      <c r="AY450" s="5"/>
      <c r="AZ450" s="5"/>
      <c r="BA450" s="5"/>
      <c r="BB450" s="5"/>
      <c r="BC450" s="138"/>
    </row>
    <row r="451" spans="1:55" ht="15" customHeight="1" x14ac:dyDescent="0.3">
      <c r="A451" s="137">
        <v>289524</v>
      </c>
      <c r="B451" s="5" t="s">
        <v>59</v>
      </c>
      <c r="C451" s="5" t="s">
        <v>340</v>
      </c>
      <c r="D451" s="5" t="s">
        <v>127</v>
      </c>
      <c r="E451" s="5" t="s">
        <v>124</v>
      </c>
      <c r="F451" s="5" t="s">
        <v>42</v>
      </c>
      <c r="G451" s="5" t="s">
        <v>246</v>
      </c>
      <c r="H451" s="5" t="s">
        <v>3357</v>
      </c>
      <c r="I451" s="5">
        <v>5025819</v>
      </c>
      <c r="J451" s="5" t="s">
        <v>3358</v>
      </c>
      <c r="K451" s="5">
        <v>19080</v>
      </c>
      <c r="L451" s="5">
        <v>8000</v>
      </c>
      <c r="M451" s="5" t="s">
        <v>3359</v>
      </c>
      <c r="N451" s="10" t="s">
        <v>127</v>
      </c>
      <c r="O451" s="5" t="s">
        <v>3360</v>
      </c>
      <c r="P451" s="10">
        <v>45566</v>
      </c>
      <c r="Q451" s="10" t="s">
        <v>137</v>
      </c>
      <c r="R451" s="10"/>
      <c r="S451" s="10"/>
      <c r="T451" s="11"/>
      <c r="U451" s="12"/>
      <c r="V451" s="5" t="s">
        <v>3361</v>
      </c>
      <c r="W451" s="5"/>
      <c r="X451" s="10">
        <v>45554</v>
      </c>
      <c r="Y451" s="5">
        <f t="shared" si="20"/>
        <v>13</v>
      </c>
      <c r="Z451" s="10">
        <v>45572</v>
      </c>
      <c r="AA451" s="5">
        <f t="shared" si="21"/>
        <v>7</v>
      </c>
      <c r="AB451" s="5" t="s">
        <v>3362</v>
      </c>
      <c r="AC451" s="13">
        <v>5095.22</v>
      </c>
      <c r="AD451" s="10">
        <v>45581</v>
      </c>
      <c r="AE451" s="12">
        <f t="shared" si="22"/>
        <v>10</v>
      </c>
      <c r="AF451" s="12"/>
      <c r="AG451" s="14">
        <v>4500530643</v>
      </c>
      <c r="AH451" s="14"/>
      <c r="AI451" s="10">
        <v>45588</v>
      </c>
      <c r="AJ451" s="10">
        <v>45588</v>
      </c>
      <c r="AK451" s="10" t="str">
        <f t="shared" si="24"/>
        <v>EN TIEMPO</v>
      </c>
      <c r="AL451" s="5">
        <f t="shared" si="25"/>
        <v>8</v>
      </c>
      <c r="AM451" s="5" t="s">
        <v>3363</v>
      </c>
      <c r="AN451" s="5" t="s">
        <v>3364</v>
      </c>
      <c r="AO451" s="5" t="s">
        <v>3365</v>
      </c>
      <c r="AP451" s="10">
        <v>45590</v>
      </c>
      <c r="AQ451" s="5">
        <f t="shared" ca="1" si="30"/>
        <v>35</v>
      </c>
      <c r="AR451" s="31" t="s">
        <v>143</v>
      </c>
      <c r="AS451" s="31">
        <f t="shared" ca="1" si="29"/>
        <v>492</v>
      </c>
      <c r="AT451" s="5" t="s">
        <v>20</v>
      </c>
      <c r="AU451" s="5" t="s">
        <v>1769</v>
      </c>
      <c r="AV451" s="5" t="s">
        <v>2955</v>
      </c>
      <c r="AW451" s="5" t="s">
        <v>1648</v>
      </c>
      <c r="AX451" s="5" t="s">
        <v>1648</v>
      </c>
      <c r="AY451" s="5"/>
      <c r="AZ451" s="5"/>
      <c r="BA451" s="5"/>
      <c r="BB451" s="5"/>
      <c r="BC451" s="138"/>
    </row>
    <row r="452" spans="1:55" ht="15" customHeight="1" x14ac:dyDescent="0.3">
      <c r="A452" s="22">
        <v>289624</v>
      </c>
      <c r="B452" s="5" t="s">
        <v>59</v>
      </c>
      <c r="C452" s="5" t="s">
        <v>236</v>
      </c>
      <c r="D452" s="5" t="s">
        <v>127</v>
      </c>
      <c r="E452" s="5" t="s">
        <v>124</v>
      </c>
      <c r="F452" s="5" t="s">
        <v>43</v>
      </c>
      <c r="G452" s="5" t="s">
        <v>210</v>
      </c>
      <c r="H452" s="5" t="s">
        <v>3357</v>
      </c>
      <c r="I452" s="5">
        <v>1098832</v>
      </c>
      <c r="J452" s="5" t="s">
        <v>3366</v>
      </c>
      <c r="K452" s="5">
        <v>19080</v>
      </c>
      <c r="L452" s="5">
        <v>15000</v>
      </c>
      <c r="M452" s="5" t="s">
        <v>3367</v>
      </c>
      <c r="N452" s="10" t="s">
        <v>127</v>
      </c>
      <c r="O452" s="5" t="s">
        <v>3360</v>
      </c>
      <c r="P452" s="10">
        <v>45566</v>
      </c>
      <c r="Q452" s="10" t="s">
        <v>137</v>
      </c>
      <c r="R452" s="10"/>
      <c r="S452" s="10"/>
      <c r="T452" s="11"/>
      <c r="U452" s="12"/>
      <c r="V452" s="5" t="s">
        <v>3368</v>
      </c>
      <c r="W452" s="5"/>
      <c r="X452" s="10">
        <v>45554</v>
      </c>
      <c r="Y452" s="5">
        <f t="shared" si="20"/>
        <v>13</v>
      </c>
      <c r="Z452" s="10">
        <v>45572</v>
      </c>
      <c r="AA452" s="5">
        <f t="shared" si="21"/>
        <v>7</v>
      </c>
      <c r="AB452" s="5" t="s">
        <v>3369</v>
      </c>
      <c r="AC452" s="13">
        <v>5339.21</v>
      </c>
      <c r="AD452" s="10">
        <v>45581</v>
      </c>
      <c r="AE452" s="12">
        <f t="shared" si="22"/>
        <v>10</v>
      </c>
      <c r="AF452" s="12"/>
      <c r="AG452" s="14">
        <v>4500530645</v>
      </c>
      <c r="AH452" s="14" t="s">
        <v>833</v>
      </c>
      <c r="AI452" s="10">
        <v>45602</v>
      </c>
      <c r="AJ452" s="10">
        <v>45608</v>
      </c>
      <c r="AK452" s="10" t="str">
        <f t="shared" si="24"/>
        <v>DEMORA</v>
      </c>
      <c r="AL452" s="15">
        <f t="shared" si="25"/>
        <v>28</v>
      </c>
      <c r="AM452" s="5" t="s">
        <v>3370</v>
      </c>
      <c r="AN452" s="5" t="s">
        <v>3371</v>
      </c>
      <c r="AO452" s="5" t="s">
        <v>3372</v>
      </c>
      <c r="AP452" s="10">
        <v>45610</v>
      </c>
      <c r="AQ452" s="5">
        <f t="shared" ca="1" si="30"/>
        <v>55</v>
      </c>
      <c r="AR452" s="31" t="s">
        <v>143</v>
      </c>
      <c r="AS452" s="31">
        <f t="shared" ref="AS452:AS515" ca="1" si="31">IF(AF452="",TODAY()-X452+1,AF452-X452+1)</f>
        <v>492</v>
      </c>
      <c r="AT452" s="5" t="s">
        <v>20</v>
      </c>
      <c r="AU452" s="5" t="s">
        <v>3373</v>
      </c>
      <c r="AV452" s="5" t="s">
        <v>2955</v>
      </c>
      <c r="AW452" s="5" t="s">
        <v>2519</v>
      </c>
      <c r="AX452" s="5" t="s">
        <v>1648</v>
      </c>
      <c r="AY452" s="5"/>
      <c r="AZ452" s="5"/>
      <c r="BA452" s="5"/>
      <c r="BB452" s="5"/>
      <c r="BC452" s="138"/>
    </row>
    <row r="453" spans="1:55" ht="15" customHeight="1" x14ac:dyDescent="0.3">
      <c r="A453" s="137">
        <v>289724</v>
      </c>
      <c r="B453" s="5" t="s">
        <v>59</v>
      </c>
      <c r="C453" s="5" t="s">
        <v>134</v>
      </c>
      <c r="D453" s="5" t="s">
        <v>123</v>
      </c>
      <c r="E453" s="5" t="s">
        <v>124</v>
      </c>
      <c r="F453" s="5" t="s">
        <v>38</v>
      </c>
      <c r="G453" s="5"/>
      <c r="H453" s="5" t="s">
        <v>1695</v>
      </c>
      <c r="I453" s="5">
        <v>3631685</v>
      </c>
      <c r="J453" s="5" t="s">
        <v>3374</v>
      </c>
      <c r="K453" s="20">
        <v>2552</v>
      </c>
      <c r="L453" s="20">
        <v>15000</v>
      </c>
      <c r="M453" s="5" t="s">
        <v>3375</v>
      </c>
      <c r="N453" s="10" t="s">
        <v>123</v>
      </c>
      <c r="O453" s="5" t="s">
        <v>3360</v>
      </c>
      <c r="P453" s="10">
        <v>45566</v>
      </c>
      <c r="Q453" s="10" t="s">
        <v>1944</v>
      </c>
      <c r="R453" s="10"/>
      <c r="S453" s="10"/>
      <c r="T453" s="11"/>
      <c r="U453" s="12"/>
      <c r="V453" s="5" t="s">
        <v>3376</v>
      </c>
      <c r="W453" s="5"/>
      <c r="X453" s="10">
        <v>45554</v>
      </c>
      <c r="Y453" s="5">
        <f t="shared" si="20"/>
        <v>13</v>
      </c>
      <c r="Z453" s="10">
        <v>45576</v>
      </c>
      <c r="AA453" s="5">
        <f t="shared" si="21"/>
        <v>11</v>
      </c>
      <c r="AB453" s="5" t="s">
        <v>3377</v>
      </c>
      <c r="AC453" s="13">
        <v>15413.43</v>
      </c>
      <c r="AD453" s="10">
        <v>45604</v>
      </c>
      <c r="AE453" s="12">
        <f t="shared" si="22"/>
        <v>29</v>
      </c>
      <c r="AF453" s="12"/>
      <c r="AG453" s="14">
        <v>4500530646</v>
      </c>
      <c r="AH453" s="17" t="s">
        <v>833</v>
      </c>
      <c r="AI453" s="10">
        <v>45623</v>
      </c>
      <c r="AJ453" s="10">
        <v>45625</v>
      </c>
      <c r="AK453" s="10" t="str">
        <f t="shared" si="24"/>
        <v>DEMORA</v>
      </c>
      <c r="AL453" s="15">
        <f t="shared" si="25"/>
        <v>22</v>
      </c>
      <c r="AM453" s="5" t="s">
        <v>3378</v>
      </c>
      <c r="AN453" s="5" t="s">
        <v>3379</v>
      </c>
      <c r="AO453" s="5" t="s">
        <v>3380</v>
      </c>
      <c r="AP453" s="10">
        <v>45632</v>
      </c>
      <c r="AQ453" s="5">
        <f t="shared" ca="1" si="30"/>
        <v>72</v>
      </c>
      <c r="AR453" s="31" t="s">
        <v>143</v>
      </c>
      <c r="AS453" s="31">
        <f t="shared" ca="1" si="31"/>
        <v>492</v>
      </c>
      <c r="AT453" s="5" t="s">
        <v>20</v>
      </c>
      <c r="AU453" s="5" t="s">
        <v>3073</v>
      </c>
      <c r="AV453" s="5" t="s">
        <v>2955</v>
      </c>
      <c r="AW453" s="5" t="s">
        <v>2998</v>
      </c>
      <c r="AX453" s="5" t="s">
        <v>1648</v>
      </c>
      <c r="AY453" s="5"/>
      <c r="AZ453" s="5"/>
      <c r="BA453" s="5"/>
      <c r="BB453" s="5"/>
      <c r="BC453" s="138"/>
    </row>
    <row r="454" spans="1:55" ht="15" customHeight="1" x14ac:dyDescent="0.3">
      <c r="A454" s="16">
        <v>289824</v>
      </c>
      <c r="B454" s="5" t="s">
        <v>60</v>
      </c>
      <c r="C454" s="5" t="s">
        <v>263</v>
      </c>
      <c r="D454" s="5" t="s">
        <v>127</v>
      </c>
      <c r="E454" s="5" t="s">
        <v>135</v>
      </c>
      <c r="F454" s="5" t="s">
        <v>45</v>
      </c>
      <c r="G454" s="5"/>
      <c r="H454" s="14" t="s">
        <v>567</v>
      </c>
      <c r="I454" s="5"/>
      <c r="J454" s="5"/>
      <c r="K454" s="5"/>
      <c r="L454" s="5"/>
      <c r="M454" s="5"/>
      <c r="N454" s="10" t="s">
        <v>127</v>
      </c>
      <c r="O454" s="5" t="s">
        <v>3381</v>
      </c>
      <c r="P454" s="10">
        <v>45555</v>
      </c>
      <c r="Q454" s="10" t="s">
        <v>2502</v>
      </c>
      <c r="R454" s="10"/>
      <c r="S454" s="10"/>
      <c r="T454" s="11"/>
      <c r="U454" s="12"/>
      <c r="V454" s="5" t="s">
        <v>3382</v>
      </c>
      <c r="W454" s="5"/>
      <c r="X454" s="10">
        <v>45555</v>
      </c>
      <c r="Y454" s="5">
        <f t="shared" si="20"/>
        <v>1</v>
      </c>
      <c r="Z454" s="10">
        <v>45556</v>
      </c>
      <c r="AA454" s="5">
        <f t="shared" si="21"/>
        <v>2</v>
      </c>
      <c r="AB454" s="5" t="s">
        <v>3383</v>
      </c>
      <c r="AC454" s="13">
        <v>1943.14</v>
      </c>
      <c r="AD454" s="10">
        <v>45557</v>
      </c>
      <c r="AE454" s="12">
        <f t="shared" si="22"/>
        <v>2</v>
      </c>
      <c r="AF454" s="12"/>
      <c r="AG454" s="5">
        <v>4400590000</v>
      </c>
      <c r="AH454" s="5"/>
      <c r="AI454" s="10">
        <v>45561</v>
      </c>
      <c r="AJ454" s="10">
        <v>45557</v>
      </c>
      <c r="AK454" s="10" t="str">
        <f t="shared" si="24"/>
        <v>EN TIEMPO</v>
      </c>
      <c r="AL454" s="5">
        <f t="shared" si="25"/>
        <v>1</v>
      </c>
      <c r="AM454" s="5" t="s">
        <v>3384</v>
      </c>
      <c r="AN454" s="5" t="s">
        <v>3385</v>
      </c>
      <c r="AO454" s="5" t="s">
        <v>3386</v>
      </c>
      <c r="AP454" s="10">
        <v>45595</v>
      </c>
      <c r="AQ454" s="5">
        <f t="shared" ca="1" si="30"/>
        <v>3</v>
      </c>
      <c r="AR454" s="31" t="s">
        <v>143</v>
      </c>
      <c r="AS454" s="31">
        <f t="shared" ca="1" si="31"/>
        <v>491</v>
      </c>
      <c r="AT454" s="5" t="s">
        <v>19</v>
      </c>
      <c r="AU454" s="5"/>
      <c r="AV454" s="5"/>
      <c r="AW454" s="5"/>
      <c r="AX454" s="5"/>
      <c r="AY454" s="5"/>
      <c r="AZ454" s="5"/>
      <c r="BA454" s="5"/>
      <c r="BB454" s="5"/>
      <c r="BC454" s="138"/>
    </row>
    <row r="455" spans="1:55" ht="15" customHeight="1" x14ac:dyDescent="0.3">
      <c r="A455" s="16">
        <v>289924</v>
      </c>
      <c r="B455" s="5" t="s">
        <v>60</v>
      </c>
      <c r="C455" s="5" t="s">
        <v>3387</v>
      </c>
      <c r="D455" s="5" t="s">
        <v>127</v>
      </c>
      <c r="E455" s="5" t="s">
        <v>135</v>
      </c>
      <c r="F455" s="5" t="s">
        <v>45</v>
      </c>
      <c r="G455" s="5"/>
      <c r="H455" s="14" t="s">
        <v>567</v>
      </c>
      <c r="I455" s="5"/>
      <c r="J455" s="5"/>
      <c r="K455" s="5"/>
      <c r="L455" s="5"/>
      <c r="M455" s="5"/>
      <c r="N455" s="10" t="s">
        <v>127</v>
      </c>
      <c r="O455" s="5" t="s">
        <v>3381</v>
      </c>
      <c r="P455" s="10">
        <v>45555</v>
      </c>
      <c r="Q455" s="10" t="s">
        <v>2502</v>
      </c>
      <c r="R455" s="10"/>
      <c r="S455" s="10"/>
      <c r="T455" s="11"/>
      <c r="U455" s="12"/>
      <c r="V455" s="5" t="s">
        <v>3388</v>
      </c>
      <c r="W455" s="5"/>
      <c r="X455" s="10">
        <v>45555</v>
      </c>
      <c r="Y455" s="5">
        <f t="shared" si="20"/>
        <v>1</v>
      </c>
      <c r="Z455" s="10">
        <v>45556</v>
      </c>
      <c r="AA455" s="5">
        <f t="shared" si="21"/>
        <v>2</v>
      </c>
      <c r="AB455" s="5" t="s">
        <v>3389</v>
      </c>
      <c r="AC455" s="13">
        <v>2428.3200000000002</v>
      </c>
      <c r="AD455" s="10">
        <v>45557</v>
      </c>
      <c r="AE455" s="12">
        <f t="shared" si="22"/>
        <v>2</v>
      </c>
      <c r="AF455" s="12"/>
      <c r="AG455" s="5">
        <v>4400590000</v>
      </c>
      <c r="AH455" s="5"/>
      <c r="AI455" s="10">
        <v>45561</v>
      </c>
      <c r="AJ455" s="10">
        <v>45561</v>
      </c>
      <c r="AK455" s="10" t="str">
        <f t="shared" si="24"/>
        <v>EN TIEMPO</v>
      </c>
      <c r="AL455" s="5">
        <f t="shared" si="25"/>
        <v>5</v>
      </c>
      <c r="AM455" s="5"/>
      <c r="AN455" s="5" t="s">
        <v>3390</v>
      </c>
      <c r="AO455" s="5" t="s">
        <v>3386</v>
      </c>
      <c r="AP455" s="10">
        <v>45595</v>
      </c>
      <c r="AQ455" s="5">
        <f t="shared" ca="1" si="30"/>
        <v>7</v>
      </c>
      <c r="AR455" s="31" t="s">
        <v>143</v>
      </c>
      <c r="AS455" s="31">
        <f t="shared" ca="1" si="31"/>
        <v>491</v>
      </c>
      <c r="AT455" s="5" t="s">
        <v>19</v>
      </c>
      <c r="AU455" s="5"/>
      <c r="AV455" s="5"/>
      <c r="AW455" s="5"/>
      <c r="AX455" s="5"/>
      <c r="AY455" s="5"/>
      <c r="AZ455" s="5"/>
      <c r="BA455" s="5"/>
      <c r="BB455" s="5"/>
      <c r="BC455" s="138"/>
    </row>
    <row r="456" spans="1:55" ht="15" customHeight="1" x14ac:dyDescent="0.3">
      <c r="A456" s="16">
        <v>290024</v>
      </c>
      <c r="B456" s="5" t="s">
        <v>60</v>
      </c>
      <c r="C456" s="5" t="s">
        <v>3391</v>
      </c>
      <c r="D456" s="5" t="s">
        <v>127</v>
      </c>
      <c r="E456" s="5" t="s">
        <v>135</v>
      </c>
      <c r="F456" s="5" t="s">
        <v>45</v>
      </c>
      <c r="G456" s="5"/>
      <c r="H456" s="14" t="s">
        <v>567</v>
      </c>
      <c r="I456" s="5"/>
      <c r="J456" s="5"/>
      <c r="K456" s="5"/>
      <c r="L456" s="5"/>
      <c r="M456" s="5"/>
      <c r="N456" s="10" t="s">
        <v>127</v>
      </c>
      <c r="O456" s="5" t="s">
        <v>3381</v>
      </c>
      <c r="P456" s="10">
        <v>45555</v>
      </c>
      <c r="Q456" s="10" t="s">
        <v>2502</v>
      </c>
      <c r="R456" s="10"/>
      <c r="S456" s="10"/>
      <c r="T456" s="11"/>
      <c r="U456" s="12"/>
      <c r="V456" s="5" t="s">
        <v>3392</v>
      </c>
      <c r="W456" s="5"/>
      <c r="X456" s="10">
        <v>45555</v>
      </c>
      <c r="Y456" s="5">
        <f t="shared" si="20"/>
        <v>1</v>
      </c>
      <c r="Z456" s="10">
        <v>45556</v>
      </c>
      <c r="AA456" s="5">
        <f t="shared" si="21"/>
        <v>2</v>
      </c>
      <c r="AB456" s="5" t="s">
        <v>3393</v>
      </c>
      <c r="AC456" s="13">
        <v>3941.64</v>
      </c>
      <c r="AD456" s="10">
        <v>45557</v>
      </c>
      <c r="AE456" s="12">
        <f t="shared" si="22"/>
        <v>2</v>
      </c>
      <c r="AF456" s="12"/>
      <c r="AG456" s="5">
        <v>4400590000</v>
      </c>
      <c r="AH456" s="5"/>
      <c r="AI456" s="10">
        <v>45561</v>
      </c>
      <c r="AJ456" s="10">
        <v>45557</v>
      </c>
      <c r="AK456" s="10" t="str">
        <f t="shared" si="24"/>
        <v>EN TIEMPO</v>
      </c>
      <c r="AL456" s="5">
        <f t="shared" si="25"/>
        <v>1</v>
      </c>
      <c r="AM456" s="5" t="s">
        <v>3394</v>
      </c>
      <c r="AN456" s="5" t="s">
        <v>3395</v>
      </c>
      <c r="AO456" s="5" t="s">
        <v>3386</v>
      </c>
      <c r="AP456" s="10">
        <v>45595</v>
      </c>
      <c r="AQ456" s="5">
        <f t="shared" ca="1" si="30"/>
        <v>3</v>
      </c>
      <c r="AR456" s="31" t="s">
        <v>143</v>
      </c>
      <c r="AS456" s="31">
        <f t="shared" ca="1" si="31"/>
        <v>491</v>
      </c>
      <c r="AT456" s="5" t="s">
        <v>19</v>
      </c>
      <c r="AU456" s="5"/>
      <c r="AV456" s="5"/>
      <c r="AW456" s="5"/>
      <c r="AX456" s="5"/>
      <c r="AY456" s="5"/>
      <c r="AZ456" s="5"/>
      <c r="BA456" s="5"/>
      <c r="BB456" s="5"/>
      <c r="BC456" s="138"/>
    </row>
    <row r="457" spans="1:55" ht="15" customHeight="1" x14ac:dyDescent="0.3">
      <c r="A457" s="16">
        <v>290124</v>
      </c>
      <c r="B457" s="5" t="s">
        <v>60</v>
      </c>
      <c r="C457" s="5" t="s">
        <v>3391</v>
      </c>
      <c r="D457" s="5" t="s">
        <v>127</v>
      </c>
      <c r="E457" s="5" t="s">
        <v>135</v>
      </c>
      <c r="F457" s="5" t="s">
        <v>45</v>
      </c>
      <c r="G457" s="5"/>
      <c r="H457" s="14" t="s">
        <v>567</v>
      </c>
      <c r="I457" s="5"/>
      <c r="J457" s="5"/>
      <c r="K457" s="5"/>
      <c r="L457" s="5"/>
      <c r="M457" s="5"/>
      <c r="N457" s="10" t="s">
        <v>127</v>
      </c>
      <c r="O457" s="5" t="s">
        <v>3381</v>
      </c>
      <c r="P457" s="10">
        <v>45555</v>
      </c>
      <c r="Q457" s="10" t="s">
        <v>2502</v>
      </c>
      <c r="R457" s="10"/>
      <c r="S457" s="10"/>
      <c r="T457" s="11"/>
      <c r="U457" s="12"/>
      <c r="V457" s="5" t="s">
        <v>3396</v>
      </c>
      <c r="W457" s="5"/>
      <c r="X457" s="10">
        <v>45555</v>
      </c>
      <c r="Y457" s="5">
        <f t="shared" si="20"/>
        <v>1</v>
      </c>
      <c r="Z457" s="10">
        <v>45556</v>
      </c>
      <c r="AA457" s="5">
        <f t="shared" si="21"/>
        <v>2</v>
      </c>
      <c r="AB457" s="5" t="s">
        <v>3397</v>
      </c>
      <c r="AC457" s="13">
        <v>3941.64</v>
      </c>
      <c r="AD457" s="10">
        <v>45557</v>
      </c>
      <c r="AE457" s="12">
        <f t="shared" si="22"/>
        <v>2</v>
      </c>
      <c r="AF457" s="12"/>
      <c r="AG457" s="5">
        <v>4400590000</v>
      </c>
      <c r="AH457" s="5"/>
      <c r="AI457" s="10">
        <v>45561</v>
      </c>
      <c r="AJ457" s="10">
        <v>45557</v>
      </c>
      <c r="AK457" s="10" t="str">
        <f t="shared" si="24"/>
        <v>EN TIEMPO</v>
      </c>
      <c r="AL457" s="5">
        <f t="shared" si="25"/>
        <v>1</v>
      </c>
      <c r="AM457" s="5" t="s">
        <v>3398</v>
      </c>
      <c r="AN457" s="5" t="s">
        <v>3399</v>
      </c>
      <c r="AO457" s="5" t="s">
        <v>3386</v>
      </c>
      <c r="AP457" s="10">
        <v>45595</v>
      </c>
      <c r="AQ457" s="5">
        <f t="shared" ca="1" si="30"/>
        <v>3</v>
      </c>
      <c r="AR457" s="31" t="s">
        <v>143</v>
      </c>
      <c r="AS457" s="31">
        <f t="shared" ca="1" si="31"/>
        <v>491</v>
      </c>
      <c r="AT457" s="5" t="s">
        <v>19</v>
      </c>
      <c r="AU457" s="5"/>
      <c r="AV457" s="5"/>
      <c r="AW457" s="5"/>
      <c r="AX457" s="5"/>
      <c r="AY457" s="5"/>
      <c r="AZ457" s="5"/>
      <c r="BA457" s="5"/>
      <c r="BB457" s="5"/>
      <c r="BC457" s="138"/>
    </row>
    <row r="458" spans="1:55" ht="15" customHeight="1" x14ac:dyDescent="0.3">
      <c r="A458" s="16">
        <v>290224</v>
      </c>
      <c r="B458" s="5" t="s">
        <v>60</v>
      </c>
      <c r="C458" s="5" t="s">
        <v>3400</v>
      </c>
      <c r="D458" s="5" t="s">
        <v>127</v>
      </c>
      <c r="E458" s="17" t="s">
        <v>1611</v>
      </c>
      <c r="F458" s="5" t="s">
        <v>45</v>
      </c>
      <c r="G458" s="5"/>
      <c r="H458" s="14" t="s">
        <v>1511</v>
      </c>
      <c r="I458" s="5"/>
      <c r="J458" s="5"/>
      <c r="K458" s="5"/>
      <c r="L458" s="5"/>
      <c r="M458" s="5"/>
      <c r="N458" s="10" t="s">
        <v>127</v>
      </c>
      <c r="O458" s="5" t="s">
        <v>3381</v>
      </c>
      <c r="P458" s="10">
        <v>45555</v>
      </c>
      <c r="Q458" s="10" t="s">
        <v>2502</v>
      </c>
      <c r="R458" s="10"/>
      <c r="S458" s="10"/>
      <c r="T458" s="11"/>
      <c r="U458" s="12"/>
      <c r="V458" s="5" t="s">
        <v>3401</v>
      </c>
      <c r="W458" s="5"/>
      <c r="X458" s="10">
        <v>45555</v>
      </c>
      <c r="Y458" s="5">
        <f t="shared" si="20"/>
        <v>1</v>
      </c>
      <c r="Z458" s="10">
        <v>45556</v>
      </c>
      <c r="AA458" s="5">
        <f t="shared" si="21"/>
        <v>2</v>
      </c>
      <c r="AB458" s="5" t="s">
        <v>3402</v>
      </c>
      <c r="AC458" s="13">
        <v>4618.6400000000003</v>
      </c>
      <c r="AD458" s="10">
        <v>45557</v>
      </c>
      <c r="AE458" s="12">
        <f t="shared" si="22"/>
        <v>2</v>
      </c>
      <c r="AF458" s="12"/>
      <c r="AG458" s="5">
        <v>4400589997</v>
      </c>
      <c r="AH458" s="5"/>
      <c r="AI458" s="10">
        <v>45557</v>
      </c>
      <c r="AJ458" s="10">
        <v>45557</v>
      </c>
      <c r="AK458" s="10" t="str">
        <f t="shared" si="24"/>
        <v>EN TIEMPO</v>
      </c>
      <c r="AL458" s="5">
        <f t="shared" si="25"/>
        <v>1</v>
      </c>
      <c r="AM458" s="5" t="s">
        <v>3403</v>
      </c>
      <c r="AN458" s="5" t="s">
        <v>3404</v>
      </c>
      <c r="AO458" s="5" t="s">
        <v>1615</v>
      </c>
      <c r="AP458" s="10">
        <v>45608</v>
      </c>
      <c r="AQ458" s="5">
        <f t="shared" ca="1" si="30"/>
        <v>3</v>
      </c>
      <c r="AR458" s="5" t="s">
        <v>143</v>
      </c>
      <c r="AS458" s="5">
        <f t="shared" ca="1" si="31"/>
        <v>491</v>
      </c>
      <c r="AT458" s="5" t="s">
        <v>19</v>
      </c>
      <c r="AU458" s="5"/>
      <c r="AV458" s="5"/>
      <c r="AW458" s="5"/>
      <c r="AX458" s="5"/>
      <c r="AY458" s="5"/>
      <c r="AZ458" s="5"/>
      <c r="BA458" s="5"/>
      <c r="BB458" s="5"/>
      <c r="BC458" s="138"/>
    </row>
    <row r="459" spans="1:55" ht="15" customHeight="1" x14ac:dyDescent="0.3">
      <c r="A459" s="137">
        <v>290324</v>
      </c>
      <c r="B459" s="5" t="s">
        <v>60</v>
      </c>
      <c r="C459" s="5" t="s">
        <v>3405</v>
      </c>
      <c r="D459" s="5" t="s">
        <v>127</v>
      </c>
      <c r="E459" s="5" t="s">
        <v>135</v>
      </c>
      <c r="F459" s="5" t="s">
        <v>45</v>
      </c>
      <c r="G459" s="5"/>
      <c r="H459" s="5" t="s">
        <v>567</v>
      </c>
      <c r="I459" s="5"/>
      <c r="J459" s="5"/>
      <c r="K459" s="5"/>
      <c r="L459" s="5"/>
      <c r="M459" s="5"/>
      <c r="N459" s="10" t="s">
        <v>127</v>
      </c>
      <c r="O459" s="5" t="s">
        <v>3381</v>
      </c>
      <c r="P459" s="10"/>
      <c r="Q459" s="10"/>
      <c r="R459" s="10"/>
      <c r="S459" s="10"/>
      <c r="T459" s="11"/>
      <c r="U459" s="12"/>
      <c r="V459" s="5"/>
      <c r="W459" s="5"/>
      <c r="X459" s="10">
        <v>45555</v>
      </c>
      <c r="Y459" s="5" t="str">
        <f t="shared" si="20"/>
        <v>POR EVALUAR</v>
      </c>
      <c r="Z459" s="10"/>
      <c r="AA459" s="5" t="str">
        <f t="shared" si="21"/>
        <v>POR COTIZAR</v>
      </c>
      <c r="AB459" s="5"/>
      <c r="AC459" s="13"/>
      <c r="AD459" s="10"/>
      <c r="AE459" s="12" t="str">
        <f t="shared" si="22"/>
        <v/>
      </c>
      <c r="AF459" s="12"/>
      <c r="AG459" s="5"/>
      <c r="AH459" s="5"/>
      <c r="AI459" s="10"/>
      <c r="AJ459" s="10"/>
      <c r="AK459" s="10" t="str">
        <f t="shared" si="24"/>
        <v/>
      </c>
      <c r="AL459" s="5" t="str">
        <f t="shared" si="25"/>
        <v/>
      </c>
      <c r="AM459" s="5"/>
      <c r="AN459" s="5"/>
      <c r="AO459" s="5"/>
      <c r="AP459" s="10"/>
      <c r="AQ459" s="5">
        <f t="shared" ca="1" si="30"/>
        <v>491</v>
      </c>
      <c r="AR459" s="31" t="s">
        <v>129</v>
      </c>
      <c r="AS459" s="31">
        <f t="shared" ca="1" si="31"/>
        <v>491</v>
      </c>
      <c r="AT459" s="5" t="s">
        <v>3406</v>
      </c>
      <c r="AU459" s="5"/>
      <c r="AV459" s="5"/>
      <c r="AW459" s="5"/>
      <c r="AX459" s="5"/>
      <c r="AY459" s="5"/>
      <c r="AZ459" s="5"/>
      <c r="BA459" s="5"/>
      <c r="BB459" s="5"/>
      <c r="BC459" s="138"/>
    </row>
    <row r="460" spans="1:55" ht="15" customHeight="1" x14ac:dyDescent="0.3">
      <c r="A460" s="137">
        <v>290424</v>
      </c>
      <c r="B460" s="5" t="s">
        <v>60</v>
      </c>
      <c r="C460" s="5" t="s">
        <v>3407</v>
      </c>
      <c r="D460" s="5" t="s">
        <v>127</v>
      </c>
      <c r="E460" s="5" t="s">
        <v>135</v>
      </c>
      <c r="F460" s="5" t="s">
        <v>45</v>
      </c>
      <c r="G460" s="5"/>
      <c r="H460" s="5" t="s">
        <v>567</v>
      </c>
      <c r="I460" s="5"/>
      <c r="J460" s="5"/>
      <c r="K460" s="5"/>
      <c r="L460" s="5"/>
      <c r="M460" s="5"/>
      <c r="N460" s="10" t="s">
        <v>127</v>
      </c>
      <c r="O460" s="5" t="s">
        <v>3381</v>
      </c>
      <c r="P460" s="10"/>
      <c r="Q460" s="10"/>
      <c r="R460" s="10"/>
      <c r="S460" s="10"/>
      <c r="T460" s="11"/>
      <c r="U460" s="12"/>
      <c r="V460" s="5"/>
      <c r="W460" s="5"/>
      <c r="X460" s="10">
        <v>45555</v>
      </c>
      <c r="Y460" s="5" t="str">
        <f t="shared" si="20"/>
        <v>POR EVALUAR</v>
      </c>
      <c r="Z460" s="10"/>
      <c r="AA460" s="5" t="str">
        <f t="shared" si="21"/>
        <v>POR COTIZAR</v>
      </c>
      <c r="AB460" s="5"/>
      <c r="AC460" s="13"/>
      <c r="AD460" s="10"/>
      <c r="AE460" s="12" t="str">
        <f t="shared" si="22"/>
        <v/>
      </c>
      <c r="AF460" s="12"/>
      <c r="AG460" s="5"/>
      <c r="AH460" s="5"/>
      <c r="AI460" s="10">
        <v>45561</v>
      </c>
      <c r="AJ460" s="10">
        <v>45561</v>
      </c>
      <c r="AK460" s="10" t="str">
        <f t="shared" si="24"/>
        <v>EN TIEMPO</v>
      </c>
      <c r="AL460" s="5">
        <f t="shared" si="25"/>
        <v>45562</v>
      </c>
      <c r="AM460" s="5"/>
      <c r="AN460" s="5"/>
      <c r="AO460" s="5"/>
      <c r="AP460" s="10"/>
      <c r="AQ460" s="5">
        <f t="shared" ca="1" si="30"/>
        <v>7</v>
      </c>
      <c r="AR460" s="31" t="s">
        <v>892</v>
      </c>
      <c r="AS460" s="31">
        <f t="shared" ca="1" si="31"/>
        <v>491</v>
      </c>
      <c r="AT460" s="20" t="s">
        <v>3406</v>
      </c>
      <c r="AU460" s="5"/>
      <c r="AV460" s="5"/>
      <c r="AW460" s="5"/>
      <c r="AX460" s="5"/>
      <c r="AY460" s="5"/>
      <c r="AZ460" s="5"/>
      <c r="BA460" s="5"/>
      <c r="BB460" s="5"/>
      <c r="BC460" s="138"/>
    </row>
    <row r="461" spans="1:55" ht="15.75" customHeight="1" x14ac:dyDescent="0.3">
      <c r="A461" s="137">
        <v>290524</v>
      </c>
      <c r="B461" s="5" t="s">
        <v>60</v>
      </c>
      <c r="C461" s="5" t="s">
        <v>3408</v>
      </c>
      <c r="D461" s="5" t="s">
        <v>127</v>
      </c>
      <c r="E461" s="5" t="s">
        <v>135</v>
      </c>
      <c r="F461" s="5" t="s">
        <v>45</v>
      </c>
      <c r="G461" s="5"/>
      <c r="H461" s="5" t="s">
        <v>567</v>
      </c>
      <c r="I461" s="5"/>
      <c r="J461" s="5"/>
      <c r="K461" s="5"/>
      <c r="L461" s="5"/>
      <c r="M461" s="5"/>
      <c r="N461" s="10" t="s">
        <v>127</v>
      </c>
      <c r="O461" s="5" t="s">
        <v>3381</v>
      </c>
      <c r="P461" s="10"/>
      <c r="Q461" s="10"/>
      <c r="R461" s="10"/>
      <c r="S461" s="10"/>
      <c r="T461" s="11"/>
      <c r="U461" s="12"/>
      <c r="V461" s="5"/>
      <c r="W461" s="5"/>
      <c r="X461" s="10">
        <v>45555</v>
      </c>
      <c r="Y461" s="5" t="str">
        <f t="shared" si="20"/>
        <v>POR EVALUAR</v>
      </c>
      <c r="Z461" s="10"/>
      <c r="AA461" s="5" t="str">
        <f t="shared" si="21"/>
        <v>POR COTIZAR</v>
      </c>
      <c r="AB461" s="5"/>
      <c r="AC461" s="13"/>
      <c r="AD461" s="10"/>
      <c r="AE461" s="12" t="str">
        <f t="shared" si="22"/>
        <v/>
      </c>
      <c r="AF461" s="12"/>
      <c r="AG461" s="5"/>
      <c r="AH461" s="5"/>
      <c r="AI461" s="10">
        <v>45561</v>
      </c>
      <c r="AJ461" s="10">
        <v>45561</v>
      </c>
      <c r="AK461" s="10" t="str">
        <f t="shared" si="24"/>
        <v>EN TIEMPO</v>
      </c>
      <c r="AL461" s="5">
        <f t="shared" si="25"/>
        <v>45562</v>
      </c>
      <c r="AM461" s="5"/>
      <c r="AN461" s="5"/>
      <c r="AO461" s="5"/>
      <c r="AP461" s="10"/>
      <c r="AQ461" s="5">
        <f t="shared" ca="1" si="30"/>
        <v>7</v>
      </c>
      <c r="AR461" s="31" t="s">
        <v>892</v>
      </c>
      <c r="AS461" s="31">
        <f t="shared" ca="1" si="31"/>
        <v>491</v>
      </c>
      <c r="AT461" s="20" t="s">
        <v>3406</v>
      </c>
      <c r="AU461" s="5"/>
      <c r="AV461" s="5"/>
      <c r="AW461" s="5"/>
      <c r="AX461" s="5"/>
      <c r="AY461" s="5"/>
      <c r="AZ461" s="5"/>
      <c r="BA461" s="5"/>
      <c r="BB461" s="5"/>
      <c r="BC461" s="138"/>
    </row>
    <row r="462" spans="1:55" ht="15.75" customHeight="1" x14ac:dyDescent="0.3">
      <c r="A462" s="137">
        <v>290624</v>
      </c>
      <c r="B462" s="5" t="s">
        <v>60</v>
      </c>
      <c r="C462" s="5" t="s">
        <v>254</v>
      </c>
      <c r="D462" s="5" t="s">
        <v>123</v>
      </c>
      <c r="E462" s="5" t="s">
        <v>124</v>
      </c>
      <c r="F462" s="5" t="s">
        <v>36</v>
      </c>
      <c r="G462" s="5"/>
      <c r="H462" s="5"/>
      <c r="I462" s="5" t="s">
        <v>256</v>
      </c>
      <c r="J462" s="5" t="s">
        <v>3409</v>
      </c>
      <c r="K462" s="5"/>
      <c r="L462" s="5"/>
      <c r="M462" s="5">
        <v>101195681</v>
      </c>
      <c r="N462" s="10" t="s">
        <v>127</v>
      </c>
      <c r="O462" s="5" t="s">
        <v>3410</v>
      </c>
      <c r="P462" s="10">
        <v>45567</v>
      </c>
      <c r="Q462" s="10" t="s">
        <v>2502</v>
      </c>
      <c r="R462" s="10"/>
      <c r="S462" s="10"/>
      <c r="T462" s="11"/>
      <c r="U462" s="12"/>
      <c r="V462" s="5" t="s">
        <v>3411</v>
      </c>
      <c r="W462" s="5"/>
      <c r="X462" s="10">
        <v>45555</v>
      </c>
      <c r="Y462" s="5">
        <f t="shared" si="20"/>
        <v>13</v>
      </c>
      <c r="Z462" s="10">
        <v>45575</v>
      </c>
      <c r="AA462" s="5">
        <f t="shared" si="21"/>
        <v>9</v>
      </c>
      <c r="AB462" s="5" t="s">
        <v>3412</v>
      </c>
      <c r="AC462" s="13">
        <v>2742.76</v>
      </c>
      <c r="AD462" s="10">
        <v>45576</v>
      </c>
      <c r="AE462" s="12">
        <f t="shared" si="22"/>
        <v>2</v>
      </c>
      <c r="AF462" s="12"/>
      <c r="AG462" s="14">
        <v>4400587631</v>
      </c>
      <c r="AH462" s="17" t="s">
        <v>833</v>
      </c>
      <c r="AI462" s="10">
        <v>45600</v>
      </c>
      <c r="AJ462" s="10">
        <v>45601</v>
      </c>
      <c r="AK462" s="10" t="str">
        <f t="shared" si="24"/>
        <v>DEMORA</v>
      </c>
      <c r="AL462" s="15">
        <f t="shared" si="25"/>
        <v>26</v>
      </c>
      <c r="AM462" s="5" t="s">
        <v>3413</v>
      </c>
      <c r="AN462" s="5" t="s">
        <v>3414</v>
      </c>
      <c r="AO462" s="5" t="s">
        <v>3415</v>
      </c>
      <c r="AP462" s="10">
        <v>45604</v>
      </c>
      <c r="AQ462" s="5">
        <f t="shared" ca="1" si="30"/>
        <v>47</v>
      </c>
      <c r="AR462" s="31" t="s">
        <v>143</v>
      </c>
      <c r="AS462" s="31">
        <f t="shared" ca="1" si="31"/>
        <v>491</v>
      </c>
      <c r="AT462" s="5" t="s">
        <v>20</v>
      </c>
      <c r="AU462" s="5" t="s">
        <v>2565</v>
      </c>
      <c r="AV462" s="5" t="s">
        <v>3416</v>
      </c>
      <c r="AW462" s="5" t="s">
        <v>2519</v>
      </c>
      <c r="AX462" s="5" t="s">
        <v>1648</v>
      </c>
      <c r="AY462" s="5"/>
      <c r="AZ462" s="5"/>
      <c r="BA462" s="5"/>
      <c r="BB462" s="5"/>
      <c r="BC462" s="138"/>
    </row>
    <row r="463" spans="1:55" ht="15.75" customHeight="1" x14ac:dyDescent="0.3">
      <c r="A463" s="137">
        <v>290724</v>
      </c>
      <c r="B463" s="5" t="s">
        <v>60</v>
      </c>
      <c r="C463" s="5" t="s">
        <v>6</v>
      </c>
      <c r="D463" s="5" t="s">
        <v>123</v>
      </c>
      <c r="E463" s="5" t="s">
        <v>124</v>
      </c>
      <c r="F463" s="5" t="s">
        <v>3417</v>
      </c>
      <c r="G463" s="5" t="s">
        <v>246</v>
      </c>
      <c r="H463" s="5" t="s">
        <v>1203</v>
      </c>
      <c r="I463" s="5" t="s">
        <v>3418</v>
      </c>
      <c r="J463" s="5" t="s">
        <v>3419</v>
      </c>
      <c r="K463" s="5"/>
      <c r="L463" s="5"/>
      <c r="M463" s="5">
        <v>101009106</v>
      </c>
      <c r="N463" s="10" t="s">
        <v>127</v>
      </c>
      <c r="O463" s="5" t="s">
        <v>3410</v>
      </c>
      <c r="P463" s="10">
        <v>45560</v>
      </c>
      <c r="Q463" s="10" t="s">
        <v>137</v>
      </c>
      <c r="R463" s="10"/>
      <c r="S463" s="10"/>
      <c r="T463" s="11"/>
      <c r="U463" s="12"/>
      <c r="V463" s="5" t="s">
        <v>3420</v>
      </c>
      <c r="W463" s="5"/>
      <c r="X463" s="10">
        <v>45555</v>
      </c>
      <c r="Y463" s="5">
        <f t="shared" si="20"/>
        <v>6</v>
      </c>
      <c r="Z463" s="10">
        <v>45565</v>
      </c>
      <c r="AA463" s="5">
        <f t="shared" si="21"/>
        <v>6</v>
      </c>
      <c r="AB463" s="5" t="s">
        <v>3421</v>
      </c>
      <c r="AC463" s="13">
        <v>2461.79</v>
      </c>
      <c r="AD463" s="10">
        <v>45566</v>
      </c>
      <c r="AE463" s="12">
        <f t="shared" si="22"/>
        <v>2</v>
      </c>
      <c r="AF463" s="12"/>
      <c r="AG463" s="14">
        <v>4400587628</v>
      </c>
      <c r="AH463" s="14"/>
      <c r="AI463" s="10">
        <v>45590</v>
      </c>
      <c r="AJ463" s="10">
        <v>45590</v>
      </c>
      <c r="AK463" s="10" t="str">
        <f t="shared" si="24"/>
        <v>EN TIEMPO</v>
      </c>
      <c r="AL463" s="5">
        <f t="shared" si="25"/>
        <v>25</v>
      </c>
      <c r="AM463" s="5" t="s">
        <v>3422</v>
      </c>
      <c r="AN463" s="5" t="s">
        <v>3423</v>
      </c>
      <c r="AO463" s="5" t="s">
        <v>3424</v>
      </c>
      <c r="AP463" s="10">
        <v>45601</v>
      </c>
      <c r="AQ463" s="5">
        <f t="shared" ca="1" si="30"/>
        <v>36</v>
      </c>
      <c r="AR463" s="31" t="s">
        <v>143</v>
      </c>
      <c r="AS463" s="31">
        <f t="shared" ca="1" si="31"/>
        <v>491</v>
      </c>
      <c r="AT463" s="5" t="s">
        <v>19</v>
      </c>
      <c r="AU463" s="5" t="s">
        <v>2565</v>
      </c>
      <c r="AV463" s="5" t="s">
        <v>2391</v>
      </c>
      <c r="AW463" s="5" t="s">
        <v>1648</v>
      </c>
      <c r="AX463" s="5" t="s">
        <v>1648</v>
      </c>
      <c r="AY463" s="5"/>
      <c r="AZ463" s="5"/>
      <c r="BA463" s="5"/>
      <c r="BB463" s="5"/>
      <c r="BC463" s="138"/>
    </row>
    <row r="464" spans="1:55" ht="15.75" customHeight="1" x14ac:dyDescent="0.3">
      <c r="A464" s="137">
        <v>290824</v>
      </c>
      <c r="B464" s="5" t="s">
        <v>60</v>
      </c>
      <c r="C464" s="5" t="s">
        <v>6</v>
      </c>
      <c r="D464" s="5" t="s">
        <v>123</v>
      </c>
      <c r="E464" s="5" t="s">
        <v>124</v>
      </c>
      <c r="F464" s="5" t="s">
        <v>3417</v>
      </c>
      <c r="G464" s="5" t="s">
        <v>246</v>
      </c>
      <c r="H464" s="5" t="s">
        <v>1203</v>
      </c>
      <c r="I464" s="5" t="s">
        <v>3418</v>
      </c>
      <c r="J464" s="5" t="s">
        <v>3425</v>
      </c>
      <c r="K464" s="5"/>
      <c r="L464" s="5"/>
      <c r="M464" s="5">
        <v>101024048</v>
      </c>
      <c r="N464" s="10" t="s">
        <v>127</v>
      </c>
      <c r="O464" s="5" t="s">
        <v>3410</v>
      </c>
      <c r="P464" s="10">
        <v>45560</v>
      </c>
      <c r="Q464" s="10" t="s">
        <v>137</v>
      </c>
      <c r="R464" s="10"/>
      <c r="S464" s="10"/>
      <c r="T464" s="11"/>
      <c r="U464" s="12"/>
      <c r="V464" s="5" t="s">
        <v>3426</v>
      </c>
      <c r="W464" s="5"/>
      <c r="X464" s="10">
        <v>45555</v>
      </c>
      <c r="Y464" s="5">
        <f t="shared" si="20"/>
        <v>6</v>
      </c>
      <c r="Z464" s="10">
        <v>45565</v>
      </c>
      <c r="AA464" s="5">
        <f t="shared" si="21"/>
        <v>6</v>
      </c>
      <c r="AB464" s="5" t="s">
        <v>3427</v>
      </c>
      <c r="AC464" s="13">
        <v>2461.79</v>
      </c>
      <c r="AD464" s="10">
        <v>45566</v>
      </c>
      <c r="AE464" s="12">
        <f t="shared" si="22"/>
        <v>2</v>
      </c>
      <c r="AF464" s="12"/>
      <c r="AG464" s="14">
        <v>4400587624</v>
      </c>
      <c r="AH464" s="14"/>
      <c r="AI464" s="10">
        <v>45588</v>
      </c>
      <c r="AJ464" s="10">
        <v>45588</v>
      </c>
      <c r="AK464" s="10" t="str">
        <f t="shared" si="24"/>
        <v>EN TIEMPO</v>
      </c>
      <c r="AL464" s="5">
        <f t="shared" si="25"/>
        <v>23</v>
      </c>
      <c r="AM464" s="5" t="s">
        <v>3428</v>
      </c>
      <c r="AN464" s="5" t="s">
        <v>3429</v>
      </c>
      <c r="AO464" s="5" t="s">
        <v>3430</v>
      </c>
      <c r="AP464" s="10">
        <v>45590</v>
      </c>
      <c r="AQ464" s="5">
        <f t="shared" ca="1" si="30"/>
        <v>34</v>
      </c>
      <c r="AR464" s="31" t="s">
        <v>143</v>
      </c>
      <c r="AS464" s="31">
        <f t="shared" ca="1" si="31"/>
        <v>491</v>
      </c>
      <c r="AT464" s="5" t="s">
        <v>19</v>
      </c>
      <c r="AU464" s="5" t="s">
        <v>2565</v>
      </c>
      <c r="AV464" s="5" t="s">
        <v>2391</v>
      </c>
      <c r="AW464" s="5" t="s">
        <v>1648</v>
      </c>
      <c r="AX464" s="5" t="s">
        <v>1648</v>
      </c>
      <c r="AY464" s="5"/>
      <c r="AZ464" s="5"/>
      <c r="BA464" s="5"/>
      <c r="BB464" s="5"/>
      <c r="BC464" s="138"/>
    </row>
    <row r="465" spans="1:55" ht="15.75" customHeight="1" x14ac:dyDescent="0.3">
      <c r="A465" s="137">
        <v>290924</v>
      </c>
      <c r="B465" s="5" t="s">
        <v>60</v>
      </c>
      <c r="C465" s="5" t="s">
        <v>220</v>
      </c>
      <c r="D465" s="5" t="s">
        <v>123</v>
      </c>
      <c r="E465" s="5" t="s">
        <v>124</v>
      </c>
      <c r="F465" s="5" t="s">
        <v>48</v>
      </c>
      <c r="G465" s="5" t="s">
        <v>246</v>
      </c>
      <c r="H465" s="5" t="s">
        <v>1579</v>
      </c>
      <c r="I465" s="5" t="s">
        <v>222</v>
      </c>
      <c r="J465" s="5" t="s">
        <v>3431</v>
      </c>
      <c r="K465" s="5"/>
      <c r="L465" s="5">
        <v>12000</v>
      </c>
      <c r="M465" s="5">
        <v>101020899</v>
      </c>
      <c r="N465" s="10" t="s">
        <v>127</v>
      </c>
      <c r="O465" s="5" t="s">
        <v>3410</v>
      </c>
      <c r="P465" s="10">
        <v>45566</v>
      </c>
      <c r="Q465" s="10" t="s">
        <v>2502</v>
      </c>
      <c r="R465" s="10"/>
      <c r="S465" s="10"/>
      <c r="T465" s="11"/>
      <c r="U465" s="12"/>
      <c r="V465" s="5" t="s">
        <v>3432</v>
      </c>
      <c r="W465" s="5"/>
      <c r="X465" s="10">
        <v>45555</v>
      </c>
      <c r="Y465" s="5">
        <f t="shared" si="20"/>
        <v>12</v>
      </c>
      <c r="Z465" s="10">
        <v>45575</v>
      </c>
      <c r="AA465" s="5">
        <f t="shared" si="21"/>
        <v>10</v>
      </c>
      <c r="AB465" s="5" t="s">
        <v>3433</v>
      </c>
      <c r="AC465" s="13">
        <v>5254.64</v>
      </c>
      <c r="AD465" s="10">
        <v>45576</v>
      </c>
      <c r="AE465" s="12">
        <f t="shared" si="22"/>
        <v>2</v>
      </c>
      <c r="AF465" s="12"/>
      <c r="AG465" s="14">
        <v>4400587623</v>
      </c>
      <c r="AH465" s="14"/>
      <c r="AI465" s="10">
        <v>45590</v>
      </c>
      <c r="AJ465" s="10">
        <v>45590</v>
      </c>
      <c r="AK465" s="10" t="str">
        <f t="shared" si="24"/>
        <v>EN TIEMPO</v>
      </c>
      <c r="AL465" s="5">
        <f t="shared" si="25"/>
        <v>15</v>
      </c>
      <c r="AM465" s="5" t="s">
        <v>3434</v>
      </c>
      <c r="AN465" s="5" t="s">
        <v>3435</v>
      </c>
      <c r="AO465" s="5" t="s">
        <v>3436</v>
      </c>
      <c r="AP465" s="10">
        <v>45601</v>
      </c>
      <c r="AQ465" s="5">
        <f t="shared" ca="1" si="30"/>
        <v>36</v>
      </c>
      <c r="AR465" s="31" t="s">
        <v>143</v>
      </c>
      <c r="AS465" s="31">
        <f t="shared" ca="1" si="31"/>
        <v>491</v>
      </c>
      <c r="AT465" s="5" t="s">
        <v>19</v>
      </c>
      <c r="AU465" s="5" t="s">
        <v>3139</v>
      </c>
      <c r="AV465" s="5" t="s">
        <v>2391</v>
      </c>
      <c r="AW465" s="5" t="s">
        <v>3132</v>
      </c>
      <c r="AX465" s="5" t="s">
        <v>3132</v>
      </c>
      <c r="AY465" s="5"/>
      <c r="AZ465" s="5"/>
      <c r="BA465" s="5"/>
      <c r="BB465" s="5"/>
      <c r="BC465" s="138"/>
    </row>
    <row r="466" spans="1:55" ht="15.75" customHeight="1" x14ac:dyDescent="0.3">
      <c r="A466" s="137">
        <v>291024</v>
      </c>
      <c r="B466" s="5" t="s">
        <v>60</v>
      </c>
      <c r="C466" s="5" t="s">
        <v>340</v>
      </c>
      <c r="D466" s="5" t="s">
        <v>123</v>
      </c>
      <c r="E466" s="5" t="s">
        <v>124</v>
      </c>
      <c r="F466" s="5" t="s">
        <v>42</v>
      </c>
      <c r="G466" s="5" t="s">
        <v>246</v>
      </c>
      <c r="H466" s="5" t="s">
        <v>349</v>
      </c>
      <c r="I466" s="5" t="s">
        <v>342</v>
      </c>
      <c r="J466" s="5" t="s">
        <v>3437</v>
      </c>
      <c r="K466" s="5"/>
      <c r="L466" s="5">
        <v>10000</v>
      </c>
      <c r="M466" s="5">
        <v>101070359</v>
      </c>
      <c r="N466" s="10" t="s">
        <v>127</v>
      </c>
      <c r="O466" s="5" t="s">
        <v>3410</v>
      </c>
      <c r="P466" s="10">
        <v>45562</v>
      </c>
      <c r="Q466" s="10" t="s">
        <v>137</v>
      </c>
      <c r="R466" s="10"/>
      <c r="S466" s="10"/>
      <c r="T466" s="11"/>
      <c r="U466" s="12"/>
      <c r="V466" s="5" t="s">
        <v>3438</v>
      </c>
      <c r="W466" s="5"/>
      <c r="X466" s="10">
        <v>45555</v>
      </c>
      <c r="Y466" s="5">
        <f t="shared" si="20"/>
        <v>8</v>
      </c>
      <c r="Z466" s="10">
        <v>45569</v>
      </c>
      <c r="AA466" s="5">
        <f t="shared" si="21"/>
        <v>8</v>
      </c>
      <c r="AB466" s="5" t="s">
        <v>3439</v>
      </c>
      <c r="AC466" s="13">
        <v>5095.22</v>
      </c>
      <c r="AD466" s="10">
        <v>45574</v>
      </c>
      <c r="AE466" s="12">
        <f t="shared" si="22"/>
        <v>6</v>
      </c>
      <c r="AF466" s="12"/>
      <c r="AG466" s="14">
        <v>4400587575</v>
      </c>
      <c r="AH466" s="17" t="s">
        <v>833</v>
      </c>
      <c r="AI466" s="10">
        <v>45594</v>
      </c>
      <c r="AJ466" s="10">
        <v>45601</v>
      </c>
      <c r="AK466" s="10" t="str">
        <f t="shared" si="24"/>
        <v>DEMORA</v>
      </c>
      <c r="AL466" s="15">
        <f t="shared" si="25"/>
        <v>28</v>
      </c>
      <c r="AM466" s="5" t="s">
        <v>3440</v>
      </c>
      <c r="AN466" s="5" t="s">
        <v>3441</v>
      </c>
      <c r="AO466" s="5" t="s">
        <v>3442</v>
      </c>
      <c r="AP466" s="10">
        <v>45604</v>
      </c>
      <c r="AQ466" s="5">
        <f t="shared" ref="AQ466:AQ529" ca="1" si="32">IF(AJ466="",TODAY()-X466+1,AJ466-X466+1)</f>
        <v>47</v>
      </c>
      <c r="AR466" s="31" t="s">
        <v>143</v>
      </c>
      <c r="AS466" s="31">
        <f t="shared" ca="1" si="31"/>
        <v>491</v>
      </c>
      <c r="AT466" s="5" t="s">
        <v>19</v>
      </c>
      <c r="AU466" s="5" t="s">
        <v>2565</v>
      </c>
      <c r="AV466" s="5" t="s">
        <v>2391</v>
      </c>
      <c r="AW466" s="5" t="s">
        <v>1648</v>
      </c>
      <c r="AX466" s="5" t="s">
        <v>1648</v>
      </c>
      <c r="AY466" s="5"/>
      <c r="AZ466" s="5"/>
      <c r="BA466" s="5"/>
      <c r="BB466" s="5"/>
      <c r="BC466" s="138"/>
    </row>
    <row r="467" spans="1:55" ht="15.75" customHeight="1" x14ac:dyDescent="0.3">
      <c r="A467" s="137">
        <v>291124</v>
      </c>
      <c r="B467" s="5" t="s">
        <v>60</v>
      </c>
      <c r="C467" s="5" t="s">
        <v>236</v>
      </c>
      <c r="D467" s="5" t="s">
        <v>123</v>
      </c>
      <c r="E467" s="5" t="s">
        <v>124</v>
      </c>
      <c r="F467" s="5" t="s">
        <v>42</v>
      </c>
      <c r="G467" s="5"/>
      <c r="H467" s="5"/>
      <c r="I467" s="5" t="s">
        <v>238</v>
      </c>
      <c r="J467" s="5" t="s">
        <v>3443</v>
      </c>
      <c r="K467" s="5"/>
      <c r="L467" s="5"/>
      <c r="M467" s="5">
        <v>101037653</v>
      </c>
      <c r="N467" s="10" t="s">
        <v>127</v>
      </c>
      <c r="O467" s="5" t="s">
        <v>3410</v>
      </c>
      <c r="P467" s="10">
        <v>45561</v>
      </c>
      <c r="Q467" s="10" t="s">
        <v>137</v>
      </c>
      <c r="R467" s="10"/>
      <c r="S467" s="10"/>
      <c r="T467" s="11"/>
      <c r="U467" s="12"/>
      <c r="V467" s="5" t="s">
        <v>3444</v>
      </c>
      <c r="W467" s="5"/>
      <c r="X467" s="10">
        <v>45555</v>
      </c>
      <c r="Y467" s="5">
        <f t="shared" si="20"/>
        <v>7</v>
      </c>
      <c r="Z467" s="10">
        <v>45569</v>
      </c>
      <c r="AA467" s="5">
        <f t="shared" si="21"/>
        <v>9</v>
      </c>
      <c r="AB467" s="5" t="s">
        <v>3445</v>
      </c>
      <c r="AC467" s="13">
        <v>6552.66</v>
      </c>
      <c r="AD467" s="10">
        <v>45574</v>
      </c>
      <c r="AE467" s="12">
        <f t="shared" si="22"/>
        <v>6</v>
      </c>
      <c r="AF467" s="12"/>
      <c r="AG467" s="14">
        <v>4400587576</v>
      </c>
      <c r="AH467" s="14"/>
      <c r="AI467" s="10">
        <v>45591</v>
      </c>
      <c r="AJ467" s="10">
        <v>45593</v>
      </c>
      <c r="AK467" s="10" t="str">
        <f t="shared" si="24"/>
        <v>DEMORA</v>
      </c>
      <c r="AL467" s="5">
        <f t="shared" si="25"/>
        <v>20</v>
      </c>
      <c r="AM467" s="5" t="s">
        <v>3446</v>
      </c>
      <c r="AN467" s="5" t="s">
        <v>3447</v>
      </c>
      <c r="AO467" s="5" t="s">
        <v>3448</v>
      </c>
      <c r="AP467" s="10">
        <v>45601</v>
      </c>
      <c r="AQ467" s="5">
        <f t="shared" ca="1" si="32"/>
        <v>39</v>
      </c>
      <c r="AR467" s="31" t="s">
        <v>143</v>
      </c>
      <c r="AS467" s="31">
        <f t="shared" ca="1" si="31"/>
        <v>491</v>
      </c>
      <c r="AT467" s="5" t="s">
        <v>20</v>
      </c>
      <c r="AU467" s="5" t="s">
        <v>3373</v>
      </c>
      <c r="AV467" s="5" t="s">
        <v>2955</v>
      </c>
      <c r="AW467" s="5" t="s">
        <v>2519</v>
      </c>
      <c r="AX467" s="5" t="s">
        <v>1648</v>
      </c>
      <c r="AY467" s="5"/>
      <c r="AZ467" s="5"/>
      <c r="BA467" s="5"/>
      <c r="BB467" s="5"/>
      <c r="BC467" s="138"/>
    </row>
    <row r="468" spans="1:55" ht="15.75" customHeight="1" x14ac:dyDescent="0.3">
      <c r="A468" s="137">
        <v>291224</v>
      </c>
      <c r="B468" s="5" t="s">
        <v>60</v>
      </c>
      <c r="C468" s="5" t="s">
        <v>1115</v>
      </c>
      <c r="D468" s="5" t="s">
        <v>123</v>
      </c>
      <c r="E468" s="5" t="s">
        <v>124</v>
      </c>
      <c r="F468" s="5" t="s">
        <v>36</v>
      </c>
      <c r="G468" s="5" t="s">
        <v>246</v>
      </c>
      <c r="H468" s="5" t="s">
        <v>960</v>
      </c>
      <c r="I468" s="5" t="s">
        <v>1116</v>
      </c>
      <c r="J468" s="43" t="s">
        <v>3449</v>
      </c>
      <c r="K468" s="5"/>
      <c r="L468" s="5"/>
      <c r="M468" s="5">
        <v>101111424</v>
      </c>
      <c r="N468" s="10" t="s">
        <v>127</v>
      </c>
      <c r="O468" s="5" t="s">
        <v>3410</v>
      </c>
      <c r="P468" s="10">
        <v>45560</v>
      </c>
      <c r="Q468" s="10" t="s">
        <v>137</v>
      </c>
      <c r="R468" s="10"/>
      <c r="S468" s="10"/>
      <c r="T468" s="11"/>
      <c r="U468" s="12"/>
      <c r="V468" s="5" t="s">
        <v>3450</v>
      </c>
      <c r="W468" s="5"/>
      <c r="X468" s="10">
        <v>45555</v>
      </c>
      <c r="Y468" s="5">
        <f t="shared" si="20"/>
        <v>6</v>
      </c>
      <c r="Z468" s="10">
        <v>45565</v>
      </c>
      <c r="AA468" s="5">
        <f t="shared" si="21"/>
        <v>6</v>
      </c>
      <c r="AB468" s="5" t="s">
        <v>3451</v>
      </c>
      <c r="AC468" s="13">
        <v>2708.09</v>
      </c>
      <c r="AD468" s="10">
        <v>45566</v>
      </c>
      <c r="AE468" s="12">
        <f t="shared" si="22"/>
        <v>2</v>
      </c>
      <c r="AF468" s="12"/>
      <c r="AG468" s="14">
        <v>4400587580</v>
      </c>
      <c r="AH468" s="17" t="s">
        <v>833</v>
      </c>
      <c r="AI468" s="10">
        <v>45595</v>
      </c>
      <c r="AJ468" s="10">
        <v>45601</v>
      </c>
      <c r="AK468" s="10" t="str">
        <f t="shared" si="24"/>
        <v>DEMORA</v>
      </c>
      <c r="AL468" s="15">
        <f t="shared" si="25"/>
        <v>36</v>
      </c>
      <c r="AM468" s="5" t="s">
        <v>3452</v>
      </c>
      <c r="AN468" s="5" t="s">
        <v>3453</v>
      </c>
      <c r="AO468" s="5" t="s">
        <v>3454</v>
      </c>
      <c r="AP468" s="10">
        <v>45616</v>
      </c>
      <c r="AQ468" s="5">
        <f t="shared" ca="1" si="32"/>
        <v>47</v>
      </c>
      <c r="AR468" s="31" t="s">
        <v>143</v>
      </c>
      <c r="AS468" s="31">
        <f t="shared" ca="1" si="31"/>
        <v>491</v>
      </c>
      <c r="AT468" s="5" t="s">
        <v>19</v>
      </c>
      <c r="AU468" s="5" t="s">
        <v>2565</v>
      </c>
      <c r="AV468" s="5" t="s">
        <v>3455</v>
      </c>
      <c r="AW468" s="5" t="s">
        <v>2519</v>
      </c>
      <c r="AX468" s="5" t="s">
        <v>1648</v>
      </c>
      <c r="AY468" s="5"/>
      <c r="AZ468" s="5"/>
      <c r="BA468" s="5"/>
      <c r="BB468" s="5"/>
      <c r="BC468" s="138"/>
    </row>
    <row r="469" spans="1:55" ht="15.75" customHeight="1" x14ac:dyDescent="0.3">
      <c r="A469" s="137">
        <v>291324</v>
      </c>
      <c r="B469" s="5" t="s">
        <v>60</v>
      </c>
      <c r="C469" s="5" t="s">
        <v>340</v>
      </c>
      <c r="D469" s="5" t="s">
        <v>123</v>
      </c>
      <c r="E469" s="5" t="s">
        <v>124</v>
      </c>
      <c r="F469" s="5" t="s">
        <v>42</v>
      </c>
      <c r="G469" s="5"/>
      <c r="H469" s="5"/>
      <c r="I469" s="5" t="s">
        <v>342</v>
      </c>
      <c r="J469" s="5" t="s">
        <v>3456</v>
      </c>
      <c r="K469" s="5"/>
      <c r="L469" s="5">
        <v>10000</v>
      </c>
      <c r="M469" s="5">
        <v>101099560</v>
      </c>
      <c r="N469" s="10" t="s">
        <v>127</v>
      </c>
      <c r="O469" s="5" t="s">
        <v>3410</v>
      </c>
      <c r="P469" s="10">
        <v>45566</v>
      </c>
      <c r="Q469" s="10" t="s">
        <v>137</v>
      </c>
      <c r="R469" s="10"/>
      <c r="S469" s="10"/>
      <c r="T469" s="11"/>
      <c r="U469" s="12"/>
      <c r="V469" s="5" t="s">
        <v>3457</v>
      </c>
      <c r="W469" s="5"/>
      <c r="X469" s="10">
        <v>45555</v>
      </c>
      <c r="Y469" s="5">
        <f t="shared" si="20"/>
        <v>12</v>
      </c>
      <c r="Z469" s="10">
        <v>45569</v>
      </c>
      <c r="AA469" s="5">
        <f t="shared" si="21"/>
        <v>4</v>
      </c>
      <c r="AB469" s="5" t="s">
        <v>3458</v>
      </c>
      <c r="AC469" s="13">
        <v>7457.93</v>
      </c>
      <c r="AD469" s="10">
        <v>45574</v>
      </c>
      <c r="AE469" s="12">
        <f t="shared" si="22"/>
        <v>6</v>
      </c>
      <c r="AF469" s="12"/>
      <c r="AG469" s="14">
        <v>4400587589</v>
      </c>
      <c r="AH469" s="17" t="s">
        <v>833</v>
      </c>
      <c r="AI469" s="10">
        <v>45604</v>
      </c>
      <c r="AJ469" s="10">
        <v>45604</v>
      </c>
      <c r="AK469" s="10" t="str">
        <f t="shared" si="24"/>
        <v>EN TIEMPO</v>
      </c>
      <c r="AL469" s="15">
        <f t="shared" si="25"/>
        <v>31</v>
      </c>
      <c r="AM469" s="5" t="s">
        <v>3459</v>
      </c>
      <c r="AN469" s="5" t="s">
        <v>3460</v>
      </c>
      <c r="AO469" s="5" t="s">
        <v>3461</v>
      </c>
      <c r="AP469" s="10">
        <v>45618</v>
      </c>
      <c r="AQ469" s="5">
        <f t="shared" ca="1" si="32"/>
        <v>50</v>
      </c>
      <c r="AR469" s="31" t="s">
        <v>143</v>
      </c>
      <c r="AS469" s="31">
        <f t="shared" ca="1" si="31"/>
        <v>491</v>
      </c>
      <c r="AT469" s="5" t="s">
        <v>20</v>
      </c>
      <c r="AU469" s="5" t="s">
        <v>1769</v>
      </c>
      <c r="AV469" s="5" t="s">
        <v>2955</v>
      </c>
      <c r="AW469" s="5" t="s">
        <v>1648</v>
      </c>
      <c r="AX469" s="5" t="s">
        <v>3462</v>
      </c>
      <c r="AY469" s="5"/>
      <c r="AZ469" s="5"/>
      <c r="BA469" s="5"/>
      <c r="BB469" s="5"/>
      <c r="BC469" s="138"/>
    </row>
    <row r="470" spans="1:55" ht="15.75" customHeight="1" x14ac:dyDescent="0.3">
      <c r="A470" s="137">
        <v>291424</v>
      </c>
      <c r="B470" s="5" t="s">
        <v>60</v>
      </c>
      <c r="C470" s="5" t="s">
        <v>3400</v>
      </c>
      <c r="D470" s="5" t="s">
        <v>127</v>
      </c>
      <c r="E470" s="5" t="s">
        <v>1611</v>
      </c>
      <c r="F470" s="5" t="s">
        <v>45</v>
      </c>
      <c r="G470" s="5"/>
      <c r="H470" s="5" t="s">
        <v>1511</v>
      </c>
      <c r="I470" s="5"/>
      <c r="J470" s="26"/>
      <c r="K470" s="5"/>
      <c r="L470" s="5"/>
      <c r="M470" s="5"/>
      <c r="N470" s="10" t="s">
        <v>127</v>
      </c>
      <c r="O470" s="5" t="s">
        <v>3463</v>
      </c>
      <c r="P470" s="10">
        <v>45562</v>
      </c>
      <c r="Q470" s="10" t="s">
        <v>2502</v>
      </c>
      <c r="R470" s="10"/>
      <c r="S470" s="10"/>
      <c r="T470" s="11"/>
      <c r="U470" s="12"/>
      <c r="V470" s="5" t="s">
        <v>3464</v>
      </c>
      <c r="W470" s="5"/>
      <c r="X470" s="10">
        <v>45558</v>
      </c>
      <c r="Y470" s="5">
        <f t="shared" si="20"/>
        <v>5</v>
      </c>
      <c r="Z470" s="10">
        <v>45562</v>
      </c>
      <c r="AA470" s="5">
        <f t="shared" si="21"/>
        <v>1</v>
      </c>
      <c r="AB470" s="5" t="s">
        <v>3465</v>
      </c>
      <c r="AC470" s="13">
        <v>5118.6400000000003</v>
      </c>
      <c r="AD470" s="10">
        <v>45611</v>
      </c>
      <c r="AE470" s="12">
        <f t="shared" si="22"/>
        <v>50</v>
      </c>
      <c r="AF470" s="12"/>
      <c r="AG470" s="14">
        <v>4400597733</v>
      </c>
      <c r="AH470" s="5" t="s">
        <v>833</v>
      </c>
      <c r="AI470" s="10">
        <v>45562</v>
      </c>
      <c r="AJ470" s="10">
        <v>45562</v>
      </c>
      <c r="AK470" s="10" t="str">
        <f t="shared" si="24"/>
        <v>EN TIEMPO</v>
      </c>
      <c r="AL470" s="5">
        <f t="shared" si="25"/>
        <v>-48</v>
      </c>
      <c r="AM470" s="5" t="s">
        <v>3466</v>
      </c>
      <c r="AN470" s="5" t="s">
        <v>3467</v>
      </c>
      <c r="AO470" s="5" t="s">
        <v>3468</v>
      </c>
      <c r="AP470" s="10">
        <v>45667</v>
      </c>
      <c r="AQ470" s="5">
        <f t="shared" ca="1" si="32"/>
        <v>5</v>
      </c>
      <c r="AR470" s="31" t="s">
        <v>143</v>
      </c>
      <c r="AS470" s="31">
        <f t="shared" ca="1" si="31"/>
        <v>488</v>
      </c>
      <c r="AT470" s="5" t="s">
        <v>20</v>
      </c>
      <c r="AU470" s="5" t="s">
        <v>1769</v>
      </c>
      <c r="AV470" s="5" t="s">
        <v>2955</v>
      </c>
      <c r="AW470" s="5" t="s">
        <v>1648</v>
      </c>
      <c r="AX470" s="5" t="s">
        <v>1648</v>
      </c>
      <c r="AY470" s="5"/>
      <c r="AZ470" s="5"/>
      <c r="BA470" s="5"/>
      <c r="BB470" s="5"/>
      <c r="BC470" s="138"/>
    </row>
    <row r="471" spans="1:55" ht="15.75" customHeight="1" x14ac:dyDescent="0.3">
      <c r="A471" s="137">
        <v>291524</v>
      </c>
      <c r="B471" s="5" t="s">
        <v>60</v>
      </c>
      <c r="C471" s="5" t="s">
        <v>236</v>
      </c>
      <c r="D471" s="5" t="s">
        <v>123</v>
      </c>
      <c r="E471" s="5" t="s">
        <v>124</v>
      </c>
      <c r="F471" s="5" t="s">
        <v>42</v>
      </c>
      <c r="G471" s="5"/>
      <c r="H471" s="5"/>
      <c r="I471" s="5" t="s">
        <v>238</v>
      </c>
      <c r="J471" s="5"/>
      <c r="K471" s="5"/>
      <c r="L471" s="5"/>
      <c r="M471" s="5"/>
      <c r="N471" s="10" t="s">
        <v>127</v>
      </c>
      <c r="O471" s="5" t="s">
        <v>3463</v>
      </c>
      <c r="P471" s="10"/>
      <c r="Q471" s="10"/>
      <c r="R471" s="10"/>
      <c r="S471" s="10"/>
      <c r="T471" s="11"/>
      <c r="U471" s="12"/>
      <c r="V471" s="5"/>
      <c r="W471" s="5"/>
      <c r="X471" s="10">
        <v>45558</v>
      </c>
      <c r="Y471" s="5" t="str">
        <f t="shared" si="20"/>
        <v>POR EVALUAR</v>
      </c>
      <c r="Z471" s="10"/>
      <c r="AA471" s="5" t="str">
        <f t="shared" si="21"/>
        <v>POR COTIZAR</v>
      </c>
      <c r="AB471" s="5"/>
      <c r="AC471" s="13"/>
      <c r="AD471" s="10"/>
      <c r="AE471" s="12" t="str">
        <f t="shared" si="22"/>
        <v/>
      </c>
      <c r="AF471" s="12"/>
      <c r="AG471" s="5"/>
      <c r="AH471" s="5"/>
      <c r="AI471" s="10"/>
      <c r="AJ471" s="10"/>
      <c r="AK471" s="10" t="str">
        <f t="shared" si="24"/>
        <v/>
      </c>
      <c r="AL471" s="5" t="str">
        <f t="shared" si="25"/>
        <v/>
      </c>
      <c r="AM471" s="5"/>
      <c r="AN471" s="5"/>
      <c r="AO471" s="5"/>
      <c r="AP471" s="10"/>
      <c r="AQ471" s="5">
        <f t="shared" ca="1" si="32"/>
        <v>488</v>
      </c>
      <c r="AR471" s="31" t="s">
        <v>129</v>
      </c>
      <c r="AS471" s="31">
        <f t="shared" ca="1" si="31"/>
        <v>488</v>
      </c>
      <c r="AT471" s="5"/>
      <c r="AU471" s="5"/>
      <c r="AV471" s="5"/>
      <c r="AW471" s="5"/>
      <c r="AX471" s="5"/>
      <c r="AY471" s="5"/>
      <c r="AZ471" s="5"/>
      <c r="BA471" s="5"/>
      <c r="BB471" s="5"/>
      <c r="BC471" s="138"/>
    </row>
    <row r="472" spans="1:55" ht="15.75" customHeight="1" x14ac:dyDescent="0.3">
      <c r="A472" s="137">
        <v>291624</v>
      </c>
      <c r="B472" s="5" t="s">
        <v>60</v>
      </c>
      <c r="C472" s="5" t="s">
        <v>340</v>
      </c>
      <c r="D472" s="5" t="s">
        <v>123</v>
      </c>
      <c r="E472" s="5" t="s">
        <v>124</v>
      </c>
      <c r="F472" s="5" t="s">
        <v>42</v>
      </c>
      <c r="G472" s="5"/>
      <c r="H472" s="5"/>
      <c r="I472" s="5" t="s">
        <v>342</v>
      </c>
      <c r="J472" s="5"/>
      <c r="K472" s="5"/>
      <c r="L472" s="5">
        <v>10000</v>
      </c>
      <c r="M472" s="5"/>
      <c r="N472" s="10" t="s">
        <v>127</v>
      </c>
      <c r="O472" s="5" t="s">
        <v>3463</v>
      </c>
      <c r="P472" s="10"/>
      <c r="Q472" s="10"/>
      <c r="R472" s="10"/>
      <c r="S472" s="10"/>
      <c r="T472" s="11"/>
      <c r="U472" s="12"/>
      <c r="V472" s="5"/>
      <c r="W472" s="5"/>
      <c r="X472" s="10">
        <v>45558</v>
      </c>
      <c r="Y472" s="5" t="str">
        <f t="shared" si="20"/>
        <v>POR EVALUAR</v>
      </c>
      <c r="Z472" s="10"/>
      <c r="AA472" s="5" t="str">
        <f t="shared" si="21"/>
        <v>POR COTIZAR</v>
      </c>
      <c r="AB472" s="5"/>
      <c r="AC472" s="13"/>
      <c r="AD472" s="10"/>
      <c r="AE472" s="12" t="str">
        <f t="shared" si="22"/>
        <v/>
      </c>
      <c r="AF472" s="12"/>
      <c r="AG472" s="5"/>
      <c r="AH472" s="5"/>
      <c r="AI472" s="10"/>
      <c r="AJ472" s="10"/>
      <c r="AK472" s="10" t="str">
        <f t="shared" si="24"/>
        <v/>
      </c>
      <c r="AL472" s="5" t="str">
        <f t="shared" si="25"/>
        <v/>
      </c>
      <c r="AM472" s="5"/>
      <c r="AN472" s="5"/>
      <c r="AO472" s="5"/>
      <c r="AP472" s="10"/>
      <c r="AQ472" s="5">
        <f t="shared" ca="1" si="32"/>
        <v>488</v>
      </c>
      <c r="AR472" s="31" t="s">
        <v>129</v>
      </c>
      <c r="AS472" s="31">
        <f t="shared" ca="1" si="31"/>
        <v>488</v>
      </c>
      <c r="AT472" s="5"/>
      <c r="AU472" s="5"/>
      <c r="AV472" s="5"/>
      <c r="AW472" s="5"/>
      <c r="AX472" s="5"/>
      <c r="AY472" s="5"/>
      <c r="AZ472" s="5"/>
      <c r="BA472" s="5"/>
      <c r="BB472" s="5"/>
      <c r="BC472" s="138"/>
    </row>
    <row r="473" spans="1:55" ht="15.75" customHeight="1" x14ac:dyDescent="0.3">
      <c r="A473" s="137">
        <v>291724</v>
      </c>
      <c r="B473" s="5" t="s">
        <v>60</v>
      </c>
      <c r="C473" s="5" t="s">
        <v>9</v>
      </c>
      <c r="D473" s="5" t="s">
        <v>123</v>
      </c>
      <c r="E473" s="5" t="s">
        <v>189</v>
      </c>
      <c r="F473" s="5" t="s">
        <v>1</v>
      </c>
      <c r="G473" s="5" t="s">
        <v>246</v>
      </c>
      <c r="H473" s="5" t="s">
        <v>1210</v>
      </c>
      <c r="I473" s="5" t="s">
        <v>2286</v>
      </c>
      <c r="J473" s="5" t="s">
        <v>3469</v>
      </c>
      <c r="K473" s="5"/>
      <c r="L473" s="5">
        <v>22000</v>
      </c>
      <c r="M473" s="5">
        <v>101185237</v>
      </c>
      <c r="N473" s="10" t="s">
        <v>127</v>
      </c>
      <c r="O473" s="5" t="s">
        <v>3470</v>
      </c>
      <c r="P473" s="10">
        <v>45567</v>
      </c>
      <c r="Q473" s="10" t="s">
        <v>137</v>
      </c>
      <c r="R473" s="10"/>
      <c r="S473" s="10"/>
      <c r="T473" s="11"/>
      <c r="U473" s="12"/>
      <c r="V473" s="5" t="s">
        <v>3471</v>
      </c>
      <c r="W473" s="5"/>
      <c r="X473" s="10">
        <v>45558</v>
      </c>
      <c r="Y473" s="5">
        <f t="shared" si="20"/>
        <v>10</v>
      </c>
      <c r="Z473" s="10">
        <v>45574</v>
      </c>
      <c r="AA473" s="5">
        <f t="shared" si="21"/>
        <v>8</v>
      </c>
      <c r="AB473" s="5" t="s">
        <v>3472</v>
      </c>
      <c r="AC473" s="13">
        <v>49050</v>
      </c>
      <c r="AD473" s="10">
        <v>45575</v>
      </c>
      <c r="AE473" s="12">
        <f t="shared" si="22"/>
        <v>2</v>
      </c>
      <c r="AF473" s="12"/>
      <c r="AG473" s="14">
        <v>4400588879</v>
      </c>
      <c r="AH473" s="17" t="s">
        <v>833</v>
      </c>
      <c r="AI473" s="10">
        <v>45608</v>
      </c>
      <c r="AJ473" s="10">
        <v>45609</v>
      </c>
      <c r="AK473" s="10" t="str">
        <f t="shared" si="24"/>
        <v>DEMORA</v>
      </c>
      <c r="AL473" s="15">
        <f t="shared" si="25"/>
        <v>35</v>
      </c>
      <c r="AM473" s="5" t="s">
        <v>3471</v>
      </c>
      <c r="AN473" s="5" t="s">
        <v>3473</v>
      </c>
      <c r="AO473" s="5" t="s">
        <v>3474</v>
      </c>
      <c r="AP473" s="10">
        <v>45611</v>
      </c>
      <c r="AQ473" s="5">
        <f t="shared" ca="1" si="32"/>
        <v>52</v>
      </c>
      <c r="AR473" s="31" t="s">
        <v>143</v>
      </c>
      <c r="AS473" s="31">
        <f t="shared" ca="1" si="31"/>
        <v>488</v>
      </c>
      <c r="AT473" s="5" t="s">
        <v>19</v>
      </c>
      <c r="AU473" s="5" t="s">
        <v>1648</v>
      </c>
      <c r="AV473" s="5" t="s">
        <v>1648</v>
      </c>
      <c r="AW473" s="5" t="s">
        <v>1648</v>
      </c>
      <c r="AX473" s="5" t="s">
        <v>1648</v>
      </c>
      <c r="AY473" s="5"/>
      <c r="AZ473" s="5"/>
      <c r="BA473" s="5"/>
      <c r="BB473" s="5"/>
      <c r="BC473" s="138"/>
    </row>
    <row r="474" spans="1:55" ht="15.75" customHeight="1" x14ac:dyDescent="0.3">
      <c r="A474" s="137">
        <v>291824</v>
      </c>
      <c r="B474" s="5" t="s">
        <v>60</v>
      </c>
      <c r="C474" s="5" t="s">
        <v>7</v>
      </c>
      <c r="D474" s="5" t="s">
        <v>123</v>
      </c>
      <c r="E474" s="5" t="s">
        <v>189</v>
      </c>
      <c r="F474" s="5" t="s">
        <v>1</v>
      </c>
      <c r="G474" s="5" t="s">
        <v>246</v>
      </c>
      <c r="H474" s="5" t="s">
        <v>1210</v>
      </c>
      <c r="I474" s="5" t="s">
        <v>2296</v>
      </c>
      <c r="J474" s="5" t="s">
        <v>3475</v>
      </c>
      <c r="K474" s="5"/>
      <c r="L474" s="5">
        <v>22000</v>
      </c>
      <c r="M474" s="5">
        <v>101185238</v>
      </c>
      <c r="N474" s="10" t="s">
        <v>127</v>
      </c>
      <c r="O474" s="5" t="s">
        <v>3470</v>
      </c>
      <c r="P474" s="10">
        <v>45567</v>
      </c>
      <c r="Q474" s="10" t="s">
        <v>137</v>
      </c>
      <c r="R474" s="10"/>
      <c r="S474" s="10"/>
      <c r="T474" s="11"/>
      <c r="U474" s="12"/>
      <c r="V474" s="5" t="s">
        <v>3476</v>
      </c>
      <c r="W474" s="5"/>
      <c r="X474" s="10">
        <v>45558</v>
      </c>
      <c r="Y474" s="5">
        <f t="shared" si="20"/>
        <v>10</v>
      </c>
      <c r="Z474" s="10">
        <v>45574</v>
      </c>
      <c r="AA474" s="5">
        <f t="shared" si="21"/>
        <v>8</v>
      </c>
      <c r="AB474" s="5" t="s">
        <v>3477</v>
      </c>
      <c r="AC474" s="13">
        <v>11404.18</v>
      </c>
      <c r="AD474" s="10">
        <v>45575</v>
      </c>
      <c r="AE474" s="12">
        <f t="shared" si="22"/>
        <v>2</v>
      </c>
      <c r="AF474" s="12"/>
      <c r="AG474" s="14">
        <v>4400588878</v>
      </c>
      <c r="AH474" s="17" t="s">
        <v>833</v>
      </c>
      <c r="AI474" s="10">
        <v>45608</v>
      </c>
      <c r="AJ474" s="10">
        <v>45609</v>
      </c>
      <c r="AK474" s="10" t="str">
        <f t="shared" si="24"/>
        <v>DEMORA</v>
      </c>
      <c r="AL474" s="15">
        <f t="shared" si="25"/>
        <v>35</v>
      </c>
      <c r="AM474" s="5" t="s">
        <v>3478</v>
      </c>
      <c r="AN474" s="5" t="s">
        <v>3479</v>
      </c>
      <c r="AO474" s="5" t="s">
        <v>3480</v>
      </c>
      <c r="AP474" s="10">
        <v>45611</v>
      </c>
      <c r="AQ474" s="5">
        <f t="shared" ca="1" si="32"/>
        <v>52</v>
      </c>
      <c r="AR474" s="31" t="s">
        <v>143</v>
      </c>
      <c r="AS474" s="31">
        <f t="shared" ca="1" si="31"/>
        <v>488</v>
      </c>
      <c r="AT474" s="5" t="s">
        <v>19</v>
      </c>
      <c r="AU474" s="5" t="s">
        <v>67</v>
      </c>
      <c r="AV474" s="5" t="s">
        <v>2153</v>
      </c>
      <c r="AW474" s="5" t="s">
        <v>1648</v>
      </c>
      <c r="AX474" s="5" t="s">
        <v>1648</v>
      </c>
      <c r="AY474" s="5"/>
      <c r="AZ474" s="5"/>
      <c r="BA474" s="5"/>
      <c r="BB474" s="5"/>
      <c r="BC474" s="138"/>
    </row>
    <row r="475" spans="1:55" ht="14.25" customHeight="1" x14ac:dyDescent="0.3">
      <c r="A475" s="137">
        <v>291924</v>
      </c>
      <c r="B475" s="5" t="s">
        <v>60</v>
      </c>
      <c r="C475" s="5" t="s">
        <v>3481</v>
      </c>
      <c r="D475" s="5" t="s">
        <v>123</v>
      </c>
      <c r="E475" s="5" t="s">
        <v>124</v>
      </c>
      <c r="F475" s="5" t="s">
        <v>3482</v>
      </c>
      <c r="G475" s="5"/>
      <c r="H475" s="5"/>
      <c r="I475" s="5" t="s">
        <v>1077</v>
      </c>
      <c r="J475" s="5" t="s">
        <v>3483</v>
      </c>
      <c r="K475" s="5"/>
      <c r="L475" s="5"/>
      <c r="M475" s="5">
        <v>101074852</v>
      </c>
      <c r="N475" s="10" t="s">
        <v>127</v>
      </c>
      <c r="O475" s="5" t="s">
        <v>3470</v>
      </c>
      <c r="P475" s="10">
        <v>45560</v>
      </c>
      <c r="Q475" s="10" t="s">
        <v>2502</v>
      </c>
      <c r="R475" s="10"/>
      <c r="S475" s="10"/>
      <c r="T475" s="11"/>
      <c r="U475" s="12"/>
      <c r="V475" s="5" t="s">
        <v>3484</v>
      </c>
      <c r="W475" s="5"/>
      <c r="X475" s="10">
        <v>45558</v>
      </c>
      <c r="Y475" s="5">
        <f t="shared" si="20"/>
        <v>3</v>
      </c>
      <c r="Z475" s="10">
        <v>45569</v>
      </c>
      <c r="AA475" s="5">
        <f t="shared" si="21"/>
        <v>10</v>
      </c>
      <c r="AB475" s="5" t="s">
        <v>3485</v>
      </c>
      <c r="AC475" s="13">
        <v>4885.13</v>
      </c>
      <c r="AD475" s="10">
        <v>45574</v>
      </c>
      <c r="AE475" s="12">
        <f t="shared" si="22"/>
        <v>6</v>
      </c>
      <c r="AF475" s="12"/>
      <c r="AG475" s="14">
        <v>4400587573</v>
      </c>
      <c r="AH475" s="17" t="s">
        <v>3102</v>
      </c>
      <c r="AI475" s="10">
        <v>45594</v>
      </c>
      <c r="AJ475" s="10">
        <v>45601</v>
      </c>
      <c r="AK475" s="10" t="str">
        <f t="shared" si="24"/>
        <v>DEMORA</v>
      </c>
      <c r="AL475" s="15">
        <f t="shared" si="25"/>
        <v>28</v>
      </c>
      <c r="AM475" s="5" t="s">
        <v>3486</v>
      </c>
      <c r="AN475" s="5" t="s">
        <v>3487</v>
      </c>
      <c r="AO475" s="5" t="s">
        <v>3488</v>
      </c>
      <c r="AP475" s="10">
        <v>45604</v>
      </c>
      <c r="AQ475" s="5">
        <f t="shared" ca="1" si="32"/>
        <v>44</v>
      </c>
      <c r="AR475" s="31" t="s">
        <v>143</v>
      </c>
      <c r="AS475" s="31">
        <f t="shared" ca="1" si="31"/>
        <v>488</v>
      </c>
      <c r="AT475" s="5" t="s">
        <v>19</v>
      </c>
      <c r="AU475" s="5" t="s">
        <v>2565</v>
      </c>
      <c r="AV475" s="5" t="s">
        <v>2391</v>
      </c>
      <c r="AW475" s="5" t="s">
        <v>1648</v>
      </c>
      <c r="AX475" s="5" t="s">
        <v>1648</v>
      </c>
      <c r="AY475" s="5"/>
      <c r="AZ475" s="5"/>
      <c r="BA475" s="5"/>
      <c r="BB475" s="5"/>
      <c r="BC475" s="138"/>
    </row>
    <row r="476" spans="1:55" ht="15.75" customHeight="1" x14ac:dyDescent="0.3">
      <c r="A476" s="22">
        <v>292024</v>
      </c>
      <c r="B476" s="5" t="s">
        <v>60</v>
      </c>
      <c r="C476" s="5" t="s">
        <v>236</v>
      </c>
      <c r="D476" s="5" t="s">
        <v>123</v>
      </c>
      <c r="E476" s="5" t="s">
        <v>124</v>
      </c>
      <c r="F476" s="5" t="s">
        <v>48</v>
      </c>
      <c r="G476" s="5" t="s">
        <v>246</v>
      </c>
      <c r="H476" s="5"/>
      <c r="I476" s="5">
        <v>5173767</v>
      </c>
      <c r="J476" s="5"/>
      <c r="K476" s="5"/>
      <c r="L476" s="5"/>
      <c r="M476" s="5">
        <v>101198411</v>
      </c>
      <c r="N476" s="10" t="s">
        <v>127</v>
      </c>
      <c r="O476" s="5" t="s">
        <v>3470</v>
      </c>
      <c r="P476" s="10">
        <v>45565</v>
      </c>
      <c r="Q476" s="10" t="s">
        <v>2502</v>
      </c>
      <c r="R476" s="10"/>
      <c r="S476" s="10"/>
      <c r="T476" s="11"/>
      <c r="U476" s="12"/>
      <c r="V476" s="5" t="s">
        <v>3489</v>
      </c>
      <c r="W476" s="5"/>
      <c r="X476" s="10">
        <v>45558</v>
      </c>
      <c r="Y476" s="5">
        <f t="shared" si="20"/>
        <v>8</v>
      </c>
      <c r="Z476" s="10">
        <v>45569</v>
      </c>
      <c r="AA476" s="5">
        <f t="shared" si="21"/>
        <v>5</v>
      </c>
      <c r="AB476" s="5" t="s">
        <v>3490</v>
      </c>
      <c r="AC476" s="13">
        <v>9160.7999999999993</v>
      </c>
      <c r="AD476" s="10">
        <v>45574</v>
      </c>
      <c r="AE476" s="12">
        <f t="shared" si="22"/>
        <v>6</v>
      </c>
      <c r="AF476" s="12"/>
      <c r="AG476" s="14">
        <v>4400587584</v>
      </c>
      <c r="AH476" s="17" t="s">
        <v>833</v>
      </c>
      <c r="AI476" s="10">
        <v>45589</v>
      </c>
      <c r="AJ476" s="10">
        <v>45589</v>
      </c>
      <c r="AK476" s="10" t="str">
        <f t="shared" si="24"/>
        <v>EN TIEMPO</v>
      </c>
      <c r="AL476" s="5">
        <f t="shared" si="25"/>
        <v>16</v>
      </c>
      <c r="AM476" s="5" t="s">
        <v>3491</v>
      </c>
      <c r="AN476" s="5" t="s">
        <v>3492</v>
      </c>
      <c r="AO476" s="5" t="s">
        <v>3493</v>
      </c>
      <c r="AP476" s="10">
        <v>45667</v>
      </c>
      <c r="AQ476" s="5">
        <f t="shared" ca="1" si="32"/>
        <v>32</v>
      </c>
      <c r="AR476" s="31" t="s">
        <v>143</v>
      </c>
      <c r="AS476" s="31">
        <f t="shared" ca="1" si="31"/>
        <v>488</v>
      </c>
      <c r="AT476" s="5" t="s">
        <v>20</v>
      </c>
      <c r="AU476" s="5" t="s">
        <v>3494</v>
      </c>
      <c r="AV476" s="5" t="s">
        <v>3495</v>
      </c>
      <c r="AW476" s="5" t="s">
        <v>2519</v>
      </c>
      <c r="AX476" s="5" t="s">
        <v>1648</v>
      </c>
      <c r="AY476" s="5"/>
      <c r="AZ476" s="5"/>
      <c r="BA476" s="5"/>
      <c r="BB476" s="5"/>
      <c r="BC476" s="138"/>
    </row>
    <row r="477" spans="1:55" ht="15.75" customHeight="1" x14ac:dyDescent="0.3">
      <c r="A477" s="137">
        <v>292124</v>
      </c>
      <c r="B477" s="5" t="s">
        <v>60</v>
      </c>
      <c r="C477" s="5" t="s">
        <v>220</v>
      </c>
      <c r="D477" s="5" t="s">
        <v>123</v>
      </c>
      <c r="E477" s="5" t="s">
        <v>124</v>
      </c>
      <c r="F477" s="5">
        <v>24</v>
      </c>
      <c r="G477" s="5"/>
      <c r="H477" s="5"/>
      <c r="I477" s="5">
        <v>6058762</v>
      </c>
      <c r="J477" s="5"/>
      <c r="K477" s="5"/>
      <c r="L477" s="5"/>
      <c r="M477" s="5">
        <v>101074802</v>
      </c>
      <c r="N477" s="10" t="s">
        <v>127</v>
      </c>
      <c r="O477" s="5" t="s">
        <v>3470</v>
      </c>
      <c r="P477" s="10">
        <v>45579</v>
      </c>
      <c r="Q477" s="10" t="s">
        <v>2502</v>
      </c>
      <c r="R477" s="10"/>
      <c r="S477" s="10"/>
      <c r="T477" s="11"/>
      <c r="U477" s="12"/>
      <c r="V477" s="5" t="s">
        <v>3496</v>
      </c>
      <c r="W477" s="5"/>
      <c r="X477" s="10">
        <v>45558</v>
      </c>
      <c r="Y477" s="5">
        <f t="shared" si="20"/>
        <v>22</v>
      </c>
      <c r="Z477" s="10">
        <v>45582</v>
      </c>
      <c r="AA477" s="5">
        <f t="shared" si="21"/>
        <v>4</v>
      </c>
      <c r="AB477" s="5" t="s">
        <v>3497</v>
      </c>
      <c r="AC477" s="13">
        <v>3474.65</v>
      </c>
      <c r="AD477" s="10">
        <v>45595</v>
      </c>
      <c r="AE477" s="12">
        <f t="shared" si="22"/>
        <v>14</v>
      </c>
      <c r="AF477" s="12"/>
      <c r="AG477" s="14">
        <v>4400588269</v>
      </c>
      <c r="AH477" s="17" t="s">
        <v>833</v>
      </c>
      <c r="AI477" s="10">
        <v>45623</v>
      </c>
      <c r="AJ477" s="10">
        <v>45630</v>
      </c>
      <c r="AK477" s="10" t="str">
        <f t="shared" si="24"/>
        <v>DEMORA</v>
      </c>
      <c r="AL477" s="15">
        <f t="shared" si="25"/>
        <v>36</v>
      </c>
      <c r="AM477" s="5"/>
      <c r="AN477" s="5" t="s">
        <v>3498</v>
      </c>
      <c r="AO477" s="5" t="s">
        <v>3499</v>
      </c>
      <c r="AP477" s="10">
        <v>45639</v>
      </c>
      <c r="AQ477" s="5">
        <f t="shared" ca="1" si="32"/>
        <v>73</v>
      </c>
      <c r="AR477" s="31" t="s">
        <v>143</v>
      </c>
      <c r="AS477" s="31">
        <f t="shared" ca="1" si="31"/>
        <v>488</v>
      </c>
      <c r="AT477" s="5" t="s">
        <v>20</v>
      </c>
      <c r="AU477" s="5" t="s">
        <v>3500</v>
      </c>
      <c r="AV477" s="5" t="s">
        <v>3501</v>
      </c>
      <c r="AW477" s="5" t="s">
        <v>2519</v>
      </c>
      <c r="AX477" s="5" t="s">
        <v>2519</v>
      </c>
      <c r="AY477" s="5"/>
      <c r="AZ477" s="5"/>
      <c r="BA477" s="5"/>
      <c r="BB477" s="5"/>
      <c r="BC477" s="138"/>
    </row>
    <row r="478" spans="1:55" ht="15.75" customHeight="1" x14ac:dyDescent="0.3">
      <c r="A478" s="137">
        <v>292224</v>
      </c>
      <c r="B478" s="5" t="s">
        <v>60</v>
      </c>
      <c r="C478" s="5" t="s">
        <v>327</v>
      </c>
      <c r="D478" s="5" t="s">
        <v>123</v>
      </c>
      <c r="E478" s="5" t="s">
        <v>124</v>
      </c>
      <c r="F478" s="5" t="s">
        <v>36</v>
      </c>
      <c r="G478" s="5"/>
      <c r="H478" s="5"/>
      <c r="I478" s="5" t="s">
        <v>328</v>
      </c>
      <c r="J478" s="5" t="s">
        <v>3502</v>
      </c>
      <c r="K478" s="5"/>
      <c r="L478" s="5"/>
      <c r="M478" s="5">
        <v>101200914</v>
      </c>
      <c r="N478" s="10" t="s">
        <v>127</v>
      </c>
      <c r="O478" s="5" t="s">
        <v>3470</v>
      </c>
      <c r="P478" s="10">
        <v>45560</v>
      </c>
      <c r="Q478" s="10" t="s">
        <v>2502</v>
      </c>
      <c r="R478" s="10"/>
      <c r="S478" s="10"/>
      <c r="T478" s="11"/>
      <c r="U478" s="12"/>
      <c r="V478" s="5" t="s">
        <v>3503</v>
      </c>
      <c r="W478" s="5"/>
      <c r="X478" s="10">
        <v>45558</v>
      </c>
      <c r="Y478" s="5">
        <f t="shared" si="20"/>
        <v>3</v>
      </c>
      <c r="Z478" s="10">
        <v>45569</v>
      </c>
      <c r="AA478" s="5">
        <f t="shared" si="21"/>
        <v>10</v>
      </c>
      <c r="AB478" s="5" t="s">
        <v>3504</v>
      </c>
      <c r="AC478" s="13">
        <v>4160.51</v>
      </c>
      <c r="AD478" s="10">
        <v>45574</v>
      </c>
      <c r="AE478" s="12">
        <f t="shared" si="22"/>
        <v>6</v>
      </c>
      <c r="AF478" s="12"/>
      <c r="AG478" s="14">
        <v>4400588270</v>
      </c>
      <c r="AH478" s="14"/>
      <c r="AI478" s="10">
        <v>45588</v>
      </c>
      <c r="AJ478" s="10">
        <v>45588</v>
      </c>
      <c r="AK478" s="10" t="str">
        <f t="shared" si="24"/>
        <v>EN TIEMPO</v>
      </c>
      <c r="AL478" s="5">
        <f t="shared" si="25"/>
        <v>15</v>
      </c>
      <c r="AM478" s="5" t="s">
        <v>3505</v>
      </c>
      <c r="AN478" s="5" t="s">
        <v>3506</v>
      </c>
      <c r="AO478" s="5" t="s">
        <v>3507</v>
      </c>
      <c r="AP478" s="10">
        <v>45590</v>
      </c>
      <c r="AQ478" s="5">
        <f t="shared" ca="1" si="32"/>
        <v>31</v>
      </c>
      <c r="AR478" s="31" t="s">
        <v>143</v>
      </c>
      <c r="AS478" s="31">
        <f t="shared" ca="1" si="31"/>
        <v>488</v>
      </c>
      <c r="AT478" s="5" t="s">
        <v>19</v>
      </c>
      <c r="AU478" s="5" t="s">
        <v>2565</v>
      </c>
      <c r="AV478" s="5" t="s">
        <v>2391</v>
      </c>
      <c r="AW478" s="5" t="s">
        <v>1648</v>
      </c>
      <c r="AX478" s="5" t="s">
        <v>1648</v>
      </c>
      <c r="AY478" s="5"/>
      <c r="AZ478" s="5"/>
      <c r="BA478" s="5"/>
      <c r="BB478" s="5"/>
      <c r="BC478" s="138"/>
    </row>
    <row r="479" spans="1:55" ht="15.75" customHeight="1" x14ac:dyDescent="0.3">
      <c r="A479" s="137">
        <v>292324</v>
      </c>
      <c r="B479" s="5" t="s">
        <v>60</v>
      </c>
      <c r="C479" s="5" t="s">
        <v>340</v>
      </c>
      <c r="D479" s="5" t="s">
        <v>123</v>
      </c>
      <c r="E479" s="5" t="s">
        <v>124</v>
      </c>
      <c r="F479" s="5" t="s">
        <v>48</v>
      </c>
      <c r="G479" s="5"/>
      <c r="H479" s="5"/>
      <c r="I479" s="5" t="s">
        <v>952</v>
      </c>
      <c r="J479" s="5" t="s">
        <v>3508</v>
      </c>
      <c r="K479" s="5"/>
      <c r="L479" s="5">
        <v>8000</v>
      </c>
      <c r="M479" s="5">
        <v>101074692</v>
      </c>
      <c r="N479" s="10" t="s">
        <v>127</v>
      </c>
      <c r="O479" s="5" t="s">
        <v>3470</v>
      </c>
      <c r="P479" s="10">
        <v>45565</v>
      </c>
      <c r="Q479" s="10" t="s">
        <v>137</v>
      </c>
      <c r="R479" s="10"/>
      <c r="S479" s="10"/>
      <c r="T479" s="11"/>
      <c r="U479" s="12"/>
      <c r="V479" s="5" t="s">
        <v>3509</v>
      </c>
      <c r="W479" s="5"/>
      <c r="X479" s="10">
        <v>45558</v>
      </c>
      <c r="Y479" s="5">
        <f t="shared" si="20"/>
        <v>8</v>
      </c>
      <c r="Z479" s="10">
        <v>45569</v>
      </c>
      <c r="AA479" s="5">
        <f t="shared" si="21"/>
        <v>5</v>
      </c>
      <c r="AB479" s="5" t="s">
        <v>3510</v>
      </c>
      <c r="AC479" s="13">
        <v>7713.28</v>
      </c>
      <c r="AD479" s="10">
        <v>45574</v>
      </c>
      <c r="AE479" s="12">
        <f t="shared" si="22"/>
        <v>6</v>
      </c>
      <c r="AF479" s="12"/>
      <c r="AG479" s="14">
        <v>4400588271</v>
      </c>
      <c r="AH479" s="17" t="s">
        <v>833</v>
      </c>
      <c r="AI479" s="10">
        <v>45595</v>
      </c>
      <c r="AJ479" s="10">
        <v>45604</v>
      </c>
      <c r="AK479" s="10" t="str">
        <f t="shared" si="24"/>
        <v>DEMORA</v>
      </c>
      <c r="AL479" s="15">
        <f t="shared" si="25"/>
        <v>31</v>
      </c>
      <c r="AM479" s="5" t="s">
        <v>3511</v>
      </c>
      <c r="AN479" s="5" t="s">
        <v>3512</v>
      </c>
      <c r="AO479" s="5" t="s">
        <v>3513</v>
      </c>
      <c r="AP479" s="10">
        <v>45618</v>
      </c>
      <c r="AQ479" s="5">
        <f t="shared" ca="1" si="32"/>
        <v>47</v>
      </c>
      <c r="AR479" s="31" t="s">
        <v>143</v>
      </c>
      <c r="AS479" s="31">
        <f t="shared" ca="1" si="31"/>
        <v>488</v>
      </c>
      <c r="AT479" s="5" t="s">
        <v>19</v>
      </c>
      <c r="AU479" s="5" t="s">
        <v>2565</v>
      </c>
      <c r="AV479" s="5" t="s">
        <v>2391</v>
      </c>
      <c r="AW479" s="5" t="s">
        <v>1648</v>
      </c>
      <c r="AX479" s="5" t="s">
        <v>1648</v>
      </c>
      <c r="AY479" s="5"/>
      <c r="AZ479" s="5"/>
      <c r="BA479" s="5"/>
      <c r="BB479" s="5"/>
      <c r="BC479" s="138"/>
    </row>
    <row r="480" spans="1:55" ht="15.75" customHeight="1" x14ac:dyDescent="0.3">
      <c r="A480" s="137">
        <v>292424</v>
      </c>
      <c r="B480" s="5" t="s">
        <v>60</v>
      </c>
      <c r="C480" s="5" t="s">
        <v>8</v>
      </c>
      <c r="D480" s="5" t="s">
        <v>123</v>
      </c>
      <c r="E480" s="5" t="s">
        <v>189</v>
      </c>
      <c r="F480" s="5" t="s">
        <v>1</v>
      </c>
      <c r="G480" s="5"/>
      <c r="H480" s="5"/>
      <c r="I480" s="5" t="s">
        <v>212</v>
      </c>
      <c r="J480" s="5" t="s">
        <v>3514</v>
      </c>
      <c r="K480" s="5"/>
      <c r="L480" s="5"/>
      <c r="M480" s="5">
        <v>101198000</v>
      </c>
      <c r="N480" s="10" t="s">
        <v>127</v>
      </c>
      <c r="O480" s="5" t="s">
        <v>3470</v>
      </c>
      <c r="P480" s="10">
        <v>45566</v>
      </c>
      <c r="Q480" s="10" t="s">
        <v>1944</v>
      </c>
      <c r="R480" s="10"/>
      <c r="S480" s="10"/>
      <c r="T480" s="11"/>
      <c r="U480" s="12"/>
      <c r="V480" s="5" t="s">
        <v>3515</v>
      </c>
      <c r="W480" s="5"/>
      <c r="X480" s="10">
        <v>45558</v>
      </c>
      <c r="Y480" s="5">
        <f t="shared" si="20"/>
        <v>9</v>
      </c>
      <c r="Z480" s="10">
        <v>45569</v>
      </c>
      <c r="AA480" s="5">
        <f t="shared" si="21"/>
        <v>4</v>
      </c>
      <c r="AB480" s="5" t="s">
        <v>3516</v>
      </c>
      <c r="AC480" s="13">
        <v>18647.23</v>
      </c>
      <c r="AD480" s="10">
        <v>45574</v>
      </c>
      <c r="AE480" s="12">
        <f t="shared" si="22"/>
        <v>6</v>
      </c>
      <c r="AF480" s="12"/>
      <c r="AG480" s="14">
        <v>4400588656</v>
      </c>
      <c r="AH480" s="17" t="s">
        <v>833</v>
      </c>
      <c r="AI480" s="10">
        <v>45625</v>
      </c>
      <c r="AJ480" s="10">
        <v>45643</v>
      </c>
      <c r="AK480" s="10" t="str">
        <f t="shared" si="24"/>
        <v>DEMORA</v>
      </c>
      <c r="AL480" s="15">
        <f t="shared" si="25"/>
        <v>70</v>
      </c>
      <c r="AM480" s="5" t="s">
        <v>3517</v>
      </c>
      <c r="AN480" s="5" t="s">
        <v>3518</v>
      </c>
      <c r="AO480" s="5" t="s">
        <v>3519</v>
      </c>
      <c r="AP480" s="10">
        <v>45663</v>
      </c>
      <c r="AQ480" s="5">
        <f t="shared" ca="1" si="32"/>
        <v>86</v>
      </c>
      <c r="AR480" s="31" t="s">
        <v>143</v>
      </c>
      <c r="AS480" s="31">
        <f t="shared" ca="1" si="31"/>
        <v>488</v>
      </c>
      <c r="AT480" s="5" t="s">
        <v>20</v>
      </c>
      <c r="AU480" s="5" t="s">
        <v>3373</v>
      </c>
      <c r="AV480" s="5" t="s">
        <v>2391</v>
      </c>
      <c r="AW480" s="5" t="s">
        <v>1648</v>
      </c>
      <c r="AX480" s="5" t="s">
        <v>1648</v>
      </c>
      <c r="AY480" s="5"/>
      <c r="AZ480" s="5"/>
      <c r="BA480" s="5"/>
      <c r="BB480" s="5"/>
      <c r="BC480" s="138"/>
    </row>
    <row r="481" spans="1:55" ht="15.75" customHeight="1" x14ac:dyDescent="0.3">
      <c r="A481" s="137">
        <v>292524</v>
      </c>
      <c r="B481" s="5" t="s">
        <v>60</v>
      </c>
      <c r="C481" s="5" t="s">
        <v>6</v>
      </c>
      <c r="D481" s="5" t="s">
        <v>123</v>
      </c>
      <c r="E481" s="5" t="s">
        <v>189</v>
      </c>
      <c r="F481" s="5" t="s">
        <v>1</v>
      </c>
      <c r="G481" s="5" t="s">
        <v>246</v>
      </c>
      <c r="H481" s="5" t="s">
        <v>3520</v>
      </c>
      <c r="I481" s="5" t="s">
        <v>311</v>
      </c>
      <c r="J481" s="5" t="s">
        <v>3521</v>
      </c>
      <c r="K481" s="5"/>
      <c r="L481" s="5"/>
      <c r="M481" s="5">
        <v>101194601</v>
      </c>
      <c r="N481" s="10" t="s">
        <v>127</v>
      </c>
      <c r="O481" s="5" t="s">
        <v>3470</v>
      </c>
      <c r="P481" s="10">
        <v>45562</v>
      </c>
      <c r="Q481" s="10" t="s">
        <v>137</v>
      </c>
      <c r="R481" s="10"/>
      <c r="S481" s="10"/>
      <c r="T481" s="11"/>
      <c r="U481" s="12"/>
      <c r="V481" s="5" t="s">
        <v>3522</v>
      </c>
      <c r="W481" s="5"/>
      <c r="X481" s="10">
        <v>45558</v>
      </c>
      <c r="Y481" s="5">
        <f t="shared" si="20"/>
        <v>5</v>
      </c>
      <c r="Z481" s="10">
        <v>45565</v>
      </c>
      <c r="AA481" s="5">
        <f t="shared" si="21"/>
        <v>4</v>
      </c>
      <c r="AB481" s="5" t="s">
        <v>3523</v>
      </c>
      <c r="AC481" s="13">
        <v>2783.14</v>
      </c>
      <c r="AD481" s="10">
        <v>45574</v>
      </c>
      <c r="AE481" s="12">
        <f t="shared" si="22"/>
        <v>10</v>
      </c>
      <c r="AF481" s="12"/>
      <c r="AG481" s="14">
        <v>4400588869</v>
      </c>
      <c r="AH481" s="14"/>
      <c r="AI481" s="10">
        <v>45581</v>
      </c>
      <c r="AJ481" s="10">
        <v>45582</v>
      </c>
      <c r="AK481" s="10" t="str">
        <f t="shared" si="24"/>
        <v>DEMORA</v>
      </c>
      <c r="AL481" s="5">
        <f t="shared" si="25"/>
        <v>9</v>
      </c>
      <c r="AM481" s="5" t="s">
        <v>3524</v>
      </c>
      <c r="AN481" s="5" t="s">
        <v>3525</v>
      </c>
      <c r="AO481" s="5" t="s">
        <v>3526</v>
      </c>
      <c r="AP481" s="10">
        <v>45590</v>
      </c>
      <c r="AQ481" s="5">
        <f t="shared" ca="1" si="32"/>
        <v>25</v>
      </c>
      <c r="AR481" s="31" t="s">
        <v>143</v>
      </c>
      <c r="AS481" s="31">
        <f t="shared" ca="1" si="31"/>
        <v>488</v>
      </c>
      <c r="AT481" s="5" t="s">
        <v>19</v>
      </c>
      <c r="AU481" s="5" t="s">
        <v>2565</v>
      </c>
      <c r="AV481" s="5" t="s">
        <v>2391</v>
      </c>
      <c r="AW481" s="5" t="s">
        <v>1648</v>
      </c>
      <c r="AX481" s="5" t="s">
        <v>1648</v>
      </c>
      <c r="AY481" s="5"/>
      <c r="AZ481" s="5"/>
      <c r="BA481" s="5"/>
      <c r="BB481" s="5"/>
      <c r="BC481" s="138"/>
    </row>
    <row r="482" spans="1:55" ht="15.75" customHeight="1" x14ac:dyDescent="0.3">
      <c r="A482" s="137">
        <v>292624</v>
      </c>
      <c r="B482" s="5" t="s">
        <v>60</v>
      </c>
      <c r="C482" s="5" t="s">
        <v>6</v>
      </c>
      <c r="D482" s="5" t="s">
        <v>123</v>
      </c>
      <c r="E482" s="5" t="s">
        <v>189</v>
      </c>
      <c r="F482" s="5" t="s">
        <v>1</v>
      </c>
      <c r="G482" s="5"/>
      <c r="H482" s="5" t="s">
        <v>923</v>
      </c>
      <c r="I482" s="5" t="s">
        <v>311</v>
      </c>
      <c r="J482" s="5" t="s">
        <v>3527</v>
      </c>
      <c r="K482" s="5"/>
      <c r="L482" s="5"/>
      <c r="M482" s="5">
        <v>101168658</v>
      </c>
      <c r="N482" s="10" t="s">
        <v>127</v>
      </c>
      <c r="O482" s="5" t="s">
        <v>3470</v>
      </c>
      <c r="P482" s="10">
        <v>45564</v>
      </c>
      <c r="Q482" s="10" t="s">
        <v>137</v>
      </c>
      <c r="R482" s="10"/>
      <c r="S482" s="10"/>
      <c r="T482" s="11"/>
      <c r="U482" s="12"/>
      <c r="V482" s="5" t="s">
        <v>3528</v>
      </c>
      <c r="W482" s="5"/>
      <c r="X482" s="10">
        <v>45558</v>
      </c>
      <c r="Y482" s="5">
        <f t="shared" si="20"/>
        <v>7</v>
      </c>
      <c r="Z482" s="10">
        <v>45569</v>
      </c>
      <c r="AA482" s="5">
        <f t="shared" si="21"/>
        <v>6</v>
      </c>
      <c r="AB482" s="5" t="s">
        <v>3529</v>
      </c>
      <c r="AC482" s="13">
        <v>2783.14</v>
      </c>
      <c r="AD482" s="10">
        <v>45574</v>
      </c>
      <c r="AE482" s="12">
        <f t="shared" si="22"/>
        <v>6</v>
      </c>
      <c r="AF482" s="12"/>
      <c r="AG482" s="14">
        <v>4400588867</v>
      </c>
      <c r="AH482" s="14"/>
      <c r="AI482" s="10">
        <v>45581</v>
      </c>
      <c r="AJ482" s="10">
        <v>45582</v>
      </c>
      <c r="AK482" s="10" t="str">
        <f t="shared" si="24"/>
        <v>DEMORA</v>
      </c>
      <c r="AL482" s="5">
        <f t="shared" si="25"/>
        <v>9</v>
      </c>
      <c r="AM482" s="5" t="s">
        <v>3530</v>
      </c>
      <c r="AN482" s="5" t="s">
        <v>3531</v>
      </c>
      <c r="AO482" s="5" t="s">
        <v>3532</v>
      </c>
      <c r="AP482" s="10">
        <v>45590</v>
      </c>
      <c r="AQ482" s="5">
        <f t="shared" ca="1" si="32"/>
        <v>25</v>
      </c>
      <c r="AR482" s="31" t="s">
        <v>143</v>
      </c>
      <c r="AS482" s="31">
        <f t="shared" ca="1" si="31"/>
        <v>488</v>
      </c>
      <c r="AT482" s="5" t="s">
        <v>19</v>
      </c>
      <c r="AU482" s="5" t="s">
        <v>2565</v>
      </c>
      <c r="AV482" s="5" t="s">
        <v>2391</v>
      </c>
      <c r="AW482" s="5" t="s">
        <v>2519</v>
      </c>
      <c r="AX482" s="5" t="s">
        <v>1648</v>
      </c>
      <c r="AY482" s="5"/>
      <c r="AZ482" s="5"/>
      <c r="BA482" s="5"/>
      <c r="BB482" s="5"/>
      <c r="BC482" s="138"/>
    </row>
    <row r="483" spans="1:55" ht="15.75" customHeight="1" x14ac:dyDescent="0.3">
      <c r="A483" s="137">
        <v>292724</v>
      </c>
      <c r="B483" s="5" t="s">
        <v>60</v>
      </c>
      <c r="C483" s="5" t="s">
        <v>6</v>
      </c>
      <c r="D483" s="5" t="s">
        <v>123</v>
      </c>
      <c r="E483" s="5" t="s">
        <v>189</v>
      </c>
      <c r="F483" s="5" t="s">
        <v>1</v>
      </c>
      <c r="G483" s="5" t="s">
        <v>210</v>
      </c>
      <c r="H483" s="5" t="s">
        <v>3520</v>
      </c>
      <c r="I483" s="5" t="s">
        <v>311</v>
      </c>
      <c r="J483" s="5" t="s">
        <v>3533</v>
      </c>
      <c r="K483" s="5"/>
      <c r="L483" s="5"/>
      <c r="M483" s="5">
        <v>101184264</v>
      </c>
      <c r="N483" s="10" t="s">
        <v>127</v>
      </c>
      <c r="O483" s="5" t="s">
        <v>3470</v>
      </c>
      <c r="P483" s="10">
        <v>45566</v>
      </c>
      <c r="Q483" s="10" t="s">
        <v>137</v>
      </c>
      <c r="R483" s="10"/>
      <c r="S483" s="10"/>
      <c r="T483" s="11"/>
      <c r="U483" s="12"/>
      <c r="V483" s="5" t="s">
        <v>3534</v>
      </c>
      <c r="W483" s="5"/>
      <c r="X483" s="10">
        <v>45558</v>
      </c>
      <c r="Y483" s="5">
        <f t="shared" si="20"/>
        <v>9</v>
      </c>
      <c r="Z483" s="10">
        <v>45569</v>
      </c>
      <c r="AA483" s="5">
        <f t="shared" si="21"/>
        <v>4</v>
      </c>
      <c r="AB483" s="5" t="s">
        <v>3535</v>
      </c>
      <c r="AC483" s="13">
        <v>2783.14</v>
      </c>
      <c r="AD483" s="10">
        <v>45574</v>
      </c>
      <c r="AE483" s="12">
        <f t="shared" si="22"/>
        <v>6</v>
      </c>
      <c r="AF483" s="12"/>
      <c r="AG483" s="14">
        <v>4400588865</v>
      </c>
      <c r="AH483" s="14"/>
      <c r="AI483" s="10">
        <v>45581</v>
      </c>
      <c r="AJ483" s="10">
        <v>45582</v>
      </c>
      <c r="AK483" s="10" t="str">
        <f t="shared" si="24"/>
        <v>DEMORA</v>
      </c>
      <c r="AL483" s="5">
        <f t="shared" si="25"/>
        <v>9</v>
      </c>
      <c r="AM483" s="5" t="s">
        <v>3536</v>
      </c>
      <c r="AN483" s="5" t="s">
        <v>3537</v>
      </c>
      <c r="AO483" s="5" t="s">
        <v>3538</v>
      </c>
      <c r="AP483" s="10">
        <v>45590</v>
      </c>
      <c r="AQ483" s="5">
        <f t="shared" ca="1" si="32"/>
        <v>25</v>
      </c>
      <c r="AR483" s="31" t="s">
        <v>143</v>
      </c>
      <c r="AS483" s="31">
        <f t="shared" ca="1" si="31"/>
        <v>488</v>
      </c>
      <c r="AT483" s="5" t="s">
        <v>19</v>
      </c>
      <c r="AU483" s="5" t="s">
        <v>2565</v>
      </c>
      <c r="AV483" s="5" t="s">
        <v>2391</v>
      </c>
      <c r="AW483" s="5" t="s">
        <v>2519</v>
      </c>
      <c r="AX483" s="5" t="s">
        <v>1648</v>
      </c>
      <c r="AY483" s="5"/>
      <c r="AZ483" s="5"/>
      <c r="BA483" s="5"/>
      <c r="BB483" s="5"/>
      <c r="BC483" s="138"/>
    </row>
    <row r="484" spans="1:55" ht="15.75" customHeight="1" x14ac:dyDescent="0.3">
      <c r="A484" s="137">
        <v>292824</v>
      </c>
      <c r="B484" s="5" t="s">
        <v>59</v>
      </c>
      <c r="C484" s="5" t="s">
        <v>236</v>
      </c>
      <c r="D484" s="5" t="s">
        <v>123</v>
      </c>
      <c r="E484" s="5" t="s">
        <v>124</v>
      </c>
      <c r="F484" s="5" t="s">
        <v>43</v>
      </c>
      <c r="G484" s="5" t="s">
        <v>246</v>
      </c>
      <c r="H484" s="5" t="s">
        <v>3357</v>
      </c>
      <c r="I484" s="5">
        <v>1098833</v>
      </c>
      <c r="J484" s="5"/>
      <c r="K484" s="5"/>
      <c r="L484" s="5">
        <v>15000</v>
      </c>
      <c r="M484" s="5" t="s">
        <v>3539</v>
      </c>
      <c r="N484" s="10" t="s">
        <v>127</v>
      </c>
      <c r="O484" s="5" t="s">
        <v>3540</v>
      </c>
      <c r="P484" s="10">
        <v>45566</v>
      </c>
      <c r="Q484" s="10" t="s">
        <v>2502</v>
      </c>
      <c r="R484" s="10"/>
      <c r="S484" s="10"/>
      <c r="T484" s="11"/>
      <c r="U484" s="12"/>
      <c r="V484" s="5" t="s">
        <v>3541</v>
      </c>
      <c r="W484" s="5"/>
      <c r="X484" s="10">
        <v>45558</v>
      </c>
      <c r="Y484" s="5">
        <f t="shared" si="20"/>
        <v>9</v>
      </c>
      <c r="Z484" s="10">
        <v>45576</v>
      </c>
      <c r="AA484" s="5">
        <f t="shared" si="21"/>
        <v>11</v>
      </c>
      <c r="AB484" s="5" t="s">
        <v>3542</v>
      </c>
      <c r="AC484" s="13">
        <v>4712.7700000000004</v>
      </c>
      <c r="AD484" s="10">
        <v>45590</v>
      </c>
      <c r="AE484" s="12">
        <f t="shared" si="22"/>
        <v>15</v>
      </c>
      <c r="AF484" s="12"/>
      <c r="AG484" s="14">
        <v>4500530644</v>
      </c>
      <c r="AH484" s="14" t="s">
        <v>833</v>
      </c>
      <c r="AI484" s="10">
        <v>45609</v>
      </c>
      <c r="AJ484" s="10">
        <v>45614</v>
      </c>
      <c r="AK484" s="10" t="str">
        <f t="shared" si="24"/>
        <v>DEMORA</v>
      </c>
      <c r="AL484" s="15">
        <f t="shared" si="25"/>
        <v>25</v>
      </c>
      <c r="AM484" s="5" t="s">
        <v>3543</v>
      </c>
      <c r="AN484" s="5" t="s">
        <v>3544</v>
      </c>
      <c r="AO484" s="5" t="s">
        <v>3545</v>
      </c>
      <c r="AP484" s="10">
        <v>45617</v>
      </c>
      <c r="AQ484" s="5">
        <f t="shared" ca="1" si="32"/>
        <v>57</v>
      </c>
      <c r="AR484" s="31" t="s">
        <v>143</v>
      </c>
      <c r="AS484" s="31">
        <f t="shared" ca="1" si="31"/>
        <v>488</v>
      </c>
      <c r="AT484" s="5" t="s">
        <v>20</v>
      </c>
      <c r="AU484" s="5" t="s">
        <v>3546</v>
      </c>
      <c r="AV484" s="5" t="s">
        <v>3547</v>
      </c>
      <c r="AW484" s="5" t="s">
        <v>2519</v>
      </c>
      <c r="AX484" s="5" t="s">
        <v>1648</v>
      </c>
      <c r="AY484" s="5"/>
      <c r="AZ484" s="5"/>
      <c r="BA484" s="5"/>
      <c r="BB484" s="5"/>
      <c r="BC484" s="138"/>
    </row>
    <row r="485" spans="1:55" ht="15.75" customHeight="1" x14ac:dyDescent="0.3">
      <c r="A485" s="137">
        <v>292924</v>
      </c>
      <c r="B485" s="5" t="s">
        <v>59</v>
      </c>
      <c r="C485" s="5" t="s">
        <v>134</v>
      </c>
      <c r="D485" s="5" t="s">
        <v>123</v>
      </c>
      <c r="E485" s="5" t="s">
        <v>124</v>
      </c>
      <c r="F485" s="5" t="s">
        <v>499</v>
      </c>
      <c r="G485" s="5"/>
      <c r="H485" s="5" t="s">
        <v>1792</v>
      </c>
      <c r="I485" s="5">
        <v>3153375</v>
      </c>
      <c r="J485" s="5"/>
      <c r="K485" s="5"/>
      <c r="L485" s="5"/>
      <c r="M485" s="5" t="s">
        <v>3548</v>
      </c>
      <c r="N485" s="10" t="s">
        <v>127</v>
      </c>
      <c r="O485" s="5" t="s">
        <v>3540</v>
      </c>
      <c r="P485" s="10">
        <v>45566</v>
      </c>
      <c r="Q485" s="10" t="s">
        <v>1944</v>
      </c>
      <c r="R485" s="10"/>
      <c r="S485" s="10"/>
      <c r="T485" s="11"/>
      <c r="U485" s="12"/>
      <c r="V485" s="5" t="s">
        <v>3549</v>
      </c>
      <c r="W485" s="5"/>
      <c r="X485" s="10">
        <v>45558</v>
      </c>
      <c r="Y485" s="5">
        <f t="shared" si="20"/>
        <v>9</v>
      </c>
      <c r="Z485" s="10">
        <v>45576</v>
      </c>
      <c r="AA485" s="5">
        <f t="shared" si="21"/>
        <v>11</v>
      </c>
      <c r="AB485" s="5" t="s">
        <v>3550</v>
      </c>
      <c r="AC485" s="13">
        <v>9292.2199999999993</v>
      </c>
      <c r="AD485" s="10">
        <v>45604</v>
      </c>
      <c r="AE485" s="12">
        <f t="shared" si="22"/>
        <v>29</v>
      </c>
      <c r="AF485" s="12"/>
      <c r="AG485" s="14">
        <v>4500531305</v>
      </c>
      <c r="AH485" s="14" t="s">
        <v>833</v>
      </c>
      <c r="AI485" s="10">
        <v>45645</v>
      </c>
      <c r="AJ485" s="10">
        <v>45646</v>
      </c>
      <c r="AK485" s="10" t="str">
        <f t="shared" si="24"/>
        <v>DEMORA</v>
      </c>
      <c r="AL485" s="15">
        <f t="shared" si="25"/>
        <v>43</v>
      </c>
      <c r="AM485" s="5" t="s">
        <v>3551</v>
      </c>
      <c r="AN485" s="5" t="s">
        <v>3552</v>
      </c>
      <c r="AO485" s="5" t="s">
        <v>3553</v>
      </c>
      <c r="AP485" s="10">
        <v>45646</v>
      </c>
      <c r="AQ485" s="5">
        <f t="shared" ca="1" si="32"/>
        <v>89</v>
      </c>
      <c r="AR485" s="31" t="s">
        <v>143</v>
      </c>
      <c r="AS485" s="31">
        <f t="shared" ca="1" si="31"/>
        <v>488</v>
      </c>
      <c r="AT485" s="5" t="s">
        <v>20</v>
      </c>
      <c r="AU485" s="5" t="s">
        <v>2565</v>
      </c>
      <c r="AV485" s="5" t="s">
        <v>2955</v>
      </c>
      <c r="AW485" s="5" t="s">
        <v>1648</v>
      </c>
      <c r="AX485" s="5" t="s">
        <v>1648</v>
      </c>
      <c r="AY485" s="5"/>
      <c r="AZ485" s="5"/>
      <c r="BA485" s="5"/>
      <c r="BB485" s="5"/>
      <c r="BC485" s="138"/>
    </row>
    <row r="486" spans="1:55" ht="15.75" customHeight="1" x14ac:dyDescent="0.3">
      <c r="A486" s="137">
        <v>293024</v>
      </c>
      <c r="B486" s="5" t="s">
        <v>59</v>
      </c>
      <c r="C486" s="5" t="s">
        <v>144</v>
      </c>
      <c r="D486" s="5" t="s">
        <v>123</v>
      </c>
      <c r="E486" s="5" t="s">
        <v>124</v>
      </c>
      <c r="F486" s="5" t="s">
        <v>40</v>
      </c>
      <c r="G486" s="5" t="s">
        <v>386</v>
      </c>
      <c r="H486" s="5" t="s">
        <v>3554</v>
      </c>
      <c r="I486" s="5">
        <v>2777219</v>
      </c>
      <c r="J486" s="5"/>
      <c r="K486" s="5"/>
      <c r="L486" s="5"/>
      <c r="M486" s="5" t="s">
        <v>3555</v>
      </c>
      <c r="N486" s="10" t="s">
        <v>127</v>
      </c>
      <c r="O486" s="5" t="s">
        <v>3540</v>
      </c>
      <c r="P486" s="10">
        <v>45567</v>
      </c>
      <c r="Q486" s="10" t="s">
        <v>2502</v>
      </c>
      <c r="R486" s="10"/>
      <c r="S486" s="10"/>
      <c r="T486" s="11"/>
      <c r="U486" s="12"/>
      <c r="V486" s="5" t="s">
        <v>3556</v>
      </c>
      <c r="W486" s="5"/>
      <c r="X486" s="10">
        <v>45558</v>
      </c>
      <c r="Y486" s="5">
        <f t="shared" si="20"/>
        <v>10</v>
      </c>
      <c r="Z486" s="10">
        <v>45576</v>
      </c>
      <c r="AA486" s="5">
        <f t="shared" si="21"/>
        <v>10</v>
      </c>
      <c r="AB486" s="5" t="s">
        <v>3557</v>
      </c>
      <c r="AC486" s="13">
        <v>3627.83</v>
      </c>
      <c r="AD486" s="10">
        <v>45590</v>
      </c>
      <c r="AE486" s="12">
        <f t="shared" si="22"/>
        <v>15</v>
      </c>
      <c r="AF486" s="12"/>
      <c r="AG486" s="14">
        <v>4500531281</v>
      </c>
      <c r="AH486" s="14" t="s">
        <v>833</v>
      </c>
      <c r="AI486" s="10">
        <v>45601</v>
      </c>
      <c r="AJ486" s="10">
        <v>45604</v>
      </c>
      <c r="AK486" s="10" t="str">
        <f t="shared" si="24"/>
        <v>DEMORA</v>
      </c>
      <c r="AL486" s="15">
        <f t="shared" si="25"/>
        <v>15</v>
      </c>
      <c r="AM486" s="5" t="s">
        <v>3558</v>
      </c>
      <c r="AN486" s="5" t="s">
        <v>3559</v>
      </c>
      <c r="AO486" s="5" t="s">
        <v>3560</v>
      </c>
      <c r="AP486" s="10">
        <v>45611</v>
      </c>
      <c r="AQ486" s="5">
        <f t="shared" ca="1" si="32"/>
        <v>47</v>
      </c>
      <c r="AR486" s="31" t="s">
        <v>143</v>
      </c>
      <c r="AS486" s="31">
        <f t="shared" ca="1" si="31"/>
        <v>488</v>
      </c>
      <c r="AT486" s="5" t="s">
        <v>19</v>
      </c>
      <c r="AU486" s="5" t="s">
        <v>67</v>
      </c>
      <c r="AV486" s="5"/>
      <c r="AW486" s="5" t="s">
        <v>1648</v>
      </c>
      <c r="AX486" s="5" t="s">
        <v>1648</v>
      </c>
      <c r="AY486" s="5"/>
      <c r="AZ486" s="5"/>
      <c r="BA486" s="5"/>
      <c r="BB486" s="5"/>
      <c r="BC486" s="138"/>
    </row>
    <row r="487" spans="1:55" ht="15.75" customHeight="1" x14ac:dyDescent="0.3">
      <c r="A487" s="22">
        <v>293124</v>
      </c>
      <c r="B487" s="5" t="s">
        <v>59</v>
      </c>
      <c r="C487" s="5" t="s">
        <v>6</v>
      </c>
      <c r="D487" s="5" t="s">
        <v>123</v>
      </c>
      <c r="E487" s="5" t="s">
        <v>124</v>
      </c>
      <c r="F487" s="5" t="s">
        <v>43</v>
      </c>
      <c r="G487" s="5" t="s">
        <v>210</v>
      </c>
      <c r="H487" s="5" t="s">
        <v>404</v>
      </c>
      <c r="I487" s="21" t="s">
        <v>1959</v>
      </c>
      <c r="J487" s="5"/>
      <c r="K487" s="5"/>
      <c r="L487" s="5"/>
      <c r="M487" s="5" t="s">
        <v>3561</v>
      </c>
      <c r="N487" s="10" t="s">
        <v>127</v>
      </c>
      <c r="O487" s="5" t="s">
        <v>3540</v>
      </c>
      <c r="P487" s="10">
        <v>45565</v>
      </c>
      <c r="Q487" s="10" t="s">
        <v>2502</v>
      </c>
      <c r="R487" s="10"/>
      <c r="S487" s="10"/>
      <c r="T487" s="11"/>
      <c r="U487" s="12"/>
      <c r="V487" s="5" t="s">
        <v>3562</v>
      </c>
      <c r="W487" s="5"/>
      <c r="X487" s="10">
        <v>45558</v>
      </c>
      <c r="Y487" s="5">
        <f t="shared" si="20"/>
        <v>8</v>
      </c>
      <c r="Z487" s="10">
        <v>45576</v>
      </c>
      <c r="AA487" s="5">
        <f t="shared" si="21"/>
        <v>12</v>
      </c>
      <c r="AB487" s="5" t="s">
        <v>3563</v>
      </c>
      <c r="AC487" s="13">
        <v>1950.76</v>
      </c>
      <c r="AD487" s="10">
        <v>45590</v>
      </c>
      <c r="AE487" s="12">
        <f t="shared" si="22"/>
        <v>15</v>
      </c>
      <c r="AF487" s="12"/>
      <c r="AG487" s="14">
        <v>4500531308</v>
      </c>
      <c r="AH487" s="14" t="s">
        <v>833</v>
      </c>
      <c r="AI487" s="10">
        <v>45604</v>
      </c>
      <c r="AJ487" s="10">
        <v>45609</v>
      </c>
      <c r="AK487" s="10" t="str">
        <f t="shared" si="24"/>
        <v>DEMORA</v>
      </c>
      <c r="AL487" s="15">
        <f t="shared" si="25"/>
        <v>20</v>
      </c>
      <c r="AM487" s="5" t="s">
        <v>3564</v>
      </c>
      <c r="AN487" s="5" t="s">
        <v>3565</v>
      </c>
      <c r="AO487" s="5" t="s">
        <v>3566</v>
      </c>
      <c r="AP487" s="10">
        <v>45617</v>
      </c>
      <c r="AQ487" s="5">
        <f t="shared" ca="1" si="32"/>
        <v>52</v>
      </c>
      <c r="AR487" s="31" t="s">
        <v>143</v>
      </c>
      <c r="AS487" s="31">
        <f t="shared" ca="1" si="31"/>
        <v>488</v>
      </c>
      <c r="AT487" s="5" t="s">
        <v>19</v>
      </c>
      <c r="AU487" s="5" t="s">
        <v>2565</v>
      </c>
      <c r="AV487" s="5" t="s">
        <v>2391</v>
      </c>
      <c r="AW487" s="5" t="s">
        <v>1648</v>
      </c>
      <c r="AX487" s="5" t="s">
        <v>1648</v>
      </c>
      <c r="AY487" s="5"/>
      <c r="AZ487" s="5"/>
      <c r="BA487" s="5"/>
      <c r="BB487" s="5"/>
      <c r="BC487" s="138"/>
    </row>
    <row r="488" spans="1:55" ht="15.75" customHeight="1" x14ac:dyDescent="0.3">
      <c r="A488" s="137">
        <v>293224</v>
      </c>
      <c r="B488" s="5" t="s">
        <v>59</v>
      </c>
      <c r="C488" s="5" t="s">
        <v>6</v>
      </c>
      <c r="D488" s="5" t="s">
        <v>123</v>
      </c>
      <c r="E488" s="5" t="s">
        <v>124</v>
      </c>
      <c r="F488" s="5" t="s">
        <v>40</v>
      </c>
      <c r="G488" s="5" t="s">
        <v>246</v>
      </c>
      <c r="H488" s="5" t="s">
        <v>1895</v>
      </c>
      <c r="I488" s="5">
        <v>1946171</v>
      </c>
      <c r="J488" s="5"/>
      <c r="K488" s="5"/>
      <c r="L488" s="5"/>
      <c r="M488" s="5" t="s">
        <v>3567</v>
      </c>
      <c r="N488" s="10" t="s">
        <v>127</v>
      </c>
      <c r="O488" s="5" t="s">
        <v>3568</v>
      </c>
      <c r="P488" s="10">
        <v>45566</v>
      </c>
      <c r="Q488" s="10" t="s">
        <v>2502</v>
      </c>
      <c r="R488" s="10"/>
      <c r="S488" s="10"/>
      <c r="T488" s="11"/>
      <c r="U488" s="12"/>
      <c r="V488" s="5" t="s">
        <v>3569</v>
      </c>
      <c r="W488" s="5"/>
      <c r="X488" s="10">
        <v>45558</v>
      </c>
      <c r="Y488" s="5">
        <f t="shared" si="20"/>
        <v>9</v>
      </c>
      <c r="Z488" s="10">
        <v>45576</v>
      </c>
      <c r="AA488" s="5">
        <f t="shared" si="21"/>
        <v>11</v>
      </c>
      <c r="AB488" s="5" t="s">
        <v>3570</v>
      </c>
      <c r="AC488" s="13">
        <v>8008.07</v>
      </c>
      <c r="AD488" s="10">
        <v>45590</v>
      </c>
      <c r="AE488" s="12">
        <v>0</v>
      </c>
      <c r="AF488" s="12"/>
      <c r="AG488" s="14">
        <v>4500531279</v>
      </c>
      <c r="AH488" s="14" t="s">
        <v>833</v>
      </c>
      <c r="AI488" s="10">
        <v>45604</v>
      </c>
      <c r="AJ488" s="10">
        <v>45608</v>
      </c>
      <c r="AK488" s="10" t="str">
        <f t="shared" si="24"/>
        <v>DEMORA</v>
      </c>
      <c r="AL488" s="15">
        <f t="shared" si="25"/>
        <v>19</v>
      </c>
      <c r="AM488" s="5" t="s">
        <v>3571</v>
      </c>
      <c r="AN488" s="5" t="s">
        <v>3572</v>
      </c>
      <c r="AO488" s="5" t="s">
        <v>3573</v>
      </c>
      <c r="AP488" s="10">
        <v>45611</v>
      </c>
      <c r="AQ488" s="5">
        <f t="shared" ca="1" si="32"/>
        <v>51</v>
      </c>
      <c r="AR488" s="31" t="s">
        <v>143</v>
      </c>
      <c r="AS488" s="31">
        <f t="shared" ca="1" si="31"/>
        <v>488</v>
      </c>
      <c r="AT488" s="5" t="s">
        <v>19</v>
      </c>
      <c r="AU488" s="5" t="s">
        <v>2565</v>
      </c>
      <c r="AV488" s="5" t="s">
        <v>2391</v>
      </c>
      <c r="AW488" s="5" t="s">
        <v>2519</v>
      </c>
      <c r="AX488" s="5" t="s">
        <v>1648</v>
      </c>
      <c r="AY488" s="5"/>
      <c r="AZ488" s="5"/>
      <c r="BA488" s="5"/>
      <c r="BB488" s="5"/>
      <c r="BC488" s="138"/>
    </row>
    <row r="489" spans="1:55" ht="15.75" customHeight="1" x14ac:dyDescent="0.3">
      <c r="A489" s="137">
        <v>293324</v>
      </c>
      <c r="B489" s="5" t="s">
        <v>59</v>
      </c>
      <c r="C489" s="5" t="s">
        <v>6</v>
      </c>
      <c r="D489" s="5" t="s">
        <v>123</v>
      </c>
      <c r="E489" s="5" t="s">
        <v>189</v>
      </c>
      <c r="F489" s="5" t="s">
        <v>1</v>
      </c>
      <c r="G489" s="5" t="s">
        <v>210</v>
      </c>
      <c r="H489" s="5" t="s">
        <v>1169</v>
      </c>
      <c r="I489" s="5" t="s">
        <v>311</v>
      </c>
      <c r="J489" s="5" t="s">
        <v>3574</v>
      </c>
      <c r="K489" s="5">
        <v>16411</v>
      </c>
      <c r="L489" s="5">
        <v>16000</v>
      </c>
      <c r="M489" s="5" t="s">
        <v>3575</v>
      </c>
      <c r="N489" s="10" t="s">
        <v>127</v>
      </c>
      <c r="O489" s="5" t="s">
        <v>3576</v>
      </c>
      <c r="P489" s="10">
        <v>45575</v>
      </c>
      <c r="Q489" s="10" t="s">
        <v>137</v>
      </c>
      <c r="R489" s="10"/>
      <c r="S489" s="10"/>
      <c r="T489" s="11"/>
      <c r="U489" s="12"/>
      <c r="V489" s="5" t="s">
        <v>3577</v>
      </c>
      <c r="W489" s="5"/>
      <c r="X489" s="10">
        <v>45566</v>
      </c>
      <c r="Y489" s="5">
        <f t="shared" si="20"/>
        <v>10</v>
      </c>
      <c r="Z489" s="10">
        <v>45581</v>
      </c>
      <c r="AA489" s="5">
        <f t="shared" si="21"/>
        <v>7</v>
      </c>
      <c r="AB489" s="5" t="s">
        <v>3578</v>
      </c>
      <c r="AC489" s="13">
        <v>4629.17</v>
      </c>
      <c r="AD489" s="10">
        <v>45590</v>
      </c>
      <c r="AE489" s="12">
        <f t="shared" ref="AE489:AE594" si="33">IF(AD489="","",AD489-Z489+1)</f>
        <v>10</v>
      </c>
      <c r="AF489" s="12"/>
      <c r="AG489" s="14">
        <v>4500533511</v>
      </c>
      <c r="AH489" s="14" t="s">
        <v>833</v>
      </c>
      <c r="AI489" s="10">
        <v>45600</v>
      </c>
      <c r="AJ489" s="10">
        <v>45600</v>
      </c>
      <c r="AK489" s="10" t="str">
        <f t="shared" si="24"/>
        <v>EN TIEMPO</v>
      </c>
      <c r="AL489" s="15">
        <f t="shared" si="25"/>
        <v>11</v>
      </c>
      <c r="AM489" s="5" t="s">
        <v>3579</v>
      </c>
      <c r="AN489" s="5" t="s">
        <v>3580</v>
      </c>
      <c r="AO489" s="5" t="s">
        <v>3581</v>
      </c>
      <c r="AP489" s="10">
        <v>45616</v>
      </c>
      <c r="AQ489" s="5">
        <f t="shared" ca="1" si="32"/>
        <v>35</v>
      </c>
      <c r="AR489" s="31" t="s">
        <v>143</v>
      </c>
      <c r="AS489" s="31">
        <f t="shared" ca="1" si="31"/>
        <v>480</v>
      </c>
      <c r="AT489" s="5" t="s">
        <v>20</v>
      </c>
      <c r="AU489" s="5" t="s">
        <v>2565</v>
      </c>
      <c r="AV489" s="5" t="s">
        <v>2391</v>
      </c>
      <c r="AW489" s="5" t="s">
        <v>2519</v>
      </c>
      <c r="AX489" s="5" t="s">
        <v>1931</v>
      </c>
      <c r="AY489" s="5"/>
      <c r="AZ489" s="5"/>
      <c r="BA489" s="5"/>
      <c r="BB489" s="5"/>
      <c r="BC489" s="138"/>
    </row>
    <row r="490" spans="1:55" ht="15.75" customHeight="1" x14ac:dyDescent="0.3">
      <c r="A490" s="137">
        <v>293424</v>
      </c>
      <c r="B490" s="5" t="s">
        <v>59</v>
      </c>
      <c r="C490" s="5" t="s">
        <v>6</v>
      </c>
      <c r="D490" s="5" t="s">
        <v>123</v>
      </c>
      <c r="E490" s="5" t="s">
        <v>189</v>
      </c>
      <c r="F490" s="5" t="s">
        <v>693</v>
      </c>
      <c r="G490" s="5" t="s">
        <v>246</v>
      </c>
      <c r="H490" s="5" t="s">
        <v>694</v>
      </c>
      <c r="I490" s="5" t="s">
        <v>1586</v>
      </c>
      <c r="J490" s="5" t="s">
        <v>3582</v>
      </c>
      <c r="K490" s="5"/>
      <c r="L490" s="5">
        <v>15000</v>
      </c>
      <c r="M490" s="5" t="s">
        <v>3583</v>
      </c>
      <c r="N490" s="10" t="s">
        <v>127</v>
      </c>
      <c r="O490" s="5" t="s">
        <v>3576</v>
      </c>
      <c r="P490" s="10">
        <v>45575</v>
      </c>
      <c r="Q490" s="10" t="s">
        <v>137</v>
      </c>
      <c r="R490" s="10"/>
      <c r="S490" s="10"/>
      <c r="T490" s="11"/>
      <c r="U490" s="12"/>
      <c r="V490" s="5" t="s">
        <v>3584</v>
      </c>
      <c r="W490" s="5"/>
      <c r="X490" s="10">
        <v>45566</v>
      </c>
      <c r="Y490" s="5">
        <f t="shared" si="20"/>
        <v>10</v>
      </c>
      <c r="Z490" s="10">
        <v>45586</v>
      </c>
      <c r="AA490" s="5">
        <f t="shared" si="21"/>
        <v>12</v>
      </c>
      <c r="AB490" s="5" t="s">
        <v>3585</v>
      </c>
      <c r="AC490" s="13">
        <v>0</v>
      </c>
      <c r="AD490" s="10">
        <v>45587</v>
      </c>
      <c r="AE490" s="12">
        <f t="shared" si="33"/>
        <v>2</v>
      </c>
      <c r="AF490" s="12"/>
      <c r="AG490" s="14">
        <v>4500533683</v>
      </c>
      <c r="AH490" s="14"/>
      <c r="AI490" s="10">
        <v>45588</v>
      </c>
      <c r="AJ490" s="10">
        <v>45588</v>
      </c>
      <c r="AK490" s="10" t="str">
        <f t="shared" si="24"/>
        <v>EN TIEMPO</v>
      </c>
      <c r="AL490" s="5">
        <f t="shared" si="25"/>
        <v>2</v>
      </c>
      <c r="AM490" s="5" t="s">
        <v>3586</v>
      </c>
      <c r="AN490" s="5" t="s">
        <v>3587</v>
      </c>
      <c r="AO490" s="5"/>
      <c r="AP490" s="10"/>
      <c r="AQ490" s="5">
        <f t="shared" ca="1" si="32"/>
        <v>23</v>
      </c>
      <c r="AR490" s="31" t="s">
        <v>143</v>
      </c>
      <c r="AS490" s="31">
        <f t="shared" ca="1" si="31"/>
        <v>480</v>
      </c>
      <c r="AT490" s="5" t="s">
        <v>19</v>
      </c>
      <c r="AU490" s="5" t="s">
        <v>67</v>
      </c>
      <c r="AV490" s="5" t="s">
        <v>2537</v>
      </c>
      <c r="AW490" s="5" t="s">
        <v>1648</v>
      </c>
      <c r="AX490" s="5" t="s">
        <v>1648</v>
      </c>
      <c r="AY490" s="5"/>
      <c r="AZ490" s="5"/>
      <c r="BA490" s="5"/>
      <c r="BB490" s="5"/>
      <c r="BC490" s="138"/>
    </row>
    <row r="491" spans="1:55" ht="15.75" customHeight="1" x14ac:dyDescent="0.3">
      <c r="A491" s="137">
        <v>293524</v>
      </c>
      <c r="B491" s="5" t="s">
        <v>60</v>
      </c>
      <c r="C491" s="5" t="s">
        <v>236</v>
      </c>
      <c r="D491" s="5" t="s">
        <v>123</v>
      </c>
      <c r="E491" s="5" t="s">
        <v>124</v>
      </c>
      <c r="F491" s="5" t="s">
        <v>48</v>
      </c>
      <c r="G491" s="5" t="s">
        <v>210</v>
      </c>
      <c r="H491" s="5"/>
      <c r="I491" s="5" t="s">
        <v>2137</v>
      </c>
      <c r="J491" s="5" t="s">
        <v>3588</v>
      </c>
      <c r="K491" s="5"/>
      <c r="L491" s="120">
        <v>12000</v>
      </c>
      <c r="M491" s="5">
        <v>101203869</v>
      </c>
      <c r="N491" s="10" t="s">
        <v>127</v>
      </c>
      <c r="O491" s="5" t="s">
        <v>3589</v>
      </c>
      <c r="P491" s="10">
        <v>45583</v>
      </c>
      <c r="Q491" s="10" t="s">
        <v>2502</v>
      </c>
      <c r="R491" s="10"/>
      <c r="S491" s="10"/>
      <c r="T491" s="11"/>
      <c r="U491" s="12"/>
      <c r="V491" s="5" t="s">
        <v>3590</v>
      </c>
      <c r="W491" s="5"/>
      <c r="X491" s="10">
        <v>45566</v>
      </c>
      <c r="Y491" s="5">
        <f t="shared" si="20"/>
        <v>18</v>
      </c>
      <c r="Z491" s="10">
        <v>45587</v>
      </c>
      <c r="AA491" s="5">
        <f t="shared" si="21"/>
        <v>5</v>
      </c>
      <c r="AB491" s="5" t="s">
        <v>3591</v>
      </c>
      <c r="AC491" s="13">
        <v>9160.7999999999993</v>
      </c>
      <c r="AD491" s="10">
        <v>45595</v>
      </c>
      <c r="AE491" s="12">
        <f t="shared" si="33"/>
        <v>9</v>
      </c>
      <c r="AF491" s="12"/>
      <c r="AG491" s="14">
        <v>4400589268</v>
      </c>
      <c r="AH491" s="17" t="s">
        <v>828</v>
      </c>
      <c r="AI491" s="10">
        <v>45623</v>
      </c>
      <c r="AJ491" s="10">
        <v>45638</v>
      </c>
      <c r="AK491" s="10" t="str">
        <f t="shared" si="24"/>
        <v>DEMORA</v>
      </c>
      <c r="AL491" s="15">
        <f t="shared" si="25"/>
        <v>44</v>
      </c>
      <c r="AM491" s="5" t="s">
        <v>3592</v>
      </c>
      <c r="AN491" s="5" t="s">
        <v>3593</v>
      </c>
      <c r="AO491" s="5" t="s">
        <v>3594</v>
      </c>
      <c r="AP491" s="10">
        <v>45663</v>
      </c>
      <c r="AQ491" s="5">
        <f t="shared" ca="1" si="32"/>
        <v>73</v>
      </c>
      <c r="AR491" s="31" t="s">
        <v>143</v>
      </c>
      <c r="AS491" s="31">
        <f t="shared" ca="1" si="31"/>
        <v>480</v>
      </c>
      <c r="AT491" s="5" t="s">
        <v>20</v>
      </c>
      <c r="AU491" s="5" t="s">
        <v>3595</v>
      </c>
      <c r="AV491" s="5" t="s">
        <v>2955</v>
      </c>
      <c r="AW491" s="5" t="s">
        <v>2519</v>
      </c>
      <c r="AX491" s="5" t="s">
        <v>1648</v>
      </c>
      <c r="AY491" s="5"/>
      <c r="AZ491" s="5"/>
      <c r="BA491" s="5"/>
      <c r="BB491" s="5"/>
      <c r="BC491" s="138"/>
    </row>
    <row r="492" spans="1:55" ht="15.75" customHeight="1" x14ac:dyDescent="0.3">
      <c r="A492" s="137">
        <v>293624</v>
      </c>
      <c r="B492" s="5" t="s">
        <v>60</v>
      </c>
      <c r="C492" s="5" t="s">
        <v>236</v>
      </c>
      <c r="D492" s="5" t="s">
        <v>123</v>
      </c>
      <c r="E492" s="5" t="s">
        <v>189</v>
      </c>
      <c r="F492" s="5" t="s">
        <v>49</v>
      </c>
      <c r="G492" s="5"/>
      <c r="H492" s="5" t="s">
        <v>357</v>
      </c>
      <c r="I492" s="5" t="s">
        <v>2956</v>
      </c>
      <c r="J492" s="5" t="s">
        <v>3596</v>
      </c>
      <c r="K492" s="5"/>
      <c r="L492" s="5">
        <v>12000</v>
      </c>
      <c r="M492" s="5">
        <v>101192567</v>
      </c>
      <c r="N492" s="10" t="s">
        <v>127</v>
      </c>
      <c r="O492" s="5" t="s">
        <v>3589</v>
      </c>
      <c r="P492" s="10">
        <v>45579</v>
      </c>
      <c r="Q492" s="10" t="s">
        <v>137</v>
      </c>
      <c r="R492" s="10"/>
      <c r="S492" s="10"/>
      <c r="T492" s="11"/>
      <c r="U492" s="12"/>
      <c r="V492" s="5" t="s">
        <v>3597</v>
      </c>
      <c r="W492" s="5"/>
      <c r="X492" s="10">
        <v>45566</v>
      </c>
      <c r="Y492" s="5">
        <f t="shared" si="20"/>
        <v>14</v>
      </c>
      <c r="Z492" s="10">
        <v>45586</v>
      </c>
      <c r="AA492" s="5">
        <f t="shared" si="21"/>
        <v>8</v>
      </c>
      <c r="AB492" s="5" t="s">
        <v>3598</v>
      </c>
      <c r="AC492" s="13">
        <v>9081.74</v>
      </c>
      <c r="AD492" s="10">
        <v>45595</v>
      </c>
      <c r="AE492" s="12">
        <f t="shared" si="33"/>
        <v>10</v>
      </c>
      <c r="AF492" s="12"/>
      <c r="AG492" s="14">
        <v>4400589585</v>
      </c>
      <c r="AH492" s="17" t="s">
        <v>828</v>
      </c>
      <c r="AI492" s="10">
        <v>45625</v>
      </c>
      <c r="AJ492" s="10">
        <v>45643</v>
      </c>
      <c r="AK492" s="10" t="str">
        <f t="shared" si="24"/>
        <v>DEMORA</v>
      </c>
      <c r="AL492" s="15">
        <f t="shared" si="25"/>
        <v>49</v>
      </c>
      <c r="AM492" s="5" t="s">
        <v>3599</v>
      </c>
      <c r="AN492" s="5" t="s">
        <v>3600</v>
      </c>
      <c r="AO492" s="5" t="s">
        <v>3601</v>
      </c>
      <c r="AP492" s="10">
        <v>45663</v>
      </c>
      <c r="AQ492" s="5">
        <f t="shared" ca="1" si="32"/>
        <v>78</v>
      </c>
      <c r="AR492" s="31" t="s">
        <v>143</v>
      </c>
      <c r="AS492" s="31">
        <f t="shared" ca="1" si="31"/>
        <v>480</v>
      </c>
      <c r="AT492" s="5" t="s">
        <v>20</v>
      </c>
      <c r="AU492" s="5" t="s">
        <v>3602</v>
      </c>
      <c r="AV492" s="5" t="s">
        <v>2391</v>
      </c>
      <c r="AW492" s="5" t="s">
        <v>2519</v>
      </c>
      <c r="AX492" s="5" t="s">
        <v>1648</v>
      </c>
      <c r="AY492" s="5"/>
      <c r="AZ492" s="5"/>
      <c r="BA492" s="5"/>
      <c r="BB492" s="5"/>
      <c r="BC492" s="138"/>
    </row>
    <row r="493" spans="1:55" ht="15.75" customHeight="1" x14ac:dyDescent="0.3">
      <c r="A493" s="22">
        <v>293724</v>
      </c>
      <c r="B493" s="5" t="s">
        <v>60</v>
      </c>
      <c r="C493" s="5" t="s">
        <v>6</v>
      </c>
      <c r="D493" s="5" t="s">
        <v>123</v>
      </c>
      <c r="E493" s="5" t="s">
        <v>189</v>
      </c>
      <c r="F493" s="120" t="s">
        <v>44</v>
      </c>
      <c r="G493" s="5"/>
      <c r="H493" s="5" t="s">
        <v>201</v>
      </c>
      <c r="I493" s="5" t="s">
        <v>3603</v>
      </c>
      <c r="J493" s="5" t="s">
        <v>3604</v>
      </c>
      <c r="K493" s="5"/>
      <c r="L493" s="5">
        <v>12000</v>
      </c>
      <c r="M493" s="5">
        <v>101081880</v>
      </c>
      <c r="N493" s="10" t="s">
        <v>127</v>
      </c>
      <c r="O493" s="5" t="s">
        <v>3589</v>
      </c>
      <c r="P493" s="10">
        <v>45575</v>
      </c>
      <c r="Q493" s="10" t="s">
        <v>137</v>
      </c>
      <c r="R493" s="10"/>
      <c r="S493" s="10"/>
      <c r="T493" s="11"/>
      <c r="U493" s="12"/>
      <c r="V493" s="5" t="s">
        <v>3605</v>
      </c>
      <c r="W493" s="5"/>
      <c r="X493" s="10">
        <v>45566</v>
      </c>
      <c r="Y493" s="5">
        <f t="shared" si="20"/>
        <v>10</v>
      </c>
      <c r="Z493" s="10">
        <v>45581</v>
      </c>
      <c r="AA493" s="5">
        <f t="shared" si="21"/>
        <v>7</v>
      </c>
      <c r="AB493" s="5" t="s">
        <v>3606</v>
      </c>
      <c r="AC493" s="13">
        <v>5243.31</v>
      </c>
      <c r="AD493" s="10">
        <v>45595</v>
      </c>
      <c r="AE493" s="12">
        <f t="shared" si="33"/>
        <v>15</v>
      </c>
      <c r="AF493" s="12"/>
      <c r="AG493" s="14">
        <v>4400589586</v>
      </c>
      <c r="AH493" s="17" t="s">
        <v>833</v>
      </c>
      <c r="AI493" s="10">
        <v>45604</v>
      </c>
      <c r="AJ493" s="10">
        <v>45604</v>
      </c>
      <c r="AK493" s="10" t="str">
        <f t="shared" si="24"/>
        <v>EN TIEMPO</v>
      </c>
      <c r="AL493" s="15">
        <f t="shared" si="25"/>
        <v>10</v>
      </c>
      <c r="AM493" s="5" t="s">
        <v>3607</v>
      </c>
      <c r="AN493" s="5" t="s">
        <v>3608</v>
      </c>
      <c r="AO493" s="5" t="s">
        <v>3609</v>
      </c>
      <c r="AP493" s="10">
        <v>45618</v>
      </c>
      <c r="AQ493" s="5">
        <f t="shared" ca="1" si="32"/>
        <v>39</v>
      </c>
      <c r="AR493" s="31" t="s">
        <v>143</v>
      </c>
      <c r="AS493" s="31">
        <f t="shared" ca="1" si="31"/>
        <v>480</v>
      </c>
      <c r="AT493" s="5" t="s">
        <v>19</v>
      </c>
      <c r="AU493" s="5" t="s">
        <v>2565</v>
      </c>
      <c r="AV493" s="5" t="s">
        <v>2391</v>
      </c>
      <c r="AW493" s="5" t="s">
        <v>1648</v>
      </c>
      <c r="AX493" s="5" t="s">
        <v>1648</v>
      </c>
      <c r="AY493" s="5"/>
      <c r="AZ493" s="5"/>
      <c r="BA493" s="5"/>
      <c r="BB493" s="5"/>
      <c r="BC493" s="138"/>
    </row>
    <row r="494" spans="1:55" ht="15.75" customHeight="1" x14ac:dyDescent="0.3">
      <c r="A494" s="137">
        <v>293824</v>
      </c>
      <c r="B494" s="5" t="s">
        <v>59</v>
      </c>
      <c r="C494" s="5" t="s">
        <v>122</v>
      </c>
      <c r="D494" s="5" t="s">
        <v>123</v>
      </c>
      <c r="E494" s="5" t="s">
        <v>124</v>
      </c>
      <c r="F494" s="5" t="s">
        <v>36</v>
      </c>
      <c r="G494" s="5"/>
      <c r="H494" s="5" t="s">
        <v>2609</v>
      </c>
      <c r="I494" s="5">
        <v>1412914</v>
      </c>
      <c r="J494" s="5" t="s">
        <v>3610</v>
      </c>
      <c r="K494" s="5"/>
      <c r="L494" s="5"/>
      <c r="M494" s="5" t="s">
        <v>3611</v>
      </c>
      <c r="N494" s="10" t="s">
        <v>127</v>
      </c>
      <c r="O494" s="5" t="s">
        <v>3612</v>
      </c>
      <c r="P494" s="10">
        <v>45579</v>
      </c>
      <c r="Q494" s="10" t="s">
        <v>137</v>
      </c>
      <c r="R494" s="10"/>
      <c r="S494" s="10"/>
      <c r="T494" s="11"/>
      <c r="U494" s="12"/>
      <c r="V494" s="5" t="s">
        <v>3613</v>
      </c>
      <c r="W494" s="5"/>
      <c r="X494" s="10">
        <v>45566</v>
      </c>
      <c r="Y494" s="5">
        <f t="shared" si="20"/>
        <v>14</v>
      </c>
      <c r="Z494" s="10">
        <v>45586</v>
      </c>
      <c r="AA494" s="5">
        <f t="shared" si="21"/>
        <v>8</v>
      </c>
      <c r="AB494" s="5" t="s">
        <v>3614</v>
      </c>
      <c r="AC494" s="13">
        <v>3488.71</v>
      </c>
      <c r="AD494" s="10">
        <v>45604</v>
      </c>
      <c r="AE494" s="12">
        <f t="shared" si="33"/>
        <v>19</v>
      </c>
      <c r="AF494" s="12"/>
      <c r="AG494" s="14">
        <v>4500533310</v>
      </c>
      <c r="AH494" s="14" t="s">
        <v>833</v>
      </c>
      <c r="AI494" s="10">
        <v>45609</v>
      </c>
      <c r="AJ494" s="10">
        <v>45612</v>
      </c>
      <c r="AK494" s="10" t="str">
        <f t="shared" si="24"/>
        <v>DEMORA</v>
      </c>
      <c r="AL494" s="15">
        <f t="shared" si="25"/>
        <v>9</v>
      </c>
      <c r="AM494" s="5" t="s">
        <v>3615</v>
      </c>
      <c r="AN494" s="5" t="s">
        <v>3616</v>
      </c>
      <c r="AO494" s="5" t="s">
        <v>3617</v>
      </c>
      <c r="AP494" s="10">
        <v>45617</v>
      </c>
      <c r="AQ494" s="5">
        <f t="shared" ca="1" si="32"/>
        <v>47</v>
      </c>
      <c r="AR494" s="31" t="s">
        <v>143</v>
      </c>
      <c r="AS494" s="31">
        <f t="shared" ca="1" si="31"/>
        <v>480</v>
      </c>
      <c r="AT494" s="5" t="s">
        <v>20</v>
      </c>
      <c r="AU494" s="5" t="s">
        <v>1769</v>
      </c>
      <c r="AV494" s="5" t="s">
        <v>3547</v>
      </c>
      <c r="AW494" s="5" t="s">
        <v>2519</v>
      </c>
      <c r="AX494" s="5" t="s">
        <v>1648</v>
      </c>
      <c r="AY494" s="5"/>
      <c r="AZ494" s="5"/>
      <c r="BA494" s="5"/>
      <c r="BB494" s="5"/>
      <c r="BC494" s="138"/>
    </row>
    <row r="495" spans="1:55" ht="15.75" customHeight="1" x14ac:dyDescent="0.3">
      <c r="A495" s="137">
        <v>293924</v>
      </c>
      <c r="B495" s="5" t="s">
        <v>59</v>
      </c>
      <c r="C495" s="5" t="s">
        <v>340</v>
      </c>
      <c r="D495" s="5" t="s">
        <v>123</v>
      </c>
      <c r="E495" s="5" t="s">
        <v>124</v>
      </c>
      <c r="F495" s="5" t="s">
        <v>43</v>
      </c>
      <c r="G495" s="5" t="s">
        <v>246</v>
      </c>
      <c r="H495" s="5" t="s">
        <v>404</v>
      </c>
      <c r="I495" s="5">
        <v>5025819</v>
      </c>
      <c r="J495" s="5" t="s">
        <v>3618</v>
      </c>
      <c r="K495" s="20">
        <v>6322</v>
      </c>
      <c r="L495" s="20">
        <v>10000</v>
      </c>
      <c r="M495" s="5" t="s">
        <v>3619</v>
      </c>
      <c r="N495" s="10" t="s">
        <v>127</v>
      </c>
      <c r="O495" s="5" t="s">
        <v>3612</v>
      </c>
      <c r="P495" s="10">
        <v>45579</v>
      </c>
      <c r="Q495" s="10" t="s">
        <v>137</v>
      </c>
      <c r="R495" s="10"/>
      <c r="S495" s="10"/>
      <c r="T495" s="11"/>
      <c r="U495" s="12"/>
      <c r="V495" s="5" t="s">
        <v>3620</v>
      </c>
      <c r="W495" s="5"/>
      <c r="X495" s="10">
        <v>45566</v>
      </c>
      <c r="Y495" s="5">
        <f t="shared" si="20"/>
        <v>14</v>
      </c>
      <c r="Z495" s="10">
        <v>45587</v>
      </c>
      <c r="AA495" s="5">
        <f t="shared" si="21"/>
        <v>9</v>
      </c>
      <c r="AB495" s="5" t="s">
        <v>3621</v>
      </c>
      <c r="AC495" s="13">
        <v>6615.58</v>
      </c>
      <c r="AD495" s="10">
        <v>45604</v>
      </c>
      <c r="AE495" s="12">
        <f t="shared" si="33"/>
        <v>18</v>
      </c>
      <c r="AF495" s="12"/>
      <c r="AG495" s="14">
        <v>4500532720</v>
      </c>
      <c r="AH495" s="5" t="s">
        <v>833</v>
      </c>
      <c r="AI495" s="10">
        <v>45638</v>
      </c>
      <c r="AJ495" s="10">
        <v>45639</v>
      </c>
      <c r="AK495" s="10" t="str">
        <f t="shared" si="24"/>
        <v>DEMORA</v>
      </c>
      <c r="AL495" s="15">
        <f t="shared" si="25"/>
        <v>36</v>
      </c>
      <c r="AM495" s="5" t="s">
        <v>3622</v>
      </c>
      <c r="AN495" s="5" t="s">
        <v>3623</v>
      </c>
      <c r="AO495" s="5" t="s">
        <v>3624</v>
      </c>
      <c r="AP495" s="10">
        <v>45639</v>
      </c>
      <c r="AQ495" s="5">
        <f t="shared" ca="1" si="32"/>
        <v>74</v>
      </c>
      <c r="AR495" s="31" t="s">
        <v>143</v>
      </c>
      <c r="AS495" s="31">
        <f t="shared" ca="1" si="31"/>
        <v>480</v>
      </c>
      <c r="AT495" s="5" t="s">
        <v>20</v>
      </c>
      <c r="AU495" s="5" t="s">
        <v>67</v>
      </c>
      <c r="AV495" s="5" t="s">
        <v>3625</v>
      </c>
      <c r="AW495" s="5" t="s">
        <v>1648</v>
      </c>
      <c r="AX495" s="5" t="s">
        <v>3462</v>
      </c>
      <c r="AY495" s="5"/>
      <c r="AZ495" s="5"/>
      <c r="BA495" s="5"/>
      <c r="BB495" s="5"/>
      <c r="BC495" s="138"/>
    </row>
    <row r="496" spans="1:55" ht="15.75" customHeight="1" x14ac:dyDescent="0.3">
      <c r="A496" s="137">
        <v>294024</v>
      </c>
      <c r="B496" s="5" t="s">
        <v>59</v>
      </c>
      <c r="C496" s="5" t="s">
        <v>6</v>
      </c>
      <c r="D496" s="5" t="s">
        <v>123</v>
      </c>
      <c r="E496" s="5" t="s">
        <v>124</v>
      </c>
      <c r="F496" s="5">
        <v>24</v>
      </c>
      <c r="G496" s="5" t="s">
        <v>246</v>
      </c>
      <c r="H496" s="5" t="s">
        <v>1353</v>
      </c>
      <c r="I496" s="5">
        <v>4892403</v>
      </c>
      <c r="J496" s="5" t="s">
        <v>3626</v>
      </c>
      <c r="K496" s="5">
        <v>7218</v>
      </c>
      <c r="L496" s="5">
        <v>13000</v>
      </c>
      <c r="M496" s="5" t="s">
        <v>3627</v>
      </c>
      <c r="N496" s="10" t="s">
        <v>127</v>
      </c>
      <c r="O496" s="5" t="s">
        <v>3612</v>
      </c>
      <c r="P496" s="10">
        <v>45579</v>
      </c>
      <c r="Q496" s="10" t="s">
        <v>137</v>
      </c>
      <c r="R496" s="10"/>
      <c r="S496" s="10"/>
      <c r="T496" s="11"/>
      <c r="U496" s="12"/>
      <c r="V496" s="5" t="s">
        <v>3628</v>
      </c>
      <c r="W496" s="5"/>
      <c r="X496" s="10">
        <v>45566</v>
      </c>
      <c r="Y496" s="5">
        <f t="shared" si="20"/>
        <v>14</v>
      </c>
      <c r="Z496" s="10">
        <v>45586</v>
      </c>
      <c r="AA496" s="5">
        <f t="shared" si="21"/>
        <v>8</v>
      </c>
      <c r="AB496" s="5" t="s">
        <v>3629</v>
      </c>
      <c r="AC496" s="13">
        <v>5641.47</v>
      </c>
      <c r="AD496" s="10">
        <v>45708</v>
      </c>
      <c r="AE496" s="12">
        <f t="shared" si="33"/>
        <v>123</v>
      </c>
      <c r="AF496" s="12"/>
      <c r="AG496" s="14">
        <v>4500532722</v>
      </c>
      <c r="AH496" s="5" t="s">
        <v>833</v>
      </c>
      <c r="AI496" s="10">
        <v>45729</v>
      </c>
      <c r="AJ496" s="10">
        <v>45733</v>
      </c>
      <c r="AK496" s="10" t="str">
        <f t="shared" si="24"/>
        <v>DEMORA</v>
      </c>
      <c r="AL496" s="15">
        <f t="shared" si="25"/>
        <v>26</v>
      </c>
      <c r="AM496" s="5" t="s">
        <v>3630</v>
      </c>
      <c r="AN496" s="5" t="s">
        <v>3631</v>
      </c>
      <c r="AO496" s="5" t="s">
        <v>3632</v>
      </c>
      <c r="AP496" s="10">
        <v>45736</v>
      </c>
      <c r="AQ496" s="5">
        <f t="shared" ca="1" si="32"/>
        <v>168</v>
      </c>
      <c r="AR496" s="5" t="s">
        <v>143</v>
      </c>
      <c r="AS496" s="5">
        <f t="shared" ca="1" si="31"/>
        <v>480</v>
      </c>
      <c r="AT496" s="5" t="s">
        <v>20</v>
      </c>
      <c r="AU496" s="5" t="s">
        <v>3073</v>
      </c>
      <c r="AV496" s="5" t="s">
        <v>3633</v>
      </c>
      <c r="AW496" s="5" t="s">
        <v>1648</v>
      </c>
      <c r="AX496" s="5" t="s">
        <v>1648</v>
      </c>
      <c r="AY496" s="5"/>
      <c r="AZ496" s="5"/>
      <c r="BA496" s="5"/>
      <c r="BB496" s="5" t="s">
        <v>3634</v>
      </c>
      <c r="BC496" s="138"/>
    </row>
    <row r="497" spans="1:55" ht="15.75" customHeight="1" x14ac:dyDescent="0.3">
      <c r="A497" s="137">
        <v>294124</v>
      </c>
      <c r="B497" s="5" t="s">
        <v>59</v>
      </c>
      <c r="C497" s="5" t="s">
        <v>340</v>
      </c>
      <c r="D497" s="5" t="s">
        <v>123</v>
      </c>
      <c r="E497" s="5" t="s">
        <v>124</v>
      </c>
      <c r="F497" s="5" t="s">
        <v>43</v>
      </c>
      <c r="G497" s="5" t="s">
        <v>210</v>
      </c>
      <c r="H497" s="5" t="s">
        <v>404</v>
      </c>
      <c r="I497" s="5">
        <v>5025819</v>
      </c>
      <c r="J497" s="5" t="s">
        <v>3635</v>
      </c>
      <c r="K497" s="5">
        <v>11731</v>
      </c>
      <c r="L497" s="5">
        <v>10000</v>
      </c>
      <c r="M497" s="5" t="s">
        <v>3636</v>
      </c>
      <c r="N497" s="10" t="s">
        <v>127</v>
      </c>
      <c r="O497" s="5" t="s">
        <v>3612</v>
      </c>
      <c r="P497" s="10">
        <v>45579</v>
      </c>
      <c r="Q497" s="10" t="s">
        <v>137</v>
      </c>
      <c r="R497" s="10"/>
      <c r="S497" s="10"/>
      <c r="T497" s="11"/>
      <c r="U497" s="12"/>
      <c r="V497" s="5" t="s">
        <v>3637</v>
      </c>
      <c r="W497" s="5"/>
      <c r="X497" s="10">
        <v>45566</v>
      </c>
      <c r="Y497" s="5">
        <f t="shared" si="20"/>
        <v>14</v>
      </c>
      <c r="Z497" s="10">
        <v>45586</v>
      </c>
      <c r="AA497" s="5">
        <f t="shared" si="21"/>
        <v>8</v>
      </c>
      <c r="AB497" s="5" t="s">
        <v>3638</v>
      </c>
      <c r="AC497" s="13">
        <v>4432.88</v>
      </c>
      <c r="AD497" s="10">
        <v>45604</v>
      </c>
      <c r="AE497" s="12">
        <f t="shared" si="33"/>
        <v>19</v>
      </c>
      <c r="AF497" s="12"/>
      <c r="AG497" s="14">
        <v>4500532723</v>
      </c>
      <c r="AH497" s="5" t="s">
        <v>833</v>
      </c>
      <c r="AI497" s="10">
        <v>45629</v>
      </c>
      <c r="AJ497" s="10">
        <v>45630</v>
      </c>
      <c r="AK497" s="10" t="str">
        <f t="shared" si="24"/>
        <v>DEMORA</v>
      </c>
      <c r="AL497" s="15">
        <f t="shared" si="25"/>
        <v>27</v>
      </c>
      <c r="AM497" s="5"/>
      <c r="AN497" s="5" t="s">
        <v>3639</v>
      </c>
      <c r="AO497" s="5" t="s">
        <v>3640</v>
      </c>
      <c r="AP497" s="10">
        <v>45639</v>
      </c>
      <c r="AQ497" s="5">
        <f t="shared" ca="1" si="32"/>
        <v>65</v>
      </c>
      <c r="AR497" s="31" t="s">
        <v>143</v>
      </c>
      <c r="AS497" s="31">
        <f t="shared" ca="1" si="31"/>
        <v>480</v>
      </c>
      <c r="AT497" s="5" t="s">
        <v>20</v>
      </c>
      <c r="AU497" s="5" t="s">
        <v>67</v>
      </c>
      <c r="AV497" s="5" t="s">
        <v>3625</v>
      </c>
      <c r="AW497" s="5" t="s">
        <v>1648</v>
      </c>
      <c r="AX497" s="5" t="s">
        <v>1648</v>
      </c>
      <c r="AY497" s="5"/>
      <c r="AZ497" s="5"/>
      <c r="BA497" s="5"/>
      <c r="BB497" s="5"/>
      <c r="BC497" s="138"/>
    </row>
    <row r="498" spans="1:55" ht="15.75" customHeight="1" x14ac:dyDescent="0.3">
      <c r="A498" s="137">
        <v>294224</v>
      </c>
      <c r="B498" s="5" t="s">
        <v>59</v>
      </c>
      <c r="C498" s="17" t="s">
        <v>549</v>
      </c>
      <c r="D498" s="5" t="s">
        <v>127</v>
      </c>
      <c r="E498" s="5" t="s">
        <v>124</v>
      </c>
      <c r="F498" s="5" t="s">
        <v>499</v>
      </c>
      <c r="G498" s="5"/>
      <c r="H498" s="5" t="s">
        <v>500</v>
      </c>
      <c r="I498" s="5">
        <v>4340194</v>
      </c>
      <c r="J498" s="5" t="s">
        <v>3641</v>
      </c>
      <c r="K498" s="20">
        <v>1903</v>
      </c>
      <c r="L498" s="20">
        <v>12000</v>
      </c>
      <c r="M498" s="5" t="s">
        <v>3642</v>
      </c>
      <c r="N498" s="10" t="s">
        <v>127</v>
      </c>
      <c r="O498" s="5" t="s">
        <v>3612</v>
      </c>
      <c r="P498" s="10">
        <v>45580</v>
      </c>
      <c r="Q498" s="10" t="s">
        <v>137</v>
      </c>
      <c r="R498" s="10"/>
      <c r="S498" s="10"/>
      <c r="T498" s="11"/>
      <c r="U498" s="12"/>
      <c r="V498" s="5" t="s">
        <v>3643</v>
      </c>
      <c r="W498" s="5"/>
      <c r="X498" s="10">
        <v>45566</v>
      </c>
      <c r="Y498" s="5">
        <f t="shared" si="20"/>
        <v>15</v>
      </c>
      <c r="Z498" s="10">
        <v>45587</v>
      </c>
      <c r="AA498" s="5">
        <f t="shared" si="21"/>
        <v>8</v>
      </c>
      <c r="AB498" s="5" t="s">
        <v>3644</v>
      </c>
      <c r="AC498" s="13">
        <v>7619.32</v>
      </c>
      <c r="AD498" s="10">
        <v>45604</v>
      </c>
      <c r="AE498" s="12">
        <f t="shared" si="33"/>
        <v>18</v>
      </c>
      <c r="AF498" s="12"/>
      <c r="AG498" s="14">
        <v>4500532724</v>
      </c>
      <c r="AH498" s="14" t="s">
        <v>833</v>
      </c>
      <c r="AI498" s="10">
        <v>45611</v>
      </c>
      <c r="AJ498" s="10">
        <v>45612</v>
      </c>
      <c r="AK498" s="10" t="str">
        <f t="shared" si="24"/>
        <v>DEMORA</v>
      </c>
      <c r="AL498" s="15">
        <f t="shared" si="25"/>
        <v>9</v>
      </c>
      <c r="AM498" s="5" t="s">
        <v>3645</v>
      </c>
      <c r="AN498" s="5" t="s">
        <v>3646</v>
      </c>
      <c r="AO498" s="5" t="s">
        <v>3647</v>
      </c>
      <c r="AP498" s="10">
        <v>45617</v>
      </c>
      <c r="AQ498" s="5">
        <f t="shared" ca="1" si="32"/>
        <v>47</v>
      </c>
      <c r="AR498" s="31" t="s">
        <v>143</v>
      </c>
      <c r="AS498" s="31">
        <f t="shared" ca="1" si="31"/>
        <v>480</v>
      </c>
      <c r="AT498" s="5" t="s">
        <v>19</v>
      </c>
      <c r="AU498" s="5"/>
      <c r="AV498" s="5"/>
      <c r="AW498" s="5"/>
      <c r="AX498" s="5"/>
      <c r="AY498" s="5"/>
      <c r="AZ498" s="5"/>
      <c r="BA498" s="5"/>
      <c r="BB498" s="5"/>
      <c r="BC498" s="138"/>
    </row>
    <row r="499" spans="1:55" ht="15.75" customHeight="1" x14ac:dyDescent="0.3">
      <c r="A499" s="137">
        <v>294324</v>
      </c>
      <c r="B499" s="5" t="s">
        <v>59</v>
      </c>
      <c r="C499" s="5" t="s">
        <v>8</v>
      </c>
      <c r="D499" s="5" t="s">
        <v>123</v>
      </c>
      <c r="E499" s="5" t="s">
        <v>124</v>
      </c>
      <c r="F499" s="5" t="s">
        <v>40</v>
      </c>
      <c r="G499" s="5" t="s">
        <v>210</v>
      </c>
      <c r="H499" s="5" t="s">
        <v>3648</v>
      </c>
      <c r="I499" s="5">
        <v>2898619</v>
      </c>
      <c r="J499" s="5" t="s">
        <v>3649</v>
      </c>
      <c r="K499" s="20">
        <v>3916</v>
      </c>
      <c r="L499" s="20">
        <v>30000</v>
      </c>
      <c r="M499" s="5" t="s">
        <v>3650</v>
      </c>
      <c r="N499" s="10" t="s">
        <v>123</v>
      </c>
      <c r="O499" s="5" t="s">
        <v>3612</v>
      </c>
      <c r="P499" s="10">
        <v>45580</v>
      </c>
      <c r="Q499" s="10" t="s">
        <v>2502</v>
      </c>
      <c r="R499" s="10"/>
      <c r="S499" s="10"/>
      <c r="T499" s="11"/>
      <c r="U499" s="12"/>
      <c r="V499" s="5" t="s">
        <v>3651</v>
      </c>
      <c r="W499" s="5"/>
      <c r="X499" s="10">
        <v>45566</v>
      </c>
      <c r="Y499" s="5">
        <f t="shared" si="20"/>
        <v>15</v>
      </c>
      <c r="Z499" s="10">
        <v>45594</v>
      </c>
      <c r="AA499" s="5">
        <f t="shared" si="21"/>
        <v>15</v>
      </c>
      <c r="AB499" s="5" t="s">
        <v>3652</v>
      </c>
      <c r="AC499" s="13">
        <v>44029.58</v>
      </c>
      <c r="AD499" s="10">
        <v>45616</v>
      </c>
      <c r="AE499" s="12">
        <f t="shared" si="33"/>
        <v>23</v>
      </c>
      <c r="AF499" s="12"/>
      <c r="AG499" s="14">
        <v>4500532728</v>
      </c>
      <c r="AH499" s="5" t="s">
        <v>833</v>
      </c>
      <c r="AI499" s="10">
        <v>45642</v>
      </c>
      <c r="AJ499" s="10">
        <v>45663</v>
      </c>
      <c r="AK499" s="10" t="str">
        <f t="shared" si="24"/>
        <v>DEMORA</v>
      </c>
      <c r="AL499" s="15">
        <f t="shared" si="25"/>
        <v>48</v>
      </c>
      <c r="AM499" s="5" t="s">
        <v>3653</v>
      </c>
      <c r="AN499" s="5" t="s">
        <v>3654</v>
      </c>
      <c r="AO499" s="5" t="s">
        <v>3655</v>
      </c>
      <c r="AP499" s="10">
        <v>45667</v>
      </c>
      <c r="AQ499" s="5">
        <f t="shared" ca="1" si="32"/>
        <v>98</v>
      </c>
      <c r="AR499" s="23" t="s">
        <v>143</v>
      </c>
      <c r="AS499" s="23">
        <f t="shared" ca="1" si="31"/>
        <v>480</v>
      </c>
      <c r="AT499" s="5" t="s">
        <v>20</v>
      </c>
      <c r="AU499" s="5" t="s">
        <v>3656</v>
      </c>
      <c r="AV499" s="5" t="s">
        <v>2391</v>
      </c>
      <c r="AW499" s="5" t="s">
        <v>3462</v>
      </c>
      <c r="AX499" s="5" t="s">
        <v>3657</v>
      </c>
      <c r="AY499" s="5"/>
      <c r="AZ499" s="5"/>
      <c r="BA499" s="5"/>
      <c r="BB499" s="5"/>
      <c r="BC499" s="138"/>
    </row>
    <row r="500" spans="1:55" ht="15.75" customHeight="1" x14ac:dyDescent="0.3">
      <c r="A500" s="137">
        <v>294424</v>
      </c>
      <c r="B500" s="5" t="s">
        <v>59</v>
      </c>
      <c r="C500" s="5" t="s">
        <v>2594</v>
      </c>
      <c r="D500" s="5" t="s">
        <v>127</v>
      </c>
      <c r="E500" s="5" t="s">
        <v>51</v>
      </c>
      <c r="F500" s="5">
        <v>1221</v>
      </c>
      <c r="G500" s="5"/>
      <c r="H500" s="5">
        <v>1221</v>
      </c>
      <c r="I500" s="5"/>
      <c r="J500" s="5"/>
      <c r="K500" s="5"/>
      <c r="L500" s="5"/>
      <c r="M500" s="307" t="s">
        <v>3658</v>
      </c>
      <c r="N500" s="10" t="s">
        <v>127</v>
      </c>
      <c r="O500" s="5" t="s">
        <v>3659</v>
      </c>
      <c r="P500" s="10">
        <v>45580</v>
      </c>
      <c r="Q500" s="10" t="s">
        <v>2502</v>
      </c>
      <c r="R500" s="10"/>
      <c r="S500" s="10"/>
      <c r="T500" s="11"/>
      <c r="U500" s="12"/>
      <c r="V500" s="5" t="s">
        <v>3660</v>
      </c>
      <c r="W500" s="5"/>
      <c r="X500" s="10">
        <v>45568</v>
      </c>
      <c r="Y500" s="5">
        <f t="shared" si="20"/>
        <v>13</v>
      </c>
      <c r="Z500" s="10">
        <v>45581</v>
      </c>
      <c r="AA500" s="5">
        <f t="shared" si="21"/>
        <v>2</v>
      </c>
      <c r="AB500" s="5" t="s">
        <v>3661</v>
      </c>
      <c r="AC500" s="13">
        <v>1163.81</v>
      </c>
      <c r="AD500" s="10">
        <v>45937</v>
      </c>
      <c r="AE500" s="12">
        <f t="shared" si="33"/>
        <v>357</v>
      </c>
      <c r="AF500" s="12"/>
      <c r="AG500" s="44" t="s">
        <v>3662</v>
      </c>
      <c r="AH500" s="5"/>
      <c r="AI500" s="10">
        <v>45883</v>
      </c>
      <c r="AJ500" s="10">
        <v>45883</v>
      </c>
      <c r="AK500" s="10" t="str">
        <f t="shared" si="24"/>
        <v>EN TIEMPO</v>
      </c>
      <c r="AL500" s="15">
        <f t="shared" si="25"/>
        <v>-53</v>
      </c>
      <c r="AM500" s="5" t="s">
        <v>3663</v>
      </c>
      <c r="AN500" s="5" t="s">
        <v>3664</v>
      </c>
      <c r="AO500" s="5" t="s">
        <v>3257</v>
      </c>
      <c r="AP500" s="10"/>
      <c r="AQ500" s="5">
        <f t="shared" ca="1" si="32"/>
        <v>316</v>
      </c>
      <c r="AR500" s="23" t="s">
        <v>3258</v>
      </c>
      <c r="AS500" s="23">
        <f t="shared" ca="1" si="31"/>
        <v>478</v>
      </c>
      <c r="AT500" s="5" t="s">
        <v>19</v>
      </c>
      <c r="AU500" s="5" t="s">
        <v>67</v>
      </c>
      <c r="AV500" s="5" t="s">
        <v>2153</v>
      </c>
      <c r="AW500" s="5" t="s">
        <v>1648</v>
      </c>
      <c r="AX500" s="5" t="s">
        <v>1648</v>
      </c>
      <c r="AY500" s="5"/>
      <c r="AZ500" s="5"/>
      <c r="BA500" s="5"/>
      <c r="BB500" s="5" t="s">
        <v>2000</v>
      </c>
      <c r="BC500" s="138"/>
    </row>
    <row r="501" spans="1:55" ht="15.75" customHeight="1" x14ac:dyDescent="0.3">
      <c r="A501" s="22">
        <v>294524</v>
      </c>
      <c r="B501" s="5" t="s">
        <v>60</v>
      </c>
      <c r="C501" s="5" t="s">
        <v>6</v>
      </c>
      <c r="D501" s="5" t="s">
        <v>123</v>
      </c>
      <c r="E501" s="5" t="s">
        <v>189</v>
      </c>
      <c r="F501" s="120" t="s">
        <v>44</v>
      </c>
      <c r="G501" s="5"/>
      <c r="H501" s="5" t="s">
        <v>201</v>
      </c>
      <c r="I501" s="5" t="s">
        <v>3603</v>
      </c>
      <c r="J501" s="5" t="s">
        <v>3665</v>
      </c>
      <c r="K501" s="5"/>
      <c r="L501" s="5">
        <v>12000</v>
      </c>
      <c r="M501" s="5">
        <v>101092695</v>
      </c>
      <c r="N501" s="10" t="s">
        <v>127</v>
      </c>
      <c r="O501" s="5" t="s">
        <v>3666</v>
      </c>
      <c r="P501" s="10">
        <v>45575</v>
      </c>
      <c r="Q501" s="10" t="s">
        <v>137</v>
      </c>
      <c r="R501" s="10"/>
      <c r="S501" s="10"/>
      <c r="T501" s="11"/>
      <c r="U501" s="12"/>
      <c r="V501" s="5" t="s">
        <v>3667</v>
      </c>
      <c r="W501" s="5"/>
      <c r="X501" s="10">
        <v>45569</v>
      </c>
      <c r="Y501" s="5">
        <f t="shared" si="20"/>
        <v>7</v>
      </c>
      <c r="Z501" s="10">
        <v>45581</v>
      </c>
      <c r="AA501" s="5">
        <f t="shared" si="21"/>
        <v>7</v>
      </c>
      <c r="AB501" s="5" t="s">
        <v>3668</v>
      </c>
      <c r="AC501" s="13">
        <v>5243.31</v>
      </c>
      <c r="AD501" s="10">
        <v>45595</v>
      </c>
      <c r="AE501" s="12">
        <f t="shared" si="33"/>
        <v>15</v>
      </c>
      <c r="AF501" s="12"/>
      <c r="AG501" s="14">
        <v>4400589267</v>
      </c>
      <c r="AH501" s="17" t="s">
        <v>833</v>
      </c>
      <c r="AI501" s="10">
        <v>45604</v>
      </c>
      <c r="AJ501" s="10">
        <v>45604</v>
      </c>
      <c r="AK501" s="10" t="str">
        <f t="shared" si="24"/>
        <v>EN TIEMPO</v>
      </c>
      <c r="AL501" s="15">
        <f t="shared" si="25"/>
        <v>10</v>
      </c>
      <c r="AM501" s="5" t="s">
        <v>3669</v>
      </c>
      <c r="AN501" s="5" t="s">
        <v>3670</v>
      </c>
      <c r="AO501" s="5" t="s">
        <v>3671</v>
      </c>
      <c r="AP501" s="10">
        <v>45618</v>
      </c>
      <c r="AQ501" s="5">
        <f t="shared" ca="1" si="32"/>
        <v>36</v>
      </c>
      <c r="AR501" s="5" t="s">
        <v>143</v>
      </c>
      <c r="AS501" s="5">
        <f t="shared" ca="1" si="31"/>
        <v>477</v>
      </c>
      <c r="AT501" s="5" t="s">
        <v>19</v>
      </c>
      <c r="AU501" s="5" t="s">
        <v>2565</v>
      </c>
      <c r="AV501" s="5" t="s">
        <v>2391</v>
      </c>
      <c r="AW501" s="5" t="s">
        <v>1648</v>
      </c>
      <c r="AX501" s="5" t="s">
        <v>1648</v>
      </c>
      <c r="AY501" s="5"/>
      <c r="AZ501" s="5"/>
      <c r="BA501" s="5"/>
      <c r="BB501" s="5"/>
      <c r="BC501" s="138"/>
    </row>
    <row r="502" spans="1:55" ht="15.75" customHeight="1" x14ac:dyDescent="0.3">
      <c r="A502" s="137">
        <v>294624</v>
      </c>
      <c r="B502" s="5" t="s">
        <v>60</v>
      </c>
      <c r="C502" s="5" t="s">
        <v>6</v>
      </c>
      <c r="D502" s="5" t="s">
        <v>127</v>
      </c>
      <c r="E502" s="5" t="s">
        <v>189</v>
      </c>
      <c r="F502" s="5" t="s">
        <v>1</v>
      </c>
      <c r="G502" s="5"/>
      <c r="H502" s="5"/>
      <c r="I502" s="5" t="s">
        <v>311</v>
      </c>
      <c r="J502" s="5" t="s">
        <v>3672</v>
      </c>
      <c r="K502" s="5"/>
      <c r="L502" s="5"/>
      <c r="M502" s="5">
        <v>101187764</v>
      </c>
      <c r="N502" s="10" t="s">
        <v>127</v>
      </c>
      <c r="O502" s="5" t="s">
        <v>3666</v>
      </c>
      <c r="P502" s="10">
        <v>45575</v>
      </c>
      <c r="Q502" s="10" t="s">
        <v>137</v>
      </c>
      <c r="R502" s="10"/>
      <c r="S502" s="10"/>
      <c r="T502" s="11"/>
      <c r="U502" s="12"/>
      <c r="V502" s="5" t="s">
        <v>3673</v>
      </c>
      <c r="W502" s="5"/>
      <c r="X502" s="10">
        <v>45569</v>
      </c>
      <c r="Y502" s="5">
        <f t="shared" si="20"/>
        <v>7</v>
      </c>
      <c r="Z502" s="10">
        <v>45581</v>
      </c>
      <c r="AA502" s="5">
        <f t="shared" si="21"/>
        <v>7</v>
      </c>
      <c r="AB502" s="5" t="s">
        <v>3674</v>
      </c>
      <c r="AC502" s="13">
        <v>4033.14</v>
      </c>
      <c r="AD502" s="10">
        <v>45595</v>
      </c>
      <c r="AE502" s="12">
        <f t="shared" si="33"/>
        <v>15</v>
      </c>
      <c r="AF502" s="12"/>
      <c r="AG502" s="14">
        <v>4400589582</v>
      </c>
      <c r="AH502" s="17" t="s">
        <v>828</v>
      </c>
      <c r="AI502" s="10">
        <v>45604</v>
      </c>
      <c r="AJ502" s="10">
        <v>45602</v>
      </c>
      <c r="AK502" s="10" t="str">
        <f t="shared" si="24"/>
        <v>EN TIEMPO</v>
      </c>
      <c r="AL502" s="15">
        <f t="shared" si="25"/>
        <v>8</v>
      </c>
      <c r="AM502" s="5" t="s">
        <v>3675</v>
      </c>
      <c r="AN502" s="5" t="s">
        <v>3676</v>
      </c>
      <c r="AO502" s="5" t="s">
        <v>3677</v>
      </c>
      <c r="AP502" s="10">
        <v>45604</v>
      </c>
      <c r="AQ502" s="5">
        <f t="shared" ca="1" si="32"/>
        <v>34</v>
      </c>
      <c r="AR502" s="31" t="s">
        <v>143</v>
      </c>
      <c r="AS502" s="31">
        <f t="shared" ca="1" si="31"/>
        <v>477</v>
      </c>
      <c r="AT502" s="5" t="s">
        <v>19</v>
      </c>
      <c r="AU502" s="5" t="s">
        <v>2565</v>
      </c>
      <c r="AV502" s="5" t="s">
        <v>2391</v>
      </c>
      <c r="AW502" s="5" t="s">
        <v>2519</v>
      </c>
      <c r="AX502" s="5" t="s">
        <v>1648</v>
      </c>
      <c r="AY502" s="5"/>
      <c r="AZ502" s="5"/>
      <c r="BA502" s="5"/>
      <c r="BB502" s="5"/>
      <c r="BC502" s="138"/>
    </row>
    <row r="503" spans="1:55" ht="15.75" customHeight="1" x14ac:dyDescent="0.3">
      <c r="A503" s="137">
        <v>294724</v>
      </c>
      <c r="B503" s="5" t="s">
        <v>60</v>
      </c>
      <c r="C503" s="5" t="s">
        <v>144</v>
      </c>
      <c r="D503" s="5" t="s">
        <v>123</v>
      </c>
      <c r="E503" s="5" t="s">
        <v>189</v>
      </c>
      <c r="F503" s="5" t="s">
        <v>1</v>
      </c>
      <c r="G503" s="5"/>
      <c r="H503" s="5"/>
      <c r="I503" s="5" t="s">
        <v>190</v>
      </c>
      <c r="J503" s="5" t="s">
        <v>3678</v>
      </c>
      <c r="K503" s="5"/>
      <c r="L503" s="5">
        <v>30000</v>
      </c>
      <c r="M503" s="5">
        <v>101200832</v>
      </c>
      <c r="N503" s="10" t="s">
        <v>127</v>
      </c>
      <c r="O503" s="5" t="s">
        <v>3666</v>
      </c>
      <c r="P503" s="10">
        <v>45575</v>
      </c>
      <c r="Q503" s="10" t="s">
        <v>137</v>
      </c>
      <c r="R503" s="10"/>
      <c r="S503" s="10"/>
      <c r="T503" s="11"/>
      <c r="U503" s="12"/>
      <c r="V503" s="5" t="s">
        <v>3679</v>
      </c>
      <c r="W503" s="5"/>
      <c r="X503" s="10">
        <v>45569</v>
      </c>
      <c r="Y503" s="5">
        <f t="shared" si="20"/>
        <v>7</v>
      </c>
      <c r="Z503" s="10">
        <v>45586</v>
      </c>
      <c r="AA503" s="5">
        <f t="shared" si="21"/>
        <v>12</v>
      </c>
      <c r="AB503" s="5" t="s">
        <v>3680</v>
      </c>
      <c r="AC503" s="13">
        <v>5489.15</v>
      </c>
      <c r="AD503" s="10">
        <v>45595</v>
      </c>
      <c r="AE503" s="12">
        <f t="shared" si="33"/>
        <v>10</v>
      </c>
      <c r="AF503" s="12"/>
      <c r="AG503" s="14">
        <v>4400589583</v>
      </c>
      <c r="AH503" s="17" t="s">
        <v>833</v>
      </c>
      <c r="AI503" s="10">
        <v>45604</v>
      </c>
      <c r="AJ503" s="10">
        <v>45604</v>
      </c>
      <c r="AK503" s="10" t="str">
        <f t="shared" si="24"/>
        <v>EN TIEMPO</v>
      </c>
      <c r="AL503" s="15">
        <f t="shared" si="25"/>
        <v>10</v>
      </c>
      <c r="AM503" s="5" t="s">
        <v>3681</v>
      </c>
      <c r="AN503" s="5" t="s">
        <v>3682</v>
      </c>
      <c r="AO503" s="5" t="s">
        <v>3683</v>
      </c>
      <c r="AP503" s="10">
        <v>45618</v>
      </c>
      <c r="AQ503" s="5">
        <f t="shared" ca="1" si="32"/>
        <v>36</v>
      </c>
      <c r="AR503" s="31" t="s">
        <v>143</v>
      </c>
      <c r="AS503" s="31">
        <f t="shared" ca="1" si="31"/>
        <v>477</v>
      </c>
      <c r="AT503" s="5" t="s">
        <v>19</v>
      </c>
      <c r="AU503" s="5" t="s">
        <v>1648</v>
      </c>
      <c r="AV503" s="5"/>
      <c r="AW503" s="5" t="s">
        <v>1648</v>
      </c>
      <c r="AX503" s="5" t="s">
        <v>1648</v>
      </c>
      <c r="AY503" s="5"/>
      <c r="AZ503" s="5"/>
      <c r="BA503" s="5"/>
      <c r="BB503" s="5"/>
      <c r="BC503" s="138"/>
    </row>
    <row r="504" spans="1:55" ht="15.75" customHeight="1" x14ac:dyDescent="0.3">
      <c r="A504" s="137">
        <v>294824</v>
      </c>
      <c r="B504" s="5" t="s">
        <v>60</v>
      </c>
      <c r="C504" s="5" t="s">
        <v>6</v>
      </c>
      <c r="D504" s="5" t="s">
        <v>123</v>
      </c>
      <c r="E504" s="5" t="s">
        <v>189</v>
      </c>
      <c r="F504" s="5" t="s">
        <v>1</v>
      </c>
      <c r="G504" s="5"/>
      <c r="H504" s="5" t="s">
        <v>2795</v>
      </c>
      <c r="I504" s="5" t="s">
        <v>311</v>
      </c>
      <c r="J504" s="5" t="s">
        <v>3684</v>
      </c>
      <c r="K504" s="5"/>
      <c r="L504" s="5"/>
      <c r="M504" s="5">
        <v>101193700</v>
      </c>
      <c r="N504" s="10" t="s">
        <v>127</v>
      </c>
      <c r="O504" s="5" t="s">
        <v>3666</v>
      </c>
      <c r="P504" s="10">
        <v>45575</v>
      </c>
      <c r="Q504" s="10" t="s">
        <v>137</v>
      </c>
      <c r="R504" s="10"/>
      <c r="S504" s="10"/>
      <c r="T504" s="11"/>
      <c r="U504" s="12"/>
      <c r="V504" s="5" t="s">
        <v>3685</v>
      </c>
      <c r="W504" s="5"/>
      <c r="X504" s="10">
        <v>45569</v>
      </c>
      <c r="Y504" s="5">
        <f t="shared" si="20"/>
        <v>7</v>
      </c>
      <c r="Z504" s="10">
        <v>45581</v>
      </c>
      <c r="AA504" s="5">
        <f t="shared" si="21"/>
        <v>7</v>
      </c>
      <c r="AB504" s="5" t="s">
        <v>3686</v>
      </c>
      <c r="AC504" s="13">
        <v>2783.14</v>
      </c>
      <c r="AD504" s="10">
        <v>45595</v>
      </c>
      <c r="AE504" s="12">
        <f t="shared" si="33"/>
        <v>15</v>
      </c>
      <c r="AF504" s="12"/>
      <c r="AG504" s="14">
        <v>4400589584</v>
      </c>
      <c r="AH504" s="17" t="s">
        <v>828</v>
      </c>
      <c r="AI504" s="10">
        <v>45602</v>
      </c>
      <c r="AJ504" s="10">
        <v>45602</v>
      </c>
      <c r="AK504" s="10" t="str">
        <f t="shared" si="24"/>
        <v>EN TIEMPO</v>
      </c>
      <c r="AL504" s="15">
        <f t="shared" si="25"/>
        <v>8</v>
      </c>
      <c r="AM504" s="5" t="s">
        <v>3687</v>
      </c>
      <c r="AN504" s="5" t="s">
        <v>3688</v>
      </c>
      <c r="AO504" s="5" t="s">
        <v>3689</v>
      </c>
      <c r="AP504" s="10">
        <v>45616</v>
      </c>
      <c r="AQ504" s="5">
        <f t="shared" ca="1" si="32"/>
        <v>34</v>
      </c>
      <c r="AR504" s="31" t="s">
        <v>143</v>
      </c>
      <c r="AS504" s="31">
        <f t="shared" ca="1" si="31"/>
        <v>477</v>
      </c>
      <c r="AT504" s="5" t="s">
        <v>19</v>
      </c>
      <c r="AU504" s="5" t="s">
        <v>2565</v>
      </c>
      <c r="AV504" s="5" t="s">
        <v>2391</v>
      </c>
      <c r="AW504" s="5" t="s">
        <v>2519</v>
      </c>
      <c r="AX504" s="5" t="s">
        <v>1648</v>
      </c>
      <c r="AY504" s="5"/>
      <c r="AZ504" s="5"/>
      <c r="BA504" s="5"/>
      <c r="BB504" s="5"/>
      <c r="BC504" s="138"/>
    </row>
    <row r="505" spans="1:55" ht="15.75" customHeight="1" x14ac:dyDescent="0.3">
      <c r="A505" s="137">
        <v>294924</v>
      </c>
      <c r="B505" s="5" t="s">
        <v>59</v>
      </c>
      <c r="C505" s="5" t="s">
        <v>340</v>
      </c>
      <c r="D505" s="5" t="s">
        <v>123</v>
      </c>
      <c r="E505" s="5" t="s">
        <v>124</v>
      </c>
      <c r="F505" s="5" t="s">
        <v>48</v>
      </c>
      <c r="G505" s="5" t="s">
        <v>246</v>
      </c>
      <c r="H505" s="5" t="s">
        <v>1940</v>
      </c>
      <c r="I505" s="5">
        <v>2520471</v>
      </c>
      <c r="J505" s="5" t="s">
        <v>3690</v>
      </c>
      <c r="K505" s="5">
        <v>3084</v>
      </c>
      <c r="L505" s="5">
        <v>10000</v>
      </c>
      <c r="M505" s="5" t="s">
        <v>3691</v>
      </c>
      <c r="N505" s="10" t="s">
        <v>123</v>
      </c>
      <c r="O505" s="5" t="s">
        <v>3692</v>
      </c>
      <c r="P505" s="10">
        <v>45591</v>
      </c>
      <c r="Q505" s="10" t="s">
        <v>2502</v>
      </c>
      <c r="R505" s="10"/>
      <c r="S505" s="10"/>
      <c r="T505" s="11"/>
      <c r="U505" s="12"/>
      <c r="V505" s="5" t="s">
        <v>3693</v>
      </c>
      <c r="W505" s="5"/>
      <c r="X505" s="10">
        <v>45572</v>
      </c>
      <c r="Y505" s="5">
        <f t="shared" si="20"/>
        <v>20</v>
      </c>
      <c r="Z505" s="10">
        <v>45607</v>
      </c>
      <c r="AA505" s="5">
        <f t="shared" si="21"/>
        <v>17</v>
      </c>
      <c r="AB505" s="5" t="s">
        <v>3694</v>
      </c>
      <c r="AC505" s="13">
        <v>2755</v>
      </c>
      <c r="AD505" s="10">
        <v>45616</v>
      </c>
      <c r="AE505" s="12">
        <f t="shared" si="33"/>
        <v>10</v>
      </c>
      <c r="AF505" s="12"/>
      <c r="AG505" s="14">
        <v>4500534204</v>
      </c>
      <c r="AH505" s="5" t="s">
        <v>833</v>
      </c>
      <c r="AI505" s="10">
        <v>45609</v>
      </c>
      <c r="AJ505" s="10">
        <v>45617</v>
      </c>
      <c r="AK505" s="10" t="str">
        <f t="shared" si="24"/>
        <v>DEMORA</v>
      </c>
      <c r="AL505" s="15">
        <f t="shared" si="25"/>
        <v>2</v>
      </c>
      <c r="AM505" s="5" t="s">
        <v>3695</v>
      </c>
      <c r="AN505" s="5" t="s">
        <v>3696</v>
      </c>
      <c r="AO505" s="5" t="s">
        <v>3697</v>
      </c>
      <c r="AP505" s="10">
        <v>45632</v>
      </c>
      <c r="AQ505" s="5">
        <f t="shared" ca="1" si="32"/>
        <v>46</v>
      </c>
      <c r="AR505" s="31" t="s">
        <v>143</v>
      </c>
      <c r="AS505" s="31">
        <f t="shared" ca="1" si="31"/>
        <v>474</v>
      </c>
      <c r="AT505" s="5" t="s">
        <v>19</v>
      </c>
      <c r="AU505" s="5" t="s">
        <v>3698</v>
      </c>
      <c r="AV505" s="5" t="s">
        <v>2391</v>
      </c>
      <c r="AW505" s="5" t="s">
        <v>1648</v>
      </c>
      <c r="AX505" s="5" t="s">
        <v>1648</v>
      </c>
      <c r="AY505" s="5"/>
      <c r="AZ505" s="5"/>
      <c r="BA505" s="5"/>
      <c r="BB505" s="5"/>
      <c r="BC505" s="138"/>
    </row>
    <row r="506" spans="1:55" ht="15.75" customHeight="1" x14ac:dyDescent="0.3">
      <c r="A506" s="137">
        <v>295024</v>
      </c>
      <c r="B506" s="5" t="s">
        <v>59</v>
      </c>
      <c r="C506" s="5" t="s">
        <v>236</v>
      </c>
      <c r="D506" s="5" t="s">
        <v>123</v>
      </c>
      <c r="E506" s="5" t="s">
        <v>124</v>
      </c>
      <c r="F506" s="5" t="s">
        <v>43</v>
      </c>
      <c r="G506" s="5" t="s">
        <v>246</v>
      </c>
      <c r="H506" s="5" t="s">
        <v>404</v>
      </c>
      <c r="I506" s="5">
        <v>1098833</v>
      </c>
      <c r="J506" s="5" t="s">
        <v>3699</v>
      </c>
      <c r="K506" s="5">
        <v>5288</v>
      </c>
      <c r="L506" s="5">
        <v>15000</v>
      </c>
      <c r="M506" s="5" t="s">
        <v>3700</v>
      </c>
      <c r="N506" s="10" t="s">
        <v>127</v>
      </c>
      <c r="O506" s="5" t="s">
        <v>3692</v>
      </c>
      <c r="P506" s="10">
        <v>45580</v>
      </c>
      <c r="Q506" s="10" t="s">
        <v>137</v>
      </c>
      <c r="R506" s="10"/>
      <c r="S506" s="10"/>
      <c r="T506" s="11"/>
      <c r="U506" s="12"/>
      <c r="V506" s="5" t="s">
        <v>3701</v>
      </c>
      <c r="W506" s="5"/>
      <c r="X506" s="10">
        <v>45572</v>
      </c>
      <c r="Y506" s="5">
        <f t="shared" si="20"/>
        <v>9</v>
      </c>
      <c r="Z506" s="10">
        <v>45586</v>
      </c>
      <c r="AA506" s="5">
        <f t="shared" si="21"/>
        <v>7</v>
      </c>
      <c r="AB506" s="5" t="s">
        <v>3702</v>
      </c>
      <c r="AC506" s="13">
        <v>3901.64</v>
      </c>
      <c r="AD506" s="10">
        <v>45604</v>
      </c>
      <c r="AE506" s="12">
        <f t="shared" si="33"/>
        <v>19</v>
      </c>
      <c r="AF506" s="12"/>
      <c r="AG506" s="14">
        <v>4500534207</v>
      </c>
      <c r="AH506" s="14" t="s">
        <v>833</v>
      </c>
      <c r="AI506" s="10">
        <v>45609</v>
      </c>
      <c r="AJ506" s="10">
        <v>45612</v>
      </c>
      <c r="AK506" s="10" t="str">
        <f t="shared" si="24"/>
        <v>DEMORA</v>
      </c>
      <c r="AL506" s="15">
        <f t="shared" si="25"/>
        <v>9</v>
      </c>
      <c r="AM506" s="5" t="s">
        <v>3703</v>
      </c>
      <c r="AN506" s="5" t="s">
        <v>3704</v>
      </c>
      <c r="AO506" s="5" t="s">
        <v>3705</v>
      </c>
      <c r="AP506" s="10">
        <v>45617</v>
      </c>
      <c r="AQ506" s="5">
        <f t="shared" ca="1" si="32"/>
        <v>41</v>
      </c>
      <c r="AR506" s="31" t="s">
        <v>143</v>
      </c>
      <c r="AS506" s="31">
        <f t="shared" ca="1" si="31"/>
        <v>474</v>
      </c>
      <c r="AT506" s="5" t="s">
        <v>20</v>
      </c>
      <c r="AU506" s="5" t="s">
        <v>3698</v>
      </c>
      <c r="AV506" s="5" t="s">
        <v>3547</v>
      </c>
      <c r="AW506" s="5" t="s">
        <v>2519</v>
      </c>
      <c r="AX506" s="5" t="s">
        <v>1648</v>
      </c>
      <c r="AY506" s="5"/>
      <c r="AZ506" s="5"/>
      <c r="BA506" s="5"/>
      <c r="BB506" s="5"/>
      <c r="BC506" s="138"/>
    </row>
    <row r="507" spans="1:55" ht="15.75" customHeight="1" x14ac:dyDescent="0.3">
      <c r="A507" s="137">
        <v>295124</v>
      </c>
      <c r="B507" s="5" t="s">
        <v>59</v>
      </c>
      <c r="C507" s="5" t="s">
        <v>236</v>
      </c>
      <c r="D507" s="5" t="s">
        <v>123</v>
      </c>
      <c r="E507" s="5" t="s">
        <v>124</v>
      </c>
      <c r="F507" s="5" t="s">
        <v>48</v>
      </c>
      <c r="G507" s="5" t="s">
        <v>246</v>
      </c>
      <c r="H507" s="5" t="s">
        <v>951</v>
      </c>
      <c r="I507" s="5">
        <v>3672259</v>
      </c>
      <c r="J507" s="5" t="s">
        <v>3706</v>
      </c>
      <c r="K507" s="5">
        <v>7334</v>
      </c>
      <c r="L507" s="5">
        <v>10000</v>
      </c>
      <c r="M507" s="5" t="s">
        <v>3707</v>
      </c>
      <c r="N507" s="10" t="s">
        <v>127</v>
      </c>
      <c r="O507" s="5" t="s">
        <v>3692</v>
      </c>
      <c r="P507" s="10">
        <v>45586</v>
      </c>
      <c r="Q507" s="10" t="s">
        <v>2502</v>
      </c>
      <c r="R507" s="10"/>
      <c r="S507" s="10"/>
      <c r="T507" s="11"/>
      <c r="U507" s="12"/>
      <c r="V507" s="5" t="s">
        <v>3708</v>
      </c>
      <c r="W507" s="5"/>
      <c r="X507" s="10">
        <v>45572</v>
      </c>
      <c r="Y507" s="5">
        <f t="shared" si="20"/>
        <v>15</v>
      </c>
      <c r="Z507" s="10">
        <v>45593</v>
      </c>
      <c r="AA507" s="5">
        <f t="shared" si="21"/>
        <v>8</v>
      </c>
      <c r="AB507" s="5" t="s">
        <v>3709</v>
      </c>
      <c r="AC507" s="13">
        <v>7541.71</v>
      </c>
      <c r="AD507" s="10">
        <v>45604</v>
      </c>
      <c r="AE507" s="12">
        <f t="shared" si="33"/>
        <v>12</v>
      </c>
      <c r="AF507" s="12"/>
      <c r="AG507" s="14">
        <v>4500534227</v>
      </c>
      <c r="AH507" s="5" t="s">
        <v>833</v>
      </c>
      <c r="AI507" s="10">
        <v>45639</v>
      </c>
      <c r="AJ507" s="10">
        <v>45645</v>
      </c>
      <c r="AK507" s="10" t="str">
        <f t="shared" si="24"/>
        <v>DEMORA</v>
      </c>
      <c r="AL507" s="15">
        <f t="shared" si="25"/>
        <v>42</v>
      </c>
      <c r="AM507" s="5" t="s">
        <v>3710</v>
      </c>
      <c r="AN507" s="5" t="s">
        <v>3711</v>
      </c>
      <c r="AO507" s="5" t="s">
        <v>3712</v>
      </c>
      <c r="AP507" s="10">
        <v>45639</v>
      </c>
      <c r="AQ507" s="5">
        <f t="shared" ca="1" si="32"/>
        <v>74</v>
      </c>
      <c r="AR507" s="31" t="s">
        <v>143</v>
      </c>
      <c r="AS507" s="31">
        <f t="shared" ca="1" si="31"/>
        <v>474</v>
      </c>
      <c r="AT507" s="5" t="s">
        <v>20</v>
      </c>
      <c r="AU507" s="5" t="s">
        <v>3713</v>
      </c>
      <c r="AV507" s="5" t="s">
        <v>3714</v>
      </c>
      <c r="AW507" s="5" t="s">
        <v>3715</v>
      </c>
      <c r="AX507" s="5" t="s">
        <v>1648</v>
      </c>
      <c r="AY507" s="5"/>
      <c r="AZ507" s="5"/>
      <c r="BA507" s="5"/>
      <c r="BB507" s="5"/>
      <c r="BC507" s="138"/>
    </row>
    <row r="508" spans="1:55" ht="15.75" customHeight="1" x14ac:dyDescent="0.3">
      <c r="A508" s="137">
        <v>295224</v>
      </c>
      <c r="B508" s="5" t="s">
        <v>59</v>
      </c>
      <c r="C508" s="5" t="s">
        <v>843</v>
      </c>
      <c r="D508" s="5" t="s">
        <v>127</v>
      </c>
      <c r="E508" s="5" t="s">
        <v>124</v>
      </c>
      <c r="F508" s="5" t="s">
        <v>45</v>
      </c>
      <c r="G508" s="5"/>
      <c r="H508" s="5" t="s">
        <v>3716</v>
      </c>
      <c r="I508" s="5">
        <v>1003799</v>
      </c>
      <c r="J508" s="5" t="s">
        <v>3717</v>
      </c>
      <c r="K508" s="5">
        <v>20286</v>
      </c>
      <c r="L508" s="5">
        <v>30000</v>
      </c>
      <c r="M508" s="5" t="s">
        <v>3718</v>
      </c>
      <c r="N508" s="10" t="s">
        <v>127</v>
      </c>
      <c r="O508" s="5" t="s">
        <v>3692</v>
      </c>
      <c r="P508" s="10">
        <v>45597</v>
      </c>
      <c r="Q508" s="5" t="s">
        <v>848</v>
      </c>
      <c r="R508" s="5"/>
      <c r="S508" s="5"/>
      <c r="T508" s="11"/>
      <c r="U508" s="12"/>
      <c r="V508" s="5" t="s">
        <v>3719</v>
      </c>
      <c r="W508" s="5"/>
      <c r="X508" s="10">
        <v>45572</v>
      </c>
      <c r="Y508" s="5">
        <f t="shared" si="20"/>
        <v>26</v>
      </c>
      <c r="Z508" s="10">
        <v>45600</v>
      </c>
      <c r="AA508" s="5">
        <f t="shared" si="21"/>
        <v>4</v>
      </c>
      <c r="AB508" s="5" t="s">
        <v>3720</v>
      </c>
      <c r="AC508" s="13">
        <v>6843.6</v>
      </c>
      <c r="AD508" s="10">
        <v>45616</v>
      </c>
      <c r="AE508" s="12">
        <f t="shared" si="33"/>
        <v>17</v>
      </c>
      <c r="AF508" s="12"/>
      <c r="AG508" s="14">
        <v>4500534205</v>
      </c>
      <c r="AH508" s="5" t="s">
        <v>833</v>
      </c>
      <c r="AI508" s="10">
        <v>45637</v>
      </c>
      <c r="AJ508" s="10">
        <v>45639</v>
      </c>
      <c r="AK508" s="10" t="str">
        <f t="shared" si="24"/>
        <v>DEMORA</v>
      </c>
      <c r="AL508" s="15">
        <f t="shared" si="25"/>
        <v>24</v>
      </c>
      <c r="AM508" s="5" t="s">
        <v>3721</v>
      </c>
      <c r="AN508" s="5" t="s">
        <v>3722</v>
      </c>
      <c r="AO508" s="5" t="s">
        <v>3723</v>
      </c>
      <c r="AP508" s="10">
        <v>45639</v>
      </c>
      <c r="AQ508" s="5">
        <f t="shared" ca="1" si="32"/>
        <v>68</v>
      </c>
      <c r="AR508" s="5" t="s">
        <v>143</v>
      </c>
      <c r="AS508" s="5">
        <f t="shared" ca="1" si="31"/>
        <v>474</v>
      </c>
      <c r="AT508" s="5" t="s">
        <v>20</v>
      </c>
      <c r="AU508" s="5" t="s">
        <v>3724</v>
      </c>
      <c r="AV508" s="5" t="s">
        <v>3725</v>
      </c>
      <c r="AW508" s="5" t="s">
        <v>1648</v>
      </c>
      <c r="AX508" s="5" t="s">
        <v>3726</v>
      </c>
      <c r="AY508" s="5"/>
      <c r="AZ508" s="5"/>
      <c r="BA508" s="5"/>
      <c r="BB508" s="5"/>
      <c r="BC508" s="138"/>
    </row>
    <row r="509" spans="1:55" ht="15.75" customHeight="1" x14ac:dyDescent="0.3">
      <c r="A509" s="137">
        <v>295324</v>
      </c>
      <c r="B509" s="5" t="s">
        <v>59</v>
      </c>
      <c r="C509" s="5" t="s">
        <v>6</v>
      </c>
      <c r="D509" s="5" t="s">
        <v>123</v>
      </c>
      <c r="E509" s="5" t="s">
        <v>124</v>
      </c>
      <c r="F509" s="5">
        <v>24</v>
      </c>
      <c r="G509" s="5" t="s">
        <v>210</v>
      </c>
      <c r="H509" s="5" t="s">
        <v>3727</v>
      </c>
      <c r="I509" s="5">
        <v>4892406</v>
      </c>
      <c r="J509" s="5" t="s">
        <v>3728</v>
      </c>
      <c r="K509" s="5">
        <v>6947</v>
      </c>
      <c r="L509" s="5">
        <v>13000</v>
      </c>
      <c r="M509" s="5" t="s">
        <v>3729</v>
      </c>
      <c r="N509" s="10" t="s">
        <v>127</v>
      </c>
      <c r="O509" s="5" t="s">
        <v>3692</v>
      </c>
      <c r="P509" s="10">
        <v>45586</v>
      </c>
      <c r="Q509" s="5" t="s">
        <v>2502</v>
      </c>
      <c r="R509" s="5"/>
      <c r="S509" s="5"/>
      <c r="T509" s="11"/>
      <c r="U509" s="12"/>
      <c r="V509" s="5" t="s">
        <v>3730</v>
      </c>
      <c r="W509" s="5"/>
      <c r="X509" s="10">
        <v>45572</v>
      </c>
      <c r="Y509" s="5">
        <f t="shared" si="20"/>
        <v>15</v>
      </c>
      <c r="Z509" s="10">
        <v>45589</v>
      </c>
      <c r="AA509" s="5">
        <f t="shared" si="21"/>
        <v>4</v>
      </c>
      <c r="AB509" s="5" t="s">
        <v>3731</v>
      </c>
      <c r="AC509" s="13">
        <v>4942.53</v>
      </c>
      <c r="AD509" s="10">
        <v>45604</v>
      </c>
      <c r="AE509" s="12">
        <f t="shared" si="33"/>
        <v>16</v>
      </c>
      <c r="AF509" s="12"/>
      <c r="AG509" s="14">
        <v>4500534231</v>
      </c>
      <c r="AH509" s="5" t="s">
        <v>833</v>
      </c>
      <c r="AI509" s="10">
        <v>45631</v>
      </c>
      <c r="AJ509" s="10">
        <v>45639</v>
      </c>
      <c r="AK509" s="10" t="str">
        <f t="shared" si="24"/>
        <v>DEMORA</v>
      </c>
      <c r="AL509" s="15">
        <f t="shared" si="25"/>
        <v>36</v>
      </c>
      <c r="AM509" s="5" t="s">
        <v>3732</v>
      </c>
      <c r="AN509" s="5" t="s">
        <v>3623</v>
      </c>
      <c r="AO509" s="5" t="s">
        <v>3733</v>
      </c>
      <c r="AP509" s="10">
        <v>45639</v>
      </c>
      <c r="AQ509" s="5">
        <f t="shared" ca="1" si="32"/>
        <v>68</v>
      </c>
      <c r="AR509" s="31" t="s">
        <v>143</v>
      </c>
      <c r="AS509" s="31">
        <f t="shared" ca="1" si="31"/>
        <v>474</v>
      </c>
      <c r="AT509" s="5" t="s">
        <v>20</v>
      </c>
      <c r="AU509" s="5" t="s">
        <v>3073</v>
      </c>
      <c r="AV509" s="5" t="s">
        <v>1718</v>
      </c>
      <c r="AW509" s="5" t="s">
        <v>1648</v>
      </c>
      <c r="AX509" s="5" t="s">
        <v>1648</v>
      </c>
      <c r="AY509" s="5"/>
      <c r="AZ509" s="5"/>
      <c r="BA509" s="5"/>
      <c r="BB509" s="5"/>
      <c r="BC509" s="138"/>
    </row>
    <row r="510" spans="1:55" ht="15.75" customHeight="1" x14ac:dyDescent="0.3">
      <c r="A510" s="137">
        <v>295424</v>
      </c>
      <c r="B510" s="5" t="s">
        <v>59</v>
      </c>
      <c r="C510" s="5" t="s">
        <v>220</v>
      </c>
      <c r="D510" s="5" t="s">
        <v>127</v>
      </c>
      <c r="E510" s="5" t="s">
        <v>124</v>
      </c>
      <c r="F510" s="5" t="s">
        <v>48</v>
      </c>
      <c r="G510" s="5" t="s">
        <v>246</v>
      </c>
      <c r="H510" s="5" t="s">
        <v>2059</v>
      </c>
      <c r="I510" s="5">
        <v>1018614</v>
      </c>
      <c r="J510" s="5" t="s">
        <v>3734</v>
      </c>
      <c r="K510" s="5">
        <v>9614</v>
      </c>
      <c r="L510" s="5">
        <v>18000</v>
      </c>
      <c r="M510" s="5" t="s">
        <v>3735</v>
      </c>
      <c r="N510" s="10" t="s">
        <v>127</v>
      </c>
      <c r="O510" s="5" t="s">
        <v>3692</v>
      </c>
      <c r="P510" s="10">
        <v>45580</v>
      </c>
      <c r="Q510" s="5" t="s">
        <v>137</v>
      </c>
      <c r="R510" s="5"/>
      <c r="S510" s="5"/>
      <c r="T510" s="11"/>
      <c r="U510" s="12"/>
      <c r="V510" s="5" t="s">
        <v>3736</v>
      </c>
      <c r="W510" s="5"/>
      <c r="X510" s="10">
        <v>45572</v>
      </c>
      <c r="Y510" s="5">
        <f t="shared" si="20"/>
        <v>9</v>
      </c>
      <c r="Z510" s="10">
        <v>45587</v>
      </c>
      <c r="AA510" s="5">
        <f t="shared" si="21"/>
        <v>8</v>
      </c>
      <c r="AB510" s="5" t="s">
        <v>3737</v>
      </c>
      <c r="AC510" s="13">
        <v>3729.76</v>
      </c>
      <c r="AD510" s="10">
        <v>45604</v>
      </c>
      <c r="AE510" s="12">
        <f t="shared" si="33"/>
        <v>18</v>
      </c>
      <c r="AF510" s="12"/>
      <c r="AG510" s="14">
        <v>4500534211</v>
      </c>
      <c r="AH510" s="14" t="s">
        <v>833</v>
      </c>
      <c r="AI510" s="10">
        <v>45611</v>
      </c>
      <c r="AJ510" s="10">
        <v>45614</v>
      </c>
      <c r="AK510" s="10" t="str">
        <f t="shared" si="24"/>
        <v>DEMORA</v>
      </c>
      <c r="AL510" s="15">
        <f t="shared" si="25"/>
        <v>11</v>
      </c>
      <c r="AM510" s="5" t="s">
        <v>3738</v>
      </c>
      <c r="AN510" s="5" t="s">
        <v>3739</v>
      </c>
      <c r="AO510" s="5" t="s">
        <v>3740</v>
      </c>
      <c r="AP510" s="10">
        <v>45617</v>
      </c>
      <c r="AQ510" s="5">
        <f t="shared" ca="1" si="32"/>
        <v>43</v>
      </c>
      <c r="AR510" s="31" t="s">
        <v>143</v>
      </c>
      <c r="AS510" s="31">
        <f t="shared" ca="1" si="31"/>
        <v>474</v>
      </c>
      <c r="AT510" s="5" t="s">
        <v>19</v>
      </c>
      <c r="AU510" s="5" t="s">
        <v>1769</v>
      </c>
      <c r="AV510" s="5" t="s">
        <v>3741</v>
      </c>
      <c r="AW510" s="5" t="s">
        <v>1648</v>
      </c>
      <c r="AX510" s="5" t="s">
        <v>1648</v>
      </c>
      <c r="AY510" s="5"/>
      <c r="AZ510" s="5"/>
      <c r="BA510" s="5"/>
      <c r="BB510" s="5"/>
      <c r="BC510" s="138"/>
    </row>
    <row r="511" spans="1:55" ht="15.75" customHeight="1" x14ac:dyDescent="0.3">
      <c r="A511" s="137">
        <v>295524</v>
      </c>
      <c r="B511" s="5" t="s">
        <v>59</v>
      </c>
      <c r="C511" s="5" t="s">
        <v>134</v>
      </c>
      <c r="D511" s="5" t="s">
        <v>127</v>
      </c>
      <c r="E511" s="5" t="s">
        <v>124</v>
      </c>
      <c r="F511" s="5" t="s">
        <v>37</v>
      </c>
      <c r="G511" s="5"/>
      <c r="H511" s="5" t="s">
        <v>3742</v>
      </c>
      <c r="I511" s="5">
        <v>3751722</v>
      </c>
      <c r="J511" s="5" t="s">
        <v>3743</v>
      </c>
      <c r="K511" s="5">
        <v>11945</v>
      </c>
      <c r="L511" s="5">
        <v>15000</v>
      </c>
      <c r="M511" s="5" t="s">
        <v>3744</v>
      </c>
      <c r="N511" s="10" t="s">
        <v>127</v>
      </c>
      <c r="O511" s="5" t="s">
        <v>3692</v>
      </c>
      <c r="P511" s="10">
        <v>45580</v>
      </c>
      <c r="Q511" s="5" t="s">
        <v>137</v>
      </c>
      <c r="R511" s="5"/>
      <c r="S511" s="5"/>
      <c r="T511" s="11"/>
      <c r="U511" s="12"/>
      <c r="V511" s="5" t="s">
        <v>3745</v>
      </c>
      <c r="W511" s="5"/>
      <c r="X511" s="10">
        <v>45572</v>
      </c>
      <c r="Y511" s="5">
        <f t="shared" si="20"/>
        <v>9</v>
      </c>
      <c r="Z511" s="10">
        <v>45582</v>
      </c>
      <c r="AA511" s="5">
        <f t="shared" si="21"/>
        <v>3</v>
      </c>
      <c r="AB511" s="5" t="s">
        <v>3746</v>
      </c>
      <c r="AC511" s="13">
        <v>6139.35</v>
      </c>
      <c r="AD511" s="10">
        <v>45604</v>
      </c>
      <c r="AE511" s="12">
        <f t="shared" si="33"/>
        <v>23</v>
      </c>
      <c r="AF511" s="12"/>
      <c r="AG511" s="14">
        <v>4500534221</v>
      </c>
      <c r="AH511" s="14" t="s">
        <v>833</v>
      </c>
      <c r="AI511" s="10">
        <v>45611</v>
      </c>
      <c r="AJ511" s="10">
        <v>45614</v>
      </c>
      <c r="AK511" s="10" t="str">
        <f t="shared" si="24"/>
        <v>DEMORA</v>
      </c>
      <c r="AL511" s="15">
        <f t="shared" si="25"/>
        <v>11</v>
      </c>
      <c r="AM511" s="5" t="s">
        <v>3747</v>
      </c>
      <c r="AN511" s="5" t="s">
        <v>3748</v>
      </c>
      <c r="AO511" s="5" t="s">
        <v>3749</v>
      </c>
      <c r="AP511" s="10">
        <v>45617</v>
      </c>
      <c r="AQ511" s="5">
        <f t="shared" ca="1" si="32"/>
        <v>43</v>
      </c>
      <c r="AR511" s="31" t="s">
        <v>143</v>
      </c>
      <c r="AS511" s="31">
        <f t="shared" ca="1" si="31"/>
        <v>474</v>
      </c>
      <c r="AT511" s="5" t="s">
        <v>19</v>
      </c>
      <c r="AU511" s="5" t="s">
        <v>2565</v>
      </c>
      <c r="AV511" s="5" t="s">
        <v>2391</v>
      </c>
      <c r="AW511" s="5" t="s">
        <v>1648</v>
      </c>
      <c r="AX511" s="5" t="s">
        <v>1648</v>
      </c>
      <c r="AY511" s="5"/>
      <c r="AZ511" s="5"/>
      <c r="BA511" s="5"/>
      <c r="BB511" s="5"/>
      <c r="BC511" s="138"/>
    </row>
    <row r="512" spans="1:55" ht="15.75" customHeight="1" x14ac:dyDescent="0.3">
      <c r="A512" s="137">
        <v>295624</v>
      </c>
      <c r="B512" s="120" t="s">
        <v>59</v>
      </c>
      <c r="C512" s="5" t="s">
        <v>480</v>
      </c>
      <c r="D512" s="5" t="s">
        <v>127</v>
      </c>
      <c r="E512" s="5" t="s">
        <v>51</v>
      </c>
      <c r="F512" s="5">
        <v>1324</v>
      </c>
      <c r="G512" s="5" t="s">
        <v>246</v>
      </c>
      <c r="H512" s="5">
        <v>1324</v>
      </c>
      <c r="I512" s="5"/>
      <c r="J512" s="5"/>
      <c r="K512" s="5"/>
      <c r="L512" s="5"/>
      <c r="M512" s="5" t="s">
        <v>3750</v>
      </c>
      <c r="N512" s="10" t="s">
        <v>127</v>
      </c>
      <c r="O512" s="5" t="s">
        <v>3692</v>
      </c>
      <c r="P512" s="10">
        <v>45579</v>
      </c>
      <c r="Q512" s="10" t="s">
        <v>137</v>
      </c>
      <c r="R512" s="10"/>
      <c r="S512" s="10"/>
      <c r="T512" s="11"/>
      <c r="U512" s="12"/>
      <c r="V512" s="5" t="s">
        <v>3751</v>
      </c>
      <c r="W512" s="5"/>
      <c r="X512" s="10">
        <v>45572</v>
      </c>
      <c r="Y512" s="5">
        <f t="shared" si="20"/>
        <v>8</v>
      </c>
      <c r="Z512" s="10">
        <v>45579</v>
      </c>
      <c r="AA512" s="5">
        <f t="shared" si="21"/>
        <v>1</v>
      </c>
      <c r="AB512" s="5" t="s">
        <v>3752</v>
      </c>
      <c r="AC512" s="13">
        <v>1454.5</v>
      </c>
      <c r="AD512" s="10">
        <v>45909</v>
      </c>
      <c r="AE512" s="12">
        <f t="shared" si="33"/>
        <v>331</v>
      </c>
      <c r="AF512" s="12"/>
      <c r="AG512" s="44" t="s">
        <v>3753</v>
      </c>
      <c r="AH512" s="5"/>
      <c r="AI512" s="10">
        <v>45591</v>
      </c>
      <c r="AJ512" s="10">
        <v>45591</v>
      </c>
      <c r="AK512" s="10" t="str">
        <f t="shared" si="24"/>
        <v>EN TIEMPO</v>
      </c>
      <c r="AL512" s="5">
        <f t="shared" si="25"/>
        <v>-317</v>
      </c>
      <c r="AM512" s="5" t="s">
        <v>3754</v>
      </c>
      <c r="AN512" s="5" t="s">
        <v>3755</v>
      </c>
      <c r="AO512" s="5" t="s">
        <v>3756</v>
      </c>
      <c r="AP512" s="10"/>
      <c r="AQ512" s="5">
        <f t="shared" ca="1" si="32"/>
        <v>20</v>
      </c>
      <c r="AR512" s="5" t="s">
        <v>3258</v>
      </c>
      <c r="AS512" s="5">
        <f t="shared" ca="1" si="31"/>
        <v>474</v>
      </c>
      <c r="AT512" s="5" t="s">
        <v>19</v>
      </c>
      <c r="AU512" s="5" t="s">
        <v>67</v>
      </c>
      <c r="AV512" s="5" t="s">
        <v>2153</v>
      </c>
      <c r="AW512" s="5" t="s">
        <v>1648</v>
      </c>
      <c r="AX512" s="5" t="s">
        <v>1648</v>
      </c>
      <c r="AY512" s="5"/>
      <c r="AZ512" s="5"/>
      <c r="BA512" s="5"/>
      <c r="BB512" s="5"/>
      <c r="BC512" s="138"/>
    </row>
    <row r="513" spans="1:55" ht="15.75" customHeight="1" x14ac:dyDescent="0.3">
      <c r="A513" s="137">
        <v>295724</v>
      </c>
      <c r="B513" s="120" t="s">
        <v>59</v>
      </c>
      <c r="C513" s="5" t="s">
        <v>480</v>
      </c>
      <c r="D513" s="5" t="s">
        <v>127</v>
      </c>
      <c r="E513" s="5" t="s">
        <v>51</v>
      </c>
      <c r="F513" s="5">
        <v>1324</v>
      </c>
      <c r="G513" s="5" t="s">
        <v>210</v>
      </c>
      <c r="H513" s="5">
        <v>1324</v>
      </c>
      <c r="I513" s="5"/>
      <c r="J513" s="5"/>
      <c r="K513" s="5"/>
      <c r="L513" s="5"/>
      <c r="M513" s="5" t="s">
        <v>3750</v>
      </c>
      <c r="N513" s="10" t="s">
        <v>127</v>
      </c>
      <c r="O513" s="5" t="s">
        <v>3692</v>
      </c>
      <c r="P513" s="10">
        <v>45579</v>
      </c>
      <c r="Q513" s="10" t="s">
        <v>137</v>
      </c>
      <c r="R513" s="10"/>
      <c r="S513" s="10"/>
      <c r="T513" s="11"/>
      <c r="U513" s="12"/>
      <c r="V513" s="5" t="s">
        <v>3757</v>
      </c>
      <c r="W513" s="5"/>
      <c r="X513" s="10">
        <v>45572</v>
      </c>
      <c r="Y513" s="5">
        <f t="shared" si="20"/>
        <v>8</v>
      </c>
      <c r="Z513" s="10">
        <v>45579</v>
      </c>
      <c r="AA513" s="5">
        <f t="shared" si="21"/>
        <v>1</v>
      </c>
      <c r="AB513" s="5" t="s">
        <v>3758</v>
      </c>
      <c r="AC513" s="13">
        <v>1454.5</v>
      </c>
      <c r="AD513" s="10">
        <v>45909</v>
      </c>
      <c r="AE513" s="12">
        <f t="shared" si="33"/>
        <v>331</v>
      </c>
      <c r="AF513" s="12"/>
      <c r="AG513" s="44" t="s">
        <v>3753</v>
      </c>
      <c r="AH513" s="5"/>
      <c r="AI513" s="10">
        <v>45591</v>
      </c>
      <c r="AJ513" s="10">
        <v>45591</v>
      </c>
      <c r="AK513" s="10" t="str">
        <f t="shared" si="24"/>
        <v>EN TIEMPO</v>
      </c>
      <c r="AL513" s="5">
        <f t="shared" si="25"/>
        <v>-317</v>
      </c>
      <c r="AM513" s="5" t="s">
        <v>3759</v>
      </c>
      <c r="AN513" s="5" t="s">
        <v>3755</v>
      </c>
      <c r="AO513" s="5" t="s">
        <v>3756</v>
      </c>
      <c r="AP513" s="10"/>
      <c r="AQ513" s="5">
        <f t="shared" ca="1" si="32"/>
        <v>20</v>
      </c>
      <c r="AR513" s="5" t="s">
        <v>3258</v>
      </c>
      <c r="AS513" s="5">
        <f t="shared" ca="1" si="31"/>
        <v>474</v>
      </c>
      <c r="AT513" s="5" t="s">
        <v>19</v>
      </c>
      <c r="AU513" s="5" t="s">
        <v>67</v>
      </c>
      <c r="AV513" s="5" t="s">
        <v>2153</v>
      </c>
      <c r="AW513" s="5" t="s">
        <v>1648</v>
      </c>
      <c r="AX513" s="5" t="s">
        <v>1648</v>
      </c>
      <c r="AY513" s="5"/>
      <c r="AZ513" s="5"/>
      <c r="BA513" s="5"/>
      <c r="BB513" s="5"/>
      <c r="BC513" s="138"/>
    </row>
    <row r="514" spans="1:55" ht="15.75" customHeight="1" x14ac:dyDescent="0.3">
      <c r="A514" s="137">
        <v>295824</v>
      </c>
      <c r="B514" s="120" t="s">
        <v>59</v>
      </c>
      <c r="C514" s="5" t="s">
        <v>3760</v>
      </c>
      <c r="D514" s="5" t="s">
        <v>127</v>
      </c>
      <c r="E514" s="5" t="s">
        <v>51</v>
      </c>
      <c r="F514" s="5">
        <v>1324</v>
      </c>
      <c r="G514" s="5" t="s">
        <v>246</v>
      </c>
      <c r="H514" s="5">
        <v>1324</v>
      </c>
      <c r="I514" s="5"/>
      <c r="J514" s="5"/>
      <c r="K514" s="5"/>
      <c r="L514" s="5"/>
      <c r="M514" s="5" t="s">
        <v>3750</v>
      </c>
      <c r="N514" s="10" t="s">
        <v>127</v>
      </c>
      <c r="O514" s="5" t="s">
        <v>3692</v>
      </c>
      <c r="P514" s="10">
        <v>45579</v>
      </c>
      <c r="Q514" s="10" t="s">
        <v>137</v>
      </c>
      <c r="R514" s="10"/>
      <c r="S514" s="10"/>
      <c r="T514" s="11"/>
      <c r="U514" s="12"/>
      <c r="V514" s="5" t="s">
        <v>3761</v>
      </c>
      <c r="W514" s="5"/>
      <c r="X514" s="10">
        <v>45572</v>
      </c>
      <c r="Y514" s="5">
        <f t="shared" ref="Y514:Y556" si="34">IF(P514="","POR EVALUAR",P514-X514+1)</f>
        <v>8</v>
      </c>
      <c r="Z514" s="10">
        <v>45579</v>
      </c>
      <c r="AA514" s="5">
        <f t="shared" ref="AA514:AA627" si="35">IF(Z514="","POR COTIZAR",Z514-P514+1)</f>
        <v>1</v>
      </c>
      <c r="AB514" s="5" t="s">
        <v>3762</v>
      </c>
      <c r="AC514" s="13">
        <v>609</v>
      </c>
      <c r="AD514" s="10">
        <v>45909</v>
      </c>
      <c r="AE514" s="12">
        <f t="shared" si="33"/>
        <v>331</v>
      </c>
      <c r="AF514" s="12"/>
      <c r="AG514" s="44" t="s">
        <v>3753</v>
      </c>
      <c r="AH514" s="5"/>
      <c r="AI514" s="10">
        <v>45591</v>
      </c>
      <c r="AJ514" s="10">
        <v>45591</v>
      </c>
      <c r="AK514" s="10" t="str">
        <f t="shared" si="24"/>
        <v>EN TIEMPO</v>
      </c>
      <c r="AL514" s="5">
        <f t="shared" si="25"/>
        <v>-317</v>
      </c>
      <c r="AM514" s="5" t="s">
        <v>3763</v>
      </c>
      <c r="AN514" s="5" t="s">
        <v>3755</v>
      </c>
      <c r="AO514" s="5" t="s">
        <v>3756</v>
      </c>
      <c r="AP514" s="10"/>
      <c r="AQ514" s="5">
        <f t="shared" ca="1" si="32"/>
        <v>20</v>
      </c>
      <c r="AR514" s="5" t="s">
        <v>3258</v>
      </c>
      <c r="AS514" s="5">
        <f t="shared" ca="1" si="31"/>
        <v>474</v>
      </c>
      <c r="AT514" s="5" t="s">
        <v>19</v>
      </c>
      <c r="AU514" s="5" t="s">
        <v>67</v>
      </c>
      <c r="AV514" s="5" t="s">
        <v>2153</v>
      </c>
      <c r="AW514" s="5" t="s">
        <v>1648</v>
      </c>
      <c r="AX514" s="5" t="s">
        <v>1648</v>
      </c>
      <c r="AY514" s="5"/>
      <c r="AZ514" s="5"/>
      <c r="BA514" s="5"/>
      <c r="BB514" s="5"/>
      <c r="BC514" s="138"/>
    </row>
    <row r="515" spans="1:55" ht="15.75" customHeight="1" x14ac:dyDescent="0.3">
      <c r="A515" s="137">
        <v>295924</v>
      </c>
      <c r="B515" s="120" t="s">
        <v>59</v>
      </c>
      <c r="C515" s="5" t="s">
        <v>3760</v>
      </c>
      <c r="D515" s="5" t="s">
        <v>127</v>
      </c>
      <c r="E515" s="5" t="s">
        <v>51</v>
      </c>
      <c r="F515" s="5">
        <v>1324</v>
      </c>
      <c r="G515" s="5" t="s">
        <v>210</v>
      </c>
      <c r="H515" s="5">
        <v>1324</v>
      </c>
      <c r="I515" s="5"/>
      <c r="J515" s="5"/>
      <c r="K515" s="5"/>
      <c r="L515" s="5"/>
      <c r="M515" s="5" t="s">
        <v>3750</v>
      </c>
      <c r="N515" s="10" t="s">
        <v>127</v>
      </c>
      <c r="O515" s="5" t="s">
        <v>3692</v>
      </c>
      <c r="P515" s="10">
        <v>45579</v>
      </c>
      <c r="Q515" s="10" t="s">
        <v>137</v>
      </c>
      <c r="R515" s="10"/>
      <c r="S515" s="10"/>
      <c r="T515" s="11"/>
      <c r="U515" s="12"/>
      <c r="V515" s="5" t="s">
        <v>3764</v>
      </c>
      <c r="W515" s="5"/>
      <c r="X515" s="10">
        <v>45572</v>
      </c>
      <c r="Y515" s="5">
        <f t="shared" si="34"/>
        <v>8</v>
      </c>
      <c r="Z515" s="10">
        <v>45579</v>
      </c>
      <c r="AA515" s="5">
        <f t="shared" si="35"/>
        <v>1</v>
      </c>
      <c r="AB515" s="5" t="s">
        <v>3765</v>
      </c>
      <c r="AC515" s="13">
        <v>609</v>
      </c>
      <c r="AD515" s="10">
        <v>45909</v>
      </c>
      <c r="AE515" s="12">
        <f t="shared" si="33"/>
        <v>331</v>
      </c>
      <c r="AF515" s="12"/>
      <c r="AG515" s="44" t="s">
        <v>3753</v>
      </c>
      <c r="AH515" s="5"/>
      <c r="AI515" s="10">
        <v>45591</v>
      </c>
      <c r="AJ515" s="10">
        <v>45591</v>
      </c>
      <c r="AK515" s="10" t="str">
        <f t="shared" si="24"/>
        <v>EN TIEMPO</v>
      </c>
      <c r="AL515" s="5">
        <f t="shared" si="25"/>
        <v>-317</v>
      </c>
      <c r="AM515" s="5" t="s">
        <v>3766</v>
      </c>
      <c r="AN515" s="5" t="s">
        <v>3755</v>
      </c>
      <c r="AO515" s="5" t="s">
        <v>3756</v>
      </c>
      <c r="AP515" s="10"/>
      <c r="AQ515" s="5">
        <f t="shared" ca="1" si="32"/>
        <v>20</v>
      </c>
      <c r="AR515" s="5" t="s">
        <v>3258</v>
      </c>
      <c r="AS515" s="5">
        <f t="shared" ca="1" si="31"/>
        <v>474</v>
      </c>
      <c r="AT515" s="5" t="s">
        <v>19</v>
      </c>
      <c r="AU515" s="5" t="s">
        <v>67</v>
      </c>
      <c r="AV515" s="5" t="s">
        <v>2153</v>
      </c>
      <c r="AW515" s="5" t="s">
        <v>1648</v>
      </c>
      <c r="AX515" s="5" t="s">
        <v>1648</v>
      </c>
      <c r="AY515" s="5"/>
      <c r="AZ515" s="5"/>
      <c r="BA515" s="5"/>
      <c r="BB515" s="5"/>
      <c r="BC515" s="138"/>
    </row>
    <row r="516" spans="1:55" ht="15.75" customHeight="1" x14ac:dyDescent="0.3">
      <c r="A516" s="137">
        <v>296024</v>
      </c>
      <c r="B516" s="5" t="s">
        <v>59</v>
      </c>
      <c r="C516" s="5" t="s">
        <v>6</v>
      </c>
      <c r="D516" s="5" t="s">
        <v>123</v>
      </c>
      <c r="E516" s="5" t="s">
        <v>124</v>
      </c>
      <c r="F516" s="5" t="s">
        <v>40</v>
      </c>
      <c r="G516" s="5" t="s">
        <v>210</v>
      </c>
      <c r="H516" s="5" t="s">
        <v>3285</v>
      </c>
      <c r="I516" s="5">
        <v>2885537</v>
      </c>
      <c r="J516" s="5" t="s">
        <v>3767</v>
      </c>
      <c r="K516" s="5">
        <v>21806</v>
      </c>
      <c r="L516" s="5">
        <v>18000</v>
      </c>
      <c r="M516" s="5" t="s">
        <v>3768</v>
      </c>
      <c r="N516" s="10" t="s">
        <v>127</v>
      </c>
      <c r="O516" s="5" t="s">
        <v>3692</v>
      </c>
      <c r="P516" s="10">
        <v>45586</v>
      </c>
      <c r="Q516" s="10" t="s">
        <v>2502</v>
      </c>
      <c r="R516" s="10"/>
      <c r="S516" s="10"/>
      <c r="T516" s="11"/>
      <c r="U516" s="12"/>
      <c r="V516" s="5" t="s">
        <v>3769</v>
      </c>
      <c r="W516" s="5"/>
      <c r="X516" s="10">
        <v>45572</v>
      </c>
      <c r="Y516" s="5">
        <f t="shared" si="34"/>
        <v>15</v>
      </c>
      <c r="Z516" s="10">
        <v>45589</v>
      </c>
      <c r="AA516" s="5">
        <f t="shared" si="35"/>
        <v>4</v>
      </c>
      <c r="AB516" s="5" t="s">
        <v>3770</v>
      </c>
      <c r="AC516" s="13">
        <v>11438.47</v>
      </c>
      <c r="AD516" s="10">
        <v>45604</v>
      </c>
      <c r="AE516" s="12">
        <f t="shared" si="33"/>
        <v>16</v>
      </c>
      <c r="AF516" s="12"/>
      <c r="AG516" s="14">
        <v>4500534334</v>
      </c>
      <c r="AH516" s="14" t="s">
        <v>833</v>
      </c>
      <c r="AI516" s="10">
        <v>45611</v>
      </c>
      <c r="AJ516" s="10">
        <v>45612</v>
      </c>
      <c r="AK516" s="10" t="str">
        <f t="shared" si="24"/>
        <v>DEMORA</v>
      </c>
      <c r="AL516" s="15">
        <f t="shared" si="25"/>
        <v>9</v>
      </c>
      <c r="AM516" s="5" t="s">
        <v>3771</v>
      </c>
      <c r="AN516" s="5" t="s">
        <v>3772</v>
      </c>
      <c r="AO516" s="5" t="s">
        <v>3773</v>
      </c>
      <c r="AP516" s="10">
        <v>45617</v>
      </c>
      <c r="AQ516" s="5">
        <f t="shared" ca="1" si="32"/>
        <v>41</v>
      </c>
      <c r="AR516" s="31" t="s">
        <v>143</v>
      </c>
      <c r="AS516" s="31">
        <f t="shared" ref="AS516:AS579" ca="1" si="36">IF(AF516="",TODAY()-X516+1,AF516-X516+1)</f>
        <v>474</v>
      </c>
      <c r="AT516" s="5" t="s">
        <v>19</v>
      </c>
      <c r="AU516" s="5" t="s">
        <v>2565</v>
      </c>
      <c r="AV516" s="5" t="s">
        <v>2391</v>
      </c>
      <c r="AW516" s="5" t="s">
        <v>1648</v>
      </c>
      <c r="AX516" s="5" t="s">
        <v>1648</v>
      </c>
      <c r="AY516" s="5"/>
      <c r="AZ516" s="5"/>
      <c r="BA516" s="5"/>
      <c r="BB516" s="5"/>
      <c r="BC516" s="138"/>
    </row>
    <row r="517" spans="1:55" ht="15.75" customHeight="1" x14ac:dyDescent="0.3">
      <c r="A517" s="16">
        <v>296124</v>
      </c>
      <c r="B517" s="17" t="s">
        <v>60</v>
      </c>
      <c r="C517" s="17" t="s">
        <v>8</v>
      </c>
      <c r="D517" s="17" t="s">
        <v>123</v>
      </c>
      <c r="E517" s="17" t="s">
        <v>189</v>
      </c>
      <c r="F517" s="17" t="s">
        <v>1</v>
      </c>
      <c r="G517" s="17"/>
      <c r="H517" s="17"/>
      <c r="I517" s="5" t="s">
        <v>212</v>
      </c>
      <c r="J517" s="5" t="s">
        <v>3774</v>
      </c>
      <c r="K517" s="5"/>
      <c r="L517" s="5"/>
      <c r="M517" s="5">
        <v>101206405</v>
      </c>
      <c r="N517" s="10" t="s">
        <v>127</v>
      </c>
      <c r="O517" s="5" t="s">
        <v>3775</v>
      </c>
      <c r="P517" s="10">
        <v>45580</v>
      </c>
      <c r="Q517" s="10" t="s">
        <v>137</v>
      </c>
      <c r="R517" s="10"/>
      <c r="S517" s="10"/>
      <c r="T517" s="11"/>
      <c r="U517" s="12"/>
      <c r="V517" s="5" t="s">
        <v>3776</v>
      </c>
      <c r="W517" s="5"/>
      <c r="X517" s="10">
        <v>45575</v>
      </c>
      <c r="Y517" s="5">
        <f t="shared" si="34"/>
        <v>6</v>
      </c>
      <c r="Z517" s="10">
        <v>45580</v>
      </c>
      <c r="AA517" s="5">
        <f t="shared" si="35"/>
        <v>1</v>
      </c>
      <c r="AB517" s="5" t="s">
        <v>3777</v>
      </c>
      <c r="AC517" s="13">
        <v>18647.23</v>
      </c>
      <c r="AD517" s="10">
        <v>45580</v>
      </c>
      <c r="AE517" s="12">
        <f t="shared" si="33"/>
        <v>1</v>
      </c>
      <c r="AF517" s="12"/>
      <c r="AG517" s="14">
        <v>4400592049</v>
      </c>
      <c r="AH517" s="17" t="s">
        <v>833</v>
      </c>
      <c r="AI517" s="10">
        <v>45618</v>
      </c>
      <c r="AJ517" s="10">
        <v>45621</v>
      </c>
      <c r="AK517" s="10" t="str">
        <f t="shared" si="24"/>
        <v>DEMORA</v>
      </c>
      <c r="AL517" s="15">
        <f t="shared" si="25"/>
        <v>42</v>
      </c>
      <c r="AM517" s="5" t="s">
        <v>3778</v>
      </c>
      <c r="AN517" s="5" t="s">
        <v>3779</v>
      </c>
      <c r="AO517" s="5" t="s">
        <v>3780</v>
      </c>
      <c r="AP517" s="10">
        <v>45624</v>
      </c>
      <c r="AQ517" s="5">
        <f t="shared" ca="1" si="32"/>
        <v>47</v>
      </c>
      <c r="AR517" s="31" t="s">
        <v>143</v>
      </c>
      <c r="AS517" s="31">
        <f t="shared" ca="1" si="36"/>
        <v>471</v>
      </c>
      <c r="AT517" s="5" t="s">
        <v>19</v>
      </c>
      <c r="AU517" s="5" t="s">
        <v>2565</v>
      </c>
      <c r="AV517" s="5" t="s">
        <v>2391</v>
      </c>
      <c r="AW517" s="5" t="s">
        <v>1648</v>
      </c>
      <c r="AX517" s="5" t="s">
        <v>1648</v>
      </c>
      <c r="AY517" s="5"/>
      <c r="AZ517" s="5"/>
      <c r="BA517" s="5"/>
      <c r="BB517" s="5"/>
      <c r="BC517" s="138"/>
    </row>
    <row r="518" spans="1:55" ht="15.75" customHeight="1" x14ac:dyDescent="0.3">
      <c r="A518" s="137">
        <v>296224</v>
      </c>
      <c r="B518" s="5" t="s">
        <v>60</v>
      </c>
      <c r="C518" s="5" t="s">
        <v>273</v>
      </c>
      <c r="D518" s="5" t="s">
        <v>127</v>
      </c>
      <c r="E518" s="5" t="s">
        <v>51</v>
      </c>
      <c r="F518" s="5"/>
      <c r="G518" s="5" t="s">
        <v>246</v>
      </c>
      <c r="H518" s="5"/>
      <c r="I518" s="5">
        <v>744561135</v>
      </c>
      <c r="J518" s="5">
        <v>1383421</v>
      </c>
      <c r="K518" s="5"/>
      <c r="L518" s="120">
        <v>28000</v>
      </c>
      <c r="M518" s="5"/>
      <c r="N518" s="10" t="s">
        <v>127</v>
      </c>
      <c r="O518" s="5" t="s">
        <v>3781</v>
      </c>
      <c r="P518" s="10">
        <v>45580</v>
      </c>
      <c r="Q518" s="10" t="s">
        <v>2502</v>
      </c>
      <c r="R518" s="10"/>
      <c r="S518" s="10"/>
      <c r="T518" s="11"/>
      <c r="U518" s="12"/>
      <c r="V518" s="5" t="s">
        <v>3782</v>
      </c>
      <c r="W518" s="5"/>
      <c r="X518" s="10">
        <v>45575</v>
      </c>
      <c r="Y518" s="5">
        <f t="shared" si="34"/>
        <v>6</v>
      </c>
      <c r="Z518" s="10">
        <v>45580</v>
      </c>
      <c r="AA518" s="5">
        <f t="shared" si="35"/>
        <v>1</v>
      </c>
      <c r="AB518" s="5" t="s">
        <v>3783</v>
      </c>
      <c r="AC518" s="13"/>
      <c r="AD518" s="10"/>
      <c r="AE518" s="12" t="str">
        <f t="shared" si="33"/>
        <v/>
      </c>
      <c r="AF518" s="12"/>
      <c r="AG518" s="5"/>
      <c r="AH518" s="5"/>
      <c r="AI518" s="10"/>
      <c r="AJ518" s="10"/>
      <c r="AK518" s="10"/>
      <c r="AL518" s="5"/>
      <c r="AM518" s="5"/>
      <c r="AN518" s="5"/>
      <c r="AO518" s="5"/>
      <c r="AP518" s="10"/>
      <c r="AQ518" s="5">
        <f t="shared" ca="1" si="32"/>
        <v>471</v>
      </c>
      <c r="AR518" s="5" t="s">
        <v>129</v>
      </c>
      <c r="AS518" s="5">
        <f t="shared" ca="1" si="36"/>
        <v>471</v>
      </c>
      <c r="AT518" s="5"/>
      <c r="AU518" s="5"/>
      <c r="AV518" s="5"/>
      <c r="AW518" s="5"/>
      <c r="AX518" s="5"/>
      <c r="AY518" s="5"/>
      <c r="AZ518" s="5"/>
      <c r="BA518" s="5"/>
      <c r="BB518" s="5"/>
      <c r="BC518" s="138"/>
    </row>
    <row r="519" spans="1:55" ht="15.75" customHeight="1" x14ac:dyDescent="0.3">
      <c r="A519" s="137">
        <v>296324</v>
      </c>
      <c r="B519" s="5" t="s">
        <v>60</v>
      </c>
      <c r="C519" s="5" t="s">
        <v>273</v>
      </c>
      <c r="D519" s="5" t="s">
        <v>127</v>
      </c>
      <c r="E519" s="5" t="s">
        <v>51</v>
      </c>
      <c r="F519" s="5"/>
      <c r="G519" s="5" t="s">
        <v>210</v>
      </c>
      <c r="H519" s="5"/>
      <c r="I519" s="5">
        <v>744561135</v>
      </c>
      <c r="J519" s="5">
        <v>1383421</v>
      </c>
      <c r="K519" s="5"/>
      <c r="L519" s="120">
        <v>28000</v>
      </c>
      <c r="M519" s="5"/>
      <c r="N519" s="10" t="s">
        <v>127</v>
      </c>
      <c r="O519" s="5" t="s">
        <v>3781</v>
      </c>
      <c r="P519" s="10">
        <v>45580</v>
      </c>
      <c r="Q519" s="10" t="s">
        <v>2502</v>
      </c>
      <c r="R519" s="10"/>
      <c r="S519" s="10"/>
      <c r="T519" s="11"/>
      <c r="U519" s="12"/>
      <c r="V519" s="5" t="s">
        <v>3784</v>
      </c>
      <c r="W519" s="5"/>
      <c r="X519" s="10">
        <v>45575</v>
      </c>
      <c r="Y519" s="5">
        <f t="shared" si="34"/>
        <v>6</v>
      </c>
      <c r="Z519" s="10">
        <v>45580</v>
      </c>
      <c r="AA519" s="5">
        <f t="shared" si="35"/>
        <v>1</v>
      </c>
      <c r="AB519" s="5" t="s">
        <v>3785</v>
      </c>
      <c r="AC519" s="13"/>
      <c r="AD519" s="10"/>
      <c r="AE519" s="12" t="str">
        <f t="shared" si="33"/>
        <v/>
      </c>
      <c r="AF519" s="12"/>
      <c r="AG519" s="5"/>
      <c r="AH519" s="5"/>
      <c r="AI519" s="10"/>
      <c r="AJ519" s="10"/>
      <c r="AK519" s="10"/>
      <c r="AL519" s="5"/>
      <c r="AM519" s="5"/>
      <c r="AN519" s="5"/>
      <c r="AO519" s="5"/>
      <c r="AP519" s="10"/>
      <c r="AQ519" s="5">
        <f t="shared" ca="1" si="32"/>
        <v>471</v>
      </c>
      <c r="AR519" s="5" t="s">
        <v>129</v>
      </c>
      <c r="AS519" s="5">
        <f t="shared" ca="1" si="36"/>
        <v>471</v>
      </c>
      <c r="AT519" s="5"/>
      <c r="AU519" s="5"/>
      <c r="AV519" s="5"/>
      <c r="AW519" s="5"/>
      <c r="AX519" s="5"/>
      <c r="AY519" s="5"/>
      <c r="AZ519" s="5"/>
      <c r="BA519" s="5"/>
      <c r="BB519" s="5"/>
      <c r="BC519" s="138"/>
    </row>
    <row r="520" spans="1:55" ht="15.75" customHeight="1" x14ac:dyDescent="0.3">
      <c r="A520" s="137">
        <v>296424</v>
      </c>
      <c r="B520" s="5" t="s">
        <v>60</v>
      </c>
      <c r="C520" s="5" t="s">
        <v>3786</v>
      </c>
      <c r="D520" s="5" t="s">
        <v>127</v>
      </c>
      <c r="E520" s="5" t="s">
        <v>189</v>
      </c>
      <c r="F520" s="5" t="s">
        <v>2479</v>
      </c>
      <c r="G520" s="5"/>
      <c r="H520" s="5"/>
      <c r="I520" s="5" t="s">
        <v>3787</v>
      </c>
      <c r="J520" s="5" t="s">
        <v>3788</v>
      </c>
      <c r="K520" s="5"/>
      <c r="L520" s="5"/>
      <c r="M520" s="5">
        <v>200891861</v>
      </c>
      <c r="N520" s="10" t="s">
        <v>127</v>
      </c>
      <c r="O520" s="5" t="s">
        <v>3789</v>
      </c>
      <c r="P520" s="10">
        <v>45587</v>
      </c>
      <c r="Q520" s="10" t="s">
        <v>2502</v>
      </c>
      <c r="R520" s="10"/>
      <c r="S520" s="10"/>
      <c r="T520" s="11"/>
      <c r="U520" s="12"/>
      <c r="V520" s="5" t="s">
        <v>3790</v>
      </c>
      <c r="W520" s="5"/>
      <c r="X520" s="10">
        <v>45575</v>
      </c>
      <c r="Y520" s="5">
        <f t="shared" si="34"/>
        <v>13</v>
      </c>
      <c r="Z520" s="10">
        <v>45607</v>
      </c>
      <c r="AA520" s="5">
        <f t="shared" si="35"/>
        <v>21</v>
      </c>
      <c r="AB520" s="5" t="s">
        <v>3791</v>
      </c>
      <c r="AC520" s="13">
        <v>16953.86</v>
      </c>
      <c r="AD520" s="10"/>
      <c r="AE520" s="12" t="str">
        <f t="shared" si="33"/>
        <v/>
      </c>
      <c r="AF520" s="12"/>
      <c r="AG520" s="5">
        <v>4400590800</v>
      </c>
      <c r="AH520" s="17" t="s">
        <v>828</v>
      </c>
      <c r="AI520" s="10"/>
      <c r="AJ520" s="10"/>
      <c r="AK520" s="10" t="str">
        <f t="shared" ref="AK520:AK592" si="37">IF(AJ520="","",IF(AJ520&gt;AI520,"DEMORA","EN TIEMPO"))</f>
        <v/>
      </c>
      <c r="AL520" s="15" t="str">
        <f t="shared" ref="AL520:AL592" si="38">IF(AJ520="","",AJ520-AD520+1)</f>
        <v/>
      </c>
      <c r="AM520" s="5"/>
      <c r="AN520" s="5"/>
      <c r="AO520" s="5"/>
      <c r="AP520" s="10"/>
      <c r="AQ520" s="5">
        <f t="shared" ca="1" si="32"/>
        <v>471</v>
      </c>
      <c r="AR520" s="31" t="s">
        <v>892</v>
      </c>
      <c r="AS520" s="31">
        <f t="shared" ca="1" si="36"/>
        <v>471</v>
      </c>
      <c r="AT520" s="5" t="s">
        <v>20</v>
      </c>
      <c r="AU520" s="5"/>
      <c r="AV520" s="5"/>
      <c r="AW520" s="5"/>
      <c r="AX520" s="5"/>
      <c r="AY520" s="5"/>
      <c r="AZ520" s="5"/>
      <c r="BA520" s="5"/>
      <c r="BB520" s="5"/>
      <c r="BC520" s="138"/>
    </row>
    <row r="521" spans="1:55" ht="15.75" customHeight="1" x14ac:dyDescent="0.3">
      <c r="A521" s="137">
        <v>296524</v>
      </c>
      <c r="B521" s="5" t="s">
        <v>60</v>
      </c>
      <c r="C521" s="5" t="s">
        <v>1284</v>
      </c>
      <c r="D521" s="5" t="s">
        <v>123</v>
      </c>
      <c r="E521" s="5" t="s">
        <v>1611</v>
      </c>
      <c r="F521" s="5" t="s">
        <v>45</v>
      </c>
      <c r="G521" s="5"/>
      <c r="H521" s="5" t="s">
        <v>1511</v>
      </c>
      <c r="I521" s="5" t="s">
        <v>3792</v>
      </c>
      <c r="J521" s="5" t="s">
        <v>3793</v>
      </c>
      <c r="K521" s="5"/>
      <c r="L521" s="5"/>
      <c r="M521" s="5">
        <v>200892368</v>
      </c>
      <c r="N521" s="10" t="s">
        <v>127</v>
      </c>
      <c r="O521" s="5" t="s">
        <v>3789</v>
      </c>
      <c r="P521" s="10">
        <v>45582</v>
      </c>
      <c r="Q521" s="10" t="s">
        <v>137</v>
      </c>
      <c r="R521" s="10"/>
      <c r="S521" s="10"/>
      <c r="T521" s="11"/>
      <c r="U521" s="12"/>
      <c r="V521" s="5" t="s">
        <v>3794</v>
      </c>
      <c r="W521" s="5"/>
      <c r="X521" s="10">
        <v>45575</v>
      </c>
      <c r="Y521" s="5">
        <f t="shared" si="34"/>
        <v>8</v>
      </c>
      <c r="Z521" s="10">
        <v>45587</v>
      </c>
      <c r="AA521" s="5">
        <f t="shared" si="35"/>
        <v>6</v>
      </c>
      <c r="AB521" s="5" t="s">
        <v>3795</v>
      </c>
      <c r="AC521" s="13">
        <v>5318.64</v>
      </c>
      <c r="AD521" s="10">
        <v>45595</v>
      </c>
      <c r="AE521" s="12">
        <f t="shared" si="33"/>
        <v>9</v>
      </c>
      <c r="AF521" s="12"/>
      <c r="AG521" s="14">
        <v>4400590526</v>
      </c>
      <c r="AH521" s="17" t="s">
        <v>3102</v>
      </c>
      <c r="AI521" s="10">
        <v>45616</v>
      </c>
      <c r="AJ521" s="10">
        <v>45622</v>
      </c>
      <c r="AK521" s="10" t="str">
        <f t="shared" si="37"/>
        <v>DEMORA</v>
      </c>
      <c r="AL521" s="15">
        <f t="shared" si="38"/>
        <v>28</v>
      </c>
      <c r="AM521" s="5" t="s">
        <v>3796</v>
      </c>
      <c r="AN521" s="5" t="s">
        <v>3797</v>
      </c>
      <c r="AO521" s="5" t="s">
        <v>3798</v>
      </c>
      <c r="AP521" s="10">
        <v>45639</v>
      </c>
      <c r="AQ521" s="5">
        <f t="shared" ca="1" si="32"/>
        <v>48</v>
      </c>
      <c r="AR521" s="31" t="s">
        <v>143</v>
      </c>
      <c r="AS521" s="31">
        <f t="shared" ca="1" si="36"/>
        <v>471</v>
      </c>
      <c r="AT521" s="5" t="s">
        <v>20</v>
      </c>
      <c r="AU521" s="5" t="s">
        <v>3799</v>
      </c>
      <c r="AV521" s="5" t="s">
        <v>2391</v>
      </c>
      <c r="AW521" s="5" t="s">
        <v>1648</v>
      </c>
      <c r="AX521" s="5" t="s">
        <v>1648</v>
      </c>
      <c r="AY521" s="5"/>
      <c r="AZ521" s="5"/>
      <c r="BA521" s="5"/>
      <c r="BB521" s="5"/>
      <c r="BC521" s="138"/>
    </row>
    <row r="522" spans="1:55" ht="15.75" customHeight="1" x14ac:dyDescent="0.3">
      <c r="A522" s="137">
        <v>296624</v>
      </c>
      <c r="B522" s="5" t="s">
        <v>60</v>
      </c>
      <c r="C522" s="5" t="s">
        <v>3400</v>
      </c>
      <c r="D522" s="5" t="s">
        <v>127</v>
      </c>
      <c r="E522" s="5" t="s">
        <v>1611</v>
      </c>
      <c r="F522" s="5" t="s">
        <v>45</v>
      </c>
      <c r="G522" s="5"/>
      <c r="H522" s="5" t="s">
        <v>1511</v>
      </c>
      <c r="I522" s="5" t="s">
        <v>3800</v>
      </c>
      <c r="J522" s="5" t="s">
        <v>3801</v>
      </c>
      <c r="K522" s="5"/>
      <c r="L522" s="5"/>
      <c r="M522" s="5">
        <v>200890490</v>
      </c>
      <c r="N522" s="10" t="s">
        <v>127</v>
      </c>
      <c r="O522" s="5" t="s">
        <v>3789</v>
      </c>
      <c r="P522" s="10">
        <v>45583</v>
      </c>
      <c r="Q522" s="10" t="s">
        <v>2502</v>
      </c>
      <c r="R522" s="10"/>
      <c r="S522" s="10"/>
      <c r="T522" s="11"/>
      <c r="U522" s="12"/>
      <c r="V522" s="5" t="s">
        <v>3802</v>
      </c>
      <c r="W522" s="5"/>
      <c r="X522" s="10">
        <v>45575</v>
      </c>
      <c r="Y522" s="5">
        <f t="shared" si="34"/>
        <v>9</v>
      </c>
      <c r="Z522" s="10">
        <v>45589</v>
      </c>
      <c r="AA522" s="5">
        <f t="shared" si="35"/>
        <v>7</v>
      </c>
      <c r="AB522" s="5" t="s">
        <v>3803</v>
      </c>
      <c r="AC522" s="13">
        <v>5759.21</v>
      </c>
      <c r="AD522" s="10">
        <v>45595</v>
      </c>
      <c r="AE522" s="12">
        <f t="shared" si="33"/>
        <v>7</v>
      </c>
      <c r="AF522" s="12"/>
      <c r="AG522" s="14">
        <v>4400590530</v>
      </c>
      <c r="AH522" s="17" t="s">
        <v>3102</v>
      </c>
      <c r="AI522" s="10">
        <v>45615</v>
      </c>
      <c r="AJ522" s="10">
        <v>45621</v>
      </c>
      <c r="AK522" s="10" t="str">
        <f t="shared" si="37"/>
        <v>DEMORA</v>
      </c>
      <c r="AL522" s="15">
        <f t="shared" si="38"/>
        <v>27</v>
      </c>
      <c r="AM522" s="5" t="s">
        <v>3804</v>
      </c>
      <c r="AN522" s="5" t="s">
        <v>3805</v>
      </c>
      <c r="AO522" s="5" t="s">
        <v>3806</v>
      </c>
      <c r="AP522" s="10">
        <v>45639</v>
      </c>
      <c r="AQ522" s="5">
        <f t="shared" ca="1" si="32"/>
        <v>47</v>
      </c>
      <c r="AR522" s="31" t="s">
        <v>143</v>
      </c>
      <c r="AS522" s="31">
        <f t="shared" ca="1" si="36"/>
        <v>471</v>
      </c>
      <c r="AT522" s="5" t="s">
        <v>20</v>
      </c>
      <c r="AU522" s="5" t="s">
        <v>2565</v>
      </c>
      <c r="AV522" s="5" t="s">
        <v>2955</v>
      </c>
      <c r="AW522" s="5" t="s">
        <v>1648</v>
      </c>
      <c r="AX522" s="5" t="s">
        <v>1648</v>
      </c>
      <c r="AY522" s="5"/>
      <c r="AZ522" s="5"/>
      <c r="BA522" s="5"/>
      <c r="BB522" s="5"/>
      <c r="BC522" s="138"/>
    </row>
    <row r="523" spans="1:55" ht="15.75" customHeight="1" x14ac:dyDescent="0.3">
      <c r="A523" s="137">
        <v>296724</v>
      </c>
      <c r="B523" s="5" t="s">
        <v>60</v>
      </c>
      <c r="C523" s="17" t="s">
        <v>549</v>
      </c>
      <c r="D523" s="5" t="s">
        <v>127</v>
      </c>
      <c r="E523" s="5" t="s">
        <v>124</v>
      </c>
      <c r="F523" s="5" t="s">
        <v>499</v>
      </c>
      <c r="G523" s="5"/>
      <c r="H523" s="5"/>
      <c r="I523" s="5" t="s">
        <v>3807</v>
      </c>
      <c r="J523" s="5" t="s">
        <v>3808</v>
      </c>
      <c r="K523" s="5"/>
      <c r="L523" s="5"/>
      <c r="M523" s="5">
        <v>101073952</v>
      </c>
      <c r="N523" s="10" t="s">
        <v>127</v>
      </c>
      <c r="O523" s="5" t="s">
        <v>3789</v>
      </c>
      <c r="P523" s="10">
        <v>45586</v>
      </c>
      <c r="Q523" s="10" t="s">
        <v>137</v>
      </c>
      <c r="R523" s="10"/>
      <c r="S523" s="10"/>
      <c r="T523" s="11"/>
      <c r="U523" s="12"/>
      <c r="V523" s="5" t="s">
        <v>3809</v>
      </c>
      <c r="W523" s="5"/>
      <c r="X523" s="10">
        <v>45575</v>
      </c>
      <c r="Y523" s="5">
        <f t="shared" si="34"/>
        <v>12</v>
      </c>
      <c r="Z523" s="10">
        <v>45588</v>
      </c>
      <c r="AA523" s="5">
        <f t="shared" si="35"/>
        <v>3</v>
      </c>
      <c r="AB523" s="5" t="s">
        <v>3810</v>
      </c>
      <c r="AC523" s="13">
        <v>20091.169999999998</v>
      </c>
      <c r="AD523" s="10">
        <v>45589</v>
      </c>
      <c r="AE523" s="12">
        <f t="shared" si="33"/>
        <v>2</v>
      </c>
      <c r="AF523" s="12"/>
      <c r="AG523" s="14">
        <v>4400590529</v>
      </c>
      <c r="AH523" s="17" t="s">
        <v>3102</v>
      </c>
      <c r="AI523" s="10">
        <v>45630</v>
      </c>
      <c r="AJ523" s="10">
        <v>45652</v>
      </c>
      <c r="AK523" s="10" t="str">
        <f t="shared" si="37"/>
        <v>DEMORA</v>
      </c>
      <c r="AL523" s="15">
        <f t="shared" si="38"/>
        <v>64</v>
      </c>
      <c r="AM523" s="5" t="s">
        <v>3811</v>
      </c>
      <c r="AN523" s="5" t="s">
        <v>3812</v>
      </c>
      <c r="AO523" s="5" t="s">
        <v>3813</v>
      </c>
      <c r="AP523" s="10">
        <v>45674</v>
      </c>
      <c r="AQ523" s="5">
        <f t="shared" ca="1" si="32"/>
        <v>78</v>
      </c>
      <c r="AR523" s="31" t="s">
        <v>143</v>
      </c>
      <c r="AS523" s="31">
        <f t="shared" ca="1" si="36"/>
        <v>471</v>
      </c>
      <c r="AT523" s="5" t="s">
        <v>20</v>
      </c>
      <c r="AU523" s="5" t="s">
        <v>2565</v>
      </c>
      <c r="AV523" s="5" t="s">
        <v>3814</v>
      </c>
      <c r="AW523" s="5" t="s">
        <v>1648</v>
      </c>
      <c r="AX523" s="5" t="s">
        <v>1648</v>
      </c>
      <c r="AY523" s="5"/>
      <c r="AZ523" s="5"/>
      <c r="BA523" s="5"/>
      <c r="BB523" s="5"/>
      <c r="BC523" s="138"/>
    </row>
    <row r="524" spans="1:55" ht="15.75" customHeight="1" x14ac:dyDescent="0.3">
      <c r="A524" s="137">
        <v>296824</v>
      </c>
      <c r="B524" s="5" t="s">
        <v>60</v>
      </c>
      <c r="C524" s="5" t="s">
        <v>6</v>
      </c>
      <c r="D524" s="5" t="s">
        <v>123</v>
      </c>
      <c r="E524" s="5" t="s">
        <v>189</v>
      </c>
      <c r="F524" s="5" t="s">
        <v>1</v>
      </c>
      <c r="G524" s="5"/>
      <c r="H524" s="5"/>
      <c r="I524" s="5" t="s">
        <v>311</v>
      </c>
      <c r="J524" s="5" t="s">
        <v>3815</v>
      </c>
      <c r="K524" s="5"/>
      <c r="L524" s="5"/>
      <c r="M524" s="5">
        <v>101166133</v>
      </c>
      <c r="N524" s="10" t="s">
        <v>127</v>
      </c>
      <c r="O524" s="5" t="s">
        <v>3789</v>
      </c>
      <c r="P524" s="10">
        <v>45581</v>
      </c>
      <c r="Q524" s="10" t="s">
        <v>137</v>
      </c>
      <c r="R524" s="10"/>
      <c r="S524" s="10"/>
      <c r="T524" s="11"/>
      <c r="U524" s="12"/>
      <c r="V524" s="5" t="s">
        <v>3816</v>
      </c>
      <c r="W524" s="5"/>
      <c r="X524" s="10">
        <v>45575</v>
      </c>
      <c r="Y524" s="5">
        <f t="shared" si="34"/>
        <v>7</v>
      </c>
      <c r="Z524" s="10">
        <v>45587</v>
      </c>
      <c r="AA524" s="5">
        <f t="shared" si="35"/>
        <v>7</v>
      </c>
      <c r="AB524" s="5" t="s">
        <v>3817</v>
      </c>
      <c r="AC524" s="13">
        <v>2783.14</v>
      </c>
      <c r="AD524" s="10">
        <v>45595</v>
      </c>
      <c r="AE524" s="12">
        <f t="shared" si="33"/>
        <v>9</v>
      </c>
      <c r="AF524" s="12"/>
      <c r="AG524" s="14">
        <v>4400591210</v>
      </c>
      <c r="AH524" s="17" t="s">
        <v>828</v>
      </c>
      <c r="AI524" s="10">
        <v>45615</v>
      </c>
      <c r="AJ524" s="10">
        <v>45615</v>
      </c>
      <c r="AK524" s="10" t="str">
        <f t="shared" si="37"/>
        <v>EN TIEMPO</v>
      </c>
      <c r="AL524" s="15">
        <f t="shared" si="38"/>
        <v>21</v>
      </c>
      <c r="AM524" s="5" t="s">
        <v>3818</v>
      </c>
      <c r="AN524" s="5" t="s">
        <v>3819</v>
      </c>
      <c r="AO524" s="5" t="s">
        <v>3820</v>
      </c>
      <c r="AP524" s="10">
        <v>45624</v>
      </c>
      <c r="AQ524" s="5">
        <f t="shared" ca="1" si="32"/>
        <v>41</v>
      </c>
      <c r="AR524" s="31" t="s">
        <v>143</v>
      </c>
      <c r="AS524" s="31">
        <f t="shared" ca="1" si="36"/>
        <v>471</v>
      </c>
      <c r="AT524" s="5" t="s">
        <v>19</v>
      </c>
      <c r="AU524" s="5" t="s">
        <v>2565</v>
      </c>
      <c r="AV524" s="5" t="s">
        <v>2391</v>
      </c>
      <c r="AW524" s="5" t="s">
        <v>1648</v>
      </c>
      <c r="AX524" s="5" t="s">
        <v>1648</v>
      </c>
      <c r="AY524" s="5"/>
      <c r="AZ524" s="5"/>
      <c r="BA524" s="5"/>
      <c r="BB524" s="5"/>
      <c r="BC524" s="138"/>
    </row>
    <row r="525" spans="1:55" ht="15.75" customHeight="1" x14ac:dyDescent="0.3">
      <c r="A525" s="137">
        <v>296924</v>
      </c>
      <c r="B525" s="5" t="s">
        <v>60</v>
      </c>
      <c r="C525" s="5" t="s">
        <v>6</v>
      </c>
      <c r="D525" s="5" t="s">
        <v>123</v>
      </c>
      <c r="E525" s="5" t="s">
        <v>189</v>
      </c>
      <c r="F525" s="120" t="s">
        <v>44</v>
      </c>
      <c r="G525" s="5"/>
      <c r="H525" s="5" t="s">
        <v>3821</v>
      </c>
      <c r="I525" s="5" t="s">
        <v>3822</v>
      </c>
      <c r="J525" s="5" t="s">
        <v>3823</v>
      </c>
      <c r="K525" s="5"/>
      <c r="L525" s="5">
        <v>12000</v>
      </c>
      <c r="M525" s="5">
        <v>101146532</v>
      </c>
      <c r="N525" s="10" t="s">
        <v>127</v>
      </c>
      <c r="O525" s="5" t="s">
        <v>3789</v>
      </c>
      <c r="P525" s="10">
        <v>45581</v>
      </c>
      <c r="Q525" s="10" t="s">
        <v>137</v>
      </c>
      <c r="R525" s="10"/>
      <c r="S525" s="10"/>
      <c r="T525" s="11"/>
      <c r="U525" s="12"/>
      <c r="V525" s="5" t="s">
        <v>3824</v>
      </c>
      <c r="W525" s="5"/>
      <c r="X525" s="10">
        <v>45575</v>
      </c>
      <c r="Y525" s="5">
        <f t="shared" si="34"/>
        <v>7</v>
      </c>
      <c r="Z525" s="10">
        <v>45587</v>
      </c>
      <c r="AA525" s="5">
        <f t="shared" si="35"/>
        <v>7</v>
      </c>
      <c r="AB525" s="5" t="s">
        <v>3825</v>
      </c>
      <c r="AC525" s="13">
        <v>5243.31</v>
      </c>
      <c r="AD525" s="10">
        <v>45595</v>
      </c>
      <c r="AE525" s="12">
        <f t="shared" si="33"/>
        <v>9</v>
      </c>
      <c r="AF525" s="12"/>
      <c r="AG525" s="14">
        <v>4400591211</v>
      </c>
      <c r="AH525" s="17" t="s">
        <v>833</v>
      </c>
      <c r="AI525" s="10">
        <v>45615</v>
      </c>
      <c r="AJ525" s="10">
        <v>45615</v>
      </c>
      <c r="AK525" s="10" t="str">
        <f t="shared" si="37"/>
        <v>EN TIEMPO</v>
      </c>
      <c r="AL525" s="15">
        <f t="shared" si="38"/>
        <v>21</v>
      </c>
      <c r="AM525" s="5" t="s">
        <v>3826</v>
      </c>
      <c r="AN525" s="5" t="s">
        <v>3827</v>
      </c>
      <c r="AO525" s="5" t="s">
        <v>3828</v>
      </c>
      <c r="AP525" s="10">
        <v>45624</v>
      </c>
      <c r="AQ525" s="5">
        <f t="shared" ca="1" si="32"/>
        <v>41</v>
      </c>
      <c r="AR525" s="31" t="s">
        <v>143</v>
      </c>
      <c r="AS525" s="31">
        <f t="shared" ca="1" si="36"/>
        <v>471</v>
      </c>
      <c r="AT525" s="5" t="s">
        <v>19</v>
      </c>
      <c r="AU525" s="5" t="s">
        <v>2565</v>
      </c>
      <c r="AV525" s="5" t="s">
        <v>2391</v>
      </c>
      <c r="AW525" s="5" t="s">
        <v>1648</v>
      </c>
      <c r="AX525" s="5" t="s">
        <v>1648</v>
      </c>
      <c r="AY525" s="5"/>
      <c r="AZ525" s="5"/>
      <c r="BA525" s="5"/>
      <c r="BB525" s="5"/>
      <c r="BC525" s="138"/>
    </row>
    <row r="526" spans="1:55" ht="15.75" customHeight="1" x14ac:dyDescent="0.3">
      <c r="A526" s="137">
        <v>297024</v>
      </c>
      <c r="B526" s="5" t="s">
        <v>59</v>
      </c>
      <c r="C526" s="5" t="s">
        <v>327</v>
      </c>
      <c r="D526" s="5" t="s">
        <v>127</v>
      </c>
      <c r="E526" s="5" t="s">
        <v>124</v>
      </c>
      <c r="F526" s="5" t="s">
        <v>36</v>
      </c>
      <c r="G526" s="5" t="s">
        <v>246</v>
      </c>
      <c r="H526" s="5" t="s">
        <v>2609</v>
      </c>
      <c r="I526" s="5">
        <v>2767646</v>
      </c>
      <c r="J526" s="5" t="s">
        <v>3829</v>
      </c>
      <c r="K526" s="5">
        <v>1626</v>
      </c>
      <c r="L526" s="5">
        <v>15000</v>
      </c>
      <c r="M526" s="5" t="s">
        <v>3830</v>
      </c>
      <c r="N526" s="10" t="s">
        <v>123</v>
      </c>
      <c r="O526" s="5" t="s">
        <v>3831</v>
      </c>
      <c r="P526" s="10">
        <v>45621</v>
      </c>
      <c r="Q526" s="10" t="s">
        <v>2502</v>
      </c>
      <c r="R526" s="10"/>
      <c r="S526" s="10"/>
      <c r="T526" s="11"/>
      <c r="U526" s="12"/>
      <c r="V526" s="5" t="s">
        <v>3832</v>
      </c>
      <c r="W526" s="5"/>
      <c r="X526" s="10">
        <v>45579</v>
      </c>
      <c r="Y526" s="5">
        <f t="shared" si="34"/>
        <v>43</v>
      </c>
      <c r="Z526" s="10">
        <v>45639</v>
      </c>
      <c r="AA526" s="5">
        <f t="shared" si="35"/>
        <v>19</v>
      </c>
      <c r="AB526" s="5" t="s">
        <v>3833</v>
      </c>
      <c r="AC526" s="13">
        <v>2729.8</v>
      </c>
      <c r="AD526" s="10">
        <v>45662</v>
      </c>
      <c r="AE526" s="12">
        <f t="shared" si="33"/>
        <v>24</v>
      </c>
      <c r="AF526" s="12"/>
      <c r="AG526" s="14">
        <v>4500535731</v>
      </c>
      <c r="AH526" s="17" t="s">
        <v>833</v>
      </c>
      <c r="AI526" s="10">
        <v>45685</v>
      </c>
      <c r="AJ526" s="10">
        <v>45686</v>
      </c>
      <c r="AK526" s="10" t="str">
        <f t="shared" si="37"/>
        <v>DEMORA</v>
      </c>
      <c r="AL526" s="15">
        <f t="shared" si="38"/>
        <v>25</v>
      </c>
      <c r="AM526" s="5" t="s">
        <v>3834</v>
      </c>
      <c r="AN526" s="5" t="s">
        <v>3835</v>
      </c>
      <c r="AO526" s="5" t="s">
        <v>3836</v>
      </c>
      <c r="AP526" s="10">
        <v>45695</v>
      </c>
      <c r="AQ526" s="5">
        <f t="shared" ca="1" si="32"/>
        <v>108</v>
      </c>
      <c r="AR526" s="23" t="s">
        <v>143</v>
      </c>
      <c r="AS526" s="23">
        <f t="shared" ca="1" si="36"/>
        <v>467</v>
      </c>
      <c r="AT526" s="5" t="s">
        <v>20</v>
      </c>
      <c r="AU526" s="5" t="s">
        <v>3837</v>
      </c>
      <c r="AV526" s="5" t="s">
        <v>2153</v>
      </c>
      <c r="AW526" s="5" t="s">
        <v>3462</v>
      </c>
      <c r="AX526" s="5" t="s">
        <v>1648</v>
      </c>
      <c r="AY526" s="5"/>
      <c r="AZ526" s="5"/>
      <c r="BA526" s="5"/>
      <c r="BB526" s="5" t="s">
        <v>3838</v>
      </c>
      <c r="BC526" s="138"/>
    </row>
    <row r="527" spans="1:55" ht="15" customHeight="1" x14ac:dyDescent="0.3">
      <c r="A527" s="137">
        <v>297124</v>
      </c>
      <c r="B527" s="5" t="s">
        <v>59</v>
      </c>
      <c r="C527" s="5" t="s">
        <v>340</v>
      </c>
      <c r="D527" s="5" t="s">
        <v>123</v>
      </c>
      <c r="E527" s="5" t="s">
        <v>124</v>
      </c>
      <c r="F527" s="5" t="s">
        <v>48</v>
      </c>
      <c r="G527" s="5" t="s">
        <v>246</v>
      </c>
      <c r="H527" s="5" t="s">
        <v>421</v>
      </c>
      <c r="I527" s="5">
        <v>2520471</v>
      </c>
      <c r="J527" s="5" t="s">
        <v>3839</v>
      </c>
      <c r="K527" s="5">
        <v>1879</v>
      </c>
      <c r="L527" s="5">
        <v>10000</v>
      </c>
      <c r="M527" s="5" t="s">
        <v>3840</v>
      </c>
      <c r="N527" s="10" t="s">
        <v>123</v>
      </c>
      <c r="O527" s="5" t="s">
        <v>3831</v>
      </c>
      <c r="P527" s="10">
        <v>45587</v>
      </c>
      <c r="Q527" s="10" t="s">
        <v>2502</v>
      </c>
      <c r="R527" s="10"/>
      <c r="S527" s="10"/>
      <c r="T527" s="11"/>
      <c r="U527" s="12"/>
      <c r="V527" s="5" t="s">
        <v>3841</v>
      </c>
      <c r="W527" s="5"/>
      <c r="X527" s="10">
        <v>45579</v>
      </c>
      <c r="Y527" s="5">
        <f t="shared" si="34"/>
        <v>9</v>
      </c>
      <c r="Z527" s="10">
        <v>45600</v>
      </c>
      <c r="AA527" s="5">
        <f t="shared" si="35"/>
        <v>14</v>
      </c>
      <c r="AB527" s="5" t="s">
        <v>3842</v>
      </c>
      <c r="AC527" s="13">
        <v>6273.11</v>
      </c>
      <c r="AD527" s="10">
        <v>45616</v>
      </c>
      <c r="AE527" s="12">
        <f t="shared" si="33"/>
        <v>17</v>
      </c>
      <c r="AF527" s="12"/>
      <c r="AG527" s="14">
        <v>4500535158</v>
      </c>
      <c r="AH527" s="17" t="s">
        <v>833</v>
      </c>
      <c r="AI527" s="10">
        <v>45629</v>
      </c>
      <c r="AJ527" s="10">
        <v>45630</v>
      </c>
      <c r="AK527" s="10" t="str">
        <f t="shared" si="37"/>
        <v>DEMORA</v>
      </c>
      <c r="AL527" s="15">
        <f t="shared" si="38"/>
        <v>15</v>
      </c>
      <c r="AM527" s="5"/>
      <c r="AN527" s="5" t="s">
        <v>3843</v>
      </c>
      <c r="AO527" s="5" t="s">
        <v>3844</v>
      </c>
      <c r="AP527" s="10">
        <v>45639</v>
      </c>
      <c r="AQ527" s="5">
        <f t="shared" ca="1" si="32"/>
        <v>52</v>
      </c>
      <c r="AR527" s="31" t="s">
        <v>143</v>
      </c>
      <c r="AS527" s="31">
        <f t="shared" ca="1" si="36"/>
        <v>467</v>
      </c>
      <c r="AT527" s="5" t="s">
        <v>20</v>
      </c>
      <c r="AU527" s="5" t="s">
        <v>3845</v>
      </c>
      <c r="AV527" s="5" t="s">
        <v>3846</v>
      </c>
      <c r="AW527" s="5" t="s">
        <v>1648</v>
      </c>
      <c r="AX527" s="5" t="s">
        <v>1648</v>
      </c>
      <c r="AY527" s="5"/>
      <c r="AZ527" s="5"/>
      <c r="BA527" s="5"/>
      <c r="BB527" s="5"/>
      <c r="BC527" s="138"/>
    </row>
    <row r="528" spans="1:55" ht="15" customHeight="1" x14ac:dyDescent="0.3">
      <c r="A528" s="137">
        <v>297224</v>
      </c>
      <c r="B528" s="5" t="s">
        <v>60</v>
      </c>
      <c r="C528" s="5" t="s">
        <v>220</v>
      </c>
      <c r="D528" s="5" t="s">
        <v>123</v>
      </c>
      <c r="E528" s="5" t="s">
        <v>124</v>
      </c>
      <c r="F528" s="5" t="s">
        <v>36</v>
      </c>
      <c r="G528" s="5"/>
      <c r="H528" s="5"/>
      <c r="I528" s="5" t="s">
        <v>1092</v>
      </c>
      <c r="J528" s="5" t="s">
        <v>3847</v>
      </c>
      <c r="K528" s="5"/>
      <c r="L528" s="5">
        <v>10000</v>
      </c>
      <c r="M528" s="5">
        <v>101205678</v>
      </c>
      <c r="N528" s="10" t="s">
        <v>123</v>
      </c>
      <c r="O528" s="5" t="s">
        <v>935</v>
      </c>
      <c r="P528" s="10">
        <v>45588</v>
      </c>
      <c r="Q528" s="10" t="s">
        <v>2502</v>
      </c>
      <c r="R528" s="10"/>
      <c r="S528" s="10"/>
      <c r="T528" s="11"/>
      <c r="U528" s="12"/>
      <c r="V528" s="5" t="s">
        <v>3848</v>
      </c>
      <c r="W528" s="5"/>
      <c r="X528" s="10">
        <v>45580</v>
      </c>
      <c r="Y528" s="5">
        <f t="shared" si="34"/>
        <v>9</v>
      </c>
      <c r="Z528" s="10">
        <v>45594</v>
      </c>
      <c r="AA528" s="5">
        <f t="shared" si="35"/>
        <v>7</v>
      </c>
      <c r="AB528" s="5" t="s">
        <v>3849</v>
      </c>
      <c r="AC528" s="13">
        <v>3616.22</v>
      </c>
      <c r="AD528" s="10">
        <v>45595</v>
      </c>
      <c r="AE528" s="12">
        <f t="shared" si="33"/>
        <v>2</v>
      </c>
      <c r="AF528" s="12"/>
      <c r="AG528" s="14">
        <v>4400591721</v>
      </c>
      <c r="AH528" s="17" t="s">
        <v>833</v>
      </c>
      <c r="AI528" s="10">
        <v>45629</v>
      </c>
      <c r="AJ528" s="10">
        <v>45643</v>
      </c>
      <c r="AK528" s="10" t="str">
        <f t="shared" si="37"/>
        <v>DEMORA</v>
      </c>
      <c r="AL528" s="15">
        <f t="shared" si="38"/>
        <v>49</v>
      </c>
      <c r="AM528" s="5" t="s">
        <v>3850</v>
      </c>
      <c r="AN528" s="5" t="s">
        <v>3851</v>
      </c>
      <c r="AO528" s="5" t="s">
        <v>3852</v>
      </c>
      <c r="AP528" s="10">
        <v>45663</v>
      </c>
      <c r="AQ528" s="5">
        <f t="shared" ca="1" si="32"/>
        <v>64</v>
      </c>
      <c r="AR528" s="31" t="s">
        <v>143</v>
      </c>
      <c r="AS528" s="31">
        <f t="shared" ca="1" si="36"/>
        <v>466</v>
      </c>
      <c r="AT528" s="5" t="s">
        <v>20</v>
      </c>
      <c r="AU528" s="5" t="s">
        <v>3853</v>
      </c>
      <c r="AV528" s="5" t="s">
        <v>3547</v>
      </c>
      <c r="AW528" s="5" t="s">
        <v>2998</v>
      </c>
      <c r="AX528" s="5" t="s">
        <v>1648</v>
      </c>
      <c r="AY528" s="5"/>
      <c r="AZ528" s="5"/>
      <c r="BA528" s="5"/>
      <c r="BB528" s="5"/>
      <c r="BC528" s="138"/>
    </row>
    <row r="529" spans="1:55" ht="15.75" customHeight="1" x14ac:dyDescent="0.3">
      <c r="A529" s="137">
        <v>297324</v>
      </c>
      <c r="B529" s="5" t="s">
        <v>60</v>
      </c>
      <c r="C529" s="17" t="s">
        <v>549</v>
      </c>
      <c r="D529" s="5" t="s">
        <v>123</v>
      </c>
      <c r="E529" s="5" t="s">
        <v>124</v>
      </c>
      <c r="F529" s="5" t="s">
        <v>38</v>
      </c>
      <c r="G529" s="5"/>
      <c r="H529" s="5"/>
      <c r="I529" s="5">
        <v>5827096</v>
      </c>
      <c r="J529" s="5" t="s">
        <v>3854</v>
      </c>
      <c r="K529" s="5"/>
      <c r="L529" s="5"/>
      <c r="M529" s="5">
        <v>101207496</v>
      </c>
      <c r="N529" s="10" t="s">
        <v>127</v>
      </c>
      <c r="O529" s="5" t="s">
        <v>935</v>
      </c>
      <c r="P529" s="10">
        <v>45588</v>
      </c>
      <c r="Q529" s="10" t="s">
        <v>2502</v>
      </c>
      <c r="R529" s="10"/>
      <c r="S529" s="10"/>
      <c r="T529" s="11"/>
      <c r="U529" s="12"/>
      <c r="V529" s="5" t="s">
        <v>3855</v>
      </c>
      <c r="W529" s="5"/>
      <c r="X529" s="10">
        <v>45580</v>
      </c>
      <c r="Y529" s="5">
        <f t="shared" si="34"/>
        <v>9</v>
      </c>
      <c r="Z529" s="10">
        <v>45588</v>
      </c>
      <c r="AA529" s="5">
        <f t="shared" si="35"/>
        <v>1</v>
      </c>
      <c r="AB529" s="5" t="s">
        <v>3856</v>
      </c>
      <c r="AC529" s="13">
        <v>15241.17</v>
      </c>
      <c r="AD529" s="10">
        <v>45589</v>
      </c>
      <c r="AE529" s="12">
        <f t="shared" si="33"/>
        <v>2</v>
      </c>
      <c r="AF529" s="12"/>
      <c r="AG529" s="14">
        <v>4400591719</v>
      </c>
      <c r="AH529" s="17" t="s">
        <v>3102</v>
      </c>
      <c r="AI529" s="10">
        <v>45623</v>
      </c>
      <c r="AJ529" s="10">
        <v>45625</v>
      </c>
      <c r="AK529" s="10" t="str">
        <f t="shared" si="37"/>
        <v>DEMORA</v>
      </c>
      <c r="AL529" s="15">
        <f t="shared" si="38"/>
        <v>37</v>
      </c>
      <c r="AM529" s="5" t="s">
        <v>3857</v>
      </c>
      <c r="AN529" s="5" t="s">
        <v>3858</v>
      </c>
      <c r="AO529" s="5" t="s">
        <v>3859</v>
      </c>
      <c r="AP529" s="10">
        <v>45639</v>
      </c>
      <c r="AQ529" s="5">
        <f t="shared" ca="1" si="32"/>
        <v>46</v>
      </c>
      <c r="AR529" s="31" t="s">
        <v>143</v>
      </c>
      <c r="AS529" s="31">
        <f t="shared" ca="1" si="36"/>
        <v>466</v>
      </c>
      <c r="AT529" s="5" t="s">
        <v>19</v>
      </c>
      <c r="AU529" s="5" t="s">
        <v>2565</v>
      </c>
      <c r="AV529" s="5" t="s">
        <v>2391</v>
      </c>
      <c r="AW529" s="5" t="s">
        <v>1648</v>
      </c>
      <c r="AX529" s="5" t="s">
        <v>1648</v>
      </c>
      <c r="AY529" s="5"/>
      <c r="AZ529" s="5"/>
      <c r="BA529" s="5"/>
      <c r="BB529" s="5"/>
      <c r="BC529" s="138"/>
    </row>
    <row r="530" spans="1:55" ht="15" customHeight="1" x14ac:dyDescent="0.3">
      <c r="A530" s="137">
        <v>297424</v>
      </c>
      <c r="B530" s="5" t="s">
        <v>60</v>
      </c>
      <c r="C530" s="5" t="s">
        <v>263</v>
      </c>
      <c r="D530" s="5" t="s">
        <v>123</v>
      </c>
      <c r="E530" s="5" t="s">
        <v>124</v>
      </c>
      <c r="F530" s="5" t="s">
        <v>43</v>
      </c>
      <c r="G530" s="5"/>
      <c r="H530" s="5"/>
      <c r="I530" s="21" t="s">
        <v>350</v>
      </c>
      <c r="J530" s="5" t="s">
        <v>3860</v>
      </c>
      <c r="K530" s="5"/>
      <c r="L530" s="5">
        <v>8000</v>
      </c>
      <c r="M530" s="5">
        <v>101012061</v>
      </c>
      <c r="N530" s="10" t="s">
        <v>127</v>
      </c>
      <c r="O530" s="5" t="s">
        <v>935</v>
      </c>
      <c r="P530" s="10">
        <v>45587</v>
      </c>
      <c r="Q530" s="10" t="s">
        <v>2502</v>
      </c>
      <c r="R530" s="10"/>
      <c r="S530" s="10"/>
      <c r="T530" s="11"/>
      <c r="U530" s="12"/>
      <c r="V530" s="5" t="s">
        <v>3861</v>
      </c>
      <c r="W530" s="5"/>
      <c r="X530" s="10">
        <v>45580</v>
      </c>
      <c r="Y530" s="5">
        <f t="shared" si="34"/>
        <v>8</v>
      </c>
      <c r="Z530" s="10">
        <v>45594</v>
      </c>
      <c r="AA530" s="5">
        <f t="shared" si="35"/>
        <v>8</v>
      </c>
      <c r="AB530" s="5" t="s">
        <v>3862</v>
      </c>
      <c r="AC530" s="13">
        <v>2030.5</v>
      </c>
      <c r="AD530" s="10">
        <v>45595</v>
      </c>
      <c r="AE530" s="12">
        <f t="shared" si="33"/>
        <v>2</v>
      </c>
      <c r="AF530" s="12"/>
      <c r="AG530" s="14">
        <v>4400591717</v>
      </c>
      <c r="AH530" s="17" t="s">
        <v>833</v>
      </c>
      <c r="AI530" s="10">
        <v>45611</v>
      </c>
      <c r="AJ530" s="10">
        <v>45615</v>
      </c>
      <c r="AK530" s="10" t="str">
        <f t="shared" si="37"/>
        <v>DEMORA</v>
      </c>
      <c r="AL530" s="15">
        <f t="shared" si="38"/>
        <v>21</v>
      </c>
      <c r="AM530" s="5" t="s">
        <v>3863</v>
      </c>
      <c r="AN530" s="5" t="s">
        <v>3864</v>
      </c>
      <c r="AO530" s="5" t="s">
        <v>3865</v>
      </c>
      <c r="AP530" s="10">
        <v>45624</v>
      </c>
      <c r="AQ530" s="5">
        <f t="shared" ref="AQ530:AQ593" ca="1" si="39">IF(AJ530="",TODAY()-X530+1,AJ530-X530+1)</f>
        <v>36</v>
      </c>
      <c r="AR530" s="31" t="s">
        <v>143</v>
      </c>
      <c r="AS530" s="31">
        <f t="shared" ca="1" si="36"/>
        <v>466</v>
      </c>
      <c r="AT530" s="5" t="s">
        <v>19</v>
      </c>
      <c r="AU530" s="5" t="s">
        <v>2565</v>
      </c>
      <c r="AV530" s="5" t="s">
        <v>2391</v>
      </c>
      <c r="AW530" s="5" t="s">
        <v>1648</v>
      </c>
      <c r="AX530" s="5" t="s">
        <v>1648</v>
      </c>
      <c r="AY530" s="5"/>
      <c r="AZ530" s="5"/>
      <c r="BA530" s="5"/>
      <c r="BB530" s="5"/>
      <c r="BC530" s="138"/>
    </row>
    <row r="531" spans="1:55" ht="15.75" customHeight="1" x14ac:dyDescent="0.3">
      <c r="A531" s="16">
        <v>297524</v>
      </c>
      <c r="B531" s="17" t="s">
        <v>60</v>
      </c>
      <c r="C531" s="17" t="s">
        <v>144</v>
      </c>
      <c r="D531" s="17" t="s">
        <v>127</v>
      </c>
      <c r="E531" s="17" t="s">
        <v>189</v>
      </c>
      <c r="F531" s="120" t="s">
        <v>44</v>
      </c>
      <c r="G531" s="17"/>
      <c r="H531" s="17"/>
      <c r="I531" s="17" t="s">
        <v>190</v>
      </c>
      <c r="J531" s="17" t="s">
        <v>3866</v>
      </c>
      <c r="K531" s="5"/>
      <c r="L531" s="5">
        <v>30000</v>
      </c>
      <c r="M531" s="17">
        <v>101058314</v>
      </c>
      <c r="N531" s="10" t="s">
        <v>127</v>
      </c>
      <c r="O531" s="5" t="s">
        <v>897</v>
      </c>
      <c r="P531" s="10"/>
      <c r="Q531" s="10"/>
      <c r="R531" s="10"/>
      <c r="S531" s="10"/>
      <c r="T531" s="11"/>
      <c r="U531" s="12"/>
      <c r="V531" s="5"/>
      <c r="W531" s="5"/>
      <c r="X531" s="10">
        <v>45342</v>
      </c>
      <c r="Y531" s="5" t="str">
        <f t="shared" si="34"/>
        <v>POR EVALUAR</v>
      </c>
      <c r="Z531" s="10"/>
      <c r="AA531" s="5" t="str">
        <f t="shared" si="35"/>
        <v>POR COTIZAR</v>
      </c>
      <c r="AB531" s="5"/>
      <c r="AC531" s="13"/>
      <c r="AD531" s="10"/>
      <c r="AE531" s="12" t="str">
        <f t="shared" si="33"/>
        <v/>
      </c>
      <c r="AF531" s="12"/>
      <c r="AG531" s="5"/>
      <c r="AH531" s="17" t="s">
        <v>833</v>
      </c>
      <c r="AI531" s="10"/>
      <c r="AJ531" s="10"/>
      <c r="AK531" s="10" t="str">
        <f t="shared" si="37"/>
        <v/>
      </c>
      <c r="AL531" s="15" t="str">
        <f t="shared" si="38"/>
        <v/>
      </c>
      <c r="AM531" s="5"/>
      <c r="AN531" s="5"/>
      <c r="AO531" s="5"/>
      <c r="AP531" s="10"/>
      <c r="AQ531" s="5">
        <f t="shared" ca="1" si="39"/>
        <v>704</v>
      </c>
      <c r="AR531" s="5" t="s">
        <v>129</v>
      </c>
      <c r="AS531" s="5">
        <f t="shared" ca="1" si="36"/>
        <v>704</v>
      </c>
      <c r="AT531" s="5" t="s">
        <v>19</v>
      </c>
      <c r="AU531" s="5"/>
      <c r="AV531" s="5"/>
      <c r="AW531" s="5"/>
      <c r="AX531" s="5"/>
      <c r="AY531" s="5"/>
      <c r="AZ531" s="5"/>
      <c r="BA531" s="5"/>
      <c r="BB531" s="5"/>
      <c r="BC531" s="138"/>
    </row>
    <row r="532" spans="1:55" ht="15.75" customHeight="1" x14ac:dyDescent="0.3">
      <c r="A532" s="137">
        <v>297624</v>
      </c>
      <c r="B532" s="5" t="s">
        <v>60</v>
      </c>
      <c r="C532" s="5" t="s">
        <v>340</v>
      </c>
      <c r="D532" s="5" t="s">
        <v>123</v>
      </c>
      <c r="E532" s="5" t="s">
        <v>189</v>
      </c>
      <c r="F532" s="5" t="s">
        <v>49</v>
      </c>
      <c r="G532" s="5"/>
      <c r="H532" s="5"/>
      <c r="I532" s="5" t="s">
        <v>3867</v>
      </c>
      <c r="J532" s="5" t="s">
        <v>3868</v>
      </c>
      <c r="K532" s="5"/>
      <c r="L532" s="5">
        <v>12000</v>
      </c>
      <c r="M532" s="5">
        <v>101204787</v>
      </c>
      <c r="N532" s="10" t="s">
        <v>127</v>
      </c>
      <c r="O532" s="5" t="s">
        <v>935</v>
      </c>
      <c r="P532" s="10">
        <v>45587</v>
      </c>
      <c r="Q532" s="10" t="s">
        <v>2502</v>
      </c>
      <c r="R532" s="10"/>
      <c r="S532" s="10"/>
      <c r="T532" s="11"/>
      <c r="U532" s="12"/>
      <c r="V532" s="5" t="s">
        <v>3869</v>
      </c>
      <c r="W532" s="5"/>
      <c r="X532" s="10">
        <v>45580</v>
      </c>
      <c r="Y532" s="5">
        <f t="shared" si="34"/>
        <v>8</v>
      </c>
      <c r="Z532" s="10">
        <v>45594</v>
      </c>
      <c r="AA532" s="5">
        <f t="shared" si="35"/>
        <v>8</v>
      </c>
      <c r="AB532" s="5" t="s">
        <v>3870</v>
      </c>
      <c r="AC532" s="13">
        <v>4757.42</v>
      </c>
      <c r="AD532" s="10">
        <v>45595</v>
      </c>
      <c r="AE532" s="12">
        <f t="shared" si="33"/>
        <v>2</v>
      </c>
      <c r="AF532" s="12"/>
      <c r="AG532" s="14">
        <v>4400592052</v>
      </c>
      <c r="AH532" s="17" t="s">
        <v>3102</v>
      </c>
      <c r="AI532" s="10">
        <v>45615</v>
      </c>
      <c r="AJ532" s="10">
        <v>45622</v>
      </c>
      <c r="AK532" s="10" t="str">
        <f t="shared" si="37"/>
        <v>DEMORA</v>
      </c>
      <c r="AL532" s="15">
        <f t="shared" si="38"/>
        <v>28</v>
      </c>
      <c r="AM532" s="5" t="s">
        <v>3871</v>
      </c>
      <c r="AN532" s="5" t="s">
        <v>3872</v>
      </c>
      <c r="AO532" s="5" t="s">
        <v>3806</v>
      </c>
      <c r="AP532" s="10">
        <v>45639</v>
      </c>
      <c r="AQ532" s="5">
        <f t="shared" ca="1" si="39"/>
        <v>43</v>
      </c>
      <c r="AR532" s="31" t="s">
        <v>143</v>
      </c>
      <c r="AS532" s="31">
        <f t="shared" ca="1" si="36"/>
        <v>466</v>
      </c>
      <c r="AT532" s="5" t="s">
        <v>19</v>
      </c>
      <c r="AU532" s="5" t="s">
        <v>2121</v>
      </c>
      <c r="AV532" s="5" t="s">
        <v>2391</v>
      </c>
      <c r="AW532" s="5" t="s">
        <v>2998</v>
      </c>
      <c r="AX532" s="5" t="s">
        <v>1648</v>
      </c>
      <c r="AY532" s="5"/>
      <c r="AZ532" s="5"/>
      <c r="BA532" s="5"/>
      <c r="BB532" s="5"/>
      <c r="BC532" s="138"/>
    </row>
    <row r="533" spans="1:55" ht="15.75" customHeight="1" x14ac:dyDescent="0.3">
      <c r="A533" s="137">
        <v>297724</v>
      </c>
      <c r="B533" s="5" t="s">
        <v>60</v>
      </c>
      <c r="C533" s="5" t="s">
        <v>6</v>
      </c>
      <c r="D533" s="5" t="s">
        <v>123</v>
      </c>
      <c r="E533" s="5" t="s">
        <v>189</v>
      </c>
      <c r="F533" s="5" t="s">
        <v>1</v>
      </c>
      <c r="G533" s="5"/>
      <c r="H533" s="5"/>
      <c r="I533" s="5" t="s">
        <v>311</v>
      </c>
      <c r="J533" s="5" t="s">
        <v>3873</v>
      </c>
      <c r="K533" s="5"/>
      <c r="L533" s="5"/>
      <c r="M533" s="5">
        <v>101152695</v>
      </c>
      <c r="N533" s="10" t="s">
        <v>127</v>
      </c>
      <c r="O533" s="5" t="s">
        <v>935</v>
      </c>
      <c r="P533" s="10">
        <v>45582</v>
      </c>
      <c r="Q533" s="10" t="s">
        <v>137</v>
      </c>
      <c r="R533" s="10"/>
      <c r="S533" s="10"/>
      <c r="T533" s="11"/>
      <c r="U533" s="12"/>
      <c r="V533" s="5" t="s">
        <v>3874</v>
      </c>
      <c r="W533" s="5"/>
      <c r="X533" s="10">
        <v>45580</v>
      </c>
      <c r="Y533" s="5">
        <f t="shared" si="34"/>
        <v>3</v>
      </c>
      <c r="Z533" s="10">
        <v>45587</v>
      </c>
      <c r="AA533" s="5">
        <f t="shared" si="35"/>
        <v>6</v>
      </c>
      <c r="AB533" s="5" t="s">
        <v>3875</v>
      </c>
      <c r="AC533" s="13">
        <v>2783.14</v>
      </c>
      <c r="AD533" s="10">
        <v>45595</v>
      </c>
      <c r="AE533" s="12">
        <f t="shared" si="33"/>
        <v>9</v>
      </c>
      <c r="AF533" s="12"/>
      <c r="AG533" s="14">
        <v>4400592055</v>
      </c>
      <c r="AH533" s="17" t="s">
        <v>828</v>
      </c>
      <c r="AI533" s="10">
        <v>45608</v>
      </c>
      <c r="AJ533" s="10">
        <v>45609</v>
      </c>
      <c r="AK533" s="10" t="str">
        <f t="shared" si="37"/>
        <v>DEMORA</v>
      </c>
      <c r="AL533" s="15">
        <f t="shared" si="38"/>
        <v>15</v>
      </c>
      <c r="AM533" s="5" t="s">
        <v>3876</v>
      </c>
      <c r="AN533" s="5" t="s">
        <v>3877</v>
      </c>
      <c r="AO533" s="5" t="s">
        <v>3878</v>
      </c>
      <c r="AP533" s="10">
        <v>45624</v>
      </c>
      <c r="AQ533" s="5">
        <f t="shared" ca="1" si="39"/>
        <v>30</v>
      </c>
      <c r="AR533" s="31" t="s">
        <v>143</v>
      </c>
      <c r="AS533" s="31">
        <f t="shared" ca="1" si="36"/>
        <v>466</v>
      </c>
      <c r="AT533" s="5" t="s">
        <v>19</v>
      </c>
      <c r="AU533" s="5" t="s">
        <v>2565</v>
      </c>
      <c r="AV533" s="5" t="s">
        <v>3879</v>
      </c>
      <c r="AW533" s="5" t="s">
        <v>1648</v>
      </c>
      <c r="AX533" s="5" t="s">
        <v>1648</v>
      </c>
      <c r="AY533" s="5"/>
      <c r="AZ533" s="5"/>
      <c r="BA533" s="5"/>
      <c r="BB533" s="5"/>
      <c r="BC533" s="138"/>
    </row>
    <row r="534" spans="1:55" ht="15.75" customHeight="1" x14ac:dyDescent="0.3">
      <c r="A534" s="137">
        <v>297824</v>
      </c>
      <c r="B534" s="5" t="s">
        <v>60</v>
      </c>
      <c r="C534" s="5" t="s">
        <v>6</v>
      </c>
      <c r="D534" s="5" t="s">
        <v>123</v>
      </c>
      <c r="E534" s="5" t="s">
        <v>189</v>
      </c>
      <c r="F534" s="5" t="s">
        <v>1</v>
      </c>
      <c r="G534" s="5"/>
      <c r="H534" s="5"/>
      <c r="I534" s="5" t="s">
        <v>311</v>
      </c>
      <c r="J534" s="5" t="s">
        <v>3880</v>
      </c>
      <c r="K534" s="5"/>
      <c r="L534" s="5"/>
      <c r="M534" s="5">
        <v>101178755</v>
      </c>
      <c r="N534" s="10" t="s">
        <v>127</v>
      </c>
      <c r="O534" s="5" t="s">
        <v>935</v>
      </c>
      <c r="P534" s="10">
        <v>45586</v>
      </c>
      <c r="Q534" s="10" t="s">
        <v>137</v>
      </c>
      <c r="R534" s="10"/>
      <c r="S534" s="10"/>
      <c r="T534" s="11"/>
      <c r="U534" s="12"/>
      <c r="V534" s="5" t="s">
        <v>3881</v>
      </c>
      <c r="W534" s="5"/>
      <c r="X534" s="10">
        <v>45580</v>
      </c>
      <c r="Y534" s="5">
        <f t="shared" si="34"/>
        <v>7</v>
      </c>
      <c r="Z534" s="10">
        <v>45589</v>
      </c>
      <c r="AA534" s="5">
        <f t="shared" si="35"/>
        <v>4</v>
      </c>
      <c r="AB534" s="5" t="s">
        <v>3882</v>
      </c>
      <c r="AC534" s="13">
        <v>5063.1400000000003</v>
      </c>
      <c r="AD534" s="10">
        <v>45595</v>
      </c>
      <c r="AE534" s="12">
        <f t="shared" si="33"/>
        <v>7</v>
      </c>
      <c r="AF534" s="12"/>
      <c r="AG534" s="14">
        <v>4400592057</v>
      </c>
      <c r="AH534" s="17" t="s">
        <v>828</v>
      </c>
      <c r="AI534" s="10">
        <v>45614</v>
      </c>
      <c r="AJ534" s="10">
        <v>45615</v>
      </c>
      <c r="AK534" s="10" t="str">
        <f t="shared" si="37"/>
        <v>DEMORA</v>
      </c>
      <c r="AL534" s="15">
        <f t="shared" si="38"/>
        <v>21</v>
      </c>
      <c r="AM534" s="5" t="s">
        <v>3883</v>
      </c>
      <c r="AN534" s="5" t="s">
        <v>3884</v>
      </c>
      <c r="AO534" s="5" t="s">
        <v>3885</v>
      </c>
      <c r="AP534" s="10">
        <v>45624</v>
      </c>
      <c r="AQ534" s="5">
        <f t="shared" ca="1" si="39"/>
        <v>36</v>
      </c>
      <c r="AR534" s="31" t="s">
        <v>143</v>
      </c>
      <c r="AS534" s="31">
        <f t="shared" ca="1" si="36"/>
        <v>466</v>
      </c>
      <c r="AT534" s="5" t="s">
        <v>20</v>
      </c>
      <c r="AU534" s="5" t="s">
        <v>2565</v>
      </c>
      <c r="AV534" s="5" t="s">
        <v>2391</v>
      </c>
      <c r="AW534" s="5" t="s">
        <v>2519</v>
      </c>
      <c r="AX534" s="5" t="s">
        <v>1931</v>
      </c>
      <c r="AY534" s="5"/>
      <c r="AZ534" s="5"/>
      <c r="BA534" s="5"/>
      <c r="BB534" s="5"/>
      <c r="BC534" s="138"/>
    </row>
    <row r="535" spans="1:55" ht="15.75" customHeight="1" x14ac:dyDescent="0.3">
      <c r="A535" s="137">
        <v>297924</v>
      </c>
      <c r="B535" s="5" t="s">
        <v>60</v>
      </c>
      <c r="C535" s="5" t="s">
        <v>144</v>
      </c>
      <c r="D535" s="5" t="s">
        <v>123</v>
      </c>
      <c r="E535" s="5" t="s">
        <v>189</v>
      </c>
      <c r="F535" s="5" t="s">
        <v>1</v>
      </c>
      <c r="G535" s="5"/>
      <c r="H535" s="5"/>
      <c r="I535" s="5" t="s">
        <v>190</v>
      </c>
      <c r="J535" s="5" t="s">
        <v>3886</v>
      </c>
      <c r="K535" s="5"/>
      <c r="L535" s="5">
        <v>30000</v>
      </c>
      <c r="M535" s="5">
        <v>101209102</v>
      </c>
      <c r="N535" s="10" t="s">
        <v>127</v>
      </c>
      <c r="O535" s="5" t="s">
        <v>935</v>
      </c>
      <c r="P535" s="10">
        <v>45587</v>
      </c>
      <c r="Q535" s="10" t="s">
        <v>137</v>
      </c>
      <c r="R535" s="10"/>
      <c r="S535" s="10"/>
      <c r="T535" s="11"/>
      <c r="U535" s="12"/>
      <c r="V535" s="5" t="s">
        <v>3887</v>
      </c>
      <c r="W535" s="5"/>
      <c r="X535" s="10">
        <v>45580</v>
      </c>
      <c r="Y535" s="5">
        <f t="shared" si="34"/>
        <v>8</v>
      </c>
      <c r="Z535" s="10">
        <v>45589</v>
      </c>
      <c r="AA535" s="5">
        <f t="shared" si="35"/>
        <v>3</v>
      </c>
      <c r="AB535" s="5" t="s">
        <v>3888</v>
      </c>
      <c r="AC535" s="13">
        <v>5489.15</v>
      </c>
      <c r="AD535" s="10">
        <v>45595</v>
      </c>
      <c r="AE535" s="12">
        <f t="shared" si="33"/>
        <v>7</v>
      </c>
      <c r="AF535" s="12"/>
      <c r="AG535" s="14">
        <v>4400592059</v>
      </c>
      <c r="AH535" s="17" t="s">
        <v>833</v>
      </c>
      <c r="AI535" s="10">
        <v>45603</v>
      </c>
      <c r="AJ535" s="10">
        <v>45604</v>
      </c>
      <c r="AK535" s="10" t="str">
        <f t="shared" si="37"/>
        <v>DEMORA</v>
      </c>
      <c r="AL535" s="15">
        <f t="shared" si="38"/>
        <v>10</v>
      </c>
      <c r="AM535" s="5" t="s">
        <v>3889</v>
      </c>
      <c r="AN535" s="5" t="s">
        <v>3890</v>
      </c>
      <c r="AO535" s="5" t="s">
        <v>3891</v>
      </c>
      <c r="AP535" s="10">
        <v>45624</v>
      </c>
      <c r="AQ535" s="5">
        <f t="shared" ca="1" si="39"/>
        <v>25</v>
      </c>
      <c r="AR535" s="31" t="s">
        <v>143</v>
      </c>
      <c r="AS535" s="31">
        <f t="shared" ca="1" si="36"/>
        <v>466</v>
      </c>
      <c r="AT535" s="5" t="s">
        <v>19</v>
      </c>
      <c r="AU535" s="5" t="s">
        <v>67</v>
      </c>
      <c r="AV535" s="5"/>
      <c r="AW535" s="5" t="s">
        <v>1648</v>
      </c>
      <c r="AX535" s="5" t="s">
        <v>1648</v>
      </c>
      <c r="AY535" s="5"/>
      <c r="AZ535" s="5"/>
      <c r="BA535" s="5"/>
      <c r="BB535" s="5"/>
      <c r="BC535" s="138"/>
    </row>
    <row r="536" spans="1:55" ht="15.75" customHeight="1" x14ac:dyDescent="0.3">
      <c r="A536" s="137">
        <v>298024</v>
      </c>
      <c r="B536" s="5" t="s">
        <v>60</v>
      </c>
      <c r="C536" s="5" t="s">
        <v>8</v>
      </c>
      <c r="D536" s="5" t="s">
        <v>123</v>
      </c>
      <c r="E536" s="5" t="s">
        <v>189</v>
      </c>
      <c r="F536" s="120" t="s">
        <v>44</v>
      </c>
      <c r="G536" s="5"/>
      <c r="H536" s="5" t="s">
        <v>3892</v>
      </c>
      <c r="I536" s="5" t="s">
        <v>3893</v>
      </c>
      <c r="J536" s="5" t="s">
        <v>3823</v>
      </c>
      <c r="K536" s="5" t="s">
        <v>125</v>
      </c>
      <c r="L536" s="5">
        <v>30000</v>
      </c>
      <c r="M536" s="5">
        <v>100961064</v>
      </c>
      <c r="N536" s="10" t="s">
        <v>127</v>
      </c>
      <c r="O536" s="5" t="s">
        <v>3789</v>
      </c>
      <c r="P536" s="10">
        <v>45586</v>
      </c>
      <c r="Q536" s="10" t="s">
        <v>137</v>
      </c>
      <c r="R536" s="10"/>
      <c r="S536" s="10"/>
      <c r="T536" s="11"/>
      <c r="U536" s="12"/>
      <c r="V536" s="5" t="s">
        <v>3894</v>
      </c>
      <c r="W536" s="5"/>
      <c r="X536" s="10">
        <v>45581</v>
      </c>
      <c r="Y536" s="5">
        <f t="shared" si="34"/>
        <v>6</v>
      </c>
      <c r="Z536" s="10">
        <v>45589</v>
      </c>
      <c r="AA536" s="5">
        <f t="shared" si="35"/>
        <v>4</v>
      </c>
      <c r="AB536" s="5" t="s">
        <v>3895</v>
      </c>
      <c r="AC536" s="13">
        <v>17622.52</v>
      </c>
      <c r="AD536" s="10">
        <v>45595</v>
      </c>
      <c r="AE536" s="12">
        <f t="shared" si="33"/>
        <v>7</v>
      </c>
      <c r="AF536" s="12"/>
      <c r="AG536" s="14">
        <v>4400591209</v>
      </c>
      <c r="AH536" s="17" t="s">
        <v>833</v>
      </c>
      <c r="AI536" s="10">
        <v>45617</v>
      </c>
      <c r="AJ536" s="10">
        <v>45621</v>
      </c>
      <c r="AK536" s="10" t="str">
        <f t="shared" si="37"/>
        <v>DEMORA</v>
      </c>
      <c r="AL536" s="15">
        <f t="shared" si="38"/>
        <v>27</v>
      </c>
      <c r="AM536" s="5" t="s">
        <v>3896</v>
      </c>
      <c r="AN536" s="5" t="s">
        <v>3897</v>
      </c>
      <c r="AO536" s="5" t="s">
        <v>3898</v>
      </c>
      <c r="AP536" s="10">
        <v>45624</v>
      </c>
      <c r="AQ536" s="5">
        <f t="shared" ca="1" si="39"/>
        <v>41</v>
      </c>
      <c r="AR536" s="31" t="s">
        <v>143</v>
      </c>
      <c r="AS536" s="31">
        <f t="shared" ca="1" si="36"/>
        <v>465</v>
      </c>
      <c r="AT536" s="5" t="s">
        <v>19</v>
      </c>
      <c r="AU536" s="5" t="s">
        <v>2565</v>
      </c>
      <c r="AV536" s="5" t="s">
        <v>2391</v>
      </c>
      <c r="AW536" s="5" t="s">
        <v>1648</v>
      </c>
      <c r="AX536" s="5" t="s">
        <v>1648</v>
      </c>
      <c r="AY536" s="5"/>
      <c r="AZ536" s="5"/>
      <c r="BA536" s="5"/>
      <c r="BB536" s="5"/>
      <c r="BC536" s="138"/>
    </row>
    <row r="537" spans="1:55" ht="15.75" customHeight="1" x14ac:dyDescent="0.3">
      <c r="A537" s="137">
        <v>298124</v>
      </c>
      <c r="B537" s="5" t="s">
        <v>59</v>
      </c>
      <c r="C537" s="5" t="s">
        <v>263</v>
      </c>
      <c r="D537" s="5" t="s">
        <v>123</v>
      </c>
      <c r="E537" s="5" t="s">
        <v>124</v>
      </c>
      <c r="F537" s="5" t="s">
        <v>39</v>
      </c>
      <c r="G537" s="5" t="s">
        <v>246</v>
      </c>
      <c r="H537" s="5" t="s">
        <v>3899</v>
      </c>
      <c r="I537" s="5" t="s">
        <v>3055</v>
      </c>
      <c r="J537" s="5" t="s">
        <v>3900</v>
      </c>
      <c r="K537" s="5">
        <v>18503</v>
      </c>
      <c r="L537" s="5">
        <v>18000</v>
      </c>
      <c r="M537" s="5" t="s">
        <v>3901</v>
      </c>
      <c r="N537" s="10" t="s">
        <v>127</v>
      </c>
      <c r="O537" s="5" t="s">
        <v>3902</v>
      </c>
      <c r="P537" s="10">
        <v>45589</v>
      </c>
      <c r="Q537" s="10" t="s">
        <v>2502</v>
      </c>
      <c r="R537" s="10"/>
      <c r="S537" s="10"/>
      <c r="T537" s="11"/>
      <c r="U537" s="12"/>
      <c r="V537" s="5" t="s">
        <v>3903</v>
      </c>
      <c r="W537" s="5"/>
      <c r="X537" s="10">
        <v>45583</v>
      </c>
      <c r="Y537" s="5">
        <f t="shared" si="34"/>
        <v>7</v>
      </c>
      <c r="Z537" s="10">
        <v>45600</v>
      </c>
      <c r="AA537" s="5">
        <f t="shared" si="35"/>
        <v>12</v>
      </c>
      <c r="AB537" s="5" t="s">
        <v>3904</v>
      </c>
      <c r="AC537" s="13">
        <v>7493.98</v>
      </c>
      <c r="AD537" s="10">
        <v>45616</v>
      </c>
      <c r="AE537" s="12">
        <f t="shared" si="33"/>
        <v>17</v>
      </c>
      <c r="AF537" s="12"/>
      <c r="AG537" s="14">
        <v>4500535824</v>
      </c>
      <c r="AH537" s="17" t="s">
        <v>833</v>
      </c>
      <c r="AI537" s="10">
        <v>45617</v>
      </c>
      <c r="AJ537" s="10">
        <v>45617</v>
      </c>
      <c r="AK537" s="10" t="str">
        <f t="shared" si="37"/>
        <v>EN TIEMPO</v>
      </c>
      <c r="AL537" s="15">
        <f t="shared" si="38"/>
        <v>2</v>
      </c>
      <c r="AM537" s="5" t="s">
        <v>3905</v>
      </c>
      <c r="AN537" s="5" t="s">
        <v>3906</v>
      </c>
      <c r="AO537" s="5" t="s">
        <v>3907</v>
      </c>
      <c r="AP537" s="10">
        <v>45632</v>
      </c>
      <c r="AQ537" s="5">
        <f t="shared" ca="1" si="39"/>
        <v>35</v>
      </c>
      <c r="AR537" s="31" t="s">
        <v>143</v>
      </c>
      <c r="AS537" s="31">
        <f t="shared" ca="1" si="36"/>
        <v>463</v>
      </c>
      <c r="AT537" s="5" t="s">
        <v>19</v>
      </c>
      <c r="AU537" s="5" t="s">
        <v>2565</v>
      </c>
      <c r="AV537" s="5" t="s">
        <v>2391</v>
      </c>
      <c r="AW537" s="5" t="s">
        <v>1648</v>
      </c>
      <c r="AX537" s="5" t="s">
        <v>1648</v>
      </c>
      <c r="AY537" s="5"/>
      <c r="AZ537" s="5"/>
      <c r="BA537" s="5"/>
      <c r="BB537" s="5"/>
      <c r="BC537" s="138"/>
    </row>
    <row r="538" spans="1:55" ht="15.75" customHeight="1" x14ac:dyDescent="0.3">
      <c r="A538" s="137">
        <v>298224</v>
      </c>
      <c r="B538" s="5" t="s">
        <v>60</v>
      </c>
      <c r="C538" s="5" t="s">
        <v>1991</v>
      </c>
      <c r="D538" s="5" t="s">
        <v>123</v>
      </c>
      <c r="E538" s="5" t="s">
        <v>124</v>
      </c>
      <c r="F538" s="5">
        <v>24</v>
      </c>
      <c r="G538" s="5"/>
      <c r="H538" s="5"/>
      <c r="I538" s="5">
        <v>4421908</v>
      </c>
      <c r="J538" s="5" t="s">
        <v>3908</v>
      </c>
      <c r="K538" s="5"/>
      <c r="L538" s="120">
        <v>6000</v>
      </c>
      <c r="M538" s="5">
        <v>101138712</v>
      </c>
      <c r="N538" s="10" t="s">
        <v>127</v>
      </c>
      <c r="O538" s="5" t="s">
        <v>3909</v>
      </c>
      <c r="P538" s="10">
        <v>45595</v>
      </c>
      <c r="Q538" s="10" t="s">
        <v>137</v>
      </c>
      <c r="R538" s="10"/>
      <c r="S538" s="10"/>
      <c r="T538" s="11"/>
      <c r="U538" s="12"/>
      <c r="V538" s="5" t="s">
        <v>3910</v>
      </c>
      <c r="W538" s="5"/>
      <c r="X538" s="10">
        <v>45586</v>
      </c>
      <c r="Y538" s="5">
        <f t="shared" si="34"/>
        <v>10</v>
      </c>
      <c r="Z538" s="10">
        <v>45595</v>
      </c>
      <c r="AA538" s="5">
        <f t="shared" si="35"/>
        <v>1</v>
      </c>
      <c r="AB538" s="5" t="s">
        <v>3911</v>
      </c>
      <c r="AC538" s="13">
        <v>22781.59</v>
      </c>
      <c r="AD538" s="10">
        <v>45605</v>
      </c>
      <c r="AE538" s="12">
        <f t="shared" si="33"/>
        <v>11</v>
      </c>
      <c r="AF538" s="12"/>
      <c r="AG538" s="14">
        <v>4400592888</v>
      </c>
      <c r="AH538" s="17" t="s">
        <v>828</v>
      </c>
      <c r="AI538" s="10">
        <v>45618</v>
      </c>
      <c r="AJ538" s="10">
        <v>45621</v>
      </c>
      <c r="AK538" s="10" t="str">
        <f t="shared" si="37"/>
        <v>DEMORA</v>
      </c>
      <c r="AL538" s="15">
        <f t="shared" si="38"/>
        <v>17</v>
      </c>
      <c r="AM538" s="5" t="s">
        <v>3912</v>
      </c>
      <c r="AN538" s="5" t="s">
        <v>3913</v>
      </c>
      <c r="AO538" s="5" t="s">
        <v>3914</v>
      </c>
      <c r="AP538" s="10">
        <v>45624</v>
      </c>
      <c r="AQ538" s="5">
        <f t="shared" ca="1" si="39"/>
        <v>36</v>
      </c>
      <c r="AR538" s="31" t="s">
        <v>143</v>
      </c>
      <c r="AS538" s="31">
        <f t="shared" ca="1" si="36"/>
        <v>460</v>
      </c>
      <c r="AT538" s="5" t="s">
        <v>19</v>
      </c>
      <c r="AU538" s="5" t="s">
        <v>1648</v>
      </c>
      <c r="AV538" s="5"/>
      <c r="AW538" s="5" t="s">
        <v>1648</v>
      </c>
      <c r="AX538" s="5" t="s">
        <v>1648</v>
      </c>
      <c r="AY538" s="5"/>
      <c r="AZ538" s="5"/>
      <c r="BA538" s="5"/>
      <c r="BB538" s="5"/>
      <c r="BC538" s="138"/>
    </row>
    <row r="539" spans="1:55" ht="15.75" customHeight="1" x14ac:dyDescent="0.3">
      <c r="A539" s="137">
        <v>298324</v>
      </c>
      <c r="B539" s="5" t="s">
        <v>60</v>
      </c>
      <c r="C539" s="5" t="s">
        <v>1991</v>
      </c>
      <c r="D539" s="5" t="s">
        <v>123</v>
      </c>
      <c r="E539" s="5" t="s">
        <v>124</v>
      </c>
      <c r="F539" s="5">
        <v>24</v>
      </c>
      <c r="G539" s="5"/>
      <c r="H539" s="5"/>
      <c r="I539" s="5">
        <v>4421909</v>
      </c>
      <c r="J539" s="5" t="s">
        <v>3915</v>
      </c>
      <c r="K539" s="5"/>
      <c r="L539" s="120">
        <v>6000</v>
      </c>
      <c r="M539" s="5">
        <v>101053471</v>
      </c>
      <c r="N539" s="10" t="s">
        <v>127</v>
      </c>
      <c r="O539" s="5" t="s">
        <v>3909</v>
      </c>
      <c r="P539" s="10">
        <v>45595</v>
      </c>
      <c r="Q539" s="10" t="s">
        <v>137</v>
      </c>
      <c r="R539" s="10"/>
      <c r="S539" s="10"/>
      <c r="T539" s="11"/>
      <c r="U539" s="12"/>
      <c r="V539" s="5" t="s">
        <v>3916</v>
      </c>
      <c r="W539" s="5"/>
      <c r="X539" s="10">
        <v>45586</v>
      </c>
      <c r="Y539" s="5">
        <f t="shared" si="34"/>
        <v>10</v>
      </c>
      <c r="Z539" s="10">
        <v>45595</v>
      </c>
      <c r="AA539" s="5">
        <f t="shared" si="35"/>
        <v>1</v>
      </c>
      <c r="AB539" s="5" t="s">
        <v>3917</v>
      </c>
      <c r="AC539" s="13">
        <v>22781.59</v>
      </c>
      <c r="AD539" s="10">
        <v>45605</v>
      </c>
      <c r="AE539" s="12">
        <f t="shared" si="33"/>
        <v>11</v>
      </c>
      <c r="AF539" s="12"/>
      <c r="AG539" s="14">
        <v>4400592897</v>
      </c>
      <c r="AH539" s="17" t="s">
        <v>828</v>
      </c>
      <c r="AI539" s="10">
        <v>45618</v>
      </c>
      <c r="AJ539" s="10">
        <v>45622</v>
      </c>
      <c r="AK539" s="10" t="str">
        <f t="shared" si="37"/>
        <v>DEMORA</v>
      </c>
      <c r="AL539" s="15">
        <f t="shared" si="38"/>
        <v>18</v>
      </c>
      <c r="AM539" s="5" t="s">
        <v>3918</v>
      </c>
      <c r="AN539" s="5" t="s">
        <v>3919</v>
      </c>
      <c r="AO539" s="5" t="s">
        <v>3920</v>
      </c>
      <c r="AP539" s="10">
        <v>45624</v>
      </c>
      <c r="AQ539" s="5">
        <f t="shared" ca="1" si="39"/>
        <v>37</v>
      </c>
      <c r="AR539" s="31" t="s">
        <v>143</v>
      </c>
      <c r="AS539" s="31">
        <f t="shared" ca="1" si="36"/>
        <v>460</v>
      </c>
      <c r="AT539" s="5" t="s">
        <v>19</v>
      </c>
      <c r="AU539" s="5" t="s">
        <v>1648</v>
      </c>
      <c r="AV539" s="5"/>
      <c r="AW539" s="5" t="s">
        <v>1648</v>
      </c>
      <c r="AX539" s="5" t="s">
        <v>1648</v>
      </c>
      <c r="AY539" s="5"/>
      <c r="AZ539" s="5"/>
      <c r="BA539" s="5"/>
      <c r="BB539" s="5"/>
      <c r="BC539" s="138"/>
    </row>
    <row r="540" spans="1:55" ht="15.75" customHeight="1" x14ac:dyDescent="0.3">
      <c r="A540" s="137">
        <v>298424</v>
      </c>
      <c r="B540" s="5" t="s">
        <v>60</v>
      </c>
      <c r="C540" s="5" t="s">
        <v>6</v>
      </c>
      <c r="D540" s="5" t="s">
        <v>123</v>
      </c>
      <c r="E540" s="5" t="s">
        <v>189</v>
      </c>
      <c r="F540" s="5" t="s">
        <v>1</v>
      </c>
      <c r="G540" s="5"/>
      <c r="H540" s="5" t="s">
        <v>3921</v>
      </c>
      <c r="I540" s="5" t="s">
        <v>311</v>
      </c>
      <c r="J540" s="5" t="s">
        <v>3922</v>
      </c>
      <c r="K540" s="5"/>
      <c r="L540" s="5"/>
      <c r="M540" s="5">
        <v>101205394</v>
      </c>
      <c r="N540" s="10" t="s">
        <v>127</v>
      </c>
      <c r="O540" s="5" t="s">
        <v>3909</v>
      </c>
      <c r="P540" s="10">
        <v>45587</v>
      </c>
      <c r="Q540" s="10" t="s">
        <v>137</v>
      </c>
      <c r="R540" s="10"/>
      <c r="S540" s="10"/>
      <c r="T540" s="11"/>
      <c r="U540" s="12"/>
      <c r="V540" s="5" t="s">
        <v>3923</v>
      </c>
      <c r="W540" s="5"/>
      <c r="X540" s="10">
        <v>45586</v>
      </c>
      <c r="Y540" s="5">
        <f t="shared" si="34"/>
        <v>2</v>
      </c>
      <c r="Z540" s="10">
        <v>45589</v>
      </c>
      <c r="AA540" s="5">
        <f t="shared" si="35"/>
        <v>3</v>
      </c>
      <c r="AB540" s="5" t="s">
        <v>3924</v>
      </c>
      <c r="AC540" s="13">
        <v>2783.14</v>
      </c>
      <c r="AD540" s="10">
        <v>45595</v>
      </c>
      <c r="AE540" s="12">
        <f t="shared" si="33"/>
        <v>7</v>
      </c>
      <c r="AF540" s="12"/>
      <c r="AG540" s="14">
        <v>4400592916</v>
      </c>
      <c r="AH540" s="17" t="s">
        <v>828</v>
      </c>
      <c r="AI540" s="10">
        <v>45615</v>
      </c>
      <c r="AJ540" s="10">
        <v>45615</v>
      </c>
      <c r="AK540" s="10" t="str">
        <f t="shared" si="37"/>
        <v>EN TIEMPO</v>
      </c>
      <c r="AL540" s="15">
        <f t="shared" si="38"/>
        <v>21</v>
      </c>
      <c r="AM540" s="5" t="s">
        <v>3925</v>
      </c>
      <c r="AN540" s="5" t="s">
        <v>3926</v>
      </c>
      <c r="AO540" s="5" t="s">
        <v>3927</v>
      </c>
      <c r="AP540" s="10">
        <v>45624</v>
      </c>
      <c r="AQ540" s="5">
        <f t="shared" ca="1" si="39"/>
        <v>30</v>
      </c>
      <c r="AR540" s="31" t="s">
        <v>143</v>
      </c>
      <c r="AS540" s="31">
        <f t="shared" ca="1" si="36"/>
        <v>460</v>
      </c>
      <c r="AT540" s="5" t="s">
        <v>19</v>
      </c>
      <c r="AU540" s="5" t="s">
        <v>2565</v>
      </c>
      <c r="AV540" s="5" t="s">
        <v>2391</v>
      </c>
      <c r="AW540" s="5" t="s">
        <v>2519</v>
      </c>
      <c r="AX540" s="5" t="s">
        <v>1648</v>
      </c>
      <c r="AY540" s="5"/>
      <c r="AZ540" s="5"/>
      <c r="BA540" s="5"/>
      <c r="BB540" s="5"/>
      <c r="BC540" s="138"/>
    </row>
    <row r="541" spans="1:55" ht="15.75" customHeight="1" x14ac:dyDescent="0.3">
      <c r="A541" s="137">
        <v>298524</v>
      </c>
      <c r="B541" s="5" t="s">
        <v>60</v>
      </c>
      <c r="C541" s="5" t="s">
        <v>6</v>
      </c>
      <c r="D541" s="5" t="s">
        <v>123</v>
      </c>
      <c r="E541" s="5" t="s">
        <v>189</v>
      </c>
      <c r="F541" s="5" t="s">
        <v>1</v>
      </c>
      <c r="G541" s="5"/>
      <c r="H541" s="5" t="s">
        <v>3928</v>
      </c>
      <c r="I541" s="5" t="s">
        <v>311</v>
      </c>
      <c r="J541" s="5" t="s">
        <v>3929</v>
      </c>
      <c r="K541" s="5"/>
      <c r="L541" s="5"/>
      <c r="M541" s="5">
        <v>101212540</v>
      </c>
      <c r="N541" s="10" t="s">
        <v>127</v>
      </c>
      <c r="O541" s="5" t="s">
        <v>3909</v>
      </c>
      <c r="P541" s="10">
        <v>45587</v>
      </c>
      <c r="Q541" s="10" t="s">
        <v>137</v>
      </c>
      <c r="R541" s="10"/>
      <c r="S541" s="10"/>
      <c r="T541" s="11"/>
      <c r="U541" s="12"/>
      <c r="V541" s="5" t="s">
        <v>3930</v>
      </c>
      <c r="W541" s="5"/>
      <c r="X541" s="10">
        <v>45586</v>
      </c>
      <c r="Y541" s="5">
        <f t="shared" si="34"/>
        <v>2</v>
      </c>
      <c r="Z541" s="10">
        <v>45589</v>
      </c>
      <c r="AA541" s="5">
        <f t="shared" si="35"/>
        <v>3</v>
      </c>
      <c r="AB541" s="5" t="s">
        <v>3931</v>
      </c>
      <c r="AC541" s="13">
        <v>2783.14</v>
      </c>
      <c r="AD541" s="10">
        <v>45595</v>
      </c>
      <c r="AE541" s="12">
        <f t="shared" si="33"/>
        <v>7</v>
      </c>
      <c r="AF541" s="12"/>
      <c r="AG541" s="14">
        <v>4400592915</v>
      </c>
      <c r="AH541" s="17" t="s">
        <v>828</v>
      </c>
      <c r="AI541" s="10">
        <v>45610</v>
      </c>
      <c r="AJ541" s="10">
        <v>45609</v>
      </c>
      <c r="AK541" s="10" t="str">
        <f t="shared" si="37"/>
        <v>EN TIEMPO</v>
      </c>
      <c r="AL541" s="15">
        <f t="shared" si="38"/>
        <v>15</v>
      </c>
      <c r="AM541" s="5" t="s">
        <v>3932</v>
      </c>
      <c r="AN541" s="5" t="s">
        <v>3933</v>
      </c>
      <c r="AO541" s="5" t="s">
        <v>3934</v>
      </c>
      <c r="AP541" s="10">
        <v>45624</v>
      </c>
      <c r="AQ541" s="5">
        <f t="shared" ca="1" si="39"/>
        <v>24</v>
      </c>
      <c r="AR541" s="5" t="s">
        <v>143</v>
      </c>
      <c r="AS541" s="5">
        <f t="shared" ca="1" si="36"/>
        <v>460</v>
      </c>
      <c r="AT541" s="5" t="s">
        <v>19</v>
      </c>
      <c r="AU541" s="5" t="s">
        <v>2565</v>
      </c>
      <c r="AV541" s="5" t="s">
        <v>2391</v>
      </c>
      <c r="AW541" s="5" t="s">
        <v>2519</v>
      </c>
      <c r="AX541" s="5" t="s">
        <v>1648</v>
      </c>
      <c r="AY541" s="5"/>
      <c r="AZ541" s="5"/>
      <c r="BA541" s="5"/>
      <c r="BB541" s="5"/>
      <c r="BC541" s="138"/>
    </row>
    <row r="542" spans="1:55" ht="15.75" customHeight="1" x14ac:dyDescent="0.3">
      <c r="A542" s="137">
        <v>298624</v>
      </c>
      <c r="B542" s="5" t="s">
        <v>60</v>
      </c>
      <c r="C542" s="5" t="s">
        <v>122</v>
      </c>
      <c r="D542" s="5" t="s">
        <v>123</v>
      </c>
      <c r="E542" s="5" t="s">
        <v>124</v>
      </c>
      <c r="F542" s="5" t="s">
        <v>36</v>
      </c>
      <c r="G542" s="5"/>
      <c r="H542" s="5"/>
      <c r="I542" s="5" t="s">
        <v>527</v>
      </c>
      <c r="J542" s="5" t="s">
        <v>3935</v>
      </c>
      <c r="K542" s="5"/>
      <c r="L542" s="5"/>
      <c r="M542" s="5">
        <v>101074796</v>
      </c>
      <c r="N542" s="10" t="s">
        <v>127</v>
      </c>
      <c r="O542" s="5" t="s">
        <v>3909</v>
      </c>
      <c r="P542" s="10">
        <v>45590</v>
      </c>
      <c r="Q542" s="10" t="s">
        <v>2502</v>
      </c>
      <c r="R542" s="10"/>
      <c r="S542" s="10"/>
      <c r="T542" s="11"/>
      <c r="U542" s="12"/>
      <c r="V542" s="5" t="s">
        <v>3936</v>
      </c>
      <c r="W542" s="5"/>
      <c r="X542" s="10">
        <v>45586</v>
      </c>
      <c r="Y542" s="5">
        <f t="shared" si="34"/>
        <v>5</v>
      </c>
      <c r="Z542" s="10">
        <v>45600</v>
      </c>
      <c r="AA542" s="5">
        <f t="shared" si="35"/>
        <v>11</v>
      </c>
      <c r="AB542" s="5" t="s">
        <v>3937</v>
      </c>
      <c r="AC542" s="13">
        <v>6064.85</v>
      </c>
      <c r="AD542" s="10">
        <v>45605</v>
      </c>
      <c r="AE542" s="12">
        <f t="shared" si="33"/>
        <v>6</v>
      </c>
      <c r="AF542" s="12"/>
      <c r="AG542" s="14">
        <v>4400592901</v>
      </c>
      <c r="AH542" s="17" t="s">
        <v>833</v>
      </c>
      <c r="AI542" s="10">
        <v>45646</v>
      </c>
      <c r="AJ542" s="10">
        <v>45664</v>
      </c>
      <c r="AK542" s="10" t="str">
        <f t="shared" si="37"/>
        <v>DEMORA</v>
      </c>
      <c r="AL542" s="15">
        <f t="shared" si="38"/>
        <v>60</v>
      </c>
      <c r="AM542" s="5" t="s">
        <v>3938</v>
      </c>
      <c r="AN542" s="5" t="s">
        <v>3939</v>
      </c>
      <c r="AO542" s="5" t="s">
        <v>3940</v>
      </c>
      <c r="AP542" s="10">
        <v>45674</v>
      </c>
      <c r="AQ542" s="5">
        <f t="shared" ca="1" si="39"/>
        <v>79</v>
      </c>
      <c r="AR542" s="23" t="s">
        <v>143</v>
      </c>
      <c r="AS542" s="23">
        <f t="shared" ca="1" si="36"/>
        <v>460</v>
      </c>
      <c r="AT542" s="5" t="s">
        <v>20</v>
      </c>
      <c r="AU542" s="5" t="s">
        <v>3941</v>
      </c>
      <c r="AV542" s="5" t="s">
        <v>3942</v>
      </c>
      <c r="AW542" s="5" t="s">
        <v>2519</v>
      </c>
      <c r="AX542" s="5" t="s">
        <v>1648</v>
      </c>
      <c r="AY542" s="5"/>
      <c r="AZ542" s="5"/>
      <c r="BA542" s="5"/>
      <c r="BB542" s="5"/>
      <c r="BC542" s="138"/>
    </row>
    <row r="543" spans="1:55" ht="15.75" customHeight="1" x14ac:dyDescent="0.3">
      <c r="A543" s="137">
        <v>298724</v>
      </c>
      <c r="B543" s="5" t="s">
        <v>60</v>
      </c>
      <c r="C543" s="5" t="s">
        <v>220</v>
      </c>
      <c r="D543" s="5" t="s">
        <v>123</v>
      </c>
      <c r="E543" s="5" t="s">
        <v>124</v>
      </c>
      <c r="F543" s="5" t="s">
        <v>36</v>
      </c>
      <c r="G543" s="5"/>
      <c r="H543" s="5"/>
      <c r="I543" s="5" t="s">
        <v>1092</v>
      </c>
      <c r="J543" s="5" t="s">
        <v>3943</v>
      </c>
      <c r="K543" s="5"/>
      <c r="L543" s="5">
        <v>10000</v>
      </c>
      <c r="M543" s="5">
        <v>101047984</v>
      </c>
      <c r="N543" s="10" t="s">
        <v>127</v>
      </c>
      <c r="O543" s="5" t="s">
        <v>3909</v>
      </c>
      <c r="P543" s="10">
        <v>45588</v>
      </c>
      <c r="Q543" s="10" t="s">
        <v>2502</v>
      </c>
      <c r="R543" s="10"/>
      <c r="S543" s="10"/>
      <c r="T543" s="11"/>
      <c r="U543" s="12"/>
      <c r="V543" s="5" t="s">
        <v>3944</v>
      </c>
      <c r="W543" s="5"/>
      <c r="X543" s="10">
        <v>45586</v>
      </c>
      <c r="Y543" s="5">
        <f t="shared" si="34"/>
        <v>3</v>
      </c>
      <c r="Z543" s="10">
        <v>45594</v>
      </c>
      <c r="AA543" s="5">
        <f t="shared" si="35"/>
        <v>7</v>
      </c>
      <c r="AB543" s="5" t="s">
        <v>3945</v>
      </c>
      <c r="AC543" s="13">
        <v>1963.88</v>
      </c>
      <c r="AD543" s="10">
        <v>45595</v>
      </c>
      <c r="AE543" s="12">
        <f t="shared" si="33"/>
        <v>2</v>
      </c>
      <c r="AF543" s="12"/>
      <c r="AG543" s="14">
        <v>4400592886</v>
      </c>
      <c r="AH543" s="17" t="s">
        <v>833</v>
      </c>
      <c r="AI543" s="10">
        <v>45629</v>
      </c>
      <c r="AJ543" s="10">
        <v>45643</v>
      </c>
      <c r="AK543" s="10" t="str">
        <f t="shared" si="37"/>
        <v>DEMORA</v>
      </c>
      <c r="AL543" s="15">
        <f t="shared" si="38"/>
        <v>49</v>
      </c>
      <c r="AM543" s="5" t="s">
        <v>3946</v>
      </c>
      <c r="AN543" s="5" t="s">
        <v>3947</v>
      </c>
      <c r="AO543" s="5" t="s">
        <v>3948</v>
      </c>
      <c r="AP543" s="10">
        <v>45663</v>
      </c>
      <c r="AQ543" s="5">
        <f t="shared" ca="1" si="39"/>
        <v>58</v>
      </c>
      <c r="AR543" s="31" t="s">
        <v>143</v>
      </c>
      <c r="AS543" s="31">
        <f t="shared" ca="1" si="36"/>
        <v>460</v>
      </c>
      <c r="AT543" s="5" t="s">
        <v>20</v>
      </c>
      <c r="AU543" s="5" t="s">
        <v>67</v>
      </c>
      <c r="AV543" s="5" t="s">
        <v>3547</v>
      </c>
      <c r="AW543" s="5" t="s">
        <v>1648</v>
      </c>
      <c r="AX543" s="5" t="s">
        <v>1648</v>
      </c>
      <c r="AY543" s="5"/>
      <c r="AZ543" s="5"/>
      <c r="BA543" s="5"/>
      <c r="BB543" s="5"/>
      <c r="BC543" s="138"/>
    </row>
    <row r="544" spans="1:55" ht="15.75" customHeight="1" x14ac:dyDescent="0.3">
      <c r="A544" s="137">
        <v>298824</v>
      </c>
      <c r="B544" s="5" t="s">
        <v>60</v>
      </c>
      <c r="C544" s="5" t="s">
        <v>340</v>
      </c>
      <c r="D544" s="5" t="s">
        <v>123</v>
      </c>
      <c r="E544" s="5" t="s">
        <v>124</v>
      </c>
      <c r="F544" s="5" t="s">
        <v>48</v>
      </c>
      <c r="G544" s="5"/>
      <c r="H544" s="5"/>
      <c r="I544" s="5" t="s">
        <v>952</v>
      </c>
      <c r="J544" s="5" t="s">
        <v>3949</v>
      </c>
      <c r="K544" s="5"/>
      <c r="L544" s="5">
        <v>8000</v>
      </c>
      <c r="M544" s="5">
        <v>101212076</v>
      </c>
      <c r="N544" s="10" t="s">
        <v>127</v>
      </c>
      <c r="O544" s="5" t="s">
        <v>3909</v>
      </c>
      <c r="P544" s="10">
        <v>45590</v>
      </c>
      <c r="Q544" s="10" t="s">
        <v>2502</v>
      </c>
      <c r="R544" s="10"/>
      <c r="S544" s="10"/>
      <c r="T544" s="11"/>
      <c r="U544" s="12"/>
      <c r="V544" s="5" t="s">
        <v>3950</v>
      </c>
      <c r="W544" s="5"/>
      <c r="X544" s="10">
        <v>45586</v>
      </c>
      <c r="Y544" s="5">
        <f t="shared" si="34"/>
        <v>5</v>
      </c>
      <c r="Z544" s="10">
        <v>45600</v>
      </c>
      <c r="AA544" s="5">
        <f t="shared" si="35"/>
        <v>11</v>
      </c>
      <c r="AB544" s="5" t="s">
        <v>3951</v>
      </c>
      <c r="AC544" s="13">
        <v>7713.28</v>
      </c>
      <c r="AD544" s="10">
        <v>45605</v>
      </c>
      <c r="AE544" s="12">
        <f t="shared" si="33"/>
        <v>6</v>
      </c>
      <c r="AF544" s="12"/>
      <c r="AG544" s="14">
        <v>4400592884</v>
      </c>
      <c r="AH544" s="17" t="s">
        <v>833</v>
      </c>
      <c r="AI544" s="10">
        <v>45624</v>
      </c>
      <c r="AJ544" s="10">
        <v>45643</v>
      </c>
      <c r="AK544" s="10" t="str">
        <f t="shared" si="37"/>
        <v>DEMORA</v>
      </c>
      <c r="AL544" s="15">
        <f t="shared" si="38"/>
        <v>39</v>
      </c>
      <c r="AM544" s="5" t="s">
        <v>3952</v>
      </c>
      <c r="AN544" s="5" t="s">
        <v>3953</v>
      </c>
      <c r="AO544" s="5" t="s">
        <v>3954</v>
      </c>
      <c r="AP544" s="10">
        <v>45663</v>
      </c>
      <c r="AQ544" s="5">
        <f t="shared" ca="1" si="39"/>
        <v>58</v>
      </c>
      <c r="AR544" s="31" t="s">
        <v>143</v>
      </c>
      <c r="AS544" s="31">
        <f t="shared" ca="1" si="36"/>
        <v>460</v>
      </c>
      <c r="AT544" s="5" t="s">
        <v>20</v>
      </c>
      <c r="AU544" s="5" t="s">
        <v>3955</v>
      </c>
      <c r="AV544" s="5" t="s">
        <v>3956</v>
      </c>
      <c r="AW544" s="5" t="s">
        <v>2998</v>
      </c>
      <c r="AX544" s="5" t="s">
        <v>1648</v>
      </c>
      <c r="AY544" s="5"/>
      <c r="AZ544" s="5"/>
      <c r="BA544" s="5"/>
      <c r="BB544" s="5"/>
      <c r="BC544" s="138"/>
    </row>
    <row r="545" spans="1:55" ht="15.75" customHeight="1" x14ac:dyDescent="0.3">
      <c r="A545" s="137">
        <v>298924</v>
      </c>
      <c r="B545" s="5" t="s">
        <v>60</v>
      </c>
      <c r="C545" s="5" t="s">
        <v>9</v>
      </c>
      <c r="D545" s="5" t="s">
        <v>123</v>
      </c>
      <c r="E545" s="5" t="s">
        <v>189</v>
      </c>
      <c r="F545" s="5" t="s">
        <v>1</v>
      </c>
      <c r="G545" s="5" t="s">
        <v>210</v>
      </c>
      <c r="H545" s="5"/>
      <c r="I545" s="5" t="s">
        <v>3957</v>
      </c>
      <c r="J545" s="5" t="s">
        <v>3958</v>
      </c>
      <c r="K545" s="5"/>
      <c r="L545" s="5">
        <v>22000</v>
      </c>
      <c r="M545" s="5">
        <v>101187023</v>
      </c>
      <c r="N545" s="10" t="s">
        <v>127</v>
      </c>
      <c r="O545" s="5" t="s">
        <v>3959</v>
      </c>
      <c r="P545" s="10">
        <v>45595</v>
      </c>
      <c r="Q545" s="10" t="s">
        <v>137</v>
      </c>
      <c r="R545" s="10"/>
      <c r="S545" s="10"/>
      <c r="T545" s="11"/>
      <c r="U545" s="12"/>
      <c r="V545" s="5" t="s">
        <v>3960</v>
      </c>
      <c r="W545" s="5"/>
      <c r="X545" s="10">
        <v>45587</v>
      </c>
      <c r="Y545" s="5">
        <f t="shared" si="34"/>
        <v>9</v>
      </c>
      <c r="Z545" s="10">
        <v>45595</v>
      </c>
      <c r="AA545" s="5">
        <f t="shared" si="35"/>
        <v>1</v>
      </c>
      <c r="AB545" s="5" t="s">
        <v>3961</v>
      </c>
      <c r="AC545" s="13">
        <v>39050</v>
      </c>
      <c r="AD545" s="10">
        <v>45602</v>
      </c>
      <c r="AE545" s="12">
        <f t="shared" si="33"/>
        <v>8</v>
      </c>
      <c r="AF545" s="12"/>
      <c r="AG545" s="14">
        <v>4400593133</v>
      </c>
      <c r="AH545" s="17" t="s">
        <v>833</v>
      </c>
      <c r="AI545" s="10">
        <v>45622</v>
      </c>
      <c r="AJ545" s="10">
        <v>45631</v>
      </c>
      <c r="AK545" s="10" t="str">
        <f t="shared" si="37"/>
        <v>DEMORA</v>
      </c>
      <c r="AL545" s="15">
        <f t="shared" si="38"/>
        <v>30</v>
      </c>
      <c r="AM545" s="5"/>
      <c r="AN545" s="5" t="s">
        <v>3962</v>
      </c>
      <c r="AO545" s="5" t="s">
        <v>3963</v>
      </c>
      <c r="AP545" s="10">
        <v>45639</v>
      </c>
      <c r="AQ545" s="5">
        <f t="shared" ca="1" si="39"/>
        <v>45</v>
      </c>
      <c r="AR545" s="31" t="s">
        <v>143</v>
      </c>
      <c r="AS545" s="31">
        <f t="shared" ca="1" si="36"/>
        <v>459</v>
      </c>
      <c r="AT545" s="5" t="s">
        <v>19</v>
      </c>
      <c r="AU545" s="5" t="s">
        <v>1648</v>
      </c>
      <c r="AV545" s="5" t="s">
        <v>1648</v>
      </c>
      <c r="AW545" s="5" t="s">
        <v>1648</v>
      </c>
      <c r="AX545" s="5" t="s">
        <v>1648</v>
      </c>
      <c r="AY545" s="5"/>
      <c r="AZ545" s="5"/>
      <c r="BA545" s="5"/>
      <c r="BB545" s="5"/>
      <c r="BC545" s="138"/>
    </row>
    <row r="546" spans="1:55" ht="15.75" customHeight="1" x14ac:dyDescent="0.3">
      <c r="A546" s="137">
        <v>299024</v>
      </c>
      <c r="B546" s="5" t="s">
        <v>60</v>
      </c>
      <c r="C546" s="5" t="s">
        <v>7</v>
      </c>
      <c r="D546" s="5" t="s">
        <v>123</v>
      </c>
      <c r="E546" s="5" t="s">
        <v>189</v>
      </c>
      <c r="F546" s="5" t="s">
        <v>1</v>
      </c>
      <c r="G546" s="5" t="s">
        <v>210</v>
      </c>
      <c r="H546" s="5"/>
      <c r="I546" s="5" t="s">
        <v>2296</v>
      </c>
      <c r="J546" s="5" t="s">
        <v>3958</v>
      </c>
      <c r="K546" s="5"/>
      <c r="L546" s="5">
        <v>22000</v>
      </c>
      <c r="M546" s="5">
        <v>101187024</v>
      </c>
      <c r="N546" s="10" t="s">
        <v>127</v>
      </c>
      <c r="O546" s="5" t="s">
        <v>3959</v>
      </c>
      <c r="P546" s="10">
        <v>45595</v>
      </c>
      <c r="Q546" s="10" t="s">
        <v>137</v>
      </c>
      <c r="R546" s="10"/>
      <c r="S546" s="10"/>
      <c r="T546" s="11"/>
      <c r="U546" s="12"/>
      <c r="V546" s="5" t="s">
        <v>3964</v>
      </c>
      <c r="W546" s="5"/>
      <c r="X546" s="10">
        <v>45587</v>
      </c>
      <c r="Y546" s="5">
        <f t="shared" si="34"/>
        <v>9</v>
      </c>
      <c r="Z546" s="10">
        <v>45595</v>
      </c>
      <c r="AA546" s="5">
        <f t="shared" si="35"/>
        <v>1</v>
      </c>
      <c r="AB546" s="5" t="s">
        <v>3965</v>
      </c>
      <c r="AC546" s="13">
        <v>11404.18</v>
      </c>
      <c r="AD546" s="10">
        <v>45601</v>
      </c>
      <c r="AE546" s="12">
        <f t="shared" si="33"/>
        <v>7</v>
      </c>
      <c r="AF546" s="12"/>
      <c r="AG546" s="14">
        <v>4400593135</v>
      </c>
      <c r="AH546" s="17" t="s">
        <v>833</v>
      </c>
      <c r="AI546" s="10">
        <v>45622</v>
      </c>
      <c r="AJ546" s="10">
        <v>45631</v>
      </c>
      <c r="AK546" s="10" t="str">
        <f t="shared" si="37"/>
        <v>DEMORA</v>
      </c>
      <c r="AL546" s="15">
        <f t="shared" si="38"/>
        <v>31</v>
      </c>
      <c r="AM546" s="5"/>
      <c r="AN546" s="5" t="s">
        <v>3966</v>
      </c>
      <c r="AO546" s="5" t="s">
        <v>3967</v>
      </c>
      <c r="AP546" s="10">
        <v>45639</v>
      </c>
      <c r="AQ546" s="5">
        <f t="shared" ca="1" si="39"/>
        <v>45</v>
      </c>
      <c r="AR546" s="31" t="s">
        <v>143</v>
      </c>
      <c r="AS546" s="31">
        <f t="shared" ca="1" si="36"/>
        <v>459</v>
      </c>
      <c r="AT546" s="5" t="s">
        <v>19</v>
      </c>
      <c r="AU546" s="5" t="s">
        <v>2476</v>
      </c>
      <c r="AV546" s="5" t="s">
        <v>2153</v>
      </c>
      <c r="AW546" s="5" t="s">
        <v>1648</v>
      </c>
      <c r="AX546" s="5" t="s">
        <v>1648</v>
      </c>
      <c r="AY546" s="5"/>
      <c r="AZ546" s="5"/>
      <c r="BA546" s="5"/>
      <c r="BB546" s="5"/>
      <c r="BC546" s="138"/>
    </row>
    <row r="547" spans="1:55" ht="15.75" customHeight="1" x14ac:dyDescent="0.3">
      <c r="A547" s="137">
        <v>299124</v>
      </c>
      <c r="B547" s="5" t="s">
        <v>60</v>
      </c>
      <c r="C547" s="5" t="s">
        <v>8</v>
      </c>
      <c r="D547" s="5" t="s">
        <v>123</v>
      </c>
      <c r="E547" s="5" t="s">
        <v>189</v>
      </c>
      <c r="F547" s="5" t="s">
        <v>1</v>
      </c>
      <c r="G547" s="5"/>
      <c r="H547" s="5"/>
      <c r="I547" s="5" t="s">
        <v>212</v>
      </c>
      <c r="J547" s="5" t="s">
        <v>3968</v>
      </c>
      <c r="K547" s="5"/>
      <c r="L547" s="5"/>
      <c r="M547" s="5">
        <v>101214413</v>
      </c>
      <c r="N547" s="10" t="s">
        <v>127</v>
      </c>
      <c r="O547" s="5" t="s">
        <v>3969</v>
      </c>
      <c r="P547" s="10">
        <v>45589</v>
      </c>
      <c r="Q547" s="10" t="s">
        <v>137</v>
      </c>
      <c r="R547" s="10"/>
      <c r="S547" s="10"/>
      <c r="T547" s="11"/>
      <c r="U547" s="12"/>
      <c r="V547" s="5" t="s">
        <v>3970</v>
      </c>
      <c r="W547" s="5"/>
      <c r="X547" s="10">
        <v>45594</v>
      </c>
      <c r="Y547" s="5">
        <f t="shared" si="34"/>
        <v>-4</v>
      </c>
      <c r="Z547" s="10">
        <v>45589</v>
      </c>
      <c r="AA547" s="5">
        <f t="shared" si="35"/>
        <v>1</v>
      </c>
      <c r="AB547" s="5" t="s">
        <v>3971</v>
      </c>
      <c r="AC547" s="13">
        <v>18647.23</v>
      </c>
      <c r="AD547" s="10">
        <v>45589</v>
      </c>
      <c r="AE547" s="12">
        <f t="shared" si="33"/>
        <v>1</v>
      </c>
      <c r="AF547" s="12"/>
      <c r="AG547" s="14">
        <v>4400594041</v>
      </c>
      <c r="AH547" s="17" t="s">
        <v>833</v>
      </c>
      <c r="AI547" s="10">
        <v>45625</v>
      </c>
      <c r="AJ547" s="10">
        <v>45643</v>
      </c>
      <c r="AK547" s="10" t="str">
        <f t="shared" si="37"/>
        <v>DEMORA</v>
      </c>
      <c r="AL547" s="15">
        <f t="shared" si="38"/>
        <v>55</v>
      </c>
      <c r="AM547" s="5" t="s">
        <v>3972</v>
      </c>
      <c r="AN547" s="5" t="s">
        <v>3973</v>
      </c>
      <c r="AO547" s="5" t="s">
        <v>3974</v>
      </c>
      <c r="AP547" s="10">
        <v>45663</v>
      </c>
      <c r="AQ547" s="5">
        <f t="shared" ca="1" si="39"/>
        <v>50</v>
      </c>
      <c r="AR547" s="5" t="s">
        <v>143</v>
      </c>
      <c r="AS547" s="5">
        <f t="shared" ca="1" si="36"/>
        <v>452</v>
      </c>
      <c r="AT547" s="5" t="s">
        <v>19</v>
      </c>
      <c r="AU547" s="5" t="s">
        <v>2565</v>
      </c>
      <c r="AV547" s="5" t="s">
        <v>2391</v>
      </c>
      <c r="AW547" s="5" t="s">
        <v>1648</v>
      </c>
      <c r="AX547" s="5" t="s">
        <v>1648</v>
      </c>
      <c r="AY547" s="5"/>
      <c r="AZ547" s="5"/>
      <c r="BA547" s="5"/>
      <c r="BB547" s="5"/>
      <c r="BC547" s="138"/>
    </row>
    <row r="548" spans="1:55" ht="15.75" customHeight="1" x14ac:dyDescent="0.3">
      <c r="A548" s="137">
        <v>299224</v>
      </c>
      <c r="B548" s="5" t="s">
        <v>59</v>
      </c>
      <c r="C548" s="5" t="s">
        <v>6</v>
      </c>
      <c r="D548" s="5" t="s">
        <v>123</v>
      </c>
      <c r="E548" s="5" t="s">
        <v>189</v>
      </c>
      <c r="F548" s="5" t="s">
        <v>1</v>
      </c>
      <c r="G548" s="5" t="s">
        <v>246</v>
      </c>
      <c r="H548" s="5" t="s">
        <v>1169</v>
      </c>
      <c r="I548" s="5" t="s">
        <v>311</v>
      </c>
      <c r="J548" s="5" t="s">
        <v>3975</v>
      </c>
      <c r="K548" s="5">
        <v>10753</v>
      </c>
      <c r="L548" s="5">
        <v>16000</v>
      </c>
      <c r="M548" s="5" t="s">
        <v>3976</v>
      </c>
      <c r="N548" s="10" t="s">
        <v>127</v>
      </c>
      <c r="O548" s="5" t="s">
        <v>3977</v>
      </c>
      <c r="P548" s="10">
        <v>45589</v>
      </c>
      <c r="Q548" s="10" t="s">
        <v>2502</v>
      </c>
      <c r="R548" s="10"/>
      <c r="S548" s="10"/>
      <c r="T548" s="11"/>
      <c r="U548" s="12"/>
      <c r="V548" s="5" t="s">
        <v>3978</v>
      </c>
      <c r="W548" s="5"/>
      <c r="X548" s="10">
        <v>45588</v>
      </c>
      <c r="Y548" s="5">
        <f t="shared" si="34"/>
        <v>2</v>
      </c>
      <c r="Z548" s="10">
        <v>45600</v>
      </c>
      <c r="AA548" s="5">
        <f t="shared" si="35"/>
        <v>12</v>
      </c>
      <c r="AB548" s="5" t="s">
        <v>3979</v>
      </c>
      <c r="AC548" s="13">
        <v>5212.2780000000002</v>
      </c>
      <c r="AD548" s="10">
        <v>45616</v>
      </c>
      <c r="AE548" s="12">
        <f t="shared" si="33"/>
        <v>17</v>
      </c>
      <c r="AF548" s="12"/>
      <c r="AG548" s="14">
        <v>4500536760</v>
      </c>
      <c r="AH548" s="17" t="s">
        <v>833</v>
      </c>
      <c r="AI548" s="10">
        <v>45638</v>
      </c>
      <c r="AJ548" s="10">
        <v>45639</v>
      </c>
      <c r="AK548" s="10" t="str">
        <f t="shared" si="37"/>
        <v>DEMORA</v>
      </c>
      <c r="AL548" s="15">
        <f t="shared" si="38"/>
        <v>24</v>
      </c>
      <c r="AM548" s="5" t="s">
        <v>3980</v>
      </c>
      <c r="AN548" s="5" t="s">
        <v>3981</v>
      </c>
      <c r="AO548" s="5" t="s">
        <v>3982</v>
      </c>
      <c r="AP548" s="10">
        <v>45639</v>
      </c>
      <c r="AQ548" s="5">
        <f t="shared" ca="1" si="39"/>
        <v>52</v>
      </c>
      <c r="AR548" s="31" t="s">
        <v>143</v>
      </c>
      <c r="AS548" s="31">
        <f t="shared" ca="1" si="36"/>
        <v>458</v>
      </c>
      <c r="AT548" s="5" t="s">
        <v>20</v>
      </c>
      <c r="AU548" s="5" t="s">
        <v>3983</v>
      </c>
      <c r="AV548" s="5" t="s">
        <v>3984</v>
      </c>
      <c r="AW548" s="5" t="s">
        <v>1648</v>
      </c>
      <c r="AX548" s="5" t="s">
        <v>1648</v>
      </c>
      <c r="AY548" s="5"/>
      <c r="AZ548" s="5"/>
      <c r="BA548" s="5"/>
      <c r="BB548" s="5"/>
      <c r="BC548" s="138"/>
    </row>
    <row r="549" spans="1:55" ht="15.75" customHeight="1" x14ac:dyDescent="0.3">
      <c r="A549" s="137">
        <v>299324</v>
      </c>
      <c r="B549" s="5" t="s">
        <v>59</v>
      </c>
      <c r="C549" s="5" t="s">
        <v>6</v>
      </c>
      <c r="D549" s="5" t="s">
        <v>123</v>
      </c>
      <c r="E549" s="5" t="s">
        <v>124</v>
      </c>
      <c r="F549" s="5" t="s">
        <v>43</v>
      </c>
      <c r="G549" s="5" t="s">
        <v>246</v>
      </c>
      <c r="H549" s="5" t="s">
        <v>3357</v>
      </c>
      <c r="I549" s="21" t="s">
        <v>1959</v>
      </c>
      <c r="J549" s="5" t="s">
        <v>3985</v>
      </c>
      <c r="K549" s="5">
        <v>19867</v>
      </c>
      <c r="L549" s="5">
        <v>15000</v>
      </c>
      <c r="M549" s="5" t="s">
        <v>3986</v>
      </c>
      <c r="N549" s="10" t="s">
        <v>127</v>
      </c>
      <c r="O549" s="5" t="s">
        <v>3987</v>
      </c>
      <c r="P549" s="10">
        <v>45589</v>
      </c>
      <c r="Q549" s="10" t="s">
        <v>2502</v>
      </c>
      <c r="R549" s="10"/>
      <c r="S549" s="10"/>
      <c r="T549" s="11"/>
      <c r="U549" s="12"/>
      <c r="V549" s="5" t="s">
        <v>3988</v>
      </c>
      <c r="W549" s="5"/>
      <c r="X549" s="10">
        <v>45588</v>
      </c>
      <c r="Y549" s="5">
        <f t="shared" si="34"/>
        <v>2</v>
      </c>
      <c r="Z549" s="10">
        <v>45600</v>
      </c>
      <c r="AA549" s="5">
        <f t="shared" si="35"/>
        <v>12</v>
      </c>
      <c r="AB549" s="5" t="s">
        <v>3989</v>
      </c>
      <c r="AC549" s="13">
        <v>1950.76</v>
      </c>
      <c r="AD549" s="10">
        <v>45616</v>
      </c>
      <c r="AE549" s="12">
        <f t="shared" si="33"/>
        <v>17</v>
      </c>
      <c r="AF549" s="12"/>
      <c r="AG549" s="14">
        <v>4500537318</v>
      </c>
      <c r="AH549" s="17" t="s">
        <v>833</v>
      </c>
      <c r="AI549" s="10">
        <v>45622</v>
      </c>
      <c r="AJ549" s="10">
        <v>45622</v>
      </c>
      <c r="AK549" s="10" t="str">
        <f t="shared" si="37"/>
        <v>EN TIEMPO</v>
      </c>
      <c r="AL549" s="15">
        <f t="shared" si="38"/>
        <v>7</v>
      </c>
      <c r="AM549" s="5" t="s">
        <v>3990</v>
      </c>
      <c r="AN549" s="5" t="s">
        <v>3991</v>
      </c>
      <c r="AO549" s="5" t="s">
        <v>3992</v>
      </c>
      <c r="AP549" s="10">
        <v>45632</v>
      </c>
      <c r="AQ549" s="5">
        <f t="shared" ca="1" si="39"/>
        <v>35</v>
      </c>
      <c r="AR549" s="31" t="s">
        <v>143</v>
      </c>
      <c r="AS549" s="31">
        <f t="shared" ca="1" si="36"/>
        <v>458</v>
      </c>
      <c r="AT549" s="5" t="s">
        <v>19</v>
      </c>
      <c r="AU549" s="5" t="s">
        <v>2565</v>
      </c>
      <c r="AV549" s="5" t="s">
        <v>2391</v>
      </c>
      <c r="AW549" s="5" t="s">
        <v>1648</v>
      </c>
      <c r="AX549" s="5" t="s">
        <v>1648</v>
      </c>
      <c r="AY549" s="5"/>
      <c r="AZ549" s="5"/>
      <c r="BA549" s="5"/>
      <c r="BB549" s="5"/>
      <c r="BC549" s="138"/>
    </row>
    <row r="550" spans="1:55" ht="15.75" customHeight="1" x14ac:dyDescent="0.3">
      <c r="A550" s="137">
        <v>299424</v>
      </c>
      <c r="B550" s="5" t="s">
        <v>59</v>
      </c>
      <c r="C550" s="5" t="s">
        <v>6</v>
      </c>
      <c r="D550" s="5" t="s">
        <v>123</v>
      </c>
      <c r="E550" s="5" t="s">
        <v>124</v>
      </c>
      <c r="F550" s="5" t="s">
        <v>43</v>
      </c>
      <c r="G550" s="5" t="s">
        <v>210</v>
      </c>
      <c r="H550" s="5" t="s">
        <v>3357</v>
      </c>
      <c r="I550" s="21" t="s">
        <v>1959</v>
      </c>
      <c r="J550" s="5" t="s">
        <v>3993</v>
      </c>
      <c r="K550" s="5">
        <v>19867</v>
      </c>
      <c r="L550" s="5">
        <v>15000</v>
      </c>
      <c r="M550" s="5" t="s">
        <v>3994</v>
      </c>
      <c r="N550" s="10" t="s">
        <v>127</v>
      </c>
      <c r="O550" s="5" t="s">
        <v>3987</v>
      </c>
      <c r="P550" s="10">
        <v>45589</v>
      </c>
      <c r="Q550" s="10" t="s">
        <v>2502</v>
      </c>
      <c r="R550" s="10"/>
      <c r="S550" s="10"/>
      <c r="T550" s="11"/>
      <c r="U550" s="12"/>
      <c r="V550" s="5" t="s">
        <v>3995</v>
      </c>
      <c r="W550" s="5"/>
      <c r="X550" s="10">
        <v>45588</v>
      </c>
      <c r="Y550" s="5">
        <f t="shared" si="34"/>
        <v>2</v>
      </c>
      <c r="Z550" s="10">
        <v>45600</v>
      </c>
      <c r="AA550" s="5">
        <f t="shared" si="35"/>
        <v>12</v>
      </c>
      <c r="AB550" s="5" t="s">
        <v>3996</v>
      </c>
      <c r="AC550" s="13">
        <v>1950.76</v>
      </c>
      <c r="AD550" s="10">
        <v>45616</v>
      </c>
      <c r="AE550" s="12">
        <f t="shared" si="33"/>
        <v>17</v>
      </c>
      <c r="AF550" s="12"/>
      <c r="AG550" s="14">
        <v>4500537319</v>
      </c>
      <c r="AH550" s="17" t="s">
        <v>833</v>
      </c>
      <c r="AI550" s="10">
        <v>45617</v>
      </c>
      <c r="AJ550" s="10">
        <v>45617</v>
      </c>
      <c r="AK550" s="10" t="str">
        <f t="shared" si="37"/>
        <v>EN TIEMPO</v>
      </c>
      <c r="AL550" s="15">
        <f t="shared" si="38"/>
        <v>2</v>
      </c>
      <c r="AM550" s="5" t="s">
        <v>3997</v>
      </c>
      <c r="AN550" s="5" t="s">
        <v>3998</v>
      </c>
      <c r="AO550" s="5" t="s">
        <v>3999</v>
      </c>
      <c r="AP550" s="10">
        <v>45632</v>
      </c>
      <c r="AQ550" s="5">
        <f t="shared" ca="1" si="39"/>
        <v>30</v>
      </c>
      <c r="AR550" s="5" t="s">
        <v>143</v>
      </c>
      <c r="AS550" s="5">
        <f t="shared" ca="1" si="36"/>
        <v>458</v>
      </c>
      <c r="AT550" s="5" t="s">
        <v>19</v>
      </c>
      <c r="AU550" s="5" t="s">
        <v>2565</v>
      </c>
      <c r="AV550" s="5" t="s">
        <v>2391</v>
      </c>
      <c r="AW550" s="5" t="s">
        <v>1648</v>
      </c>
      <c r="AX550" s="5" t="s">
        <v>1648</v>
      </c>
      <c r="AY550" s="5"/>
      <c r="AZ550" s="5"/>
      <c r="BA550" s="5"/>
      <c r="BB550" s="5"/>
      <c r="BC550" s="138"/>
    </row>
    <row r="551" spans="1:55" ht="15.75" customHeight="1" x14ac:dyDescent="0.3">
      <c r="A551" s="137">
        <v>299524</v>
      </c>
      <c r="B551" s="5" t="s">
        <v>60</v>
      </c>
      <c r="C551" s="5" t="s">
        <v>4000</v>
      </c>
      <c r="D551" s="5" t="s">
        <v>127</v>
      </c>
      <c r="E551" s="5" t="s">
        <v>51</v>
      </c>
      <c r="F551" s="5" t="s">
        <v>51</v>
      </c>
      <c r="G551" s="5"/>
      <c r="H551" s="5" t="s">
        <v>4001</v>
      </c>
      <c r="I551" s="5"/>
      <c r="J551" s="5"/>
      <c r="K551" s="5"/>
      <c r="L551" s="5"/>
      <c r="M551" s="5"/>
      <c r="N551" s="10" t="s">
        <v>127</v>
      </c>
      <c r="O551" s="5" t="s">
        <v>4002</v>
      </c>
      <c r="P551" s="10">
        <v>45594</v>
      </c>
      <c r="Q551" s="10" t="s">
        <v>2502</v>
      </c>
      <c r="R551" s="10"/>
      <c r="S551" s="10"/>
      <c r="T551" s="11"/>
      <c r="U551" s="12"/>
      <c r="V551" s="5" t="s">
        <v>4003</v>
      </c>
      <c r="W551" s="5"/>
      <c r="X551" s="10">
        <v>45591</v>
      </c>
      <c r="Y551" s="5">
        <f t="shared" si="34"/>
        <v>4</v>
      </c>
      <c r="Z551" s="10">
        <v>45594</v>
      </c>
      <c r="AA551" s="5">
        <f t="shared" si="35"/>
        <v>1</v>
      </c>
      <c r="AB551" s="5" t="s">
        <v>4004</v>
      </c>
      <c r="AC551" s="13">
        <v>1855.82</v>
      </c>
      <c r="AD551" s="10">
        <v>45636</v>
      </c>
      <c r="AE551" s="12">
        <f t="shared" si="33"/>
        <v>43</v>
      </c>
      <c r="AF551" s="12"/>
      <c r="AG551" s="5">
        <v>4400602333</v>
      </c>
      <c r="AH551" s="5" t="s">
        <v>833</v>
      </c>
      <c r="AI551" s="10">
        <v>45596</v>
      </c>
      <c r="AJ551" s="10">
        <v>45596</v>
      </c>
      <c r="AK551" s="10" t="str">
        <f t="shared" si="37"/>
        <v>EN TIEMPO</v>
      </c>
      <c r="AL551" s="15">
        <f t="shared" si="38"/>
        <v>-39</v>
      </c>
      <c r="AM551" s="5" t="s">
        <v>4005</v>
      </c>
      <c r="AN551" s="5" t="s">
        <v>4006</v>
      </c>
      <c r="AO551" s="5" t="s">
        <v>4007</v>
      </c>
      <c r="AP551" s="10">
        <v>45667</v>
      </c>
      <c r="AQ551" s="5">
        <f t="shared" ca="1" si="39"/>
        <v>6</v>
      </c>
      <c r="AR551" s="45" t="s">
        <v>143</v>
      </c>
      <c r="AS551" s="45">
        <f t="shared" ca="1" si="36"/>
        <v>455</v>
      </c>
      <c r="AT551" s="5" t="s">
        <v>19</v>
      </c>
      <c r="AU551" s="5" t="s">
        <v>67</v>
      </c>
      <c r="AV551" s="5" t="s">
        <v>2153</v>
      </c>
      <c r="AW551" s="5" t="s">
        <v>1648</v>
      </c>
      <c r="AX551" s="5" t="s">
        <v>1648</v>
      </c>
      <c r="AY551" s="5"/>
      <c r="AZ551" s="5"/>
      <c r="BA551" s="5"/>
      <c r="BB551" s="5"/>
      <c r="BC551" s="138"/>
    </row>
    <row r="552" spans="1:55" ht="15.75" customHeight="1" x14ac:dyDescent="0.3">
      <c r="A552" s="137">
        <v>299624</v>
      </c>
      <c r="B552" s="5" t="s">
        <v>60</v>
      </c>
      <c r="C552" s="5" t="s">
        <v>4000</v>
      </c>
      <c r="D552" s="5" t="s">
        <v>127</v>
      </c>
      <c r="E552" s="5" t="s">
        <v>51</v>
      </c>
      <c r="F552" s="5" t="s">
        <v>51</v>
      </c>
      <c r="G552" s="5"/>
      <c r="H552" s="5" t="s">
        <v>4001</v>
      </c>
      <c r="I552" s="5"/>
      <c r="J552" s="5"/>
      <c r="K552" s="5"/>
      <c r="L552" s="5"/>
      <c r="M552" s="5"/>
      <c r="N552" s="10" t="s">
        <v>127</v>
      </c>
      <c r="O552" s="5" t="s">
        <v>4002</v>
      </c>
      <c r="P552" s="10">
        <v>45594</v>
      </c>
      <c r="Q552" s="10" t="s">
        <v>2502</v>
      </c>
      <c r="R552" s="10"/>
      <c r="S552" s="10"/>
      <c r="T552" s="11"/>
      <c r="U552" s="12"/>
      <c r="V552" s="5" t="s">
        <v>4008</v>
      </c>
      <c r="W552" s="5"/>
      <c r="X552" s="10">
        <v>45591</v>
      </c>
      <c r="Y552" s="5">
        <f t="shared" si="34"/>
        <v>4</v>
      </c>
      <c r="Z552" s="10">
        <v>45594</v>
      </c>
      <c r="AA552" s="5">
        <f t="shared" si="35"/>
        <v>1</v>
      </c>
      <c r="AB552" s="5" t="s">
        <v>4009</v>
      </c>
      <c r="AC552" s="13">
        <v>1855.82</v>
      </c>
      <c r="AD552" s="10">
        <v>45636</v>
      </c>
      <c r="AE552" s="12">
        <f t="shared" si="33"/>
        <v>43</v>
      </c>
      <c r="AF552" s="12"/>
      <c r="AG552" s="5">
        <v>4400602333</v>
      </c>
      <c r="AH552" s="5" t="s">
        <v>833</v>
      </c>
      <c r="AI552" s="10">
        <v>45596</v>
      </c>
      <c r="AJ552" s="10">
        <v>45596</v>
      </c>
      <c r="AK552" s="10" t="str">
        <f t="shared" si="37"/>
        <v>EN TIEMPO</v>
      </c>
      <c r="AL552" s="15">
        <f t="shared" si="38"/>
        <v>-39</v>
      </c>
      <c r="AM552" s="5" t="s">
        <v>4010</v>
      </c>
      <c r="AN552" s="5" t="s">
        <v>4011</v>
      </c>
      <c r="AO552" s="5" t="s">
        <v>4007</v>
      </c>
      <c r="AP552" s="10">
        <v>45667</v>
      </c>
      <c r="AQ552" s="5">
        <f t="shared" ca="1" si="39"/>
        <v>6</v>
      </c>
      <c r="AR552" s="45" t="s">
        <v>143</v>
      </c>
      <c r="AS552" s="45">
        <f t="shared" ca="1" si="36"/>
        <v>455</v>
      </c>
      <c r="AT552" s="5" t="s">
        <v>19</v>
      </c>
      <c r="AU552" s="5" t="s">
        <v>67</v>
      </c>
      <c r="AV552" s="5" t="s">
        <v>2153</v>
      </c>
      <c r="AW552" s="5" t="s">
        <v>1648</v>
      </c>
      <c r="AX552" s="5" t="s">
        <v>1648</v>
      </c>
      <c r="AY552" s="5"/>
      <c r="AZ552" s="5"/>
      <c r="BA552" s="5"/>
      <c r="BB552" s="5"/>
      <c r="BC552" s="138"/>
    </row>
    <row r="553" spans="1:55" ht="15.75" customHeight="1" x14ac:dyDescent="0.3">
      <c r="A553" s="137">
        <v>299724</v>
      </c>
      <c r="B553" s="5" t="s">
        <v>4012</v>
      </c>
      <c r="C553" s="5" t="s">
        <v>4013</v>
      </c>
      <c r="D553" s="5" t="s">
        <v>127</v>
      </c>
      <c r="E553" s="5" t="s">
        <v>4014</v>
      </c>
      <c r="F553" s="5" t="s">
        <v>4015</v>
      </c>
      <c r="G553" s="5"/>
      <c r="H553" s="5" t="s">
        <v>4016</v>
      </c>
      <c r="I553" s="21" t="s">
        <v>4017</v>
      </c>
      <c r="J553" s="5">
        <v>1000000019</v>
      </c>
      <c r="K553" s="5"/>
      <c r="L553" s="5"/>
      <c r="M553" s="5" t="s">
        <v>4018</v>
      </c>
      <c r="N553" s="10" t="s">
        <v>127</v>
      </c>
      <c r="O553" s="5" t="s">
        <v>4019</v>
      </c>
      <c r="P553" s="10">
        <v>45593</v>
      </c>
      <c r="Q553" s="10" t="s">
        <v>2502</v>
      </c>
      <c r="R553" s="10"/>
      <c r="S553" s="10"/>
      <c r="T553" s="11"/>
      <c r="U553" s="12"/>
      <c r="V553" s="5" t="s">
        <v>4020</v>
      </c>
      <c r="W553" s="5"/>
      <c r="X553" s="10">
        <v>45591</v>
      </c>
      <c r="Y553" s="5">
        <f t="shared" si="34"/>
        <v>3</v>
      </c>
      <c r="Z553" s="10">
        <v>45593</v>
      </c>
      <c r="AA553" s="5">
        <f t="shared" si="35"/>
        <v>1</v>
      </c>
      <c r="AB553" s="5" t="s">
        <v>4021</v>
      </c>
      <c r="AC553" s="13">
        <v>1913.26</v>
      </c>
      <c r="AD553" s="10">
        <v>45594</v>
      </c>
      <c r="AE553" s="12">
        <f t="shared" si="33"/>
        <v>2</v>
      </c>
      <c r="AF553" s="12"/>
      <c r="AG553" s="5" t="s">
        <v>4022</v>
      </c>
      <c r="AH553" s="5"/>
      <c r="AI553" s="10">
        <v>45596</v>
      </c>
      <c r="AJ553" s="10">
        <v>45596</v>
      </c>
      <c r="AK553" s="10" t="str">
        <f t="shared" si="37"/>
        <v>EN TIEMPO</v>
      </c>
      <c r="AL553" s="15">
        <f t="shared" si="38"/>
        <v>3</v>
      </c>
      <c r="AM553" s="5" t="s">
        <v>4023</v>
      </c>
      <c r="AN553" s="5" t="s">
        <v>4024</v>
      </c>
      <c r="AO553" s="5" t="s">
        <v>4025</v>
      </c>
      <c r="AP553" s="10">
        <v>45604</v>
      </c>
      <c r="AQ553" s="5">
        <f t="shared" ca="1" si="39"/>
        <v>6</v>
      </c>
      <c r="AR553" s="45" t="s">
        <v>143</v>
      </c>
      <c r="AS553" s="45">
        <f t="shared" ca="1" si="36"/>
        <v>455</v>
      </c>
      <c r="AT553" s="5" t="s">
        <v>19</v>
      </c>
      <c r="AU553" s="5" t="s">
        <v>67</v>
      </c>
      <c r="AV553" s="5" t="s">
        <v>2153</v>
      </c>
      <c r="AW553" s="5" t="s">
        <v>1648</v>
      </c>
      <c r="AX553" s="5" t="s">
        <v>1648</v>
      </c>
      <c r="AY553" s="5"/>
      <c r="AZ553" s="5"/>
      <c r="BA553" s="5"/>
      <c r="BB553" s="5"/>
      <c r="BC553" s="138"/>
    </row>
    <row r="554" spans="1:55" ht="15.75" customHeight="1" x14ac:dyDescent="0.3">
      <c r="A554" s="137">
        <v>299824</v>
      </c>
      <c r="B554" s="5" t="s">
        <v>4012</v>
      </c>
      <c r="C554" s="5" t="s">
        <v>4013</v>
      </c>
      <c r="D554" s="5" t="s">
        <v>127</v>
      </c>
      <c r="E554" s="5" t="s">
        <v>4014</v>
      </c>
      <c r="F554" s="5" t="s">
        <v>4015</v>
      </c>
      <c r="G554" s="5"/>
      <c r="H554" s="5" t="s">
        <v>4016</v>
      </c>
      <c r="I554" s="21" t="s">
        <v>4017</v>
      </c>
      <c r="J554" s="5">
        <v>1000000019</v>
      </c>
      <c r="K554" s="5"/>
      <c r="L554" s="5"/>
      <c r="M554" s="5" t="s">
        <v>4018</v>
      </c>
      <c r="N554" s="10" t="s">
        <v>127</v>
      </c>
      <c r="O554" s="5" t="s">
        <v>4019</v>
      </c>
      <c r="P554" s="10">
        <v>45593</v>
      </c>
      <c r="Q554" s="10" t="s">
        <v>2502</v>
      </c>
      <c r="R554" s="10"/>
      <c r="S554" s="10"/>
      <c r="T554" s="11"/>
      <c r="U554" s="12"/>
      <c r="V554" s="5" t="s">
        <v>4026</v>
      </c>
      <c r="W554" s="5"/>
      <c r="X554" s="10">
        <v>45591</v>
      </c>
      <c r="Y554" s="5">
        <f t="shared" si="34"/>
        <v>3</v>
      </c>
      <c r="Z554" s="10">
        <v>45593</v>
      </c>
      <c r="AA554" s="5">
        <f t="shared" si="35"/>
        <v>1</v>
      </c>
      <c r="AB554" s="5" t="s">
        <v>4027</v>
      </c>
      <c r="AC554" s="13">
        <v>1913.26</v>
      </c>
      <c r="AD554" s="10">
        <v>45594</v>
      </c>
      <c r="AE554" s="12">
        <f t="shared" si="33"/>
        <v>2</v>
      </c>
      <c r="AF554" s="12"/>
      <c r="AG554" s="5" t="s">
        <v>4022</v>
      </c>
      <c r="AH554" s="5"/>
      <c r="AI554" s="10">
        <v>45596</v>
      </c>
      <c r="AJ554" s="10">
        <v>45596</v>
      </c>
      <c r="AK554" s="10" t="str">
        <f t="shared" si="37"/>
        <v>EN TIEMPO</v>
      </c>
      <c r="AL554" s="15">
        <f t="shared" si="38"/>
        <v>3</v>
      </c>
      <c r="AM554" s="5" t="s">
        <v>4028</v>
      </c>
      <c r="AN554" s="5" t="s">
        <v>4029</v>
      </c>
      <c r="AO554" s="5" t="s">
        <v>4025</v>
      </c>
      <c r="AP554" s="10">
        <v>45604</v>
      </c>
      <c r="AQ554" s="5">
        <f t="shared" ca="1" si="39"/>
        <v>6</v>
      </c>
      <c r="AR554" s="45" t="s">
        <v>143</v>
      </c>
      <c r="AS554" s="45">
        <f t="shared" ca="1" si="36"/>
        <v>455</v>
      </c>
      <c r="AT554" s="5" t="s">
        <v>19</v>
      </c>
      <c r="AU554" s="5" t="s">
        <v>67</v>
      </c>
      <c r="AV554" s="5" t="s">
        <v>2153</v>
      </c>
      <c r="AW554" s="5" t="s">
        <v>1648</v>
      </c>
      <c r="AX554" s="5" t="s">
        <v>1648</v>
      </c>
      <c r="AY554" s="5"/>
      <c r="AZ554" s="5"/>
      <c r="BA554" s="5"/>
      <c r="BB554" s="5"/>
      <c r="BC554" s="138"/>
    </row>
    <row r="555" spans="1:55" ht="15.75" customHeight="1" x14ac:dyDescent="0.3">
      <c r="A555" s="16">
        <v>299924</v>
      </c>
      <c r="B555" s="5" t="s">
        <v>60</v>
      </c>
      <c r="C555" s="5" t="s">
        <v>6</v>
      </c>
      <c r="D555" s="5" t="s">
        <v>123</v>
      </c>
      <c r="E555" s="5" t="s">
        <v>189</v>
      </c>
      <c r="F555" s="5" t="s">
        <v>1</v>
      </c>
      <c r="G555" s="5"/>
      <c r="H555" s="5"/>
      <c r="I555" s="21" t="s">
        <v>311</v>
      </c>
      <c r="J555" s="5" t="s">
        <v>4030</v>
      </c>
      <c r="K555" s="5"/>
      <c r="L555" s="5"/>
      <c r="M555" s="5">
        <v>101183882</v>
      </c>
      <c r="N555" s="10" t="s">
        <v>127</v>
      </c>
      <c r="O555" s="5" t="s">
        <v>3969</v>
      </c>
      <c r="P555" s="10">
        <v>45600</v>
      </c>
      <c r="Q555" s="10" t="s">
        <v>137</v>
      </c>
      <c r="R555" s="10"/>
      <c r="S555" s="10"/>
      <c r="T555" s="11"/>
      <c r="U555" s="12"/>
      <c r="V555" s="5" t="s">
        <v>4031</v>
      </c>
      <c r="W555" s="5"/>
      <c r="X555" s="10">
        <v>45594</v>
      </c>
      <c r="Y555" s="5">
        <f t="shared" si="34"/>
        <v>7</v>
      </c>
      <c r="Z555" s="10">
        <v>45602</v>
      </c>
      <c r="AA555" s="5">
        <f t="shared" si="35"/>
        <v>3</v>
      </c>
      <c r="AB555" s="5" t="s">
        <v>4032</v>
      </c>
      <c r="AC555" s="13">
        <v>2783.14</v>
      </c>
      <c r="AD555" s="10">
        <v>45614</v>
      </c>
      <c r="AE555" s="12">
        <f t="shared" si="33"/>
        <v>13</v>
      </c>
      <c r="AF555" s="12"/>
      <c r="AG555" s="14">
        <v>4400593927</v>
      </c>
      <c r="AH555" s="17" t="s">
        <v>828</v>
      </c>
      <c r="AI555" s="10">
        <v>45623</v>
      </c>
      <c r="AJ555" s="10">
        <v>45625</v>
      </c>
      <c r="AK555" s="10" t="str">
        <f t="shared" si="37"/>
        <v>DEMORA</v>
      </c>
      <c r="AL555" s="15">
        <f t="shared" si="38"/>
        <v>12</v>
      </c>
      <c r="AM555" s="5" t="s">
        <v>4033</v>
      </c>
      <c r="AN555" s="5" t="s">
        <v>4034</v>
      </c>
      <c r="AO555" s="5" t="s">
        <v>4035</v>
      </c>
      <c r="AP555" s="10">
        <v>45639</v>
      </c>
      <c r="AQ555" s="5">
        <f t="shared" ca="1" si="39"/>
        <v>32</v>
      </c>
      <c r="AR555" s="31" t="s">
        <v>143</v>
      </c>
      <c r="AS555" s="31">
        <f t="shared" ca="1" si="36"/>
        <v>452</v>
      </c>
      <c r="AT555" s="5" t="s">
        <v>19</v>
      </c>
      <c r="AU555" s="5" t="s">
        <v>2565</v>
      </c>
      <c r="AV555" s="5" t="s">
        <v>2391</v>
      </c>
      <c r="AW555" s="5" t="s">
        <v>2519</v>
      </c>
      <c r="AX555" s="5" t="s">
        <v>1648</v>
      </c>
      <c r="AY555" s="5"/>
      <c r="AZ555" s="5"/>
      <c r="BA555" s="5"/>
      <c r="BB555" s="5"/>
      <c r="BC555" s="138"/>
    </row>
    <row r="556" spans="1:55" ht="15.75" customHeight="1" x14ac:dyDescent="0.3">
      <c r="A556" s="137">
        <v>300024</v>
      </c>
      <c r="B556" s="5" t="s">
        <v>60</v>
      </c>
      <c r="C556" s="5" t="s">
        <v>609</v>
      </c>
      <c r="D556" s="5" t="s">
        <v>123</v>
      </c>
      <c r="E556" s="5" t="s">
        <v>610</v>
      </c>
      <c r="F556" s="5" t="s">
        <v>56</v>
      </c>
      <c r="G556" s="5"/>
      <c r="H556" s="5"/>
      <c r="I556" s="5">
        <v>2654472188</v>
      </c>
      <c r="J556" s="120" t="s">
        <v>4036</v>
      </c>
      <c r="K556" s="5"/>
      <c r="L556" s="5">
        <v>15000</v>
      </c>
      <c r="M556" s="5">
        <v>101202332</v>
      </c>
      <c r="N556" s="10" t="s">
        <v>127</v>
      </c>
      <c r="O556" s="5" t="s">
        <v>3969</v>
      </c>
      <c r="P556" s="10">
        <v>45601</v>
      </c>
      <c r="Q556" s="10" t="s">
        <v>4037</v>
      </c>
      <c r="R556" s="10"/>
      <c r="S556" s="10"/>
      <c r="T556" s="11"/>
      <c r="U556" s="12"/>
      <c r="V556" s="5" t="s">
        <v>4038</v>
      </c>
      <c r="W556" s="5"/>
      <c r="X556" s="10">
        <v>45594</v>
      </c>
      <c r="Y556" s="5">
        <f t="shared" si="34"/>
        <v>8</v>
      </c>
      <c r="Z556" s="10">
        <v>45607</v>
      </c>
      <c r="AA556" s="5">
        <f t="shared" si="35"/>
        <v>7</v>
      </c>
      <c r="AB556" s="5" t="s">
        <v>4039</v>
      </c>
      <c r="AC556" s="13">
        <v>11800</v>
      </c>
      <c r="AD556" s="10">
        <v>45614</v>
      </c>
      <c r="AE556" s="12">
        <f t="shared" si="33"/>
        <v>8</v>
      </c>
      <c r="AF556" s="12"/>
      <c r="AG556" s="14">
        <v>4400593926</v>
      </c>
      <c r="AH556" s="17" t="s">
        <v>828</v>
      </c>
      <c r="AI556" s="10">
        <v>45650</v>
      </c>
      <c r="AJ556" s="10">
        <v>45650</v>
      </c>
      <c r="AK556" s="10" t="str">
        <f t="shared" si="37"/>
        <v>EN TIEMPO</v>
      </c>
      <c r="AL556" s="15">
        <f t="shared" si="38"/>
        <v>37</v>
      </c>
      <c r="AM556" s="5" t="s">
        <v>4040</v>
      </c>
      <c r="AN556" s="5" t="s">
        <v>4041</v>
      </c>
      <c r="AO556" s="5" t="s">
        <v>4042</v>
      </c>
      <c r="AP556" s="10">
        <v>45663</v>
      </c>
      <c r="AQ556" s="5">
        <f t="shared" ca="1" si="39"/>
        <v>57</v>
      </c>
      <c r="AR556" s="31" t="s">
        <v>143</v>
      </c>
      <c r="AS556" s="31">
        <f t="shared" ca="1" si="36"/>
        <v>452</v>
      </c>
      <c r="AT556" s="5" t="s">
        <v>19</v>
      </c>
      <c r="AU556" s="5" t="s">
        <v>2476</v>
      </c>
      <c r="AV556" s="5" t="s">
        <v>2153</v>
      </c>
      <c r="AW556" s="5" t="s">
        <v>1648</v>
      </c>
      <c r="AX556" s="5" t="s">
        <v>1648</v>
      </c>
      <c r="AY556" s="5"/>
      <c r="AZ556" s="5"/>
      <c r="BA556" s="5"/>
      <c r="BB556" s="5"/>
      <c r="BC556" s="138"/>
    </row>
    <row r="557" spans="1:55" ht="15.75" customHeight="1" x14ac:dyDescent="0.3">
      <c r="A557" s="16">
        <v>300124</v>
      </c>
      <c r="B557" s="17" t="s">
        <v>60</v>
      </c>
      <c r="C557" s="17" t="s">
        <v>144</v>
      </c>
      <c r="D557" s="17" t="s">
        <v>127</v>
      </c>
      <c r="E557" s="17" t="s">
        <v>189</v>
      </c>
      <c r="F557" s="17" t="s">
        <v>1</v>
      </c>
      <c r="G557" s="17"/>
      <c r="H557" s="120" t="s">
        <v>796</v>
      </c>
      <c r="I557" s="17" t="s">
        <v>190</v>
      </c>
      <c r="J557" s="17">
        <v>10478275</v>
      </c>
      <c r="K557" s="5"/>
      <c r="L557" s="5">
        <v>30000</v>
      </c>
      <c r="M557" s="46">
        <v>101310394</v>
      </c>
      <c r="N557" s="10" t="s">
        <v>127</v>
      </c>
      <c r="O557" s="5" t="s">
        <v>3969</v>
      </c>
      <c r="P557" s="10">
        <v>45831</v>
      </c>
      <c r="Q557" s="10" t="s">
        <v>137</v>
      </c>
      <c r="R557" s="10">
        <v>45831</v>
      </c>
      <c r="S557" s="10"/>
      <c r="T557" s="11"/>
      <c r="U557" s="122"/>
      <c r="V557" s="5" t="s">
        <v>4043</v>
      </c>
      <c r="W557" s="10">
        <v>45831</v>
      </c>
      <c r="X557" s="10">
        <v>45594</v>
      </c>
      <c r="Y557" s="5"/>
      <c r="Z557" s="10">
        <v>45831</v>
      </c>
      <c r="AA557" s="5">
        <f t="shared" si="35"/>
        <v>1</v>
      </c>
      <c r="AB557" s="5" t="s">
        <v>4044</v>
      </c>
      <c r="AC557" s="13">
        <v>6965.57</v>
      </c>
      <c r="AD557" s="10">
        <v>45854</v>
      </c>
      <c r="AE557" s="12">
        <f t="shared" si="33"/>
        <v>24</v>
      </c>
      <c r="AF557" s="121">
        <v>45831</v>
      </c>
      <c r="AG557" s="14">
        <v>4400635159</v>
      </c>
      <c r="AH557" s="17" t="s">
        <v>3406</v>
      </c>
      <c r="AI557" s="121">
        <v>45832</v>
      </c>
      <c r="AJ557" s="121">
        <v>45832</v>
      </c>
      <c r="AK557" s="10" t="str">
        <f t="shared" si="37"/>
        <v>EN TIEMPO</v>
      </c>
      <c r="AL557" s="15">
        <f t="shared" si="38"/>
        <v>-21</v>
      </c>
      <c r="AM557" s="5" t="s">
        <v>4045</v>
      </c>
      <c r="AN557" s="5" t="s">
        <v>4046</v>
      </c>
      <c r="AO557" s="5" t="s">
        <v>4047</v>
      </c>
      <c r="AP557" s="10">
        <v>45940</v>
      </c>
      <c r="AQ557" s="5">
        <f t="shared" ca="1" si="39"/>
        <v>239</v>
      </c>
      <c r="AR557" s="5" t="s">
        <v>143</v>
      </c>
      <c r="AS557" s="5">
        <f t="shared" ca="1" si="36"/>
        <v>238</v>
      </c>
      <c r="AT557" s="14" t="s">
        <v>19</v>
      </c>
      <c r="AU557" s="5" t="s">
        <v>1648</v>
      </c>
      <c r="AV557" s="5"/>
      <c r="AW557" s="5" t="s">
        <v>1648</v>
      </c>
      <c r="AX557" s="5" t="s">
        <v>1648</v>
      </c>
      <c r="AY557" s="5"/>
      <c r="AZ557" s="5"/>
      <c r="BA557" s="5"/>
      <c r="BB557" s="5" t="s">
        <v>4048</v>
      </c>
      <c r="BC557" s="138"/>
    </row>
    <row r="558" spans="1:55" ht="15.75" customHeight="1" x14ac:dyDescent="0.3">
      <c r="A558" s="16">
        <v>300224</v>
      </c>
      <c r="B558" s="5" t="s">
        <v>60</v>
      </c>
      <c r="C558" s="5" t="s">
        <v>340</v>
      </c>
      <c r="D558" s="5" t="s">
        <v>123</v>
      </c>
      <c r="E558" s="5" t="s">
        <v>189</v>
      </c>
      <c r="F558" s="5" t="s">
        <v>49</v>
      </c>
      <c r="G558" s="5"/>
      <c r="H558" s="5"/>
      <c r="I558" s="5" t="s">
        <v>3867</v>
      </c>
      <c r="J558" s="47" t="s">
        <v>4049</v>
      </c>
      <c r="K558" s="5"/>
      <c r="L558" s="120">
        <v>10000</v>
      </c>
      <c r="M558" s="5">
        <v>101201317</v>
      </c>
      <c r="N558" s="10" t="s">
        <v>127</v>
      </c>
      <c r="O558" s="5" t="s">
        <v>3969</v>
      </c>
      <c r="P558" s="10">
        <v>45601</v>
      </c>
      <c r="Q558" s="10" t="s">
        <v>4037</v>
      </c>
      <c r="R558" s="10"/>
      <c r="S558" s="10"/>
      <c r="T558" s="11"/>
      <c r="U558" s="12"/>
      <c r="V558" s="5" t="s">
        <v>4050</v>
      </c>
      <c r="W558" s="5"/>
      <c r="X558" s="10">
        <v>45594</v>
      </c>
      <c r="Y558" s="5">
        <f t="shared" ref="Y558:Y812" si="40">IF(P558="","POR EVALUAR",P558-X558+1)</f>
        <v>8</v>
      </c>
      <c r="Z558" s="10">
        <v>45607</v>
      </c>
      <c r="AA558" s="5">
        <f t="shared" si="35"/>
        <v>7</v>
      </c>
      <c r="AB558" s="5" t="s">
        <v>4051</v>
      </c>
      <c r="AC558" s="13">
        <v>9357.42</v>
      </c>
      <c r="AD558" s="10">
        <v>45614</v>
      </c>
      <c r="AE558" s="12">
        <f t="shared" si="33"/>
        <v>8</v>
      </c>
      <c r="AF558" s="12"/>
      <c r="AG558" s="14">
        <v>4400593936</v>
      </c>
      <c r="AH558" s="17" t="s">
        <v>3102</v>
      </c>
      <c r="AI558" s="10">
        <v>45650</v>
      </c>
      <c r="AJ558" s="10">
        <v>45650</v>
      </c>
      <c r="AK558" s="10" t="str">
        <f t="shared" si="37"/>
        <v>EN TIEMPO</v>
      </c>
      <c r="AL558" s="15">
        <f t="shared" si="38"/>
        <v>37</v>
      </c>
      <c r="AM558" s="5" t="s">
        <v>4052</v>
      </c>
      <c r="AN558" s="5" t="s">
        <v>4053</v>
      </c>
      <c r="AO558" s="5" t="s">
        <v>4054</v>
      </c>
      <c r="AP558" s="10">
        <v>45663</v>
      </c>
      <c r="AQ558" s="5">
        <f t="shared" ca="1" si="39"/>
        <v>57</v>
      </c>
      <c r="AR558" s="31" t="s">
        <v>143</v>
      </c>
      <c r="AS558" s="31">
        <f t="shared" ca="1" si="36"/>
        <v>452</v>
      </c>
      <c r="AT558" s="5" t="s">
        <v>19</v>
      </c>
      <c r="AU558" s="5"/>
      <c r="AV558" s="5"/>
      <c r="AW558" s="5"/>
      <c r="AX558" s="5"/>
      <c r="AY558" s="5"/>
      <c r="AZ558" s="5"/>
      <c r="BA558" s="5"/>
      <c r="BB558" s="5"/>
      <c r="BC558" s="138"/>
    </row>
    <row r="559" spans="1:55" ht="15.75" customHeight="1" x14ac:dyDescent="0.3">
      <c r="A559" s="137">
        <v>300324</v>
      </c>
      <c r="B559" s="5" t="s">
        <v>60</v>
      </c>
      <c r="C559" s="5" t="s">
        <v>236</v>
      </c>
      <c r="D559" s="5" t="s">
        <v>123</v>
      </c>
      <c r="E559" s="5" t="s">
        <v>189</v>
      </c>
      <c r="F559" s="5" t="s">
        <v>49</v>
      </c>
      <c r="G559" s="5"/>
      <c r="H559" s="5"/>
      <c r="I559" s="5" t="s">
        <v>2956</v>
      </c>
      <c r="J559" s="5" t="s">
        <v>4055</v>
      </c>
      <c r="K559" s="5"/>
      <c r="L559" s="5">
        <v>12000</v>
      </c>
      <c r="M559" s="5">
        <v>101213212</v>
      </c>
      <c r="N559" s="10" t="s">
        <v>127</v>
      </c>
      <c r="O559" s="5" t="s">
        <v>3969</v>
      </c>
      <c r="P559" s="10">
        <v>45601</v>
      </c>
      <c r="Q559" s="10" t="s">
        <v>4037</v>
      </c>
      <c r="R559" s="10"/>
      <c r="S559" s="10"/>
      <c r="T559" s="11"/>
      <c r="U559" s="12"/>
      <c r="V559" s="5" t="s">
        <v>4056</v>
      </c>
      <c r="W559" s="5"/>
      <c r="X559" s="10">
        <v>45594</v>
      </c>
      <c r="Y559" s="5">
        <f t="shared" si="40"/>
        <v>8</v>
      </c>
      <c r="Z559" s="10">
        <v>45607</v>
      </c>
      <c r="AA559" s="5">
        <f t="shared" si="35"/>
        <v>7</v>
      </c>
      <c r="AB559" s="5" t="s">
        <v>4057</v>
      </c>
      <c r="AC559" s="13">
        <v>9081.74</v>
      </c>
      <c r="AD559" s="10">
        <v>45614</v>
      </c>
      <c r="AE559" s="12">
        <f t="shared" si="33"/>
        <v>8</v>
      </c>
      <c r="AF559" s="12"/>
      <c r="AG559" s="14">
        <v>4400593937</v>
      </c>
      <c r="AH559" s="17" t="s">
        <v>3102</v>
      </c>
      <c r="AI559" s="10">
        <v>45650</v>
      </c>
      <c r="AJ559" s="10">
        <v>45650</v>
      </c>
      <c r="AK559" s="10" t="str">
        <f t="shared" si="37"/>
        <v>EN TIEMPO</v>
      </c>
      <c r="AL559" s="15">
        <f t="shared" si="38"/>
        <v>37</v>
      </c>
      <c r="AM559" s="5" t="s">
        <v>4058</v>
      </c>
      <c r="AN559" s="5" t="s">
        <v>4059</v>
      </c>
      <c r="AO559" s="5" t="s">
        <v>4060</v>
      </c>
      <c r="AP559" s="10">
        <v>45663</v>
      </c>
      <c r="AQ559" s="5">
        <f t="shared" ca="1" si="39"/>
        <v>57</v>
      </c>
      <c r="AR559" s="31" t="s">
        <v>143</v>
      </c>
      <c r="AS559" s="31">
        <f t="shared" ca="1" si="36"/>
        <v>452</v>
      </c>
      <c r="AT559" s="5" t="s">
        <v>20</v>
      </c>
      <c r="AU559" s="5"/>
      <c r="AV559" s="5"/>
      <c r="AW559" s="5"/>
      <c r="AX559" s="5"/>
      <c r="AY559" s="5"/>
      <c r="AZ559" s="5"/>
      <c r="BA559" s="5"/>
      <c r="BB559" s="5"/>
      <c r="BC559" s="138"/>
    </row>
    <row r="560" spans="1:55" ht="15.75" customHeight="1" x14ac:dyDescent="0.3">
      <c r="A560" s="137">
        <v>300424</v>
      </c>
      <c r="B560" s="5" t="s">
        <v>60</v>
      </c>
      <c r="C560" s="5" t="s">
        <v>340</v>
      </c>
      <c r="D560" s="5" t="s">
        <v>123</v>
      </c>
      <c r="E560" s="5" t="s">
        <v>189</v>
      </c>
      <c r="F560" s="5" t="s">
        <v>49</v>
      </c>
      <c r="G560" s="5"/>
      <c r="H560" s="5"/>
      <c r="I560" s="5" t="s">
        <v>3867</v>
      </c>
      <c r="J560" s="5" t="s">
        <v>4061</v>
      </c>
      <c r="K560" s="5"/>
      <c r="L560" s="120">
        <v>10000</v>
      </c>
      <c r="M560" s="5">
        <v>101150962</v>
      </c>
      <c r="N560" s="10" t="s">
        <v>127</v>
      </c>
      <c r="O560" s="5" t="s">
        <v>3969</v>
      </c>
      <c r="P560" s="10">
        <v>45601</v>
      </c>
      <c r="Q560" s="10" t="s">
        <v>4037</v>
      </c>
      <c r="R560" s="10"/>
      <c r="S560" s="10"/>
      <c r="T560" s="11"/>
      <c r="U560" s="12"/>
      <c r="V560" s="5" t="s">
        <v>4062</v>
      </c>
      <c r="W560" s="5"/>
      <c r="X560" s="10">
        <v>45594</v>
      </c>
      <c r="Y560" s="5">
        <f t="shared" si="40"/>
        <v>8</v>
      </c>
      <c r="Z560" s="10">
        <v>45607</v>
      </c>
      <c r="AA560" s="5">
        <f t="shared" si="35"/>
        <v>7</v>
      </c>
      <c r="AB560" s="5" t="s">
        <v>4063</v>
      </c>
      <c r="AC560" s="13">
        <v>6557.42</v>
      </c>
      <c r="AD560" s="10">
        <v>45611</v>
      </c>
      <c r="AE560" s="12">
        <f t="shared" si="33"/>
        <v>5</v>
      </c>
      <c r="AF560" s="12"/>
      <c r="AG560" s="14">
        <v>4400593935</v>
      </c>
      <c r="AH560" s="17" t="s">
        <v>3102</v>
      </c>
      <c r="AI560" s="10">
        <v>45650</v>
      </c>
      <c r="AJ560" s="10">
        <v>45650</v>
      </c>
      <c r="AK560" s="10" t="str">
        <f t="shared" si="37"/>
        <v>EN TIEMPO</v>
      </c>
      <c r="AL560" s="15">
        <f t="shared" si="38"/>
        <v>40</v>
      </c>
      <c r="AM560" s="5" t="s">
        <v>4064</v>
      </c>
      <c r="AN560" s="5" t="s">
        <v>4065</v>
      </c>
      <c r="AO560" s="5" t="s">
        <v>4066</v>
      </c>
      <c r="AP560" s="10">
        <v>45663</v>
      </c>
      <c r="AQ560" s="5">
        <f t="shared" ca="1" si="39"/>
        <v>57</v>
      </c>
      <c r="AR560" s="31" t="s">
        <v>143</v>
      </c>
      <c r="AS560" s="31">
        <f t="shared" ca="1" si="36"/>
        <v>452</v>
      </c>
      <c r="AT560" s="5" t="s">
        <v>19</v>
      </c>
      <c r="AU560" s="5"/>
      <c r="AV560" s="5"/>
      <c r="AW560" s="5"/>
      <c r="AX560" s="5"/>
      <c r="AY560" s="5"/>
      <c r="AZ560" s="5"/>
      <c r="BA560" s="5"/>
      <c r="BB560" s="5"/>
      <c r="BC560" s="138"/>
    </row>
    <row r="561" spans="1:55" ht="15.75" customHeight="1" x14ac:dyDescent="0.3">
      <c r="A561" s="137">
        <v>300524</v>
      </c>
      <c r="B561" s="5" t="s">
        <v>60</v>
      </c>
      <c r="C561" s="5" t="s">
        <v>6</v>
      </c>
      <c r="D561" s="5" t="s">
        <v>123</v>
      </c>
      <c r="E561" s="5" t="s">
        <v>189</v>
      </c>
      <c r="F561" s="5" t="s">
        <v>1</v>
      </c>
      <c r="G561" s="5"/>
      <c r="H561" s="5"/>
      <c r="I561" s="5" t="s">
        <v>311</v>
      </c>
      <c r="J561" s="5" t="s">
        <v>4067</v>
      </c>
      <c r="K561" s="5"/>
      <c r="L561" s="5"/>
      <c r="M561" s="5">
        <v>101138323</v>
      </c>
      <c r="N561" s="10" t="s">
        <v>127</v>
      </c>
      <c r="O561" s="5" t="s">
        <v>3969</v>
      </c>
      <c r="P561" s="10">
        <v>45600</v>
      </c>
      <c r="Q561" s="10" t="s">
        <v>137</v>
      </c>
      <c r="R561" s="10"/>
      <c r="S561" s="10"/>
      <c r="T561" s="11"/>
      <c r="U561" s="12"/>
      <c r="V561" s="5" t="s">
        <v>4068</v>
      </c>
      <c r="W561" s="5"/>
      <c r="X561" s="10">
        <v>45594</v>
      </c>
      <c r="Y561" s="5">
        <f t="shared" si="40"/>
        <v>7</v>
      </c>
      <c r="Z561" s="10">
        <v>45602</v>
      </c>
      <c r="AA561" s="5">
        <f t="shared" si="35"/>
        <v>3</v>
      </c>
      <c r="AB561" s="5" t="s">
        <v>4069</v>
      </c>
      <c r="AC561" s="13">
        <v>2783.14</v>
      </c>
      <c r="AD561" s="10">
        <v>45607</v>
      </c>
      <c r="AE561" s="12">
        <f t="shared" si="33"/>
        <v>6</v>
      </c>
      <c r="AF561" s="12"/>
      <c r="AG561" s="14">
        <v>4400594036</v>
      </c>
      <c r="AH561" s="17" t="s">
        <v>828</v>
      </c>
      <c r="AI561" s="10">
        <v>45615</v>
      </c>
      <c r="AJ561" s="10">
        <v>45615</v>
      </c>
      <c r="AK561" s="10" t="str">
        <f t="shared" si="37"/>
        <v>EN TIEMPO</v>
      </c>
      <c r="AL561" s="15">
        <f t="shared" si="38"/>
        <v>9</v>
      </c>
      <c r="AM561" s="5" t="s">
        <v>4070</v>
      </c>
      <c r="AN561" s="5" t="s">
        <v>4071</v>
      </c>
      <c r="AO561" s="5" t="s">
        <v>4072</v>
      </c>
      <c r="AP561" s="10">
        <v>45624</v>
      </c>
      <c r="AQ561" s="5">
        <f t="shared" ca="1" si="39"/>
        <v>22</v>
      </c>
      <c r="AR561" s="31" t="s">
        <v>143</v>
      </c>
      <c r="AS561" s="31">
        <f t="shared" ca="1" si="36"/>
        <v>452</v>
      </c>
      <c r="AT561" s="5" t="s">
        <v>19</v>
      </c>
      <c r="AU561" s="5" t="s">
        <v>2565</v>
      </c>
      <c r="AV561" s="5" t="s">
        <v>2391</v>
      </c>
      <c r="AW561" s="5" t="s">
        <v>2519</v>
      </c>
      <c r="AX561" s="5" t="s">
        <v>1648</v>
      </c>
      <c r="AY561" s="5"/>
      <c r="AZ561" s="5"/>
      <c r="BA561" s="5"/>
      <c r="BB561" s="5"/>
      <c r="BC561" s="138"/>
    </row>
    <row r="562" spans="1:55" ht="15.75" customHeight="1" x14ac:dyDescent="0.3">
      <c r="A562" s="137">
        <v>300624</v>
      </c>
      <c r="B562" s="5" t="s">
        <v>60</v>
      </c>
      <c r="C562" s="5" t="s">
        <v>6</v>
      </c>
      <c r="D562" s="5" t="s">
        <v>123</v>
      </c>
      <c r="E562" s="5" t="s">
        <v>189</v>
      </c>
      <c r="F562" s="5" t="s">
        <v>1</v>
      </c>
      <c r="G562" s="5"/>
      <c r="H562" s="5"/>
      <c r="I562" s="5" t="s">
        <v>311</v>
      </c>
      <c r="J562" s="5" t="s">
        <v>4073</v>
      </c>
      <c r="K562" s="5"/>
      <c r="L562" s="5"/>
      <c r="M562" s="5">
        <v>101138324</v>
      </c>
      <c r="N562" s="10" t="s">
        <v>127</v>
      </c>
      <c r="O562" s="5" t="s">
        <v>3969</v>
      </c>
      <c r="P562" s="10">
        <v>45600</v>
      </c>
      <c r="Q562" s="10" t="s">
        <v>137</v>
      </c>
      <c r="R562" s="10"/>
      <c r="S562" s="10"/>
      <c r="T562" s="11"/>
      <c r="U562" s="12"/>
      <c r="V562" s="5" t="s">
        <v>4074</v>
      </c>
      <c r="W562" s="5"/>
      <c r="X562" s="10">
        <v>45594</v>
      </c>
      <c r="Y562" s="5">
        <f t="shared" si="40"/>
        <v>7</v>
      </c>
      <c r="Z562" s="10">
        <v>45602</v>
      </c>
      <c r="AA562" s="5">
        <f t="shared" si="35"/>
        <v>3</v>
      </c>
      <c r="AB562" s="5" t="s">
        <v>4075</v>
      </c>
      <c r="AC562" s="13">
        <v>2783.14</v>
      </c>
      <c r="AD562" s="10">
        <v>45607</v>
      </c>
      <c r="AE562" s="12">
        <f t="shared" si="33"/>
        <v>6</v>
      </c>
      <c r="AF562" s="12"/>
      <c r="AG562" s="14">
        <v>4400594046</v>
      </c>
      <c r="AH562" s="17" t="s">
        <v>828</v>
      </c>
      <c r="AI562" s="10">
        <v>45615</v>
      </c>
      <c r="AJ562" s="10">
        <v>45615</v>
      </c>
      <c r="AK562" s="10" t="str">
        <f t="shared" si="37"/>
        <v>EN TIEMPO</v>
      </c>
      <c r="AL562" s="15">
        <f t="shared" si="38"/>
        <v>9</v>
      </c>
      <c r="AM562" s="5" t="s">
        <v>4076</v>
      </c>
      <c r="AN562" s="5" t="s">
        <v>4077</v>
      </c>
      <c r="AO562" s="5" t="s">
        <v>4078</v>
      </c>
      <c r="AP562" s="10">
        <v>45624</v>
      </c>
      <c r="AQ562" s="5">
        <f t="shared" ca="1" si="39"/>
        <v>22</v>
      </c>
      <c r="AR562" s="31" t="s">
        <v>143</v>
      </c>
      <c r="AS562" s="31">
        <f t="shared" ca="1" si="36"/>
        <v>452</v>
      </c>
      <c r="AT562" s="5" t="s">
        <v>19</v>
      </c>
      <c r="AU562" s="5" t="s">
        <v>2565</v>
      </c>
      <c r="AV562" s="5" t="s">
        <v>2391</v>
      </c>
      <c r="AW562" s="5" t="s">
        <v>2519</v>
      </c>
      <c r="AX562" s="5" t="s">
        <v>1648</v>
      </c>
      <c r="AY562" s="5"/>
      <c r="AZ562" s="5"/>
      <c r="BA562" s="5"/>
      <c r="BB562" s="5"/>
      <c r="BC562" s="138"/>
    </row>
    <row r="563" spans="1:55" ht="15.75" customHeight="1" x14ac:dyDescent="0.3">
      <c r="A563" s="137">
        <v>300724</v>
      </c>
      <c r="B563" s="5" t="s">
        <v>59</v>
      </c>
      <c r="C563" s="5" t="s">
        <v>2351</v>
      </c>
      <c r="D563" s="5" t="s">
        <v>123</v>
      </c>
      <c r="E563" s="5" t="s">
        <v>124</v>
      </c>
      <c r="F563" s="5" t="s">
        <v>54</v>
      </c>
      <c r="G563" s="5" t="s">
        <v>246</v>
      </c>
      <c r="H563" s="5" t="s">
        <v>2352</v>
      </c>
      <c r="I563" s="5">
        <v>4436895</v>
      </c>
      <c r="J563" s="5" t="s">
        <v>4079</v>
      </c>
      <c r="K563" s="20">
        <v>2074</v>
      </c>
      <c r="L563" s="20">
        <v>6000</v>
      </c>
      <c r="M563" s="5" t="s">
        <v>4080</v>
      </c>
      <c r="N563" s="10" t="s">
        <v>127</v>
      </c>
      <c r="O563" s="5" t="s">
        <v>4081</v>
      </c>
      <c r="P563" s="10">
        <v>45601</v>
      </c>
      <c r="Q563" s="5" t="s">
        <v>4082</v>
      </c>
      <c r="R563" s="5"/>
      <c r="S563" s="5"/>
      <c r="T563" s="11"/>
      <c r="U563" s="12"/>
      <c r="V563" s="5" t="s">
        <v>4083</v>
      </c>
      <c r="W563" s="5"/>
      <c r="X563" s="10">
        <v>45594</v>
      </c>
      <c r="Y563" s="5">
        <f t="shared" si="40"/>
        <v>8</v>
      </c>
      <c r="Z563" s="10">
        <v>45642</v>
      </c>
      <c r="AA563" s="5">
        <f t="shared" si="35"/>
        <v>42</v>
      </c>
      <c r="AB563" s="5" t="s">
        <v>4084</v>
      </c>
      <c r="AC563" s="13">
        <v>6154.54</v>
      </c>
      <c r="AD563" s="10">
        <v>45662</v>
      </c>
      <c r="AE563" s="12">
        <f t="shared" si="33"/>
        <v>21</v>
      </c>
      <c r="AF563" s="12"/>
      <c r="AG563" s="14">
        <v>4500537986</v>
      </c>
      <c r="AH563" s="5" t="s">
        <v>833</v>
      </c>
      <c r="AI563" s="10">
        <v>45663</v>
      </c>
      <c r="AJ563" s="10">
        <v>45663</v>
      </c>
      <c r="AK563" s="10" t="str">
        <f t="shared" si="37"/>
        <v>EN TIEMPO</v>
      </c>
      <c r="AL563" s="15">
        <f t="shared" si="38"/>
        <v>2</v>
      </c>
      <c r="AM563" s="5" t="s">
        <v>4085</v>
      </c>
      <c r="AN563" s="5" t="s">
        <v>4086</v>
      </c>
      <c r="AO563" s="5" t="s">
        <v>4087</v>
      </c>
      <c r="AP563" s="10">
        <v>45667</v>
      </c>
      <c r="AQ563" s="5">
        <f t="shared" ca="1" si="39"/>
        <v>70</v>
      </c>
      <c r="AR563" s="23" t="s">
        <v>143</v>
      </c>
      <c r="AS563" s="23">
        <f t="shared" ca="1" si="36"/>
        <v>452</v>
      </c>
      <c r="AT563" s="5" t="s">
        <v>20</v>
      </c>
      <c r="AU563" s="5"/>
      <c r="AV563" s="5"/>
      <c r="AW563" s="5"/>
      <c r="AX563" s="5"/>
      <c r="AY563" s="5"/>
      <c r="AZ563" s="5"/>
      <c r="BA563" s="5"/>
      <c r="BB563" s="5"/>
      <c r="BC563" s="138"/>
    </row>
    <row r="564" spans="1:55" ht="15.75" customHeight="1" x14ac:dyDescent="0.3">
      <c r="A564" s="137">
        <v>300824</v>
      </c>
      <c r="B564" s="5" t="s">
        <v>59</v>
      </c>
      <c r="C564" s="5" t="s">
        <v>340</v>
      </c>
      <c r="D564" s="5" t="s">
        <v>123</v>
      </c>
      <c r="E564" s="5" t="s">
        <v>124</v>
      </c>
      <c r="F564" s="5" t="s">
        <v>48</v>
      </c>
      <c r="G564" s="5" t="s">
        <v>210</v>
      </c>
      <c r="H564" s="5" t="s">
        <v>1940</v>
      </c>
      <c r="I564" s="5">
        <v>2520471</v>
      </c>
      <c r="J564" s="5" t="s">
        <v>4088</v>
      </c>
      <c r="K564" s="5">
        <v>6464</v>
      </c>
      <c r="L564" s="5">
        <v>10000</v>
      </c>
      <c r="M564" s="5" t="s">
        <v>4089</v>
      </c>
      <c r="N564" s="10" t="s">
        <v>127</v>
      </c>
      <c r="O564" s="5" t="s">
        <v>4081</v>
      </c>
      <c r="P564" s="10">
        <v>45609</v>
      </c>
      <c r="Q564" s="10" t="s">
        <v>137</v>
      </c>
      <c r="R564" s="10"/>
      <c r="S564" s="10"/>
      <c r="T564" s="11"/>
      <c r="U564" s="12"/>
      <c r="V564" s="5" t="s">
        <v>4090</v>
      </c>
      <c r="W564" s="5"/>
      <c r="X564" s="10">
        <v>45594</v>
      </c>
      <c r="Y564" s="5">
        <f t="shared" si="40"/>
        <v>16</v>
      </c>
      <c r="Z564" s="10">
        <v>45611</v>
      </c>
      <c r="AA564" s="5">
        <f t="shared" si="35"/>
        <v>3</v>
      </c>
      <c r="AB564" s="5" t="s">
        <v>4091</v>
      </c>
      <c r="AC564" s="13">
        <v>3987.91</v>
      </c>
      <c r="AD564" s="10">
        <v>45623</v>
      </c>
      <c r="AE564" s="12">
        <f t="shared" si="33"/>
        <v>13</v>
      </c>
      <c r="AF564" s="12"/>
      <c r="AG564" s="14">
        <v>4500538151</v>
      </c>
      <c r="AH564" s="5" t="s">
        <v>833</v>
      </c>
      <c r="AI564" s="10">
        <v>45653</v>
      </c>
      <c r="AJ564" s="10">
        <v>45652</v>
      </c>
      <c r="AK564" s="10" t="str">
        <f t="shared" si="37"/>
        <v>EN TIEMPO</v>
      </c>
      <c r="AL564" s="15">
        <f t="shared" si="38"/>
        <v>30</v>
      </c>
      <c r="AM564" s="5" t="s">
        <v>4092</v>
      </c>
      <c r="AN564" s="5" t="s">
        <v>4093</v>
      </c>
      <c r="AO564" s="5" t="s">
        <v>4094</v>
      </c>
      <c r="AP564" s="10">
        <v>45666</v>
      </c>
      <c r="AQ564" s="5">
        <f t="shared" ca="1" si="39"/>
        <v>59</v>
      </c>
      <c r="AR564" s="31" t="s">
        <v>143</v>
      </c>
      <c r="AS564" s="31">
        <f t="shared" ca="1" si="36"/>
        <v>452</v>
      </c>
      <c r="AT564" s="5" t="s">
        <v>20</v>
      </c>
      <c r="AU564" s="5" t="s">
        <v>2565</v>
      </c>
      <c r="AV564" s="5" t="s">
        <v>4095</v>
      </c>
      <c r="AW564" s="5" t="s">
        <v>2519</v>
      </c>
      <c r="AX564" s="5" t="s">
        <v>1648</v>
      </c>
      <c r="AY564" s="5"/>
      <c r="AZ564" s="5"/>
      <c r="BA564" s="5"/>
      <c r="BB564" s="5"/>
      <c r="BC564" s="138"/>
    </row>
    <row r="565" spans="1:55" ht="15.75" customHeight="1" x14ac:dyDescent="0.3">
      <c r="A565" s="137">
        <v>300924</v>
      </c>
      <c r="B565" s="5" t="s">
        <v>59</v>
      </c>
      <c r="C565" s="5" t="s">
        <v>220</v>
      </c>
      <c r="D565" s="5" t="s">
        <v>123</v>
      </c>
      <c r="E565" s="5" t="s">
        <v>124</v>
      </c>
      <c r="F565" s="5" t="s">
        <v>48</v>
      </c>
      <c r="G565" s="5" t="s">
        <v>210</v>
      </c>
      <c r="H565" s="5" t="s">
        <v>951</v>
      </c>
      <c r="I565" s="5">
        <v>1018581</v>
      </c>
      <c r="J565" s="5" t="s">
        <v>4096</v>
      </c>
      <c r="K565" s="5">
        <v>19705</v>
      </c>
      <c r="L565" s="5">
        <v>18000</v>
      </c>
      <c r="M565" s="5" t="s">
        <v>4097</v>
      </c>
      <c r="N565" s="10" t="s">
        <v>127</v>
      </c>
      <c r="O565" s="5" t="s">
        <v>4081</v>
      </c>
      <c r="P565" s="10">
        <v>45601</v>
      </c>
      <c r="Q565" s="10" t="s">
        <v>137</v>
      </c>
      <c r="R565" s="10"/>
      <c r="S565" s="10"/>
      <c r="T565" s="11"/>
      <c r="U565" s="12"/>
      <c r="V565" s="5" t="s">
        <v>4098</v>
      </c>
      <c r="W565" s="5"/>
      <c r="X565" s="10">
        <v>45594</v>
      </c>
      <c r="Y565" s="5">
        <f t="shared" si="40"/>
        <v>8</v>
      </c>
      <c r="Z565" s="10">
        <v>45611</v>
      </c>
      <c r="AA565" s="5">
        <f t="shared" si="35"/>
        <v>11</v>
      </c>
      <c r="AB565" s="5" t="s">
        <v>4099</v>
      </c>
      <c r="AC565" s="13">
        <v>3828.29</v>
      </c>
      <c r="AD565" s="10">
        <v>45623</v>
      </c>
      <c r="AE565" s="12">
        <f t="shared" si="33"/>
        <v>13</v>
      </c>
      <c r="AF565" s="12"/>
      <c r="AG565" s="14">
        <v>4500538152</v>
      </c>
      <c r="AH565" s="5" t="s">
        <v>833</v>
      </c>
      <c r="AI565" s="10">
        <v>45685</v>
      </c>
      <c r="AJ565" s="10">
        <v>45686</v>
      </c>
      <c r="AK565" s="10" t="str">
        <f t="shared" si="37"/>
        <v>DEMORA</v>
      </c>
      <c r="AL565" s="15">
        <f t="shared" si="38"/>
        <v>64</v>
      </c>
      <c r="AM565" s="5" t="s">
        <v>4100</v>
      </c>
      <c r="AN565" s="5" t="s">
        <v>4101</v>
      </c>
      <c r="AO565" s="5" t="s">
        <v>4102</v>
      </c>
      <c r="AP565" s="10">
        <v>45695</v>
      </c>
      <c r="AQ565" s="5">
        <f t="shared" ca="1" si="39"/>
        <v>93</v>
      </c>
      <c r="AR565" s="23" t="s">
        <v>143</v>
      </c>
      <c r="AS565" s="23">
        <f t="shared" ca="1" si="36"/>
        <v>452</v>
      </c>
      <c r="AT565" s="5" t="s">
        <v>20</v>
      </c>
      <c r="AU565" s="5" t="s">
        <v>4103</v>
      </c>
      <c r="AV565" s="5" t="s">
        <v>2391</v>
      </c>
      <c r="AW565" s="5" t="s">
        <v>1648</v>
      </c>
      <c r="AX565" s="5" t="s">
        <v>2519</v>
      </c>
      <c r="AY565" s="5"/>
      <c r="AZ565" s="5"/>
      <c r="BA565" s="5"/>
      <c r="BB565" s="5" t="s">
        <v>3838</v>
      </c>
      <c r="BC565" s="138"/>
    </row>
    <row r="566" spans="1:55" ht="15.75" customHeight="1" x14ac:dyDescent="0.3">
      <c r="A566" s="137">
        <v>301024</v>
      </c>
      <c r="B566" s="5" t="s">
        <v>59</v>
      </c>
      <c r="C566" s="5" t="s">
        <v>327</v>
      </c>
      <c r="D566" s="5" t="s">
        <v>123</v>
      </c>
      <c r="E566" s="5" t="s">
        <v>124</v>
      </c>
      <c r="F566" s="5">
        <v>24</v>
      </c>
      <c r="G566" s="5"/>
      <c r="H566" s="5" t="s">
        <v>2609</v>
      </c>
      <c r="I566" s="5">
        <v>2767646</v>
      </c>
      <c r="J566" s="5" t="s">
        <v>4104</v>
      </c>
      <c r="K566" s="5">
        <v>14253</v>
      </c>
      <c r="L566" s="5">
        <v>15000</v>
      </c>
      <c r="M566" s="5" t="s">
        <v>4105</v>
      </c>
      <c r="N566" s="10" t="s">
        <v>127</v>
      </c>
      <c r="O566" s="5" t="s">
        <v>4081</v>
      </c>
      <c r="P566" s="10">
        <v>45600</v>
      </c>
      <c r="Q566" s="10" t="s">
        <v>137</v>
      </c>
      <c r="R566" s="10"/>
      <c r="S566" s="10"/>
      <c r="T566" s="11"/>
      <c r="U566" s="12"/>
      <c r="V566" s="5" t="s">
        <v>4106</v>
      </c>
      <c r="W566" s="5"/>
      <c r="X566" s="10">
        <v>45594</v>
      </c>
      <c r="Y566" s="5">
        <f t="shared" si="40"/>
        <v>7</v>
      </c>
      <c r="Z566" s="10">
        <v>45602</v>
      </c>
      <c r="AA566" s="5">
        <f t="shared" si="35"/>
        <v>3</v>
      </c>
      <c r="AB566" s="5" t="s">
        <v>4107</v>
      </c>
      <c r="AC566" s="13">
        <v>1902.27</v>
      </c>
      <c r="AD566" s="10">
        <v>45616</v>
      </c>
      <c r="AE566" s="12">
        <f t="shared" si="33"/>
        <v>15</v>
      </c>
      <c r="AF566" s="12"/>
      <c r="AG566" s="14">
        <v>4500538158</v>
      </c>
      <c r="AH566" s="5" t="s">
        <v>833</v>
      </c>
      <c r="AI566" s="10">
        <v>45638</v>
      </c>
      <c r="AJ566" s="10">
        <v>45639</v>
      </c>
      <c r="AK566" s="10" t="str">
        <f t="shared" si="37"/>
        <v>DEMORA</v>
      </c>
      <c r="AL566" s="15">
        <f t="shared" si="38"/>
        <v>24</v>
      </c>
      <c r="AM566" s="5" t="s">
        <v>4108</v>
      </c>
      <c r="AN566" s="5" t="s">
        <v>4109</v>
      </c>
      <c r="AO566" s="5" t="s">
        <v>4110</v>
      </c>
      <c r="AP566" s="10">
        <v>45639</v>
      </c>
      <c r="AQ566" s="5">
        <f t="shared" ca="1" si="39"/>
        <v>46</v>
      </c>
      <c r="AR566" s="31" t="s">
        <v>143</v>
      </c>
      <c r="AS566" s="31">
        <f t="shared" ca="1" si="36"/>
        <v>452</v>
      </c>
      <c r="AT566" s="5" t="s">
        <v>19</v>
      </c>
      <c r="AU566" s="5" t="s">
        <v>2565</v>
      </c>
      <c r="AV566" s="5" t="s">
        <v>2391</v>
      </c>
      <c r="AW566" s="5" t="s">
        <v>4111</v>
      </c>
      <c r="AX566" s="5" t="s">
        <v>1648</v>
      </c>
      <c r="AY566" s="5"/>
      <c r="AZ566" s="5"/>
      <c r="BA566" s="5"/>
      <c r="BB566" s="5"/>
      <c r="BC566" s="138"/>
    </row>
    <row r="567" spans="1:55" ht="15.75" customHeight="1" x14ac:dyDescent="0.3">
      <c r="A567" s="137">
        <v>301124</v>
      </c>
      <c r="B567" s="5" t="s">
        <v>60</v>
      </c>
      <c r="C567" s="5" t="s">
        <v>9</v>
      </c>
      <c r="D567" s="5" t="s">
        <v>123</v>
      </c>
      <c r="E567" s="5" t="s">
        <v>189</v>
      </c>
      <c r="F567" s="5" t="s">
        <v>1</v>
      </c>
      <c r="G567" s="5"/>
      <c r="H567" s="5"/>
      <c r="I567" s="5" t="s">
        <v>2286</v>
      </c>
      <c r="J567" s="5" t="s">
        <v>4112</v>
      </c>
      <c r="K567" s="5"/>
      <c r="L567" s="5">
        <v>22000</v>
      </c>
      <c r="M567" s="5">
        <v>101209949</v>
      </c>
      <c r="N567" s="10" t="s">
        <v>127</v>
      </c>
      <c r="O567" s="5" t="s">
        <v>4113</v>
      </c>
      <c r="P567" s="10">
        <v>45616</v>
      </c>
      <c r="Q567" s="10" t="s">
        <v>137</v>
      </c>
      <c r="R567" s="10"/>
      <c r="S567" s="10"/>
      <c r="T567" s="11"/>
      <c r="U567" s="12"/>
      <c r="V567" s="5" t="s">
        <v>4114</v>
      </c>
      <c r="W567" s="5"/>
      <c r="X567" s="10">
        <v>45594</v>
      </c>
      <c r="Y567" s="5">
        <f t="shared" si="40"/>
        <v>23</v>
      </c>
      <c r="Z567" s="10">
        <v>45616</v>
      </c>
      <c r="AA567" s="5">
        <f t="shared" si="35"/>
        <v>1</v>
      </c>
      <c r="AB567" s="5" t="s">
        <v>4115</v>
      </c>
      <c r="AC567" s="13">
        <v>39350</v>
      </c>
      <c r="AD567" s="10">
        <v>45617</v>
      </c>
      <c r="AE567" s="12">
        <f t="shared" si="33"/>
        <v>2</v>
      </c>
      <c r="AF567" s="12"/>
      <c r="AG567" s="14">
        <v>4400594043</v>
      </c>
      <c r="AH567" s="17" t="s">
        <v>833</v>
      </c>
      <c r="AI567" s="10">
        <v>45646</v>
      </c>
      <c r="AJ567" s="10">
        <v>45652</v>
      </c>
      <c r="AK567" s="10" t="str">
        <f t="shared" si="37"/>
        <v>DEMORA</v>
      </c>
      <c r="AL567" s="15">
        <f t="shared" si="38"/>
        <v>36</v>
      </c>
      <c r="AM567" s="5" t="s">
        <v>4116</v>
      </c>
      <c r="AN567" s="5" t="s">
        <v>4117</v>
      </c>
      <c r="AO567" s="5" t="s">
        <v>4118</v>
      </c>
      <c r="AP567" s="10">
        <v>45663</v>
      </c>
      <c r="AQ567" s="5">
        <f t="shared" ca="1" si="39"/>
        <v>59</v>
      </c>
      <c r="AR567" s="31" t="s">
        <v>143</v>
      </c>
      <c r="AS567" s="31">
        <f t="shared" ca="1" si="36"/>
        <v>452</v>
      </c>
      <c r="AT567" s="5" t="s">
        <v>19</v>
      </c>
      <c r="AU567" s="5" t="s">
        <v>1648</v>
      </c>
      <c r="AV567" s="5" t="s">
        <v>1648</v>
      </c>
      <c r="AW567" s="5" t="s">
        <v>1648</v>
      </c>
      <c r="AX567" s="5" t="s">
        <v>1648</v>
      </c>
      <c r="AY567" s="5"/>
      <c r="AZ567" s="5"/>
      <c r="BA567" s="5"/>
      <c r="BB567" s="5"/>
      <c r="BC567" s="138"/>
    </row>
    <row r="568" spans="1:55" ht="15.75" customHeight="1" x14ac:dyDescent="0.3">
      <c r="A568" s="137">
        <v>301224</v>
      </c>
      <c r="B568" s="5" t="s">
        <v>60</v>
      </c>
      <c r="C568" s="5" t="s">
        <v>7</v>
      </c>
      <c r="D568" s="5" t="s">
        <v>123</v>
      </c>
      <c r="E568" s="5" t="s">
        <v>189</v>
      </c>
      <c r="F568" s="5" t="s">
        <v>1</v>
      </c>
      <c r="G568" s="5"/>
      <c r="H568" s="5"/>
      <c r="I568" s="5" t="s">
        <v>2296</v>
      </c>
      <c r="J568" s="5" t="s">
        <v>4112</v>
      </c>
      <c r="K568" s="5"/>
      <c r="L568" s="5">
        <v>22000</v>
      </c>
      <c r="M568" s="5">
        <v>101209950</v>
      </c>
      <c r="N568" s="10" t="s">
        <v>127</v>
      </c>
      <c r="O568" s="5" t="s">
        <v>4113</v>
      </c>
      <c r="P568" s="10">
        <v>45616</v>
      </c>
      <c r="Q568" s="10" t="s">
        <v>137</v>
      </c>
      <c r="R568" s="10"/>
      <c r="S568" s="10"/>
      <c r="T568" s="11"/>
      <c r="U568" s="12"/>
      <c r="V568" s="5" t="s">
        <v>4119</v>
      </c>
      <c r="W568" s="5"/>
      <c r="X568" s="10">
        <v>45594</v>
      </c>
      <c r="Y568" s="5">
        <f t="shared" si="40"/>
        <v>23</v>
      </c>
      <c r="Z568" s="10">
        <v>45616</v>
      </c>
      <c r="AA568" s="5">
        <f t="shared" si="35"/>
        <v>1</v>
      </c>
      <c r="AB568" s="5" t="s">
        <v>4120</v>
      </c>
      <c r="AC568" s="13">
        <v>11404.18</v>
      </c>
      <c r="AD568" s="10">
        <v>45617</v>
      </c>
      <c r="AE568" s="12">
        <f t="shared" si="33"/>
        <v>2</v>
      </c>
      <c r="AF568" s="12"/>
      <c r="AG568" s="14">
        <v>4400594042</v>
      </c>
      <c r="AH568" s="17" t="s">
        <v>833</v>
      </c>
      <c r="AI568" s="10">
        <v>45646</v>
      </c>
      <c r="AJ568" s="10">
        <v>45652</v>
      </c>
      <c r="AK568" s="10" t="str">
        <f t="shared" si="37"/>
        <v>DEMORA</v>
      </c>
      <c r="AL568" s="15">
        <f t="shared" si="38"/>
        <v>36</v>
      </c>
      <c r="AM568" s="5" t="s">
        <v>4121</v>
      </c>
      <c r="AN568" s="5" t="s">
        <v>4122</v>
      </c>
      <c r="AO568" s="5" t="s">
        <v>4123</v>
      </c>
      <c r="AP568" s="10">
        <v>45663</v>
      </c>
      <c r="AQ568" s="5">
        <f t="shared" ca="1" si="39"/>
        <v>59</v>
      </c>
      <c r="AR568" s="31" t="s">
        <v>143</v>
      </c>
      <c r="AS568" s="31">
        <f t="shared" ca="1" si="36"/>
        <v>452</v>
      </c>
      <c r="AT568" s="5" t="s">
        <v>19</v>
      </c>
      <c r="AU568" s="5" t="s">
        <v>2476</v>
      </c>
      <c r="AV568" s="5" t="s">
        <v>1860</v>
      </c>
      <c r="AW568" s="5" t="s">
        <v>1648</v>
      </c>
      <c r="AX568" s="5" t="s">
        <v>1648</v>
      </c>
      <c r="AY568" s="5"/>
      <c r="AZ568" s="5"/>
      <c r="BA568" s="5"/>
      <c r="BB568" s="5"/>
      <c r="BC568" s="138"/>
    </row>
    <row r="569" spans="1:55" ht="15" customHeight="1" x14ac:dyDescent="0.3">
      <c r="A569" s="16">
        <v>301324</v>
      </c>
      <c r="B569" s="17" t="s">
        <v>60</v>
      </c>
      <c r="C569" s="17" t="s">
        <v>9</v>
      </c>
      <c r="D569" s="17" t="s">
        <v>123</v>
      </c>
      <c r="E569" s="17" t="s">
        <v>189</v>
      </c>
      <c r="F569" s="17" t="s">
        <v>1</v>
      </c>
      <c r="G569" s="17"/>
      <c r="H569" s="17"/>
      <c r="I569" s="17" t="s">
        <v>2286</v>
      </c>
      <c r="J569" s="17" t="s">
        <v>4124</v>
      </c>
      <c r="K569" s="5"/>
      <c r="L569" s="5">
        <v>22000</v>
      </c>
      <c r="M569" s="5">
        <v>101215051</v>
      </c>
      <c r="N569" s="10" t="s">
        <v>127</v>
      </c>
      <c r="O569" s="5" t="s">
        <v>4125</v>
      </c>
      <c r="P569" s="10">
        <v>45616</v>
      </c>
      <c r="Q569" s="10" t="s">
        <v>137</v>
      </c>
      <c r="R569" s="10"/>
      <c r="S569" s="10"/>
      <c r="T569" s="11"/>
      <c r="U569" s="12"/>
      <c r="V569" s="5" t="s">
        <v>4126</v>
      </c>
      <c r="W569" s="5"/>
      <c r="X569" s="10">
        <v>45596</v>
      </c>
      <c r="Y569" s="5">
        <f t="shared" si="40"/>
        <v>21</v>
      </c>
      <c r="Z569" s="10">
        <v>45616</v>
      </c>
      <c r="AA569" s="5">
        <f t="shared" si="35"/>
        <v>1</v>
      </c>
      <c r="AB569" s="5" t="s">
        <v>4127</v>
      </c>
      <c r="AC569" s="13">
        <v>39350</v>
      </c>
      <c r="AD569" s="10">
        <v>45617</v>
      </c>
      <c r="AE569" s="12">
        <f t="shared" si="33"/>
        <v>2</v>
      </c>
      <c r="AF569" s="12"/>
      <c r="AG569" s="14">
        <v>4400595184</v>
      </c>
      <c r="AH569" s="17" t="s">
        <v>833</v>
      </c>
      <c r="AI569" s="10">
        <v>45681</v>
      </c>
      <c r="AJ569" s="10">
        <v>45670</v>
      </c>
      <c r="AK569" s="10" t="str">
        <f t="shared" si="37"/>
        <v>EN TIEMPO</v>
      </c>
      <c r="AL569" s="15">
        <f t="shared" si="38"/>
        <v>54</v>
      </c>
      <c r="AM569" s="5" t="s">
        <v>4128</v>
      </c>
      <c r="AN569" s="5" t="s">
        <v>4129</v>
      </c>
      <c r="AO569" s="5" t="s">
        <v>4130</v>
      </c>
      <c r="AP569" s="10">
        <v>45674</v>
      </c>
      <c r="AQ569" s="5">
        <f t="shared" ca="1" si="39"/>
        <v>75</v>
      </c>
      <c r="AR569" s="23" t="s">
        <v>143</v>
      </c>
      <c r="AS569" s="23">
        <f t="shared" ca="1" si="36"/>
        <v>450</v>
      </c>
      <c r="AT569" s="5" t="s">
        <v>19</v>
      </c>
      <c r="AU569" s="5" t="s">
        <v>1648</v>
      </c>
      <c r="AV569" s="5" t="s">
        <v>1648</v>
      </c>
      <c r="AW569" s="5" t="s">
        <v>1648</v>
      </c>
      <c r="AX569" s="5" t="s">
        <v>1648</v>
      </c>
      <c r="AY569" s="5"/>
      <c r="AZ569" s="5"/>
      <c r="BA569" s="5"/>
      <c r="BB569" s="5" t="s">
        <v>4131</v>
      </c>
      <c r="BC569" s="138"/>
    </row>
    <row r="570" spans="1:55" ht="15.75" customHeight="1" x14ac:dyDescent="0.3">
      <c r="A570" s="16">
        <v>301424</v>
      </c>
      <c r="B570" s="17" t="s">
        <v>60</v>
      </c>
      <c r="C570" s="17" t="s">
        <v>7</v>
      </c>
      <c r="D570" s="17" t="s">
        <v>123</v>
      </c>
      <c r="E570" s="17" t="s">
        <v>189</v>
      </c>
      <c r="F570" s="17" t="s">
        <v>1</v>
      </c>
      <c r="G570" s="17"/>
      <c r="H570" s="17"/>
      <c r="I570" s="17" t="s">
        <v>2296</v>
      </c>
      <c r="J570" s="17" t="s">
        <v>4124</v>
      </c>
      <c r="K570" s="5"/>
      <c r="L570" s="5">
        <v>22000</v>
      </c>
      <c r="M570" s="5">
        <v>101215052</v>
      </c>
      <c r="N570" s="10" t="s">
        <v>127</v>
      </c>
      <c r="O570" s="5" t="s">
        <v>4125</v>
      </c>
      <c r="P570" s="10">
        <v>45616</v>
      </c>
      <c r="Q570" s="10" t="s">
        <v>137</v>
      </c>
      <c r="R570" s="10"/>
      <c r="S570" s="10"/>
      <c r="T570" s="11"/>
      <c r="U570" s="12"/>
      <c r="V570" s="5" t="s">
        <v>4132</v>
      </c>
      <c r="W570" s="5"/>
      <c r="X570" s="10">
        <v>45596</v>
      </c>
      <c r="Y570" s="5">
        <f t="shared" si="40"/>
        <v>21</v>
      </c>
      <c r="Z570" s="10">
        <v>45616</v>
      </c>
      <c r="AA570" s="5">
        <f t="shared" si="35"/>
        <v>1</v>
      </c>
      <c r="AB570" s="5" t="s">
        <v>4133</v>
      </c>
      <c r="AC570" s="13">
        <v>11404.18</v>
      </c>
      <c r="AD570" s="10">
        <v>45617</v>
      </c>
      <c r="AE570" s="12">
        <f t="shared" si="33"/>
        <v>2</v>
      </c>
      <c r="AF570" s="12"/>
      <c r="AG570" s="14">
        <v>4400595185</v>
      </c>
      <c r="AH570" s="17" t="s">
        <v>833</v>
      </c>
      <c r="AI570" s="10">
        <v>45681</v>
      </c>
      <c r="AJ570" s="10">
        <v>45670</v>
      </c>
      <c r="AK570" s="10" t="str">
        <f t="shared" si="37"/>
        <v>EN TIEMPO</v>
      </c>
      <c r="AL570" s="15">
        <f t="shared" si="38"/>
        <v>54</v>
      </c>
      <c r="AM570" s="5" t="s">
        <v>4134</v>
      </c>
      <c r="AN570" s="5" t="s">
        <v>4135</v>
      </c>
      <c r="AO570" s="5" t="s">
        <v>4136</v>
      </c>
      <c r="AP570" s="10">
        <v>45674</v>
      </c>
      <c r="AQ570" s="5">
        <f t="shared" ca="1" si="39"/>
        <v>75</v>
      </c>
      <c r="AR570" s="23" t="s">
        <v>143</v>
      </c>
      <c r="AS570" s="23">
        <f t="shared" ca="1" si="36"/>
        <v>450</v>
      </c>
      <c r="AT570" s="5" t="s">
        <v>19</v>
      </c>
      <c r="AU570" s="5" t="s">
        <v>2476</v>
      </c>
      <c r="AV570" s="5" t="s">
        <v>1860</v>
      </c>
      <c r="AW570" s="5" t="s">
        <v>1648</v>
      </c>
      <c r="AX570" s="5" t="s">
        <v>1648</v>
      </c>
      <c r="AY570" s="5"/>
      <c r="AZ570" s="5"/>
      <c r="BA570" s="5"/>
      <c r="BB570" s="5"/>
      <c r="BC570" s="138"/>
    </row>
    <row r="571" spans="1:55" ht="15.75" customHeight="1" x14ac:dyDescent="0.3">
      <c r="A571" s="137">
        <v>301524</v>
      </c>
      <c r="B571" s="5" t="s">
        <v>60</v>
      </c>
      <c r="C571" s="5" t="s">
        <v>6</v>
      </c>
      <c r="D571" s="5" t="s">
        <v>123</v>
      </c>
      <c r="E571" s="5" t="s">
        <v>189</v>
      </c>
      <c r="F571" s="120" t="s">
        <v>44</v>
      </c>
      <c r="G571" s="5"/>
      <c r="H571" s="5"/>
      <c r="I571" s="5" t="s">
        <v>3603</v>
      </c>
      <c r="J571" s="5" t="s">
        <v>4137</v>
      </c>
      <c r="K571" s="5"/>
      <c r="L571" s="5">
        <v>12000</v>
      </c>
      <c r="M571" s="5">
        <v>101109897</v>
      </c>
      <c r="N571" s="10" t="s">
        <v>127</v>
      </c>
      <c r="O571" s="5" t="s">
        <v>4125</v>
      </c>
      <c r="P571" s="10">
        <v>45602</v>
      </c>
      <c r="Q571" s="10" t="s">
        <v>137</v>
      </c>
      <c r="R571" s="10"/>
      <c r="S571" s="10"/>
      <c r="T571" s="11"/>
      <c r="U571" s="12"/>
      <c r="V571" s="5" t="s">
        <v>4138</v>
      </c>
      <c r="W571" s="5"/>
      <c r="X571" s="10">
        <v>45596</v>
      </c>
      <c r="Y571" s="5">
        <f t="shared" si="40"/>
        <v>7</v>
      </c>
      <c r="Z571" s="10">
        <v>45611</v>
      </c>
      <c r="AA571" s="5">
        <f t="shared" si="35"/>
        <v>10</v>
      </c>
      <c r="AB571" s="5" t="s">
        <v>4139</v>
      </c>
      <c r="AC571" s="13">
        <v>5243.31</v>
      </c>
      <c r="AD571" s="10">
        <v>45614</v>
      </c>
      <c r="AE571" s="12">
        <f t="shared" si="33"/>
        <v>4</v>
      </c>
      <c r="AF571" s="12"/>
      <c r="AG571" s="14">
        <v>4400595189</v>
      </c>
      <c r="AH571" s="17" t="s">
        <v>833</v>
      </c>
      <c r="AI571" s="10">
        <v>45623</v>
      </c>
      <c r="AJ571" s="10">
        <v>45625</v>
      </c>
      <c r="AK571" s="10" t="str">
        <f t="shared" si="37"/>
        <v>DEMORA</v>
      </c>
      <c r="AL571" s="15">
        <f t="shared" si="38"/>
        <v>12</v>
      </c>
      <c r="AM571" s="5" t="s">
        <v>4140</v>
      </c>
      <c r="AN571" s="5" t="s">
        <v>4141</v>
      </c>
      <c r="AO571" s="5" t="s">
        <v>4142</v>
      </c>
      <c r="AP571" s="10">
        <v>45639</v>
      </c>
      <c r="AQ571" s="5">
        <f t="shared" ca="1" si="39"/>
        <v>30</v>
      </c>
      <c r="AR571" s="5" t="s">
        <v>143</v>
      </c>
      <c r="AS571" s="5">
        <f t="shared" ca="1" si="36"/>
        <v>450</v>
      </c>
      <c r="AT571" s="5" t="s">
        <v>19</v>
      </c>
      <c r="AU571" s="5" t="s">
        <v>1769</v>
      </c>
      <c r="AV571" s="5" t="s">
        <v>2391</v>
      </c>
      <c r="AW571" s="5" t="s">
        <v>1648</v>
      </c>
      <c r="AX571" s="5" t="s">
        <v>1648</v>
      </c>
      <c r="AY571" s="5"/>
      <c r="AZ571" s="5"/>
      <c r="BA571" s="5"/>
      <c r="BB571" s="5"/>
      <c r="BC571" s="138"/>
    </row>
    <row r="572" spans="1:55" ht="15.75" customHeight="1" x14ac:dyDescent="0.3">
      <c r="A572" s="16">
        <v>301624</v>
      </c>
      <c r="B572" s="17" t="s">
        <v>60</v>
      </c>
      <c r="C572" s="17" t="s">
        <v>236</v>
      </c>
      <c r="D572" s="17" t="s">
        <v>123</v>
      </c>
      <c r="E572" s="17" t="s">
        <v>124</v>
      </c>
      <c r="F572" s="17" t="s">
        <v>47</v>
      </c>
      <c r="G572" s="17"/>
      <c r="H572" s="17"/>
      <c r="I572" s="17">
        <v>5616909</v>
      </c>
      <c r="J572" s="17" t="s">
        <v>4143</v>
      </c>
      <c r="K572" s="5"/>
      <c r="L572" s="5"/>
      <c r="M572" s="17">
        <v>101217270</v>
      </c>
      <c r="N572" s="10" t="s">
        <v>127</v>
      </c>
      <c r="O572" s="5" t="s">
        <v>4125</v>
      </c>
      <c r="P572" s="10">
        <v>45602</v>
      </c>
      <c r="Q572" s="10" t="s">
        <v>137</v>
      </c>
      <c r="R572" s="10"/>
      <c r="S572" s="10"/>
      <c r="T572" s="11"/>
      <c r="U572" s="12"/>
      <c r="V572" s="5" t="s">
        <v>4144</v>
      </c>
      <c r="W572" s="5"/>
      <c r="X572" s="10">
        <v>45596</v>
      </c>
      <c r="Y572" s="5">
        <f t="shared" si="40"/>
        <v>7</v>
      </c>
      <c r="Z572" s="10">
        <v>45611</v>
      </c>
      <c r="AA572" s="5">
        <f t="shared" si="35"/>
        <v>10</v>
      </c>
      <c r="AB572" s="5" t="s">
        <v>4145</v>
      </c>
      <c r="AC572" s="13">
        <v>0</v>
      </c>
      <c r="AD572" s="10"/>
      <c r="AE572" s="12" t="str">
        <f t="shared" si="33"/>
        <v/>
      </c>
      <c r="AF572" s="12"/>
      <c r="AG572" s="5">
        <v>4400595182</v>
      </c>
      <c r="AH572" s="17" t="s">
        <v>828</v>
      </c>
      <c r="AI572" s="10"/>
      <c r="AJ572" s="10"/>
      <c r="AK572" s="10" t="str">
        <f t="shared" si="37"/>
        <v/>
      </c>
      <c r="AL572" s="15" t="str">
        <f t="shared" si="38"/>
        <v/>
      </c>
      <c r="AM572" s="5"/>
      <c r="AN572" s="5"/>
      <c r="AO572" s="5"/>
      <c r="AP572" s="10"/>
      <c r="AQ572" s="5">
        <f t="shared" ca="1" si="39"/>
        <v>450</v>
      </c>
      <c r="AR572" s="5" t="s">
        <v>129</v>
      </c>
      <c r="AS572" s="5">
        <f t="shared" ca="1" si="36"/>
        <v>450</v>
      </c>
      <c r="AT572" s="5" t="s">
        <v>20</v>
      </c>
      <c r="AU572" s="5" t="s">
        <v>4103</v>
      </c>
      <c r="AV572" s="5" t="s">
        <v>4095</v>
      </c>
      <c r="AW572" s="5" t="s">
        <v>1648</v>
      </c>
      <c r="AX572" s="5" t="s">
        <v>1648</v>
      </c>
      <c r="AY572" s="5"/>
      <c r="AZ572" s="5"/>
      <c r="BA572" s="5"/>
      <c r="BB572" s="5"/>
      <c r="BC572" s="138"/>
    </row>
    <row r="573" spans="1:55" ht="15.75" customHeight="1" x14ac:dyDescent="0.3">
      <c r="A573" s="137">
        <v>301724</v>
      </c>
      <c r="B573" s="5" t="s">
        <v>60</v>
      </c>
      <c r="C573" s="5" t="s">
        <v>6</v>
      </c>
      <c r="D573" s="5" t="s">
        <v>123</v>
      </c>
      <c r="E573" s="5" t="s">
        <v>189</v>
      </c>
      <c r="F573" s="120" t="s">
        <v>44</v>
      </c>
      <c r="G573" s="5"/>
      <c r="H573" s="5"/>
      <c r="I573" s="5" t="s">
        <v>3603</v>
      </c>
      <c r="J573" s="5" t="s">
        <v>4146</v>
      </c>
      <c r="K573" s="5"/>
      <c r="L573" s="5">
        <v>12000</v>
      </c>
      <c r="M573" s="5">
        <v>101109898</v>
      </c>
      <c r="N573" s="10" t="s">
        <v>127</v>
      </c>
      <c r="O573" s="5" t="s">
        <v>4125</v>
      </c>
      <c r="P573" s="10">
        <v>45602</v>
      </c>
      <c r="Q573" s="10" t="s">
        <v>137</v>
      </c>
      <c r="R573" s="10"/>
      <c r="S573" s="10"/>
      <c r="T573" s="11"/>
      <c r="U573" s="12"/>
      <c r="V573" s="5" t="s">
        <v>4147</v>
      </c>
      <c r="W573" s="5"/>
      <c r="X573" s="10">
        <v>45596</v>
      </c>
      <c r="Y573" s="5">
        <f t="shared" si="40"/>
        <v>7</v>
      </c>
      <c r="Z573" s="10">
        <v>45611</v>
      </c>
      <c r="AA573" s="5">
        <f t="shared" si="35"/>
        <v>10</v>
      </c>
      <c r="AB573" s="5" t="s">
        <v>4148</v>
      </c>
      <c r="AC573" s="13">
        <v>5243.31</v>
      </c>
      <c r="AD573" s="10">
        <v>45614</v>
      </c>
      <c r="AE573" s="12">
        <f t="shared" si="33"/>
        <v>4</v>
      </c>
      <c r="AF573" s="12"/>
      <c r="AG573" s="14">
        <v>4400595187</v>
      </c>
      <c r="AH573" s="17" t="s">
        <v>833</v>
      </c>
      <c r="AI573" s="10">
        <v>45665</v>
      </c>
      <c r="AJ573" s="10">
        <v>45673</v>
      </c>
      <c r="AK573" s="10" t="str">
        <f t="shared" si="37"/>
        <v>DEMORA</v>
      </c>
      <c r="AL573" s="15">
        <f t="shared" si="38"/>
        <v>60</v>
      </c>
      <c r="AM573" s="5" t="s">
        <v>4149</v>
      </c>
      <c r="AN573" s="5" t="s">
        <v>4150</v>
      </c>
      <c r="AO573" s="5" t="s">
        <v>4151</v>
      </c>
      <c r="AP573" s="10">
        <v>45682</v>
      </c>
      <c r="AQ573" s="5">
        <f t="shared" ca="1" si="39"/>
        <v>78</v>
      </c>
      <c r="AR573" s="23" t="s">
        <v>143</v>
      </c>
      <c r="AS573" s="23">
        <f t="shared" ca="1" si="36"/>
        <v>450</v>
      </c>
      <c r="AT573" s="5" t="s">
        <v>20</v>
      </c>
      <c r="AU573" s="5" t="s">
        <v>4103</v>
      </c>
      <c r="AV573" s="5" t="s">
        <v>2391</v>
      </c>
      <c r="AW573" s="5" t="s">
        <v>1648</v>
      </c>
      <c r="AX573" s="5" t="s">
        <v>2519</v>
      </c>
      <c r="AY573" s="5"/>
      <c r="AZ573" s="5"/>
      <c r="BA573" s="5"/>
      <c r="BB573" s="5"/>
      <c r="BC573" s="138"/>
    </row>
    <row r="574" spans="1:55" ht="15.75" customHeight="1" x14ac:dyDescent="0.3">
      <c r="A574" s="137">
        <v>301824</v>
      </c>
      <c r="B574" s="5" t="s">
        <v>60</v>
      </c>
      <c r="C574" s="5" t="s">
        <v>4152</v>
      </c>
      <c r="D574" s="5" t="s">
        <v>123</v>
      </c>
      <c r="E574" s="5" t="s">
        <v>189</v>
      </c>
      <c r="F574" s="5" t="s">
        <v>4153</v>
      </c>
      <c r="G574" s="5" t="s">
        <v>210</v>
      </c>
      <c r="H574" s="5" t="s">
        <v>4154</v>
      </c>
      <c r="I574" s="5" t="s">
        <v>4155</v>
      </c>
      <c r="J574" s="5" t="s">
        <v>4156</v>
      </c>
      <c r="K574" s="5"/>
      <c r="L574" s="5"/>
      <c r="M574" s="5">
        <v>100969899</v>
      </c>
      <c r="N574" s="10" t="s">
        <v>127</v>
      </c>
      <c r="O574" s="5" t="s">
        <v>4157</v>
      </c>
      <c r="P574" s="10">
        <v>45624</v>
      </c>
      <c r="Q574" s="10" t="s">
        <v>137</v>
      </c>
      <c r="R574" s="10"/>
      <c r="S574" s="10"/>
      <c r="T574" s="11"/>
      <c r="U574" s="12"/>
      <c r="V574" s="5" t="s">
        <v>4158</v>
      </c>
      <c r="W574" s="5"/>
      <c r="X574" s="10">
        <v>45595</v>
      </c>
      <c r="Y574" s="5">
        <f t="shared" si="40"/>
        <v>30</v>
      </c>
      <c r="Z574" s="10">
        <v>45624</v>
      </c>
      <c r="AA574" s="5">
        <f t="shared" si="35"/>
        <v>1</v>
      </c>
      <c r="AB574" s="5" t="s">
        <v>4159</v>
      </c>
      <c r="AC574" s="13">
        <v>94950</v>
      </c>
      <c r="AD574" s="10">
        <v>45625</v>
      </c>
      <c r="AE574" s="12">
        <f t="shared" si="33"/>
        <v>2</v>
      </c>
      <c r="AF574" s="12"/>
      <c r="AG574" s="14">
        <v>4400593143</v>
      </c>
      <c r="AH574" s="17" t="s">
        <v>833</v>
      </c>
      <c r="AI574" s="10">
        <v>45744</v>
      </c>
      <c r="AJ574" s="10">
        <v>45762</v>
      </c>
      <c r="AK574" s="10" t="str">
        <f t="shared" si="37"/>
        <v>DEMORA</v>
      </c>
      <c r="AL574" s="15">
        <f t="shared" si="38"/>
        <v>138</v>
      </c>
      <c r="AM574" s="5" t="s">
        <v>4160</v>
      </c>
      <c r="AN574" s="5" t="s">
        <v>4161</v>
      </c>
      <c r="AO574" s="5" t="s">
        <v>4162</v>
      </c>
      <c r="AP574" s="10">
        <v>45764</v>
      </c>
      <c r="AQ574" s="5">
        <f t="shared" ca="1" si="39"/>
        <v>168</v>
      </c>
      <c r="AR574" s="23" t="s">
        <v>143</v>
      </c>
      <c r="AS574" s="23">
        <f t="shared" ca="1" si="36"/>
        <v>451</v>
      </c>
      <c r="AT574" s="5" t="s">
        <v>19</v>
      </c>
      <c r="AU574" s="5"/>
      <c r="AV574" s="5"/>
      <c r="AW574" s="5"/>
      <c r="AX574" s="5"/>
      <c r="AY574" s="5"/>
      <c r="AZ574" s="5"/>
      <c r="BA574" s="5" t="s">
        <v>4163</v>
      </c>
      <c r="BB574" s="5" t="s">
        <v>3838</v>
      </c>
      <c r="BC574" s="138"/>
    </row>
    <row r="575" spans="1:55" ht="15.75" customHeight="1" x14ac:dyDescent="0.3">
      <c r="A575" s="137">
        <v>301924</v>
      </c>
      <c r="B575" s="5" t="s">
        <v>60</v>
      </c>
      <c r="C575" s="5" t="s">
        <v>4164</v>
      </c>
      <c r="D575" s="5" t="s">
        <v>123</v>
      </c>
      <c r="E575" s="5" t="s">
        <v>189</v>
      </c>
      <c r="F575" s="5" t="s">
        <v>4153</v>
      </c>
      <c r="G575" s="5" t="s">
        <v>246</v>
      </c>
      <c r="H575" s="5" t="s">
        <v>4154</v>
      </c>
      <c r="I575" s="5" t="s">
        <v>4165</v>
      </c>
      <c r="J575" s="5" t="s">
        <v>4166</v>
      </c>
      <c r="K575" s="5"/>
      <c r="L575" s="5"/>
      <c r="M575" s="5">
        <v>100969897</v>
      </c>
      <c r="N575" s="10" t="s">
        <v>127</v>
      </c>
      <c r="O575" s="5" t="s">
        <v>4167</v>
      </c>
      <c r="P575" s="10">
        <v>45624</v>
      </c>
      <c r="Q575" s="10" t="s">
        <v>137</v>
      </c>
      <c r="R575" s="10"/>
      <c r="S575" s="10"/>
      <c r="T575" s="11"/>
      <c r="U575" s="12"/>
      <c r="V575" s="5" t="s">
        <v>4168</v>
      </c>
      <c r="W575" s="5"/>
      <c r="X575" s="10">
        <v>45595</v>
      </c>
      <c r="Y575" s="5">
        <f t="shared" si="40"/>
        <v>30</v>
      </c>
      <c r="Z575" s="10">
        <v>45624</v>
      </c>
      <c r="AA575" s="5">
        <f t="shared" si="35"/>
        <v>1</v>
      </c>
      <c r="AB575" s="5" t="s">
        <v>4169</v>
      </c>
      <c r="AC575" s="13">
        <v>94950</v>
      </c>
      <c r="AD575" s="10">
        <v>45625</v>
      </c>
      <c r="AE575" s="12">
        <f t="shared" si="33"/>
        <v>2</v>
      </c>
      <c r="AF575" s="12"/>
      <c r="AG575" s="14">
        <v>4400593149</v>
      </c>
      <c r="AH575" s="17" t="s">
        <v>833</v>
      </c>
      <c r="AI575" s="10">
        <v>45744</v>
      </c>
      <c r="AJ575" s="10">
        <v>45762</v>
      </c>
      <c r="AK575" s="10" t="str">
        <f t="shared" si="37"/>
        <v>DEMORA</v>
      </c>
      <c r="AL575" s="15">
        <f t="shared" si="38"/>
        <v>138</v>
      </c>
      <c r="AM575" s="5" t="s">
        <v>4170</v>
      </c>
      <c r="AN575" s="5" t="s">
        <v>4171</v>
      </c>
      <c r="AO575" s="5" t="s">
        <v>4172</v>
      </c>
      <c r="AP575" s="10">
        <v>45764</v>
      </c>
      <c r="AQ575" s="5">
        <f t="shared" ca="1" si="39"/>
        <v>168</v>
      </c>
      <c r="AR575" s="23" t="s">
        <v>143</v>
      </c>
      <c r="AS575" s="23">
        <f t="shared" ca="1" si="36"/>
        <v>451</v>
      </c>
      <c r="AT575" s="5" t="s">
        <v>19</v>
      </c>
      <c r="AU575" s="5"/>
      <c r="AV575" s="5"/>
      <c r="AW575" s="5"/>
      <c r="AX575" s="5"/>
      <c r="AY575" s="5"/>
      <c r="AZ575" s="5"/>
      <c r="BA575" s="5" t="s">
        <v>4163</v>
      </c>
      <c r="BB575" s="5" t="s">
        <v>4173</v>
      </c>
      <c r="BC575" s="138"/>
    </row>
    <row r="576" spans="1:55" ht="15.75" customHeight="1" x14ac:dyDescent="0.3">
      <c r="A576" s="137">
        <v>302024</v>
      </c>
      <c r="B576" s="5" t="s">
        <v>60</v>
      </c>
      <c r="C576" s="5" t="s">
        <v>236</v>
      </c>
      <c r="D576" s="5" t="s">
        <v>123</v>
      </c>
      <c r="E576" s="5" t="s">
        <v>124</v>
      </c>
      <c r="F576" s="5" t="s">
        <v>48</v>
      </c>
      <c r="G576" s="5" t="s">
        <v>246</v>
      </c>
      <c r="H576" s="5"/>
      <c r="I576" s="5">
        <v>5173767</v>
      </c>
      <c r="J576" s="5" t="s">
        <v>4174</v>
      </c>
      <c r="K576" s="5"/>
      <c r="L576" s="120">
        <v>12000</v>
      </c>
      <c r="M576" s="5">
        <v>101075620</v>
      </c>
      <c r="N576" s="10" t="s">
        <v>127</v>
      </c>
      <c r="O576" s="5" t="s">
        <v>4175</v>
      </c>
      <c r="P576" s="10">
        <v>45602</v>
      </c>
      <c r="Q576" s="10" t="s">
        <v>137</v>
      </c>
      <c r="R576" s="10"/>
      <c r="S576" s="10"/>
      <c r="T576" s="11"/>
      <c r="U576" s="12"/>
      <c r="V576" s="5" t="s">
        <v>4176</v>
      </c>
      <c r="W576" s="5"/>
      <c r="X576" s="10">
        <v>45600</v>
      </c>
      <c r="Y576" s="5">
        <f t="shared" si="40"/>
        <v>3</v>
      </c>
      <c r="Z576" s="10">
        <v>45621</v>
      </c>
      <c r="AA576" s="5">
        <f t="shared" si="35"/>
        <v>20</v>
      </c>
      <c r="AB576" s="5" t="s">
        <v>4177</v>
      </c>
      <c r="AC576" s="13">
        <v>7887.39</v>
      </c>
      <c r="AD576" s="10">
        <v>45622</v>
      </c>
      <c r="AE576" s="12">
        <f t="shared" si="33"/>
        <v>2</v>
      </c>
      <c r="AF576" s="12"/>
      <c r="AG576" s="14">
        <v>4400595175</v>
      </c>
      <c r="AH576" s="17" t="s">
        <v>833</v>
      </c>
      <c r="AI576" s="10">
        <v>45665</v>
      </c>
      <c r="AJ576" s="10">
        <v>45659</v>
      </c>
      <c r="AK576" s="10" t="str">
        <f t="shared" si="37"/>
        <v>EN TIEMPO</v>
      </c>
      <c r="AL576" s="15">
        <f t="shared" si="38"/>
        <v>38</v>
      </c>
      <c r="AM576" s="5" t="s">
        <v>4178</v>
      </c>
      <c r="AN576" s="5" t="s">
        <v>4179</v>
      </c>
      <c r="AO576" s="5" t="s">
        <v>4180</v>
      </c>
      <c r="AP576" s="10">
        <v>45682</v>
      </c>
      <c r="AQ576" s="5">
        <f t="shared" ca="1" si="39"/>
        <v>60</v>
      </c>
      <c r="AR576" s="23" t="s">
        <v>143</v>
      </c>
      <c r="AS576" s="23">
        <f t="shared" ca="1" si="36"/>
        <v>446</v>
      </c>
      <c r="AT576" s="5" t="s">
        <v>20</v>
      </c>
      <c r="AU576" s="5" t="s">
        <v>1769</v>
      </c>
      <c r="AV576" s="5" t="s">
        <v>4095</v>
      </c>
      <c r="AW576" s="5" t="s">
        <v>1648</v>
      </c>
      <c r="AX576" s="5" t="s">
        <v>1648</v>
      </c>
      <c r="AY576" s="5"/>
      <c r="AZ576" s="5"/>
      <c r="BA576" s="5"/>
      <c r="BB576" s="5"/>
      <c r="BC576" s="138"/>
    </row>
    <row r="577" spans="1:55" ht="15.75" customHeight="1" x14ac:dyDescent="0.3">
      <c r="A577" s="137">
        <v>302124</v>
      </c>
      <c r="B577" s="5" t="s">
        <v>60</v>
      </c>
      <c r="C577" s="5" t="s">
        <v>220</v>
      </c>
      <c r="D577" s="5" t="s">
        <v>123</v>
      </c>
      <c r="E577" s="5" t="s">
        <v>124</v>
      </c>
      <c r="F577" s="5" t="s">
        <v>47</v>
      </c>
      <c r="G577" s="5"/>
      <c r="H577" s="5"/>
      <c r="I577" s="5">
        <v>5617470</v>
      </c>
      <c r="J577" s="5" t="s">
        <v>4181</v>
      </c>
      <c r="K577" s="5"/>
      <c r="L577" s="5">
        <v>18000</v>
      </c>
      <c r="M577" s="5">
        <v>101217760</v>
      </c>
      <c r="N577" s="10" t="s">
        <v>127</v>
      </c>
      <c r="O577" s="5" t="s">
        <v>4175</v>
      </c>
      <c r="P577" s="10">
        <v>45602</v>
      </c>
      <c r="Q577" s="10" t="s">
        <v>137</v>
      </c>
      <c r="R577" s="10"/>
      <c r="S577" s="10"/>
      <c r="T577" s="11"/>
      <c r="U577" s="12"/>
      <c r="V577" s="5" t="s">
        <v>4182</v>
      </c>
      <c r="W577" s="5"/>
      <c r="X577" s="10">
        <v>45600</v>
      </c>
      <c r="Y577" s="5">
        <f t="shared" si="40"/>
        <v>3</v>
      </c>
      <c r="Z577" s="10">
        <v>45611</v>
      </c>
      <c r="AA577" s="5">
        <f t="shared" si="35"/>
        <v>10</v>
      </c>
      <c r="AB577" s="5" t="s">
        <v>4183</v>
      </c>
      <c r="AC577" s="13">
        <v>4988.18</v>
      </c>
      <c r="AD577" s="10">
        <v>45614</v>
      </c>
      <c r="AE577" s="12">
        <f t="shared" si="33"/>
        <v>4</v>
      </c>
      <c r="AF577" s="12"/>
      <c r="AG577" s="14">
        <v>4400595176</v>
      </c>
      <c r="AH577" s="17" t="s">
        <v>833</v>
      </c>
      <c r="AI577" s="10">
        <v>45663</v>
      </c>
      <c r="AJ577" s="10">
        <v>45663</v>
      </c>
      <c r="AK577" s="10" t="str">
        <f t="shared" si="37"/>
        <v>EN TIEMPO</v>
      </c>
      <c r="AL577" s="15">
        <f t="shared" si="38"/>
        <v>50</v>
      </c>
      <c r="AM577" s="5" t="s">
        <v>4184</v>
      </c>
      <c r="AN577" s="5" t="s">
        <v>4185</v>
      </c>
      <c r="AO577" s="5" t="s">
        <v>4186</v>
      </c>
      <c r="AP577" s="10">
        <v>45674</v>
      </c>
      <c r="AQ577" s="5">
        <f t="shared" ca="1" si="39"/>
        <v>64</v>
      </c>
      <c r="AR577" s="23" t="s">
        <v>143</v>
      </c>
      <c r="AS577" s="23">
        <f t="shared" ca="1" si="36"/>
        <v>446</v>
      </c>
      <c r="AT577" s="5" t="s">
        <v>19</v>
      </c>
      <c r="AU577" s="5" t="s">
        <v>1769</v>
      </c>
      <c r="AV577" s="5" t="s">
        <v>4187</v>
      </c>
      <c r="AW577" s="5" t="s">
        <v>1648</v>
      </c>
      <c r="AX577" s="5" t="s">
        <v>1648</v>
      </c>
      <c r="AY577" s="5"/>
      <c r="AZ577" s="5"/>
      <c r="BA577" s="5"/>
      <c r="BB577" s="5"/>
      <c r="BC577" s="138"/>
    </row>
    <row r="578" spans="1:55" ht="15.75" customHeight="1" x14ac:dyDescent="0.3">
      <c r="A578" s="137">
        <v>302224</v>
      </c>
      <c r="B578" s="5" t="s">
        <v>60</v>
      </c>
      <c r="C578" s="5" t="s">
        <v>9</v>
      </c>
      <c r="D578" s="5" t="s">
        <v>123</v>
      </c>
      <c r="E578" s="5" t="s">
        <v>189</v>
      </c>
      <c r="F578" s="5" t="s">
        <v>1</v>
      </c>
      <c r="G578" s="5"/>
      <c r="H578" s="5"/>
      <c r="I578" s="5" t="s">
        <v>2286</v>
      </c>
      <c r="J578" s="5" t="s">
        <v>4188</v>
      </c>
      <c r="K578" s="5"/>
      <c r="L578" s="5">
        <v>22000</v>
      </c>
      <c r="M578" s="5">
        <v>101187447</v>
      </c>
      <c r="N578" s="10" t="s">
        <v>127</v>
      </c>
      <c r="O578" s="5" t="s">
        <v>4175</v>
      </c>
      <c r="P578" s="10">
        <v>45616</v>
      </c>
      <c r="Q578" s="10" t="s">
        <v>137</v>
      </c>
      <c r="R578" s="10"/>
      <c r="S578" s="10"/>
      <c r="T578" s="11"/>
      <c r="U578" s="12"/>
      <c r="V578" s="5" t="s">
        <v>4189</v>
      </c>
      <c r="W578" s="5"/>
      <c r="X578" s="10">
        <v>45600</v>
      </c>
      <c r="Y578" s="5">
        <f t="shared" si="40"/>
        <v>17</v>
      </c>
      <c r="Z578" s="10">
        <v>45616</v>
      </c>
      <c r="AA578" s="5">
        <f t="shared" si="35"/>
        <v>1</v>
      </c>
      <c r="AB578" s="5" t="s">
        <v>4190</v>
      </c>
      <c r="AC578" s="13">
        <v>39750</v>
      </c>
      <c r="AD578" s="10">
        <v>45617</v>
      </c>
      <c r="AE578" s="12">
        <f t="shared" si="33"/>
        <v>2</v>
      </c>
      <c r="AF578" s="12"/>
      <c r="AG578" s="14">
        <v>4400595321</v>
      </c>
      <c r="AH578" s="17" t="s">
        <v>833</v>
      </c>
      <c r="AI578" s="10">
        <v>45681</v>
      </c>
      <c r="AJ578" s="10">
        <v>45684</v>
      </c>
      <c r="AK578" s="10" t="str">
        <f t="shared" si="37"/>
        <v>DEMORA</v>
      </c>
      <c r="AL578" s="15">
        <f t="shared" si="38"/>
        <v>68</v>
      </c>
      <c r="AM578" s="5" t="s">
        <v>4191</v>
      </c>
      <c r="AN578" s="5" t="s">
        <v>4192</v>
      </c>
      <c r="AO578" s="5" t="s">
        <v>4193</v>
      </c>
      <c r="AP578" s="10">
        <v>45688</v>
      </c>
      <c r="AQ578" s="5">
        <f t="shared" ca="1" si="39"/>
        <v>85</v>
      </c>
      <c r="AR578" s="23" t="s">
        <v>143</v>
      </c>
      <c r="AS578" s="23">
        <f t="shared" ca="1" si="36"/>
        <v>446</v>
      </c>
      <c r="AT578" s="5" t="s">
        <v>19</v>
      </c>
      <c r="AU578" s="5" t="s">
        <v>1648</v>
      </c>
      <c r="AV578" s="5" t="s">
        <v>1648</v>
      </c>
      <c r="AW578" s="5" t="s">
        <v>1648</v>
      </c>
      <c r="AX578" s="5" t="s">
        <v>1648</v>
      </c>
      <c r="AY578" s="5"/>
      <c r="AZ578" s="5"/>
      <c r="BA578" s="5"/>
      <c r="BB578" s="5" t="s">
        <v>3838</v>
      </c>
      <c r="BC578" s="138"/>
    </row>
    <row r="579" spans="1:55" ht="15" customHeight="1" x14ac:dyDescent="0.3">
      <c r="A579" s="137">
        <v>302324</v>
      </c>
      <c r="B579" s="5" t="s">
        <v>60</v>
      </c>
      <c r="C579" s="5" t="s">
        <v>7</v>
      </c>
      <c r="D579" s="5" t="s">
        <v>123</v>
      </c>
      <c r="E579" s="5" t="s">
        <v>189</v>
      </c>
      <c r="F579" s="5" t="s">
        <v>1</v>
      </c>
      <c r="G579" s="5"/>
      <c r="H579" s="5"/>
      <c r="I579" s="5" t="s">
        <v>2296</v>
      </c>
      <c r="J579" s="5" t="s">
        <v>4188</v>
      </c>
      <c r="K579" s="5"/>
      <c r="L579" s="5">
        <v>22000</v>
      </c>
      <c r="M579" s="5">
        <v>101187448</v>
      </c>
      <c r="N579" s="10" t="s">
        <v>127</v>
      </c>
      <c r="O579" s="5" t="s">
        <v>4175</v>
      </c>
      <c r="P579" s="10">
        <v>45616</v>
      </c>
      <c r="Q579" s="10" t="s">
        <v>137</v>
      </c>
      <c r="R579" s="10"/>
      <c r="S579" s="10"/>
      <c r="T579" s="11"/>
      <c r="U579" s="12"/>
      <c r="V579" s="5" t="s">
        <v>4194</v>
      </c>
      <c r="W579" s="5"/>
      <c r="X579" s="10">
        <v>45600</v>
      </c>
      <c r="Y579" s="5">
        <f t="shared" si="40"/>
        <v>17</v>
      </c>
      <c r="Z579" s="10">
        <v>45616</v>
      </c>
      <c r="AA579" s="5">
        <f t="shared" si="35"/>
        <v>1</v>
      </c>
      <c r="AB579" s="5" t="s">
        <v>4195</v>
      </c>
      <c r="AC579" s="13">
        <v>11404.18</v>
      </c>
      <c r="AD579" s="10">
        <v>45617</v>
      </c>
      <c r="AE579" s="12">
        <f t="shared" si="33"/>
        <v>2</v>
      </c>
      <c r="AF579" s="12"/>
      <c r="AG579" s="14">
        <v>4400595320</v>
      </c>
      <c r="AH579" s="17" t="s">
        <v>833</v>
      </c>
      <c r="AI579" s="10">
        <v>45681</v>
      </c>
      <c r="AJ579" s="10">
        <v>45684</v>
      </c>
      <c r="AK579" s="10" t="str">
        <f t="shared" si="37"/>
        <v>DEMORA</v>
      </c>
      <c r="AL579" s="15">
        <f t="shared" si="38"/>
        <v>68</v>
      </c>
      <c r="AM579" s="5" t="s">
        <v>4196</v>
      </c>
      <c r="AN579" s="5" t="s">
        <v>4197</v>
      </c>
      <c r="AO579" s="5" t="s">
        <v>4198</v>
      </c>
      <c r="AP579" s="10">
        <v>45688</v>
      </c>
      <c r="AQ579" s="5">
        <f t="shared" ca="1" si="39"/>
        <v>85</v>
      </c>
      <c r="AR579" s="23" t="s">
        <v>143</v>
      </c>
      <c r="AS579" s="23">
        <f t="shared" ca="1" si="36"/>
        <v>446</v>
      </c>
      <c r="AT579" s="5" t="s">
        <v>19</v>
      </c>
      <c r="AU579" s="5" t="s">
        <v>2476</v>
      </c>
      <c r="AV579" s="5" t="s">
        <v>1860</v>
      </c>
      <c r="AW579" s="5" t="s">
        <v>1648</v>
      </c>
      <c r="AX579" s="5" t="s">
        <v>1648</v>
      </c>
      <c r="AY579" s="5"/>
      <c r="AZ579" s="5"/>
      <c r="BA579" s="5"/>
      <c r="BB579" s="5" t="s">
        <v>3838</v>
      </c>
      <c r="BC579" s="138"/>
    </row>
    <row r="580" spans="1:55" ht="15" customHeight="1" x14ac:dyDescent="0.3">
      <c r="A580" s="137">
        <v>302424</v>
      </c>
      <c r="B580" s="5" t="s">
        <v>59</v>
      </c>
      <c r="C580" s="5" t="s">
        <v>6</v>
      </c>
      <c r="D580" s="5" t="s">
        <v>123</v>
      </c>
      <c r="E580" s="5" t="s">
        <v>124</v>
      </c>
      <c r="F580" s="5" t="s">
        <v>40</v>
      </c>
      <c r="G580" s="5" t="s">
        <v>210</v>
      </c>
      <c r="H580" s="5" t="s">
        <v>1822</v>
      </c>
      <c r="I580" s="5">
        <v>2885537</v>
      </c>
      <c r="J580" s="5" t="s">
        <v>4199</v>
      </c>
      <c r="K580" s="5">
        <v>19202</v>
      </c>
      <c r="L580" s="5">
        <v>18000</v>
      </c>
      <c r="M580" s="5" t="s">
        <v>4200</v>
      </c>
      <c r="N580" s="10" t="s">
        <v>127</v>
      </c>
      <c r="O580" s="5" t="s">
        <v>4201</v>
      </c>
      <c r="P580" s="10">
        <v>45610</v>
      </c>
      <c r="Q580" s="10" t="s">
        <v>137</v>
      </c>
      <c r="R580" s="10"/>
      <c r="S580" s="10"/>
      <c r="T580" s="11"/>
      <c r="U580" s="12"/>
      <c r="V580" s="5" t="s">
        <v>4202</v>
      </c>
      <c r="W580" s="5"/>
      <c r="X580" s="10">
        <v>45600</v>
      </c>
      <c r="Y580" s="5">
        <f t="shared" si="40"/>
        <v>11</v>
      </c>
      <c r="Z580" s="10">
        <v>45615</v>
      </c>
      <c r="AA580" s="5">
        <f t="shared" si="35"/>
        <v>6</v>
      </c>
      <c r="AB580" s="5" t="s">
        <v>4203</v>
      </c>
      <c r="AC580" s="13">
        <v>12079.25</v>
      </c>
      <c r="AD580" s="10">
        <v>45630</v>
      </c>
      <c r="AE580" s="12">
        <f t="shared" si="33"/>
        <v>16</v>
      </c>
      <c r="AF580" s="12"/>
      <c r="AG580" s="14">
        <v>4500539210</v>
      </c>
      <c r="AH580" s="5" t="s">
        <v>833</v>
      </c>
      <c r="AI580" s="10">
        <v>45649</v>
      </c>
      <c r="AJ580" s="10">
        <v>45652</v>
      </c>
      <c r="AK580" s="10" t="str">
        <f t="shared" si="37"/>
        <v>DEMORA</v>
      </c>
      <c r="AL580" s="15">
        <f t="shared" si="38"/>
        <v>23</v>
      </c>
      <c r="AM580" s="5" t="s">
        <v>4204</v>
      </c>
      <c r="AN580" s="5" t="s">
        <v>4205</v>
      </c>
      <c r="AO580" s="5" t="s">
        <v>4206</v>
      </c>
      <c r="AP580" s="10">
        <v>45663</v>
      </c>
      <c r="AQ580" s="5">
        <f t="shared" ca="1" si="39"/>
        <v>53</v>
      </c>
      <c r="AR580" s="31" t="s">
        <v>143</v>
      </c>
      <c r="AS580" s="31">
        <f t="shared" ref="AS580:AS643" ca="1" si="41">IF(AF580="",TODAY()-X580+1,AF580-X580+1)</f>
        <v>446</v>
      </c>
      <c r="AT580" s="5" t="s">
        <v>20</v>
      </c>
      <c r="AU580" s="5" t="s">
        <v>4207</v>
      </c>
      <c r="AV580" s="5" t="s">
        <v>2391</v>
      </c>
      <c r="AW580" s="5" t="s">
        <v>1648</v>
      </c>
      <c r="AX580" s="5" t="s">
        <v>2519</v>
      </c>
      <c r="AY580" s="5"/>
      <c r="AZ580" s="5"/>
      <c r="BA580" s="5"/>
      <c r="BB580" s="5"/>
      <c r="BC580" s="138"/>
    </row>
    <row r="581" spans="1:55" ht="15" customHeight="1" x14ac:dyDescent="0.3">
      <c r="A581" s="16">
        <v>302524</v>
      </c>
      <c r="B581" s="17" t="s">
        <v>59</v>
      </c>
      <c r="C581" s="17" t="s">
        <v>6</v>
      </c>
      <c r="D581" s="17" t="s">
        <v>127</v>
      </c>
      <c r="E581" s="17" t="s">
        <v>189</v>
      </c>
      <c r="F581" s="5" t="s">
        <v>693</v>
      </c>
      <c r="G581" s="17" t="s">
        <v>246</v>
      </c>
      <c r="H581" s="17" t="s">
        <v>694</v>
      </c>
      <c r="I581" s="17" t="s">
        <v>1586</v>
      </c>
      <c r="J581" s="17" t="s">
        <v>4208</v>
      </c>
      <c r="K581" s="17">
        <v>12</v>
      </c>
      <c r="L581" s="17">
        <v>15000</v>
      </c>
      <c r="M581" s="17" t="s">
        <v>4209</v>
      </c>
      <c r="N581" s="10" t="s">
        <v>123</v>
      </c>
      <c r="O581" s="5" t="s">
        <v>4201</v>
      </c>
      <c r="P581" s="10">
        <v>45702</v>
      </c>
      <c r="Q581" s="10" t="s">
        <v>137</v>
      </c>
      <c r="R581" s="10"/>
      <c r="S581" s="10"/>
      <c r="T581" s="11"/>
      <c r="U581" s="12"/>
      <c r="V581" s="5" t="s">
        <v>4210</v>
      </c>
      <c r="W581" s="5"/>
      <c r="X581" s="10">
        <v>45600</v>
      </c>
      <c r="Y581" s="5">
        <f t="shared" si="40"/>
        <v>103</v>
      </c>
      <c r="Z581" s="10">
        <v>45702</v>
      </c>
      <c r="AA581" s="5">
        <f t="shared" si="35"/>
        <v>1</v>
      </c>
      <c r="AB581" s="5" t="s">
        <v>4211</v>
      </c>
      <c r="AC581" s="13">
        <v>4579.57</v>
      </c>
      <c r="AD581" s="10">
        <v>45724</v>
      </c>
      <c r="AE581" s="12">
        <f t="shared" si="33"/>
        <v>23</v>
      </c>
      <c r="AF581" s="12"/>
      <c r="AG581" s="14">
        <v>4500539212</v>
      </c>
      <c r="AH581" s="17" t="s">
        <v>833</v>
      </c>
      <c r="AI581" s="10">
        <v>45737</v>
      </c>
      <c r="AJ581" s="10">
        <v>45748</v>
      </c>
      <c r="AK581" s="10" t="str">
        <f t="shared" si="37"/>
        <v>DEMORA</v>
      </c>
      <c r="AL581" s="15">
        <f t="shared" si="38"/>
        <v>25</v>
      </c>
      <c r="AM581" s="5" t="s">
        <v>4212</v>
      </c>
      <c r="AN581" s="5" t="s">
        <v>4213</v>
      </c>
      <c r="AO581" s="5" t="s">
        <v>4214</v>
      </c>
      <c r="AP581" s="10">
        <v>45748</v>
      </c>
      <c r="AQ581" s="5">
        <f t="shared" ca="1" si="39"/>
        <v>149</v>
      </c>
      <c r="AR581" s="23" t="s">
        <v>143</v>
      </c>
      <c r="AS581" s="23">
        <f t="shared" ca="1" si="41"/>
        <v>446</v>
      </c>
      <c r="AT581" s="5" t="s">
        <v>20</v>
      </c>
      <c r="AU581" s="5" t="s">
        <v>2565</v>
      </c>
      <c r="AV581" s="5" t="s">
        <v>4215</v>
      </c>
      <c r="AW581" s="5" t="s">
        <v>1648</v>
      </c>
      <c r="AX581" s="5" t="s">
        <v>1648</v>
      </c>
      <c r="AY581" s="5"/>
      <c r="AZ581" s="5"/>
      <c r="BA581" s="5"/>
      <c r="BB581" s="5" t="s">
        <v>2000</v>
      </c>
      <c r="BC581" s="138"/>
    </row>
    <row r="582" spans="1:55" ht="15" customHeight="1" x14ac:dyDescent="0.3">
      <c r="A582" s="137">
        <v>302624</v>
      </c>
      <c r="B582" s="5" t="s">
        <v>59</v>
      </c>
      <c r="C582" s="5" t="s">
        <v>144</v>
      </c>
      <c r="D582" s="5" t="s">
        <v>127</v>
      </c>
      <c r="E582" s="5" t="s">
        <v>189</v>
      </c>
      <c r="F582" s="5" t="s">
        <v>1</v>
      </c>
      <c r="G582" s="5" t="s">
        <v>438</v>
      </c>
      <c r="H582" s="5" t="s">
        <v>293</v>
      </c>
      <c r="I582" s="5" t="s">
        <v>190</v>
      </c>
      <c r="J582" s="5" t="s">
        <v>4216</v>
      </c>
      <c r="K582" s="20">
        <v>579</v>
      </c>
      <c r="L582" s="20">
        <v>25000</v>
      </c>
      <c r="M582" s="5" t="s">
        <v>4217</v>
      </c>
      <c r="N582" s="10" t="s">
        <v>123</v>
      </c>
      <c r="O582" s="5" t="s">
        <v>4201</v>
      </c>
      <c r="P582" s="10">
        <v>45642</v>
      </c>
      <c r="Q582" s="10" t="s">
        <v>137</v>
      </c>
      <c r="R582" s="10"/>
      <c r="S582" s="10"/>
      <c r="T582" s="11"/>
      <c r="U582" s="12"/>
      <c r="V582" s="5" t="s">
        <v>4218</v>
      </c>
      <c r="W582" s="5"/>
      <c r="X582" s="10">
        <v>45600</v>
      </c>
      <c r="Y582" s="5">
        <f t="shared" si="40"/>
        <v>43</v>
      </c>
      <c r="Z582" s="10">
        <v>45642</v>
      </c>
      <c r="AA582" s="5">
        <f t="shared" si="35"/>
        <v>1</v>
      </c>
      <c r="AB582" s="5" t="s">
        <v>4219</v>
      </c>
      <c r="AC582" s="13">
        <v>0</v>
      </c>
      <c r="AD582" s="10">
        <v>45642</v>
      </c>
      <c r="AE582" s="12">
        <f t="shared" si="33"/>
        <v>1</v>
      </c>
      <c r="AF582" s="12"/>
      <c r="AG582" s="14">
        <v>4500539943</v>
      </c>
      <c r="AH582" s="17" t="s">
        <v>833</v>
      </c>
      <c r="AI582" s="10">
        <v>45644</v>
      </c>
      <c r="AJ582" s="10">
        <v>45645</v>
      </c>
      <c r="AK582" s="10" t="str">
        <f t="shared" si="37"/>
        <v>DEMORA</v>
      </c>
      <c r="AL582" s="15">
        <f t="shared" si="38"/>
        <v>4</v>
      </c>
      <c r="AM582" s="5" t="s">
        <v>4220</v>
      </c>
      <c r="AN582" s="5" t="s">
        <v>4221</v>
      </c>
      <c r="AO582" s="5"/>
      <c r="AP582" s="10"/>
      <c r="AQ582" s="5">
        <f t="shared" ca="1" si="39"/>
        <v>46</v>
      </c>
      <c r="AR582" s="31" t="s">
        <v>143</v>
      </c>
      <c r="AS582" s="31">
        <f t="shared" ca="1" si="41"/>
        <v>446</v>
      </c>
      <c r="AT582" s="5" t="s">
        <v>19</v>
      </c>
      <c r="AU582" s="5" t="s">
        <v>67</v>
      </c>
      <c r="AV582" s="5"/>
      <c r="AW582" s="5" t="s">
        <v>1648</v>
      </c>
      <c r="AX582" s="5" t="s">
        <v>1648</v>
      </c>
      <c r="AY582" s="5"/>
      <c r="AZ582" s="5"/>
      <c r="BA582" s="5"/>
      <c r="BB582" s="5"/>
      <c r="BC582" s="138"/>
    </row>
    <row r="583" spans="1:55" ht="15" customHeight="1" x14ac:dyDescent="0.3">
      <c r="A583" s="137">
        <v>302724</v>
      </c>
      <c r="B583" s="5" t="s">
        <v>60</v>
      </c>
      <c r="C583" s="5" t="s">
        <v>566</v>
      </c>
      <c r="D583" s="5" t="s">
        <v>123</v>
      </c>
      <c r="E583" s="5" t="s">
        <v>124</v>
      </c>
      <c r="F583" s="5" t="s">
        <v>3482</v>
      </c>
      <c r="G583" s="5"/>
      <c r="H583" s="5"/>
      <c r="I583" s="5">
        <v>1125003</v>
      </c>
      <c r="J583" s="5" t="s">
        <v>4222</v>
      </c>
      <c r="K583" s="5"/>
      <c r="L583" s="5"/>
      <c r="M583" s="5">
        <v>101074853</v>
      </c>
      <c r="N583" s="10" t="s">
        <v>127</v>
      </c>
      <c r="O583" s="5" t="s">
        <v>4223</v>
      </c>
      <c r="P583" s="10">
        <v>45604</v>
      </c>
      <c r="Q583" s="10" t="s">
        <v>137</v>
      </c>
      <c r="R583" s="10"/>
      <c r="S583" s="10"/>
      <c r="T583" s="11"/>
      <c r="U583" s="12"/>
      <c r="V583" s="5" t="s">
        <v>4224</v>
      </c>
      <c r="W583" s="5"/>
      <c r="X583" s="10">
        <v>45601</v>
      </c>
      <c r="Y583" s="5">
        <f t="shared" si="40"/>
        <v>4</v>
      </c>
      <c r="Z583" s="10">
        <v>45611</v>
      </c>
      <c r="AA583" s="5">
        <f t="shared" si="35"/>
        <v>8</v>
      </c>
      <c r="AB583" s="5" t="s">
        <v>4225</v>
      </c>
      <c r="AC583" s="13">
        <v>4885.13</v>
      </c>
      <c r="AD583" s="10">
        <v>45614</v>
      </c>
      <c r="AE583" s="12">
        <f t="shared" si="33"/>
        <v>4</v>
      </c>
      <c r="AF583" s="12"/>
      <c r="AG583" s="14">
        <v>4400595616</v>
      </c>
      <c r="AH583" s="17" t="s">
        <v>3102</v>
      </c>
      <c r="AI583" s="10">
        <v>45663</v>
      </c>
      <c r="AJ583" s="10">
        <v>45663</v>
      </c>
      <c r="AK583" s="10" t="str">
        <f t="shared" si="37"/>
        <v>EN TIEMPO</v>
      </c>
      <c r="AL583" s="15">
        <f t="shared" si="38"/>
        <v>50</v>
      </c>
      <c r="AM583" s="5" t="s">
        <v>4226</v>
      </c>
      <c r="AN583" s="5" t="s">
        <v>4227</v>
      </c>
      <c r="AO583" s="5" t="s">
        <v>4228</v>
      </c>
      <c r="AP583" s="10">
        <v>45674</v>
      </c>
      <c r="AQ583" s="5">
        <f t="shared" ca="1" si="39"/>
        <v>63</v>
      </c>
      <c r="AR583" s="23" t="s">
        <v>143</v>
      </c>
      <c r="AS583" s="23">
        <f t="shared" ca="1" si="41"/>
        <v>445</v>
      </c>
      <c r="AT583" s="5" t="s">
        <v>19</v>
      </c>
      <c r="AU583" s="5" t="s">
        <v>4229</v>
      </c>
      <c r="AV583" s="5" t="s">
        <v>4230</v>
      </c>
      <c r="AW583" s="5" t="s">
        <v>1648</v>
      </c>
      <c r="AX583" s="5" t="s">
        <v>1648</v>
      </c>
      <c r="AY583" s="5"/>
      <c r="AZ583" s="5"/>
      <c r="BA583" s="5"/>
      <c r="BB583" s="5"/>
      <c r="BC583" s="138"/>
    </row>
    <row r="584" spans="1:55" ht="15.75" customHeight="1" x14ac:dyDescent="0.3">
      <c r="A584" s="137">
        <v>302824</v>
      </c>
      <c r="B584" s="5" t="s">
        <v>60</v>
      </c>
      <c r="C584" s="5" t="s">
        <v>8</v>
      </c>
      <c r="D584" s="5" t="s">
        <v>123</v>
      </c>
      <c r="E584" s="5" t="s">
        <v>189</v>
      </c>
      <c r="F584" s="120" t="s">
        <v>44</v>
      </c>
      <c r="G584" s="5"/>
      <c r="H584" s="5"/>
      <c r="I584" s="5" t="s">
        <v>3822</v>
      </c>
      <c r="J584" s="5" t="s">
        <v>4231</v>
      </c>
      <c r="K584" s="5" t="s">
        <v>125</v>
      </c>
      <c r="L584" s="5">
        <v>30000</v>
      </c>
      <c r="M584" s="5">
        <v>101154227</v>
      </c>
      <c r="N584" s="10" t="s">
        <v>127</v>
      </c>
      <c r="O584" s="5" t="s">
        <v>4223</v>
      </c>
      <c r="P584" s="10">
        <v>45603</v>
      </c>
      <c r="Q584" s="10" t="s">
        <v>137</v>
      </c>
      <c r="R584" s="10"/>
      <c r="S584" s="10"/>
      <c r="T584" s="11"/>
      <c r="U584" s="12"/>
      <c r="V584" s="5" t="s">
        <v>4232</v>
      </c>
      <c r="W584" s="5"/>
      <c r="X584" s="10">
        <v>45601</v>
      </c>
      <c r="Y584" s="5">
        <f t="shared" si="40"/>
        <v>3</v>
      </c>
      <c r="Z584" s="10">
        <v>45611</v>
      </c>
      <c r="AA584" s="5">
        <f t="shared" si="35"/>
        <v>9</v>
      </c>
      <c r="AB584" s="5" t="s">
        <v>4233</v>
      </c>
      <c r="AC584" s="13">
        <v>26772.52</v>
      </c>
      <c r="AD584" s="10">
        <v>45614</v>
      </c>
      <c r="AE584" s="12">
        <f t="shared" si="33"/>
        <v>4</v>
      </c>
      <c r="AF584" s="12"/>
      <c r="AG584" s="14">
        <v>4400595612</v>
      </c>
      <c r="AH584" s="17" t="s">
        <v>833</v>
      </c>
      <c r="AI584" s="10">
        <v>45681</v>
      </c>
      <c r="AJ584" s="10">
        <v>45684</v>
      </c>
      <c r="AK584" s="10" t="str">
        <f t="shared" si="37"/>
        <v>DEMORA</v>
      </c>
      <c r="AL584" s="15">
        <f t="shared" si="38"/>
        <v>71</v>
      </c>
      <c r="AM584" s="5" t="s">
        <v>4234</v>
      </c>
      <c r="AN584" s="5" t="s">
        <v>4235</v>
      </c>
      <c r="AO584" s="5" t="s">
        <v>4236</v>
      </c>
      <c r="AP584" s="10">
        <v>45688</v>
      </c>
      <c r="AQ584" s="5">
        <f t="shared" ca="1" si="39"/>
        <v>84</v>
      </c>
      <c r="AR584" s="23" t="s">
        <v>143</v>
      </c>
      <c r="AS584" s="23">
        <f t="shared" ca="1" si="41"/>
        <v>445</v>
      </c>
      <c r="AT584" s="5" t="s">
        <v>20</v>
      </c>
      <c r="AU584" s="5" t="s">
        <v>4237</v>
      </c>
      <c r="AV584" s="5" t="s">
        <v>2391</v>
      </c>
      <c r="AW584" s="5" t="s">
        <v>1931</v>
      </c>
      <c r="AX584" s="5" t="s">
        <v>1648</v>
      </c>
      <c r="AY584" s="5"/>
      <c r="AZ584" s="5"/>
      <c r="BA584" s="5"/>
      <c r="BB584" s="5" t="s">
        <v>3838</v>
      </c>
      <c r="BC584" s="138"/>
    </row>
    <row r="585" spans="1:55" ht="15.75" customHeight="1" x14ac:dyDescent="0.3">
      <c r="A585" s="137">
        <v>302924</v>
      </c>
      <c r="B585" s="5" t="s">
        <v>60</v>
      </c>
      <c r="C585" s="5" t="s">
        <v>8</v>
      </c>
      <c r="D585" s="5" t="s">
        <v>123</v>
      </c>
      <c r="E585" s="5" t="s">
        <v>189</v>
      </c>
      <c r="F585" s="5" t="s">
        <v>1</v>
      </c>
      <c r="G585" s="5"/>
      <c r="H585" s="5"/>
      <c r="I585" s="5" t="s">
        <v>212</v>
      </c>
      <c r="J585" s="5" t="s">
        <v>4238</v>
      </c>
      <c r="K585" s="5"/>
      <c r="L585" s="5"/>
      <c r="M585" s="5">
        <v>101219044</v>
      </c>
      <c r="N585" s="10" t="s">
        <v>127</v>
      </c>
      <c r="O585" s="5" t="s">
        <v>4239</v>
      </c>
      <c r="P585" s="10">
        <v>45601</v>
      </c>
      <c r="Q585" s="10" t="s">
        <v>137</v>
      </c>
      <c r="R585" s="10"/>
      <c r="S585" s="10"/>
      <c r="T585" s="11"/>
      <c r="U585" s="12"/>
      <c r="V585" s="10" t="s">
        <v>4240</v>
      </c>
      <c r="W585" s="10"/>
      <c r="X585" s="10">
        <v>45609</v>
      </c>
      <c r="Y585" s="5">
        <f t="shared" si="40"/>
        <v>-7</v>
      </c>
      <c r="Z585" s="10">
        <v>45601</v>
      </c>
      <c r="AA585" s="5">
        <f t="shared" si="35"/>
        <v>1</v>
      </c>
      <c r="AB585" s="5" t="s">
        <v>4241</v>
      </c>
      <c r="AC585" s="13">
        <v>18647.23</v>
      </c>
      <c r="AD585" s="10">
        <v>45607</v>
      </c>
      <c r="AE585" s="12">
        <f t="shared" si="33"/>
        <v>7</v>
      </c>
      <c r="AF585" s="12"/>
      <c r="AG585" s="14">
        <v>4400596281</v>
      </c>
      <c r="AH585" s="17" t="s">
        <v>3102</v>
      </c>
      <c r="AI585" s="10">
        <v>45667</v>
      </c>
      <c r="AJ585" s="10">
        <v>45673</v>
      </c>
      <c r="AK585" s="10" t="str">
        <f t="shared" si="37"/>
        <v>DEMORA</v>
      </c>
      <c r="AL585" s="15">
        <f t="shared" si="38"/>
        <v>67</v>
      </c>
      <c r="AM585" s="5" t="s">
        <v>4242</v>
      </c>
      <c r="AN585" s="5" t="s">
        <v>4243</v>
      </c>
      <c r="AO585" s="5" t="s">
        <v>4244</v>
      </c>
      <c r="AP585" s="10">
        <v>45681</v>
      </c>
      <c r="AQ585" s="5">
        <f t="shared" ca="1" si="39"/>
        <v>65</v>
      </c>
      <c r="AR585" s="23" t="s">
        <v>143</v>
      </c>
      <c r="AS585" s="23">
        <f t="shared" ca="1" si="41"/>
        <v>437</v>
      </c>
      <c r="AT585" s="5" t="s">
        <v>19</v>
      </c>
      <c r="AU585" s="5"/>
      <c r="AV585" s="5"/>
      <c r="AW585" s="5"/>
      <c r="AX585" s="5"/>
      <c r="AY585" s="5"/>
      <c r="AZ585" s="5"/>
      <c r="BA585" s="5"/>
      <c r="BB585" s="5"/>
      <c r="BC585" s="138"/>
    </row>
    <row r="586" spans="1:55" ht="15.75" customHeight="1" x14ac:dyDescent="0.3">
      <c r="A586" s="137">
        <v>303024</v>
      </c>
      <c r="B586" s="5" t="s">
        <v>59</v>
      </c>
      <c r="C586" s="5" t="s">
        <v>236</v>
      </c>
      <c r="D586" s="5" t="s">
        <v>123</v>
      </c>
      <c r="E586" s="5" t="s">
        <v>124</v>
      </c>
      <c r="F586" s="5" t="s">
        <v>47</v>
      </c>
      <c r="G586" s="5" t="s">
        <v>246</v>
      </c>
      <c r="H586" s="5" t="s">
        <v>283</v>
      </c>
      <c r="I586" s="5">
        <v>5616909</v>
      </c>
      <c r="J586" s="5" t="s">
        <v>4245</v>
      </c>
      <c r="K586" s="5">
        <v>9771</v>
      </c>
      <c r="L586" s="5">
        <v>10000</v>
      </c>
      <c r="M586" s="5" t="s">
        <v>4246</v>
      </c>
      <c r="N586" s="10" t="s">
        <v>127</v>
      </c>
      <c r="O586" s="5" t="s">
        <v>4247</v>
      </c>
      <c r="P586" s="10">
        <v>45604</v>
      </c>
      <c r="Q586" s="10" t="s">
        <v>137</v>
      </c>
      <c r="R586" s="10"/>
      <c r="S586" s="10"/>
      <c r="T586" s="11"/>
      <c r="U586" s="12"/>
      <c r="V586" s="5" t="s">
        <v>4248</v>
      </c>
      <c r="W586" s="5"/>
      <c r="X586" s="10">
        <v>45600</v>
      </c>
      <c r="Y586" s="5">
        <f t="shared" si="40"/>
        <v>5</v>
      </c>
      <c r="Z586" s="10">
        <v>45611</v>
      </c>
      <c r="AA586" s="5">
        <f t="shared" si="35"/>
        <v>8</v>
      </c>
      <c r="AB586" s="5" t="s">
        <v>4249</v>
      </c>
      <c r="AC586" s="13">
        <v>5611.93</v>
      </c>
      <c r="AD586" s="10">
        <v>45623</v>
      </c>
      <c r="AE586" s="12">
        <f t="shared" si="33"/>
        <v>13</v>
      </c>
      <c r="AF586" s="12"/>
      <c r="AG586" s="14">
        <v>4500538828</v>
      </c>
      <c r="AH586" s="17" t="s">
        <v>833</v>
      </c>
      <c r="AI586" s="10">
        <v>45638</v>
      </c>
      <c r="AJ586" s="10">
        <v>45639</v>
      </c>
      <c r="AK586" s="10" t="str">
        <f t="shared" si="37"/>
        <v>DEMORA</v>
      </c>
      <c r="AL586" s="15">
        <f t="shared" si="38"/>
        <v>17</v>
      </c>
      <c r="AM586" s="5" t="s">
        <v>4250</v>
      </c>
      <c r="AN586" s="5" t="s">
        <v>4251</v>
      </c>
      <c r="AO586" s="5" t="s">
        <v>4252</v>
      </c>
      <c r="AP586" s="10">
        <v>45639</v>
      </c>
      <c r="AQ586" s="5">
        <f t="shared" ca="1" si="39"/>
        <v>40</v>
      </c>
      <c r="AR586" s="31" t="s">
        <v>143</v>
      </c>
      <c r="AS586" s="31">
        <f t="shared" ca="1" si="41"/>
        <v>446</v>
      </c>
      <c r="AT586" s="5" t="s">
        <v>19</v>
      </c>
      <c r="AU586" s="5" t="s">
        <v>1769</v>
      </c>
      <c r="AV586" s="5" t="s">
        <v>2391</v>
      </c>
      <c r="AW586" s="5" t="s">
        <v>1648</v>
      </c>
      <c r="AX586" s="5" t="s">
        <v>1648</v>
      </c>
      <c r="AY586" s="5"/>
      <c r="AZ586" s="5"/>
      <c r="BA586" s="5"/>
      <c r="BB586" s="5"/>
      <c r="BC586" s="138"/>
    </row>
    <row r="587" spans="1:55" ht="15.75" customHeight="1" x14ac:dyDescent="0.3">
      <c r="A587" s="137">
        <v>303124</v>
      </c>
      <c r="B587" s="5" t="s">
        <v>59</v>
      </c>
      <c r="C587" s="5" t="s">
        <v>340</v>
      </c>
      <c r="D587" s="5" t="s">
        <v>123</v>
      </c>
      <c r="E587" s="5" t="s">
        <v>124</v>
      </c>
      <c r="F587" s="5" t="s">
        <v>47</v>
      </c>
      <c r="G587" s="5" t="s">
        <v>210</v>
      </c>
      <c r="H587" s="5" t="s">
        <v>283</v>
      </c>
      <c r="I587" s="5">
        <v>4652717</v>
      </c>
      <c r="J587" s="5" t="s">
        <v>4253</v>
      </c>
      <c r="K587" s="5">
        <v>9415</v>
      </c>
      <c r="L587" s="5">
        <v>10000</v>
      </c>
      <c r="M587" s="5" t="s">
        <v>4254</v>
      </c>
      <c r="N587" s="10" t="s">
        <v>127</v>
      </c>
      <c r="O587" s="5" t="s">
        <v>4247</v>
      </c>
      <c r="P587" s="10">
        <v>45611</v>
      </c>
      <c r="Q587" s="10" t="s">
        <v>137</v>
      </c>
      <c r="R587" s="10"/>
      <c r="S587" s="10"/>
      <c r="T587" s="11"/>
      <c r="U587" s="12"/>
      <c r="V587" s="5" t="s">
        <v>4255</v>
      </c>
      <c r="W587" s="5"/>
      <c r="X587" s="10">
        <v>45600</v>
      </c>
      <c r="Y587" s="5">
        <f t="shared" si="40"/>
        <v>12</v>
      </c>
      <c r="Z587" s="10">
        <v>45615</v>
      </c>
      <c r="AA587" s="5">
        <f t="shared" si="35"/>
        <v>5</v>
      </c>
      <c r="AB587" s="5" t="s">
        <v>4256</v>
      </c>
      <c r="AC587" s="13">
        <v>6311.45</v>
      </c>
      <c r="AD587" s="10">
        <v>45623</v>
      </c>
      <c r="AE587" s="12">
        <f t="shared" si="33"/>
        <v>9</v>
      </c>
      <c r="AF587" s="12"/>
      <c r="AG587" s="14">
        <v>4500538825</v>
      </c>
      <c r="AH587" s="17" t="s">
        <v>833</v>
      </c>
      <c r="AI587" s="10">
        <v>45638</v>
      </c>
      <c r="AJ587" s="10">
        <v>45639</v>
      </c>
      <c r="AK587" s="10" t="str">
        <f t="shared" si="37"/>
        <v>DEMORA</v>
      </c>
      <c r="AL587" s="15">
        <f t="shared" si="38"/>
        <v>17</v>
      </c>
      <c r="AM587" s="5" t="s">
        <v>4257</v>
      </c>
      <c r="AN587" s="5" t="s">
        <v>4258</v>
      </c>
      <c r="AO587" s="5" t="s">
        <v>4259</v>
      </c>
      <c r="AP587" s="10">
        <v>45639</v>
      </c>
      <c r="AQ587" s="5">
        <f t="shared" ca="1" si="39"/>
        <v>40</v>
      </c>
      <c r="AR587" s="31" t="s">
        <v>143</v>
      </c>
      <c r="AS587" s="31">
        <f t="shared" ca="1" si="41"/>
        <v>446</v>
      </c>
      <c r="AT587" s="5" t="s">
        <v>19</v>
      </c>
      <c r="AU587" s="5" t="s">
        <v>67</v>
      </c>
      <c r="AV587" s="5" t="s">
        <v>2247</v>
      </c>
      <c r="AW587" s="5" t="s">
        <v>1648</v>
      </c>
      <c r="AX587" s="5" t="s">
        <v>1648</v>
      </c>
      <c r="AY587" s="5"/>
      <c r="AZ587" s="5"/>
      <c r="BA587" s="5"/>
      <c r="BB587" s="5"/>
      <c r="BC587" s="138"/>
    </row>
    <row r="588" spans="1:55" ht="15.75" customHeight="1" x14ac:dyDescent="0.3">
      <c r="A588" s="137">
        <v>303224</v>
      </c>
      <c r="B588" s="5" t="s">
        <v>59</v>
      </c>
      <c r="C588" s="5" t="s">
        <v>340</v>
      </c>
      <c r="D588" s="5" t="s">
        <v>123</v>
      </c>
      <c r="E588" s="5" t="s">
        <v>124</v>
      </c>
      <c r="F588" s="5" t="s">
        <v>48</v>
      </c>
      <c r="G588" s="5" t="s">
        <v>210</v>
      </c>
      <c r="H588" s="5" t="s">
        <v>421</v>
      </c>
      <c r="I588" s="5">
        <v>2520471</v>
      </c>
      <c r="J588" s="5" t="s">
        <v>4260</v>
      </c>
      <c r="K588" s="5">
        <v>5272</v>
      </c>
      <c r="L588" s="5">
        <v>10000</v>
      </c>
      <c r="M588" s="5" t="s">
        <v>4261</v>
      </c>
      <c r="N588" s="10" t="s">
        <v>127</v>
      </c>
      <c r="O588" s="5" t="s">
        <v>4247</v>
      </c>
      <c r="P588" s="10">
        <v>45609</v>
      </c>
      <c r="Q588" s="10" t="s">
        <v>137</v>
      </c>
      <c r="R588" s="10"/>
      <c r="S588" s="10"/>
      <c r="T588" s="11"/>
      <c r="U588" s="12"/>
      <c r="V588" s="5" t="s">
        <v>4262</v>
      </c>
      <c r="W588" s="5"/>
      <c r="X588" s="10">
        <v>45600</v>
      </c>
      <c r="Y588" s="5">
        <f t="shared" si="40"/>
        <v>10</v>
      </c>
      <c r="Z588" s="10">
        <v>45628</v>
      </c>
      <c r="AA588" s="5">
        <f t="shared" si="35"/>
        <v>20</v>
      </c>
      <c r="AB588" s="5" t="s">
        <v>4263</v>
      </c>
      <c r="AC588" s="13">
        <v>3987.91</v>
      </c>
      <c r="AD588" s="10">
        <v>45662</v>
      </c>
      <c r="AE588" s="12">
        <f t="shared" si="33"/>
        <v>35</v>
      </c>
      <c r="AF588" s="12"/>
      <c r="AG588" s="14">
        <v>4500540478</v>
      </c>
      <c r="AH588" s="17" t="s">
        <v>833</v>
      </c>
      <c r="AI588" s="10">
        <v>45666</v>
      </c>
      <c r="AJ588" s="10">
        <v>45673</v>
      </c>
      <c r="AK588" s="10" t="str">
        <f t="shared" si="37"/>
        <v>DEMORA</v>
      </c>
      <c r="AL588" s="15">
        <f t="shared" si="38"/>
        <v>12</v>
      </c>
      <c r="AM588" s="5" t="s">
        <v>4264</v>
      </c>
      <c r="AN588" s="5" t="s">
        <v>4265</v>
      </c>
      <c r="AO588" s="5" t="s">
        <v>4266</v>
      </c>
      <c r="AP588" s="10">
        <v>45681</v>
      </c>
      <c r="AQ588" s="5">
        <f t="shared" ca="1" si="39"/>
        <v>74</v>
      </c>
      <c r="AR588" s="23" t="s">
        <v>143</v>
      </c>
      <c r="AS588" s="23">
        <f t="shared" ca="1" si="41"/>
        <v>446</v>
      </c>
      <c r="AT588" s="5" t="s">
        <v>20</v>
      </c>
      <c r="AU588" s="5" t="s">
        <v>1769</v>
      </c>
      <c r="AV588" s="5" t="s">
        <v>4267</v>
      </c>
      <c r="AW588" s="5" t="s">
        <v>2519</v>
      </c>
      <c r="AX588" s="5" t="s">
        <v>1648</v>
      </c>
      <c r="AY588" s="5"/>
      <c r="AZ588" s="5"/>
      <c r="BA588" s="5"/>
      <c r="BB588" s="5" t="s">
        <v>4268</v>
      </c>
      <c r="BC588" s="138"/>
    </row>
    <row r="589" spans="1:55" ht="15.75" customHeight="1" x14ac:dyDescent="0.3">
      <c r="A589" s="137">
        <v>303324</v>
      </c>
      <c r="B589" s="5" t="s">
        <v>59</v>
      </c>
      <c r="C589" s="5" t="s">
        <v>236</v>
      </c>
      <c r="D589" s="5" t="s">
        <v>123</v>
      </c>
      <c r="E589" s="5" t="s">
        <v>124</v>
      </c>
      <c r="F589" s="5" t="s">
        <v>48</v>
      </c>
      <c r="G589" s="5" t="s">
        <v>246</v>
      </c>
      <c r="H589" s="5" t="s">
        <v>421</v>
      </c>
      <c r="I589" s="5">
        <v>3672259</v>
      </c>
      <c r="J589" s="5" t="s">
        <v>4269</v>
      </c>
      <c r="K589" s="5">
        <v>4629</v>
      </c>
      <c r="L589" s="5">
        <v>10000</v>
      </c>
      <c r="M589" s="5" t="s">
        <v>4270</v>
      </c>
      <c r="N589" s="10" t="s">
        <v>127</v>
      </c>
      <c r="O589" s="5" t="s">
        <v>4247</v>
      </c>
      <c r="P589" s="10">
        <v>45609</v>
      </c>
      <c r="Q589" s="10" t="s">
        <v>137</v>
      </c>
      <c r="R589" s="10"/>
      <c r="S589" s="10"/>
      <c r="T589" s="11"/>
      <c r="U589" s="12"/>
      <c r="V589" s="5" t="s">
        <v>4271</v>
      </c>
      <c r="W589" s="5"/>
      <c r="X589" s="10">
        <v>45600</v>
      </c>
      <c r="Y589" s="5">
        <f t="shared" si="40"/>
        <v>10</v>
      </c>
      <c r="Z589" s="10">
        <v>45615</v>
      </c>
      <c r="AA589" s="5">
        <f t="shared" si="35"/>
        <v>7</v>
      </c>
      <c r="AB589" s="5" t="s">
        <v>4272</v>
      </c>
      <c r="AC589" s="13">
        <v>7541.71</v>
      </c>
      <c r="AD589" s="10">
        <v>45630</v>
      </c>
      <c r="AE589" s="12">
        <f t="shared" si="33"/>
        <v>16</v>
      </c>
      <c r="AF589" s="12"/>
      <c r="AG589" s="14">
        <v>4500540479</v>
      </c>
      <c r="AH589" s="17" t="s">
        <v>833</v>
      </c>
      <c r="AI589" s="10">
        <v>45678</v>
      </c>
      <c r="AJ589" s="10">
        <v>45659</v>
      </c>
      <c r="AK589" s="10" t="str">
        <f t="shared" si="37"/>
        <v>EN TIEMPO</v>
      </c>
      <c r="AL589" s="15">
        <f t="shared" si="38"/>
        <v>30</v>
      </c>
      <c r="AM589" s="5" t="s">
        <v>4273</v>
      </c>
      <c r="AN589" s="5" t="s">
        <v>4274</v>
      </c>
      <c r="AO589" s="5" t="s">
        <v>4275</v>
      </c>
      <c r="AP589" s="10">
        <v>45681</v>
      </c>
      <c r="AQ589" s="5">
        <f t="shared" ca="1" si="39"/>
        <v>60</v>
      </c>
      <c r="AR589" s="23" t="s">
        <v>143</v>
      </c>
      <c r="AS589" s="23">
        <f t="shared" ca="1" si="41"/>
        <v>446</v>
      </c>
      <c r="AT589" s="5" t="s">
        <v>20</v>
      </c>
      <c r="AU589" s="5" t="s">
        <v>4276</v>
      </c>
      <c r="AV589" s="5" t="s">
        <v>4267</v>
      </c>
      <c r="AW589" s="5" t="s">
        <v>2519</v>
      </c>
      <c r="AX589" s="5" t="s">
        <v>1648</v>
      </c>
      <c r="AY589" s="5"/>
      <c r="AZ589" s="5"/>
      <c r="BA589" s="5"/>
      <c r="BB589" s="5"/>
      <c r="BC589" s="138"/>
    </row>
    <row r="590" spans="1:55" ht="15.75" customHeight="1" x14ac:dyDescent="0.3">
      <c r="A590" s="137">
        <v>303424</v>
      </c>
      <c r="B590" s="5" t="s">
        <v>59</v>
      </c>
      <c r="C590" s="5" t="s">
        <v>236</v>
      </c>
      <c r="D590" s="5" t="s">
        <v>123</v>
      </c>
      <c r="E590" s="5" t="s">
        <v>124</v>
      </c>
      <c r="F590" s="5" t="s">
        <v>48</v>
      </c>
      <c r="G590" s="5" t="s">
        <v>210</v>
      </c>
      <c r="H590" s="5" t="s">
        <v>421</v>
      </c>
      <c r="I590" s="5">
        <v>3672258</v>
      </c>
      <c r="J590" s="5" t="s">
        <v>4277</v>
      </c>
      <c r="K590" s="5">
        <v>7453</v>
      </c>
      <c r="L590" s="5">
        <v>10000</v>
      </c>
      <c r="M590" s="5" t="s">
        <v>4278</v>
      </c>
      <c r="N590" s="10" t="s">
        <v>127</v>
      </c>
      <c r="O590" s="5" t="s">
        <v>4247</v>
      </c>
      <c r="P590" s="10">
        <v>45609</v>
      </c>
      <c r="Q590" s="10" t="s">
        <v>137</v>
      </c>
      <c r="R590" s="10"/>
      <c r="S590" s="10"/>
      <c r="T590" s="11"/>
      <c r="U590" s="12"/>
      <c r="V590" s="5" t="s">
        <v>4279</v>
      </c>
      <c r="W590" s="5"/>
      <c r="X590" s="10">
        <v>45600</v>
      </c>
      <c r="Y590" s="5">
        <f t="shared" si="40"/>
        <v>10</v>
      </c>
      <c r="Z590" s="10">
        <v>45615</v>
      </c>
      <c r="AA590" s="5">
        <f t="shared" si="35"/>
        <v>7</v>
      </c>
      <c r="AB590" s="5" t="s">
        <v>4280</v>
      </c>
      <c r="AC590" s="13">
        <v>7541.71</v>
      </c>
      <c r="AD590" s="10">
        <v>45630</v>
      </c>
      <c r="AE590" s="12">
        <f t="shared" si="33"/>
        <v>16</v>
      </c>
      <c r="AF590" s="12"/>
      <c r="AG590" s="14">
        <v>4500540480</v>
      </c>
      <c r="AH590" s="17" t="s">
        <v>833</v>
      </c>
      <c r="AI590" s="10">
        <v>45663</v>
      </c>
      <c r="AJ590" s="10">
        <v>45663</v>
      </c>
      <c r="AK590" s="10" t="str">
        <f t="shared" si="37"/>
        <v>EN TIEMPO</v>
      </c>
      <c r="AL590" s="15">
        <f t="shared" si="38"/>
        <v>34</v>
      </c>
      <c r="AM590" s="5" t="s">
        <v>4281</v>
      </c>
      <c r="AN590" s="5" t="s">
        <v>4282</v>
      </c>
      <c r="AO590" s="5" t="s">
        <v>4283</v>
      </c>
      <c r="AP590" s="10">
        <v>45667</v>
      </c>
      <c r="AQ590" s="5">
        <f t="shared" ca="1" si="39"/>
        <v>64</v>
      </c>
      <c r="AR590" s="23" t="s">
        <v>143</v>
      </c>
      <c r="AS590" s="23">
        <f t="shared" ca="1" si="41"/>
        <v>446</v>
      </c>
      <c r="AT590" s="5" t="s">
        <v>20</v>
      </c>
      <c r="AU590" s="5" t="s">
        <v>4284</v>
      </c>
      <c r="AV590" s="5" t="s">
        <v>4285</v>
      </c>
      <c r="AW590" s="5" t="s">
        <v>2519</v>
      </c>
      <c r="AX590" s="5" t="s">
        <v>1648</v>
      </c>
      <c r="AY590" s="5"/>
      <c r="AZ590" s="5"/>
      <c r="BA590" s="5"/>
      <c r="BB590" s="5"/>
      <c r="BC590" s="138"/>
    </row>
    <row r="591" spans="1:55" ht="15.75" customHeight="1" x14ac:dyDescent="0.3">
      <c r="A591" s="137">
        <v>303524</v>
      </c>
      <c r="B591" s="5" t="s">
        <v>59</v>
      </c>
      <c r="C591" s="5" t="s">
        <v>327</v>
      </c>
      <c r="D591" s="5" t="s">
        <v>123</v>
      </c>
      <c r="E591" s="5" t="s">
        <v>124</v>
      </c>
      <c r="F591" s="5">
        <v>24</v>
      </c>
      <c r="G591" s="5" t="s">
        <v>246</v>
      </c>
      <c r="H591" s="5" t="s">
        <v>1337</v>
      </c>
      <c r="I591" s="5">
        <v>2767646</v>
      </c>
      <c r="J591" s="5" t="s">
        <v>4286</v>
      </c>
      <c r="K591" s="5">
        <v>16432</v>
      </c>
      <c r="L591" s="5">
        <v>15000</v>
      </c>
      <c r="M591" s="5" t="s">
        <v>4287</v>
      </c>
      <c r="N591" s="10" t="s">
        <v>127</v>
      </c>
      <c r="O591" s="5" t="s">
        <v>4247</v>
      </c>
      <c r="P591" s="10">
        <v>45609</v>
      </c>
      <c r="Q591" s="10" t="s">
        <v>137</v>
      </c>
      <c r="R591" s="10"/>
      <c r="S591" s="10"/>
      <c r="T591" s="11"/>
      <c r="U591" s="12"/>
      <c r="V591" s="5" t="s">
        <v>4288</v>
      </c>
      <c r="W591" s="5"/>
      <c r="X591" s="10">
        <v>45600</v>
      </c>
      <c r="Y591" s="5">
        <f t="shared" si="40"/>
        <v>10</v>
      </c>
      <c r="Z591" s="10">
        <v>45615</v>
      </c>
      <c r="AA591" s="5">
        <f t="shared" si="35"/>
        <v>7</v>
      </c>
      <c r="AB591" s="5" t="s">
        <v>4289</v>
      </c>
      <c r="AC591" s="13">
        <v>1902.27</v>
      </c>
      <c r="AD591" s="10">
        <v>45630</v>
      </c>
      <c r="AE591" s="12">
        <f t="shared" si="33"/>
        <v>16</v>
      </c>
      <c r="AF591" s="12"/>
      <c r="AG591" s="14">
        <v>4500540072</v>
      </c>
      <c r="AH591" s="17" t="s">
        <v>833</v>
      </c>
      <c r="AI591" s="10">
        <v>45646</v>
      </c>
      <c r="AJ591" s="10">
        <v>45646</v>
      </c>
      <c r="AK591" s="10" t="str">
        <f t="shared" si="37"/>
        <v>EN TIEMPO</v>
      </c>
      <c r="AL591" s="15">
        <f t="shared" si="38"/>
        <v>17</v>
      </c>
      <c r="AM591" s="5" t="s">
        <v>4290</v>
      </c>
      <c r="AN591" s="5" t="s">
        <v>4291</v>
      </c>
      <c r="AO591" s="5" t="s">
        <v>4292</v>
      </c>
      <c r="AP591" s="10">
        <v>45639</v>
      </c>
      <c r="AQ591" s="5">
        <f t="shared" ca="1" si="39"/>
        <v>47</v>
      </c>
      <c r="AR591" s="31" t="s">
        <v>143</v>
      </c>
      <c r="AS591" s="31">
        <f t="shared" ca="1" si="41"/>
        <v>446</v>
      </c>
      <c r="AT591" s="5" t="s">
        <v>19</v>
      </c>
      <c r="AU591" s="5" t="s">
        <v>67</v>
      </c>
      <c r="AV591" s="5" t="s">
        <v>2153</v>
      </c>
      <c r="AW591" s="5" t="s">
        <v>1648</v>
      </c>
      <c r="AX591" s="5" t="s">
        <v>1648</v>
      </c>
      <c r="AY591" s="5"/>
      <c r="AZ591" s="5"/>
      <c r="BA591" s="5"/>
      <c r="BB591" s="5"/>
      <c r="BC591" s="138"/>
    </row>
    <row r="592" spans="1:55" ht="15.75" customHeight="1" x14ac:dyDescent="0.3">
      <c r="A592" s="137">
        <v>303624</v>
      </c>
      <c r="B592" s="5" t="s">
        <v>59</v>
      </c>
      <c r="C592" s="5" t="s">
        <v>134</v>
      </c>
      <c r="D592" s="5" t="s">
        <v>123</v>
      </c>
      <c r="E592" s="5" t="s">
        <v>124</v>
      </c>
      <c r="F592" s="5" t="s">
        <v>499</v>
      </c>
      <c r="G592" s="5"/>
      <c r="H592" s="5" t="s">
        <v>1792</v>
      </c>
      <c r="I592" s="5">
        <v>3631685</v>
      </c>
      <c r="J592" s="5" t="s">
        <v>4293</v>
      </c>
      <c r="K592" s="20">
        <v>677</v>
      </c>
      <c r="L592" s="20">
        <v>15000</v>
      </c>
      <c r="M592" s="5" t="s">
        <v>4294</v>
      </c>
      <c r="N592" s="10" t="s">
        <v>123</v>
      </c>
      <c r="O592" s="5" t="s">
        <v>4247</v>
      </c>
      <c r="P592" s="10">
        <v>45649</v>
      </c>
      <c r="Q592" s="10" t="s">
        <v>137</v>
      </c>
      <c r="R592" s="10"/>
      <c r="S592" s="10"/>
      <c r="T592" s="11"/>
      <c r="U592" s="12"/>
      <c r="V592" s="5" t="s">
        <v>4295</v>
      </c>
      <c r="W592" s="5"/>
      <c r="X592" s="10">
        <v>45600</v>
      </c>
      <c r="Y592" s="5">
        <f t="shared" si="40"/>
        <v>50</v>
      </c>
      <c r="Z592" s="10">
        <v>45649</v>
      </c>
      <c r="AA592" s="5">
        <f t="shared" si="35"/>
        <v>1</v>
      </c>
      <c r="AB592" s="5" t="s">
        <v>4296</v>
      </c>
      <c r="AC592" s="13">
        <v>5842.88</v>
      </c>
      <c r="AD592" s="10">
        <v>45662</v>
      </c>
      <c r="AE592" s="12">
        <f t="shared" si="33"/>
        <v>14</v>
      </c>
      <c r="AF592" s="12"/>
      <c r="AG592" s="14">
        <v>4500540073</v>
      </c>
      <c r="AH592" s="17" t="s">
        <v>833</v>
      </c>
      <c r="AI592" s="10">
        <v>45678</v>
      </c>
      <c r="AJ592" s="10">
        <v>45659</v>
      </c>
      <c r="AK592" s="10" t="str">
        <f t="shared" si="37"/>
        <v>EN TIEMPO</v>
      </c>
      <c r="AL592" s="15">
        <f t="shared" si="38"/>
        <v>-2</v>
      </c>
      <c r="AM592" s="5" t="s">
        <v>4297</v>
      </c>
      <c r="AN592" s="5" t="s">
        <v>4298</v>
      </c>
      <c r="AO592" s="5" t="s">
        <v>4299</v>
      </c>
      <c r="AP592" s="10">
        <v>45681</v>
      </c>
      <c r="AQ592" s="5">
        <f t="shared" ca="1" si="39"/>
        <v>60</v>
      </c>
      <c r="AR592" s="23" t="s">
        <v>143</v>
      </c>
      <c r="AS592" s="23">
        <f t="shared" ca="1" si="41"/>
        <v>446</v>
      </c>
      <c r="AT592" s="5"/>
      <c r="AU592" s="5"/>
      <c r="AV592" s="5"/>
      <c r="AW592" s="5"/>
      <c r="AX592" s="5"/>
      <c r="AY592" s="5"/>
      <c r="AZ592" s="5"/>
      <c r="BA592" s="5"/>
      <c r="BB592" s="5"/>
      <c r="BC592" s="138"/>
    </row>
    <row r="593" spans="1:55" ht="15.75" customHeight="1" x14ac:dyDescent="0.3">
      <c r="A593" s="137">
        <v>303724</v>
      </c>
      <c r="B593" s="5" t="s">
        <v>60</v>
      </c>
      <c r="C593" s="5" t="s">
        <v>4000</v>
      </c>
      <c r="D593" s="5" t="s">
        <v>127</v>
      </c>
      <c r="E593" s="5" t="s">
        <v>51</v>
      </c>
      <c r="F593" s="5" t="s">
        <v>51</v>
      </c>
      <c r="G593" s="5"/>
      <c r="H593" s="5" t="s">
        <v>4001</v>
      </c>
      <c r="I593" s="5"/>
      <c r="J593" s="5"/>
      <c r="K593" s="5"/>
      <c r="L593" s="5"/>
      <c r="M593" s="5"/>
      <c r="N593" s="10" t="s">
        <v>123</v>
      </c>
      <c r="O593" s="5" t="s">
        <v>4300</v>
      </c>
      <c r="P593" s="10"/>
      <c r="Q593" s="10"/>
      <c r="R593" s="10"/>
      <c r="S593" s="10"/>
      <c r="T593" s="11"/>
      <c r="U593" s="12"/>
      <c r="V593" s="5"/>
      <c r="W593" s="5"/>
      <c r="X593" s="10">
        <v>45605</v>
      </c>
      <c r="Y593" s="5" t="str">
        <f t="shared" si="40"/>
        <v>POR EVALUAR</v>
      </c>
      <c r="Z593" s="10"/>
      <c r="AA593" s="5" t="str">
        <f t="shared" si="35"/>
        <v>POR COTIZAR</v>
      </c>
      <c r="AB593" s="5"/>
      <c r="AC593" s="13"/>
      <c r="AD593" s="10"/>
      <c r="AE593" s="12" t="str">
        <f t="shared" si="33"/>
        <v/>
      </c>
      <c r="AF593" s="12"/>
      <c r="AG593" s="5"/>
      <c r="AH593" s="17"/>
      <c r="AI593" s="10"/>
      <c r="AJ593" s="10"/>
      <c r="AK593" s="10"/>
      <c r="AL593" s="5"/>
      <c r="AM593" s="5"/>
      <c r="AN593" s="5"/>
      <c r="AO593" s="5"/>
      <c r="AP593" s="10"/>
      <c r="AQ593" s="5">
        <f t="shared" ca="1" si="39"/>
        <v>441</v>
      </c>
      <c r="AR593" s="5" t="s">
        <v>892</v>
      </c>
      <c r="AS593" s="5">
        <f t="shared" ca="1" si="41"/>
        <v>441</v>
      </c>
      <c r="AT593" s="5"/>
      <c r="AU593" s="5"/>
      <c r="AV593" s="5"/>
      <c r="AW593" s="5"/>
      <c r="AX593" s="5"/>
      <c r="AY593" s="5"/>
      <c r="AZ593" s="5"/>
      <c r="BA593" s="5"/>
      <c r="BB593" s="5"/>
      <c r="BC593" s="138"/>
    </row>
    <row r="594" spans="1:55" ht="15.75" customHeight="1" x14ac:dyDescent="0.3">
      <c r="A594" s="137">
        <v>303824</v>
      </c>
      <c r="B594" s="5" t="s">
        <v>60</v>
      </c>
      <c r="C594" s="5" t="s">
        <v>4000</v>
      </c>
      <c r="D594" s="5" t="s">
        <v>127</v>
      </c>
      <c r="E594" s="5" t="s">
        <v>51</v>
      </c>
      <c r="F594" s="5" t="s">
        <v>51</v>
      </c>
      <c r="G594" s="5"/>
      <c r="H594" s="5" t="s">
        <v>4001</v>
      </c>
      <c r="I594" s="5"/>
      <c r="J594" s="5"/>
      <c r="K594" s="5"/>
      <c r="L594" s="5"/>
      <c r="M594" s="5"/>
      <c r="N594" s="10" t="s">
        <v>123</v>
      </c>
      <c r="O594" s="5" t="s">
        <v>4300</v>
      </c>
      <c r="P594" s="10"/>
      <c r="Q594" s="10"/>
      <c r="R594" s="10"/>
      <c r="S594" s="10"/>
      <c r="T594" s="11"/>
      <c r="U594" s="12"/>
      <c r="V594" s="5"/>
      <c r="W594" s="5"/>
      <c r="X594" s="10">
        <v>45605</v>
      </c>
      <c r="Y594" s="5" t="str">
        <f t="shared" si="40"/>
        <v>POR EVALUAR</v>
      </c>
      <c r="Z594" s="10"/>
      <c r="AA594" s="5" t="str">
        <f t="shared" si="35"/>
        <v>POR COTIZAR</v>
      </c>
      <c r="AB594" s="5"/>
      <c r="AC594" s="13"/>
      <c r="AD594" s="10"/>
      <c r="AE594" s="12" t="str">
        <f t="shared" si="33"/>
        <v/>
      </c>
      <c r="AF594" s="12"/>
      <c r="AG594" s="5"/>
      <c r="AH594" s="17"/>
      <c r="AI594" s="10"/>
      <c r="AJ594" s="10"/>
      <c r="AK594" s="10"/>
      <c r="AL594" s="5"/>
      <c r="AM594" s="5"/>
      <c r="AN594" s="5"/>
      <c r="AO594" s="5"/>
      <c r="AP594" s="10"/>
      <c r="AQ594" s="5">
        <f t="shared" ref="AQ594:AQ657" ca="1" si="42">IF(AJ594="",TODAY()-X594+1,AJ594-X594+1)</f>
        <v>441</v>
      </c>
      <c r="AR594" s="5" t="s">
        <v>892</v>
      </c>
      <c r="AS594" s="5">
        <f t="shared" ca="1" si="41"/>
        <v>441</v>
      </c>
      <c r="AT594" s="5"/>
      <c r="AU594" s="5"/>
      <c r="AV594" s="5"/>
      <c r="AW594" s="5"/>
      <c r="AX594" s="5"/>
      <c r="AY594" s="5"/>
      <c r="AZ594" s="5"/>
      <c r="BA594" s="5"/>
      <c r="BB594" s="5"/>
      <c r="BC594" s="138"/>
    </row>
    <row r="595" spans="1:55" ht="15.75" customHeight="1" x14ac:dyDescent="0.3">
      <c r="A595" s="137">
        <v>303924</v>
      </c>
      <c r="B595" s="5" t="s">
        <v>4301</v>
      </c>
      <c r="C595" s="5" t="s">
        <v>4302</v>
      </c>
      <c r="D595" s="5" t="s">
        <v>127</v>
      </c>
      <c r="E595" s="5" t="s">
        <v>124</v>
      </c>
      <c r="F595" s="5" t="s">
        <v>4303</v>
      </c>
      <c r="G595" s="5"/>
      <c r="H595" s="5"/>
      <c r="I595" s="120">
        <v>2424272</v>
      </c>
      <c r="J595" s="5"/>
      <c r="K595" s="5"/>
      <c r="L595" s="5"/>
      <c r="M595" s="5"/>
      <c r="N595" s="10" t="s">
        <v>127</v>
      </c>
      <c r="O595" s="5"/>
      <c r="P595" s="10">
        <v>45607</v>
      </c>
      <c r="Q595" s="10" t="s">
        <v>137</v>
      </c>
      <c r="R595" s="10"/>
      <c r="S595" s="10"/>
      <c r="T595" s="11"/>
      <c r="U595" s="12"/>
      <c r="V595" s="5" t="s">
        <v>4304</v>
      </c>
      <c r="W595" s="5"/>
      <c r="X595" s="10">
        <v>45607</v>
      </c>
      <c r="Y595" s="5">
        <f t="shared" si="40"/>
        <v>1</v>
      </c>
      <c r="Z595" s="10">
        <v>45607</v>
      </c>
      <c r="AA595" s="5">
        <f t="shared" si="35"/>
        <v>1</v>
      </c>
      <c r="AB595" s="5"/>
      <c r="AC595" s="13">
        <v>0</v>
      </c>
      <c r="AD595" s="10"/>
      <c r="AE595" s="12"/>
      <c r="AF595" s="12"/>
      <c r="AG595" s="5"/>
      <c r="AH595" s="17"/>
      <c r="AI595" s="10"/>
      <c r="AJ595" s="10"/>
      <c r="AK595" s="10"/>
      <c r="AL595" s="5"/>
      <c r="AM595" s="5"/>
      <c r="AN595" s="5"/>
      <c r="AO595" s="5"/>
      <c r="AP595" s="10"/>
      <c r="AQ595" s="5">
        <f t="shared" ca="1" si="42"/>
        <v>439</v>
      </c>
      <c r="AR595" s="5" t="s">
        <v>892</v>
      </c>
      <c r="AS595" s="5">
        <f t="shared" ca="1" si="41"/>
        <v>439</v>
      </c>
      <c r="AT595" s="5"/>
      <c r="AU595" s="5"/>
      <c r="AV595" s="5"/>
      <c r="AW595" s="5"/>
      <c r="AX595" s="5"/>
      <c r="AY595" s="5"/>
      <c r="AZ595" s="5"/>
      <c r="BA595" s="5"/>
      <c r="BB595" s="5"/>
      <c r="BC595" s="138"/>
    </row>
    <row r="596" spans="1:55" ht="15.75" customHeight="1" x14ac:dyDescent="0.3">
      <c r="A596" s="137">
        <v>304024</v>
      </c>
      <c r="B596" s="5" t="s">
        <v>60</v>
      </c>
      <c r="C596" s="5" t="s">
        <v>516</v>
      </c>
      <c r="D596" s="5" t="s">
        <v>123</v>
      </c>
      <c r="E596" s="5" t="s">
        <v>124</v>
      </c>
      <c r="F596" s="5" t="s">
        <v>45</v>
      </c>
      <c r="G596" s="5" t="s">
        <v>246</v>
      </c>
      <c r="H596" s="5"/>
      <c r="I596" s="120" t="s">
        <v>4305</v>
      </c>
      <c r="J596" s="5" t="s">
        <v>4306</v>
      </c>
      <c r="K596" s="5"/>
      <c r="L596" s="5"/>
      <c r="M596" s="5">
        <v>101058425</v>
      </c>
      <c r="N596" s="10" t="s">
        <v>127</v>
      </c>
      <c r="O596" s="5" t="s">
        <v>4239</v>
      </c>
      <c r="P596" s="10">
        <v>45610</v>
      </c>
      <c r="Q596" s="10" t="s">
        <v>137</v>
      </c>
      <c r="R596" s="10"/>
      <c r="S596" s="10"/>
      <c r="T596" s="11"/>
      <c r="U596" s="12"/>
      <c r="V596" s="5" t="s">
        <v>4307</v>
      </c>
      <c r="W596" s="5"/>
      <c r="X596" s="10">
        <v>45608</v>
      </c>
      <c r="Y596" s="5">
        <f t="shared" si="40"/>
        <v>3</v>
      </c>
      <c r="Z596" s="10">
        <v>45615</v>
      </c>
      <c r="AA596" s="5">
        <f t="shared" si="35"/>
        <v>6</v>
      </c>
      <c r="AB596" s="5" t="s">
        <v>4308</v>
      </c>
      <c r="AC596" s="13">
        <v>3629.36</v>
      </c>
      <c r="AD596" s="10">
        <v>45614</v>
      </c>
      <c r="AE596" s="12">
        <f t="shared" ref="AE596:AE729" si="43">IF(AD596="","",AD596-Z596+1)</f>
        <v>0</v>
      </c>
      <c r="AF596" s="12"/>
      <c r="AG596" s="14">
        <v>4400596271</v>
      </c>
      <c r="AH596" s="17" t="s">
        <v>3102</v>
      </c>
      <c r="AI596" s="10">
        <v>45663</v>
      </c>
      <c r="AJ596" s="10">
        <v>45671</v>
      </c>
      <c r="AK596" s="10" t="str">
        <f t="shared" ref="AK596:AK600" si="44">IF(AJ596="","",IF(AJ596&gt;AI596,"DEMORA","EN TIEMPO"))</f>
        <v>DEMORA</v>
      </c>
      <c r="AL596" s="15">
        <f t="shared" ref="AL596:AL600" si="45">IF(AJ596="","",AJ596-AD596+1)</f>
        <v>58</v>
      </c>
      <c r="AM596" s="5" t="s">
        <v>4309</v>
      </c>
      <c r="AN596" s="5" t="s">
        <v>4310</v>
      </c>
      <c r="AO596" s="5" t="s">
        <v>4311</v>
      </c>
      <c r="AP596" s="10">
        <v>45681</v>
      </c>
      <c r="AQ596" s="5">
        <f t="shared" ca="1" si="42"/>
        <v>64</v>
      </c>
      <c r="AR596" s="23" t="s">
        <v>143</v>
      </c>
      <c r="AS596" s="23">
        <f t="shared" ca="1" si="41"/>
        <v>438</v>
      </c>
      <c r="AT596" s="5" t="s">
        <v>19</v>
      </c>
      <c r="AU596" s="5" t="s">
        <v>4284</v>
      </c>
      <c r="AV596" s="5" t="s">
        <v>2247</v>
      </c>
      <c r="AW596" s="5" t="s">
        <v>1648</v>
      </c>
      <c r="AX596" s="5" t="s">
        <v>1648</v>
      </c>
      <c r="AY596" s="5"/>
      <c r="AZ596" s="5"/>
      <c r="BA596" s="5"/>
      <c r="BB596" s="5"/>
      <c r="BC596" s="138"/>
    </row>
    <row r="597" spans="1:55" ht="15.75" customHeight="1" x14ac:dyDescent="0.3">
      <c r="A597" s="137">
        <v>304124</v>
      </c>
      <c r="B597" s="5" t="s">
        <v>60</v>
      </c>
      <c r="C597" s="5" t="s">
        <v>516</v>
      </c>
      <c r="D597" s="5" t="s">
        <v>123</v>
      </c>
      <c r="E597" s="5" t="s">
        <v>124</v>
      </c>
      <c r="F597" s="5" t="s">
        <v>45</v>
      </c>
      <c r="G597" s="5" t="s">
        <v>210</v>
      </c>
      <c r="H597" s="5"/>
      <c r="I597" s="120" t="s">
        <v>4312</v>
      </c>
      <c r="J597" s="5" t="s">
        <v>4313</v>
      </c>
      <c r="K597" s="5"/>
      <c r="L597" s="5"/>
      <c r="M597" s="5">
        <v>101058426</v>
      </c>
      <c r="N597" s="10" t="s">
        <v>127</v>
      </c>
      <c r="O597" s="5" t="s">
        <v>4239</v>
      </c>
      <c r="P597" s="10">
        <v>45610</v>
      </c>
      <c r="Q597" s="10" t="s">
        <v>137</v>
      </c>
      <c r="R597" s="10"/>
      <c r="S597" s="10"/>
      <c r="T597" s="11"/>
      <c r="U597" s="12"/>
      <c r="V597" s="5" t="s">
        <v>4314</v>
      </c>
      <c r="W597" s="5"/>
      <c r="X597" s="10">
        <v>45608</v>
      </c>
      <c r="Y597" s="5">
        <f t="shared" si="40"/>
        <v>3</v>
      </c>
      <c r="Z597" s="10">
        <v>45615</v>
      </c>
      <c r="AA597" s="5">
        <f t="shared" si="35"/>
        <v>6</v>
      </c>
      <c r="AB597" s="5" t="s">
        <v>4315</v>
      </c>
      <c r="AC597" s="13">
        <v>3629.36</v>
      </c>
      <c r="AD597" s="10">
        <v>45614</v>
      </c>
      <c r="AE597" s="12">
        <f t="shared" si="43"/>
        <v>0</v>
      </c>
      <c r="AF597" s="12"/>
      <c r="AG597" s="14">
        <v>4400596270</v>
      </c>
      <c r="AH597" s="17" t="s">
        <v>3102</v>
      </c>
      <c r="AI597" s="10">
        <v>45677</v>
      </c>
      <c r="AJ597" s="10">
        <v>45680</v>
      </c>
      <c r="AK597" s="10" t="str">
        <f t="shared" si="44"/>
        <v>DEMORA</v>
      </c>
      <c r="AL597" s="15">
        <f t="shared" si="45"/>
        <v>67</v>
      </c>
      <c r="AM597" s="5" t="s">
        <v>4316</v>
      </c>
      <c r="AN597" s="5" t="s">
        <v>4317</v>
      </c>
      <c r="AO597" s="5" t="s">
        <v>4318</v>
      </c>
      <c r="AP597" s="10">
        <v>45695</v>
      </c>
      <c r="AQ597" s="5">
        <f t="shared" ca="1" si="42"/>
        <v>73</v>
      </c>
      <c r="AR597" s="23" t="s">
        <v>143</v>
      </c>
      <c r="AS597" s="23">
        <f t="shared" ca="1" si="41"/>
        <v>438</v>
      </c>
      <c r="AT597" s="5" t="s">
        <v>19</v>
      </c>
      <c r="AU597" s="5" t="s">
        <v>4284</v>
      </c>
      <c r="AV597" s="5" t="s">
        <v>2247</v>
      </c>
      <c r="AW597" s="5" t="s">
        <v>1648</v>
      </c>
      <c r="AX597" s="5" t="s">
        <v>1648</v>
      </c>
      <c r="AY597" s="5"/>
      <c r="AZ597" s="5"/>
      <c r="BA597" s="5"/>
      <c r="BB597" s="5" t="s">
        <v>3838</v>
      </c>
      <c r="BC597" s="138"/>
    </row>
    <row r="598" spans="1:55" ht="15.75" customHeight="1" x14ac:dyDescent="0.3">
      <c r="A598" s="137">
        <v>304224</v>
      </c>
      <c r="B598" s="5" t="s">
        <v>60</v>
      </c>
      <c r="C598" s="5" t="s">
        <v>134</v>
      </c>
      <c r="D598" s="5" t="s">
        <v>123</v>
      </c>
      <c r="E598" s="5" t="s">
        <v>124</v>
      </c>
      <c r="F598" s="5" t="s">
        <v>38</v>
      </c>
      <c r="G598" s="5"/>
      <c r="H598" s="5" t="s">
        <v>3294</v>
      </c>
      <c r="I598" s="120">
        <v>3631685</v>
      </c>
      <c r="J598" s="5" t="s">
        <v>4319</v>
      </c>
      <c r="K598" s="5"/>
      <c r="L598" s="5">
        <v>14000</v>
      </c>
      <c r="M598" s="5">
        <v>101220768</v>
      </c>
      <c r="N598" s="10" t="s">
        <v>127</v>
      </c>
      <c r="O598" s="5" t="s">
        <v>4320</v>
      </c>
      <c r="P598" s="10">
        <v>45610</v>
      </c>
      <c r="Q598" s="10" t="s">
        <v>137</v>
      </c>
      <c r="R598" s="10"/>
      <c r="S598" s="10"/>
      <c r="T598" s="11"/>
      <c r="U598" s="12"/>
      <c r="V598" s="5" t="s">
        <v>4321</v>
      </c>
      <c r="W598" s="5"/>
      <c r="X598" s="10">
        <v>45614</v>
      </c>
      <c r="Y598" s="5">
        <f t="shared" si="40"/>
        <v>-3</v>
      </c>
      <c r="Z598" s="10">
        <v>45618</v>
      </c>
      <c r="AA598" s="5">
        <f t="shared" si="35"/>
        <v>9</v>
      </c>
      <c r="AB598" s="5" t="s">
        <v>4322</v>
      </c>
      <c r="AC598" s="13">
        <v>19007.189999999999</v>
      </c>
      <c r="AD598" s="10">
        <v>45614</v>
      </c>
      <c r="AE598" s="12">
        <f t="shared" si="43"/>
        <v>-3</v>
      </c>
      <c r="AF598" s="12"/>
      <c r="AG598" s="14">
        <v>4400597567</v>
      </c>
      <c r="AH598" s="17" t="s">
        <v>833</v>
      </c>
      <c r="AI598" s="10">
        <v>45671</v>
      </c>
      <c r="AJ598" s="10">
        <v>45672</v>
      </c>
      <c r="AK598" s="10" t="str">
        <f t="shared" si="44"/>
        <v>DEMORA</v>
      </c>
      <c r="AL598" s="15">
        <f t="shared" si="45"/>
        <v>59</v>
      </c>
      <c r="AM598" s="5" t="s">
        <v>4323</v>
      </c>
      <c r="AN598" s="5" t="s">
        <v>4324</v>
      </c>
      <c r="AO598" s="5" t="s">
        <v>4325</v>
      </c>
      <c r="AP598" s="10">
        <v>45681</v>
      </c>
      <c r="AQ598" s="5">
        <f t="shared" ca="1" si="42"/>
        <v>59</v>
      </c>
      <c r="AR598" s="23" t="s">
        <v>143</v>
      </c>
      <c r="AS598" s="23">
        <f t="shared" ca="1" si="41"/>
        <v>432</v>
      </c>
      <c r="AT598" s="5" t="s">
        <v>19</v>
      </c>
      <c r="AU598" s="5" t="s">
        <v>4284</v>
      </c>
      <c r="AV598" s="5" t="s">
        <v>2247</v>
      </c>
      <c r="AW598" s="5" t="s">
        <v>1648</v>
      </c>
      <c r="AX598" s="5" t="s">
        <v>1648</v>
      </c>
      <c r="AY598" s="5"/>
      <c r="AZ598" s="5"/>
      <c r="BA598" s="5"/>
      <c r="BB598" s="5"/>
      <c r="BC598" s="138"/>
    </row>
    <row r="599" spans="1:55" ht="15" customHeight="1" x14ac:dyDescent="0.3">
      <c r="A599" s="137">
        <v>304324</v>
      </c>
      <c r="B599" s="5" t="s">
        <v>60</v>
      </c>
      <c r="C599" s="5" t="s">
        <v>172</v>
      </c>
      <c r="D599" s="5" t="s">
        <v>123</v>
      </c>
      <c r="E599" s="5" t="s">
        <v>189</v>
      </c>
      <c r="F599" s="5" t="s">
        <v>1</v>
      </c>
      <c r="G599" s="5"/>
      <c r="H599" s="5" t="s">
        <v>2227</v>
      </c>
      <c r="I599" s="120" t="s">
        <v>430</v>
      </c>
      <c r="J599" s="5" t="s">
        <v>4326</v>
      </c>
      <c r="K599" s="5"/>
      <c r="L599" s="5"/>
      <c r="M599" s="5">
        <v>101219720</v>
      </c>
      <c r="N599" s="10" t="s">
        <v>127</v>
      </c>
      <c r="O599" s="5" t="s">
        <v>4239</v>
      </c>
      <c r="P599" s="10">
        <v>45625</v>
      </c>
      <c r="Q599" s="10" t="s">
        <v>137</v>
      </c>
      <c r="R599" s="10"/>
      <c r="S599" s="10"/>
      <c r="T599" s="11"/>
      <c r="U599" s="12"/>
      <c r="V599" s="5" t="s">
        <v>4327</v>
      </c>
      <c r="W599" s="5"/>
      <c r="X599" s="10">
        <v>45608</v>
      </c>
      <c r="Y599" s="5">
        <f t="shared" si="40"/>
        <v>18</v>
      </c>
      <c r="Z599" s="10">
        <v>45625</v>
      </c>
      <c r="AA599" s="5">
        <f t="shared" si="35"/>
        <v>1</v>
      </c>
      <c r="AB599" s="5" t="s">
        <v>4328</v>
      </c>
      <c r="AC599" s="13">
        <v>3714.15</v>
      </c>
      <c r="AD599" s="10">
        <v>45629</v>
      </c>
      <c r="AE599" s="12">
        <f t="shared" si="43"/>
        <v>5</v>
      </c>
      <c r="AF599" s="12"/>
      <c r="AG599" s="14">
        <v>4400596757</v>
      </c>
      <c r="AH599" s="17" t="s">
        <v>833</v>
      </c>
      <c r="AI599" s="10">
        <v>45653</v>
      </c>
      <c r="AJ599" s="10">
        <v>45650</v>
      </c>
      <c r="AK599" s="10" t="str">
        <f t="shared" si="44"/>
        <v>EN TIEMPO</v>
      </c>
      <c r="AL599" s="15">
        <f t="shared" si="45"/>
        <v>22</v>
      </c>
      <c r="AM599" s="5" t="s">
        <v>4329</v>
      </c>
      <c r="AN599" s="5" t="s">
        <v>4330</v>
      </c>
      <c r="AO599" s="5" t="s">
        <v>4331</v>
      </c>
      <c r="AP599" s="10">
        <v>45541</v>
      </c>
      <c r="AQ599" s="5">
        <f t="shared" ca="1" si="42"/>
        <v>43</v>
      </c>
      <c r="AR599" s="31" t="s">
        <v>143</v>
      </c>
      <c r="AS599" s="31">
        <f t="shared" ca="1" si="41"/>
        <v>438</v>
      </c>
      <c r="AT599" s="5"/>
      <c r="AU599" s="5"/>
      <c r="AV599" s="5"/>
      <c r="AW599" s="5"/>
      <c r="AX599" s="5"/>
      <c r="AY599" s="5"/>
      <c r="AZ599" s="5"/>
      <c r="BA599" s="5"/>
      <c r="BB599" s="5"/>
      <c r="BC599" s="138"/>
    </row>
    <row r="600" spans="1:55" ht="15.75" customHeight="1" x14ac:dyDescent="0.3">
      <c r="A600" s="137">
        <v>304424</v>
      </c>
      <c r="B600" s="5" t="s">
        <v>59</v>
      </c>
      <c r="C600" s="17" t="s">
        <v>480</v>
      </c>
      <c r="D600" s="5" t="s">
        <v>123</v>
      </c>
      <c r="E600" s="5" t="s">
        <v>124</v>
      </c>
      <c r="F600" s="5" t="s">
        <v>481</v>
      </c>
      <c r="G600" s="5" t="s">
        <v>210</v>
      </c>
      <c r="H600" s="5" t="s">
        <v>482</v>
      </c>
      <c r="I600" s="120">
        <v>40007041</v>
      </c>
      <c r="J600" s="5" t="s">
        <v>4332</v>
      </c>
      <c r="K600" s="5">
        <v>23106</v>
      </c>
      <c r="L600" s="5">
        <v>30000</v>
      </c>
      <c r="M600" s="5" t="s">
        <v>4333</v>
      </c>
      <c r="N600" s="10" t="s">
        <v>127</v>
      </c>
      <c r="O600" s="5" t="s">
        <v>4334</v>
      </c>
      <c r="P600" s="10">
        <v>45629</v>
      </c>
      <c r="Q600" s="10" t="s">
        <v>2502</v>
      </c>
      <c r="R600" s="10"/>
      <c r="S600" s="10"/>
      <c r="T600" s="11"/>
      <c r="U600" s="12"/>
      <c r="V600" s="5" t="s">
        <v>4335</v>
      </c>
      <c r="W600" s="5"/>
      <c r="X600" s="10">
        <v>45608</v>
      </c>
      <c r="Y600" s="5">
        <f t="shared" si="40"/>
        <v>22</v>
      </c>
      <c r="Z600" s="10">
        <v>45636</v>
      </c>
      <c r="AA600" s="5">
        <f t="shared" si="35"/>
        <v>8</v>
      </c>
      <c r="AB600" s="5" t="s">
        <v>4336</v>
      </c>
      <c r="AC600" s="13">
        <v>5607.28</v>
      </c>
      <c r="AD600" s="10">
        <v>45662</v>
      </c>
      <c r="AE600" s="12">
        <f t="shared" si="43"/>
        <v>27</v>
      </c>
      <c r="AF600" s="12"/>
      <c r="AG600" s="14">
        <v>4500540802</v>
      </c>
      <c r="AH600" s="17" t="s">
        <v>833</v>
      </c>
      <c r="AI600" s="10">
        <v>45685</v>
      </c>
      <c r="AJ600" s="10">
        <v>45687</v>
      </c>
      <c r="AK600" s="10" t="str">
        <f t="shared" si="44"/>
        <v>DEMORA</v>
      </c>
      <c r="AL600" s="15">
        <f t="shared" si="45"/>
        <v>26</v>
      </c>
      <c r="AM600" s="5" t="s">
        <v>4337</v>
      </c>
      <c r="AN600" s="5" t="s">
        <v>4338</v>
      </c>
      <c r="AO600" s="5" t="s">
        <v>4339</v>
      </c>
      <c r="AP600" s="10">
        <v>45702</v>
      </c>
      <c r="AQ600" s="5">
        <f t="shared" ca="1" si="42"/>
        <v>80</v>
      </c>
      <c r="AR600" s="23" t="s">
        <v>143</v>
      </c>
      <c r="AS600" s="23">
        <f t="shared" ca="1" si="41"/>
        <v>438</v>
      </c>
      <c r="AT600" s="5" t="s">
        <v>20</v>
      </c>
      <c r="AU600" s="5" t="s">
        <v>4284</v>
      </c>
      <c r="AV600" s="5" t="s">
        <v>2247</v>
      </c>
      <c r="AW600" s="5" t="s">
        <v>4340</v>
      </c>
      <c r="AX600" s="5" t="s">
        <v>1648</v>
      </c>
      <c r="AY600" s="5"/>
      <c r="AZ600" s="5"/>
      <c r="BA600" s="5"/>
      <c r="BB600" s="5" t="s">
        <v>3838</v>
      </c>
      <c r="BC600" s="138"/>
    </row>
    <row r="601" spans="1:55" ht="15" customHeight="1" x14ac:dyDescent="0.3">
      <c r="A601" s="137">
        <v>304524</v>
      </c>
      <c r="B601" s="5" t="s">
        <v>59</v>
      </c>
      <c r="C601" s="5" t="s">
        <v>6</v>
      </c>
      <c r="D601" s="5" t="s">
        <v>123</v>
      </c>
      <c r="E601" s="5" t="s">
        <v>124</v>
      </c>
      <c r="F601" s="5" t="s">
        <v>40</v>
      </c>
      <c r="G601" s="5" t="s">
        <v>210</v>
      </c>
      <c r="H601" s="5"/>
      <c r="I601" s="120">
        <v>2885537</v>
      </c>
      <c r="J601" s="5" t="s">
        <v>4341</v>
      </c>
      <c r="K601" s="5">
        <v>0</v>
      </c>
      <c r="L601" s="5">
        <v>15000</v>
      </c>
      <c r="M601" s="5" t="s">
        <v>4342</v>
      </c>
      <c r="N601" s="10" t="s">
        <v>123</v>
      </c>
      <c r="O601" s="5" t="s">
        <v>4334</v>
      </c>
      <c r="P601" s="10">
        <v>45608</v>
      </c>
      <c r="Q601" s="10" t="s">
        <v>2502</v>
      </c>
      <c r="R601" s="10"/>
      <c r="S601" s="10"/>
      <c r="T601" s="11"/>
      <c r="U601" s="12"/>
      <c r="V601" s="5" t="s">
        <v>4343</v>
      </c>
      <c r="W601" s="5"/>
      <c r="X601" s="10">
        <v>45608</v>
      </c>
      <c r="Y601" s="5">
        <f t="shared" si="40"/>
        <v>1</v>
      </c>
      <c r="Z601" s="10">
        <v>45608</v>
      </c>
      <c r="AA601" s="5">
        <f t="shared" si="35"/>
        <v>1</v>
      </c>
      <c r="AB601" s="5" t="s">
        <v>4344</v>
      </c>
      <c r="AC601" s="13">
        <v>0</v>
      </c>
      <c r="AD601" s="10">
        <v>45608</v>
      </c>
      <c r="AE601" s="12">
        <f t="shared" si="43"/>
        <v>1</v>
      </c>
      <c r="AF601" s="12"/>
      <c r="AG601" s="5">
        <v>4500458657</v>
      </c>
      <c r="AH601" s="17"/>
      <c r="AI601" s="10"/>
      <c r="AJ601" s="10">
        <v>45617</v>
      </c>
      <c r="AK601" s="10"/>
      <c r="AL601" s="5"/>
      <c r="AM601" s="5"/>
      <c r="AN601" s="5" t="s">
        <v>4345</v>
      </c>
      <c r="AO601" s="5"/>
      <c r="AP601" s="10"/>
      <c r="AQ601" s="5">
        <f t="shared" ca="1" si="42"/>
        <v>10</v>
      </c>
      <c r="AR601" s="5" t="s">
        <v>143</v>
      </c>
      <c r="AS601" s="5">
        <f t="shared" ca="1" si="41"/>
        <v>438</v>
      </c>
      <c r="AT601" s="5"/>
      <c r="AU601" s="5"/>
      <c r="AV601" s="5"/>
      <c r="AW601" s="5"/>
      <c r="AX601" s="5"/>
      <c r="AY601" s="5"/>
      <c r="AZ601" s="5"/>
      <c r="BA601" s="5"/>
      <c r="BB601" s="5"/>
      <c r="BC601" s="138"/>
    </row>
    <row r="602" spans="1:55" ht="15.75" customHeight="1" x14ac:dyDescent="0.3">
      <c r="A602" s="137">
        <v>304624</v>
      </c>
      <c r="B602" s="5" t="s">
        <v>59</v>
      </c>
      <c r="C602" s="5" t="s">
        <v>6</v>
      </c>
      <c r="D602" s="5" t="s">
        <v>123</v>
      </c>
      <c r="E602" s="5" t="s">
        <v>124</v>
      </c>
      <c r="F602" s="5">
        <v>24</v>
      </c>
      <c r="G602" s="5" t="s">
        <v>246</v>
      </c>
      <c r="H602" s="5" t="s">
        <v>1337</v>
      </c>
      <c r="I602" s="120">
        <v>4892403</v>
      </c>
      <c r="J602" s="5" t="s">
        <v>4346</v>
      </c>
      <c r="K602" s="5">
        <v>4883</v>
      </c>
      <c r="L602" s="5">
        <v>10000</v>
      </c>
      <c r="M602" s="5" t="s">
        <v>4347</v>
      </c>
      <c r="N602" s="10" t="s">
        <v>127</v>
      </c>
      <c r="O602" s="5" t="s">
        <v>4348</v>
      </c>
      <c r="P602" s="10">
        <v>45630</v>
      </c>
      <c r="Q602" s="10" t="s">
        <v>1944</v>
      </c>
      <c r="R602" s="10"/>
      <c r="S602" s="10"/>
      <c r="T602" s="11"/>
      <c r="U602" s="12"/>
      <c r="V602" s="5" t="s">
        <v>4349</v>
      </c>
      <c r="W602" s="5"/>
      <c r="X602" s="10">
        <v>45608</v>
      </c>
      <c r="Y602" s="5">
        <f t="shared" si="40"/>
        <v>23</v>
      </c>
      <c r="Z602" s="10">
        <v>45636</v>
      </c>
      <c r="AA602" s="5">
        <f t="shared" si="35"/>
        <v>7</v>
      </c>
      <c r="AB602" s="5" t="s">
        <v>4350</v>
      </c>
      <c r="AC602" s="13">
        <v>4394.7700000000004</v>
      </c>
      <c r="AD602" s="10">
        <v>45662</v>
      </c>
      <c r="AE602" s="12">
        <f t="shared" si="43"/>
        <v>27</v>
      </c>
      <c r="AF602" s="12"/>
      <c r="AG602" s="14">
        <v>4500541401</v>
      </c>
      <c r="AH602" s="5" t="s">
        <v>833</v>
      </c>
      <c r="AI602" s="10">
        <v>45686</v>
      </c>
      <c r="AJ602" s="10">
        <v>45686</v>
      </c>
      <c r="AK602" s="10" t="str">
        <f t="shared" ref="AK602:AK856" si="46">IF(AJ602="","",IF(AJ602&gt;AI602,"DEMORA","EN TIEMPO"))</f>
        <v>EN TIEMPO</v>
      </c>
      <c r="AL602" s="15">
        <f t="shared" ref="AL602:AL856" si="47">IF(AJ602="","",AJ602-AD602+1)</f>
        <v>25</v>
      </c>
      <c r="AM602" s="5" t="s">
        <v>4351</v>
      </c>
      <c r="AN602" s="5" t="s">
        <v>4352</v>
      </c>
      <c r="AO602" s="5" t="s">
        <v>4353</v>
      </c>
      <c r="AP602" s="10">
        <v>45695</v>
      </c>
      <c r="AQ602" s="5">
        <f t="shared" ca="1" si="42"/>
        <v>79</v>
      </c>
      <c r="AR602" s="23" t="s">
        <v>143</v>
      </c>
      <c r="AS602" s="23">
        <f t="shared" ca="1" si="41"/>
        <v>438</v>
      </c>
      <c r="AT602" s="5" t="s">
        <v>20</v>
      </c>
      <c r="AU602" s="5" t="s">
        <v>4284</v>
      </c>
      <c r="AV602" s="5" t="s">
        <v>4354</v>
      </c>
      <c r="AW602" s="5" t="s">
        <v>1648</v>
      </c>
      <c r="AX602" s="5" t="s">
        <v>1648</v>
      </c>
      <c r="AY602" s="5"/>
      <c r="AZ602" s="5"/>
      <c r="BA602" s="5"/>
      <c r="BB602" s="5" t="s">
        <v>3838</v>
      </c>
      <c r="BC602" s="138"/>
    </row>
    <row r="603" spans="1:55" ht="15.75" customHeight="1" x14ac:dyDescent="0.3">
      <c r="A603" s="137">
        <v>304724</v>
      </c>
      <c r="B603" s="5" t="s">
        <v>60</v>
      </c>
      <c r="C603" s="5" t="s">
        <v>134</v>
      </c>
      <c r="D603" s="5" t="s">
        <v>123</v>
      </c>
      <c r="E603" s="5" t="s">
        <v>124</v>
      </c>
      <c r="F603" s="5" t="s">
        <v>38</v>
      </c>
      <c r="G603" s="5"/>
      <c r="H603" s="5" t="s">
        <v>2947</v>
      </c>
      <c r="I603" s="120">
        <v>3631685</v>
      </c>
      <c r="J603" s="5" t="s">
        <v>4355</v>
      </c>
      <c r="K603" s="5"/>
      <c r="L603" s="5">
        <v>14000</v>
      </c>
      <c r="M603" s="5">
        <v>101220767</v>
      </c>
      <c r="N603" s="10" t="s">
        <v>127</v>
      </c>
      <c r="O603" s="5" t="s">
        <v>4320</v>
      </c>
      <c r="P603" s="10">
        <v>45610</v>
      </c>
      <c r="Q603" s="10" t="s">
        <v>137</v>
      </c>
      <c r="R603" s="10"/>
      <c r="S603" s="10"/>
      <c r="T603" s="11"/>
      <c r="U603" s="12"/>
      <c r="V603" s="5" t="s">
        <v>4356</v>
      </c>
      <c r="W603" s="5"/>
      <c r="X603" s="10">
        <v>45610</v>
      </c>
      <c r="Y603" s="5">
        <f t="shared" si="40"/>
        <v>1</v>
      </c>
      <c r="Z603" s="10">
        <v>45618</v>
      </c>
      <c r="AA603" s="5">
        <f t="shared" si="35"/>
        <v>9</v>
      </c>
      <c r="AB603" s="5" t="s">
        <v>4357</v>
      </c>
      <c r="AC603" s="13">
        <v>19007.189999999999</v>
      </c>
      <c r="AD603" s="10">
        <v>45614</v>
      </c>
      <c r="AE603" s="12">
        <f t="shared" si="43"/>
        <v>-3</v>
      </c>
      <c r="AF603" s="12"/>
      <c r="AG603" s="14">
        <v>4400597571</v>
      </c>
      <c r="AH603" s="17" t="s">
        <v>833</v>
      </c>
      <c r="AI603" s="10">
        <v>45681</v>
      </c>
      <c r="AJ603" s="10">
        <v>45675</v>
      </c>
      <c r="AK603" s="10" t="str">
        <f t="shared" si="46"/>
        <v>EN TIEMPO</v>
      </c>
      <c r="AL603" s="15">
        <f t="shared" si="47"/>
        <v>62</v>
      </c>
      <c r="AM603" s="5" t="s">
        <v>4358</v>
      </c>
      <c r="AN603" s="5" t="s">
        <v>4359</v>
      </c>
      <c r="AO603" s="5" t="s">
        <v>4360</v>
      </c>
      <c r="AP603" s="10">
        <v>45730</v>
      </c>
      <c r="AQ603" s="5">
        <f t="shared" ca="1" si="42"/>
        <v>66</v>
      </c>
      <c r="AR603" s="23" t="s">
        <v>143</v>
      </c>
      <c r="AS603" s="23">
        <f t="shared" ca="1" si="41"/>
        <v>436</v>
      </c>
      <c r="AT603" s="5" t="s">
        <v>20</v>
      </c>
      <c r="AU603" s="5" t="s">
        <v>4284</v>
      </c>
      <c r="AV603" s="5" t="s">
        <v>4354</v>
      </c>
      <c r="AW603" s="5" t="s">
        <v>3462</v>
      </c>
      <c r="AX603" s="5" t="s">
        <v>1648</v>
      </c>
      <c r="AY603" s="5"/>
      <c r="AZ603" s="5"/>
      <c r="BA603" s="5"/>
      <c r="BB603" s="5"/>
      <c r="BC603" s="138"/>
    </row>
    <row r="604" spans="1:55" ht="15.75" customHeight="1" x14ac:dyDescent="0.3">
      <c r="A604" s="137">
        <v>304824</v>
      </c>
      <c r="B604" s="5" t="s">
        <v>60</v>
      </c>
      <c r="C604" s="5" t="s">
        <v>134</v>
      </c>
      <c r="D604" s="5" t="s">
        <v>123</v>
      </c>
      <c r="E604" s="5" t="s">
        <v>124</v>
      </c>
      <c r="F604" s="5" t="s">
        <v>38</v>
      </c>
      <c r="G604" s="5"/>
      <c r="H604" s="5" t="s">
        <v>2947</v>
      </c>
      <c r="I604" s="120">
        <v>3631685</v>
      </c>
      <c r="J604" s="5" t="s">
        <v>4361</v>
      </c>
      <c r="K604" s="5"/>
      <c r="L604" s="5">
        <v>14000</v>
      </c>
      <c r="M604" s="5">
        <v>101223382</v>
      </c>
      <c r="N604" s="10" t="s">
        <v>127</v>
      </c>
      <c r="O604" s="5" t="s">
        <v>4320</v>
      </c>
      <c r="P604" s="10">
        <v>45610</v>
      </c>
      <c r="Q604" s="10" t="s">
        <v>137</v>
      </c>
      <c r="R604" s="10"/>
      <c r="S604" s="10"/>
      <c r="T604" s="11"/>
      <c r="U604" s="12"/>
      <c r="V604" s="5" t="s">
        <v>4362</v>
      </c>
      <c r="W604" s="5"/>
      <c r="X604" s="10">
        <v>45610</v>
      </c>
      <c r="Y604" s="5">
        <f t="shared" si="40"/>
        <v>1</v>
      </c>
      <c r="Z604" s="10">
        <v>45618</v>
      </c>
      <c r="AA604" s="5">
        <f t="shared" si="35"/>
        <v>9</v>
      </c>
      <c r="AB604" s="5" t="s">
        <v>4363</v>
      </c>
      <c r="AC604" s="13">
        <v>19007.189999999999</v>
      </c>
      <c r="AD604" s="10">
        <v>45617</v>
      </c>
      <c r="AE604" s="12">
        <f t="shared" si="43"/>
        <v>0</v>
      </c>
      <c r="AF604" s="12"/>
      <c r="AG604" s="14">
        <v>4400597987</v>
      </c>
      <c r="AH604" s="17" t="s">
        <v>833</v>
      </c>
      <c r="AI604" s="48">
        <v>45712</v>
      </c>
      <c r="AJ604" s="10">
        <v>45722</v>
      </c>
      <c r="AK604" s="10" t="str">
        <f t="shared" si="46"/>
        <v>DEMORA</v>
      </c>
      <c r="AL604" s="15">
        <f t="shared" si="47"/>
        <v>106</v>
      </c>
      <c r="AM604" s="5" t="s">
        <v>4364</v>
      </c>
      <c r="AN604" s="5" t="s">
        <v>4365</v>
      </c>
      <c r="AO604" s="5" t="s">
        <v>4366</v>
      </c>
      <c r="AP604" s="10">
        <v>45723</v>
      </c>
      <c r="AQ604" s="5">
        <f t="shared" ca="1" si="42"/>
        <v>113</v>
      </c>
      <c r="AR604" s="23" t="s">
        <v>143</v>
      </c>
      <c r="AS604" s="23">
        <f t="shared" ca="1" si="41"/>
        <v>436</v>
      </c>
      <c r="AT604" s="5" t="s">
        <v>20</v>
      </c>
      <c r="AU604" s="5" t="s">
        <v>4284</v>
      </c>
      <c r="AV604" s="5" t="s">
        <v>4354</v>
      </c>
      <c r="AW604" s="5" t="s">
        <v>1648</v>
      </c>
      <c r="AX604" s="5" t="s">
        <v>1648</v>
      </c>
      <c r="AY604" s="5"/>
      <c r="AZ604" s="5"/>
      <c r="BA604" s="5"/>
      <c r="BB604" s="5" t="s">
        <v>3838</v>
      </c>
      <c r="BC604" s="138"/>
    </row>
    <row r="605" spans="1:55" ht="15.75" customHeight="1" x14ac:dyDescent="0.3">
      <c r="A605" s="137">
        <v>304924</v>
      </c>
      <c r="B605" s="5" t="s">
        <v>59</v>
      </c>
      <c r="C605" s="5" t="s">
        <v>144</v>
      </c>
      <c r="D605" s="5" t="s">
        <v>123</v>
      </c>
      <c r="E605" s="5" t="s">
        <v>189</v>
      </c>
      <c r="F605" s="5" t="s">
        <v>693</v>
      </c>
      <c r="G605" s="5" t="s">
        <v>581</v>
      </c>
      <c r="H605" s="5" t="s">
        <v>4367</v>
      </c>
      <c r="I605" s="120" t="s">
        <v>703</v>
      </c>
      <c r="J605" s="5" t="s">
        <v>4368</v>
      </c>
      <c r="K605" s="5">
        <v>18000</v>
      </c>
      <c r="L605" s="5">
        <v>16000</v>
      </c>
      <c r="M605" s="5" t="s">
        <v>4369</v>
      </c>
      <c r="N605" s="10" t="s">
        <v>127</v>
      </c>
      <c r="O605" s="5" t="s">
        <v>4370</v>
      </c>
      <c r="P605" s="10">
        <v>45629</v>
      </c>
      <c r="Q605" s="10" t="s">
        <v>2502</v>
      </c>
      <c r="R605" s="10"/>
      <c r="S605" s="10"/>
      <c r="T605" s="11"/>
      <c r="U605" s="12"/>
      <c r="V605" s="5" t="s">
        <v>4371</v>
      </c>
      <c r="W605" s="5"/>
      <c r="X605" s="10">
        <v>45617</v>
      </c>
      <c r="Y605" s="5">
        <f t="shared" si="40"/>
        <v>13</v>
      </c>
      <c r="Z605" s="10">
        <v>45636</v>
      </c>
      <c r="AA605" s="5">
        <f t="shared" si="35"/>
        <v>8</v>
      </c>
      <c r="AB605" s="5" t="s">
        <v>4372</v>
      </c>
      <c r="AC605" s="13">
        <v>3426.42</v>
      </c>
      <c r="AD605" s="10">
        <v>45662</v>
      </c>
      <c r="AE605" s="12">
        <f t="shared" si="43"/>
        <v>27</v>
      </c>
      <c r="AF605" s="12"/>
      <c r="AG605" s="14">
        <v>4500543318</v>
      </c>
      <c r="AH605" s="17" t="s">
        <v>833</v>
      </c>
      <c r="AI605" s="10">
        <v>45667</v>
      </c>
      <c r="AJ605" s="10">
        <v>45673</v>
      </c>
      <c r="AK605" s="10" t="str">
        <f t="shared" si="46"/>
        <v>DEMORA</v>
      </c>
      <c r="AL605" s="15">
        <f t="shared" si="47"/>
        <v>12</v>
      </c>
      <c r="AM605" s="5" t="s">
        <v>4373</v>
      </c>
      <c r="AN605" s="5" t="s">
        <v>4374</v>
      </c>
      <c r="AO605" s="5" t="s">
        <v>4375</v>
      </c>
      <c r="AP605" s="10">
        <v>45681</v>
      </c>
      <c r="AQ605" s="5">
        <f t="shared" ca="1" si="42"/>
        <v>57</v>
      </c>
      <c r="AR605" s="23" t="s">
        <v>143</v>
      </c>
      <c r="AS605" s="23">
        <f t="shared" ca="1" si="41"/>
        <v>429</v>
      </c>
      <c r="AT605" s="5" t="s">
        <v>19</v>
      </c>
      <c r="AU605" s="5" t="s">
        <v>1648</v>
      </c>
      <c r="AV605" s="5"/>
      <c r="AW605" s="5" t="s">
        <v>1648</v>
      </c>
      <c r="AX605" s="5" t="s">
        <v>1648</v>
      </c>
      <c r="AY605" s="5"/>
      <c r="AZ605" s="5"/>
      <c r="BA605" s="5"/>
      <c r="BB605" s="5"/>
      <c r="BC605" s="138"/>
    </row>
    <row r="606" spans="1:55" ht="15" customHeight="1" x14ac:dyDescent="0.3">
      <c r="A606" s="137">
        <v>305024</v>
      </c>
      <c r="B606" s="5" t="s">
        <v>59</v>
      </c>
      <c r="C606" s="17" t="s">
        <v>549</v>
      </c>
      <c r="D606" s="5" t="s">
        <v>127</v>
      </c>
      <c r="E606" s="5" t="s">
        <v>124</v>
      </c>
      <c r="F606" s="5" t="s">
        <v>499</v>
      </c>
      <c r="G606" s="5"/>
      <c r="H606" s="5" t="s">
        <v>1792</v>
      </c>
      <c r="I606" s="120">
        <v>5908059</v>
      </c>
      <c r="J606" s="5" t="s">
        <v>4376</v>
      </c>
      <c r="K606" s="5">
        <v>12412</v>
      </c>
      <c r="L606" s="5">
        <v>12000</v>
      </c>
      <c r="M606" s="5" t="s">
        <v>4377</v>
      </c>
      <c r="N606" s="10" t="s">
        <v>127</v>
      </c>
      <c r="O606" s="5" t="s">
        <v>4378</v>
      </c>
      <c r="P606" s="10">
        <v>45629</v>
      </c>
      <c r="Q606" s="10" t="s">
        <v>2502</v>
      </c>
      <c r="R606" s="10"/>
      <c r="S606" s="10"/>
      <c r="T606" s="11"/>
      <c r="U606" s="12"/>
      <c r="V606" s="5" t="s">
        <v>4379</v>
      </c>
      <c r="W606" s="5"/>
      <c r="X606" s="10">
        <v>45617</v>
      </c>
      <c r="Y606" s="5">
        <f t="shared" si="40"/>
        <v>13</v>
      </c>
      <c r="Z606" s="10">
        <v>45636</v>
      </c>
      <c r="AA606" s="5">
        <f t="shared" si="35"/>
        <v>8</v>
      </c>
      <c r="AB606" s="5" t="s">
        <v>4380</v>
      </c>
      <c r="AC606" s="13">
        <v>8569.2900000000009</v>
      </c>
      <c r="AD606" s="10">
        <v>45662</v>
      </c>
      <c r="AE606" s="12">
        <f t="shared" si="43"/>
        <v>27</v>
      </c>
      <c r="AF606" s="12"/>
      <c r="AG606" s="14">
        <v>4500543339</v>
      </c>
      <c r="AH606" s="17" t="s">
        <v>833</v>
      </c>
      <c r="AI606" s="10">
        <v>45686</v>
      </c>
      <c r="AJ606" s="10">
        <v>45687</v>
      </c>
      <c r="AK606" s="10" t="str">
        <f t="shared" si="46"/>
        <v>DEMORA</v>
      </c>
      <c r="AL606" s="15">
        <f t="shared" si="47"/>
        <v>26</v>
      </c>
      <c r="AM606" s="5" t="s">
        <v>4381</v>
      </c>
      <c r="AN606" s="5" t="s">
        <v>4382</v>
      </c>
      <c r="AO606" s="5" t="s">
        <v>4383</v>
      </c>
      <c r="AP606" s="10">
        <v>45702</v>
      </c>
      <c r="AQ606" s="5">
        <f t="shared" ca="1" si="42"/>
        <v>71</v>
      </c>
      <c r="AR606" s="23" t="s">
        <v>143</v>
      </c>
      <c r="AS606" s="23">
        <f t="shared" ca="1" si="41"/>
        <v>429</v>
      </c>
      <c r="AT606" s="5" t="s">
        <v>19</v>
      </c>
      <c r="AU606" s="5" t="s">
        <v>4284</v>
      </c>
      <c r="AV606" s="5" t="s">
        <v>2247</v>
      </c>
      <c r="AW606" s="5" t="s">
        <v>1648</v>
      </c>
      <c r="AX606" s="5" t="s">
        <v>1648</v>
      </c>
      <c r="AY606" s="5"/>
      <c r="AZ606" s="5"/>
      <c r="BA606" s="5"/>
      <c r="BB606" s="5" t="s">
        <v>3838</v>
      </c>
      <c r="BC606" s="138"/>
    </row>
    <row r="607" spans="1:55" ht="15.75" customHeight="1" x14ac:dyDescent="0.3">
      <c r="A607" s="137">
        <v>305124</v>
      </c>
      <c r="B607" s="5" t="s">
        <v>59</v>
      </c>
      <c r="C607" s="5" t="s">
        <v>927</v>
      </c>
      <c r="D607" s="5" t="s">
        <v>127</v>
      </c>
      <c r="E607" s="5" t="s">
        <v>124</v>
      </c>
      <c r="F607" s="5" t="s">
        <v>47</v>
      </c>
      <c r="G607" s="5" t="s">
        <v>210</v>
      </c>
      <c r="H607" s="5" t="s">
        <v>283</v>
      </c>
      <c r="I607" s="120">
        <v>4651711</v>
      </c>
      <c r="J607" s="5" t="s">
        <v>4384</v>
      </c>
      <c r="K607" s="5">
        <v>21698</v>
      </c>
      <c r="L607" s="5">
        <v>18000</v>
      </c>
      <c r="M607" s="5" t="s">
        <v>4385</v>
      </c>
      <c r="N607" s="10" t="s">
        <v>127</v>
      </c>
      <c r="O607" s="5" t="s">
        <v>4378</v>
      </c>
      <c r="P607" s="10">
        <v>45623</v>
      </c>
      <c r="Q607" s="10" t="s">
        <v>2502</v>
      </c>
      <c r="R607" s="10"/>
      <c r="S607" s="10"/>
      <c r="T607" s="11"/>
      <c r="U607" s="12"/>
      <c r="V607" s="5" t="s">
        <v>4386</v>
      </c>
      <c r="W607" s="5"/>
      <c r="X607" s="10">
        <v>45617</v>
      </c>
      <c r="Y607" s="5">
        <f t="shared" si="40"/>
        <v>7</v>
      </c>
      <c r="Z607" s="10">
        <v>45636</v>
      </c>
      <c r="AA607" s="5">
        <f t="shared" si="35"/>
        <v>14</v>
      </c>
      <c r="AB607" s="5" t="s">
        <v>4387</v>
      </c>
      <c r="AC607" s="13">
        <v>5355.24</v>
      </c>
      <c r="AD607" s="10">
        <v>45662</v>
      </c>
      <c r="AE607" s="12">
        <f t="shared" si="43"/>
        <v>27</v>
      </c>
      <c r="AF607" s="12"/>
      <c r="AG607" s="14">
        <v>4500542610</v>
      </c>
      <c r="AH607" s="17" t="s">
        <v>833</v>
      </c>
      <c r="AI607" s="10">
        <v>45685</v>
      </c>
      <c r="AJ607" s="10">
        <v>45686</v>
      </c>
      <c r="AK607" s="10" t="str">
        <f t="shared" si="46"/>
        <v>DEMORA</v>
      </c>
      <c r="AL607" s="15">
        <f t="shared" si="47"/>
        <v>25</v>
      </c>
      <c r="AM607" s="5" t="s">
        <v>4388</v>
      </c>
      <c r="AN607" s="5" t="s">
        <v>4389</v>
      </c>
      <c r="AO607" s="5" t="s">
        <v>4390</v>
      </c>
      <c r="AP607" s="10">
        <v>45695</v>
      </c>
      <c r="AQ607" s="5">
        <f t="shared" ca="1" si="42"/>
        <v>70</v>
      </c>
      <c r="AR607" s="23" t="s">
        <v>143</v>
      </c>
      <c r="AS607" s="23">
        <f t="shared" ca="1" si="41"/>
        <v>429</v>
      </c>
      <c r="AT607" s="5" t="s">
        <v>19</v>
      </c>
      <c r="AU607" s="5" t="s">
        <v>4284</v>
      </c>
      <c r="AV607" s="5" t="s">
        <v>2247</v>
      </c>
      <c r="AW607" s="5" t="s">
        <v>1648</v>
      </c>
      <c r="AX607" s="5" t="s">
        <v>1648</v>
      </c>
      <c r="AY607" s="5"/>
      <c r="AZ607" s="5"/>
      <c r="BA607" s="5"/>
      <c r="BB607" s="5" t="s">
        <v>3838</v>
      </c>
      <c r="BC607" s="138"/>
    </row>
    <row r="608" spans="1:55" ht="15.75" customHeight="1" x14ac:dyDescent="0.3">
      <c r="A608" s="137">
        <v>305224</v>
      </c>
      <c r="B608" s="5" t="s">
        <v>60</v>
      </c>
      <c r="C608" s="5" t="s">
        <v>236</v>
      </c>
      <c r="D608" s="5" t="s">
        <v>123</v>
      </c>
      <c r="E608" s="5" t="s">
        <v>124</v>
      </c>
      <c r="F608" s="5" t="s">
        <v>43</v>
      </c>
      <c r="G608" s="5" t="s">
        <v>246</v>
      </c>
      <c r="H608" s="5"/>
      <c r="I608" s="120">
        <v>5168027</v>
      </c>
      <c r="J608" s="5" t="s">
        <v>4391</v>
      </c>
      <c r="K608" s="5"/>
      <c r="L608" s="5">
        <v>15000</v>
      </c>
      <c r="M608" s="5">
        <v>101055758</v>
      </c>
      <c r="N608" s="10" t="s">
        <v>127</v>
      </c>
      <c r="O608" s="5" t="s">
        <v>4320</v>
      </c>
      <c r="P608" s="10">
        <v>45625</v>
      </c>
      <c r="Q608" s="10" t="s">
        <v>137</v>
      </c>
      <c r="R608" s="10"/>
      <c r="S608" s="10"/>
      <c r="T608" s="11"/>
      <c r="U608" s="12"/>
      <c r="V608" s="5" t="s">
        <v>4392</v>
      </c>
      <c r="W608" s="5"/>
      <c r="X608" s="10">
        <v>45618</v>
      </c>
      <c r="Y608" s="5">
        <f t="shared" si="40"/>
        <v>8</v>
      </c>
      <c r="Z608" s="10">
        <v>45625</v>
      </c>
      <c r="AA608" s="5">
        <f t="shared" si="35"/>
        <v>1</v>
      </c>
      <c r="AB608" s="5" t="s">
        <v>4393</v>
      </c>
      <c r="AC608" s="13">
        <v>7958.67</v>
      </c>
      <c r="AD608" s="10">
        <v>45629</v>
      </c>
      <c r="AE608" s="12">
        <f t="shared" si="43"/>
        <v>5</v>
      </c>
      <c r="AF608" s="12"/>
      <c r="AG608" s="14">
        <v>4400597572</v>
      </c>
      <c r="AH608" s="17" t="s">
        <v>833</v>
      </c>
      <c r="AI608" s="10">
        <v>45667</v>
      </c>
      <c r="AJ608" s="10">
        <v>45680</v>
      </c>
      <c r="AK608" s="10" t="str">
        <f t="shared" si="46"/>
        <v>DEMORA</v>
      </c>
      <c r="AL608" s="15">
        <f t="shared" si="47"/>
        <v>52</v>
      </c>
      <c r="AM608" s="5" t="s">
        <v>4394</v>
      </c>
      <c r="AN608" s="5" t="s">
        <v>4395</v>
      </c>
      <c r="AO608" s="5" t="s">
        <v>4396</v>
      </c>
      <c r="AP608" s="10">
        <v>45695</v>
      </c>
      <c r="AQ608" s="5">
        <f t="shared" ca="1" si="42"/>
        <v>63</v>
      </c>
      <c r="AR608" s="23" t="s">
        <v>143</v>
      </c>
      <c r="AS608" s="23">
        <f t="shared" ca="1" si="41"/>
        <v>428</v>
      </c>
      <c r="AT608" s="5"/>
      <c r="AU608" s="5"/>
      <c r="AV608" s="5"/>
      <c r="AW608" s="5"/>
      <c r="AX608" s="5"/>
      <c r="AY608" s="5"/>
      <c r="AZ608" s="5"/>
      <c r="BA608" s="5"/>
      <c r="BB608" s="5"/>
      <c r="BC608" s="138"/>
    </row>
    <row r="609" spans="1:55" ht="15.75" customHeight="1" x14ac:dyDescent="0.3">
      <c r="A609" s="137">
        <v>305324</v>
      </c>
      <c r="B609" s="5" t="s">
        <v>60</v>
      </c>
      <c r="C609" s="5" t="s">
        <v>263</v>
      </c>
      <c r="D609" s="5" t="s">
        <v>123</v>
      </c>
      <c r="E609" s="5" t="s">
        <v>124</v>
      </c>
      <c r="F609" s="5" t="s">
        <v>40</v>
      </c>
      <c r="G609" s="5" t="s">
        <v>210</v>
      </c>
      <c r="H609" s="5"/>
      <c r="I609" s="120">
        <v>5900691</v>
      </c>
      <c r="J609" s="5" t="s">
        <v>4397</v>
      </c>
      <c r="K609" s="5"/>
      <c r="L609" s="5"/>
      <c r="M609" s="5">
        <v>101191378</v>
      </c>
      <c r="N609" s="10" t="s">
        <v>127</v>
      </c>
      <c r="O609" s="5" t="s">
        <v>4320</v>
      </c>
      <c r="P609" s="10">
        <v>45625</v>
      </c>
      <c r="Q609" s="10" t="s">
        <v>137</v>
      </c>
      <c r="R609" s="10"/>
      <c r="S609" s="10"/>
      <c r="T609" s="11"/>
      <c r="U609" s="12"/>
      <c r="V609" s="5" t="s">
        <v>4398</v>
      </c>
      <c r="W609" s="5"/>
      <c r="X609" s="10">
        <v>45618</v>
      </c>
      <c r="Y609" s="5">
        <f t="shared" si="40"/>
        <v>8</v>
      </c>
      <c r="Z609" s="10">
        <v>45625</v>
      </c>
      <c r="AA609" s="5">
        <f t="shared" si="35"/>
        <v>1</v>
      </c>
      <c r="AB609" s="5" t="s">
        <v>4399</v>
      </c>
      <c r="AC609" s="13">
        <v>12079.25</v>
      </c>
      <c r="AD609" s="10"/>
      <c r="AE609" s="12" t="str">
        <f t="shared" si="43"/>
        <v/>
      </c>
      <c r="AF609" s="12"/>
      <c r="AG609" s="5">
        <v>4400597562</v>
      </c>
      <c r="AH609" s="17"/>
      <c r="AI609" s="10">
        <v>45635</v>
      </c>
      <c r="AJ609" s="10">
        <v>45637</v>
      </c>
      <c r="AK609" s="10" t="str">
        <f t="shared" si="46"/>
        <v>DEMORA</v>
      </c>
      <c r="AL609" s="15">
        <f t="shared" si="47"/>
        <v>45638</v>
      </c>
      <c r="AM609" s="5" t="s">
        <v>4400</v>
      </c>
      <c r="AN609" s="5" t="s">
        <v>4401</v>
      </c>
      <c r="AO609" s="5"/>
      <c r="AP609" s="10"/>
      <c r="AQ609" s="5">
        <f t="shared" ca="1" si="42"/>
        <v>20</v>
      </c>
      <c r="AR609" s="5" t="s">
        <v>892</v>
      </c>
      <c r="AS609" s="5">
        <f t="shared" ca="1" si="41"/>
        <v>428</v>
      </c>
      <c r="AT609" s="5"/>
      <c r="AU609" s="5"/>
      <c r="AV609" s="5"/>
      <c r="AW609" s="5"/>
      <c r="AX609" s="5"/>
      <c r="AY609" s="5"/>
      <c r="AZ609" s="5"/>
      <c r="BA609" s="5"/>
      <c r="BB609" s="5"/>
      <c r="BC609" s="138"/>
    </row>
    <row r="610" spans="1:55" ht="15.75" customHeight="1" x14ac:dyDescent="0.3">
      <c r="A610" s="137">
        <v>305424</v>
      </c>
      <c r="B610" s="5" t="s">
        <v>60</v>
      </c>
      <c r="C610" s="5" t="s">
        <v>263</v>
      </c>
      <c r="D610" s="5" t="s">
        <v>123</v>
      </c>
      <c r="E610" s="5" t="s">
        <v>124</v>
      </c>
      <c r="F610" s="5" t="s">
        <v>43</v>
      </c>
      <c r="G610" s="5" t="s">
        <v>246</v>
      </c>
      <c r="H610" s="5"/>
      <c r="I610" s="120" t="s">
        <v>350</v>
      </c>
      <c r="J610" s="5" t="s">
        <v>4402</v>
      </c>
      <c r="K610" s="5"/>
      <c r="L610" s="5"/>
      <c r="M610" s="5">
        <v>101075098</v>
      </c>
      <c r="N610" s="10" t="s">
        <v>127</v>
      </c>
      <c r="O610" s="5" t="s">
        <v>4320</v>
      </c>
      <c r="P610" s="10">
        <v>45625</v>
      </c>
      <c r="Q610" s="10" t="s">
        <v>137</v>
      </c>
      <c r="R610" s="10"/>
      <c r="S610" s="10"/>
      <c r="T610" s="11"/>
      <c r="U610" s="12"/>
      <c r="V610" s="5" t="s">
        <v>4403</v>
      </c>
      <c r="W610" s="5"/>
      <c r="X610" s="10">
        <v>45618</v>
      </c>
      <c r="Y610" s="5">
        <f t="shared" si="40"/>
        <v>8</v>
      </c>
      <c r="Z610" s="10">
        <v>45625</v>
      </c>
      <c r="AA610" s="5">
        <f t="shared" si="35"/>
        <v>1</v>
      </c>
      <c r="AB610" s="5" t="s">
        <v>4404</v>
      </c>
      <c r="AC610" s="13">
        <v>3490.71</v>
      </c>
      <c r="AD610" s="10">
        <v>45629</v>
      </c>
      <c r="AE610" s="12">
        <f t="shared" si="43"/>
        <v>5</v>
      </c>
      <c r="AF610" s="12"/>
      <c r="AG610" s="14">
        <v>4400597569</v>
      </c>
      <c r="AH610" s="17" t="s">
        <v>833</v>
      </c>
      <c r="AI610" s="10">
        <v>45667</v>
      </c>
      <c r="AJ610" s="10">
        <v>45664</v>
      </c>
      <c r="AK610" s="10" t="str">
        <f t="shared" si="46"/>
        <v>EN TIEMPO</v>
      </c>
      <c r="AL610" s="15">
        <f t="shared" si="47"/>
        <v>36</v>
      </c>
      <c r="AM610" s="5" t="s">
        <v>4405</v>
      </c>
      <c r="AN610" s="5" t="s">
        <v>4406</v>
      </c>
      <c r="AO610" s="5" t="s">
        <v>4407</v>
      </c>
      <c r="AP610" s="10">
        <v>45674</v>
      </c>
      <c r="AQ610" s="5">
        <f t="shared" ca="1" si="42"/>
        <v>47</v>
      </c>
      <c r="AR610" s="23" t="s">
        <v>143</v>
      </c>
      <c r="AS610" s="23">
        <f t="shared" ca="1" si="41"/>
        <v>428</v>
      </c>
      <c r="AT610" s="5"/>
      <c r="AU610" s="5"/>
      <c r="AV610" s="5"/>
      <c r="AW610" s="5"/>
      <c r="AX610" s="5"/>
      <c r="AY610" s="5"/>
      <c r="AZ610" s="5"/>
      <c r="BA610" s="5"/>
      <c r="BB610" s="5"/>
      <c r="BC610" s="138"/>
    </row>
    <row r="611" spans="1:55" ht="15.75" customHeight="1" x14ac:dyDescent="0.3">
      <c r="A611" s="137">
        <v>305524</v>
      </c>
      <c r="B611" s="5" t="s">
        <v>60</v>
      </c>
      <c r="C611" s="5" t="s">
        <v>327</v>
      </c>
      <c r="D611" s="5" t="s">
        <v>123</v>
      </c>
      <c r="E611" s="5" t="s">
        <v>124</v>
      </c>
      <c r="F611" s="5">
        <v>24</v>
      </c>
      <c r="G611" s="5"/>
      <c r="H611" s="5"/>
      <c r="I611" s="120" t="s">
        <v>328</v>
      </c>
      <c r="J611" s="5" t="s">
        <v>4408</v>
      </c>
      <c r="K611" s="5"/>
      <c r="L611" s="5"/>
      <c r="M611" s="5">
        <v>101185723</v>
      </c>
      <c r="N611" s="10" t="s">
        <v>127</v>
      </c>
      <c r="O611" s="5" t="s">
        <v>4320</v>
      </c>
      <c r="P611" s="10">
        <v>45625</v>
      </c>
      <c r="Q611" s="10" t="s">
        <v>137</v>
      </c>
      <c r="R611" s="10"/>
      <c r="S611" s="10"/>
      <c r="T611" s="11"/>
      <c r="U611" s="12"/>
      <c r="V611" s="5" t="s">
        <v>4409</v>
      </c>
      <c r="W611" s="5"/>
      <c r="X611" s="10">
        <v>45618</v>
      </c>
      <c r="Y611" s="5">
        <f t="shared" si="40"/>
        <v>8</v>
      </c>
      <c r="Z611" s="10">
        <v>45625</v>
      </c>
      <c r="AA611" s="5">
        <f t="shared" si="35"/>
        <v>1</v>
      </c>
      <c r="AB611" s="5" t="s">
        <v>4410</v>
      </c>
      <c r="AC611" s="13">
        <v>3840.79</v>
      </c>
      <c r="AD611" s="10">
        <v>45629</v>
      </c>
      <c r="AE611" s="12">
        <f t="shared" si="43"/>
        <v>5</v>
      </c>
      <c r="AF611" s="12"/>
      <c r="AG611" s="14">
        <v>4400597568</v>
      </c>
      <c r="AH611" s="17" t="s">
        <v>833</v>
      </c>
      <c r="AI611" s="10">
        <v>45674</v>
      </c>
      <c r="AJ611" s="10">
        <v>45664</v>
      </c>
      <c r="AK611" s="10" t="str">
        <f t="shared" si="46"/>
        <v>EN TIEMPO</v>
      </c>
      <c r="AL611" s="15">
        <f t="shared" si="47"/>
        <v>36</v>
      </c>
      <c r="AM611" s="5" t="s">
        <v>4411</v>
      </c>
      <c r="AN611" s="5" t="s">
        <v>4412</v>
      </c>
      <c r="AO611" s="5" t="s">
        <v>4413</v>
      </c>
      <c r="AP611" s="10">
        <v>45674</v>
      </c>
      <c r="AQ611" s="5">
        <f t="shared" ca="1" si="42"/>
        <v>47</v>
      </c>
      <c r="AR611" s="23" t="s">
        <v>143</v>
      </c>
      <c r="AS611" s="23">
        <f t="shared" ca="1" si="41"/>
        <v>428</v>
      </c>
      <c r="AT611" s="5"/>
      <c r="AU611" s="5"/>
      <c r="AV611" s="5"/>
      <c r="AW611" s="5"/>
      <c r="AX611" s="5"/>
      <c r="AY611" s="5"/>
      <c r="AZ611" s="5"/>
      <c r="BA611" s="5"/>
      <c r="BB611" s="5"/>
      <c r="BC611" s="138"/>
    </row>
    <row r="612" spans="1:55" ht="15.75" customHeight="1" x14ac:dyDescent="0.3">
      <c r="A612" s="137">
        <v>305624</v>
      </c>
      <c r="B612" s="5" t="s">
        <v>60</v>
      </c>
      <c r="C612" s="5" t="s">
        <v>340</v>
      </c>
      <c r="D612" s="5" t="s">
        <v>123</v>
      </c>
      <c r="E612" s="5" t="s">
        <v>189</v>
      </c>
      <c r="F612" s="5" t="s">
        <v>49</v>
      </c>
      <c r="G612" s="5"/>
      <c r="H612" s="5"/>
      <c r="I612" s="120" t="s">
        <v>3867</v>
      </c>
      <c r="J612" s="5" t="s">
        <v>4414</v>
      </c>
      <c r="K612" s="5"/>
      <c r="L612" s="120">
        <v>10000</v>
      </c>
      <c r="M612" s="5">
        <v>101220328</v>
      </c>
      <c r="N612" s="10" t="s">
        <v>127</v>
      </c>
      <c r="O612" s="5" t="s">
        <v>4320</v>
      </c>
      <c r="P612" s="10">
        <v>45624</v>
      </c>
      <c r="Q612" s="10" t="s">
        <v>137</v>
      </c>
      <c r="R612" s="10"/>
      <c r="S612" s="10"/>
      <c r="T612" s="11"/>
      <c r="U612" s="12"/>
      <c r="V612" s="5" t="s">
        <v>4415</v>
      </c>
      <c r="W612" s="5"/>
      <c r="X612" s="10">
        <v>45618</v>
      </c>
      <c r="Y612" s="5">
        <f t="shared" si="40"/>
        <v>7</v>
      </c>
      <c r="Z612" s="10">
        <v>45624</v>
      </c>
      <c r="AA612" s="5">
        <f t="shared" si="35"/>
        <v>1</v>
      </c>
      <c r="AB612" s="5" t="s">
        <v>4416</v>
      </c>
      <c r="AC612" s="13">
        <v>11263.9</v>
      </c>
      <c r="AD612" s="10">
        <v>45625</v>
      </c>
      <c r="AE612" s="12">
        <f t="shared" si="43"/>
        <v>2</v>
      </c>
      <c r="AF612" s="12"/>
      <c r="AG612" s="14">
        <v>4400597564</v>
      </c>
      <c r="AH612" s="17" t="s">
        <v>833</v>
      </c>
      <c r="AI612" s="10">
        <v>45663</v>
      </c>
      <c r="AJ612" s="10">
        <v>45663</v>
      </c>
      <c r="AK612" s="10" t="str">
        <f t="shared" si="46"/>
        <v>EN TIEMPO</v>
      </c>
      <c r="AL612" s="15">
        <f t="shared" si="47"/>
        <v>39</v>
      </c>
      <c r="AM612" s="5" t="s">
        <v>4417</v>
      </c>
      <c r="AN612" s="5" t="s">
        <v>4418</v>
      </c>
      <c r="AO612" s="5" t="s">
        <v>4419</v>
      </c>
      <c r="AP612" s="10">
        <v>45674</v>
      </c>
      <c r="AQ612" s="5">
        <f t="shared" ca="1" si="42"/>
        <v>46</v>
      </c>
      <c r="AR612" s="23" t="s">
        <v>143</v>
      </c>
      <c r="AS612" s="23">
        <f t="shared" ca="1" si="41"/>
        <v>428</v>
      </c>
      <c r="AT612" s="5"/>
      <c r="AU612" s="5"/>
      <c r="AV612" s="5"/>
      <c r="AW612" s="5"/>
      <c r="AX612" s="5"/>
      <c r="AY612" s="5"/>
      <c r="AZ612" s="5"/>
      <c r="BA612" s="5"/>
      <c r="BB612" s="5"/>
      <c r="BC612" s="138"/>
    </row>
    <row r="613" spans="1:55" ht="15.75" customHeight="1" x14ac:dyDescent="0.3">
      <c r="A613" s="137">
        <v>305724</v>
      </c>
      <c r="B613" s="5" t="s">
        <v>60</v>
      </c>
      <c r="C613" s="5" t="s">
        <v>2030</v>
      </c>
      <c r="D613" s="5" t="s">
        <v>123</v>
      </c>
      <c r="E613" s="5" t="s">
        <v>135</v>
      </c>
      <c r="F613" s="5" t="s">
        <v>45</v>
      </c>
      <c r="G613" s="5"/>
      <c r="H613" s="5" t="s">
        <v>136</v>
      </c>
      <c r="I613" s="120" t="s">
        <v>2031</v>
      </c>
      <c r="J613" s="5" t="s">
        <v>4420</v>
      </c>
      <c r="K613" s="5"/>
      <c r="L613" s="5">
        <v>12000</v>
      </c>
      <c r="M613" s="5">
        <v>200904760</v>
      </c>
      <c r="N613" s="10" t="s">
        <v>127</v>
      </c>
      <c r="O613" s="5" t="s">
        <v>4320</v>
      </c>
      <c r="P613" s="10">
        <v>45625</v>
      </c>
      <c r="Q613" s="10" t="s">
        <v>137</v>
      </c>
      <c r="R613" s="10"/>
      <c r="S613" s="10"/>
      <c r="T613" s="11"/>
      <c r="U613" s="12"/>
      <c r="V613" s="5" t="s">
        <v>4421</v>
      </c>
      <c r="W613" s="5"/>
      <c r="X613" s="10">
        <v>45618</v>
      </c>
      <c r="Y613" s="5">
        <f t="shared" si="40"/>
        <v>8</v>
      </c>
      <c r="Z613" s="10">
        <v>45625</v>
      </c>
      <c r="AA613" s="5">
        <f t="shared" si="35"/>
        <v>1</v>
      </c>
      <c r="AB613" s="5" t="s">
        <v>4422</v>
      </c>
      <c r="AC613" s="13">
        <v>3842.64</v>
      </c>
      <c r="AD613" s="10">
        <v>45629</v>
      </c>
      <c r="AE613" s="12">
        <f t="shared" si="43"/>
        <v>5</v>
      </c>
      <c r="AF613" s="12"/>
      <c r="AG613" s="14">
        <v>4400597985</v>
      </c>
      <c r="AH613" s="17" t="s">
        <v>833</v>
      </c>
      <c r="AI613" s="10">
        <v>45667</v>
      </c>
      <c r="AJ613" s="10">
        <v>45680</v>
      </c>
      <c r="AK613" s="10" t="str">
        <f t="shared" si="46"/>
        <v>DEMORA</v>
      </c>
      <c r="AL613" s="15">
        <f t="shared" si="47"/>
        <v>52</v>
      </c>
      <c r="AM613" s="5" t="s">
        <v>4423</v>
      </c>
      <c r="AN613" s="5" t="s">
        <v>4424</v>
      </c>
      <c r="AO613" s="5" t="s">
        <v>4425</v>
      </c>
      <c r="AP613" s="10">
        <v>45695</v>
      </c>
      <c r="AQ613" s="5">
        <f t="shared" ca="1" si="42"/>
        <v>63</v>
      </c>
      <c r="AR613" s="23" t="s">
        <v>143</v>
      </c>
      <c r="AS613" s="23">
        <f t="shared" ca="1" si="41"/>
        <v>428</v>
      </c>
      <c r="AT613" s="5"/>
      <c r="AU613" s="5"/>
      <c r="AV613" s="5"/>
      <c r="AW613" s="5"/>
      <c r="AX613" s="5"/>
      <c r="AY613" s="5"/>
      <c r="AZ613" s="5"/>
      <c r="BA613" s="5"/>
      <c r="BB613" s="5"/>
      <c r="BC613" s="138"/>
    </row>
    <row r="614" spans="1:55" ht="15.75" customHeight="1" x14ac:dyDescent="0.3">
      <c r="A614" s="137">
        <v>305824</v>
      </c>
      <c r="B614" s="5" t="s">
        <v>60</v>
      </c>
      <c r="C614" s="5" t="s">
        <v>263</v>
      </c>
      <c r="D614" s="5" t="s">
        <v>123</v>
      </c>
      <c r="E614" s="5" t="s">
        <v>189</v>
      </c>
      <c r="F614" s="120" t="s">
        <v>44</v>
      </c>
      <c r="G614" s="5"/>
      <c r="H614" s="5"/>
      <c r="I614" s="120" t="s">
        <v>4426</v>
      </c>
      <c r="J614" s="5" t="s">
        <v>4427</v>
      </c>
      <c r="K614" s="5"/>
      <c r="L614" s="5">
        <v>12000</v>
      </c>
      <c r="M614" s="5">
        <v>101172193</v>
      </c>
      <c r="N614" s="10" t="s">
        <v>127</v>
      </c>
      <c r="O614" s="5" t="s">
        <v>4320</v>
      </c>
      <c r="P614" s="10">
        <v>45625</v>
      </c>
      <c r="Q614" s="10" t="s">
        <v>137</v>
      </c>
      <c r="R614" s="10"/>
      <c r="S614" s="10"/>
      <c r="T614" s="11"/>
      <c r="U614" s="12"/>
      <c r="V614" s="5" t="s">
        <v>4428</v>
      </c>
      <c r="W614" s="5"/>
      <c r="X614" s="10">
        <v>45618</v>
      </c>
      <c r="Y614" s="5">
        <f t="shared" si="40"/>
        <v>8</v>
      </c>
      <c r="Z614" s="10">
        <v>45625</v>
      </c>
      <c r="AA614" s="5">
        <f t="shared" si="35"/>
        <v>1</v>
      </c>
      <c r="AB614" s="5" t="s">
        <v>4429</v>
      </c>
      <c r="AC614" s="13">
        <v>5243.31</v>
      </c>
      <c r="AD614" s="10">
        <v>45629</v>
      </c>
      <c r="AE614" s="12">
        <f t="shared" si="43"/>
        <v>5</v>
      </c>
      <c r="AF614" s="12"/>
      <c r="AG614" s="14">
        <v>4400597989</v>
      </c>
      <c r="AH614" s="17" t="s">
        <v>833</v>
      </c>
      <c r="AI614" s="10">
        <v>45664</v>
      </c>
      <c r="AJ614" s="10">
        <v>45664</v>
      </c>
      <c r="AK614" s="10" t="str">
        <f t="shared" si="46"/>
        <v>EN TIEMPO</v>
      </c>
      <c r="AL614" s="15">
        <f t="shared" si="47"/>
        <v>36</v>
      </c>
      <c r="AM614" s="5" t="s">
        <v>4430</v>
      </c>
      <c r="AN614" s="5" t="s">
        <v>4431</v>
      </c>
      <c r="AO614" s="5" t="s">
        <v>4432</v>
      </c>
      <c r="AP614" s="10">
        <v>45674</v>
      </c>
      <c r="AQ614" s="5">
        <f t="shared" ca="1" si="42"/>
        <v>47</v>
      </c>
      <c r="AR614" s="23" t="s">
        <v>143</v>
      </c>
      <c r="AS614" s="23">
        <f t="shared" ca="1" si="41"/>
        <v>428</v>
      </c>
      <c r="AT614" s="5"/>
      <c r="AU614" s="5"/>
      <c r="AV614" s="5"/>
      <c r="AW614" s="5"/>
      <c r="AX614" s="5"/>
      <c r="AY614" s="5"/>
      <c r="AZ614" s="5"/>
      <c r="BA614" s="5"/>
      <c r="BB614" s="5" t="s">
        <v>4433</v>
      </c>
      <c r="BC614" s="138"/>
    </row>
    <row r="615" spans="1:55" ht="15.75" customHeight="1" x14ac:dyDescent="0.3">
      <c r="A615" s="16">
        <v>305924</v>
      </c>
      <c r="B615" s="17" t="s">
        <v>60</v>
      </c>
      <c r="C615" s="17" t="s">
        <v>236</v>
      </c>
      <c r="D615" s="17" t="s">
        <v>123</v>
      </c>
      <c r="E615" s="17" t="s">
        <v>124</v>
      </c>
      <c r="F615" s="17" t="s">
        <v>47</v>
      </c>
      <c r="G615" s="17"/>
      <c r="H615" s="17"/>
      <c r="I615" s="120">
        <v>5616909</v>
      </c>
      <c r="J615" s="17" t="s">
        <v>4434</v>
      </c>
      <c r="K615" s="20"/>
      <c r="L615" s="20"/>
      <c r="M615" s="17">
        <v>101223519</v>
      </c>
      <c r="N615" s="10" t="s">
        <v>123</v>
      </c>
      <c r="O615" s="5" t="s">
        <v>4320</v>
      </c>
      <c r="P615" s="10"/>
      <c r="Q615" s="10"/>
      <c r="R615" s="10"/>
      <c r="S615" s="10"/>
      <c r="T615" s="11"/>
      <c r="U615" s="12"/>
      <c r="V615" s="5"/>
      <c r="W615" s="5"/>
      <c r="X615" s="10">
        <v>45618</v>
      </c>
      <c r="Y615" s="5" t="str">
        <f t="shared" si="40"/>
        <v>POR EVALUAR</v>
      </c>
      <c r="Z615" s="10"/>
      <c r="AA615" s="5" t="str">
        <f t="shared" si="35"/>
        <v>POR COTIZAR</v>
      </c>
      <c r="AB615" s="5"/>
      <c r="AC615" s="13"/>
      <c r="AD615" s="10"/>
      <c r="AE615" s="12" t="str">
        <f t="shared" si="43"/>
        <v/>
      </c>
      <c r="AF615" s="12"/>
      <c r="AG615" s="5">
        <v>4400597986</v>
      </c>
      <c r="AH615" s="17"/>
      <c r="AI615" s="10"/>
      <c r="AJ615" s="10"/>
      <c r="AK615" s="10" t="str">
        <f t="shared" si="46"/>
        <v/>
      </c>
      <c r="AL615" s="15" t="str">
        <f t="shared" si="47"/>
        <v/>
      </c>
      <c r="AM615" s="5"/>
      <c r="AN615" s="5"/>
      <c r="AO615" s="5"/>
      <c r="AP615" s="10"/>
      <c r="AQ615" s="5">
        <f t="shared" ca="1" si="42"/>
        <v>428</v>
      </c>
      <c r="AR615" s="5" t="s">
        <v>129</v>
      </c>
      <c r="AS615" s="5">
        <f t="shared" ca="1" si="41"/>
        <v>428</v>
      </c>
      <c r="AT615" s="5"/>
      <c r="AU615" s="5"/>
      <c r="AV615" s="5"/>
      <c r="AW615" s="5"/>
      <c r="AX615" s="5"/>
      <c r="AY615" s="5"/>
      <c r="AZ615" s="5"/>
      <c r="BA615" s="5"/>
      <c r="BB615" s="5" t="s">
        <v>4435</v>
      </c>
      <c r="BC615" s="138"/>
    </row>
    <row r="616" spans="1:55" ht="15.75" customHeight="1" x14ac:dyDescent="0.3">
      <c r="A616" s="137">
        <v>306024</v>
      </c>
      <c r="B616" s="5" t="s">
        <v>60</v>
      </c>
      <c r="C616" s="5" t="s">
        <v>3387</v>
      </c>
      <c r="D616" s="5" t="s">
        <v>127</v>
      </c>
      <c r="E616" s="5" t="s">
        <v>135</v>
      </c>
      <c r="F616" s="5" t="s">
        <v>45</v>
      </c>
      <c r="G616" s="5"/>
      <c r="H616" s="5" t="s">
        <v>136</v>
      </c>
      <c r="I616" s="120" t="s">
        <v>4436</v>
      </c>
      <c r="J616" s="5" t="s">
        <v>4437</v>
      </c>
      <c r="K616" s="5"/>
      <c r="L616" s="5"/>
      <c r="M616" s="5">
        <v>200823991</v>
      </c>
      <c r="N616" s="10" t="s">
        <v>127</v>
      </c>
      <c r="O616" s="5" t="s">
        <v>4438</v>
      </c>
      <c r="P616" s="10">
        <v>45625</v>
      </c>
      <c r="Q616" s="10" t="s">
        <v>137</v>
      </c>
      <c r="R616" s="10"/>
      <c r="S616" s="10"/>
      <c r="T616" s="11"/>
      <c r="U616" s="12"/>
      <c r="V616" s="5" t="s">
        <v>4439</v>
      </c>
      <c r="W616" s="5"/>
      <c r="X616" s="10">
        <v>45616</v>
      </c>
      <c r="Y616" s="5">
        <f t="shared" si="40"/>
        <v>10</v>
      </c>
      <c r="Z616" s="10">
        <v>45625</v>
      </c>
      <c r="AA616" s="5">
        <f t="shared" si="35"/>
        <v>1</v>
      </c>
      <c r="AB616" s="5" t="s">
        <v>4440</v>
      </c>
      <c r="AC616" s="13">
        <v>2428.3200000000002</v>
      </c>
      <c r="AD616" s="10">
        <v>45629</v>
      </c>
      <c r="AE616" s="12">
        <f t="shared" si="43"/>
        <v>5</v>
      </c>
      <c r="AF616" s="12"/>
      <c r="AG616" s="14">
        <v>4400598674</v>
      </c>
      <c r="AH616" s="17" t="s">
        <v>833</v>
      </c>
      <c r="AI616" s="10">
        <v>45667</v>
      </c>
      <c r="AJ616" s="10">
        <v>45666</v>
      </c>
      <c r="AK616" s="10" t="str">
        <f t="shared" si="46"/>
        <v>EN TIEMPO</v>
      </c>
      <c r="AL616" s="15">
        <f t="shared" si="47"/>
        <v>38</v>
      </c>
      <c r="AM616" s="5" t="s">
        <v>4441</v>
      </c>
      <c r="AN616" s="5" t="s">
        <v>4442</v>
      </c>
      <c r="AO616" s="5" t="s">
        <v>4443</v>
      </c>
      <c r="AP616" s="10">
        <v>45734</v>
      </c>
      <c r="AQ616" s="5">
        <f t="shared" ca="1" si="42"/>
        <v>51</v>
      </c>
      <c r="AR616" s="23" t="s">
        <v>143</v>
      </c>
      <c r="AS616" s="23">
        <f t="shared" ca="1" si="41"/>
        <v>430</v>
      </c>
      <c r="AT616" s="5" t="s">
        <v>20</v>
      </c>
      <c r="AU616" s="5" t="s">
        <v>2498</v>
      </c>
      <c r="AV616" s="5" t="s">
        <v>2153</v>
      </c>
      <c r="AW616" s="5" t="s">
        <v>1648</v>
      </c>
      <c r="AX616" s="5" t="s">
        <v>1648</v>
      </c>
      <c r="AY616" s="5"/>
      <c r="AZ616" s="5"/>
      <c r="BA616" s="5"/>
      <c r="BB616" s="5" t="s">
        <v>4444</v>
      </c>
      <c r="BC616" s="138"/>
    </row>
    <row r="617" spans="1:55" ht="15.75" customHeight="1" x14ac:dyDescent="0.3">
      <c r="A617" s="137">
        <v>306124</v>
      </c>
      <c r="B617" s="5" t="s">
        <v>60</v>
      </c>
      <c r="C617" s="5" t="s">
        <v>9</v>
      </c>
      <c r="D617" s="5" t="s">
        <v>123</v>
      </c>
      <c r="E617" s="5" t="s">
        <v>189</v>
      </c>
      <c r="F617" s="5" t="s">
        <v>1</v>
      </c>
      <c r="G617" s="5"/>
      <c r="H617" s="5" t="s">
        <v>4445</v>
      </c>
      <c r="I617" s="120" t="s">
        <v>2286</v>
      </c>
      <c r="J617" s="5" t="s">
        <v>4446</v>
      </c>
      <c r="K617" s="5"/>
      <c r="L617" s="5">
        <v>22000</v>
      </c>
      <c r="M617" s="5">
        <v>101177539</v>
      </c>
      <c r="N617" s="10" t="s">
        <v>127</v>
      </c>
      <c r="O617" s="5" t="s">
        <v>4447</v>
      </c>
      <c r="P617" s="10">
        <v>45625</v>
      </c>
      <c r="Q617" s="10" t="s">
        <v>137</v>
      </c>
      <c r="R617" s="10"/>
      <c r="S617" s="10"/>
      <c r="T617" s="11"/>
      <c r="U617" s="12"/>
      <c r="V617" s="5" t="s">
        <v>4448</v>
      </c>
      <c r="W617" s="5"/>
      <c r="X617" s="10">
        <v>45621</v>
      </c>
      <c r="Y617" s="5">
        <f t="shared" si="40"/>
        <v>5</v>
      </c>
      <c r="Z617" s="10">
        <v>45625</v>
      </c>
      <c r="AA617" s="5">
        <f t="shared" si="35"/>
        <v>1</v>
      </c>
      <c r="AB617" s="5" t="s">
        <v>4449</v>
      </c>
      <c r="AC617" s="13">
        <v>39750</v>
      </c>
      <c r="AD617" s="10">
        <v>45629</v>
      </c>
      <c r="AE617" s="12">
        <f t="shared" si="43"/>
        <v>5</v>
      </c>
      <c r="AF617" s="12"/>
      <c r="AG617" s="14">
        <v>4400599059</v>
      </c>
      <c r="AH617" s="17" t="s">
        <v>833</v>
      </c>
      <c r="AI617" s="10">
        <v>45693</v>
      </c>
      <c r="AJ617" s="10">
        <v>45693</v>
      </c>
      <c r="AK617" s="10" t="str">
        <f t="shared" si="46"/>
        <v>EN TIEMPO</v>
      </c>
      <c r="AL617" s="15">
        <f t="shared" si="47"/>
        <v>65</v>
      </c>
      <c r="AM617" s="5" t="s">
        <v>4450</v>
      </c>
      <c r="AN617" s="5" t="s">
        <v>4451</v>
      </c>
      <c r="AO617" s="5" t="s">
        <v>4452</v>
      </c>
      <c r="AP617" s="10">
        <v>45695</v>
      </c>
      <c r="AQ617" s="5">
        <f t="shared" ca="1" si="42"/>
        <v>73</v>
      </c>
      <c r="AR617" s="23" t="s">
        <v>143</v>
      </c>
      <c r="AS617" s="23">
        <f t="shared" ca="1" si="41"/>
        <v>425</v>
      </c>
      <c r="AT617" s="5" t="s">
        <v>19</v>
      </c>
      <c r="AU617" s="5" t="s">
        <v>1648</v>
      </c>
      <c r="AV617" s="5" t="s">
        <v>1648</v>
      </c>
      <c r="AW617" s="5" t="s">
        <v>1648</v>
      </c>
      <c r="AX617" s="5" t="s">
        <v>1648</v>
      </c>
      <c r="AY617" s="5"/>
      <c r="AZ617" s="5"/>
      <c r="BA617" s="5"/>
      <c r="BB617" s="5" t="s">
        <v>3838</v>
      </c>
      <c r="BC617" s="138"/>
    </row>
    <row r="618" spans="1:55" ht="15.75" customHeight="1" x14ac:dyDescent="0.3">
      <c r="A618" s="137">
        <v>306224</v>
      </c>
      <c r="B618" s="5" t="s">
        <v>60</v>
      </c>
      <c r="C618" s="5" t="s">
        <v>7</v>
      </c>
      <c r="D618" s="5" t="s">
        <v>123</v>
      </c>
      <c r="E618" s="5" t="s">
        <v>189</v>
      </c>
      <c r="F618" s="5" t="s">
        <v>1</v>
      </c>
      <c r="G618" s="5"/>
      <c r="H618" s="5" t="s">
        <v>4445</v>
      </c>
      <c r="I618" s="120" t="s">
        <v>2296</v>
      </c>
      <c r="J618" s="5" t="s">
        <v>4446</v>
      </c>
      <c r="K618" s="5"/>
      <c r="L618" s="5">
        <v>22000</v>
      </c>
      <c r="M618" s="5">
        <v>101177540</v>
      </c>
      <c r="N618" s="10" t="s">
        <v>127</v>
      </c>
      <c r="O618" s="5" t="s">
        <v>4447</v>
      </c>
      <c r="P618" s="10">
        <v>45625</v>
      </c>
      <c r="Q618" s="10" t="s">
        <v>137</v>
      </c>
      <c r="R618" s="10"/>
      <c r="S618" s="10"/>
      <c r="T618" s="11"/>
      <c r="U618" s="12"/>
      <c r="V618" s="5" t="s">
        <v>4453</v>
      </c>
      <c r="W618" s="5"/>
      <c r="X618" s="10">
        <v>45621</v>
      </c>
      <c r="Y618" s="5">
        <f t="shared" si="40"/>
        <v>5</v>
      </c>
      <c r="Z618" s="10">
        <v>45625</v>
      </c>
      <c r="AA618" s="5">
        <f t="shared" si="35"/>
        <v>1</v>
      </c>
      <c r="AB618" s="5" t="s">
        <v>4454</v>
      </c>
      <c r="AC618" s="13">
        <v>11404.18</v>
      </c>
      <c r="AD618" s="10">
        <v>45630</v>
      </c>
      <c r="AE618" s="12">
        <f t="shared" si="43"/>
        <v>6</v>
      </c>
      <c r="AF618" s="12"/>
      <c r="AG618" s="14">
        <v>4400599060</v>
      </c>
      <c r="AH618" s="17" t="s">
        <v>833</v>
      </c>
      <c r="AI618" s="10">
        <v>45693</v>
      </c>
      <c r="AJ618" s="10">
        <v>45693</v>
      </c>
      <c r="AK618" s="10" t="str">
        <f t="shared" si="46"/>
        <v>EN TIEMPO</v>
      </c>
      <c r="AL618" s="15">
        <f t="shared" si="47"/>
        <v>64</v>
      </c>
      <c r="AM618" s="5" t="s">
        <v>4455</v>
      </c>
      <c r="AN618" s="5" t="s">
        <v>4456</v>
      </c>
      <c r="AO618" s="5" t="s">
        <v>4457</v>
      </c>
      <c r="AP618" s="10">
        <v>45702</v>
      </c>
      <c r="AQ618" s="5">
        <f t="shared" ca="1" si="42"/>
        <v>73</v>
      </c>
      <c r="AR618" s="23" t="s">
        <v>143</v>
      </c>
      <c r="AS618" s="23">
        <f t="shared" ca="1" si="41"/>
        <v>425</v>
      </c>
      <c r="AT618" s="5" t="s">
        <v>19</v>
      </c>
      <c r="AU618" s="5" t="s">
        <v>2476</v>
      </c>
      <c r="AV618" s="5" t="s">
        <v>1860</v>
      </c>
      <c r="AW618" s="5" t="s">
        <v>1648</v>
      </c>
      <c r="AX618" s="5" t="s">
        <v>1648</v>
      </c>
      <c r="AY618" s="5"/>
      <c r="AZ618" s="5"/>
      <c r="BA618" s="5"/>
      <c r="BB618" s="5" t="s">
        <v>3838</v>
      </c>
      <c r="BC618" s="138"/>
    </row>
    <row r="619" spans="1:55" ht="15.75" customHeight="1" x14ac:dyDescent="0.3">
      <c r="A619" s="137">
        <v>306324</v>
      </c>
      <c r="B619" s="5" t="s">
        <v>60</v>
      </c>
      <c r="C619" s="5" t="s">
        <v>9</v>
      </c>
      <c r="D619" s="5" t="s">
        <v>123</v>
      </c>
      <c r="E619" s="5" t="s">
        <v>189</v>
      </c>
      <c r="F619" s="5" t="s">
        <v>1</v>
      </c>
      <c r="G619" s="5"/>
      <c r="H619" s="5" t="s">
        <v>1398</v>
      </c>
      <c r="I619" s="120" t="s">
        <v>2286</v>
      </c>
      <c r="J619" s="5" t="s">
        <v>4458</v>
      </c>
      <c r="K619" s="5"/>
      <c r="L619" s="5">
        <v>22000</v>
      </c>
      <c r="M619" s="5">
        <v>101175683</v>
      </c>
      <c r="N619" s="10" t="s">
        <v>127</v>
      </c>
      <c r="O619" s="5" t="s">
        <v>4447</v>
      </c>
      <c r="P619" s="10">
        <v>45625</v>
      </c>
      <c r="Q619" s="10" t="s">
        <v>137</v>
      </c>
      <c r="R619" s="10"/>
      <c r="S619" s="10"/>
      <c r="T619" s="11"/>
      <c r="U619" s="12"/>
      <c r="V619" s="5" t="s">
        <v>4459</v>
      </c>
      <c r="W619" s="5"/>
      <c r="X619" s="10">
        <v>45621</v>
      </c>
      <c r="Y619" s="5">
        <f t="shared" si="40"/>
        <v>5</v>
      </c>
      <c r="Z619" s="10">
        <v>45625</v>
      </c>
      <c r="AA619" s="5">
        <f t="shared" si="35"/>
        <v>1</v>
      </c>
      <c r="AB619" s="5" t="s">
        <v>4460</v>
      </c>
      <c r="AC619" s="13">
        <v>39750</v>
      </c>
      <c r="AD619" s="10">
        <v>45629</v>
      </c>
      <c r="AE619" s="12">
        <f t="shared" si="43"/>
        <v>5</v>
      </c>
      <c r="AF619" s="12"/>
      <c r="AG619" s="14">
        <v>4400599220</v>
      </c>
      <c r="AH619" s="17" t="s">
        <v>833</v>
      </c>
      <c r="AI619" s="10">
        <v>45709</v>
      </c>
      <c r="AJ619" s="10">
        <v>45714</v>
      </c>
      <c r="AK619" s="10" t="str">
        <f t="shared" si="46"/>
        <v>DEMORA</v>
      </c>
      <c r="AL619" s="15">
        <f t="shared" si="47"/>
        <v>86</v>
      </c>
      <c r="AM619" s="5" t="s">
        <v>4461</v>
      </c>
      <c r="AN619" s="5" t="s">
        <v>4462</v>
      </c>
      <c r="AO619" s="5" t="s">
        <v>4463</v>
      </c>
      <c r="AP619" s="10">
        <v>45716</v>
      </c>
      <c r="AQ619" s="5">
        <f t="shared" ca="1" si="42"/>
        <v>94</v>
      </c>
      <c r="AR619" s="23" t="s">
        <v>143</v>
      </c>
      <c r="AS619" s="23">
        <f t="shared" ca="1" si="41"/>
        <v>425</v>
      </c>
      <c r="AT619" s="5" t="s">
        <v>19</v>
      </c>
      <c r="AU619" s="5" t="s">
        <v>1648</v>
      </c>
      <c r="AV619" s="5" t="s">
        <v>1648</v>
      </c>
      <c r="AW619" s="5" t="s">
        <v>1648</v>
      </c>
      <c r="AX619" s="5" t="s">
        <v>1648</v>
      </c>
      <c r="AY619" s="5"/>
      <c r="AZ619" s="5"/>
      <c r="BA619" s="5"/>
      <c r="BB619" s="5" t="s">
        <v>3838</v>
      </c>
      <c r="BC619" s="138"/>
    </row>
    <row r="620" spans="1:55" ht="15.75" customHeight="1" x14ac:dyDescent="0.3">
      <c r="A620" s="137">
        <v>306424</v>
      </c>
      <c r="B620" s="5" t="s">
        <v>60</v>
      </c>
      <c r="C620" s="5" t="s">
        <v>7</v>
      </c>
      <c r="D620" s="5" t="s">
        <v>123</v>
      </c>
      <c r="E620" s="5" t="s">
        <v>189</v>
      </c>
      <c r="F620" s="5" t="s">
        <v>1</v>
      </c>
      <c r="G620" s="5"/>
      <c r="H620" s="5" t="s">
        <v>1398</v>
      </c>
      <c r="I620" s="120" t="s">
        <v>2296</v>
      </c>
      <c r="J620" s="5" t="s">
        <v>4458</v>
      </c>
      <c r="K620" s="5"/>
      <c r="L620" s="5">
        <v>22000</v>
      </c>
      <c r="M620" s="5">
        <v>101175684</v>
      </c>
      <c r="N620" s="10" t="s">
        <v>127</v>
      </c>
      <c r="O620" s="5" t="s">
        <v>4447</v>
      </c>
      <c r="P620" s="10">
        <v>45625</v>
      </c>
      <c r="Q620" s="10" t="s">
        <v>137</v>
      </c>
      <c r="R620" s="10"/>
      <c r="S620" s="10"/>
      <c r="T620" s="11"/>
      <c r="U620" s="12"/>
      <c r="V620" s="5" t="s">
        <v>4464</v>
      </c>
      <c r="W620" s="5"/>
      <c r="X620" s="10">
        <v>45621</v>
      </c>
      <c r="Y620" s="5">
        <f t="shared" si="40"/>
        <v>5</v>
      </c>
      <c r="Z620" s="10">
        <v>45625</v>
      </c>
      <c r="AA620" s="5">
        <f t="shared" si="35"/>
        <v>1</v>
      </c>
      <c r="AB620" s="5" t="s">
        <v>4465</v>
      </c>
      <c r="AC620" s="13">
        <v>11404.18</v>
      </c>
      <c r="AD620" s="10">
        <v>45630</v>
      </c>
      <c r="AE620" s="12">
        <f t="shared" si="43"/>
        <v>6</v>
      </c>
      <c r="AF620" s="12"/>
      <c r="AG620" s="14">
        <v>4400599219</v>
      </c>
      <c r="AH620" s="17" t="s">
        <v>833</v>
      </c>
      <c r="AI620" s="10">
        <v>45709</v>
      </c>
      <c r="AJ620" s="10">
        <v>45714</v>
      </c>
      <c r="AK620" s="10" t="str">
        <f t="shared" si="46"/>
        <v>DEMORA</v>
      </c>
      <c r="AL620" s="15">
        <f t="shared" si="47"/>
        <v>85</v>
      </c>
      <c r="AM620" s="5" t="s">
        <v>4466</v>
      </c>
      <c r="AN620" s="5" t="s">
        <v>4467</v>
      </c>
      <c r="AO620" s="5" t="s">
        <v>4468</v>
      </c>
      <c r="AP620" s="10">
        <v>45716</v>
      </c>
      <c r="AQ620" s="5">
        <f t="shared" ca="1" si="42"/>
        <v>94</v>
      </c>
      <c r="AR620" s="23" t="s">
        <v>143</v>
      </c>
      <c r="AS620" s="23">
        <f t="shared" ca="1" si="41"/>
        <v>425</v>
      </c>
      <c r="AT620" s="5" t="s">
        <v>19</v>
      </c>
      <c r="AU620" s="5" t="s">
        <v>2476</v>
      </c>
      <c r="AV620" s="5" t="s">
        <v>1860</v>
      </c>
      <c r="AW620" s="5" t="s">
        <v>1648</v>
      </c>
      <c r="AX620" s="5" t="s">
        <v>1648</v>
      </c>
      <c r="AY620" s="5"/>
      <c r="AZ620" s="5"/>
      <c r="BA620" s="5"/>
      <c r="BB620" s="5" t="s">
        <v>4469</v>
      </c>
      <c r="BC620" s="138"/>
    </row>
    <row r="621" spans="1:55" ht="15.75" customHeight="1" x14ac:dyDescent="0.3">
      <c r="A621" s="137">
        <v>306524</v>
      </c>
      <c r="B621" s="5" t="s">
        <v>4470</v>
      </c>
      <c r="C621" s="5" t="s">
        <v>4471</v>
      </c>
      <c r="D621" s="5" t="s">
        <v>127</v>
      </c>
      <c r="E621" s="5" t="s">
        <v>51</v>
      </c>
      <c r="F621" s="5" t="s">
        <v>51</v>
      </c>
      <c r="G621" s="5"/>
      <c r="H621" s="5" t="s">
        <v>4472</v>
      </c>
      <c r="I621" s="120" t="s">
        <v>4473</v>
      </c>
      <c r="J621" s="5"/>
      <c r="K621" s="5"/>
      <c r="L621" s="5"/>
      <c r="M621" s="5"/>
      <c r="N621" s="10" t="s">
        <v>127</v>
      </c>
      <c r="O621" s="5" t="s">
        <v>4474</v>
      </c>
      <c r="P621" s="10">
        <v>45622</v>
      </c>
      <c r="Q621" s="10" t="s">
        <v>137</v>
      </c>
      <c r="R621" s="10"/>
      <c r="S621" s="10"/>
      <c r="T621" s="11"/>
      <c r="U621" s="12"/>
      <c r="V621" s="5" t="s">
        <v>4475</v>
      </c>
      <c r="W621" s="5"/>
      <c r="X621" s="10">
        <v>45616</v>
      </c>
      <c r="Y621" s="5">
        <f t="shared" si="40"/>
        <v>7</v>
      </c>
      <c r="Z621" s="10">
        <v>45622</v>
      </c>
      <c r="AA621" s="5">
        <f t="shared" si="35"/>
        <v>1</v>
      </c>
      <c r="AB621" s="5" t="s">
        <v>4476</v>
      </c>
      <c r="AC621" s="13">
        <v>882.44</v>
      </c>
      <c r="AD621" s="10">
        <v>45632</v>
      </c>
      <c r="AE621" s="12">
        <f t="shared" si="43"/>
        <v>11</v>
      </c>
      <c r="AF621" s="12"/>
      <c r="AG621" s="5" t="s">
        <v>4477</v>
      </c>
      <c r="AH621" s="17" t="s">
        <v>833</v>
      </c>
      <c r="AI621" s="10">
        <v>45638</v>
      </c>
      <c r="AJ621" s="10">
        <v>45638</v>
      </c>
      <c r="AK621" s="10" t="str">
        <f t="shared" si="46"/>
        <v>EN TIEMPO</v>
      </c>
      <c r="AL621" s="15">
        <f t="shared" si="47"/>
        <v>7</v>
      </c>
      <c r="AM621" s="5" t="s">
        <v>4290</v>
      </c>
      <c r="AN621" s="5" t="s">
        <v>4478</v>
      </c>
      <c r="AO621" s="5" t="s">
        <v>4479</v>
      </c>
      <c r="AP621" s="10">
        <v>45639</v>
      </c>
      <c r="AQ621" s="5">
        <f t="shared" ca="1" si="42"/>
        <v>23</v>
      </c>
      <c r="AR621" s="5" t="s">
        <v>143</v>
      </c>
      <c r="AS621" s="5">
        <f t="shared" ca="1" si="41"/>
        <v>430</v>
      </c>
      <c r="AT621" s="5" t="s">
        <v>19</v>
      </c>
      <c r="AU621" s="5" t="s">
        <v>2476</v>
      </c>
      <c r="AV621" s="5" t="s">
        <v>1860</v>
      </c>
      <c r="AW621" s="5" t="s">
        <v>1648</v>
      </c>
      <c r="AX621" s="5" t="s">
        <v>1648</v>
      </c>
      <c r="AY621" s="5"/>
      <c r="AZ621" s="5"/>
      <c r="BA621" s="5"/>
      <c r="BB621" s="5"/>
      <c r="BC621" s="138"/>
    </row>
    <row r="622" spans="1:55" ht="15.75" customHeight="1" x14ac:dyDescent="0.3">
      <c r="A622" s="137">
        <v>306624</v>
      </c>
      <c r="B622" s="5" t="s">
        <v>4470</v>
      </c>
      <c r="C622" s="5" t="s">
        <v>4471</v>
      </c>
      <c r="D622" s="5" t="s">
        <v>127</v>
      </c>
      <c r="E622" s="5" t="s">
        <v>51</v>
      </c>
      <c r="F622" s="5" t="s">
        <v>51</v>
      </c>
      <c r="G622" s="5"/>
      <c r="H622" s="5" t="s">
        <v>4472</v>
      </c>
      <c r="I622" s="120" t="s">
        <v>4473</v>
      </c>
      <c r="J622" s="5"/>
      <c r="K622" s="5"/>
      <c r="L622" s="5"/>
      <c r="M622" s="5"/>
      <c r="N622" s="10" t="s">
        <v>127</v>
      </c>
      <c r="O622" s="5" t="s">
        <v>4474</v>
      </c>
      <c r="P622" s="10">
        <v>45622</v>
      </c>
      <c r="Q622" s="10" t="s">
        <v>137</v>
      </c>
      <c r="R622" s="10"/>
      <c r="S622" s="10"/>
      <c r="T622" s="11"/>
      <c r="U622" s="12"/>
      <c r="V622" s="5" t="s">
        <v>4480</v>
      </c>
      <c r="W622" s="5"/>
      <c r="X622" s="10">
        <v>45616</v>
      </c>
      <c r="Y622" s="5">
        <f t="shared" si="40"/>
        <v>7</v>
      </c>
      <c r="Z622" s="10">
        <v>45622</v>
      </c>
      <c r="AA622" s="5">
        <f t="shared" si="35"/>
        <v>1</v>
      </c>
      <c r="AB622" s="5" t="s">
        <v>4481</v>
      </c>
      <c r="AC622" s="13">
        <v>882.44</v>
      </c>
      <c r="AD622" s="10">
        <v>45632</v>
      </c>
      <c r="AE622" s="12">
        <f t="shared" si="43"/>
        <v>11</v>
      </c>
      <c r="AF622" s="12"/>
      <c r="AG622" s="5" t="s">
        <v>4477</v>
      </c>
      <c r="AH622" s="17" t="s">
        <v>833</v>
      </c>
      <c r="AI622" s="10">
        <v>45638</v>
      </c>
      <c r="AJ622" s="10">
        <v>45638</v>
      </c>
      <c r="AK622" s="10" t="str">
        <f t="shared" si="46"/>
        <v>EN TIEMPO</v>
      </c>
      <c r="AL622" s="15">
        <f t="shared" si="47"/>
        <v>7</v>
      </c>
      <c r="AM622" s="5" t="s">
        <v>4482</v>
      </c>
      <c r="AN622" s="5" t="s">
        <v>4478</v>
      </c>
      <c r="AO622" s="5" t="s">
        <v>4479</v>
      </c>
      <c r="AP622" s="10">
        <v>45639</v>
      </c>
      <c r="AQ622" s="5">
        <f t="shared" ca="1" si="42"/>
        <v>23</v>
      </c>
      <c r="AR622" s="5" t="s">
        <v>143</v>
      </c>
      <c r="AS622" s="5">
        <f t="shared" ca="1" si="41"/>
        <v>430</v>
      </c>
      <c r="AT622" s="5" t="s">
        <v>19</v>
      </c>
      <c r="AU622" s="5" t="s">
        <v>2476</v>
      </c>
      <c r="AV622" s="5" t="s">
        <v>1860</v>
      </c>
      <c r="AW622" s="5" t="s">
        <v>1648</v>
      </c>
      <c r="AX622" s="5" t="s">
        <v>1648</v>
      </c>
      <c r="AY622" s="5"/>
      <c r="AZ622" s="5"/>
      <c r="BA622" s="5"/>
      <c r="BB622" s="5"/>
      <c r="BC622" s="138"/>
    </row>
    <row r="623" spans="1:55" ht="15.75" customHeight="1" x14ac:dyDescent="0.3">
      <c r="A623" s="137">
        <v>306724</v>
      </c>
      <c r="B623" s="5" t="s">
        <v>60</v>
      </c>
      <c r="C623" s="5" t="s">
        <v>4483</v>
      </c>
      <c r="D623" s="5" t="s">
        <v>123</v>
      </c>
      <c r="E623" s="5" t="s">
        <v>124</v>
      </c>
      <c r="F623" s="5" t="s">
        <v>41</v>
      </c>
      <c r="G623" s="5"/>
      <c r="H623" s="5" t="s">
        <v>1203</v>
      </c>
      <c r="I623" s="120" t="s">
        <v>4484</v>
      </c>
      <c r="J623" s="5"/>
      <c r="K623" s="5"/>
      <c r="L623" s="5"/>
      <c r="M623" s="5">
        <v>101075972</v>
      </c>
      <c r="N623" s="10" t="s">
        <v>127</v>
      </c>
      <c r="O623" s="5" t="s">
        <v>4485</v>
      </c>
      <c r="P623" s="10">
        <v>45622</v>
      </c>
      <c r="Q623" s="10" t="s">
        <v>137</v>
      </c>
      <c r="R623" s="10"/>
      <c r="S623" s="10"/>
      <c r="T623" s="11"/>
      <c r="U623" s="12"/>
      <c r="V623" s="5" t="s">
        <v>4486</v>
      </c>
      <c r="W623" s="5"/>
      <c r="X623" s="10">
        <v>45616</v>
      </c>
      <c r="Y623" s="5">
        <f t="shared" si="40"/>
        <v>7</v>
      </c>
      <c r="Z623" s="10">
        <v>45622</v>
      </c>
      <c r="AA623" s="5">
        <f t="shared" si="35"/>
        <v>1</v>
      </c>
      <c r="AB623" s="5" t="s">
        <v>4487</v>
      </c>
      <c r="AC623" s="13">
        <v>98750</v>
      </c>
      <c r="AD623" s="10">
        <v>45833</v>
      </c>
      <c r="AE623" s="12">
        <f t="shared" si="43"/>
        <v>212</v>
      </c>
      <c r="AF623" s="10">
        <v>45815</v>
      </c>
      <c r="AG623" s="14">
        <v>4400597015</v>
      </c>
      <c r="AH623" s="17">
        <v>1</v>
      </c>
      <c r="AI623" s="10">
        <v>45821</v>
      </c>
      <c r="AJ623" s="10">
        <v>45883</v>
      </c>
      <c r="AK623" s="10" t="str">
        <f t="shared" si="46"/>
        <v>DEMORA</v>
      </c>
      <c r="AL623" s="15">
        <f t="shared" si="47"/>
        <v>51</v>
      </c>
      <c r="AM623" s="5" t="s">
        <v>4488</v>
      </c>
      <c r="AN623" s="5" t="s">
        <v>4489</v>
      </c>
      <c r="AO623" s="5" t="s">
        <v>4490</v>
      </c>
      <c r="AP623" s="10">
        <v>45897</v>
      </c>
      <c r="AQ623" s="5">
        <f t="shared" ca="1" si="42"/>
        <v>268</v>
      </c>
      <c r="AR623" s="23" t="s">
        <v>143</v>
      </c>
      <c r="AS623" s="23">
        <f t="shared" ca="1" si="41"/>
        <v>200</v>
      </c>
      <c r="AT623" s="14" t="s">
        <v>20</v>
      </c>
      <c r="AU623" s="5"/>
      <c r="AV623" s="5"/>
      <c r="AW623" s="5"/>
      <c r="AX623" s="5"/>
      <c r="AY623" s="5"/>
      <c r="AZ623" s="5"/>
      <c r="BA623" s="5" t="s">
        <v>4491</v>
      </c>
      <c r="BB623" s="5" t="s">
        <v>2000</v>
      </c>
      <c r="BC623" s="138">
        <v>1</v>
      </c>
    </row>
    <row r="624" spans="1:55" ht="15" customHeight="1" x14ac:dyDescent="0.3">
      <c r="A624" s="137">
        <v>306824</v>
      </c>
      <c r="B624" s="5" t="s">
        <v>60</v>
      </c>
      <c r="C624" s="5" t="s">
        <v>4492</v>
      </c>
      <c r="D624" s="5" t="s">
        <v>127</v>
      </c>
      <c r="E624" s="5" t="s">
        <v>124</v>
      </c>
      <c r="F624" s="5" t="s">
        <v>1612</v>
      </c>
      <c r="G624" s="5" t="s">
        <v>210</v>
      </c>
      <c r="H624" s="5" t="s">
        <v>1203</v>
      </c>
      <c r="I624" s="120">
        <v>1334228</v>
      </c>
      <c r="J624" s="5"/>
      <c r="K624" s="5"/>
      <c r="L624" s="5"/>
      <c r="M624" s="5">
        <v>101075972</v>
      </c>
      <c r="N624" s="10" t="s">
        <v>127</v>
      </c>
      <c r="O624" s="5"/>
      <c r="P624" s="10">
        <v>45622</v>
      </c>
      <c r="Q624" s="10" t="s">
        <v>137</v>
      </c>
      <c r="R624" s="10"/>
      <c r="S624" s="10"/>
      <c r="T624" s="11"/>
      <c r="U624" s="12"/>
      <c r="V624" s="5" t="s">
        <v>4493</v>
      </c>
      <c r="W624" s="5"/>
      <c r="X624" s="10">
        <v>45719</v>
      </c>
      <c r="Y624" s="5">
        <f t="shared" si="40"/>
        <v>-96</v>
      </c>
      <c r="Z624" s="10">
        <v>45622</v>
      </c>
      <c r="AA624" s="5">
        <f t="shared" si="35"/>
        <v>1</v>
      </c>
      <c r="AB624" s="5" t="s">
        <v>4494</v>
      </c>
      <c r="AC624" s="13">
        <v>14070</v>
      </c>
      <c r="AD624" s="10">
        <v>45625</v>
      </c>
      <c r="AE624" s="12">
        <f t="shared" si="43"/>
        <v>4</v>
      </c>
      <c r="AF624" s="10"/>
      <c r="AG624" s="14">
        <v>4400597016</v>
      </c>
      <c r="AH624" s="17">
        <v>1</v>
      </c>
      <c r="AI624" s="10">
        <v>45758</v>
      </c>
      <c r="AJ624" s="10">
        <v>45883</v>
      </c>
      <c r="AK624" s="10" t="str">
        <f t="shared" si="46"/>
        <v>DEMORA</v>
      </c>
      <c r="AL624" s="15">
        <f t="shared" si="47"/>
        <v>259</v>
      </c>
      <c r="AM624" s="5" t="s">
        <v>4495</v>
      </c>
      <c r="AN624" s="10" t="s">
        <v>4496</v>
      </c>
      <c r="AO624" s="5" t="s">
        <v>4497</v>
      </c>
      <c r="AP624" s="10">
        <v>45897</v>
      </c>
      <c r="AQ624" s="5">
        <f t="shared" ca="1" si="42"/>
        <v>165</v>
      </c>
      <c r="AR624" s="23" t="s">
        <v>143</v>
      </c>
      <c r="AS624" s="23">
        <f t="shared" ca="1" si="41"/>
        <v>327</v>
      </c>
      <c r="AT624" s="5" t="s">
        <v>19</v>
      </c>
      <c r="AU624" s="5"/>
      <c r="AV624" s="5"/>
      <c r="AW624" s="5"/>
      <c r="AX624" s="5"/>
      <c r="AY624" s="5"/>
      <c r="AZ624" s="5"/>
      <c r="BA624" s="5" t="s">
        <v>4498</v>
      </c>
      <c r="BB624" s="5" t="s">
        <v>2000</v>
      </c>
      <c r="BC624" s="138"/>
    </row>
    <row r="625" spans="1:55" ht="15" customHeight="1" x14ac:dyDescent="0.3">
      <c r="A625" s="137">
        <v>306924</v>
      </c>
      <c r="B625" s="5" t="s">
        <v>60</v>
      </c>
      <c r="C625" s="5" t="s">
        <v>4492</v>
      </c>
      <c r="D625" s="5" t="s">
        <v>127</v>
      </c>
      <c r="E625" s="5" t="s">
        <v>124</v>
      </c>
      <c r="F625" s="5" t="s">
        <v>1612</v>
      </c>
      <c r="G625" s="5" t="s">
        <v>246</v>
      </c>
      <c r="H625" s="5" t="s">
        <v>1203</v>
      </c>
      <c r="I625" s="120">
        <v>1334229</v>
      </c>
      <c r="J625" s="5"/>
      <c r="K625" s="5"/>
      <c r="L625" s="5"/>
      <c r="M625" s="5">
        <v>101075972</v>
      </c>
      <c r="N625" s="10" t="s">
        <v>127</v>
      </c>
      <c r="O625" s="5"/>
      <c r="P625" s="10">
        <v>45622</v>
      </c>
      <c r="Q625" s="10" t="s">
        <v>137</v>
      </c>
      <c r="R625" s="10"/>
      <c r="S625" s="10"/>
      <c r="T625" s="11"/>
      <c r="U625" s="12"/>
      <c r="V625" s="5" t="s">
        <v>4499</v>
      </c>
      <c r="W625" s="5"/>
      <c r="X625" s="10">
        <v>45719</v>
      </c>
      <c r="Y625" s="5">
        <f t="shared" si="40"/>
        <v>-96</v>
      </c>
      <c r="Z625" s="10">
        <v>45622</v>
      </c>
      <c r="AA625" s="5">
        <f t="shared" si="35"/>
        <v>1</v>
      </c>
      <c r="AB625" s="5" t="s">
        <v>4500</v>
      </c>
      <c r="AC625" s="13">
        <v>14070</v>
      </c>
      <c r="AD625" s="10">
        <v>45625</v>
      </c>
      <c r="AE625" s="12">
        <f t="shared" si="43"/>
        <v>4</v>
      </c>
      <c r="AF625" s="10"/>
      <c r="AG625" s="14">
        <v>4400597017</v>
      </c>
      <c r="AH625" s="17">
        <v>1</v>
      </c>
      <c r="AI625" s="10">
        <v>45758</v>
      </c>
      <c r="AJ625" s="10">
        <v>45883</v>
      </c>
      <c r="AK625" s="10" t="str">
        <f t="shared" si="46"/>
        <v>DEMORA</v>
      </c>
      <c r="AL625" s="15">
        <f t="shared" si="47"/>
        <v>259</v>
      </c>
      <c r="AM625" s="5" t="s">
        <v>4501</v>
      </c>
      <c r="AN625" s="5" t="s">
        <v>4502</v>
      </c>
      <c r="AO625" s="5" t="s">
        <v>4503</v>
      </c>
      <c r="AP625" s="10">
        <v>45897</v>
      </c>
      <c r="AQ625" s="5">
        <f t="shared" ca="1" si="42"/>
        <v>165</v>
      </c>
      <c r="AR625" s="23" t="s">
        <v>143</v>
      </c>
      <c r="AS625" s="23">
        <f t="shared" ca="1" si="41"/>
        <v>327</v>
      </c>
      <c r="AT625" s="5" t="s">
        <v>19</v>
      </c>
      <c r="AU625" s="5"/>
      <c r="AV625" s="5"/>
      <c r="AW625" s="5"/>
      <c r="AX625" s="5"/>
      <c r="AY625" s="5"/>
      <c r="AZ625" s="5"/>
      <c r="BA625" s="5" t="s">
        <v>4498</v>
      </c>
      <c r="BB625" s="5" t="s">
        <v>2000</v>
      </c>
      <c r="BC625" s="138"/>
    </row>
    <row r="626" spans="1:55" ht="15.75" customHeight="1" x14ac:dyDescent="0.3">
      <c r="A626" s="16">
        <v>307024</v>
      </c>
      <c r="B626" s="17" t="s">
        <v>60</v>
      </c>
      <c r="C626" s="17" t="s">
        <v>1991</v>
      </c>
      <c r="D626" s="17" t="s">
        <v>123</v>
      </c>
      <c r="E626" s="17" t="s">
        <v>124</v>
      </c>
      <c r="F626" s="17" t="s">
        <v>36</v>
      </c>
      <c r="G626" s="17"/>
      <c r="H626" s="17"/>
      <c r="I626" s="120" t="s">
        <v>4504</v>
      </c>
      <c r="J626" s="17" t="s">
        <v>4505</v>
      </c>
      <c r="K626" s="5"/>
      <c r="L626" s="120">
        <v>6000</v>
      </c>
      <c r="M626" s="17">
        <v>101214723</v>
      </c>
      <c r="N626" s="10" t="s">
        <v>127</v>
      </c>
      <c r="O626" s="5" t="s">
        <v>4506</v>
      </c>
      <c r="P626" s="10">
        <v>45624</v>
      </c>
      <c r="Q626" s="10" t="s">
        <v>137</v>
      </c>
      <c r="R626" s="10"/>
      <c r="S626" s="10"/>
      <c r="T626" s="11"/>
      <c r="U626" s="12"/>
      <c r="V626" s="5" t="s">
        <v>4507</v>
      </c>
      <c r="W626" s="5"/>
      <c r="X626" s="10">
        <v>45618</v>
      </c>
      <c r="Y626" s="5">
        <f t="shared" si="40"/>
        <v>7</v>
      </c>
      <c r="Z626" s="10">
        <v>45624</v>
      </c>
      <c r="AA626" s="5">
        <f t="shared" si="35"/>
        <v>1</v>
      </c>
      <c r="AB626" s="5" t="s">
        <v>4508</v>
      </c>
      <c r="AC626" s="13">
        <v>18730</v>
      </c>
      <c r="AD626" s="10">
        <v>45629</v>
      </c>
      <c r="AE626" s="12">
        <f t="shared" si="43"/>
        <v>6</v>
      </c>
      <c r="AF626" s="12"/>
      <c r="AG626" s="14">
        <v>4400599062</v>
      </c>
      <c r="AH626" s="17" t="s">
        <v>833</v>
      </c>
      <c r="AI626" s="10">
        <v>45701</v>
      </c>
      <c r="AJ626" s="10">
        <v>45701</v>
      </c>
      <c r="AK626" s="10" t="str">
        <f t="shared" si="46"/>
        <v>EN TIEMPO</v>
      </c>
      <c r="AL626" s="15">
        <f t="shared" si="47"/>
        <v>73</v>
      </c>
      <c r="AM626" s="5" t="s">
        <v>3834</v>
      </c>
      <c r="AN626" s="5" t="s">
        <v>4509</v>
      </c>
      <c r="AO626" s="5" t="s">
        <v>4510</v>
      </c>
      <c r="AP626" s="10">
        <v>45716</v>
      </c>
      <c r="AQ626" s="5">
        <f t="shared" ca="1" si="42"/>
        <v>84</v>
      </c>
      <c r="AR626" s="23" t="s">
        <v>143</v>
      </c>
      <c r="AS626" s="23">
        <f t="shared" ca="1" si="41"/>
        <v>428</v>
      </c>
      <c r="AT626" s="5" t="s">
        <v>19</v>
      </c>
      <c r="AU626" s="5" t="s">
        <v>1648</v>
      </c>
      <c r="AV626" s="5" t="s">
        <v>1648</v>
      </c>
      <c r="AW626" s="5" t="s">
        <v>1648</v>
      </c>
      <c r="AX626" s="5" t="s">
        <v>1648</v>
      </c>
      <c r="AY626" s="5"/>
      <c r="AZ626" s="5"/>
      <c r="BA626" s="5"/>
      <c r="BB626" s="5" t="s">
        <v>4511</v>
      </c>
      <c r="BC626" s="138"/>
    </row>
    <row r="627" spans="1:55" ht="15.75" customHeight="1" x14ac:dyDescent="0.3">
      <c r="A627" s="137">
        <v>307124</v>
      </c>
      <c r="B627" s="5" t="s">
        <v>60</v>
      </c>
      <c r="C627" s="5" t="s">
        <v>1991</v>
      </c>
      <c r="D627" s="5" t="s">
        <v>123</v>
      </c>
      <c r="E627" s="5" t="s">
        <v>124</v>
      </c>
      <c r="F627" s="5" t="s">
        <v>36</v>
      </c>
      <c r="G627" s="5"/>
      <c r="H627" s="5"/>
      <c r="I627" s="120" t="s">
        <v>3309</v>
      </c>
      <c r="J627" s="5" t="s">
        <v>4505</v>
      </c>
      <c r="K627" s="5"/>
      <c r="L627" s="120">
        <v>6000</v>
      </c>
      <c r="M627" s="5">
        <v>101214722</v>
      </c>
      <c r="N627" s="10" t="s">
        <v>127</v>
      </c>
      <c r="O627" s="5" t="s">
        <v>4506</v>
      </c>
      <c r="P627" s="10">
        <v>45624</v>
      </c>
      <c r="Q627" s="10" t="s">
        <v>137</v>
      </c>
      <c r="R627" s="10"/>
      <c r="S627" s="10"/>
      <c r="T627" s="11"/>
      <c r="U627" s="12"/>
      <c r="V627" s="5" t="s">
        <v>4512</v>
      </c>
      <c r="W627" s="5"/>
      <c r="X627" s="10">
        <v>45618</v>
      </c>
      <c r="Y627" s="5">
        <f t="shared" si="40"/>
        <v>7</v>
      </c>
      <c r="Z627" s="10">
        <v>45624</v>
      </c>
      <c r="AA627" s="5">
        <f t="shared" si="35"/>
        <v>1</v>
      </c>
      <c r="AB627" s="5" t="s">
        <v>4513</v>
      </c>
      <c r="AC627" s="13">
        <v>20781.59</v>
      </c>
      <c r="AD627" s="10">
        <v>45625</v>
      </c>
      <c r="AE627" s="12">
        <f t="shared" si="43"/>
        <v>2</v>
      </c>
      <c r="AF627" s="12"/>
      <c r="AG627" s="14">
        <v>4400599061</v>
      </c>
      <c r="AH627" s="17" t="s">
        <v>833</v>
      </c>
      <c r="AI627" s="10">
        <v>45701</v>
      </c>
      <c r="AJ627" s="10">
        <v>45701</v>
      </c>
      <c r="AK627" s="10" t="str">
        <f t="shared" si="46"/>
        <v>EN TIEMPO</v>
      </c>
      <c r="AL627" s="15">
        <f t="shared" si="47"/>
        <v>77</v>
      </c>
      <c r="AM627" s="5" t="s">
        <v>4514</v>
      </c>
      <c r="AN627" s="5" t="s">
        <v>4515</v>
      </c>
      <c r="AO627" s="5" t="s">
        <v>4516</v>
      </c>
      <c r="AP627" s="10">
        <v>45709</v>
      </c>
      <c r="AQ627" s="5">
        <f t="shared" ca="1" si="42"/>
        <v>84</v>
      </c>
      <c r="AR627" s="23" t="s">
        <v>143</v>
      </c>
      <c r="AS627" s="23">
        <f t="shared" ca="1" si="41"/>
        <v>428</v>
      </c>
      <c r="AT627" s="5" t="s">
        <v>19</v>
      </c>
      <c r="AU627" s="5" t="s">
        <v>1648</v>
      </c>
      <c r="AV627" s="5" t="s">
        <v>1648</v>
      </c>
      <c r="AW627" s="5" t="s">
        <v>1648</v>
      </c>
      <c r="AX627" s="5" t="s">
        <v>1648</v>
      </c>
      <c r="AY627" s="5"/>
      <c r="AZ627" s="5"/>
      <c r="BA627" s="5"/>
      <c r="BB627" s="5" t="s">
        <v>4511</v>
      </c>
      <c r="BC627" s="138"/>
    </row>
    <row r="628" spans="1:55" ht="15.75" customHeight="1" x14ac:dyDescent="0.3">
      <c r="A628" s="137">
        <v>307224</v>
      </c>
      <c r="B628" s="5" t="s">
        <v>59</v>
      </c>
      <c r="C628" s="5" t="s">
        <v>144</v>
      </c>
      <c r="D628" s="5" t="s">
        <v>123</v>
      </c>
      <c r="E628" s="5" t="s">
        <v>124</v>
      </c>
      <c r="F628" s="5" t="s">
        <v>40</v>
      </c>
      <c r="G628" s="5" t="s">
        <v>725</v>
      </c>
      <c r="H628" s="5" t="s">
        <v>4517</v>
      </c>
      <c r="I628" s="120">
        <v>2777219</v>
      </c>
      <c r="J628" s="5" t="s">
        <v>4518</v>
      </c>
      <c r="K628" s="5">
        <v>19606</v>
      </c>
      <c r="L628" s="5">
        <v>16000</v>
      </c>
      <c r="M628" s="5" t="s">
        <v>4519</v>
      </c>
      <c r="N628" s="10" t="s">
        <v>127</v>
      </c>
      <c r="O628" s="5" t="s">
        <v>4520</v>
      </c>
      <c r="P628" s="10">
        <v>45630</v>
      </c>
      <c r="Q628" s="10" t="s">
        <v>1944</v>
      </c>
      <c r="R628" s="10"/>
      <c r="S628" s="10"/>
      <c r="T628" s="11"/>
      <c r="U628" s="12"/>
      <c r="V628" s="5" t="s">
        <v>4521</v>
      </c>
      <c r="W628" s="5"/>
      <c r="X628" s="10">
        <v>45626</v>
      </c>
      <c r="Y628" s="5">
        <f t="shared" si="40"/>
        <v>5</v>
      </c>
      <c r="Z628" s="10">
        <v>45636</v>
      </c>
      <c r="AA628" s="5">
        <f t="shared" ref="AA628:AA882" si="48">IF(Z628="","POR COTIZAR",Z628-X628+1)</f>
        <v>11</v>
      </c>
      <c r="AB628" s="5" t="s">
        <v>4522</v>
      </c>
      <c r="AC628" s="13">
        <v>3627.83</v>
      </c>
      <c r="AD628" s="10">
        <v>45662</v>
      </c>
      <c r="AE628" s="12">
        <f t="shared" si="43"/>
        <v>27</v>
      </c>
      <c r="AF628" s="12"/>
      <c r="AG628" s="14">
        <v>4500544188</v>
      </c>
      <c r="AH628" s="17" t="s">
        <v>833</v>
      </c>
      <c r="AI628" s="10">
        <v>45663</v>
      </c>
      <c r="AJ628" s="10">
        <v>45665</v>
      </c>
      <c r="AK628" s="10" t="str">
        <f t="shared" si="46"/>
        <v>DEMORA</v>
      </c>
      <c r="AL628" s="15">
        <f t="shared" si="47"/>
        <v>4</v>
      </c>
      <c r="AM628" s="5" t="s">
        <v>4523</v>
      </c>
      <c r="AN628" s="5" t="s">
        <v>4524</v>
      </c>
      <c r="AO628" s="5" t="s">
        <v>4525</v>
      </c>
      <c r="AP628" s="10">
        <v>45667</v>
      </c>
      <c r="AQ628" s="5">
        <f t="shared" ca="1" si="42"/>
        <v>40</v>
      </c>
      <c r="AR628" s="23" t="s">
        <v>143</v>
      </c>
      <c r="AS628" s="23">
        <f t="shared" ca="1" si="41"/>
        <v>420</v>
      </c>
      <c r="AT628" s="5" t="s">
        <v>19</v>
      </c>
      <c r="AU628" s="5" t="s">
        <v>67</v>
      </c>
      <c r="AV628" s="5"/>
      <c r="AW628" s="5" t="s">
        <v>1648</v>
      </c>
      <c r="AX628" s="5" t="s">
        <v>1648</v>
      </c>
      <c r="AY628" s="5"/>
      <c r="AZ628" s="5"/>
      <c r="BA628" s="5"/>
      <c r="BB628" s="5"/>
      <c r="BC628" s="138"/>
    </row>
    <row r="629" spans="1:55" ht="15.75" customHeight="1" x14ac:dyDescent="0.3">
      <c r="A629" s="137">
        <v>307324</v>
      </c>
      <c r="B629" s="5" t="s">
        <v>59</v>
      </c>
      <c r="C629" s="5" t="s">
        <v>144</v>
      </c>
      <c r="D629" s="5" t="s">
        <v>123</v>
      </c>
      <c r="E629" s="5" t="s">
        <v>124</v>
      </c>
      <c r="F629" s="5" t="s">
        <v>40</v>
      </c>
      <c r="G629" s="5" t="s">
        <v>581</v>
      </c>
      <c r="H629" s="5" t="s">
        <v>4517</v>
      </c>
      <c r="I629" s="120">
        <v>2777219</v>
      </c>
      <c r="J629" s="5" t="s">
        <v>4526</v>
      </c>
      <c r="K629" s="5">
        <v>8540</v>
      </c>
      <c r="L629" s="5">
        <v>16000</v>
      </c>
      <c r="M629" s="5" t="s">
        <v>4527</v>
      </c>
      <c r="N629" s="10" t="s">
        <v>127</v>
      </c>
      <c r="O629" s="5" t="s">
        <v>4520</v>
      </c>
      <c r="P629" s="10">
        <v>45630</v>
      </c>
      <c r="Q629" s="10" t="s">
        <v>1944</v>
      </c>
      <c r="R629" s="10"/>
      <c r="S629" s="10"/>
      <c r="T629" s="11"/>
      <c r="U629" s="12"/>
      <c r="V629" s="5" t="s">
        <v>4528</v>
      </c>
      <c r="W629" s="5"/>
      <c r="X629" s="10">
        <v>45626</v>
      </c>
      <c r="Y629" s="5">
        <f t="shared" si="40"/>
        <v>5</v>
      </c>
      <c r="Z629" s="10">
        <v>45636</v>
      </c>
      <c r="AA629" s="5">
        <f t="shared" si="48"/>
        <v>11</v>
      </c>
      <c r="AB629" s="5" t="s">
        <v>4529</v>
      </c>
      <c r="AC629" s="13">
        <v>3627.83</v>
      </c>
      <c r="AD629" s="10">
        <v>45662</v>
      </c>
      <c r="AE629" s="12">
        <f t="shared" si="43"/>
        <v>27</v>
      </c>
      <c r="AF629" s="12"/>
      <c r="AG629" s="14">
        <v>4500544190</v>
      </c>
      <c r="AH629" s="17" t="s">
        <v>833</v>
      </c>
      <c r="AI629" s="10">
        <v>45663</v>
      </c>
      <c r="AJ629" s="10">
        <v>45665</v>
      </c>
      <c r="AK629" s="10" t="str">
        <f t="shared" si="46"/>
        <v>DEMORA</v>
      </c>
      <c r="AL629" s="15">
        <f t="shared" si="47"/>
        <v>4</v>
      </c>
      <c r="AM629" s="5" t="s">
        <v>4530</v>
      </c>
      <c r="AN629" s="5" t="s">
        <v>4531</v>
      </c>
      <c r="AO629" s="5" t="s">
        <v>4532</v>
      </c>
      <c r="AP629" s="10">
        <v>45667</v>
      </c>
      <c r="AQ629" s="5">
        <f t="shared" ca="1" si="42"/>
        <v>40</v>
      </c>
      <c r="AR629" s="23" t="s">
        <v>143</v>
      </c>
      <c r="AS629" s="23">
        <f t="shared" ca="1" si="41"/>
        <v>420</v>
      </c>
      <c r="AT629" s="5" t="s">
        <v>19</v>
      </c>
      <c r="AU629" s="5" t="s">
        <v>67</v>
      </c>
      <c r="AV629" s="5"/>
      <c r="AW629" s="5" t="s">
        <v>1648</v>
      </c>
      <c r="AX629" s="5" t="s">
        <v>1648</v>
      </c>
      <c r="AY629" s="5"/>
      <c r="AZ629" s="5"/>
      <c r="BA629" s="5"/>
      <c r="BB629" s="5"/>
      <c r="BC629" s="138"/>
    </row>
    <row r="630" spans="1:55" ht="15.75" customHeight="1" x14ac:dyDescent="0.3">
      <c r="A630" s="137">
        <v>307424</v>
      </c>
      <c r="B630" s="5" t="s">
        <v>59</v>
      </c>
      <c r="C630" s="5" t="s">
        <v>1274</v>
      </c>
      <c r="D630" s="5" t="s">
        <v>127</v>
      </c>
      <c r="E630" s="5" t="s">
        <v>189</v>
      </c>
      <c r="F630" s="5" t="s">
        <v>55</v>
      </c>
      <c r="G630" s="5" t="s">
        <v>246</v>
      </c>
      <c r="H630" s="5" t="s">
        <v>4533</v>
      </c>
      <c r="I630" s="120" t="s">
        <v>4534</v>
      </c>
      <c r="J630" s="5" t="s">
        <v>4535</v>
      </c>
      <c r="K630" s="5">
        <v>13165</v>
      </c>
      <c r="L630" s="5">
        <v>14000</v>
      </c>
      <c r="M630" s="5" t="s">
        <v>4536</v>
      </c>
      <c r="N630" s="10" t="s">
        <v>127</v>
      </c>
      <c r="O630" s="5" t="s">
        <v>4520</v>
      </c>
      <c r="P630" s="10">
        <v>45630</v>
      </c>
      <c r="Q630" s="10" t="s">
        <v>2502</v>
      </c>
      <c r="R630" s="10"/>
      <c r="S630" s="10"/>
      <c r="T630" s="11"/>
      <c r="U630" s="12"/>
      <c r="V630" s="5" t="s">
        <v>4537</v>
      </c>
      <c r="W630" s="5"/>
      <c r="X630" s="10">
        <v>45626</v>
      </c>
      <c r="Y630" s="5">
        <f t="shared" si="40"/>
        <v>5</v>
      </c>
      <c r="Z630" s="10">
        <v>45636</v>
      </c>
      <c r="AA630" s="5">
        <f t="shared" si="48"/>
        <v>11</v>
      </c>
      <c r="AB630" s="5" t="s">
        <v>4538</v>
      </c>
      <c r="AC630" s="13">
        <v>9052.48</v>
      </c>
      <c r="AD630" s="10">
        <v>45662</v>
      </c>
      <c r="AE630" s="12">
        <f t="shared" si="43"/>
        <v>27</v>
      </c>
      <c r="AF630" s="12"/>
      <c r="AG630" s="14">
        <v>4500545072</v>
      </c>
      <c r="AH630" s="17" t="s">
        <v>833</v>
      </c>
      <c r="AI630" s="10">
        <v>45687</v>
      </c>
      <c r="AJ630" s="10">
        <v>45693</v>
      </c>
      <c r="AK630" s="10" t="str">
        <f t="shared" si="46"/>
        <v>DEMORA</v>
      </c>
      <c r="AL630" s="15">
        <f t="shared" si="47"/>
        <v>32</v>
      </c>
      <c r="AM630" s="5" t="s">
        <v>4539</v>
      </c>
      <c r="AN630" s="5" t="s">
        <v>4540</v>
      </c>
      <c r="AO630" s="5" t="s">
        <v>4541</v>
      </c>
      <c r="AP630" s="10">
        <v>45702</v>
      </c>
      <c r="AQ630" s="5">
        <f t="shared" ca="1" si="42"/>
        <v>68</v>
      </c>
      <c r="AR630" s="23" t="s">
        <v>143</v>
      </c>
      <c r="AS630" s="23">
        <f t="shared" ca="1" si="41"/>
        <v>420</v>
      </c>
      <c r="AT630" s="5" t="s">
        <v>20</v>
      </c>
      <c r="AU630" s="5" t="s">
        <v>2565</v>
      </c>
      <c r="AV630" s="5" t="s">
        <v>3714</v>
      </c>
      <c r="AW630" s="5" t="s">
        <v>1648</v>
      </c>
      <c r="AX630" s="5" t="s">
        <v>1648</v>
      </c>
      <c r="AY630" s="5"/>
      <c r="AZ630" s="5"/>
      <c r="BA630" s="5"/>
      <c r="BB630" s="5" t="s">
        <v>4542</v>
      </c>
      <c r="BC630" s="138"/>
    </row>
    <row r="631" spans="1:55" ht="15.75" customHeight="1" x14ac:dyDescent="0.3">
      <c r="A631" s="137">
        <v>307524</v>
      </c>
      <c r="B631" s="5" t="s">
        <v>4470</v>
      </c>
      <c r="C631" s="5" t="s">
        <v>4471</v>
      </c>
      <c r="D631" s="5" t="s">
        <v>127</v>
      </c>
      <c r="E631" s="5" t="s">
        <v>51</v>
      </c>
      <c r="F631" s="5" t="s">
        <v>51</v>
      </c>
      <c r="G631" s="5"/>
      <c r="H631" s="5" t="s">
        <v>4472</v>
      </c>
      <c r="I631" s="120" t="s">
        <v>4473</v>
      </c>
      <c r="J631" s="5"/>
      <c r="K631" s="5"/>
      <c r="L631" s="5"/>
      <c r="M631" s="5"/>
      <c r="N631" s="10" t="s">
        <v>127</v>
      </c>
      <c r="O631" s="5" t="s">
        <v>4543</v>
      </c>
      <c r="P631" s="10">
        <v>45638</v>
      </c>
      <c r="Q631" s="10" t="s">
        <v>2502</v>
      </c>
      <c r="R631" s="10"/>
      <c r="S631" s="10"/>
      <c r="T631" s="11"/>
      <c r="U631" s="12"/>
      <c r="V631" s="5" t="s">
        <v>4544</v>
      </c>
      <c r="W631" s="5"/>
      <c r="X631" s="10">
        <v>45632</v>
      </c>
      <c r="Y631" s="5">
        <f t="shared" si="40"/>
        <v>7</v>
      </c>
      <c r="Z631" s="10">
        <v>45639</v>
      </c>
      <c r="AA631" s="5">
        <f t="shared" si="48"/>
        <v>8</v>
      </c>
      <c r="AB631" s="5" t="s">
        <v>4545</v>
      </c>
      <c r="AC631" s="13">
        <v>1132.44</v>
      </c>
      <c r="AD631" s="10">
        <v>45671</v>
      </c>
      <c r="AE631" s="12">
        <f t="shared" si="43"/>
        <v>33</v>
      </c>
      <c r="AF631" s="12"/>
      <c r="AG631" s="5" t="s">
        <v>4546</v>
      </c>
      <c r="AH631" s="17" t="s">
        <v>833</v>
      </c>
      <c r="AI631" s="10">
        <v>45674</v>
      </c>
      <c r="AJ631" s="10">
        <v>45674</v>
      </c>
      <c r="AK631" s="10" t="str">
        <f t="shared" si="46"/>
        <v>EN TIEMPO</v>
      </c>
      <c r="AL631" s="15">
        <f t="shared" si="47"/>
        <v>4</v>
      </c>
      <c r="AM631" s="5" t="s">
        <v>4547</v>
      </c>
      <c r="AN631" s="5" t="s">
        <v>4548</v>
      </c>
      <c r="AO631" s="5" t="s">
        <v>4549</v>
      </c>
      <c r="AP631" s="10">
        <v>45681</v>
      </c>
      <c r="AQ631" s="5">
        <f t="shared" ca="1" si="42"/>
        <v>43</v>
      </c>
      <c r="AR631" s="5" t="s">
        <v>143</v>
      </c>
      <c r="AS631" s="5">
        <f t="shared" ca="1" si="41"/>
        <v>414</v>
      </c>
      <c r="AT631" s="5" t="s">
        <v>20</v>
      </c>
      <c r="AU631" s="5" t="s">
        <v>67</v>
      </c>
      <c r="AV631" s="5" t="s">
        <v>2153</v>
      </c>
      <c r="AW631" s="5" t="s">
        <v>1648</v>
      </c>
      <c r="AX631" s="5" t="s">
        <v>1931</v>
      </c>
      <c r="AY631" s="5"/>
      <c r="AZ631" s="5"/>
      <c r="BA631" s="5"/>
      <c r="BB631" s="5"/>
      <c r="BC631" s="138"/>
    </row>
    <row r="632" spans="1:55" ht="15.75" customHeight="1" x14ac:dyDescent="0.3">
      <c r="A632" s="137">
        <v>307624</v>
      </c>
      <c r="B632" s="5" t="s">
        <v>4470</v>
      </c>
      <c r="C632" s="5" t="s">
        <v>4471</v>
      </c>
      <c r="D632" s="5" t="s">
        <v>127</v>
      </c>
      <c r="E632" s="5" t="s">
        <v>51</v>
      </c>
      <c r="F632" s="5" t="s">
        <v>51</v>
      </c>
      <c r="G632" s="5"/>
      <c r="H632" s="5" t="s">
        <v>4472</v>
      </c>
      <c r="I632" s="120" t="s">
        <v>4473</v>
      </c>
      <c r="J632" s="5"/>
      <c r="K632" s="5"/>
      <c r="L632" s="5"/>
      <c r="M632" s="5"/>
      <c r="N632" s="10" t="s">
        <v>127</v>
      </c>
      <c r="O632" s="5" t="s">
        <v>4543</v>
      </c>
      <c r="P632" s="10">
        <v>45638</v>
      </c>
      <c r="Q632" s="10" t="s">
        <v>2502</v>
      </c>
      <c r="R632" s="10"/>
      <c r="S632" s="10"/>
      <c r="T632" s="11"/>
      <c r="U632" s="12"/>
      <c r="V632" s="5" t="s">
        <v>4550</v>
      </c>
      <c r="W632" s="5"/>
      <c r="X632" s="10">
        <v>45632</v>
      </c>
      <c r="Y632" s="5">
        <f t="shared" si="40"/>
        <v>7</v>
      </c>
      <c r="Z632" s="10">
        <v>45639</v>
      </c>
      <c r="AA632" s="5">
        <f t="shared" si="48"/>
        <v>8</v>
      </c>
      <c r="AB632" s="5" t="s">
        <v>4551</v>
      </c>
      <c r="AC632" s="13">
        <v>882.44</v>
      </c>
      <c r="AD632" s="10">
        <v>45671</v>
      </c>
      <c r="AE632" s="12">
        <f t="shared" si="43"/>
        <v>33</v>
      </c>
      <c r="AF632" s="12"/>
      <c r="AG632" s="5" t="s">
        <v>4546</v>
      </c>
      <c r="AH632" s="17" t="s">
        <v>833</v>
      </c>
      <c r="AI632" s="10">
        <v>45674</v>
      </c>
      <c r="AJ632" s="10">
        <v>45674</v>
      </c>
      <c r="AK632" s="10" t="str">
        <f t="shared" si="46"/>
        <v>EN TIEMPO</v>
      </c>
      <c r="AL632" s="15">
        <f t="shared" si="47"/>
        <v>4</v>
      </c>
      <c r="AM632" s="5" t="s">
        <v>4552</v>
      </c>
      <c r="AN632" s="5" t="s">
        <v>4548</v>
      </c>
      <c r="AO632" s="5" t="s">
        <v>4549</v>
      </c>
      <c r="AP632" s="10">
        <v>45681</v>
      </c>
      <c r="AQ632" s="5">
        <f t="shared" ca="1" si="42"/>
        <v>43</v>
      </c>
      <c r="AR632" s="5" t="s">
        <v>143</v>
      </c>
      <c r="AS632" s="5">
        <f t="shared" ca="1" si="41"/>
        <v>414</v>
      </c>
      <c r="AT632" s="5" t="s">
        <v>19</v>
      </c>
      <c r="AU632" s="5" t="s">
        <v>67</v>
      </c>
      <c r="AV632" s="5" t="s">
        <v>2153</v>
      </c>
      <c r="AW632" s="5" t="s">
        <v>1648</v>
      </c>
      <c r="AX632" s="5" t="s">
        <v>1648</v>
      </c>
      <c r="AY632" s="5"/>
      <c r="AZ632" s="5"/>
      <c r="BA632" s="5"/>
      <c r="BB632" s="5"/>
      <c r="BC632" s="138"/>
    </row>
    <row r="633" spans="1:55" ht="15.75" customHeight="1" x14ac:dyDescent="0.3">
      <c r="A633" s="137">
        <v>307724</v>
      </c>
      <c r="B633" s="5" t="s">
        <v>4470</v>
      </c>
      <c r="C633" s="5" t="s">
        <v>4471</v>
      </c>
      <c r="D633" s="5" t="s">
        <v>127</v>
      </c>
      <c r="E633" s="5" t="s">
        <v>51</v>
      </c>
      <c r="F633" s="5" t="s">
        <v>51</v>
      </c>
      <c r="G633" s="5"/>
      <c r="H633" s="5" t="s">
        <v>4472</v>
      </c>
      <c r="I633" s="120" t="s">
        <v>4473</v>
      </c>
      <c r="J633" s="5"/>
      <c r="K633" s="5"/>
      <c r="L633" s="5"/>
      <c r="M633" s="5"/>
      <c r="N633" s="10" t="s">
        <v>127</v>
      </c>
      <c r="O633" s="5" t="s">
        <v>4543</v>
      </c>
      <c r="P633" s="10">
        <v>45638</v>
      </c>
      <c r="Q633" s="10" t="s">
        <v>2502</v>
      </c>
      <c r="R633" s="10"/>
      <c r="S633" s="10"/>
      <c r="T633" s="11"/>
      <c r="U633" s="12"/>
      <c r="V633" s="5" t="s">
        <v>4553</v>
      </c>
      <c r="W633" s="5"/>
      <c r="X633" s="10">
        <v>45632</v>
      </c>
      <c r="Y633" s="5">
        <f t="shared" si="40"/>
        <v>7</v>
      </c>
      <c r="Z633" s="10">
        <v>45639</v>
      </c>
      <c r="AA633" s="5">
        <f t="shared" si="48"/>
        <v>8</v>
      </c>
      <c r="AB633" s="5" t="s">
        <v>4554</v>
      </c>
      <c r="AC633" s="13">
        <v>882.44</v>
      </c>
      <c r="AD633" s="10">
        <v>45671</v>
      </c>
      <c r="AE633" s="12">
        <f t="shared" si="43"/>
        <v>33</v>
      </c>
      <c r="AF633" s="12"/>
      <c r="AG633" s="5" t="s">
        <v>4546</v>
      </c>
      <c r="AH633" s="17" t="s">
        <v>833</v>
      </c>
      <c r="AI633" s="10">
        <v>45674</v>
      </c>
      <c r="AJ633" s="10">
        <v>45674</v>
      </c>
      <c r="AK633" s="10" t="str">
        <f t="shared" si="46"/>
        <v>EN TIEMPO</v>
      </c>
      <c r="AL633" s="15">
        <f t="shared" si="47"/>
        <v>4</v>
      </c>
      <c r="AM633" s="5" t="s">
        <v>4555</v>
      </c>
      <c r="AN633" s="5" t="s">
        <v>4548</v>
      </c>
      <c r="AO633" s="5" t="s">
        <v>4549</v>
      </c>
      <c r="AP633" s="10">
        <v>45681</v>
      </c>
      <c r="AQ633" s="5">
        <f t="shared" ca="1" si="42"/>
        <v>43</v>
      </c>
      <c r="AR633" s="5" t="s">
        <v>143</v>
      </c>
      <c r="AS633" s="5">
        <f t="shared" ca="1" si="41"/>
        <v>414</v>
      </c>
      <c r="AT633" s="5" t="s">
        <v>19</v>
      </c>
      <c r="AU633" s="5" t="s">
        <v>67</v>
      </c>
      <c r="AV633" s="5" t="s">
        <v>2153</v>
      </c>
      <c r="AW633" s="5" t="s">
        <v>1648</v>
      </c>
      <c r="AX633" s="5" t="s">
        <v>1648</v>
      </c>
      <c r="AY633" s="5"/>
      <c r="AZ633" s="5"/>
      <c r="BA633" s="5"/>
      <c r="BB633" s="5"/>
      <c r="BC633" s="138"/>
    </row>
    <row r="634" spans="1:55" ht="15.75" customHeight="1" x14ac:dyDescent="0.3">
      <c r="A634" s="137">
        <v>307824</v>
      </c>
      <c r="B634" s="5" t="s">
        <v>60</v>
      </c>
      <c r="C634" s="5" t="s">
        <v>9</v>
      </c>
      <c r="D634" s="5" t="s">
        <v>123</v>
      </c>
      <c r="E634" s="5" t="s">
        <v>189</v>
      </c>
      <c r="F634" s="5" t="s">
        <v>1</v>
      </c>
      <c r="G634" s="5"/>
      <c r="H634" s="5" t="s">
        <v>1405</v>
      </c>
      <c r="I634" s="120" t="s">
        <v>3957</v>
      </c>
      <c r="J634" s="5" t="s">
        <v>4556</v>
      </c>
      <c r="K634" s="5"/>
      <c r="L634" s="5">
        <v>22000</v>
      </c>
      <c r="M634" s="5">
        <v>101225141</v>
      </c>
      <c r="N634" s="10" t="s">
        <v>127</v>
      </c>
      <c r="O634" s="5" t="s">
        <v>4557</v>
      </c>
      <c r="P634" s="10">
        <v>45639</v>
      </c>
      <c r="Q634" s="10" t="s">
        <v>137</v>
      </c>
      <c r="R634" s="10"/>
      <c r="S634" s="10"/>
      <c r="T634" s="11"/>
      <c r="U634" s="12"/>
      <c r="V634" s="5" t="s">
        <v>4558</v>
      </c>
      <c r="W634" s="5"/>
      <c r="X634" s="10">
        <v>45631</v>
      </c>
      <c r="Y634" s="5">
        <f t="shared" si="40"/>
        <v>9</v>
      </c>
      <c r="Z634" s="10">
        <v>45639</v>
      </c>
      <c r="AA634" s="5">
        <f t="shared" si="48"/>
        <v>9</v>
      </c>
      <c r="AB634" s="5" t="s">
        <v>4559</v>
      </c>
      <c r="AC634" s="13">
        <v>39750</v>
      </c>
      <c r="AD634" s="10">
        <v>45642</v>
      </c>
      <c r="AE634" s="12">
        <f t="shared" si="43"/>
        <v>4</v>
      </c>
      <c r="AF634" s="12"/>
      <c r="AG634" s="14">
        <v>4400601569</v>
      </c>
      <c r="AH634" s="17" t="s">
        <v>833</v>
      </c>
      <c r="AI634" s="10">
        <v>45730</v>
      </c>
      <c r="AJ634" s="10">
        <v>45735</v>
      </c>
      <c r="AK634" s="10" t="str">
        <f t="shared" si="46"/>
        <v>DEMORA</v>
      </c>
      <c r="AL634" s="15">
        <f t="shared" si="47"/>
        <v>94</v>
      </c>
      <c r="AM634" s="5" t="s">
        <v>4560</v>
      </c>
      <c r="AN634" s="5" t="s">
        <v>4561</v>
      </c>
      <c r="AO634" s="5" t="s">
        <v>4562</v>
      </c>
      <c r="AP634" s="10">
        <v>45736</v>
      </c>
      <c r="AQ634" s="5">
        <f t="shared" ca="1" si="42"/>
        <v>105</v>
      </c>
      <c r="AR634" s="42" t="s">
        <v>143</v>
      </c>
      <c r="AS634" s="42">
        <f t="shared" ca="1" si="41"/>
        <v>415</v>
      </c>
      <c r="AT634" s="5" t="s">
        <v>19</v>
      </c>
      <c r="AU634" s="5"/>
      <c r="AV634" s="5"/>
      <c r="AW634" s="5"/>
      <c r="AX634" s="5"/>
      <c r="AY634" s="5"/>
      <c r="AZ634" s="5"/>
      <c r="BA634" s="5"/>
      <c r="BB634" s="5" t="s">
        <v>3838</v>
      </c>
      <c r="BC634" s="138"/>
    </row>
    <row r="635" spans="1:55" ht="15.75" customHeight="1" x14ac:dyDescent="0.3">
      <c r="A635" s="137">
        <v>307924</v>
      </c>
      <c r="B635" s="5" t="s">
        <v>60</v>
      </c>
      <c r="C635" s="5" t="s">
        <v>7</v>
      </c>
      <c r="D635" s="5" t="s">
        <v>123</v>
      </c>
      <c r="E635" s="5" t="s">
        <v>189</v>
      </c>
      <c r="F635" s="5" t="s">
        <v>1</v>
      </c>
      <c r="G635" s="5"/>
      <c r="H635" s="5" t="s">
        <v>1405</v>
      </c>
      <c r="I635" s="120" t="s">
        <v>2296</v>
      </c>
      <c r="J635" s="5" t="s">
        <v>4563</v>
      </c>
      <c r="K635" s="5"/>
      <c r="L635" s="5">
        <v>22000</v>
      </c>
      <c r="M635" s="5">
        <v>101225142</v>
      </c>
      <c r="N635" s="10" t="s">
        <v>127</v>
      </c>
      <c r="O635" s="5" t="s">
        <v>4557</v>
      </c>
      <c r="P635" s="10">
        <v>45639</v>
      </c>
      <c r="Q635" s="10" t="s">
        <v>137</v>
      </c>
      <c r="R635" s="10"/>
      <c r="S635" s="10"/>
      <c r="T635" s="11"/>
      <c r="U635" s="12"/>
      <c r="V635" s="5" t="s">
        <v>4564</v>
      </c>
      <c r="W635" s="5"/>
      <c r="X635" s="10">
        <v>45631</v>
      </c>
      <c r="Y635" s="5">
        <f t="shared" si="40"/>
        <v>9</v>
      </c>
      <c r="Z635" s="10">
        <v>45639</v>
      </c>
      <c r="AA635" s="5">
        <f t="shared" si="48"/>
        <v>9</v>
      </c>
      <c r="AB635" s="5" t="s">
        <v>4565</v>
      </c>
      <c r="AC635" s="13">
        <v>11404.18</v>
      </c>
      <c r="AD635" s="10">
        <v>45642</v>
      </c>
      <c r="AE635" s="12">
        <f t="shared" si="43"/>
        <v>4</v>
      </c>
      <c r="AF635" s="12"/>
      <c r="AG635" s="14">
        <v>4400601571</v>
      </c>
      <c r="AH635" s="17" t="s">
        <v>833</v>
      </c>
      <c r="AI635" s="10">
        <v>45730</v>
      </c>
      <c r="AJ635" s="10">
        <v>45735</v>
      </c>
      <c r="AK635" s="10" t="str">
        <f t="shared" si="46"/>
        <v>DEMORA</v>
      </c>
      <c r="AL635" s="15">
        <f t="shared" si="47"/>
        <v>94</v>
      </c>
      <c r="AM635" s="5" t="s">
        <v>4566</v>
      </c>
      <c r="AN635" s="5" t="s">
        <v>4567</v>
      </c>
      <c r="AO635" s="5" t="s">
        <v>4568</v>
      </c>
      <c r="AP635" s="10">
        <v>45736</v>
      </c>
      <c r="AQ635" s="5">
        <f t="shared" ca="1" si="42"/>
        <v>105</v>
      </c>
      <c r="AR635" s="42" t="s">
        <v>143</v>
      </c>
      <c r="AS635" s="42">
        <f t="shared" ca="1" si="41"/>
        <v>415</v>
      </c>
      <c r="AT635" s="5" t="s">
        <v>19</v>
      </c>
      <c r="AU635" s="5"/>
      <c r="AV635" s="5"/>
      <c r="AW635" s="5"/>
      <c r="AX635" s="5"/>
      <c r="AY635" s="5"/>
      <c r="AZ635" s="5"/>
      <c r="BA635" s="5"/>
      <c r="BB635" s="5" t="s">
        <v>3838</v>
      </c>
      <c r="BC635" s="138"/>
    </row>
    <row r="636" spans="1:55" ht="15.75" customHeight="1" x14ac:dyDescent="0.3">
      <c r="A636" s="137">
        <v>308024</v>
      </c>
      <c r="B636" s="5" t="s">
        <v>60</v>
      </c>
      <c r="C636" s="5" t="s">
        <v>327</v>
      </c>
      <c r="D636" s="5" t="s">
        <v>123</v>
      </c>
      <c r="E636" s="5" t="s">
        <v>124</v>
      </c>
      <c r="F636" s="5">
        <v>24</v>
      </c>
      <c r="G636" s="5"/>
      <c r="H636" s="5"/>
      <c r="I636" s="120">
        <v>5530359</v>
      </c>
      <c r="J636" s="5" t="s">
        <v>4569</v>
      </c>
      <c r="K636" s="5"/>
      <c r="L636" s="5"/>
      <c r="M636" s="5">
        <v>101049865</v>
      </c>
      <c r="N636" s="10" t="s">
        <v>127</v>
      </c>
      <c r="O636" s="5" t="s">
        <v>4570</v>
      </c>
      <c r="P636" s="10">
        <v>45649</v>
      </c>
      <c r="Q636" s="10" t="s">
        <v>2502</v>
      </c>
      <c r="R636" s="10"/>
      <c r="S636" s="10"/>
      <c r="T636" s="11"/>
      <c r="U636" s="12"/>
      <c r="V636" s="5" t="s">
        <v>4571</v>
      </c>
      <c r="W636" s="5"/>
      <c r="X636" s="10">
        <v>45637</v>
      </c>
      <c r="Y636" s="5">
        <f t="shared" si="40"/>
        <v>13</v>
      </c>
      <c r="Z636" s="10">
        <v>45656</v>
      </c>
      <c r="AA636" s="5">
        <f t="shared" si="48"/>
        <v>20</v>
      </c>
      <c r="AB636" s="5" t="s">
        <v>4572</v>
      </c>
      <c r="AC636" s="13">
        <v>3840.79</v>
      </c>
      <c r="AD636" s="10">
        <v>45661</v>
      </c>
      <c r="AE636" s="12">
        <f t="shared" si="43"/>
        <v>6</v>
      </c>
      <c r="AF636" s="12"/>
      <c r="AG636" s="14">
        <v>4400601200</v>
      </c>
      <c r="AH636" s="17" t="s">
        <v>833</v>
      </c>
      <c r="AI636" s="10">
        <v>45679</v>
      </c>
      <c r="AJ636" s="10">
        <v>45686</v>
      </c>
      <c r="AK636" s="10" t="str">
        <f t="shared" si="46"/>
        <v>DEMORA</v>
      </c>
      <c r="AL636" s="15">
        <f t="shared" si="47"/>
        <v>26</v>
      </c>
      <c r="AM636" s="5" t="s">
        <v>4573</v>
      </c>
      <c r="AN636" s="5" t="s">
        <v>4574</v>
      </c>
      <c r="AO636" s="5" t="s">
        <v>4575</v>
      </c>
      <c r="AP636" s="10">
        <v>45702</v>
      </c>
      <c r="AQ636" s="5">
        <f t="shared" ca="1" si="42"/>
        <v>50</v>
      </c>
      <c r="AR636" s="23" t="s">
        <v>143</v>
      </c>
      <c r="AS636" s="23">
        <f t="shared" ca="1" si="41"/>
        <v>409</v>
      </c>
      <c r="AT636" s="5" t="s">
        <v>19</v>
      </c>
      <c r="AU636" s="5" t="s">
        <v>2565</v>
      </c>
      <c r="AV636" s="5" t="s">
        <v>4576</v>
      </c>
      <c r="AW636" s="5" t="s">
        <v>1648</v>
      </c>
      <c r="AX636" s="5" t="s">
        <v>2519</v>
      </c>
      <c r="AY636" s="5"/>
      <c r="AZ636" s="5"/>
      <c r="BA636" s="5"/>
      <c r="BB636" s="5" t="s">
        <v>3838</v>
      </c>
      <c r="BC636" s="138"/>
    </row>
    <row r="637" spans="1:55" ht="15.75" customHeight="1" x14ac:dyDescent="0.3">
      <c r="A637" s="137">
        <v>308124</v>
      </c>
      <c r="B637" s="5" t="s">
        <v>60</v>
      </c>
      <c r="C637" s="5" t="s">
        <v>3391</v>
      </c>
      <c r="D637" s="5" t="s">
        <v>123</v>
      </c>
      <c r="E637" s="5" t="s">
        <v>135</v>
      </c>
      <c r="F637" s="5" t="s">
        <v>45</v>
      </c>
      <c r="G637" s="5"/>
      <c r="H637" s="5" t="s">
        <v>567</v>
      </c>
      <c r="I637" s="120" t="s">
        <v>4577</v>
      </c>
      <c r="J637" s="5" t="s">
        <v>4578</v>
      </c>
      <c r="K637" s="5"/>
      <c r="L637" s="5"/>
      <c r="M637" s="5">
        <v>200910029</v>
      </c>
      <c r="N637" s="10" t="s">
        <v>127</v>
      </c>
      <c r="O637" s="5" t="s">
        <v>4570</v>
      </c>
      <c r="P637" s="10">
        <v>45649</v>
      </c>
      <c r="Q637" s="10" t="s">
        <v>2502</v>
      </c>
      <c r="R637" s="10"/>
      <c r="S637" s="10"/>
      <c r="T637" s="11"/>
      <c r="U637" s="12"/>
      <c r="V637" s="5" t="s">
        <v>4579</v>
      </c>
      <c r="W637" s="5"/>
      <c r="X637" s="10">
        <v>45637</v>
      </c>
      <c r="Y637" s="5">
        <f t="shared" si="40"/>
        <v>13</v>
      </c>
      <c r="Z637" s="10">
        <v>45656</v>
      </c>
      <c r="AA637" s="5">
        <f t="shared" si="48"/>
        <v>20</v>
      </c>
      <c r="AB637" s="5" t="s">
        <v>4580</v>
      </c>
      <c r="AC637" s="13">
        <v>5281.14</v>
      </c>
      <c r="AD637" s="10">
        <v>45661</v>
      </c>
      <c r="AE637" s="12">
        <f t="shared" si="43"/>
        <v>6</v>
      </c>
      <c r="AF637" s="12"/>
      <c r="AG637" s="14">
        <v>4400601199</v>
      </c>
      <c r="AH637" s="17" t="s">
        <v>833</v>
      </c>
      <c r="AI637" s="10">
        <v>45692</v>
      </c>
      <c r="AJ637" s="10">
        <v>45693</v>
      </c>
      <c r="AK637" s="10" t="str">
        <f t="shared" si="46"/>
        <v>DEMORA</v>
      </c>
      <c r="AL637" s="15">
        <f t="shared" si="47"/>
        <v>33</v>
      </c>
      <c r="AM637" s="5" t="s">
        <v>4581</v>
      </c>
      <c r="AN637" s="5" t="s">
        <v>4582</v>
      </c>
      <c r="AO637" s="5" t="s">
        <v>4583</v>
      </c>
      <c r="AP637" s="10">
        <v>45702</v>
      </c>
      <c r="AQ637" s="5">
        <f t="shared" ca="1" si="42"/>
        <v>57</v>
      </c>
      <c r="AR637" s="23" t="s">
        <v>143</v>
      </c>
      <c r="AS637" s="23">
        <f t="shared" ca="1" si="41"/>
        <v>409</v>
      </c>
      <c r="AT637" s="5" t="s">
        <v>20</v>
      </c>
      <c r="AU637" s="5" t="s">
        <v>4584</v>
      </c>
      <c r="AV637" s="5" t="s">
        <v>3284</v>
      </c>
      <c r="AW637" s="5" t="s">
        <v>1648</v>
      </c>
      <c r="AX637" s="5" t="s">
        <v>2519</v>
      </c>
      <c r="AY637" s="5"/>
      <c r="AZ637" s="5"/>
      <c r="BA637" s="5"/>
      <c r="BB637" s="5" t="s">
        <v>3838</v>
      </c>
      <c r="BC637" s="138"/>
    </row>
    <row r="638" spans="1:55" ht="15.75" customHeight="1" x14ac:dyDescent="0.3">
      <c r="A638" s="137">
        <v>308224</v>
      </c>
      <c r="B638" s="5" t="s">
        <v>60</v>
      </c>
      <c r="C638" s="5" t="s">
        <v>122</v>
      </c>
      <c r="D638" s="5" t="s">
        <v>123</v>
      </c>
      <c r="E638" s="5" t="s">
        <v>124</v>
      </c>
      <c r="F638" s="5" t="s">
        <v>36</v>
      </c>
      <c r="G638" s="5"/>
      <c r="H638" s="5"/>
      <c r="I638" s="120" t="s">
        <v>527</v>
      </c>
      <c r="J638" s="5" t="s">
        <v>4585</v>
      </c>
      <c r="K638" s="5"/>
      <c r="L638" s="5"/>
      <c r="M638" s="5">
        <v>101081249</v>
      </c>
      <c r="N638" s="10" t="s">
        <v>127</v>
      </c>
      <c r="O638" s="5" t="s">
        <v>4570</v>
      </c>
      <c r="P638" s="10">
        <v>45649</v>
      </c>
      <c r="Q638" s="10" t="s">
        <v>2502</v>
      </c>
      <c r="R638" s="10"/>
      <c r="S638" s="10"/>
      <c r="T638" s="11"/>
      <c r="U638" s="12"/>
      <c r="V638" s="5" t="s">
        <v>4586</v>
      </c>
      <c r="W638" s="5"/>
      <c r="X638" s="10">
        <v>45637</v>
      </c>
      <c r="Y638" s="5">
        <f t="shared" si="40"/>
        <v>13</v>
      </c>
      <c r="Z638" s="10">
        <v>45656</v>
      </c>
      <c r="AA638" s="5">
        <f t="shared" si="48"/>
        <v>20</v>
      </c>
      <c r="AB638" s="5" t="s">
        <v>4587</v>
      </c>
      <c r="AC638" s="13">
        <v>6090.83</v>
      </c>
      <c r="AD638" s="10">
        <v>45661</v>
      </c>
      <c r="AE638" s="12">
        <f t="shared" si="43"/>
        <v>6</v>
      </c>
      <c r="AF638" s="12"/>
      <c r="AG638" s="14">
        <v>4400601195</v>
      </c>
      <c r="AH638" s="17" t="s">
        <v>833</v>
      </c>
      <c r="AI638" s="10">
        <v>45699</v>
      </c>
      <c r="AJ638" s="10">
        <v>45688</v>
      </c>
      <c r="AK638" s="10" t="str">
        <f t="shared" si="46"/>
        <v>EN TIEMPO</v>
      </c>
      <c r="AL638" s="15">
        <f t="shared" si="47"/>
        <v>28</v>
      </c>
      <c r="AM638" s="5" t="s">
        <v>4588</v>
      </c>
      <c r="AN638" s="5" t="s">
        <v>4589</v>
      </c>
      <c r="AO638" s="5" t="s">
        <v>4590</v>
      </c>
      <c r="AP638" s="10">
        <v>45702</v>
      </c>
      <c r="AQ638" s="5">
        <f t="shared" ca="1" si="42"/>
        <v>52</v>
      </c>
      <c r="AR638" s="23" t="s">
        <v>143</v>
      </c>
      <c r="AS638" s="23">
        <f t="shared" ca="1" si="41"/>
        <v>409</v>
      </c>
      <c r="AT638" s="5" t="s">
        <v>20</v>
      </c>
      <c r="AU638" s="5" t="s">
        <v>2565</v>
      </c>
      <c r="AV638" s="5" t="s">
        <v>3284</v>
      </c>
      <c r="AW638" s="5" t="s">
        <v>1648</v>
      </c>
      <c r="AX638" s="5" t="s">
        <v>2519</v>
      </c>
      <c r="AY638" s="5"/>
      <c r="AZ638" s="5"/>
      <c r="BA638" s="5"/>
      <c r="BB638" s="5" t="s">
        <v>3838</v>
      </c>
      <c r="BC638" s="138"/>
    </row>
    <row r="639" spans="1:55" ht="15.75" customHeight="1" x14ac:dyDescent="0.3">
      <c r="A639" s="16">
        <v>308324</v>
      </c>
      <c r="B639" s="17" t="s">
        <v>60</v>
      </c>
      <c r="C639" s="17" t="s">
        <v>541</v>
      </c>
      <c r="D639" s="17" t="s">
        <v>123</v>
      </c>
      <c r="E639" s="17" t="s">
        <v>124</v>
      </c>
      <c r="F639" s="17" t="s">
        <v>35</v>
      </c>
      <c r="G639" s="17"/>
      <c r="H639" s="17"/>
      <c r="I639" s="120" t="s">
        <v>542</v>
      </c>
      <c r="J639" s="17" t="s">
        <v>4591</v>
      </c>
      <c r="K639" s="20"/>
      <c r="L639" s="20"/>
      <c r="M639" s="17">
        <v>101226737</v>
      </c>
      <c r="N639" s="10" t="s">
        <v>127</v>
      </c>
      <c r="O639" s="5" t="s">
        <v>4570</v>
      </c>
      <c r="P639" s="10"/>
      <c r="Q639" s="10"/>
      <c r="R639" s="10"/>
      <c r="S639" s="10"/>
      <c r="T639" s="11"/>
      <c r="U639" s="12"/>
      <c r="V639" s="5"/>
      <c r="W639" s="5"/>
      <c r="X639" s="10">
        <v>45637</v>
      </c>
      <c r="Y639" s="5" t="str">
        <f t="shared" si="40"/>
        <v>POR EVALUAR</v>
      </c>
      <c r="Z639" s="10"/>
      <c r="AA639" s="5" t="str">
        <f t="shared" si="48"/>
        <v>POR COTIZAR</v>
      </c>
      <c r="AB639" s="5"/>
      <c r="AC639" s="13"/>
      <c r="AD639" s="10"/>
      <c r="AE639" s="12" t="str">
        <f t="shared" si="43"/>
        <v/>
      </c>
      <c r="AF639" s="12"/>
      <c r="AG639" s="5">
        <v>4400600525</v>
      </c>
      <c r="AH639" s="17"/>
      <c r="AI639" s="10"/>
      <c r="AJ639" s="10"/>
      <c r="AK639" s="10" t="str">
        <f t="shared" si="46"/>
        <v/>
      </c>
      <c r="AL639" s="15" t="str">
        <f t="shared" si="47"/>
        <v/>
      </c>
      <c r="AM639" s="5"/>
      <c r="AN639" s="5"/>
      <c r="AO639" s="5"/>
      <c r="AP639" s="10"/>
      <c r="AQ639" s="5">
        <f t="shared" ca="1" si="42"/>
        <v>409</v>
      </c>
      <c r="AR639" s="5" t="s">
        <v>129</v>
      </c>
      <c r="AS639" s="5">
        <f t="shared" ca="1" si="41"/>
        <v>409</v>
      </c>
      <c r="AT639" s="5"/>
      <c r="AU639" s="5"/>
      <c r="AV639" s="5"/>
      <c r="AW639" s="5"/>
      <c r="AX639" s="5"/>
      <c r="AY639" s="5"/>
      <c r="AZ639" s="5"/>
      <c r="BA639" s="5"/>
      <c r="BB639" s="5" t="s">
        <v>4592</v>
      </c>
      <c r="BC639" s="138"/>
    </row>
    <row r="640" spans="1:55" ht="15.75" customHeight="1" x14ac:dyDescent="0.3">
      <c r="A640" s="137">
        <v>308424</v>
      </c>
      <c r="B640" s="5" t="s">
        <v>60</v>
      </c>
      <c r="C640" s="5" t="s">
        <v>1115</v>
      </c>
      <c r="D640" s="5" t="s">
        <v>123</v>
      </c>
      <c r="E640" s="5" t="s">
        <v>124</v>
      </c>
      <c r="F640" s="5" t="s">
        <v>36</v>
      </c>
      <c r="G640" s="5"/>
      <c r="H640" s="5"/>
      <c r="I640" s="120">
        <v>2731733</v>
      </c>
      <c r="J640" s="5" t="s">
        <v>4593</v>
      </c>
      <c r="K640" s="5"/>
      <c r="L640" s="5"/>
      <c r="M640" s="5">
        <v>101117398</v>
      </c>
      <c r="N640" s="10" t="s">
        <v>127</v>
      </c>
      <c r="O640" s="5" t="s">
        <v>4570</v>
      </c>
      <c r="P640" s="10">
        <v>45642</v>
      </c>
      <c r="Q640" s="10" t="s">
        <v>1944</v>
      </c>
      <c r="R640" s="10"/>
      <c r="S640" s="10"/>
      <c r="T640" s="11"/>
      <c r="U640" s="12"/>
      <c r="V640" s="5" t="s">
        <v>4594</v>
      </c>
      <c r="W640" s="5"/>
      <c r="X640" s="10">
        <v>45637</v>
      </c>
      <c r="Y640" s="5">
        <f t="shared" si="40"/>
        <v>6</v>
      </c>
      <c r="Z640" s="10">
        <v>45656</v>
      </c>
      <c r="AA640" s="5">
        <f t="shared" si="48"/>
        <v>20</v>
      </c>
      <c r="AB640" s="5" t="s">
        <v>4595</v>
      </c>
      <c r="AC640" s="13">
        <v>2708.09</v>
      </c>
      <c r="AD640" s="10">
        <v>45663</v>
      </c>
      <c r="AE640" s="12">
        <f t="shared" si="43"/>
        <v>8</v>
      </c>
      <c r="AF640" s="12"/>
      <c r="AG640" s="14">
        <v>4400601197</v>
      </c>
      <c r="AH640" s="17" t="s">
        <v>833</v>
      </c>
      <c r="AI640" s="10">
        <v>45681</v>
      </c>
      <c r="AJ640" s="10">
        <v>45684</v>
      </c>
      <c r="AK640" s="10" t="str">
        <f t="shared" si="46"/>
        <v>DEMORA</v>
      </c>
      <c r="AL640" s="15">
        <f t="shared" si="47"/>
        <v>22</v>
      </c>
      <c r="AM640" s="5" t="s">
        <v>4596</v>
      </c>
      <c r="AN640" s="5" t="s">
        <v>4597</v>
      </c>
      <c r="AO640" s="5" t="s">
        <v>4598</v>
      </c>
      <c r="AP640" s="10">
        <v>45695</v>
      </c>
      <c r="AQ640" s="5">
        <f t="shared" ca="1" si="42"/>
        <v>48</v>
      </c>
      <c r="AR640" s="23" t="s">
        <v>143</v>
      </c>
      <c r="AS640" s="23">
        <f t="shared" ca="1" si="41"/>
        <v>409</v>
      </c>
      <c r="AT640" s="5" t="s">
        <v>19</v>
      </c>
      <c r="AU640" s="5" t="s">
        <v>2565</v>
      </c>
      <c r="AV640" s="5" t="s">
        <v>4576</v>
      </c>
      <c r="AW640" s="5" t="s">
        <v>1648</v>
      </c>
      <c r="AX640" s="5" t="s">
        <v>2519</v>
      </c>
      <c r="AY640" s="5"/>
      <c r="AZ640" s="5"/>
      <c r="BA640" s="5"/>
      <c r="BB640" s="5" t="s">
        <v>3838</v>
      </c>
      <c r="BC640" s="138"/>
    </row>
    <row r="641" spans="1:55" ht="15.75" customHeight="1" x14ac:dyDescent="0.3">
      <c r="A641" s="137">
        <v>308524</v>
      </c>
      <c r="B641" s="5" t="s">
        <v>60</v>
      </c>
      <c r="C641" s="5" t="s">
        <v>8</v>
      </c>
      <c r="D641" s="5" t="s">
        <v>123</v>
      </c>
      <c r="E641" s="5" t="s">
        <v>189</v>
      </c>
      <c r="F641" s="5" t="s">
        <v>1</v>
      </c>
      <c r="G641" s="5"/>
      <c r="H641" s="5"/>
      <c r="I641" s="120" t="s">
        <v>212</v>
      </c>
      <c r="J641" s="5" t="s">
        <v>4599</v>
      </c>
      <c r="K641" s="5"/>
      <c r="L641" s="5"/>
      <c r="M641" s="5">
        <v>101226740</v>
      </c>
      <c r="N641" s="10" t="s">
        <v>127</v>
      </c>
      <c r="O641" s="5" t="s">
        <v>4570</v>
      </c>
      <c r="P641" s="10">
        <v>45650</v>
      </c>
      <c r="Q641" s="10" t="s">
        <v>1944</v>
      </c>
      <c r="R641" s="10"/>
      <c r="S641" s="10"/>
      <c r="T641" s="11"/>
      <c r="U641" s="12"/>
      <c r="V641" s="5" t="s">
        <v>4600</v>
      </c>
      <c r="W641" s="5"/>
      <c r="X641" s="10">
        <v>45637</v>
      </c>
      <c r="Y641" s="5">
        <f t="shared" si="40"/>
        <v>14</v>
      </c>
      <c r="Z641" s="10">
        <v>45656</v>
      </c>
      <c r="AA641" s="5">
        <f t="shared" si="48"/>
        <v>20</v>
      </c>
      <c r="AB641" s="5" t="s">
        <v>4601</v>
      </c>
      <c r="AC641" s="13">
        <v>18647.23</v>
      </c>
      <c r="AD641" s="10">
        <v>45661</v>
      </c>
      <c r="AE641" s="12">
        <f t="shared" si="43"/>
        <v>6</v>
      </c>
      <c r="AF641" s="12"/>
      <c r="AG641" s="14">
        <v>4400600524</v>
      </c>
      <c r="AH641" s="17" t="s">
        <v>833</v>
      </c>
      <c r="AI641" s="10">
        <v>45685</v>
      </c>
      <c r="AJ641" s="10">
        <v>45684</v>
      </c>
      <c r="AK641" s="10" t="str">
        <f t="shared" si="46"/>
        <v>EN TIEMPO</v>
      </c>
      <c r="AL641" s="15">
        <f t="shared" si="47"/>
        <v>24</v>
      </c>
      <c r="AM641" s="5" t="s">
        <v>4602</v>
      </c>
      <c r="AN641" s="5" t="s">
        <v>4603</v>
      </c>
      <c r="AO641" s="5" t="s">
        <v>4604</v>
      </c>
      <c r="AP641" s="10">
        <v>45702</v>
      </c>
      <c r="AQ641" s="5">
        <f t="shared" ca="1" si="42"/>
        <v>48</v>
      </c>
      <c r="AR641" s="23" t="s">
        <v>143</v>
      </c>
      <c r="AS641" s="23">
        <f t="shared" ca="1" si="41"/>
        <v>409</v>
      </c>
      <c r="AT641" s="5" t="s">
        <v>19</v>
      </c>
      <c r="AU641" s="5" t="s">
        <v>2565</v>
      </c>
      <c r="AV641" s="5" t="s">
        <v>4576</v>
      </c>
      <c r="AW641" s="5" t="s">
        <v>1648</v>
      </c>
      <c r="AX641" s="5" t="s">
        <v>2519</v>
      </c>
      <c r="AY641" s="5"/>
      <c r="AZ641" s="5"/>
      <c r="BA641" s="5"/>
      <c r="BB641" s="5"/>
      <c r="BC641" s="138"/>
    </row>
    <row r="642" spans="1:55" ht="15.75" customHeight="1" x14ac:dyDescent="0.3">
      <c r="A642" s="137">
        <v>308624</v>
      </c>
      <c r="B642" s="5" t="s">
        <v>60</v>
      </c>
      <c r="C642" s="5" t="s">
        <v>6</v>
      </c>
      <c r="D642" s="5" t="s">
        <v>123</v>
      </c>
      <c r="E642" s="5" t="s">
        <v>189</v>
      </c>
      <c r="F642" s="5" t="s">
        <v>52</v>
      </c>
      <c r="G642" s="5"/>
      <c r="H642" s="5" t="s">
        <v>4605</v>
      </c>
      <c r="I642" s="120" t="s">
        <v>4606</v>
      </c>
      <c r="J642" s="5" t="s">
        <v>4607</v>
      </c>
      <c r="K642" s="5"/>
      <c r="L642" s="5">
        <v>12000</v>
      </c>
      <c r="M642" s="5">
        <v>101193701</v>
      </c>
      <c r="N642" s="10" t="s">
        <v>127</v>
      </c>
      <c r="O642" s="5" t="s">
        <v>4570</v>
      </c>
      <c r="P642" s="10">
        <v>45642</v>
      </c>
      <c r="Q642" s="10" t="s">
        <v>1944</v>
      </c>
      <c r="R642" s="10"/>
      <c r="S642" s="10"/>
      <c r="T642" s="11"/>
      <c r="U642" s="12"/>
      <c r="V642" s="5" t="s">
        <v>4608</v>
      </c>
      <c r="W642" s="5"/>
      <c r="X642" s="10">
        <v>45637</v>
      </c>
      <c r="Y642" s="5">
        <f t="shared" si="40"/>
        <v>6</v>
      </c>
      <c r="Z642" s="10">
        <v>45656</v>
      </c>
      <c r="AA642" s="5">
        <f t="shared" si="48"/>
        <v>20</v>
      </c>
      <c r="AB642" s="5" t="s">
        <v>4609</v>
      </c>
      <c r="AC642" s="13">
        <v>3823.33</v>
      </c>
      <c r="AD642" s="10">
        <v>45662</v>
      </c>
      <c r="AE642" s="12">
        <f t="shared" si="43"/>
        <v>7</v>
      </c>
      <c r="AF642" s="12"/>
      <c r="AG642" s="14">
        <v>4400599055</v>
      </c>
      <c r="AH642" s="17" t="s">
        <v>833</v>
      </c>
      <c r="AI642" s="10">
        <v>45707</v>
      </c>
      <c r="AJ642" s="10">
        <v>45716</v>
      </c>
      <c r="AK642" s="10" t="str">
        <f t="shared" si="46"/>
        <v>DEMORA</v>
      </c>
      <c r="AL642" s="15">
        <f t="shared" si="47"/>
        <v>55</v>
      </c>
      <c r="AM642" s="5" t="s">
        <v>4610</v>
      </c>
      <c r="AN642" s="5" t="s">
        <v>4611</v>
      </c>
      <c r="AO642" s="5" t="s">
        <v>4612</v>
      </c>
      <c r="AP642" s="10">
        <v>45716</v>
      </c>
      <c r="AQ642" s="5">
        <f t="shared" ca="1" si="42"/>
        <v>80</v>
      </c>
      <c r="AR642" s="5" t="s">
        <v>143</v>
      </c>
      <c r="AS642" s="5">
        <f t="shared" ca="1" si="41"/>
        <v>409</v>
      </c>
      <c r="AT642" s="5" t="s">
        <v>19</v>
      </c>
      <c r="AU642" s="5" t="s">
        <v>2565</v>
      </c>
      <c r="AV642" s="5" t="s">
        <v>4576</v>
      </c>
      <c r="AW642" s="5" t="s">
        <v>1648</v>
      </c>
      <c r="AX642" s="5" t="s">
        <v>2519</v>
      </c>
      <c r="AY642" s="5"/>
      <c r="AZ642" s="5"/>
      <c r="BA642" s="5"/>
      <c r="BB642" s="5" t="s">
        <v>4613</v>
      </c>
      <c r="BC642" s="138"/>
    </row>
    <row r="643" spans="1:55" ht="15.75" customHeight="1" x14ac:dyDescent="0.3">
      <c r="A643" s="137">
        <v>308724</v>
      </c>
      <c r="B643" s="5" t="s">
        <v>60</v>
      </c>
      <c r="C643" s="5" t="s">
        <v>144</v>
      </c>
      <c r="D643" s="5" t="s">
        <v>123</v>
      </c>
      <c r="E643" s="5" t="s">
        <v>189</v>
      </c>
      <c r="F643" s="5" t="s">
        <v>1</v>
      </c>
      <c r="G643" s="5"/>
      <c r="H643" s="5" t="s">
        <v>1123</v>
      </c>
      <c r="I643" s="120" t="s">
        <v>190</v>
      </c>
      <c r="J643" s="5" t="s">
        <v>4614</v>
      </c>
      <c r="K643" s="5"/>
      <c r="L643" s="5">
        <v>30000</v>
      </c>
      <c r="M643" s="5">
        <v>101225354</v>
      </c>
      <c r="N643" s="10" t="s">
        <v>127</v>
      </c>
      <c r="O643" s="5" t="s">
        <v>4570</v>
      </c>
      <c r="P643" s="10">
        <v>45650</v>
      </c>
      <c r="Q643" s="10" t="s">
        <v>2502</v>
      </c>
      <c r="R643" s="10"/>
      <c r="S643" s="10"/>
      <c r="T643" s="11"/>
      <c r="U643" s="12"/>
      <c r="V643" s="5" t="s">
        <v>4615</v>
      </c>
      <c r="W643" s="5"/>
      <c r="X643" s="10">
        <v>45637</v>
      </c>
      <c r="Y643" s="5">
        <f t="shared" si="40"/>
        <v>14</v>
      </c>
      <c r="Z643" s="10">
        <v>45656</v>
      </c>
      <c r="AA643" s="5">
        <f t="shared" si="48"/>
        <v>20</v>
      </c>
      <c r="AB643" s="5" t="s">
        <v>4616</v>
      </c>
      <c r="AC643" s="13">
        <v>5489.15</v>
      </c>
      <c r="AD643" s="10">
        <v>45662</v>
      </c>
      <c r="AE643" s="12">
        <f t="shared" si="43"/>
        <v>7</v>
      </c>
      <c r="AF643" s="12"/>
      <c r="AG643" s="14">
        <v>4400599054</v>
      </c>
      <c r="AH643" s="17" t="s">
        <v>833</v>
      </c>
      <c r="AI643" s="10">
        <v>45673</v>
      </c>
      <c r="AJ643" s="10">
        <v>45673</v>
      </c>
      <c r="AK643" s="10" t="str">
        <f t="shared" si="46"/>
        <v>EN TIEMPO</v>
      </c>
      <c r="AL643" s="15">
        <f t="shared" si="47"/>
        <v>12</v>
      </c>
      <c r="AM643" s="5" t="s">
        <v>4617</v>
      </c>
      <c r="AN643" s="5" t="s">
        <v>4618</v>
      </c>
      <c r="AO643" s="5" t="s">
        <v>4619</v>
      </c>
      <c r="AP643" s="10">
        <v>45695</v>
      </c>
      <c r="AQ643" s="5">
        <f t="shared" ca="1" si="42"/>
        <v>37</v>
      </c>
      <c r="AR643" s="23" t="s">
        <v>143</v>
      </c>
      <c r="AS643" s="23">
        <f t="shared" ca="1" si="41"/>
        <v>409</v>
      </c>
      <c r="AT643" s="5" t="s">
        <v>19</v>
      </c>
      <c r="AU643" s="5" t="s">
        <v>67</v>
      </c>
      <c r="AV643" s="5"/>
      <c r="AW643" s="5" t="s">
        <v>1648</v>
      </c>
      <c r="AX643" s="5" t="s">
        <v>1648</v>
      </c>
      <c r="AY643" s="5"/>
      <c r="AZ643" s="5"/>
      <c r="BA643" s="5"/>
      <c r="BB643" s="5"/>
      <c r="BC643" s="138"/>
    </row>
    <row r="644" spans="1:55" ht="15.75" customHeight="1" x14ac:dyDescent="0.3">
      <c r="A644" s="137">
        <v>308824</v>
      </c>
      <c r="B644" s="5" t="s">
        <v>60</v>
      </c>
      <c r="C644" s="5" t="s">
        <v>6</v>
      </c>
      <c r="D644" s="5" t="s">
        <v>123</v>
      </c>
      <c r="E644" s="5" t="s">
        <v>189</v>
      </c>
      <c r="F644" s="5" t="s">
        <v>1</v>
      </c>
      <c r="G644" s="5"/>
      <c r="H644" s="5" t="s">
        <v>620</v>
      </c>
      <c r="I644" s="120" t="s">
        <v>311</v>
      </c>
      <c r="J644" s="5" t="s">
        <v>4620</v>
      </c>
      <c r="K644" s="5"/>
      <c r="L644" s="5"/>
      <c r="M644" s="5">
        <v>101213215</v>
      </c>
      <c r="N644" s="10" t="s">
        <v>127</v>
      </c>
      <c r="O644" s="5" t="s">
        <v>4570</v>
      </c>
      <c r="P644" s="10">
        <v>45642</v>
      </c>
      <c r="Q644" s="10" t="s">
        <v>1944</v>
      </c>
      <c r="R644" s="10"/>
      <c r="S644" s="10"/>
      <c r="T644" s="11"/>
      <c r="U644" s="12"/>
      <c r="V644" s="5" t="s">
        <v>4621</v>
      </c>
      <c r="W644" s="5"/>
      <c r="X644" s="10">
        <v>45637</v>
      </c>
      <c r="Y644" s="5">
        <f t="shared" si="40"/>
        <v>6</v>
      </c>
      <c r="Z644" s="10">
        <v>45656</v>
      </c>
      <c r="AA644" s="5">
        <f t="shared" si="48"/>
        <v>20</v>
      </c>
      <c r="AB644" s="5" t="s">
        <v>4622</v>
      </c>
      <c r="AC644" s="13">
        <v>2783.14</v>
      </c>
      <c r="AD644" s="10">
        <v>45663</v>
      </c>
      <c r="AE644" s="12">
        <f t="shared" si="43"/>
        <v>8</v>
      </c>
      <c r="AF644" s="12"/>
      <c r="AG644" s="14">
        <v>4400599056</v>
      </c>
      <c r="AH644" s="17" t="s">
        <v>833</v>
      </c>
      <c r="AI644" s="10">
        <v>45681</v>
      </c>
      <c r="AJ644" s="10">
        <v>45684</v>
      </c>
      <c r="AK644" s="10" t="str">
        <f t="shared" si="46"/>
        <v>DEMORA</v>
      </c>
      <c r="AL644" s="15">
        <f t="shared" si="47"/>
        <v>22</v>
      </c>
      <c r="AM644" s="5" t="s">
        <v>4623</v>
      </c>
      <c r="AN644" s="5" t="s">
        <v>4624</v>
      </c>
      <c r="AO644" s="5" t="s">
        <v>4625</v>
      </c>
      <c r="AP644" s="10">
        <v>45695</v>
      </c>
      <c r="AQ644" s="5">
        <f t="shared" ca="1" si="42"/>
        <v>48</v>
      </c>
      <c r="AR644" s="23" t="s">
        <v>143</v>
      </c>
      <c r="AS644" s="23">
        <f t="shared" ref="AS644:AS707" ca="1" si="49">IF(AF644="",TODAY()-X644+1,AF644-X644+1)</f>
        <v>409</v>
      </c>
      <c r="AT644" s="5" t="s">
        <v>19</v>
      </c>
      <c r="AU644" s="5" t="s">
        <v>2565</v>
      </c>
      <c r="AV644" s="5" t="s">
        <v>4576</v>
      </c>
      <c r="AW644" s="5" t="s">
        <v>1648</v>
      </c>
      <c r="AX644" s="5" t="s">
        <v>2519</v>
      </c>
      <c r="AY644" s="5"/>
      <c r="AZ644" s="5"/>
      <c r="BA644" s="5"/>
      <c r="BB644" s="5" t="s">
        <v>3838</v>
      </c>
      <c r="BC644" s="138"/>
    </row>
    <row r="645" spans="1:55" ht="15.75" customHeight="1" x14ac:dyDescent="0.3">
      <c r="A645" s="137">
        <v>308924</v>
      </c>
      <c r="B645" s="5" t="s">
        <v>60</v>
      </c>
      <c r="C645" s="5" t="s">
        <v>6</v>
      </c>
      <c r="D645" s="5" t="s">
        <v>123</v>
      </c>
      <c r="E645" s="5" t="s">
        <v>189</v>
      </c>
      <c r="F645" s="5" t="s">
        <v>1</v>
      </c>
      <c r="G645" s="5"/>
      <c r="H645" s="5" t="s">
        <v>211</v>
      </c>
      <c r="I645" s="120" t="s">
        <v>311</v>
      </c>
      <c r="J645" s="5" t="s">
        <v>4626</v>
      </c>
      <c r="K645" s="5"/>
      <c r="L645" s="5"/>
      <c r="M645" s="5">
        <v>101197653</v>
      </c>
      <c r="N645" s="10" t="s">
        <v>127</v>
      </c>
      <c r="O645" s="5" t="s">
        <v>4570</v>
      </c>
      <c r="P645" s="10">
        <v>45642</v>
      </c>
      <c r="Q645" s="10" t="s">
        <v>1944</v>
      </c>
      <c r="R645" s="10"/>
      <c r="S645" s="10"/>
      <c r="T645" s="11"/>
      <c r="U645" s="12"/>
      <c r="V645" s="5" t="s">
        <v>4627</v>
      </c>
      <c r="W645" s="5"/>
      <c r="X645" s="10">
        <v>45637</v>
      </c>
      <c r="Y645" s="5">
        <f t="shared" si="40"/>
        <v>6</v>
      </c>
      <c r="Z645" s="10">
        <v>45656</v>
      </c>
      <c r="AA645" s="5">
        <f t="shared" si="48"/>
        <v>20</v>
      </c>
      <c r="AB645" s="5" t="s">
        <v>4628</v>
      </c>
      <c r="AC645" s="13">
        <v>2783.14</v>
      </c>
      <c r="AD645" s="10">
        <v>45663</v>
      </c>
      <c r="AE645" s="12">
        <f t="shared" si="43"/>
        <v>8</v>
      </c>
      <c r="AF645" s="12"/>
      <c r="AG645" s="14">
        <v>4400599057</v>
      </c>
      <c r="AH645" s="17" t="s">
        <v>833</v>
      </c>
      <c r="AI645" s="10">
        <v>45681</v>
      </c>
      <c r="AJ645" s="10">
        <v>45680</v>
      </c>
      <c r="AK645" s="10" t="str">
        <f t="shared" si="46"/>
        <v>EN TIEMPO</v>
      </c>
      <c r="AL645" s="15">
        <f t="shared" si="47"/>
        <v>18</v>
      </c>
      <c r="AM645" s="5" t="s">
        <v>4629</v>
      </c>
      <c r="AN645" s="5" t="s">
        <v>4630</v>
      </c>
      <c r="AO645" s="5" t="s">
        <v>4631</v>
      </c>
      <c r="AP645" s="10">
        <v>45695</v>
      </c>
      <c r="AQ645" s="5">
        <f t="shared" ca="1" si="42"/>
        <v>44</v>
      </c>
      <c r="AR645" s="23" t="s">
        <v>143</v>
      </c>
      <c r="AS645" s="23">
        <f t="shared" ca="1" si="49"/>
        <v>409</v>
      </c>
      <c r="AT645" s="5" t="s">
        <v>19</v>
      </c>
      <c r="AU645" s="5" t="s">
        <v>2565</v>
      </c>
      <c r="AV645" s="5" t="s">
        <v>4576</v>
      </c>
      <c r="AW645" s="5" t="s">
        <v>1648</v>
      </c>
      <c r="AX645" s="5" t="s">
        <v>2519</v>
      </c>
      <c r="AY645" s="5"/>
      <c r="AZ645" s="5"/>
      <c r="BA645" s="5"/>
      <c r="BB645" s="5" t="s">
        <v>3838</v>
      </c>
      <c r="BC645" s="138"/>
    </row>
    <row r="646" spans="1:55" ht="15.75" customHeight="1" x14ac:dyDescent="0.3">
      <c r="A646" s="16">
        <v>309024</v>
      </c>
      <c r="B646" s="17" t="s">
        <v>60</v>
      </c>
      <c r="C646" s="17" t="s">
        <v>340</v>
      </c>
      <c r="D646" s="17" t="s">
        <v>123</v>
      </c>
      <c r="E646" s="17" t="s">
        <v>189</v>
      </c>
      <c r="F646" s="17" t="s">
        <v>49</v>
      </c>
      <c r="G646" s="17"/>
      <c r="H646" s="17" t="s">
        <v>1106</v>
      </c>
      <c r="I646" s="120" t="s">
        <v>2991</v>
      </c>
      <c r="J646" s="17" t="s">
        <v>4632</v>
      </c>
      <c r="K646" s="20"/>
      <c r="L646" s="120">
        <v>10000</v>
      </c>
      <c r="M646" s="17">
        <v>100961020</v>
      </c>
      <c r="N646" s="10" t="s">
        <v>127</v>
      </c>
      <c r="O646" s="5" t="s">
        <v>4633</v>
      </c>
      <c r="P646" s="10">
        <v>45693</v>
      </c>
      <c r="Q646" s="10"/>
      <c r="R646" s="10"/>
      <c r="S646" s="10"/>
      <c r="T646" s="11"/>
      <c r="U646" s="12"/>
      <c r="V646" s="5"/>
      <c r="W646" s="5"/>
      <c r="X646" s="10">
        <v>45637</v>
      </c>
      <c r="Y646" s="5">
        <f t="shared" si="40"/>
        <v>57</v>
      </c>
      <c r="Z646" s="10"/>
      <c r="AA646" s="5" t="str">
        <f t="shared" si="48"/>
        <v>POR COTIZAR</v>
      </c>
      <c r="AB646" s="5"/>
      <c r="AC646" s="13"/>
      <c r="AD646" s="10"/>
      <c r="AE646" s="12" t="str">
        <f t="shared" si="43"/>
        <v/>
      </c>
      <c r="AF646" s="12"/>
      <c r="AG646" s="5">
        <v>4400608692</v>
      </c>
      <c r="AH646" s="17"/>
      <c r="AI646" s="10"/>
      <c r="AJ646" s="10"/>
      <c r="AK646" s="10" t="str">
        <f t="shared" si="46"/>
        <v/>
      </c>
      <c r="AL646" s="15" t="str">
        <f t="shared" si="47"/>
        <v/>
      </c>
      <c r="AM646" s="5"/>
      <c r="AN646" s="5"/>
      <c r="AO646" s="5"/>
      <c r="AP646" s="10"/>
      <c r="AQ646" s="5">
        <f t="shared" ca="1" si="42"/>
        <v>409</v>
      </c>
      <c r="AR646" s="5" t="s">
        <v>129</v>
      </c>
      <c r="AS646" s="5">
        <f t="shared" ca="1" si="49"/>
        <v>409</v>
      </c>
      <c r="AT646" s="5"/>
      <c r="AU646" s="5"/>
      <c r="AV646" s="5"/>
      <c r="AW646" s="5"/>
      <c r="AX646" s="5"/>
      <c r="AY646" s="5"/>
      <c r="AZ646" s="5"/>
      <c r="BA646" s="5"/>
      <c r="BB646" s="5" t="s">
        <v>4634</v>
      </c>
      <c r="BC646" s="138"/>
    </row>
    <row r="647" spans="1:55" ht="15.75" customHeight="1" x14ac:dyDescent="0.3">
      <c r="A647" s="137">
        <v>309124</v>
      </c>
      <c r="B647" s="5" t="s">
        <v>60</v>
      </c>
      <c r="C647" s="5" t="s">
        <v>144</v>
      </c>
      <c r="D647" s="5" t="s">
        <v>127</v>
      </c>
      <c r="E647" s="5" t="s">
        <v>189</v>
      </c>
      <c r="F647" s="5" t="s">
        <v>1</v>
      </c>
      <c r="G647" s="5"/>
      <c r="H647" s="5" t="s">
        <v>302</v>
      </c>
      <c r="I647" s="120" t="s">
        <v>190</v>
      </c>
      <c r="J647" s="5" t="s">
        <v>4635</v>
      </c>
      <c r="K647" s="5"/>
      <c r="L647" s="5">
        <v>30000</v>
      </c>
      <c r="M647" s="5">
        <v>101058314</v>
      </c>
      <c r="N647" s="10" t="s">
        <v>127</v>
      </c>
      <c r="O647" s="5" t="s">
        <v>4570</v>
      </c>
      <c r="P647" s="10">
        <v>45650</v>
      </c>
      <c r="Q647" s="10" t="s">
        <v>2502</v>
      </c>
      <c r="R647" s="10"/>
      <c r="S647" s="10"/>
      <c r="T647" s="11"/>
      <c r="U647" s="12"/>
      <c r="V647" s="5" t="s">
        <v>4636</v>
      </c>
      <c r="W647" s="5"/>
      <c r="X647" s="10">
        <v>45637</v>
      </c>
      <c r="Y647" s="5">
        <f t="shared" si="40"/>
        <v>14</v>
      </c>
      <c r="Z647" s="10">
        <v>45656</v>
      </c>
      <c r="AA647" s="5">
        <f t="shared" si="48"/>
        <v>20</v>
      </c>
      <c r="AB647" s="5" t="s">
        <v>4637</v>
      </c>
      <c r="AC647" s="13">
        <v>6115.57</v>
      </c>
      <c r="AD647" s="10">
        <v>45662</v>
      </c>
      <c r="AE647" s="12">
        <f t="shared" si="43"/>
        <v>7</v>
      </c>
      <c r="AF647" s="12"/>
      <c r="AG647" s="14">
        <v>4400599053</v>
      </c>
      <c r="AH647" s="17" t="s">
        <v>833</v>
      </c>
      <c r="AI647" s="10">
        <v>45707</v>
      </c>
      <c r="AJ647" s="10">
        <v>45709</v>
      </c>
      <c r="AK647" s="10" t="str">
        <f t="shared" si="46"/>
        <v>DEMORA</v>
      </c>
      <c r="AL647" s="15">
        <f t="shared" si="47"/>
        <v>48</v>
      </c>
      <c r="AM647" s="5" t="s">
        <v>4638</v>
      </c>
      <c r="AN647" s="5" t="s">
        <v>4639</v>
      </c>
      <c r="AO647" s="5" t="s">
        <v>4640</v>
      </c>
      <c r="AP647" s="10">
        <v>45709</v>
      </c>
      <c r="AQ647" s="5">
        <f t="shared" ca="1" si="42"/>
        <v>73</v>
      </c>
      <c r="AR647" s="23" t="s">
        <v>143</v>
      </c>
      <c r="AS647" s="23">
        <f t="shared" ca="1" si="49"/>
        <v>409</v>
      </c>
      <c r="AT647" s="5" t="s">
        <v>19</v>
      </c>
      <c r="AU647" s="5" t="s">
        <v>67</v>
      </c>
      <c r="AV647" s="5"/>
      <c r="AW647" s="5" t="s">
        <v>1648</v>
      </c>
      <c r="AX647" s="5" t="s">
        <v>1648</v>
      </c>
      <c r="AY647" s="5"/>
      <c r="AZ647" s="5"/>
      <c r="BA647" s="5"/>
      <c r="BB647" s="5" t="s">
        <v>3838</v>
      </c>
      <c r="BC647" s="138"/>
    </row>
    <row r="648" spans="1:55" ht="15.75" customHeight="1" x14ac:dyDescent="0.3">
      <c r="A648" s="137">
        <v>309224</v>
      </c>
      <c r="B648" s="5" t="s">
        <v>59</v>
      </c>
      <c r="C648" s="5" t="s">
        <v>927</v>
      </c>
      <c r="D648" s="5" t="s">
        <v>123</v>
      </c>
      <c r="E648" s="5" t="s">
        <v>124</v>
      </c>
      <c r="F648" s="5" t="s">
        <v>48</v>
      </c>
      <c r="G648" s="5" t="s">
        <v>246</v>
      </c>
      <c r="H648" s="5" t="s">
        <v>1446</v>
      </c>
      <c r="I648" s="120">
        <v>1306381</v>
      </c>
      <c r="J648" s="5" t="s">
        <v>4641</v>
      </c>
      <c r="K648" s="5">
        <v>20792</v>
      </c>
      <c r="L648" s="5">
        <v>18000</v>
      </c>
      <c r="M648" s="5" t="s">
        <v>4642</v>
      </c>
      <c r="N648" s="10" t="s">
        <v>127</v>
      </c>
      <c r="O648" s="5" t="s">
        <v>4643</v>
      </c>
      <c r="P648" s="10">
        <v>45650</v>
      </c>
      <c r="Q648" s="10" t="s">
        <v>2502</v>
      </c>
      <c r="R648" s="10"/>
      <c r="S648" s="10"/>
      <c r="T648" s="11"/>
      <c r="U648" s="12"/>
      <c r="V648" s="5" t="s">
        <v>4644</v>
      </c>
      <c r="W648" s="5"/>
      <c r="X648" s="10">
        <v>45639</v>
      </c>
      <c r="Y648" s="5">
        <f t="shared" si="40"/>
        <v>12</v>
      </c>
      <c r="Z648" s="10">
        <v>45656</v>
      </c>
      <c r="AA648" s="5">
        <f t="shared" si="48"/>
        <v>18</v>
      </c>
      <c r="AB648" s="5" t="s">
        <v>4645</v>
      </c>
      <c r="AC648" s="13">
        <v>2986.84</v>
      </c>
      <c r="AD648" s="10">
        <v>45662</v>
      </c>
      <c r="AE648" s="12">
        <f t="shared" si="43"/>
        <v>7</v>
      </c>
      <c r="AF648" s="12"/>
      <c r="AG648" s="14">
        <v>4500546987</v>
      </c>
      <c r="AH648" s="17" t="s">
        <v>833</v>
      </c>
      <c r="AI648" s="10">
        <v>45688</v>
      </c>
      <c r="AJ648" s="10">
        <v>45693</v>
      </c>
      <c r="AK648" s="10" t="str">
        <f t="shared" si="46"/>
        <v>DEMORA</v>
      </c>
      <c r="AL648" s="15">
        <f t="shared" si="47"/>
        <v>32</v>
      </c>
      <c r="AM648" s="5" t="s">
        <v>4646</v>
      </c>
      <c r="AN648" s="5" t="s">
        <v>4647</v>
      </c>
      <c r="AO648" s="5" t="s">
        <v>4648</v>
      </c>
      <c r="AP648" s="10">
        <v>45702</v>
      </c>
      <c r="AQ648" s="5">
        <f t="shared" ca="1" si="42"/>
        <v>55</v>
      </c>
      <c r="AR648" s="23" t="s">
        <v>143</v>
      </c>
      <c r="AS648" s="23">
        <f t="shared" ca="1" si="49"/>
        <v>407</v>
      </c>
      <c r="AT648" s="5" t="s">
        <v>19</v>
      </c>
      <c r="AU648" s="5" t="s">
        <v>2565</v>
      </c>
      <c r="AV648" s="5" t="s">
        <v>4576</v>
      </c>
      <c r="AW648" s="5" t="s">
        <v>1648</v>
      </c>
      <c r="AX648" s="5" t="s">
        <v>2519</v>
      </c>
      <c r="AY648" s="5"/>
      <c r="AZ648" s="5"/>
      <c r="BA648" s="5"/>
      <c r="BB648" s="5" t="s">
        <v>3838</v>
      </c>
      <c r="BC648" s="138"/>
    </row>
    <row r="649" spans="1:55" ht="15.75" customHeight="1" x14ac:dyDescent="0.3">
      <c r="A649" s="137">
        <v>309324</v>
      </c>
      <c r="B649" s="5" t="s">
        <v>59</v>
      </c>
      <c r="C649" s="5" t="s">
        <v>2278</v>
      </c>
      <c r="D649" s="5" t="s">
        <v>127</v>
      </c>
      <c r="E649" s="5" t="s">
        <v>124</v>
      </c>
      <c r="F649" s="5" t="s">
        <v>395</v>
      </c>
      <c r="G649" s="5" t="s">
        <v>246</v>
      </c>
      <c r="H649" s="5" t="s">
        <v>396</v>
      </c>
      <c r="I649" s="120">
        <v>4164019</v>
      </c>
      <c r="J649" s="5" t="s">
        <v>4649</v>
      </c>
      <c r="K649" s="5">
        <v>12500</v>
      </c>
      <c r="L649" s="5">
        <v>12000</v>
      </c>
      <c r="M649" s="5" t="s">
        <v>4650</v>
      </c>
      <c r="N649" s="10" t="s">
        <v>127</v>
      </c>
      <c r="O649" s="5" t="s">
        <v>4643</v>
      </c>
      <c r="P649" s="10">
        <v>45652</v>
      </c>
      <c r="Q649" s="10" t="s">
        <v>1944</v>
      </c>
      <c r="R649" s="10"/>
      <c r="S649" s="10"/>
      <c r="T649" s="11"/>
      <c r="U649" s="12"/>
      <c r="V649" s="5" t="s">
        <v>4651</v>
      </c>
      <c r="W649" s="5"/>
      <c r="X649" s="10">
        <v>45639</v>
      </c>
      <c r="Y649" s="5">
        <f t="shared" si="40"/>
        <v>14</v>
      </c>
      <c r="Z649" s="10">
        <v>45666</v>
      </c>
      <c r="AA649" s="5">
        <f t="shared" si="48"/>
        <v>28</v>
      </c>
      <c r="AB649" s="5" t="s">
        <v>4652</v>
      </c>
      <c r="AC649" s="13">
        <v>11380.28</v>
      </c>
      <c r="AD649" s="10">
        <v>45700</v>
      </c>
      <c r="AE649" s="12">
        <f t="shared" si="43"/>
        <v>35</v>
      </c>
      <c r="AF649" s="12"/>
      <c r="AG649" s="14">
        <v>4500546960</v>
      </c>
      <c r="AH649" s="17" t="s">
        <v>833</v>
      </c>
      <c r="AI649" s="48">
        <v>45714</v>
      </c>
      <c r="AJ649" s="10">
        <v>45722</v>
      </c>
      <c r="AK649" s="10" t="str">
        <f t="shared" si="46"/>
        <v>DEMORA</v>
      </c>
      <c r="AL649" s="15">
        <f t="shared" si="47"/>
        <v>23</v>
      </c>
      <c r="AM649" s="5" t="s">
        <v>4653</v>
      </c>
      <c r="AN649" s="5" t="s">
        <v>4654</v>
      </c>
      <c r="AO649" s="5" t="s">
        <v>4655</v>
      </c>
      <c r="AP649" s="10">
        <v>45723</v>
      </c>
      <c r="AQ649" s="5">
        <f t="shared" ca="1" si="42"/>
        <v>84</v>
      </c>
      <c r="AR649" s="42" t="s">
        <v>143</v>
      </c>
      <c r="AS649" s="42">
        <f t="shared" ca="1" si="49"/>
        <v>407</v>
      </c>
      <c r="AT649" s="5" t="s">
        <v>19</v>
      </c>
      <c r="AU649" s="5" t="s">
        <v>2565</v>
      </c>
      <c r="AV649" s="5" t="s">
        <v>4576</v>
      </c>
      <c r="AW649" s="5" t="s">
        <v>1648</v>
      </c>
      <c r="AX649" s="5" t="s">
        <v>1648</v>
      </c>
      <c r="AY649" s="5"/>
      <c r="AZ649" s="5"/>
      <c r="BA649" s="5"/>
      <c r="BB649" s="5" t="s">
        <v>3838</v>
      </c>
      <c r="BC649" s="138"/>
    </row>
    <row r="650" spans="1:55" ht="15.75" customHeight="1" x14ac:dyDescent="0.3">
      <c r="A650" s="137">
        <v>309424</v>
      </c>
      <c r="B650" s="5" t="s">
        <v>59</v>
      </c>
      <c r="C650" s="5" t="s">
        <v>927</v>
      </c>
      <c r="D650" s="5" t="s">
        <v>123</v>
      </c>
      <c r="E650" s="5" t="s">
        <v>124</v>
      </c>
      <c r="F650" s="5" t="s">
        <v>48</v>
      </c>
      <c r="G650" s="5" t="s">
        <v>210</v>
      </c>
      <c r="H650" s="5" t="s">
        <v>1446</v>
      </c>
      <c r="I650" s="120">
        <v>1303263</v>
      </c>
      <c r="J650" s="5" t="s">
        <v>4656</v>
      </c>
      <c r="K650" s="5">
        <v>20792</v>
      </c>
      <c r="L650" s="5">
        <v>18000</v>
      </c>
      <c r="M650" s="5" t="s">
        <v>4657</v>
      </c>
      <c r="N650" s="10" t="s">
        <v>127</v>
      </c>
      <c r="O650" s="5" t="s">
        <v>4643</v>
      </c>
      <c r="P650" s="10">
        <v>45650</v>
      </c>
      <c r="Q650" s="10" t="s">
        <v>2502</v>
      </c>
      <c r="R650" s="10"/>
      <c r="S650" s="10"/>
      <c r="T650" s="11"/>
      <c r="U650" s="12"/>
      <c r="V650" s="5" t="s">
        <v>4658</v>
      </c>
      <c r="W650" s="5"/>
      <c r="X650" s="10">
        <v>45639</v>
      </c>
      <c r="Y650" s="5">
        <f t="shared" si="40"/>
        <v>12</v>
      </c>
      <c r="Z650" s="10">
        <v>45656</v>
      </c>
      <c r="AA650" s="5">
        <f t="shared" si="48"/>
        <v>18</v>
      </c>
      <c r="AB650" s="5" t="s">
        <v>4659</v>
      </c>
      <c r="AC650" s="13">
        <v>2986.84</v>
      </c>
      <c r="AD650" s="10">
        <v>45662</v>
      </c>
      <c r="AE650" s="12">
        <f t="shared" si="43"/>
        <v>7</v>
      </c>
      <c r="AF650" s="12"/>
      <c r="AG650" s="14">
        <v>4500546990</v>
      </c>
      <c r="AH650" s="17" t="s">
        <v>833</v>
      </c>
      <c r="AI650" s="49">
        <v>45708</v>
      </c>
      <c r="AJ650" s="10">
        <v>45714</v>
      </c>
      <c r="AK650" s="10" t="str">
        <f t="shared" si="46"/>
        <v>DEMORA</v>
      </c>
      <c r="AL650" s="15">
        <f t="shared" si="47"/>
        <v>53</v>
      </c>
      <c r="AM650" s="5" t="s">
        <v>4660</v>
      </c>
      <c r="AN650" s="5" t="s">
        <v>4661</v>
      </c>
      <c r="AO650" s="5" t="s">
        <v>4662</v>
      </c>
      <c r="AP650" s="10">
        <v>45716</v>
      </c>
      <c r="AQ650" s="5">
        <f t="shared" ca="1" si="42"/>
        <v>76</v>
      </c>
      <c r="AR650" s="23" t="s">
        <v>143</v>
      </c>
      <c r="AS650" s="23">
        <f t="shared" ca="1" si="49"/>
        <v>407</v>
      </c>
      <c r="AT650" s="5" t="s">
        <v>19</v>
      </c>
      <c r="AU650" s="5" t="s">
        <v>2565</v>
      </c>
      <c r="AV650" s="5" t="s">
        <v>4576</v>
      </c>
      <c r="AW650" s="5" t="s">
        <v>1648</v>
      </c>
      <c r="AX650" s="5" t="s">
        <v>2519</v>
      </c>
      <c r="AY650" s="5"/>
      <c r="AZ650" s="5"/>
      <c r="BA650" s="5"/>
      <c r="BB650" s="5" t="s">
        <v>3838</v>
      </c>
      <c r="BC650" s="138"/>
    </row>
    <row r="651" spans="1:55" ht="15.75" customHeight="1" x14ac:dyDescent="0.3">
      <c r="A651" s="137">
        <v>309524</v>
      </c>
      <c r="B651" s="5" t="s">
        <v>59</v>
      </c>
      <c r="C651" s="5" t="s">
        <v>1274</v>
      </c>
      <c r="D651" s="5" t="s">
        <v>127</v>
      </c>
      <c r="E651" s="5" t="s">
        <v>189</v>
      </c>
      <c r="F651" s="5" t="s">
        <v>55</v>
      </c>
      <c r="G651" s="5" t="s">
        <v>210</v>
      </c>
      <c r="H651" s="5" t="s">
        <v>4533</v>
      </c>
      <c r="I651" s="120" t="s">
        <v>1276</v>
      </c>
      <c r="J651" s="5" t="s">
        <v>4663</v>
      </c>
      <c r="K651" s="5">
        <v>13287</v>
      </c>
      <c r="L651" s="5">
        <v>14000</v>
      </c>
      <c r="M651" s="5" t="s">
        <v>4664</v>
      </c>
      <c r="N651" s="10" t="s">
        <v>127</v>
      </c>
      <c r="O651" s="5" t="s">
        <v>4643</v>
      </c>
      <c r="P651" s="10">
        <v>45653</v>
      </c>
      <c r="Q651" s="10" t="s">
        <v>2502</v>
      </c>
      <c r="R651" s="10"/>
      <c r="S651" s="10"/>
      <c r="T651" s="11"/>
      <c r="U651" s="12"/>
      <c r="V651" s="5" t="s">
        <v>4665</v>
      </c>
      <c r="W651" s="5"/>
      <c r="X651" s="10">
        <v>45639</v>
      </c>
      <c r="Y651" s="5">
        <f t="shared" si="40"/>
        <v>15</v>
      </c>
      <c r="Z651" s="10">
        <v>45674</v>
      </c>
      <c r="AA651" s="5">
        <f t="shared" si="48"/>
        <v>36</v>
      </c>
      <c r="AB651" s="5" t="s">
        <v>4666</v>
      </c>
      <c r="AC651" s="13">
        <v>12511.91</v>
      </c>
      <c r="AD651" s="10">
        <v>45700</v>
      </c>
      <c r="AE651" s="12">
        <f t="shared" si="43"/>
        <v>27</v>
      </c>
      <c r="AF651" s="12"/>
      <c r="AG651" s="14">
        <v>4500546992</v>
      </c>
      <c r="AH651" s="17" t="s">
        <v>833</v>
      </c>
      <c r="AI651" s="49">
        <v>45708</v>
      </c>
      <c r="AJ651" s="10">
        <v>45714</v>
      </c>
      <c r="AK651" s="10" t="str">
        <f t="shared" si="46"/>
        <v>DEMORA</v>
      </c>
      <c r="AL651" s="15">
        <f t="shared" si="47"/>
        <v>15</v>
      </c>
      <c r="AM651" s="5" t="s">
        <v>4667</v>
      </c>
      <c r="AN651" s="5" t="s">
        <v>4668</v>
      </c>
      <c r="AO651" s="5" t="s">
        <v>4669</v>
      </c>
      <c r="AP651" s="10">
        <v>45716</v>
      </c>
      <c r="AQ651" s="5">
        <f t="shared" ca="1" si="42"/>
        <v>76</v>
      </c>
      <c r="AR651" s="42" t="s">
        <v>143</v>
      </c>
      <c r="AS651" s="42">
        <f t="shared" ca="1" si="49"/>
        <v>407</v>
      </c>
      <c r="AT651" s="5" t="s">
        <v>20</v>
      </c>
      <c r="AU651" s="5" t="s">
        <v>4670</v>
      </c>
      <c r="AV651" s="5" t="s">
        <v>4671</v>
      </c>
      <c r="AW651" s="5" t="s">
        <v>4672</v>
      </c>
      <c r="AX651" s="5" t="s">
        <v>1648</v>
      </c>
      <c r="AY651" s="5"/>
      <c r="AZ651" s="5"/>
      <c r="BA651" s="5"/>
      <c r="BB651" s="5" t="s">
        <v>3838</v>
      </c>
      <c r="BC651" s="138"/>
    </row>
    <row r="652" spans="1:55" ht="15.75" customHeight="1" x14ac:dyDescent="0.3">
      <c r="A652" s="137">
        <v>309624</v>
      </c>
      <c r="B652" s="5" t="s">
        <v>59</v>
      </c>
      <c r="C652" s="5" t="s">
        <v>6</v>
      </c>
      <c r="D652" s="5" t="s">
        <v>123</v>
      </c>
      <c r="E652" s="5" t="s">
        <v>124</v>
      </c>
      <c r="F652" s="5" t="s">
        <v>40</v>
      </c>
      <c r="G652" s="5" t="s">
        <v>210</v>
      </c>
      <c r="H652" s="5" t="s">
        <v>387</v>
      </c>
      <c r="I652" s="120">
        <v>2885537</v>
      </c>
      <c r="J652" s="5" t="s">
        <v>4673</v>
      </c>
      <c r="K652" s="5">
        <v>20001</v>
      </c>
      <c r="L652" s="5">
        <v>18000</v>
      </c>
      <c r="M652" s="5" t="s">
        <v>4674</v>
      </c>
      <c r="N652" s="10" t="s">
        <v>127</v>
      </c>
      <c r="O652" s="5" t="s">
        <v>4643</v>
      </c>
      <c r="P652" s="10">
        <v>45650</v>
      </c>
      <c r="Q652" s="10" t="s">
        <v>2502</v>
      </c>
      <c r="R652" s="10"/>
      <c r="S652" s="10"/>
      <c r="T652" s="11"/>
      <c r="U652" s="12"/>
      <c r="V652" s="5" t="s">
        <v>4675</v>
      </c>
      <c r="W652" s="5"/>
      <c r="X652" s="10">
        <v>45639</v>
      </c>
      <c r="Y652" s="5">
        <f t="shared" si="40"/>
        <v>12</v>
      </c>
      <c r="Z652" s="10">
        <v>45666</v>
      </c>
      <c r="AA652" s="5">
        <f t="shared" si="48"/>
        <v>28</v>
      </c>
      <c r="AB652" s="5" t="s">
        <v>4676</v>
      </c>
      <c r="AC652" s="13">
        <v>11438.47</v>
      </c>
      <c r="AD652" s="10">
        <v>45700</v>
      </c>
      <c r="AE652" s="12">
        <f t="shared" si="43"/>
        <v>35</v>
      </c>
      <c r="AF652" s="12"/>
      <c r="AG652" s="14">
        <v>4500546952</v>
      </c>
      <c r="AH652" s="17" t="s">
        <v>833</v>
      </c>
      <c r="AI652" s="49">
        <v>45712</v>
      </c>
      <c r="AJ652" s="10">
        <v>45716</v>
      </c>
      <c r="AK652" s="10" t="str">
        <f t="shared" si="46"/>
        <v>DEMORA</v>
      </c>
      <c r="AL652" s="15">
        <f t="shared" si="47"/>
        <v>17</v>
      </c>
      <c r="AM652" s="5" t="s">
        <v>4677</v>
      </c>
      <c r="AN652" s="5" t="s">
        <v>4678</v>
      </c>
      <c r="AO652" s="5" t="s">
        <v>4679</v>
      </c>
      <c r="AP652" s="10">
        <v>45721</v>
      </c>
      <c r="AQ652" s="5">
        <f t="shared" ca="1" si="42"/>
        <v>78</v>
      </c>
      <c r="AR652" s="23" t="s">
        <v>143</v>
      </c>
      <c r="AS652" s="23">
        <f t="shared" ca="1" si="49"/>
        <v>407</v>
      </c>
      <c r="AT652" s="5" t="s">
        <v>19</v>
      </c>
      <c r="AU652" s="5" t="s">
        <v>2565</v>
      </c>
      <c r="AV652" s="5" t="s">
        <v>4576</v>
      </c>
      <c r="AW652" s="5" t="s">
        <v>1648</v>
      </c>
      <c r="AX652" s="5" t="s">
        <v>1648</v>
      </c>
      <c r="AY652" s="5"/>
      <c r="AZ652" s="5"/>
      <c r="BA652" s="5"/>
      <c r="BB652" s="5" t="s">
        <v>3838</v>
      </c>
      <c r="BC652" s="138"/>
    </row>
    <row r="653" spans="1:55" ht="15.75" customHeight="1" x14ac:dyDescent="0.3">
      <c r="A653" s="137">
        <v>309724</v>
      </c>
      <c r="B653" s="5" t="s">
        <v>59</v>
      </c>
      <c r="C653" s="5" t="s">
        <v>6</v>
      </c>
      <c r="D653" s="5" t="s">
        <v>127</v>
      </c>
      <c r="E653" s="5" t="s">
        <v>124</v>
      </c>
      <c r="F653" s="5" t="s">
        <v>1075</v>
      </c>
      <c r="G653" s="5"/>
      <c r="H653" s="5" t="s">
        <v>4680</v>
      </c>
      <c r="I653" s="120">
        <v>2614949</v>
      </c>
      <c r="J653" s="5" t="s">
        <v>4681</v>
      </c>
      <c r="K653" s="5"/>
      <c r="L653" s="5"/>
      <c r="M653" s="5" t="s">
        <v>4682</v>
      </c>
      <c r="N653" s="10" t="s">
        <v>127</v>
      </c>
      <c r="O653" s="5" t="s">
        <v>4643</v>
      </c>
      <c r="P653" s="10">
        <v>45652</v>
      </c>
      <c r="Q653" s="10" t="s">
        <v>1944</v>
      </c>
      <c r="R653" s="10"/>
      <c r="S653" s="10"/>
      <c r="T653" s="11"/>
      <c r="U653" s="12"/>
      <c r="V653" s="5" t="s">
        <v>4683</v>
      </c>
      <c r="W653" s="5"/>
      <c r="X653" s="10">
        <v>45639</v>
      </c>
      <c r="Y653" s="5">
        <f t="shared" si="40"/>
        <v>14</v>
      </c>
      <c r="Z653" s="10">
        <v>45666</v>
      </c>
      <c r="AA653" s="5">
        <f t="shared" si="48"/>
        <v>28</v>
      </c>
      <c r="AB653" s="5" t="s">
        <v>4684</v>
      </c>
      <c r="AC653" s="13">
        <v>2610.35</v>
      </c>
      <c r="AD653" s="10">
        <v>45700</v>
      </c>
      <c r="AE653" s="12">
        <f t="shared" si="43"/>
        <v>35</v>
      </c>
      <c r="AF653" s="12"/>
      <c r="AG653" s="14">
        <v>4500546972</v>
      </c>
      <c r="AH653" s="17" t="s">
        <v>833</v>
      </c>
      <c r="AI653" s="49">
        <v>45712</v>
      </c>
      <c r="AJ653" s="10">
        <v>45713</v>
      </c>
      <c r="AK653" s="10" t="str">
        <f t="shared" si="46"/>
        <v>DEMORA</v>
      </c>
      <c r="AL653" s="15">
        <f t="shared" si="47"/>
        <v>14</v>
      </c>
      <c r="AM653" s="5" t="s">
        <v>4685</v>
      </c>
      <c r="AN653" s="5" t="s">
        <v>4686</v>
      </c>
      <c r="AO653" s="5" t="s">
        <v>4687</v>
      </c>
      <c r="AP653" s="10">
        <v>45716</v>
      </c>
      <c r="AQ653" s="5">
        <f t="shared" ca="1" si="42"/>
        <v>75</v>
      </c>
      <c r="AR653" s="23" t="s">
        <v>143</v>
      </c>
      <c r="AS653" s="23">
        <f t="shared" ca="1" si="49"/>
        <v>407</v>
      </c>
      <c r="AT653" s="5" t="s">
        <v>19</v>
      </c>
      <c r="AU653" s="5" t="s">
        <v>2565</v>
      </c>
      <c r="AV653" s="5" t="s">
        <v>4576</v>
      </c>
      <c r="AW653" s="5" t="s">
        <v>1648</v>
      </c>
      <c r="AX653" s="5" t="s">
        <v>1648</v>
      </c>
      <c r="AY653" s="5"/>
      <c r="AZ653" s="5"/>
      <c r="BA653" s="5"/>
      <c r="BB653" s="5" t="s">
        <v>3838</v>
      </c>
      <c r="BC653" s="138"/>
    </row>
    <row r="654" spans="1:55" ht="15.75" customHeight="1" x14ac:dyDescent="0.3">
      <c r="A654" s="137">
        <v>309824</v>
      </c>
      <c r="B654" s="5" t="s">
        <v>59</v>
      </c>
      <c r="C654" s="5" t="s">
        <v>236</v>
      </c>
      <c r="D654" s="5" t="s">
        <v>123</v>
      </c>
      <c r="E654" s="5" t="s">
        <v>124</v>
      </c>
      <c r="F654" s="5" t="s">
        <v>42</v>
      </c>
      <c r="G654" s="5" t="s">
        <v>246</v>
      </c>
      <c r="H654" s="5" t="s">
        <v>1264</v>
      </c>
      <c r="I654" s="120">
        <v>1098833</v>
      </c>
      <c r="J654" s="5" t="s">
        <v>4688</v>
      </c>
      <c r="K654" s="5">
        <v>5131</v>
      </c>
      <c r="L654" s="5">
        <v>15000</v>
      </c>
      <c r="M654" s="5" t="s">
        <v>4689</v>
      </c>
      <c r="N654" s="10" t="s">
        <v>127</v>
      </c>
      <c r="O654" s="5" t="s">
        <v>4690</v>
      </c>
      <c r="P654" s="10">
        <v>45653</v>
      </c>
      <c r="Q654" s="10" t="s">
        <v>2502</v>
      </c>
      <c r="R654" s="10"/>
      <c r="S654" s="10"/>
      <c r="T654" s="11"/>
      <c r="U654" s="12"/>
      <c r="V654" s="5" t="s">
        <v>4691</v>
      </c>
      <c r="W654" s="5"/>
      <c r="X654" s="10">
        <v>45639</v>
      </c>
      <c r="Y654" s="5">
        <f t="shared" si="40"/>
        <v>15</v>
      </c>
      <c r="Z654" s="10">
        <v>45666</v>
      </c>
      <c r="AA654" s="5">
        <f t="shared" si="48"/>
        <v>28</v>
      </c>
      <c r="AB654" s="5" t="s">
        <v>4692</v>
      </c>
      <c r="AC654" s="13">
        <v>4711.87</v>
      </c>
      <c r="AD654" s="10">
        <v>45700</v>
      </c>
      <c r="AE654" s="12">
        <f t="shared" si="43"/>
        <v>35</v>
      </c>
      <c r="AF654" s="12"/>
      <c r="AG654" s="14">
        <v>4500546963</v>
      </c>
      <c r="AH654" s="17" t="s">
        <v>833</v>
      </c>
      <c r="AI654" s="48">
        <v>45714</v>
      </c>
      <c r="AJ654" s="10">
        <v>45714</v>
      </c>
      <c r="AK654" s="10" t="str">
        <f t="shared" si="46"/>
        <v>EN TIEMPO</v>
      </c>
      <c r="AL654" s="15">
        <f t="shared" si="47"/>
        <v>15</v>
      </c>
      <c r="AM654" s="5" t="s">
        <v>4693</v>
      </c>
      <c r="AN654" s="5" t="s">
        <v>4694</v>
      </c>
      <c r="AO654" s="5" t="s">
        <v>4695</v>
      </c>
      <c r="AP654" s="10">
        <v>45716</v>
      </c>
      <c r="AQ654" s="5">
        <f t="shared" ca="1" si="42"/>
        <v>76</v>
      </c>
      <c r="AR654" s="23" t="s">
        <v>143</v>
      </c>
      <c r="AS654" s="23">
        <f t="shared" ca="1" si="49"/>
        <v>407</v>
      </c>
      <c r="AT654" s="5" t="s">
        <v>20</v>
      </c>
      <c r="AU654" s="5" t="s">
        <v>4696</v>
      </c>
      <c r="AV654" s="5" t="s">
        <v>4354</v>
      </c>
      <c r="AW654" s="5" t="s">
        <v>1648</v>
      </c>
      <c r="AX654" s="5" t="s">
        <v>1648</v>
      </c>
      <c r="AY654" s="5"/>
      <c r="AZ654" s="5"/>
      <c r="BA654" s="5"/>
      <c r="BB654" s="5" t="s">
        <v>3838</v>
      </c>
      <c r="BC654" s="138"/>
    </row>
    <row r="655" spans="1:55" ht="15.75" customHeight="1" x14ac:dyDescent="0.3">
      <c r="A655" s="137">
        <v>309924</v>
      </c>
      <c r="B655" s="5" t="s">
        <v>60</v>
      </c>
      <c r="C655" s="5" t="s">
        <v>8</v>
      </c>
      <c r="D655" s="5" t="s">
        <v>123</v>
      </c>
      <c r="E655" s="5" t="s">
        <v>189</v>
      </c>
      <c r="F655" s="5" t="s">
        <v>1</v>
      </c>
      <c r="G655" s="5"/>
      <c r="H655" s="5"/>
      <c r="I655" s="120" t="s">
        <v>212</v>
      </c>
      <c r="J655" s="5" t="s">
        <v>4697</v>
      </c>
      <c r="K655" s="5"/>
      <c r="L655" s="5"/>
      <c r="M655" s="5">
        <v>101229152</v>
      </c>
      <c r="N655" s="10" t="s">
        <v>127</v>
      </c>
      <c r="O655" s="5" t="s">
        <v>4698</v>
      </c>
      <c r="P655" s="10">
        <v>45650</v>
      </c>
      <c r="Q655" s="10" t="s">
        <v>1944</v>
      </c>
      <c r="R655" s="10"/>
      <c r="S655" s="10"/>
      <c r="T655" s="11"/>
      <c r="U655" s="12"/>
      <c r="V655" s="5" t="s">
        <v>4699</v>
      </c>
      <c r="W655" s="5"/>
      <c r="X655" s="10">
        <v>45643</v>
      </c>
      <c r="Y655" s="5">
        <f t="shared" si="40"/>
        <v>8</v>
      </c>
      <c r="Z655" s="10">
        <v>45666</v>
      </c>
      <c r="AA655" s="5">
        <f t="shared" si="48"/>
        <v>24</v>
      </c>
      <c r="AB655" s="5" t="s">
        <v>4700</v>
      </c>
      <c r="AC655" s="13">
        <v>18647.23</v>
      </c>
      <c r="AD655" s="10">
        <v>45656</v>
      </c>
      <c r="AE655" s="12">
        <f t="shared" si="43"/>
        <v>-9</v>
      </c>
      <c r="AF655" s="12"/>
      <c r="AG655" s="14">
        <v>4400602438</v>
      </c>
      <c r="AH655" s="17" t="s">
        <v>833</v>
      </c>
      <c r="AI655" s="10">
        <v>45686</v>
      </c>
      <c r="AJ655" s="10">
        <v>45688</v>
      </c>
      <c r="AK655" s="10" t="str">
        <f t="shared" si="46"/>
        <v>DEMORA</v>
      </c>
      <c r="AL655" s="15">
        <f t="shared" si="47"/>
        <v>33</v>
      </c>
      <c r="AM655" s="5" t="s">
        <v>4701</v>
      </c>
      <c r="AN655" s="5" t="s">
        <v>4702</v>
      </c>
      <c r="AO655" s="5" t="s">
        <v>4703</v>
      </c>
      <c r="AP655" s="10">
        <v>45695</v>
      </c>
      <c r="AQ655" s="5">
        <f t="shared" ca="1" si="42"/>
        <v>46</v>
      </c>
      <c r="AR655" s="23" t="s">
        <v>143</v>
      </c>
      <c r="AS655" s="23">
        <f t="shared" ca="1" si="49"/>
        <v>403</v>
      </c>
      <c r="AT655" s="5" t="s">
        <v>19</v>
      </c>
      <c r="AU655" s="5" t="s">
        <v>2565</v>
      </c>
      <c r="AV655" s="5" t="s">
        <v>4576</v>
      </c>
      <c r="AW655" s="5" t="s">
        <v>1648</v>
      </c>
      <c r="AX655" s="5" t="s">
        <v>2519</v>
      </c>
      <c r="AY655" s="5"/>
      <c r="AZ655" s="5"/>
      <c r="BA655" s="5"/>
      <c r="BB655" s="5"/>
      <c r="BC655" s="138"/>
    </row>
    <row r="656" spans="1:55" ht="15.75" customHeight="1" x14ac:dyDescent="0.3">
      <c r="A656" s="16">
        <v>310024</v>
      </c>
      <c r="B656" s="17" t="s">
        <v>60</v>
      </c>
      <c r="C656" s="17" t="s">
        <v>340</v>
      </c>
      <c r="D656" s="17" t="s">
        <v>123</v>
      </c>
      <c r="E656" s="17" t="s">
        <v>124</v>
      </c>
      <c r="F656" s="17" t="s">
        <v>48</v>
      </c>
      <c r="G656" s="17"/>
      <c r="H656" s="17"/>
      <c r="I656" s="120" t="s">
        <v>952</v>
      </c>
      <c r="J656" s="17" t="s">
        <v>4704</v>
      </c>
      <c r="K656" s="20"/>
      <c r="L656" s="20"/>
      <c r="M656" s="17">
        <v>101227400</v>
      </c>
      <c r="N656" s="10" t="s">
        <v>123</v>
      </c>
      <c r="O656" s="5" t="s">
        <v>4698</v>
      </c>
      <c r="P656" s="10">
        <v>45653</v>
      </c>
      <c r="Q656" s="10" t="s">
        <v>2502</v>
      </c>
      <c r="R656" s="10"/>
      <c r="S656" s="10"/>
      <c r="T656" s="11"/>
      <c r="U656" s="12"/>
      <c r="V656" s="5" t="s">
        <v>4705</v>
      </c>
      <c r="W656" s="5"/>
      <c r="X656" s="10">
        <v>45643</v>
      </c>
      <c r="Y656" s="5">
        <f t="shared" si="40"/>
        <v>11</v>
      </c>
      <c r="Z656" s="10">
        <v>45666</v>
      </c>
      <c r="AA656" s="5">
        <f t="shared" si="48"/>
        <v>24</v>
      </c>
      <c r="AB656" s="5" t="s">
        <v>4706</v>
      </c>
      <c r="AC656" s="13">
        <v>8243</v>
      </c>
      <c r="AD656" s="10">
        <v>45709</v>
      </c>
      <c r="AE656" s="12">
        <f t="shared" si="43"/>
        <v>44</v>
      </c>
      <c r="AF656" s="12"/>
      <c r="AG656" s="14">
        <v>4400602182</v>
      </c>
      <c r="AH656" s="17" t="s">
        <v>833</v>
      </c>
      <c r="AI656" s="10">
        <v>45715</v>
      </c>
      <c r="AJ656" s="10">
        <v>45729</v>
      </c>
      <c r="AK656" s="10" t="str">
        <f t="shared" si="46"/>
        <v>DEMORA</v>
      </c>
      <c r="AL656" s="15">
        <f t="shared" si="47"/>
        <v>21</v>
      </c>
      <c r="AM656" s="5" t="s">
        <v>4707</v>
      </c>
      <c r="AN656" s="5" t="s">
        <v>4708</v>
      </c>
      <c r="AO656" s="5" t="s">
        <v>4709</v>
      </c>
      <c r="AP656" s="10">
        <v>45730</v>
      </c>
      <c r="AQ656" s="5">
        <f t="shared" ca="1" si="42"/>
        <v>87</v>
      </c>
      <c r="AR656" s="23" t="s">
        <v>143</v>
      </c>
      <c r="AS656" s="23">
        <f t="shared" ca="1" si="49"/>
        <v>403</v>
      </c>
      <c r="AT656" s="5" t="s">
        <v>20</v>
      </c>
      <c r="AU656" s="5"/>
      <c r="AV656" s="5"/>
      <c r="AW656" s="5"/>
      <c r="AX656" s="5"/>
      <c r="AY656" s="5"/>
      <c r="AZ656" s="5"/>
      <c r="BA656" s="5"/>
      <c r="BB656" s="5" t="s">
        <v>3838</v>
      </c>
      <c r="BC656" s="138"/>
    </row>
    <row r="657" spans="1:55" ht="15.75" customHeight="1" x14ac:dyDescent="0.3">
      <c r="A657" s="137">
        <v>310124</v>
      </c>
      <c r="B657" s="5" t="s">
        <v>60</v>
      </c>
      <c r="C657" s="5" t="s">
        <v>144</v>
      </c>
      <c r="D657" s="5" t="s">
        <v>123</v>
      </c>
      <c r="E657" s="5" t="s">
        <v>189</v>
      </c>
      <c r="F657" s="5" t="s">
        <v>1</v>
      </c>
      <c r="G657" s="5"/>
      <c r="H657" s="5"/>
      <c r="I657" s="120" t="s">
        <v>190</v>
      </c>
      <c r="J657" s="5" t="s">
        <v>4710</v>
      </c>
      <c r="K657" s="5"/>
      <c r="L657" s="5">
        <v>30000</v>
      </c>
      <c r="M657" s="5">
        <v>101229283</v>
      </c>
      <c r="N657" s="10" t="s">
        <v>127</v>
      </c>
      <c r="O657" s="5" t="s">
        <v>4698</v>
      </c>
      <c r="P657" s="10">
        <v>45671</v>
      </c>
      <c r="Q657" s="10" t="s">
        <v>2502</v>
      </c>
      <c r="R657" s="10"/>
      <c r="S657" s="10"/>
      <c r="T657" s="11"/>
      <c r="U657" s="12"/>
      <c r="V657" s="5" t="s">
        <v>4711</v>
      </c>
      <c r="W657" s="5"/>
      <c r="X657" s="10">
        <v>45643</v>
      </c>
      <c r="Y657" s="5">
        <f t="shared" si="40"/>
        <v>29</v>
      </c>
      <c r="Z657" s="10">
        <v>45671</v>
      </c>
      <c r="AA657" s="5">
        <f t="shared" si="48"/>
        <v>29</v>
      </c>
      <c r="AB657" s="5" t="s">
        <v>4712</v>
      </c>
      <c r="AC657" s="13">
        <v>5489.15</v>
      </c>
      <c r="AD657" s="10">
        <v>45692</v>
      </c>
      <c r="AE657" s="12">
        <f t="shared" si="43"/>
        <v>22</v>
      </c>
      <c r="AF657" s="12"/>
      <c r="AG657" s="14">
        <v>4400602192</v>
      </c>
      <c r="AH657" s="17" t="s">
        <v>833</v>
      </c>
      <c r="AI657" s="49">
        <v>45709</v>
      </c>
      <c r="AJ657" s="10">
        <v>45734</v>
      </c>
      <c r="AK657" s="10" t="str">
        <f t="shared" si="46"/>
        <v>DEMORA</v>
      </c>
      <c r="AL657" s="15">
        <f t="shared" si="47"/>
        <v>43</v>
      </c>
      <c r="AM657" s="5" t="s">
        <v>4713</v>
      </c>
      <c r="AN657" s="5" t="s">
        <v>4714</v>
      </c>
      <c r="AO657" s="5" t="s">
        <v>4715</v>
      </c>
      <c r="AP657" s="10">
        <v>45736</v>
      </c>
      <c r="AQ657" s="5">
        <f t="shared" ca="1" si="42"/>
        <v>92</v>
      </c>
      <c r="AR657" s="23" t="s">
        <v>143</v>
      </c>
      <c r="AS657" s="23">
        <f t="shared" ca="1" si="49"/>
        <v>403</v>
      </c>
      <c r="AT657" s="5" t="s">
        <v>19</v>
      </c>
      <c r="AU657" s="5"/>
      <c r="AV657" s="5"/>
      <c r="AW657" s="5"/>
      <c r="AX657" s="5"/>
      <c r="AY657" s="5"/>
      <c r="AZ657" s="5"/>
      <c r="BA657" s="5"/>
      <c r="BB657" s="5" t="s">
        <v>3838</v>
      </c>
      <c r="BC657" s="138"/>
    </row>
    <row r="658" spans="1:55" ht="15.75" customHeight="1" x14ac:dyDescent="0.3">
      <c r="A658" s="137">
        <v>310224</v>
      </c>
      <c r="B658" s="5" t="s">
        <v>60</v>
      </c>
      <c r="C658" s="5" t="s">
        <v>6</v>
      </c>
      <c r="D658" s="5" t="s">
        <v>123</v>
      </c>
      <c r="E658" s="5" t="s">
        <v>189</v>
      </c>
      <c r="F658" s="5" t="s">
        <v>1</v>
      </c>
      <c r="G658" s="5"/>
      <c r="H658" s="5"/>
      <c r="I658" s="120" t="s">
        <v>311</v>
      </c>
      <c r="J658" s="5" t="s">
        <v>4716</v>
      </c>
      <c r="K658" s="5"/>
      <c r="L658" s="5"/>
      <c r="M658" s="5">
        <v>101229280</v>
      </c>
      <c r="N658" s="10" t="s">
        <v>127</v>
      </c>
      <c r="O658" s="5" t="s">
        <v>4698</v>
      </c>
      <c r="P658" s="10">
        <v>45652</v>
      </c>
      <c r="Q658" s="10" t="s">
        <v>1944</v>
      </c>
      <c r="R658" s="10"/>
      <c r="S658" s="10"/>
      <c r="T658" s="11"/>
      <c r="U658" s="12"/>
      <c r="V658" s="5" t="s">
        <v>4717</v>
      </c>
      <c r="W658" s="5"/>
      <c r="X658" s="10">
        <v>45643</v>
      </c>
      <c r="Y658" s="5">
        <f t="shared" si="40"/>
        <v>10</v>
      </c>
      <c r="Z658" s="10">
        <v>45666</v>
      </c>
      <c r="AA658" s="5">
        <f t="shared" si="48"/>
        <v>24</v>
      </c>
      <c r="AB658" s="5" t="s">
        <v>4718</v>
      </c>
      <c r="AC658" s="13">
        <v>2783.14</v>
      </c>
      <c r="AD658" s="10">
        <v>45687</v>
      </c>
      <c r="AE658" s="12">
        <f t="shared" si="43"/>
        <v>22</v>
      </c>
      <c r="AF658" s="12"/>
      <c r="AG658" s="14">
        <v>4400602193</v>
      </c>
      <c r="AH658" s="17" t="s">
        <v>833</v>
      </c>
      <c r="AI658" s="10">
        <v>45716</v>
      </c>
      <c r="AJ658" s="10">
        <v>45709</v>
      </c>
      <c r="AK658" s="10" t="str">
        <f t="shared" si="46"/>
        <v>EN TIEMPO</v>
      </c>
      <c r="AL658" s="15">
        <f t="shared" si="47"/>
        <v>23</v>
      </c>
      <c r="AM658" s="5" t="s">
        <v>4719</v>
      </c>
      <c r="AN658" s="5" t="s">
        <v>4720</v>
      </c>
      <c r="AO658" s="5" t="s">
        <v>4721</v>
      </c>
      <c r="AP658" s="10">
        <v>45709</v>
      </c>
      <c r="AQ658" s="5">
        <f t="shared" ref="AQ658:AQ721" ca="1" si="50">IF(AJ658="",TODAY()-X658+1,AJ658-X658+1)</f>
        <v>67</v>
      </c>
      <c r="AR658" s="23" t="s">
        <v>143</v>
      </c>
      <c r="AS658" s="23">
        <f t="shared" ca="1" si="49"/>
        <v>403</v>
      </c>
      <c r="AT658" s="5" t="s">
        <v>20</v>
      </c>
      <c r="AU658" s="5" t="s">
        <v>2565</v>
      </c>
      <c r="AV658" s="5" t="s">
        <v>4354</v>
      </c>
      <c r="AW658" s="5" t="s">
        <v>2519</v>
      </c>
      <c r="AX658" s="5" t="s">
        <v>1648</v>
      </c>
      <c r="AY658" s="5"/>
      <c r="AZ658" s="5"/>
      <c r="BA658" s="5"/>
      <c r="BB658" s="5" t="s">
        <v>3838</v>
      </c>
      <c r="BC658" s="138"/>
    </row>
    <row r="659" spans="1:55" ht="13.5" customHeight="1" x14ac:dyDescent="0.3">
      <c r="A659" s="137">
        <v>310324</v>
      </c>
      <c r="B659" s="5" t="s">
        <v>60</v>
      </c>
      <c r="C659" s="5" t="s">
        <v>6</v>
      </c>
      <c r="D659" s="5" t="s">
        <v>123</v>
      </c>
      <c r="E659" s="5" t="s">
        <v>189</v>
      </c>
      <c r="F659" s="5" t="s">
        <v>1</v>
      </c>
      <c r="G659" s="5"/>
      <c r="H659" s="5"/>
      <c r="I659" s="120" t="s">
        <v>311</v>
      </c>
      <c r="J659" s="5" t="s">
        <v>4722</v>
      </c>
      <c r="K659" s="5"/>
      <c r="L659" s="5"/>
      <c r="M659" s="5">
        <v>101200620</v>
      </c>
      <c r="N659" s="10" t="s">
        <v>127</v>
      </c>
      <c r="O659" s="5" t="s">
        <v>4698</v>
      </c>
      <c r="P659" s="10">
        <v>45652</v>
      </c>
      <c r="Q659" s="10" t="s">
        <v>1944</v>
      </c>
      <c r="R659" s="10"/>
      <c r="S659" s="10"/>
      <c r="T659" s="11"/>
      <c r="U659" s="12"/>
      <c r="V659" s="5" t="s">
        <v>4723</v>
      </c>
      <c r="W659" s="5"/>
      <c r="X659" s="10">
        <v>45643</v>
      </c>
      <c r="Y659" s="5">
        <f t="shared" si="40"/>
        <v>10</v>
      </c>
      <c r="Z659" s="10">
        <v>45666</v>
      </c>
      <c r="AA659" s="5">
        <f t="shared" si="48"/>
        <v>24</v>
      </c>
      <c r="AB659" s="5" t="s">
        <v>4724</v>
      </c>
      <c r="AC659" s="13">
        <v>2783.14</v>
      </c>
      <c r="AD659" s="10">
        <v>45692</v>
      </c>
      <c r="AE659" s="12">
        <f t="shared" si="43"/>
        <v>27</v>
      </c>
      <c r="AF659" s="12"/>
      <c r="AG659" s="14">
        <v>4400602194</v>
      </c>
      <c r="AH659" s="17" t="s">
        <v>833</v>
      </c>
      <c r="AI659" s="10">
        <v>45716</v>
      </c>
      <c r="AJ659" s="10">
        <v>45709</v>
      </c>
      <c r="AK659" s="10" t="str">
        <f t="shared" si="46"/>
        <v>EN TIEMPO</v>
      </c>
      <c r="AL659" s="15">
        <f t="shared" si="47"/>
        <v>18</v>
      </c>
      <c r="AM659" s="5" t="s">
        <v>4725</v>
      </c>
      <c r="AN659" s="5" t="s">
        <v>4726</v>
      </c>
      <c r="AO659" s="5" t="s">
        <v>4727</v>
      </c>
      <c r="AP659" s="10">
        <v>45709</v>
      </c>
      <c r="AQ659" s="5">
        <f t="shared" ca="1" si="50"/>
        <v>67</v>
      </c>
      <c r="AR659" s="23" t="s">
        <v>143</v>
      </c>
      <c r="AS659" s="23">
        <f t="shared" ca="1" si="49"/>
        <v>403</v>
      </c>
      <c r="AT659" s="5" t="s">
        <v>19</v>
      </c>
      <c r="AU659" s="5" t="s">
        <v>2565</v>
      </c>
      <c r="AV659" s="5" t="s">
        <v>4576</v>
      </c>
      <c r="AW659" s="5" t="s">
        <v>2519</v>
      </c>
      <c r="AX659" s="5" t="s">
        <v>1648</v>
      </c>
      <c r="AY659" s="5"/>
      <c r="AZ659" s="5"/>
      <c r="BA659" s="5"/>
      <c r="BB659" s="5" t="s">
        <v>3838</v>
      </c>
      <c r="BC659" s="138"/>
    </row>
    <row r="660" spans="1:55" ht="15.75" customHeight="1" x14ac:dyDescent="0.3">
      <c r="A660" s="137">
        <v>310424</v>
      </c>
      <c r="B660" s="5" t="s">
        <v>60</v>
      </c>
      <c r="C660" s="5" t="s">
        <v>220</v>
      </c>
      <c r="D660" s="5" t="s">
        <v>123</v>
      </c>
      <c r="E660" s="5" t="s">
        <v>189</v>
      </c>
      <c r="F660" s="5" t="s">
        <v>49</v>
      </c>
      <c r="G660" s="5"/>
      <c r="H660" s="5"/>
      <c r="I660" s="120" t="s">
        <v>4728</v>
      </c>
      <c r="J660" s="5" t="s">
        <v>4729</v>
      </c>
      <c r="K660" s="5"/>
      <c r="L660" s="5"/>
      <c r="M660" s="5">
        <v>101081879</v>
      </c>
      <c r="N660" s="10" t="s">
        <v>127</v>
      </c>
      <c r="O660" s="5" t="s">
        <v>4698</v>
      </c>
      <c r="P660" s="10">
        <v>45653</v>
      </c>
      <c r="Q660" s="10" t="s">
        <v>1944</v>
      </c>
      <c r="R660" s="10"/>
      <c r="S660" s="10"/>
      <c r="T660" s="11"/>
      <c r="U660" s="12"/>
      <c r="V660" s="5" t="s">
        <v>4730</v>
      </c>
      <c r="W660" s="5"/>
      <c r="X660" s="10">
        <v>45643</v>
      </c>
      <c r="Y660" s="5">
        <f t="shared" si="40"/>
        <v>11</v>
      </c>
      <c r="Z660" s="10">
        <v>45666</v>
      </c>
      <c r="AA660" s="5">
        <f t="shared" si="48"/>
        <v>24</v>
      </c>
      <c r="AB660" s="5" t="s">
        <v>4731</v>
      </c>
      <c r="AC660" s="13">
        <v>9857.42</v>
      </c>
      <c r="AD660" s="10">
        <v>45768</v>
      </c>
      <c r="AE660" s="12">
        <f t="shared" si="43"/>
        <v>103</v>
      </c>
      <c r="AF660" s="12"/>
      <c r="AG660" s="14">
        <v>4400602437</v>
      </c>
      <c r="AH660" s="17" t="s">
        <v>833</v>
      </c>
      <c r="AI660" s="10">
        <v>45769</v>
      </c>
      <c r="AJ660" s="10">
        <v>45769</v>
      </c>
      <c r="AK660" s="10" t="str">
        <f t="shared" si="46"/>
        <v>EN TIEMPO</v>
      </c>
      <c r="AL660" s="15">
        <f t="shared" si="47"/>
        <v>2</v>
      </c>
      <c r="AM660" s="5" t="s">
        <v>4732</v>
      </c>
      <c r="AN660" s="5" t="s">
        <v>4733</v>
      </c>
      <c r="AO660" s="5" t="s">
        <v>4734</v>
      </c>
      <c r="AP660" s="10">
        <v>45772</v>
      </c>
      <c r="AQ660" s="5">
        <f t="shared" ca="1" si="50"/>
        <v>127</v>
      </c>
      <c r="AR660" s="23" t="s">
        <v>143</v>
      </c>
      <c r="AS660" s="23">
        <f t="shared" ca="1" si="49"/>
        <v>403</v>
      </c>
      <c r="AT660" s="5" t="s">
        <v>20</v>
      </c>
      <c r="AU660" s="5" t="s">
        <v>4696</v>
      </c>
      <c r="AV660" s="5" t="s">
        <v>4735</v>
      </c>
      <c r="AW660" s="5" t="s">
        <v>2519</v>
      </c>
      <c r="AX660" s="5" t="s">
        <v>1931</v>
      </c>
      <c r="AY660" s="5"/>
      <c r="AZ660" s="5"/>
      <c r="BA660" s="5"/>
      <c r="BB660" s="5" t="s">
        <v>2000</v>
      </c>
      <c r="BC660" s="138"/>
    </row>
    <row r="661" spans="1:55" ht="15" customHeight="1" x14ac:dyDescent="0.3">
      <c r="A661" s="137">
        <v>310524</v>
      </c>
      <c r="B661" s="5" t="s">
        <v>60</v>
      </c>
      <c r="C661" s="5" t="s">
        <v>3391</v>
      </c>
      <c r="D661" s="5" t="s">
        <v>123</v>
      </c>
      <c r="E661" s="5" t="s">
        <v>135</v>
      </c>
      <c r="F661" s="5" t="s">
        <v>45</v>
      </c>
      <c r="G661" s="5"/>
      <c r="H661" s="5" t="s">
        <v>567</v>
      </c>
      <c r="I661" s="120" t="s">
        <v>4577</v>
      </c>
      <c r="J661" s="5" t="s">
        <v>4736</v>
      </c>
      <c r="K661" s="5"/>
      <c r="L661" s="5"/>
      <c r="M661" s="5">
        <v>200911920</v>
      </c>
      <c r="N661" s="10" t="s">
        <v>127</v>
      </c>
      <c r="O661" s="5" t="s">
        <v>4698</v>
      </c>
      <c r="P661" s="10">
        <v>45653</v>
      </c>
      <c r="Q661" s="10" t="s">
        <v>1944</v>
      </c>
      <c r="R661" s="10"/>
      <c r="S661" s="10"/>
      <c r="T661" s="11"/>
      <c r="U661" s="12"/>
      <c r="V661" s="5" t="s">
        <v>4737</v>
      </c>
      <c r="W661" s="5"/>
      <c r="X661" s="10">
        <v>45643</v>
      </c>
      <c r="Y661" s="5">
        <f t="shared" si="40"/>
        <v>11</v>
      </c>
      <c r="Z661" s="10">
        <v>45666</v>
      </c>
      <c r="AA661" s="5">
        <f t="shared" si="48"/>
        <v>24</v>
      </c>
      <c r="AB661" s="5" t="s">
        <v>4738</v>
      </c>
      <c r="AC661" s="13">
        <v>5281.14</v>
      </c>
      <c r="AD661" s="10">
        <v>45692</v>
      </c>
      <c r="AE661" s="12">
        <f t="shared" si="43"/>
        <v>27</v>
      </c>
      <c r="AF661" s="12"/>
      <c r="AG661" s="14">
        <v>4400602183</v>
      </c>
      <c r="AH661" s="17" t="s">
        <v>833</v>
      </c>
      <c r="AI661" s="10">
        <v>45694</v>
      </c>
      <c r="AJ661" s="10">
        <v>45701</v>
      </c>
      <c r="AK661" s="10" t="str">
        <f t="shared" si="46"/>
        <v>DEMORA</v>
      </c>
      <c r="AL661" s="15">
        <f t="shared" si="47"/>
        <v>10</v>
      </c>
      <c r="AM661" s="5" t="s">
        <v>4739</v>
      </c>
      <c r="AN661" s="5" t="s">
        <v>4740</v>
      </c>
      <c r="AO661" s="5" t="s">
        <v>4741</v>
      </c>
      <c r="AP661" s="10">
        <v>45709</v>
      </c>
      <c r="AQ661" s="5">
        <f t="shared" ca="1" si="50"/>
        <v>59</v>
      </c>
      <c r="AR661" s="23" t="s">
        <v>143</v>
      </c>
      <c r="AS661" s="23">
        <f t="shared" ca="1" si="49"/>
        <v>403</v>
      </c>
      <c r="AT661" s="5" t="s">
        <v>20</v>
      </c>
      <c r="AU661" s="5" t="s">
        <v>4584</v>
      </c>
      <c r="AV661" s="5" t="s">
        <v>4742</v>
      </c>
      <c r="AW661" s="5" t="s">
        <v>2519</v>
      </c>
      <c r="AX661" s="5" t="s">
        <v>1648</v>
      </c>
      <c r="AY661" s="5"/>
      <c r="AZ661" s="5"/>
      <c r="BA661" s="5"/>
      <c r="BB661" s="5" t="s">
        <v>4743</v>
      </c>
      <c r="BC661" s="138"/>
    </row>
    <row r="662" spans="1:55" ht="15.75" customHeight="1" x14ac:dyDescent="0.3">
      <c r="A662" s="137">
        <v>310624</v>
      </c>
      <c r="B662" s="5" t="s">
        <v>60</v>
      </c>
      <c r="C662" s="5" t="s">
        <v>9</v>
      </c>
      <c r="D662" s="5" t="s">
        <v>123</v>
      </c>
      <c r="E662" s="5" t="s">
        <v>189</v>
      </c>
      <c r="F662" s="5" t="s">
        <v>1</v>
      </c>
      <c r="G662" s="5"/>
      <c r="H662" s="5"/>
      <c r="I662" s="120" t="s">
        <v>3957</v>
      </c>
      <c r="J662" s="5" t="s">
        <v>4744</v>
      </c>
      <c r="K662" s="5"/>
      <c r="L662" s="5">
        <v>22000</v>
      </c>
      <c r="M662" s="5">
        <v>101178983</v>
      </c>
      <c r="N662" s="10" t="s">
        <v>127</v>
      </c>
      <c r="O662" s="5" t="s">
        <v>4745</v>
      </c>
      <c r="P662" s="10">
        <v>45650</v>
      </c>
      <c r="Q662" s="10" t="s">
        <v>137</v>
      </c>
      <c r="R662" s="10"/>
      <c r="S662" s="10"/>
      <c r="T662" s="11"/>
      <c r="U662" s="12"/>
      <c r="V662" s="5" t="s">
        <v>4746</v>
      </c>
      <c r="W662" s="5"/>
      <c r="X662" s="10">
        <v>45644</v>
      </c>
      <c r="Y662" s="5">
        <f t="shared" si="40"/>
        <v>7</v>
      </c>
      <c r="Z662" s="10">
        <v>45650</v>
      </c>
      <c r="AA662" s="5">
        <f t="shared" si="48"/>
        <v>7</v>
      </c>
      <c r="AB662" s="5" t="s">
        <v>4747</v>
      </c>
      <c r="AC662" s="13">
        <v>39750</v>
      </c>
      <c r="AD662" s="10">
        <v>45658</v>
      </c>
      <c r="AE662" s="12">
        <f t="shared" si="43"/>
        <v>9</v>
      </c>
      <c r="AF662" s="12"/>
      <c r="AG662" s="14">
        <v>4400602441</v>
      </c>
      <c r="AH662" s="17" t="s">
        <v>833</v>
      </c>
      <c r="AI662" s="10">
        <v>45737</v>
      </c>
      <c r="AJ662" s="10">
        <v>45758</v>
      </c>
      <c r="AK662" s="10" t="str">
        <f t="shared" si="46"/>
        <v>DEMORA</v>
      </c>
      <c r="AL662" s="15">
        <f t="shared" si="47"/>
        <v>101</v>
      </c>
      <c r="AM662" s="5" t="s">
        <v>4748</v>
      </c>
      <c r="AN662" s="5" t="s">
        <v>4749</v>
      </c>
      <c r="AO662" s="5" t="s">
        <v>4750</v>
      </c>
      <c r="AP662" s="10">
        <v>45758</v>
      </c>
      <c r="AQ662" s="5">
        <f t="shared" ca="1" si="50"/>
        <v>115</v>
      </c>
      <c r="AR662" s="42" t="s">
        <v>143</v>
      </c>
      <c r="AS662" s="42">
        <f t="shared" ca="1" si="49"/>
        <v>402</v>
      </c>
      <c r="AT662" s="5" t="s">
        <v>19</v>
      </c>
      <c r="AU662" s="5"/>
      <c r="AV662" s="5"/>
      <c r="AW662" s="5"/>
      <c r="AX662" s="5"/>
      <c r="AY662" s="5"/>
      <c r="AZ662" s="5"/>
      <c r="BA662" s="5" t="s">
        <v>4751</v>
      </c>
      <c r="BB662" s="5" t="s">
        <v>3838</v>
      </c>
      <c r="BC662" s="138"/>
    </row>
    <row r="663" spans="1:55" ht="15.75" customHeight="1" x14ac:dyDescent="0.3">
      <c r="A663" s="137">
        <v>310724</v>
      </c>
      <c r="B663" s="5" t="s">
        <v>60</v>
      </c>
      <c r="C663" s="5" t="s">
        <v>7</v>
      </c>
      <c r="D663" s="5" t="s">
        <v>123</v>
      </c>
      <c r="E663" s="5" t="s">
        <v>189</v>
      </c>
      <c r="F663" s="5" t="s">
        <v>1</v>
      </c>
      <c r="G663" s="5"/>
      <c r="H663" s="5"/>
      <c r="I663" s="120" t="s">
        <v>2296</v>
      </c>
      <c r="J663" s="5" t="s">
        <v>4744</v>
      </c>
      <c r="K663" s="5"/>
      <c r="L663" s="5">
        <v>22000</v>
      </c>
      <c r="M663" s="5">
        <v>101178984</v>
      </c>
      <c r="N663" s="10" t="s">
        <v>127</v>
      </c>
      <c r="O663" s="5" t="s">
        <v>4745</v>
      </c>
      <c r="P663" s="10">
        <v>45650</v>
      </c>
      <c r="Q663" s="10" t="s">
        <v>137</v>
      </c>
      <c r="R663" s="10"/>
      <c r="S663" s="10"/>
      <c r="T663" s="11"/>
      <c r="U663" s="12"/>
      <c r="V663" s="5" t="s">
        <v>4752</v>
      </c>
      <c r="W663" s="5"/>
      <c r="X663" s="10">
        <v>45644</v>
      </c>
      <c r="Y663" s="5">
        <f t="shared" si="40"/>
        <v>7</v>
      </c>
      <c r="Z663" s="10">
        <v>45650</v>
      </c>
      <c r="AA663" s="5">
        <f t="shared" si="48"/>
        <v>7</v>
      </c>
      <c r="AB663" s="5" t="s">
        <v>4753</v>
      </c>
      <c r="AC663" s="13">
        <v>11404.18</v>
      </c>
      <c r="AD663" s="10">
        <v>45658</v>
      </c>
      <c r="AE663" s="12">
        <f t="shared" si="43"/>
        <v>9</v>
      </c>
      <c r="AF663" s="12"/>
      <c r="AG663" s="14">
        <v>4400602440</v>
      </c>
      <c r="AH663" s="17" t="s">
        <v>833</v>
      </c>
      <c r="AI663" s="10">
        <v>45737</v>
      </c>
      <c r="AJ663" s="10">
        <v>45758</v>
      </c>
      <c r="AK663" s="10" t="str">
        <f t="shared" si="46"/>
        <v>DEMORA</v>
      </c>
      <c r="AL663" s="15">
        <f t="shared" si="47"/>
        <v>101</v>
      </c>
      <c r="AM663" s="5" t="s">
        <v>4754</v>
      </c>
      <c r="AN663" s="5" t="s">
        <v>4755</v>
      </c>
      <c r="AO663" s="5" t="s">
        <v>4756</v>
      </c>
      <c r="AP663" s="10">
        <v>45758</v>
      </c>
      <c r="AQ663" s="5">
        <f t="shared" ca="1" si="50"/>
        <v>115</v>
      </c>
      <c r="AR663" s="42" t="s">
        <v>143</v>
      </c>
      <c r="AS663" s="42">
        <f t="shared" ca="1" si="49"/>
        <v>402</v>
      </c>
      <c r="AT663" s="5" t="s">
        <v>19</v>
      </c>
      <c r="AU663" s="5" t="s">
        <v>2476</v>
      </c>
      <c r="AV663" s="5" t="s">
        <v>1860</v>
      </c>
      <c r="AW663" s="5" t="s">
        <v>1648</v>
      </c>
      <c r="AX663" s="5" t="s">
        <v>1648</v>
      </c>
      <c r="AY663" s="5"/>
      <c r="AZ663" s="5"/>
      <c r="BA663" s="5"/>
      <c r="BB663" s="5" t="s">
        <v>3838</v>
      </c>
      <c r="BC663" s="138"/>
    </row>
    <row r="664" spans="1:55" ht="15.75" customHeight="1" x14ac:dyDescent="0.3">
      <c r="A664" s="137">
        <v>310824</v>
      </c>
      <c r="B664" s="5" t="s">
        <v>60</v>
      </c>
      <c r="C664" s="5" t="s">
        <v>144</v>
      </c>
      <c r="D664" s="5" t="s">
        <v>123</v>
      </c>
      <c r="E664" s="5" t="s">
        <v>189</v>
      </c>
      <c r="F664" s="5" t="s">
        <v>1</v>
      </c>
      <c r="G664" s="5"/>
      <c r="H664" s="5"/>
      <c r="I664" s="120" t="s">
        <v>190</v>
      </c>
      <c r="J664" s="5" t="s">
        <v>4757</v>
      </c>
      <c r="K664" s="5"/>
      <c r="L664" s="5">
        <v>30000</v>
      </c>
      <c r="M664" s="5">
        <v>101233144</v>
      </c>
      <c r="N664" s="10" t="s">
        <v>127</v>
      </c>
      <c r="O664" s="5" t="s">
        <v>4758</v>
      </c>
      <c r="P664" s="10">
        <v>45653</v>
      </c>
      <c r="Q664" s="10" t="s">
        <v>2502</v>
      </c>
      <c r="R664" s="10"/>
      <c r="S664" s="10"/>
      <c r="T664" s="11"/>
      <c r="U664" s="12"/>
      <c r="V664" s="5" t="s">
        <v>4759</v>
      </c>
      <c r="W664" s="5"/>
      <c r="X664" s="10">
        <v>45649</v>
      </c>
      <c r="Y664" s="5">
        <f t="shared" si="40"/>
        <v>5</v>
      </c>
      <c r="Z664" s="10">
        <v>45666</v>
      </c>
      <c r="AA664" s="5">
        <f t="shared" si="48"/>
        <v>18</v>
      </c>
      <c r="AB664" s="5" t="s">
        <v>4760</v>
      </c>
      <c r="AC664" s="13">
        <v>5489.15</v>
      </c>
      <c r="AD664" s="10">
        <v>45692</v>
      </c>
      <c r="AE664" s="12">
        <f t="shared" si="43"/>
        <v>27</v>
      </c>
      <c r="AF664" s="12"/>
      <c r="AG664" s="14">
        <v>4400603233</v>
      </c>
      <c r="AH664" s="17" t="s">
        <v>833</v>
      </c>
      <c r="AI664" s="48">
        <v>45713</v>
      </c>
      <c r="AJ664" s="10">
        <v>45716</v>
      </c>
      <c r="AK664" s="10" t="str">
        <f t="shared" si="46"/>
        <v>DEMORA</v>
      </c>
      <c r="AL664" s="15">
        <f t="shared" si="47"/>
        <v>25</v>
      </c>
      <c r="AM664" s="5" t="s">
        <v>4761</v>
      </c>
      <c r="AN664" s="5" t="s">
        <v>4762</v>
      </c>
      <c r="AO664" s="5" t="s">
        <v>4763</v>
      </c>
      <c r="AP664" s="10">
        <v>45723</v>
      </c>
      <c r="AQ664" s="5">
        <f t="shared" ca="1" si="50"/>
        <v>68</v>
      </c>
      <c r="AR664" s="42" t="s">
        <v>143</v>
      </c>
      <c r="AS664" s="42">
        <f t="shared" ca="1" si="49"/>
        <v>397</v>
      </c>
      <c r="AT664" s="5" t="s">
        <v>19</v>
      </c>
      <c r="AU664" s="5" t="s">
        <v>67</v>
      </c>
      <c r="AV664" s="5"/>
      <c r="AW664" s="5" t="s">
        <v>1648</v>
      </c>
      <c r="AX664" s="5" t="s">
        <v>1648</v>
      </c>
      <c r="AY664" s="5"/>
      <c r="AZ664" s="5"/>
      <c r="BA664" s="5"/>
      <c r="BB664" s="5" t="s">
        <v>3838</v>
      </c>
      <c r="BC664" s="138"/>
    </row>
    <row r="665" spans="1:55" ht="15.75" customHeight="1" x14ac:dyDescent="0.3">
      <c r="A665" s="16">
        <v>310924</v>
      </c>
      <c r="B665" s="17" t="s">
        <v>60</v>
      </c>
      <c r="C665" s="17" t="s">
        <v>236</v>
      </c>
      <c r="D665" s="17" t="s">
        <v>123</v>
      </c>
      <c r="E665" s="17" t="s">
        <v>124</v>
      </c>
      <c r="F665" s="17" t="s">
        <v>42</v>
      </c>
      <c r="G665" s="17" t="s">
        <v>210</v>
      </c>
      <c r="H665" s="17"/>
      <c r="I665" s="120" t="s">
        <v>238</v>
      </c>
      <c r="J665" s="17" t="s">
        <v>4764</v>
      </c>
      <c r="K665" s="5"/>
      <c r="L665" s="5"/>
      <c r="M665" s="17">
        <v>101147440</v>
      </c>
      <c r="N665" s="10" t="s">
        <v>127</v>
      </c>
      <c r="O665" s="5" t="s">
        <v>4758</v>
      </c>
      <c r="P665" s="10">
        <v>45653</v>
      </c>
      <c r="Q665" s="10" t="s">
        <v>2502</v>
      </c>
      <c r="R665" s="10"/>
      <c r="S665" s="10"/>
      <c r="T665" s="11"/>
      <c r="U665" s="12"/>
      <c r="V665" s="5" t="s">
        <v>4765</v>
      </c>
      <c r="W665" s="5"/>
      <c r="X665" s="10">
        <v>45649</v>
      </c>
      <c r="Y665" s="5">
        <f t="shared" si="40"/>
        <v>5</v>
      </c>
      <c r="Z665" s="10">
        <v>45666</v>
      </c>
      <c r="AA665" s="5">
        <f t="shared" si="48"/>
        <v>18</v>
      </c>
      <c r="AB665" s="5" t="s">
        <v>4766</v>
      </c>
      <c r="AC665" s="13">
        <v>6552.66</v>
      </c>
      <c r="AD665" s="10">
        <v>45692</v>
      </c>
      <c r="AE665" s="12">
        <f t="shared" si="43"/>
        <v>27</v>
      </c>
      <c r="AF665" s="12"/>
      <c r="AG665" s="14">
        <v>4400602445</v>
      </c>
      <c r="AH665" s="17" t="s">
        <v>833</v>
      </c>
      <c r="AI665" s="10">
        <v>45713</v>
      </c>
      <c r="AJ665" s="10">
        <v>45713</v>
      </c>
      <c r="AK665" s="10" t="str">
        <f t="shared" si="46"/>
        <v>EN TIEMPO</v>
      </c>
      <c r="AL665" s="15">
        <f t="shared" si="47"/>
        <v>22</v>
      </c>
      <c r="AM665" s="5" t="s">
        <v>4767</v>
      </c>
      <c r="AN665" s="5" t="s">
        <v>4768</v>
      </c>
      <c r="AO665" s="5" t="s">
        <v>4769</v>
      </c>
      <c r="AP665" s="10">
        <v>45716</v>
      </c>
      <c r="AQ665" s="5">
        <f t="shared" ca="1" si="50"/>
        <v>65</v>
      </c>
      <c r="AR665" s="23" t="s">
        <v>143</v>
      </c>
      <c r="AS665" s="23">
        <f t="shared" ca="1" si="49"/>
        <v>397</v>
      </c>
      <c r="AT665" s="5" t="s">
        <v>20</v>
      </c>
      <c r="AU665" s="5" t="s">
        <v>4770</v>
      </c>
      <c r="AV665" s="5" t="s">
        <v>4742</v>
      </c>
      <c r="AW665" s="5" t="s">
        <v>1648</v>
      </c>
      <c r="AX665" s="5" t="s">
        <v>1648</v>
      </c>
      <c r="AY665" s="5"/>
      <c r="AZ665" s="5"/>
      <c r="BA665" s="5"/>
      <c r="BB665" s="5" t="s">
        <v>3838</v>
      </c>
      <c r="BC665" s="138"/>
    </row>
    <row r="666" spans="1:55" ht="15.75" customHeight="1" x14ac:dyDescent="0.3">
      <c r="A666" s="260">
        <v>311024</v>
      </c>
      <c r="B666" s="5" t="s">
        <v>60</v>
      </c>
      <c r="C666" s="5" t="s">
        <v>1991</v>
      </c>
      <c r="D666" s="5" t="s">
        <v>123</v>
      </c>
      <c r="E666" s="5" t="s">
        <v>124</v>
      </c>
      <c r="F666" s="5" t="s">
        <v>36</v>
      </c>
      <c r="G666" s="5"/>
      <c r="H666" s="5"/>
      <c r="I666" s="120" t="s">
        <v>3309</v>
      </c>
      <c r="J666" s="5" t="s">
        <v>4771</v>
      </c>
      <c r="K666" s="5"/>
      <c r="L666" s="120">
        <v>6000</v>
      </c>
      <c r="M666" s="5">
        <v>101212087</v>
      </c>
      <c r="N666" s="10" t="s">
        <v>127</v>
      </c>
      <c r="O666" s="5" t="s">
        <v>4758</v>
      </c>
      <c r="P666" s="10">
        <v>45650</v>
      </c>
      <c r="Q666" s="10" t="s">
        <v>137</v>
      </c>
      <c r="R666" s="10"/>
      <c r="S666" s="10"/>
      <c r="T666" s="11"/>
      <c r="U666" s="12"/>
      <c r="V666" s="5" t="s">
        <v>4772</v>
      </c>
      <c r="W666" s="5"/>
      <c r="X666" s="10">
        <v>45649</v>
      </c>
      <c r="Y666" s="5">
        <f t="shared" si="40"/>
        <v>2</v>
      </c>
      <c r="Z666" s="10">
        <v>45650</v>
      </c>
      <c r="AA666" s="5">
        <f t="shared" si="48"/>
        <v>2</v>
      </c>
      <c r="AB666" s="5" t="s">
        <v>4773</v>
      </c>
      <c r="AC666" s="13">
        <v>18730</v>
      </c>
      <c r="AD666" s="10">
        <v>45656</v>
      </c>
      <c r="AE666" s="12">
        <f t="shared" si="43"/>
        <v>7</v>
      </c>
      <c r="AF666" s="12"/>
      <c r="AG666" s="261">
        <v>4400602447</v>
      </c>
      <c r="AH666" s="17" t="s">
        <v>833</v>
      </c>
      <c r="AI666" s="10">
        <v>45693</v>
      </c>
      <c r="AJ666" s="10">
        <v>45693</v>
      </c>
      <c r="AK666" s="10" t="str">
        <f t="shared" si="46"/>
        <v>EN TIEMPO</v>
      </c>
      <c r="AL666" s="15">
        <f t="shared" si="47"/>
        <v>38</v>
      </c>
      <c r="AM666" s="5" t="s">
        <v>4774</v>
      </c>
      <c r="AN666" s="5" t="s">
        <v>4775</v>
      </c>
      <c r="AO666" s="5" t="s">
        <v>4776</v>
      </c>
      <c r="AP666" s="10">
        <v>45702</v>
      </c>
      <c r="AQ666" s="5">
        <f t="shared" ca="1" si="50"/>
        <v>45</v>
      </c>
      <c r="AR666" s="5" t="s">
        <v>143</v>
      </c>
      <c r="AS666" s="5">
        <f t="shared" ca="1" si="49"/>
        <v>397</v>
      </c>
      <c r="AT666" s="5" t="s">
        <v>20</v>
      </c>
      <c r="AU666" s="5"/>
      <c r="AV666" s="5"/>
      <c r="AW666" s="5"/>
      <c r="AX666" s="5"/>
      <c r="AY666" s="5"/>
      <c r="AZ666" s="5"/>
      <c r="BA666" s="5"/>
      <c r="BB666" s="5" t="s">
        <v>4777</v>
      </c>
      <c r="BC666" s="138"/>
    </row>
    <row r="667" spans="1:55" ht="15.75" customHeight="1" x14ac:dyDescent="0.3">
      <c r="A667" s="260">
        <v>311124</v>
      </c>
      <c r="B667" s="5" t="s">
        <v>60</v>
      </c>
      <c r="C667" s="5" t="s">
        <v>1991</v>
      </c>
      <c r="D667" s="5" t="s">
        <v>123</v>
      </c>
      <c r="E667" s="5" t="s">
        <v>124</v>
      </c>
      <c r="F667" s="5" t="s">
        <v>36</v>
      </c>
      <c r="G667" s="5"/>
      <c r="H667" s="5"/>
      <c r="I667" s="120" t="s">
        <v>4504</v>
      </c>
      <c r="J667" s="5" t="s">
        <v>4778</v>
      </c>
      <c r="K667" s="5"/>
      <c r="L667" s="120">
        <v>6000</v>
      </c>
      <c r="M667" s="5">
        <v>101212088</v>
      </c>
      <c r="N667" s="10" t="s">
        <v>127</v>
      </c>
      <c r="O667" s="5" t="s">
        <v>4758</v>
      </c>
      <c r="P667" s="10">
        <v>45650</v>
      </c>
      <c r="Q667" s="10" t="s">
        <v>137</v>
      </c>
      <c r="R667" s="10"/>
      <c r="S667" s="10"/>
      <c r="T667" s="11"/>
      <c r="U667" s="12"/>
      <c r="V667" s="5" t="s">
        <v>4779</v>
      </c>
      <c r="W667" s="5"/>
      <c r="X667" s="10">
        <v>45649</v>
      </c>
      <c r="Y667" s="5">
        <f t="shared" si="40"/>
        <v>2</v>
      </c>
      <c r="Z667" s="10">
        <v>45650</v>
      </c>
      <c r="AA667" s="5">
        <f t="shared" si="48"/>
        <v>2</v>
      </c>
      <c r="AB667" s="5" t="s">
        <v>4780</v>
      </c>
      <c r="AC667" s="13">
        <v>18730</v>
      </c>
      <c r="AD667" s="10">
        <v>45656</v>
      </c>
      <c r="AE667" s="12">
        <f t="shared" si="43"/>
        <v>7</v>
      </c>
      <c r="AF667" s="12"/>
      <c r="AG667" s="261">
        <v>4400602448</v>
      </c>
      <c r="AH667" s="17" t="s">
        <v>833</v>
      </c>
      <c r="AI667" s="10">
        <v>45693</v>
      </c>
      <c r="AJ667" s="10">
        <v>45693</v>
      </c>
      <c r="AK667" s="10" t="str">
        <f t="shared" si="46"/>
        <v>EN TIEMPO</v>
      </c>
      <c r="AL667" s="15">
        <f t="shared" si="47"/>
        <v>38</v>
      </c>
      <c r="AM667" s="5" t="s">
        <v>4781</v>
      </c>
      <c r="AN667" s="5" t="s">
        <v>4782</v>
      </c>
      <c r="AO667" s="5" t="s">
        <v>4783</v>
      </c>
      <c r="AP667" s="10">
        <v>45702</v>
      </c>
      <c r="AQ667" s="5">
        <f t="shared" ca="1" si="50"/>
        <v>45</v>
      </c>
      <c r="AR667" s="5" t="s">
        <v>143</v>
      </c>
      <c r="AS667" s="5">
        <f t="shared" ca="1" si="49"/>
        <v>397</v>
      </c>
      <c r="AT667" s="5" t="s">
        <v>20</v>
      </c>
      <c r="AU667" s="5"/>
      <c r="AV667" s="5"/>
      <c r="AW667" s="5"/>
      <c r="AX667" s="5"/>
      <c r="AY667" s="5"/>
      <c r="AZ667" s="5"/>
      <c r="BA667" s="5"/>
      <c r="BB667" s="5" t="s">
        <v>4777</v>
      </c>
      <c r="BC667" s="138"/>
    </row>
    <row r="668" spans="1:55" ht="15.75" customHeight="1" x14ac:dyDescent="0.3">
      <c r="A668" s="137">
        <v>311224</v>
      </c>
      <c r="B668" s="5" t="s">
        <v>60</v>
      </c>
      <c r="C668" s="5" t="s">
        <v>9</v>
      </c>
      <c r="D668" s="5" t="s">
        <v>123</v>
      </c>
      <c r="E668" s="5" t="s">
        <v>189</v>
      </c>
      <c r="F668" s="5" t="s">
        <v>1</v>
      </c>
      <c r="G668" s="5"/>
      <c r="H668" s="5"/>
      <c r="I668" s="120" t="s">
        <v>3957</v>
      </c>
      <c r="J668" s="5" t="s">
        <v>4784</v>
      </c>
      <c r="K668" s="5"/>
      <c r="L668" s="5">
        <v>22000</v>
      </c>
      <c r="M668" s="5">
        <v>101185316</v>
      </c>
      <c r="N668" s="10" t="s">
        <v>127</v>
      </c>
      <c r="O668" s="5" t="s">
        <v>4785</v>
      </c>
      <c r="P668" s="10">
        <v>45653</v>
      </c>
      <c r="Q668" s="10" t="s">
        <v>137</v>
      </c>
      <c r="R668" s="10"/>
      <c r="S668" s="10"/>
      <c r="T668" s="11"/>
      <c r="U668" s="12"/>
      <c r="V668" s="5" t="s">
        <v>4786</v>
      </c>
      <c r="W668" s="5"/>
      <c r="X668" s="10">
        <v>45644</v>
      </c>
      <c r="Y668" s="5">
        <f t="shared" si="40"/>
        <v>10</v>
      </c>
      <c r="Z668" s="10">
        <v>45653</v>
      </c>
      <c r="AA668" s="5">
        <f t="shared" si="48"/>
        <v>10</v>
      </c>
      <c r="AB668" s="5" t="s">
        <v>4787</v>
      </c>
      <c r="AC668" s="50">
        <v>39750</v>
      </c>
      <c r="AD668" s="10">
        <v>45656</v>
      </c>
      <c r="AE668" s="12">
        <f t="shared" si="43"/>
        <v>4</v>
      </c>
      <c r="AF668" s="12"/>
      <c r="AG668" s="14">
        <v>4400603466</v>
      </c>
      <c r="AH668" s="17" t="s">
        <v>833</v>
      </c>
      <c r="AI668" s="10">
        <v>45770</v>
      </c>
      <c r="AJ668" s="10">
        <v>45771</v>
      </c>
      <c r="AK668" s="10" t="str">
        <f t="shared" si="46"/>
        <v>DEMORA</v>
      </c>
      <c r="AL668" s="15">
        <f t="shared" si="47"/>
        <v>116</v>
      </c>
      <c r="AM668" s="5" t="s">
        <v>4788</v>
      </c>
      <c r="AN668" s="5" t="s">
        <v>4789</v>
      </c>
      <c r="AO668" s="5" t="s">
        <v>4790</v>
      </c>
      <c r="AP668" s="10">
        <v>45772</v>
      </c>
      <c r="AQ668" s="5">
        <f t="shared" ca="1" si="50"/>
        <v>128</v>
      </c>
      <c r="AR668" s="42" t="s">
        <v>143</v>
      </c>
      <c r="AS668" s="42">
        <f t="shared" ca="1" si="49"/>
        <v>402</v>
      </c>
      <c r="AT668" s="5" t="s">
        <v>19</v>
      </c>
      <c r="AU668" s="5"/>
      <c r="AV668" s="5"/>
      <c r="AW668" s="5"/>
      <c r="AX668" s="5"/>
      <c r="AY668" s="5"/>
      <c r="AZ668" s="5"/>
      <c r="BA668" s="5" t="s">
        <v>4751</v>
      </c>
      <c r="BB668" s="5" t="s">
        <v>3838</v>
      </c>
      <c r="BC668" s="138" t="s">
        <v>4791</v>
      </c>
    </row>
    <row r="669" spans="1:55" ht="15.75" customHeight="1" x14ac:dyDescent="0.3">
      <c r="A669" s="22">
        <v>311324</v>
      </c>
      <c r="B669" s="5" t="s">
        <v>60</v>
      </c>
      <c r="C669" s="5" t="s">
        <v>7</v>
      </c>
      <c r="D669" s="5" t="s">
        <v>123</v>
      </c>
      <c r="E669" s="5" t="s">
        <v>189</v>
      </c>
      <c r="F669" s="5" t="s">
        <v>1</v>
      </c>
      <c r="G669" s="5"/>
      <c r="H669" s="5"/>
      <c r="I669" s="120" t="s">
        <v>2296</v>
      </c>
      <c r="J669" s="5" t="s">
        <v>4784</v>
      </c>
      <c r="K669" s="5"/>
      <c r="L669" s="5">
        <v>22000</v>
      </c>
      <c r="M669" s="5">
        <v>101185317</v>
      </c>
      <c r="N669" s="10" t="s">
        <v>127</v>
      </c>
      <c r="O669" s="5" t="s">
        <v>4785</v>
      </c>
      <c r="P669" s="10">
        <v>45653</v>
      </c>
      <c r="Q669" s="10" t="s">
        <v>137</v>
      </c>
      <c r="R669" s="10"/>
      <c r="S669" s="10"/>
      <c r="T669" s="11"/>
      <c r="U669" s="12"/>
      <c r="V669" s="5" t="s">
        <v>4792</v>
      </c>
      <c r="W669" s="5"/>
      <c r="X669" s="10">
        <v>45644</v>
      </c>
      <c r="Y669" s="5">
        <f t="shared" si="40"/>
        <v>10</v>
      </c>
      <c r="Z669" s="10">
        <v>45653</v>
      </c>
      <c r="AA669" s="5">
        <f t="shared" si="48"/>
        <v>10</v>
      </c>
      <c r="AB669" s="5" t="s">
        <v>4793</v>
      </c>
      <c r="AC669" s="50">
        <v>11404.18</v>
      </c>
      <c r="AD669" s="10">
        <v>45656</v>
      </c>
      <c r="AE669" s="12">
        <f t="shared" si="43"/>
        <v>4</v>
      </c>
      <c r="AF669" s="12"/>
      <c r="AG669" s="14">
        <v>4400603467</v>
      </c>
      <c r="AH669" s="17" t="s">
        <v>833</v>
      </c>
      <c r="AI669" s="10">
        <v>45770</v>
      </c>
      <c r="AJ669" s="10">
        <v>45771</v>
      </c>
      <c r="AK669" s="10" t="str">
        <f t="shared" si="46"/>
        <v>DEMORA</v>
      </c>
      <c r="AL669" s="15">
        <f t="shared" si="47"/>
        <v>116</v>
      </c>
      <c r="AM669" s="5" t="s">
        <v>4794</v>
      </c>
      <c r="AN669" s="5" t="s">
        <v>4795</v>
      </c>
      <c r="AO669" s="5" t="s">
        <v>4796</v>
      </c>
      <c r="AP669" s="10">
        <v>45772</v>
      </c>
      <c r="AQ669" s="5">
        <f t="shared" ca="1" si="50"/>
        <v>128</v>
      </c>
      <c r="AR669" s="42" t="s">
        <v>143</v>
      </c>
      <c r="AS669" s="42">
        <f t="shared" ca="1" si="49"/>
        <v>402</v>
      </c>
      <c r="AT669" s="5" t="s">
        <v>19</v>
      </c>
      <c r="AU669" s="5" t="s">
        <v>67</v>
      </c>
      <c r="AV669" s="5" t="s">
        <v>1860</v>
      </c>
      <c r="AW669" s="5" t="s">
        <v>1648</v>
      </c>
      <c r="AX669" s="5" t="s">
        <v>1648</v>
      </c>
      <c r="AY669" s="5"/>
      <c r="AZ669" s="5"/>
      <c r="BA669" s="5"/>
      <c r="BB669" s="5" t="s">
        <v>3838</v>
      </c>
      <c r="BC669" s="138" t="s">
        <v>4791</v>
      </c>
    </row>
    <row r="670" spans="1:55" ht="15" customHeight="1" x14ac:dyDescent="0.3">
      <c r="A670" s="137">
        <v>311424</v>
      </c>
      <c r="B670" s="5" t="s">
        <v>4470</v>
      </c>
      <c r="C670" s="5" t="s">
        <v>4797</v>
      </c>
      <c r="D670" s="5" t="s">
        <v>127</v>
      </c>
      <c r="E670" s="5" t="s">
        <v>51</v>
      </c>
      <c r="F670" s="5" t="s">
        <v>51</v>
      </c>
      <c r="G670" s="5"/>
      <c r="H670" s="5" t="s">
        <v>4798</v>
      </c>
      <c r="I670" s="120"/>
      <c r="J670" s="5"/>
      <c r="K670" s="5"/>
      <c r="L670" s="5"/>
      <c r="M670" s="5"/>
      <c r="N670" s="10" t="s">
        <v>127</v>
      </c>
      <c r="O670" s="5" t="s">
        <v>4799</v>
      </c>
      <c r="P670" s="10">
        <v>45666</v>
      </c>
      <c r="Q670" s="10" t="s">
        <v>1037</v>
      </c>
      <c r="R670" s="10"/>
      <c r="S670" s="10"/>
      <c r="T670" s="11"/>
      <c r="U670" s="12"/>
      <c r="V670" s="5" t="s">
        <v>4800</v>
      </c>
      <c r="W670" s="5"/>
      <c r="X670" s="10">
        <v>45650</v>
      </c>
      <c r="Y670" s="5">
        <f t="shared" si="40"/>
        <v>17</v>
      </c>
      <c r="Z670" s="10">
        <v>45670</v>
      </c>
      <c r="AA670" s="5">
        <f t="shared" si="48"/>
        <v>21</v>
      </c>
      <c r="AB670" s="5" t="s">
        <v>4801</v>
      </c>
      <c r="AC670" s="13">
        <v>1022.19</v>
      </c>
      <c r="AD670" s="10"/>
      <c r="AE670" s="12" t="str">
        <f t="shared" si="43"/>
        <v/>
      </c>
      <c r="AF670" s="12"/>
      <c r="AG670" s="5"/>
      <c r="AH670" s="17"/>
      <c r="AI670" s="10">
        <v>45696</v>
      </c>
      <c r="AJ670" s="10">
        <v>45696</v>
      </c>
      <c r="AK670" s="10" t="str">
        <f t="shared" si="46"/>
        <v>EN TIEMPO</v>
      </c>
      <c r="AL670" s="15">
        <f t="shared" si="47"/>
        <v>45697</v>
      </c>
      <c r="AM670" s="5" t="s">
        <v>4802</v>
      </c>
      <c r="AN670" s="5" t="s">
        <v>4803</v>
      </c>
      <c r="AO670" s="5"/>
      <c r="AP670" s="10"/>
      <c r="AQ670" s="5">
        <f t="shared" ca="1" si="50"/>
        <v>47</v>
      </c>
      <c r="AR670" s="5" t="s">
        <v>892</v>
      </c>
      <c r="AS670" s="5">
        <f t="shared" ca="1" si="49"/>
        <v>396</v>
      </c>
      <c r="AT670" s="5"/>
      <c r="AU670" s="5"/>
      <c r="AV670" s="5"/>
      <c r="AW670" s="5"/>
      <c r="AX670" s="5"/>
      <c r="AY670" s="5"/>
      <c r="AZ670" s="5"/>
      <c r="BA670" s="5"/>
      <c r="BB670" s="5" t="s">
        <v>4804</v>
      </c>
      <c r="BC670" s="138"/>
    </row>
    <row r="671" spans="1:55" ht="15" customHeight="1" x14ac:dyDescent="0.3">
      <c r="A671" s="137">
        <v>311524</v>
      </c>
      <c r="B671" s="5" t="s">
        <v>4470</v>
      </c>
      <c r="C671" s="5" t="s">
        <v>4797</v>
      </c>
      <c r="D671" s="5" t="s">
        <v>127</v>
      </c>
      <c r="E671" s="5" t="s">
        <v>51</v>
      </c>
      <c r="F671" s="5" t="s">
        <v>51</v>
      </c>
      <c r="G671" s="5"/>
      <c r="H671" s="5" t="s">
        <v>4798</v>
      </c>
      <c r="I671" s="120"/>
      <c r="J671" s="5"/>
      <c r="K671" s="5"/>
      <c r="L671" s="5"/>
      <c r="M671" s="5"/>
      <c r="N671" s="10" t="s">
        <v>127</v>
      </c>
      <c r="O671" s="5" t="s">
        <v>4799</v>
      </c>
      <c r="P671" s="10">
        <v>45666</v>
      </c>
      <c r="Q671" s="10" t="s">
        <v>1037</v>
      </c>
      <c r="R671" s="10"/>
      <c r="S671" s="10"/>
      <c r="T671" s="11"/>
      <c r="U671" s="12"/>
      <c r="V671" s="5" t="s">
        <v>4805</v>
      </c>
      <c r="W671" s="5"/>
      <c r="X671" s="10">
        <v>45650</v>
      </c>
      <c r="Y671" s="5">
        <f t="shared" si="40"/>
        <v>17</v>
      </c>
      <c r="Z671" s="10">
        <v>45670</v>
      </c>
      <c r="AA671" s="5">
        <f t="shared" si="48"/>
        <v>21</v>
      </c>
      <c r="AB671" s="5" t="s">
        <v>4806</v>
      </c>
      <c r="AC671" s="13">
        <v>1022.19</v>
      </c>
      <c r="AD671" s="10"/>
      <c r="AE671" s="12" t="str">
        <f t="shared" si="43"/>
        <v/>
      </c>
      <c r="AF671" s="12"/>
      <c r="AG671" s="5"/>
      <c r="AH671" s="17"/>
      <c r="AI671" s="10">
        <v>45696</v>
      </c>
      <c r="AJ671" s="10">
        <v>45696</v>
      </c>
      <c r="AK671" s="10" t="str">
        <f t="shared" si="46"/>
        <v>EN TIEMPO</v>
      </c>
      <c r="AL671" s="15">
        <f t="shared" si="47"/>
        <v>45697</v>
      </c>
      <c r="AM671" s="5" t="s">
        <v>4807</v>
      </c>
      <c r="AN671" s="5" t="s">
        <v>4803</v>
      </c>
      <c r="AO671" s="5"/>
      <c r="AP671" s="10"/>
      <c r="AQ671" s="5">
        <f t="shared" ca="1" si="50"/>
        <v>47</v>
      </c>
      <c r="AR671" s="5" t="s">
        <v>892</v>
      </c>
      <c r="AS671" s="5">
        <f t="shared" ca="1" si="49"/>
        <v>396</v>
      </c>
      <c r="AT671" s="5"/>
      <c r="AU671" s="5"/>
      <c r="AV671" s="5"/>
      <c r="AW671" s="5"/>
      <c r="AX671" s="5"/>
      <c r="AY671" s="5"/>
      <c r="AZ671" s="5"/>
      <c r="BA671" s="5"/>
      <c r="BB671" s="5" t="s">
        <v>3838</v>
      </c>
      <c r="BC671" s="138"/>
    </row>
    <row r="672" spans="1:55" ht="15" customHeight="1" x14ac:dyDescent="0.3">
      <c r="A672" s="137">
        <v>311624</v>
      </c>
      <c r="B672" s="5" t="s">
        <v>4470</v>
      </c>
      <c r="C672" s="5" t="s">
        <v>4808</v>
      </c>
      <c r="D672" s="5" t="s">
        <v>127</v>
      </c>
      <c r="E672" s="5" t="s">
        <v>51</v>
      </c>
      <c r="F672" s="5" t="s">
        <v>51</v>
      </c>
      <c r="G672" s="5"/>
      <c r="H672" s="5" t="s">
        <v>4809</v>
      </c>
      <c r="I672" s="120"/>
      <c r="J672" s="5"/>
      <c r="K672" s="5"/>
      <c r="L672" s="5"/>
      <c r="M672" s="5"/>
      <c r="N672" s="10" t="s">
        <v>127</v>
      </c>
      <c r="O672" s="5" t="s">
        <v>4799</v>
      </c>
      <c r="P672" s="10">
        <v>45666</v>
      </c>
      <c r="Q672" s="10" t="s">
        <v>1037</v>
      </c>
      <c r="R672" s="10"/>
      <c r="S672" s="10"/>
      <c r="T672" s="11"/>
      <c r="U672" s="12"/>
      <c r="V672" s="5" t="s">
        <v>4810</v>
      </c>
      <c r="W672" s="5"/>
      <c r="X672" s="10">
        <v>45650</v>
      </c>
      <c r="Y672" s="5">
        <f t="shared" si="40"/>
        <v>17</v>
      </c>
      <c r="Z672" s="10">
        <v>45670</v>
      </c>
      <c r="AA672" s="5">
        <f t="shared" si="48"/>
        <v>21</v>
      </c>
      <c r="AB672" s="5" t="s">
        <v>4811</v>
      </c>
      <c r="AC672" s="13">
        <v>842.19</v>
      </c>
      <c r="AD672" s="10"/>
      <c r="AE672" s="12" t="str">
        <f t="shared" si="43"/>
        <v/>
      </c>
      <c r="AF672" s="12"/>
      <c r="AG672" s="5"/>
      <c r="AH672" s="17"/>
      <c r="AI672" s="10">
        <v>45696</v>
      </c>
      <c r="AJ672" s="10">
        <v>45696</v>
      </c>
      <c r="AK672" s="10" t="str">
        <f t="shared" si="46"/>
        <v>EN TIEMPO</v>
      </c>
      <c r="AL672" s="15">
        <f t="shared" si="47"/>
        <v>45697</v>
      </c>
      <c r="AM672" s="5" t="s">
        <v>4812</v>
      </c>
      <c r="AN672" s="5" t="s">
        <v>4803</v>
      </c>
      <c r="AO672" s="5"/>
      <c r="AP672" s="10"/>
      <c r="AQ672" s="5">
        <f t="shared" ca="1" si="50"/>
        <v>47</v>
      </c>
      <c r="AR672" s="5" t="s">
        <v>892</v>
      </c>
      <c r="AS672" s="5">
        <f t="shared" ca="1" si="49"/>
        <v>396</v>
      </c>
      <c r="AT672" s="5"/>
      <c r="AU672" s="5"/>
      <c r="AV672" s="5"/>
      <c r="AW672" s="5"/>
      <c r="AX672" s="5"/>
      <c r="AY672" s="5"/>
      <c r="AZ672" s="5"/>
      <c r="BA672" s="5"/>
      <c r="BB672" s="5" t="s">
        <v>4469</v>
      </c>
      <c r="BC672" s="138"/>
    </row>
    <row r="673" spans="1:55" ht="15" customHeight="1" x14ac:dyDescent="0.3">
      <c r="A673" s="137">
        <v>311724</v>
      </c>
      <c r="B673" s="5" t="s">
        <v>4470</v>
      </c>
      <c r="C673" s="5" t="s">
        <v>4808</v>
      </c>
      <c r="D673" s="5" t="s">
        <v>127</v>
      </c>
      <c r="E673" s="5" t="s">
        <v>51</v>
      </c>
      <c r="F673" s="5" t="s">
        <v>51</v>
      </c>
      <c r="G673" s="5"/>
      <c r="H673" s="5" t="s">
        <v>4809</v>
      </c>
      <c r="I673" s="120"/>
      <c r="J673" s="5"/>
      <c r="K673" s="5"/>
      <c r="L673" s="5"/>
      <c r="M673" s="5"/>
      <c r="N673" s="10" t="s">
        <v>127</v>
      </c>
      <c r="O673" s="5" t="s">
        <v>4799</v>
      </c>
      <c r="P673" s="10">
        <v>45666</v>
      </c>
      <c r="Q673" s="10" t="s">
        <v>1037</v>
      </c>
      <c r="R673" s="10"/>
      <c r="S673" s="10"/>
      <c r="T673" s="11"/>
      <c r="U673" s="12"/>
      <c r="V673" s="5" t="s">
        <v>4813</v>
      </c>
      <c r="W673" s="5"/>
      <c r="X673" s="10">
        <v>45650</v>
      </c>
      <c r="Y673" s="5">
        <f t="shared" si="40"/>
        <v>17</v>
      </c>
      <c r="Z673" s="10">
        <v>45670</v>
      </c>
      <c r="AA673" s="5">
        <f t="shared" si="48"/>
        <v>21</v>
      </c>
      <c r="AB673" s="5" t="s">
        <v>4814</v>
      </c>
      <c r="AC673" s="13">
        <v>1101.8800000000001</v>
      </c>
      <c r="AD673" s="10"/>
      <c r="AE673" s="12" t="str">
        <f t="shared" si="43"/>
        <v/>
      </c>
      <c r="AF673" s="12"/>
      <c r="AG673" s="5"/>
      <c r="AH673" s="17"/>
      <c r="AI673" s="10">
        <v>45696</v>
      </c>
      <c r="AJ673" s="10">
        <v>45696</v>
      </c>
      <c r="AK673" s="10" t="str">
        <f t="shared" si="46"/>
        <v>EN TIEMPO</v>
      </c>
      <c r="AL673" s="15">
        <f t="shared" si="47"/>
        <v>45697</v>
      </c>
      <c r="AM673" s="5" t="s">
        <v>4815</v>
      </c>
      <c r="AN673" s="5" t="s">
        <v>4803</v>
      </c>
      <c r="AO673" s="5"/>
      <c r="AP673" s="10"/>
      <c r="AQ673" s="5">
        <f t="shared" ca="1" si="50"/>
        <v>47</v>
      </c>
      <c r="AR673" s="5" t="s">
        <v>892</v>
      </c>
      <c r="AS673" s="5">
        <f t="shared" ca="1" si="49"/>
        <v>396</v>
      </c>
      <c r="AT673" s="5"/>
      <c r="AU673" s="5"/>
      <c r="AV673" s="5"/>
      <c r="AW673" s="5"/>
      <c r="AX673" s="5"/>
      <c r="AY673" s="5"/>
      <c r="AZ673" s="5"/>
      <c r="BA673" s="5"/>
      <c r="BB673" s="5" t="s">
        <v>4816</v>
      </c>
      <c r="BC673" s="138"/>
    </row>
    <row r="674" spans="1:55" ht="15.75" customHeight="1" x14ac:dyDescent="0.3">
      <c r="A674" s="137">
        <v>311824</v>
      </c>
      <c r="B674" s="5" t="s">
        <v>4470</v>
      </c>
      <c r="C674" s="5" t="s">
        <v>4817</v>
      </c>
      <c r="D674" s="5" t="s">
        <v>127</v>
      </c>
      <c r="E674" s="5" t="s">
        <v>51</v>
      </c>
      <c r="F674" s="5" t="s">
        <v>51</v>
      </c>
      <c r="G674" s="5"/>
      <c r="H674" s="5" t="s">
        <v>4818</v>
      </c>
      <c r="I674" s="120"/>
      <c r="J674" s="5"/>
      <c r="K674" s="5"/>
      <c r="L674" s="5"/>
      <c r="M674" s="5"/>
      <c r="N674" s="10" t="s">
        <v>127</v>
      </c>
      <c r="O674" s="5" t="s">
        <v>4799</v>
      </c>
      <c r="P674" s="10">
        <v>45666</v>
      </c>
      <c r="Q674" s="10" t="s">
        <v>1037</v>
      </c>
      <c r="R674" s="10"/>
      <c r="S674" s="10"/>
      <c r="T674" s="11"/>
      <c r="U674" s="12"/>
      <c r="V674" s="5" t="s">
        <v>4819</v>
      </c>
      <c r="W674" s="5"/>
      <c r="X674" s="10">
        <v>45650</v>
      </c>
      <c r="Y674" s="5">
        <f t="shared" si="40"/>
        <v>17</v>
      </c>
      <c r="Z674" s="10">
        <v>45670</v>
      </c>
      <c r="AA674" s="5">
        <f t="shared" si="48"/>
        <v>21</v>
      </c>
      <c r="AB674" s="5" t="s">
        <v>4820</v>
      </c>
      <c r="AC674" s="13">
        <v>1000.97</v>
      </c>
      <c r="AD674" s="10"/>
      <c r="AE674" s="12" t="str">
        <f t="shared" si="43"/>
        <v/>
      </c>
      <c r="AF674" s="12"/>
      <c r="AG674" s="5"/>
      <c r="AH674" s="17"/>
      <c r="AI674" s="10">
        <v>45696</v>
      </c>
      <c r="AJ674" s="10">
        <v>45696</v>
      </c>
      <c r="AK674" s="10" t="str">
        <f t="shared" si="46"/>
        <v>EN TIEMPO</v>
      </c>
      <c r="AL674" s="15">
        <f t="shared" si="47"/>
        <v>45697</v>
      </c>
      <c r="AM674" s="5" t="s">
        <v>4821</v>
      </c>
      <c r="AN674" s="5" t="s">
        <v>4803</v>
      </c>
      <c r="AO674" s="5"/>
      <c r="AP674" s="10"/>
      <c r="AQ674" s="5">
        <f t="shared" ca="1" si="50"/>
        <v>47</v>
      </c>
      <c r="AR674" s="5" t="s">
        <v>892</v>
      </c>
      <c r="AS674" s="5">
        <f t="shared" ca="1" si="49"/>
        <v>396</v>
      </c>
      <c r="AT674" s="5"/>
      <c r="AU674" s="5"/>
      <c r="AV674" s="5"/>
      <c r="AW674" s="5"/>
      <c r="AX674" s="5"/>
      <c r="AY674" s="5"/>
      <c r="AZ674" s="5"/>
      <c r="BA674" s="5"/>
      <c r="BB674" s="5" t="s">
        <v>3838</v>
      </c>
      <c r="BC674" s="138"/>
    </row>
    <row r="675" spans="1:55" ht="15.75" customHeight="1" x14ac:dyDescent="0.3">
      <c r="A675" s="137">
        <v>311924</v>
      </c>
      <c r="B675" s="5" t="s">
        <v>4470</v>
      </c>
      <c r="C675" s="5" t="s">
        <v>4471</v>
      </c>
      <c r="D675" s="5" t="s">
        <v>127</v>
      </c>
      <c r="E675" s="5" t="s">
        <v>51</v>
      </c>
      <c r="F675" s="5" t="s">
        <v>51</v>
      </c>
      <c r="G675" s="5"/>
      <c r="H675" s="5" t="s">
        <v>4473</v>
      </c>
      <c r="I675" s="120"/>
      <c r="J675" s="5"/>
      <c r="K675" s="5"/>
      <c r="L675" s="5"/>
      <c r="M675" s="5"/>
      <c r="N675" s="10" t="s">
        <v>127</v>
      </c>
      <c r="O675" s="5" t="s">
        <v>4799</v>
      </c>
      <c r="P675" s="10">
        <v>45666</v>
      </c>
      <c r="Q675" s="10" t="s">
        <v>1037</v>
      </c>
      <c r="R675" s="10"/>
      <c r="S675" s="10"/>
      <c r="T675" s="11"/>
      <c r="U675" s="12"/>
      <c r="V675" s="5" t="s">
        <v>4822</v>
      </c>
      <c r="W675" s="5"/>
      <c r="X675" s="10">
        <v>45650</v>
      </c>
      <c r="Y675" s="5">
        <f t="shared" si="40"/>
        <v>17</v>
      </c>
      <c r="Z675" s="10">
        <v>45670</v>
      </c>
      <c r="AA675" s="5">
        <f t="shared" si="48"/>
        <v>21</v>
      </c>
      <c r="AB675" s="5" t="s">
        <v>4823</v>
      </c>
      <c r="AC675" s="13">
        <v>882.44</v>
      </c>
      <c r="AD675" s="10">
        <v>45691</v>
      </c>
      <c r="AE675" s="12">
        <f t="shared" si="43"/>
        <v>22</v>
      </c>
      <c r="AF675" s="12"/>
      <c r="AG675" s="5" t="s">
        <v>4824</v>
      </c>
      <c r="AH675" s="17" t="s">
        <v>833</v>
      </c>
      <c r="AI675" s="10">
        <v>45702</v>
      </c>
      <c r="AJ675" s="10">
        <v>45702</v>
      </c>
      <c r="AK675" s="10" t="str">
        <f t="shared" si="46"/>
        <v>EN TIEMPO</v>
      </c>
      <c r="AL675" s="15">
        <f t="shared" si="47"/>
        <v>12</v>
      </c>
      <c r="AM675" s="5" t="s">
        <v>4825</v>
      </c>
      <c r="AN675" s="5" t="s">
        <v>4826</v>
      </c>
      <c r="AO675" s="5" t="s">
        <v>4827</v>
      </c>
      <c r="AP675" s="10">
        <v>45709</v>
      </c>
      <c r="AQ675" s="5">
        <f t="shared" ca="1" si="50"/>
        <v>53</v>
      </c>
      <c r="AR675" s="23" t="s">
        <v>143</v>
      </c>
      <c r="AS675" s="23">
        <f t="shared" ca="1" si="49"/>
        <v>396</v>
      </c>
      <c r="AT675" s="5" t="s">
        <v>19</v>
      </c>
      <c r="AU675" s="5"/>
      <c r="AV675" s="5"/>
      <c r="AW675" s="5"/>
      <c r="AX675" s="5"/>
      <c r="AY675" s="5"/>
      <c r="AZ675" s="5"/>
      <c r="BA675" s="5"/>
      <c r="BB675" s="5" t="s">
        <v>3838</v>
      </c>
      <c r="BC675" s="138"/>
    </row>
    <row r="676" spans="1:55" ht="15.75" customHeight="1" x14ac:dyDescent="0.3">
      <c r="A676" s="137">
        <v>312024</v>
      </c>
      <c r="B676" s="5" t="s">
        <v>4470</v>
      </c>
      <c r="C676" s="5" t="s">
        <v>4471</v>
      </c>
      <c r="D676" s="5" t="s">
        <v>127</v>
      </c>
      <c r="E676" s="5" t="s">
        <v>51</v>
      </c>
      <c r="F676" s="5" t="s">
        <v>51</v>
      </c>
      <c r="G676" s="5"/>
      <c r="H676" s="5" t="s">
        <v>4473</v>
      </c>
      <c r="I676" s="120"/>
      <c r="J676" s="5"/>
      <c r="K676" s="5"/>
      <c r="L676" s="5"/>
      <c r="M676" s="5"/>
      <c r="N676" s="10" t="s">
        <v>127</v>
      </c>
      <c r="O676" s="5" t="s">
        <v>4799</v>
      </c>
      <c r="P676" s="10">
        <v>45666</v>
      </c>
      <c r="Q676" s="10" t="s">
        <v>1037</v>
      </c>
      <c r="R676" s="10"/>
      <c r="S676" s="10"/>
      <c r="T676" s="11"/>
      <c r="U676" s="12"/>
      <c r="V676" s="5" t="s">
        <v>4828</v>
      </c>
      <c r="W676" s="5"/>
      <c r="X676" s="10">
        <v>45650</v>
      </c>
      <c r="Y676" s="5">
        <f t="shared" si="40"/>
        <v>17</v>
      </c>
      <c r="Z676" s="10">
        <v>45670</v>
      </c>
      <c r="AA676" s="5">
        <f t="shared" si="48"/>
        <v>21</v>
      </c>
      <c r="AB676" s="5" t="s">
        <v>4829</v>
      </c>
      <c r="AC676" s="13">
        <v>882.44</v>
      </c>
      <c r="AD676" s="10">
        <v>45691</v>
      </c>
      <c r="AE676" s="12">
        <f t="shared" si="43"/>
        <v>22</v>
      </c>
      <c r="AF676" s="12"/>
      <c r="AG676" s="5" t="s">
        <v>4824</v>
      </c>
      <c r="AH676" s="17" t="s">
        <v>833</v>
      </c>
      <c r="AI676" s="10">
        <v>45702</v>
      </c>
      <c r="AJ676" s="10">
        <v>45702</v>
      </c>
      <c r="AK676" s="10" t="str">
        <f t="shared" si="46"/>
        <v>EN TIEMPO</v>
      </c>
      <c r="AL676" s="15">
        <f t="shared" si="47"/>
        <v>12</v>
      </c>
      <c r="AM676" s="5" t="s">
        <v>4830</v>
      </c>
      <c r="AN676" s="5" t="s">
        <v>4826</v>
      </c>
      <c r="AO676" s="5" t="s">
        <v>4827</v>
      </c>
      <c r="AP676" s="10">
        <v>45709</v>
      </c>
      <c r="AQ676" s="5">
        <f t="shared" ca="1" si="50"/>
        <v>53</v>
      </c>
      <c r="AR676" s="23" t="s">
        <v>143</v>
      </c>
      <c r="AS676" s="23">
        <f t="shared" ca="1" si="49"/>
        <v>396</v>
      </c>
      <c r="AT676" s="5" t="s">
        <v>19</v>
      </c>
      <c r="AU676" s="5"/>
      <c r="AV676" s="5"/>
      <c r="AW676" s="5"/>
      <c r="AX676" s="5"/>
      <c r="AY676" s="5"/>
      <c r="AZ676" s="5"/>
      <c r="BA676" s="5"/>
      <c r="BB676" s="5" t="s">
        <v>3838</v>
      </c>
      <c r="BC676" s="138"/>
    </row>
    <row r="677" spans="1:55" ht="15.75" customHeight="1" x14ac:dyDescent="0.3">
      <c r="A677" s="137">
        <v>312124</v>
      </c>
      <c r="B677" s="5" t="s">
        <v>4470</v>
      </c>
      <c r="C677" s="5" t="s">
        <v>4831</v>
      </c>
      <c r="D677" s="5" t="s">
        <v>127</v>
      </c>
      <c r="E677" s="5" t="s">
        <v>51</v>
      </c>
      <c r="F677" s="5" t="s">
        <v>51</v>
      </c>
      <c r="G677" s="5"/>
      <c r="H677" s="5" t="s">
        <v>4832</v>
      </c>
      <c r="I677" s="120"/>
      <c r="J677" s="5"/>
      <c r="K677" s="5"/>
      <c r="L677" s="5"/>
      <c r="M677" s="5"/>
      <c r="N677" s="10" t="s">
        <v>127</v>
      </c>
      <c r="O677" s="5" t="s">
        <v>4799</v>
      </c>
      <c r="P677" s="10">
        <v>45666</v>
      </c>
      <c r="Q677" s="10" t="s">
        <v>1037</v>
      </c>
      <c r="R677" s="10"/>
      <c r="S677" s="10"/>
      <c r="T677" s="11"/>
      <c r="U677" s="12"/>
      <c r="V677" s="5" t="s">
        <v>4833</v>
      </c>
      <c r="W677" s="5"/>
      <c r="X677" s="10">
        <v>45650</v>
      </c>
      <c r="Y677" s="5">
        <f t="shared" si="40"/>
        <v>17</v>
      </c>
      <c r="Z677" s="10">
        <v>45670</v>
      </c>
      <c r="AA677" s="5">
        <f t="shared" si="48"/>
        <v>21</v>
      </c>
      <c r="AB677" s="5" t="s">
        <v>4834</v>
      </c>
      <c r="AC677" s="13">
        <v>2493.4899999999998</v>
      </c>
      <c r="AD677" s="10">
        <v>45691</v>
      </c>
      <c r="AE677" s="12">
        <f t="shared" si="43"/>
        <v>22</v>
      </c>
      <c r="AF677" s="12"/>
      <c r="AG677" s="5" t="s">
        <v>4824</v>
      </c>
      <c r="AH677" s="17" t="s">
        <v>833</v>
      </c>
      <c r="AI677" s="10">
        <v>45705</v>
      </c>
      <c r="AJ677" s="10">
        <v>45705</v>
      </c>
      <c r="AK677" s="10" t="str">
        <f t="shared" si="46"/>
        <v>EN TIEMPO</v>
      </c>
      <c r="AL677" s="15">
        <f t="shared" si="47"/>
        <v>15</v>
      </c>
      <c r="AM677" s="5" t="s">
        <v>4835</v>
      </c>
      <c r="AN677" s="5" t="s">
        <v>4836</v>
      </c>
      <c r="AO677" s="5" t="s">
        <v>4827</v>
      </c>
      <c r="AP677" s="10">
        <v>45709</v>
      </c>
      <c r="AQ677" s="5">
        <f t="shared" ca="1" si="50"/>
        <v>56</v>
      </c>
      <c r="AR677" s="23" t="s">
        <v>143</v>
      </c>
      <c r="AS677" s="23">
        <f t="shared" ca="1" si="49"/>
        <v>396</v>
      </c>
      <c r="AT677" s="5" t="s">
        <v>19</v>
      </c>
      <c r="AU677" s="5"/>
      <c r="AV677" s="5"/>
      <c r="AW677" s="5"/>
      <c r="AX677" s="5"/>
      <c r="AY677" s="5"/>
      <c r="AZ677" s="5"/>
      <c r="BA677" s="5"/>
      <c r="BB677" s="5" t="s">
        <v>3838</v>
      </c>
      <c r="BC677" s="138"/>
    </row>
    <row r="678" spans="1:55" ht="15.75" customHeight="1" x14ac:dyDescent="0.3">
      <c r="A678" s="137">
        <v>312224</v>
      </c>
      <c r="B678" s="5" t="s">
        <v>4470</v>
      </c>
      <c r="C678" s="5" t="s">
        <v>4817</v>
      </c>
      <c r="D678" s="5" t="s">
        <v>127</v>
      </c>
      <c r="E678" s="5" t="s">
        <v>51</v>
      </c>
      <c r="F678" s="5" t="s">
        <v>51</v>
      </c>
      <c r="G678" s="5"/>
      <c r="H678" s="5" t="s">
        <v>4837</v>
      </c>
      <c r="I678" s="120"/>
      <c r="J678" s="5"/>
      <c r="K678" s="5"/>
      <c r="L678" s="5"/>
      <c r="M678" s="5"/>
      <c r="N678" s="10" t="s">
        <v>127</v>
      </c>
      <c r="O678" s="5" t="s">
        <v>4799</v>
      </c>
      <c r="P678" s="10">
        <v>45666</v>
      </c>
      <c r="Q678" s="10" t="s">
        <v>1037</v>
      </c>
      <c r="R678" s="10"/>
      <c r="S678" s="10"/>
      <c r="T678" s="11"/>
      <c r="U678" s="12"/>
      <c r="V678" s="5" t="s">
        <v>4838</v>
      </c>
      <c r="W678" s="5"/>
      <c r="X678" s="10">
        <v>45650</v>
      </c>
      <c r="Y678" s="5">
        <f t="shared" si="40"/>
        <v>17</v>
      </c>
      <c r="Z678" s="10">
        <v>45670</v>
      </c>
      <c r="AA678" s="5">
        <f t="shared" si="48"/>
        <v>21</v>
      </c>
      <c r="AB678" s="5" t="s">
        <v>4839</v>
      </c>
      <c r="AC678" s="13">
        <v>882.44</v>
      </c>
      <c r="AD678" s="10">
        <v>45691</v>
      </c>
      <c r="AE678" s="12">
        <f t="shared" si="43"/>
        <v>22</v>
      </c>
      <c r="AF678" s="12"/>
      <c r="AG678" s="5" t="s">
        <v>4824</v>
      </c>
      <c r="AH678" s="17" t="s">
        <v>833</v>
      </c>
      <c r="AI678" s="10">
        <v>45702</v>
      </c>
      <c r="AJ678" s="10">
        <v>45702</v>
      </c>
      <c r="AK678" s="10" t="str">
        <f t="shared" si="46"/>
        <v>EN TIEMPO</v>
      </c>
      <c r="AL678" s="15">
        <f t="shared" si="47"/>
        <v>12</v>
      </c>
      <c r="AM678" s="5" t="s">
        <v>4840</v>
      </c>
      <c r="AN678" s="5" t="s">
        <v>4826</v>
      </c>
      <c r="AO678" s="5" t="s">
        <v>4827</v>
      </c>
      <c r="AP678" s="10">
        <v>45709</v>
      </c>
      <c r="AQ678" s="5">
        <f t="shared" ca="1" si="50"/>
        <v>53</v>
      </c>
      <c r="AR678" s="23" t="s">
        <v>143</v>
      </c>
      <c r="AS678" s="23">
        <f t="shared" ca="1" si="49"/>
        <v>396</v>
      </c>
      <c r="AT678" s="5" t="s">
        <v>19</v>
      </c>
      <c r="AU678" s="5"/>
      <c r="AV678" s="5"/>
      <c r="AW678" s="5"/>
      <c r="AX678" s="5"/>
      <c r="AY678" s="5"/>
      <c r="AZ678" s="5"/>
      <c r="BA678" s="5"/>
      <c r="BB678" s="5" t="s">
        <v>3838</v>
      </c>
      <c r="BC678" s="138"/>
    </row>
    <row r="679" spans="1:55" ht="15.75" customHeight="1" x14ac:dyDescent="0.3">
      <c r="A679" s="137">
        <v>312325</v>
      </c>
      <c r="B679" s="5" t="s">
        <v>60</v>
      </c>
      <c r="C679" s="5" t="s">
        <v>1160</v>
      </c>
      <c r="D679" s="5" t="s">
        <v>127</v>
      </c>
      <c r="E679" s="5" t="s">
        <v>124</v>
      </c>
      <c r="F679" s="5" t="s">
        <v>35</v>
      </c>
      <c r="G679" s="5"/>
      <c r="H679" s="5"/>
      <c r="I679" s="120">
        <v>3899512</v>
      </c>
      <c r="J679" s="5" t="s">
        <v>4841</v>
      </c>
      <c r="K679" s="5"/>
      <c r="L679" s="5"/>
      <c r="M679" s="5">
        <v>101151293</v>
      </c>
      <c r="N679" s="10" t="s">
        <v>127</v>
      </c>
      <c r="O679" s="5" t="s">
        <v>4842</v>
      </c>
      <c r="P679" s="10">
        <v>45671</v>
      </c>
      <c r="Q679" s="10" t="s">
        <v>2502</v>
      </c>
      <c r="R679" s="10"/>
      <c r="S679" s="10"/>
      <c r="T679" s="11"/>
      <c r="U679" s="12"/>
      <c r="V679" s="5" t="s">
        <v>4843</v>
      </c>
      <c r="W679" s="5"/>
      <c r="X679" s="10">
        <v>45663</v>
      </c>
      <c r="Y679" s="5">
        <f t="shared" si="40"/>
        <v>9</v>
      </c>
      <c r="Z679" s="10">
        <v>45679</v>
      </c>
      <c r="AA679" s="5">
        <f t="shared" si="48"/>
        <v>17</v>
      </c>
      <c r="AB679" s="5" t="s">
        <v>4844</v>
      </c>
      <c r="AC679" s="13">
        <v>5294.22</v>
      </c>
      <c r="AD679" s="10">
        <v>45723</v>
      </c>
      <c r="AE679" s="12">
        <f t="shared" si="43"/>
        <v>45</v>
      </c>
      <c r="AF679" s="12"/>
      <c r="AG679" s="14">
        <v>4400604333</v>
      </c>
      <c r="AH679" s="17">
        <v>1</v>
      </c>
      <c r="AI679" s="10">
        <v>45804</v>
      </c>
      <c r="AJ679" s="10">
        <v>45805</v>
      </c>
      <c r="AK679" s="10" t="str">
        <f t="shared" si="46"/>
        <v>DEMORA</v>
      </c>
      <c r="AL679" s="15">
        <f t="shared" si="47"/>
        <v>83</v>
      </c>
      <c r="AM679" s="5" t="s">
        <v>4845</v>
      </c>
      <c r="AN679" s="5" t="s">
        <v>4846</v>
      </c>
      <c r="AO679" s="5" t="s">
        <v>4847</v>
      </c>
      <c r="AP679" s="10">
        <v>45807</v>
      </c>
      <c r="AQ679" s="5">
        <f t="shared" ca="1" si="50"/>
        <v>143</v>
      </c>
      <c r="AR679" s="23" t="s">
        <v>143</v>
      </c>
      <c r="AS679" s="23">
        <f t="shared" ca="1" si="49"/>
        <v>383</v>
      </c>
      <c r="AT679" s="5" t="s">
        <v>20</v>
      </c>
      <c r="AU679" s="5" t="s">
        <v>67</v>
      </c>
      <c r="AV679" s="5" t="s">
        <v>4848</v>
      </c>
      <c r="AW679" s="5" t="s">
        <v>1648</v>
      </c>
      <c r="AX679" s="5" t="s">
        <v>1648</v>
      </c>
      <c r="AY679" s="5"/>
      <c r="AZ679" s="5"/>
      <c r="BA679" s="5"/>
      <c r="BB679" s="5" t="s">
        <v>4849</v>
      </c>
      <c r="BC679" s="138"/>
    </row>
    <row r="680" spans="1:55" ht="15.75" customHeight="1" x14ac:dyDescent="0.3">
      <c r="A680" s="137">
        <v>312425</v>
      </c>
      <c r="B680" s="5" t="s">
        <v>60</v>
      </c>
      <c r="C680" s="5" t="s">
        <v>927</v>
      </c>
      <c r="D680" s="5" t="s">
        <v>123</v>
      </c>
      <c r="E680" s="5" t="s">
        <v>124</v>
      </c>
      <c r="F680" s="5" t="s">
        <v>48</v>
      </c>
      <c r="G680" s="5" t="s">
        <v>246</v>
      </c>
      <c r="H680" s="5"/>
      <c r="I680" s="120">
        <v>5218420</v>
      </c>
      <c r="J680" s="5" t="s">
        <v>4850</v>
      </c>
      <c r="K680" s="5"/>
      <c r="L680" s="5">
        <v>18000</v>
      </c>
      <c r="M680" s="5">
        <v>101109896</v>
      </c>
      <c r="N680" s="10" t="s">
        <v>127</v>
      </c>
      <c r="O680" s="5" t="s">
        <v>4842</v>
      </c>
      <c r="P680" s="10">
        <v>45670</v>
      </c>
      <c r="Q680" s="10" t="s">
        <v>2502</v>
      </c>
      <c r="R680" s="10"/>
      <c r="S680" s="10"/>
      <c r="T680" s="11"/>
      <c r="U680" s="12"/>
      <c r="V680" s="5" t="s">
        <v>4851</v>
      </c>
      <c r="W680" s="5"/>
      <c r="X680" s="10">
        <v>45663</v>
      </c>
      <c r="Y680" s="5">
        <f t="shared" si="40"/>
        <v>8</v>
      </c>
      <c r="Z680" s="10">
        <v>45679</v>
      </c>
      <c r="AA680" s="5">
        <f t="shared" si="48"/>
        <v>17</v>
      </c>
      <c r="AB680" s="5" t="s">
        <v>4852</v>
      </c>
      <c r="AC680" s="13">
        <v>5355.96</v>
      </c>
      <c r="AD680" s="10">
        <v>45702</v>
      </c>
      <c r="AE680" s="12">
        <f t="shared" si="43"/>
        <v>24</v>
      </c>
      <c r="AF680" s="12"/>
      <c r="AG680" s="14">
        <v>4400604343</v>
      </c>
      <c r="AH680" s="17" t="s">
        <v>833</v>
      </c>
      <c r="AI680" s="10">
        <v>45719</v>
      </c>
      <c r="AJ680" s="10">
        <v>45716</v>
      </c>
      <c r="AK680" s="10" t="str">
        <f t="shared" si="46"/>
        <v>EN TIEMPO</v>
      </c>
      <c r="AL680" s="15">
        <f t="shared" si="47"/>
        <v>15</v>
      </c>
      <c r="AM680" s="5" t="s">
        <v>4853</v>
      </c>
      <c r="AN680" s="5" t="s">
        <v>4854</v>
      </c>
      <c r="AO680" s="5" t="s">
        <v>4855</v>
      </c>
      <c r="AP680" s="10">
        <v>45716</v>
      </c>
      <c r="AQ680" s="5">
        <f t="shared" ca="1" si="50"/>
        <v>54</v>
      </c>
      <c r="AR680" s="42" t="s">
        <v>143</v>
      </c>
      <c r="AS680" s="42">
        <f t="shared" ca="1" si="49"/>
        <v>383</v>
      </c>
      <c r="AT680" s="5" t="s">
        <v>20</v>
      </c>
      <c r="AU680" s="5"/>
      <c r="AV680" s="5"/>
      <c r="AW680" s="5"/>
      <c r="AX680" s="5"/>
      <c r="AY680" s="5"/>
      <c r="AZ680" s="5"/>
      <c r="BA680" s="5"/>
      <c r="BB680" s="5" t="s">
        <v>3838</v>
      </c>
      <c r="BC680" s="138"/>
    </row>
    <row r="681" spans="1:55" ht="15.75" customHeight="1" x14ac:dyDescent="0.3">
      <c r="A681" s="137">
        <v>312525</v>
      </c>
      <c r="B681" s="5" t="s">
        <v>60</v>
      </c>
      <c r="C681" s="5" t="s">
        <v>6</v>
      </c>
      <c r="D681" s="5" t="s">
        <v>123</v>
      </c>
      <c r="E681" s="5" t="s">
        <v>1611</v>
      </c>
      <c r="F681" s="5" t="s">
        <v>45</v>
      </c>
      <c r="G681" s="5"/>
      <c r="H681" s="5" t="s">
        <v>1511</v>
      </c>
      <c r="I681" s="120" t="s">
        <v>4856</v>
      </c>
      <c r="J681" s="5" t="s">
        <v>4857</v>
      </c>
      <c r="K681" s="5"/>
      <c r="L681" s="5"/>
      <c r="M681" s="5">
        <v>200893691</v>
      </c>
      <c r="N681" s="10" t="s">
        <v>127</v>
      </c>
      <c r="O681" s="5" t="s">
        <v>4842</v>
      </c>
      <c r="P681" s="10">
        <v>45671</v>
      </c>
      <c r="Q681" s="10" t="s">
        <v>2502</v>
      </c>
      <c r="R681" s="10"/>
      <c r="S681" s="10"/>
      <c r="T681" s="11"/>
      <c r="U681" s="12"/>
      <c r="V681" s="5" t="s">
        <v>4858</v>
      </c>
      <c r="W681" s="5"/>
      <c r="X681" s="10">
        <v>45663</v>
      </c>
      <c r="Y681" s="5">
        <f t="shared" si="40"/>
        <v>9</v>
      </c>
      <c r="Z681" s="10">
        <v>45679</v>
      </c>
      <c r="AA681" s="5">
        <f t="shared" si="48"/>
        <v>17</v>
      </c>
      <c r="AB681" s="5" t="s">
        <v>4859</v>
      </c>
      <c r="AC681" s="13">
        <v>5618.64</v>
      </c>
      <c r="AD681" s="10">
        <v>45683</v>
      </c>
      <c r="AE681" s="12">
        <f t="shared" si="43"/>
        <v>5</v>
      </c>
      <c r="AF681" s="12"/>
      <c r="AG681" s="14">
        <v>4400604586</v>
      </c>
      <c r="AH681" s="17" t="s">
        <v>833</v>
      </c>
      <c r="AI681" s="10">
        <v>45716</v>
      </c>
      <c r="AJ681" s="10">
        <v>45716</v>
      </c>
      <c r="AK681" s="10" t="str">
        <f t="shared" si="46"/>
        <v>EN TIEMPO</v>
      </c>
      <c r="AL681" s="15">
        <f t="shared" si="47"/>
        <v>34</v>
      </c>
      <c r="AM681" s="5" t="s">
        <v>4860</v>
      </c>
      <c r="AN681" s="5" t="s">
        <v>4861</v>
      </c>
      <c r="AO681" s="5" t="s">
        <v>4862</v>
      </c>
      <c r="AP681" s="10">
        <v>45723</v>
      </c>
      <c r="AQ681" s="5">
        <f t="shared" ca="1" si="50"/>
        <v>54</v>
      </c>
      <c r="AR681" s="23" t="s">
        <v>143</v>
      </c>
      <c r="AS681" s="23">
        <f t="shared" ca="1" si="49"/>
        <v>383</v>
      </c>
      <c r="AT681" s="5" t="s">
        <v>19</v>
      </c>
      <c r="AU681" s="5" t="s">
        <v>1769</v>
      </c>
      <c r="AV681" s="5" t="s">
        <v>2391</v>
      </c>
      <c r="AW681" s="5" t="s">
        <v>1648</v>
      </c>
      <c r="AX681" s="5" t="s">
        <v>1648</v>
      </c>
      <c r="AY681" s="5"/>
      <c r="AZ681" s="5"/>
      <c r="BA681" s="5"/>
      <c r="BB681" s="5" t="s">
        <v>3838</v>
      </c>
      <c r="BC681" s="138"/>
    </row>
    <row r="682" spans="1:55" ht="15.75" customHeight="1" x14ac:dyDescent="0.3">
      <c r="A682" s="137">
        <v>312625</v>
      </c>
      <c r="B682" s="5" t="s">
        <v>60</v>
      </c>
      <c r="C682" s="5" t="s">
        <v>6</v>
      </c>
      <c r="D682" s="5" t="s">
        <v>123</v>
      </c>
      <c r="E682" s="5" t="s">
        <v>189</v>
      </c>
      <c r="F682" s="120" t="s">
        <v>44</v>
      </c>
      <c r="G682" s="5"/>
      <c r="H682" s="5" t="s">
        <v>4863</v>
      </c>
      <c r="I682" s="120" t="s">
        <v>3603</v>
      </c>
      <c r="J682" s="5" t="s">
        <v>4864</v>
      </c>
      <c r="K682" s="5"/>
      <c r="L682" s="5"/>
      <c r="M682" s="5">
        <v>101177999</v>
      </c>
      <c r="N682" s="10" t="s">
        <v>127</v>
      </c>
      <c r="O682" s="5" t="s">
        <v>4842</v>
      </c>
      <c r="P682" s="10">
        <v>45673</v>
      </c>
      <c r="Q682" s="10" t="s">
        <v>2502</v>
      </c>
      <c r="R682" s="10"/>
      <c r="S682" s="10"/>
      <c r="T682" s="11"/>
      <c r="U682" s="12"/>
      <c r="V682" s="5" t="s">
        <v>4865</v>
      </c>
      <c r="W682" s="5"/>
      <c r="X682" s="10">
        <v>45663</v>
      </c>
      <c r="Y682" s="5">
        <f t="shared" si="40"/>
        <v>11</v>
      </c>
      <c r="Z682" s="10">
        <v>45684</v>
      </c>
      <c r="AA682" s="5">
        <f t="shared" si="48"/>
        <v>22</v>
      </c>
      <c r="AB682" s="5" t="s">
        <v>4866</v>
      </c>
      <c r="AC682" s="13">
        <v>7223.31</v>
      </c>
      <c r="AD682" s="10">
        <v>45709</v>
      </c>
      <c r="AE682" s="12">
        <f t="shared" si="43"/>
        <v>26</v>
      </c>
      <c r="AF682" s="12"/>
      <c r="AG682" s="14">
        <v>4400605141</v>
      </c>
      <c r="AH682" s="17" t="s">
        <v>833</v>
      </c>
      <c r="AI682" s="10">
        <v>45728</v>
      </c>
      <c r="AJ682" s="10">
        <v>45734</v>
      </c>
      <c r="AK682" s="10" t="str">
        <f t="shared" si="46"/>
        <v>DEMORA</v>
      </c>
      <c r="AL682" s="15">
        <f t="shared" si="47"/>
        <v>26</v>
      </c>
      <c r="AM682" s="5" t="s">
        <v>4867</v>
      </c>
      <c r="AN682" s="5" t="s">
        <v>3631</v>
      </c>
      <c r="AO682" s="5" t="s">
        <v>4868</v>
      </c>
      <c r="AP682" s="10">
        <v>45736</v>
      </c>
      <c r="AQ682" s="5">
        <f t="shared" ca="1" si="50"/>
        <v>72</v>
      </c>
      <c r="AR682" s="23" t="s">
        <v>143</v>
      </c>
      <c r="AS682" s="23">
        <f t="shared" ca="1" si="49"/>
        <v>383</v>
      </c>
      <c r="AT682" s="5" t="s">
        <v>20</v>
      </c>
      <c r="AU682" s="5" t="s">
        <v>4869</v>
      </c>
      <c r="AV682" s="5" t="s">
        <v>2391</v>
      </c>
      <c r="AW682" s="5" t="s">
        <v>2519</v>
      </c>
      <c r="AX682" s="5" t="s">
        <v>3462</v>
      </c>
      <c r="AY682" s="5"/>
      <c r="AZ682" s="5"/>
      <c r="BA682" s="5"/>
      <c r="BB682" s="5" t="s">
        <v>3838</v>
      </c>
      <c r="BC682" s="138"/>
    </row>
    <row r="683" spans="1:55" ht="15.75" customHeight="1" x14ac:dyDescent="0.3">
      <c r="A683" s="137">
        <v>312725</v>
      </c>
      <c r="B683" s="5" t="s">
        <v>60</v>
      </c>
      <c r="C683" s="5" t="s">
        <v>927</v>
      </c>
      <c r="D683" s="5" t="s">
        <v>123</v>
      </c>
      <c r="E683" s="5" t="s">
        <v>124</v>
      </c>
      <c r="F683" s="5" t="s">
        <v>48</v>
      </c>
      <c r="G683" s="5" t="s">
        <v>210</v>
      </c>
      <c r="H683" s="5"/>
      <c r="I683" s="120">
        <v>5218411</v>
      </c>
      <c r="J683" s="5" t="s">
        <v>4870</v>
      </c>
      <c r="K683" s="5"/>
      <c r="L683" s="5">
        <v>18000</v>
      </c>
      <c r="M683" s="5">
        <v>101109895</v>
      </c>
      <c r="N683" s="10" t="s">
        <v>127</v>
      </c>
      <c r="O683" s="5" t="s">
        <v>4842</v>
      </c>
      <c r="P683" s="10">
        <v>45670</v>
      </c>
      <c r="Q683" s="10" t="s">
        <v>2502</v>
      </c>
      <c r="R683" s="10"/>
      <c r="S683" s="10"/>
      <c r="T683" s="11"/>
      <c r="U683" s="12"/>
      <c r="V683" s="5" t="s">
        <v>4871</v>
      </c>
      <c r="W683" s="5"/>
      <c r="X683" s="10">
        <v>45663</v>
      </c>
      <c r="Y683" s="5">
        <f t="shared" si="40"/>
        <v>8</v>
      </c>
      <c r="Z683" s="10">
        <v>45679</v>
      </c>
      <c r="AA683" s="5">
        <f t="shared" si="48"/>
        <v>17</v>
      </c>
      <c r="AB683" s="5" t="s">
        <v>4872</v>
      </c>
      <c r="AC683" s="13">
        <v>5355.96</v>
      </c>
      <c r="AD683" s="10">
        <v>45683</v>
      </c>
      <c r="AE683" s="12">
        <f t="shared" si="43"/>
        <v>5</v>
      </c>
      <c r="AF683" s="12"/>
      <c r="AG683" s="14">
        <v>4400604340</v>
      </c>
      <c r="AH683" s="17" t="s">
        <v>833</v>
      </c>
      <c r="AI683" s="10">
        <v>45716</v>
      </c>
      <c r="AJ683" s="10">
        <v>45716</v>
      </c>
      <c r="AK683" s="10" t="str">
        <f t="shared" si="46"/>
        <v>EN TIEMPO</v>
      </c>
      <c r="AL683" s="15">
        <f t="shared" si="47"/>
        <v>34</v>
      </c>
      <c r="AM683" s="5" t="s">
        <v>4873</v>
      </c>
      <c r="AN683" s="5" t="s">
        <v>4874</v>
      </c>
      <c r="AO683" s="5" t="s">
        <v>4875</v>
      </c>
      <c r="AP683" s="10">
        <v>45716</v>
      </c>
      <c r="AQ683" s="5">
        <f t="shared" ca="1" si="50"/>
        <v>54</v>
      </c>
      <c r="AR683" s="23" t="s">
        <v>143</v>
      </c>
      <c r="AS683" s="23">
        <f t="shared" ca="1" si="49"/>
        <v>383</v>
      </c>
      <c r="AT683" s="5" t="s">
        <v>19</v>
      </c>
      <c r="AU683" s="5" t="s">
        <v>4876</v>
      </c>
      <c r="AV683" s="5" t="s">
        <v>3879</v>
      </c>
      <c r="AW683" s="5" t="s">
        <v>2519</v>
      </c>
      <c r="AX683" s="5" t="s">
        <v>1648</v>
      </c>
      <c r="AY683" s="5"/>
      <c r="AZ683" s="5"/>
      <c r="BA683" s="5"/>
      <c r="BB683" s="5" t="s">
        <v>3838</v>
      </c>
      <c r="BC683" s="138"/>
    </row>
    <row r="684" spans="1:55" ht="15.75" customHeight="1" x14ac:dyDescent="0.3">
      <c r="A684" s="137">
        <v>312825</v>
      </c>
      <c r="B684" s="5" t="s">
        <v>60</v>
      </c>
      <c r="C684" s="5" t="s">
        <v>1067</v>
      </c>
      <c r="D684" s="5" t="s">
        <v>123</v>
      </c>
      <c r="E684" s="5" t="s">
        <v>124</v>
      </c>
      <c r="F684" s="5">
        <v>24</v>
      </c>
      <c r="G684" s="5"/>
      <c r="H684" s="5"/>
      <c r="I684" s="120">
        <v>6058793</v>
      </c>
      <c r="J684" s="5" t="s">
        <v>4877</v>
      </c>
      <c r="K684" s="5"/>
      <c r="L684" s="5"/>
      <c r="M684" s="5">
        <v>101074807</v>
      </c>
      <c r="N684" s="10" t="s">
        <v>127</v>
      </c>
      <c r="O684" s="5" t="s">
        <v>4842</v>
      </c>
      <c r="P684" s="10">
        <v>45671</v>
      </c>
      <c r="Q684" s="10" t="s">
        <v>2502</v>
      </c>
      <c r="R684" s="10"/>
      <c r="S684" s="10"/>
      <c r="T684" s="11"/>
      <c r="U684" s="12"/>
      <c r="V684" s="5" t="s">
        <v>4878</v>
      </c>
      <c r="W684" s="5"/>
      <c r="X684" s="10">
        <v>45663</v>
      </c>
      <c r="Y684" s="5">
        <f t="shared" si="40"/>
        <v>9</v>
      </c>
      <c r="Z684" s="10">
        <v>45679</v>
      </c>
      <c r="AA684" s="5">
        <f t="shared" si="48"/>
        <v>17</v>
      </c>
      <c r="AB684" s="5" t="s">
        <v>4879</v>
      </c>
      <c r="AC684" s="13">
        <v>2573.52</v>
      </c>
      <c r="AD684" s="10">
        <v>45702</v>
      </c>
      <c r="AE684" s="12">
        <f t="shared" si="43"/>
        <v>24</v>
      </c>
      <c r="AF684" s="12"/>
      <c r="AG684" s="14">
        <v>4400604338</v>
      </c>
      <c r="AH684" s="17" t="s">
        <v>833</v>
      </c>
      <c r="AI684" s="10">
        <v>45719</v>
      </c>
      <c r="AJ684" s="10">
        <v>45722</v>
      </c>
      <c r="AK684" s="10" t="str">
        <f t="shared" si="46"/>
        <v>DEMORA</v>
      </c>
      <c r="AL684" s="15">
        <f t="shared" si="47"/>
        <v>21</v>
      </c>
      <c r="AM684" s="5" t="s">
        <v>4880</v>
      </c>
      <c r="AN684" s="5" t="s">
        <v>4881</v>
      </c>
      <c r="AO684" s="5" t="s">
        <v>4882</v>
      </c>
      <c r="AP684" s="10">
        <v>45723</v>
      </c>
      <c r="AQ684" s="5">
        <f t="shared" ca="1" si="50"/>
        <v>60</v>
      </c>
      <c r="AR684" s="23" t="s">
        <v>143</v>
      </c>
      <c r="AS684" s="23">
        <f t="shared" ca="1" si="49"/>
        <v>383</v>
      </c>
      <c r="AT684" s="5" t="s">
        <v>20</v>
      </c>
      <c r="AU684" s="5" t="s">
        <v>1769</v>
      </c>
      <c r="AV684" s="5" t="s">
        <v>1801</v>
      </c>
      <c r="AW684" s="5" t="s">
        <v>1648</v>
      </c>
      <c r="AX684" s="5" t="s">
        <v>1648</v>
      </c>
      <c r="AY684" s="5"/>
      <c r="AZ684" s="5"/>
      <c r="BA684" s="5"/>
      <c r="BB684" s="5" t="s">
        <v>3838</v>
      </c>
      <c r="BC684" s="138"/>
    </row>
    <row r="685" spans="1:55" ht="15" customHeight="1" x14ac:dyDescent="0.3">
      <c r="A685" s="137">
        <v>312925</v>
      </c>
      <c r="B685" s="5" t="s">
        <v>60</v>
      </c>
      <c r="C685" s="5" t="s">
        <v>327</v>
      </c>
      <c r="D685" s="5" t="s">
        <v>123</v>
      </c>
      <c r="E685" s="5" t="s">
        <v>124</v>
      </c>
      <c r="F685" s="5">
        <v>24</v>
      </c>
      <c r="G685" s="5"/>
      <c r="H685" s="5" t="s">
        <v>916</v>
      </c>
      <c r="I685" s="120">
        <v>5530359</v>
      </c>
      <c r="J685" s="5" t="s">
        <v>4883</v>
      </c>
      <c r="K685" s="5"/>
      <c r="L685" s="5"/>
      <c r="M685" s="5">
        <v>101238487</v>
      </c>
      <c r="N685" s="10" t="s">
        <v>127</v>
      </c>
      <c r="O685" s="5" t="s">
        <v>4842</v>
      </c>
      <c r="P685" s="10">
        <v>45671</v>
      </c>
      <c r="Q685" s="10" t="s">
        <v>2502</v>
      </c>
      <c r="R685" s="10"/>
      <c r="S685" s="10"/>
      <c r="T685" s="11"/>
      <c r="U685" s="12"/>
      <c r="V685" s="5" t="s">
        <v>4884</v>
      </c>
      <c r="W685" s="5"/>
      <c r="X685" s="10">
        <v>45663</v>
      </c>
      <c r="Y685" s="5">
        <f t="shared" si="40"/>
        <v>9</v>
      </c>
      <c r="Z685" s="10">
        <v>45679</v>
      </c>
      <c r="AA685" s="5">
        <f t="shared" si="48"/>
        <v>17</v>
      </c>
      <c r="AB685" s="5" t="s">
        <v>4885</v>
      </c>
      <c r="AC685" s="13">
        <v>5120.8999999999996</v>
      </c>
      <c r="AD685" s="10">
        <v>45692</v>
      </c>
      <c r="AE685" s="12">
        <f t="shared" si="43"/>
        <v>14</v>
      </c>
      <c r="AF685" s="12"/>
      <c r="AG685" s="14">
        <v>4400604587</v>
      </c>
      <c r="AH685" s="17" t="s">
        <v>833</v>
      </c>
      <c r="AI685" s="10">
        <v>45736</v>
      </c>
      <c r="AJ685" s="10">
        <v>45743</v>
      </c>
      <c r="AK685" s="10" t="str">
        <f t="shared" si="46"/>
        <v>DEMORA</v>
      </c>
      <c r="AL685" s="15">
        <f t="shared" si="47"/>
        <v>52</v>
      </c>
      <c r="AM685" s="5" t="s">
        <v>4886</v>
      </c>
      <c r="AN685" s="5" t="s">
        <v>4887</v>
      </c>
      <c r="AO685" s="5" t="s">
        <v>4888</v>
      </c>
      <c r="AP685" s="10">
        <v>45744</v>
      </c>
      <c r="AQ685" s="5">
        <f t="shared" ca="1" si="50"/>
        <v>81</v>
      </c>
      <c r="AR685" s="42" t="s">
        <v>143</v>
      </c>
      <c r="AS685" s="42">
        <f t="shared" ca="1" si="49"/>
        <v>383</v>
      </c>
      <c r="AT685" s="5" t="s">
        <v>20</v>
      </c>
      <c r="AU685" s="5" t="s">
        <v>4889</v>
      </c>
      <c r="AV685" s="5" t="s">
        <v>2153</v>
      </c>
      <c r="AW685" s="5" t="s">
        <v>1648</v>
      </c>
      <c r="AX685" s="5" t="s">
        <v>1648</v>
      </c>
      <c r="AY685" s="5"/>
      <c r="AZ685" s="5"/>
      <c r="BA685" s="5"/>
      <c r="BB685" s="5" t="s">
        <v>3838</v>
      </c>
      <c r="BC685" s="138"/>
    </row>
    <row r="686" spans="1:55" ht="15.75" customHeight="1" x14ac:dyDescent="0.3">
      <c r="A686" s="137">
        <v>313025</v>
      </c>
      <c r="B686" s="5" t="s">
        <v>60</v>
      </c>
      <c r="C686" s="5" t="s">
        <v>8</v>
      </c>
      <c r="D686" s="5" t="s">
        <v>123</v>
      </c>
      <c r="E686" s="5" t="s">
        <v>189</v>
      </c>
      <c r="F686" s="5" t="s">
        <v>1</v>
      </c>
      <c r="G686" s="5"/>
      <c r="H686" s="5" t="s">
        <v>3520</v>
      </c>
      <c r="I686" s="120" t="s">
        <v>212</v>
      </c>
      <c r="J686" s="5" t="s">
        <v>4890</v>
      </c>
      <c r="K686" s="5"/>
      <c r="L686" s="5"/>
      <c r="M686" s="5">
        <v>101237931</v>
      </c>
      <c r="N686" s="10" t="s">
        <v>127</v>
      </c>
      <c r="O686" s="5" t="s">
        <v>4842</v>
      </c>
      <c r="P686" s="10">
        <v>45679</v>
      </c>
      <c r="Q686" s="10" t="s">
        <v>1037</v>
      </c>
      <c r="R686" s="10"/>
      <c r="S686" s="10"/>
      <c r="T686" s="11"/>
      <c r="U686" s="12"/>
      <c r="V686" s="5" t="s">
        <v>4891</v>
      </c>
      <c r="W686" s="5"/>
      <c r="X686" s="10">
        <v>45663</v>
      </c>
      <c r="Y686" s="5">
        <f t="shared" si="40"/>
        <v>17</v>
      </c>
      <c r="Z686" s="10">
        <v>45679</v>
      </c>
      <c r="AA686" s="5">
        <f t="shared" si="48"/>
        <v>17</v>
      </c>
      <c r="AB686" s="5" t="s">
        <v>4892</v>
      </c>
      <c r="AC686" s="13">
        <v>18647.23</v>
      </c>
      <c r="AD686" s="10">
        <v>45687</v>
      </c>
      <c r="AE686" s="12">
        <f t="shared" si="43"/>
        <v>9</v>
      </c>
      <c r="AF686" s="12"/>
      <c r="AG686" s="14">
        <v>4400605144</v>
      </c>
      <c r="AH686" s="17" t="s">
        <v>833</v>
      </c>
      <c r="AI686" s="10">
        <v>45694</v>
      </c>
      <c r="AJ686" s="10">
        <v>45696</v>
      </c>
      <c r="AK686" s="10" t="str">
        <f t="shared" si="46"/>
        <v>DEMORA</v>
      </c>
      <c r="AL686" s="15">
        <f t="shared" si="47"/>
        <v>10</v>
      </c>
      <c r="AM686" s="5" t="s">
        <v>4893</v>
      </c>
      <c r="AN686" s="5" t="s">
        <v>4894</v>
      </c>
      <c r="AO686" s="5" t="s">
        <v>4895</v>
      </c>
      <c r="AP686" s="10">
        <v>45702</v>
      </c>
      <c r="AQ686" s="5">
        <f t="shared" ca="1" si="50"/>
        <v>34</v>
      </c>
      <c r="AR686" s="23" t="s">
        <v>143</v>
      </c>
      <c r="AS686" s="23">
        <f t="shared" ca="1" si="49"/>
        <v>383</v>
      </c>
      <c r="AT686" s="5" t="s">
        <v>19</v>
      </c>
      <c r="AU686" s="5"/>
      <c r="AV686" s="5"/>
      <c r="AW686" s="5"/>
      <c r="AX686" s="5"/>
      <c r="AY686" s="5"/>
      <c r="AZ686" s="5"/>
      <c r="BA686" s="5"/>
      <c r="BB686" s="5" t="s">
        <v>4896</v>
      </c>
      <c r="BC686" s="138"/>
    </row>
    <row r="687" spans="1:55" ht="15.75" customHeight="1" x14ac:dyDescent="0.3">
      <c r="A687" s="16">
        <v>313125</v>
      </c>
      <c r="B687" s="17" t="s">
        <v>60</v>
      </c>
      <c r="C687" s="17" t="s">
        <v>2262</v>
      </c>
      <c r="D687" s="17" t="s">
        <v>123</v>
      </c>
      <c r="E687" s="5" t="s">
        <v>1611</v>
      </c>
      <c r="F687" s="17" t="s">
        <v>45</v>
      </c>
      <c r="G687" s="17"/>
      <c r="H687" s="17"/>
      <c r="I687" s="120" t="s">
        <v>2263</v>
      </c>
      <c r="J687" s="17" t="s">
        <v>4897</v>
      </c>
      <c r="K687" s="5"/>
      <c r="L687" s="5"/>
      <c r="M687" s="17">
        <v>200915813</v>
      </c>
      <c r="N687" s="10" t="s">
        <v>127</v>
      </c>
      <c r="O687" s="5" t="s">
        <v>4842</v>
      </c>
      <c r="P687" s="10">
        <v>45712</v>
      </c>
      <c r="Q687" s="10" t="s">
        <v>2502</v>
      </c>
      <c r="R687" s="10"/>
      <c r="S687" s="10"/>
      <c r="T687" s="11"/>
      <c r="U687" s="12"/>
      <c r="V687" s="5" t="s">
        <v>4898</v>
      </c>
      <c r="W687" s="5"/>
      <c r="X687" s="10">
        <v>45663</v>
      </c>
      <c r="Y687" s="5">
        <f t="shared" si="40"/>
        <v>50</v>
      </c>
      <c r="Z687" s="10">
        <v>45712</v>
      </c>
      <c r="AA687" s="5">
        <f t="shared" si="48"/>
        <v>50</v>
      </c>
      <c r="AB687" s="5" t="s">
        <v>4899</v>
      </c>
      <c r="AC687" s="13">
        <v>3289</v>
      </c>
      <c r="AD687" s="10">
        <v>45717</v>
      </c>
      <c r="AE687" s="12">
        <f t="shared" si="43"/>
        <v>6</v>
      </c>
      <c r="AF687" s="12"/>
      <c r="AG687" s="14">
        <v>4400604334</v>
      </c>
      <c r="AH687" s="17" t="s">
        <v>833</v>
      </c>
      <c r="AI687" s="10">
        <v>45721</v>
      </c>
      <c r="AJ687" s="10">
        <v>45721</v>
      </c>
      <c r="AK687" s="10" t="str">
        <f t="shared" si="46"/>
        <v>EN TIEMPO</v>
      </c>
      <c r="AL687" s="15">
        <f t="shared" si="47"/>
        <v>5</v>
      </c>
      <c r="AM687" s="5" t="s">
        <v>4900</v>
      </c>
      <c r="AN687" s="5" t="s">
        <v>4901</v>
      </c>
      <c r="AO687" s="5" t="s">
        <v>4902</v>
      </c>
      <c r="AP687" s="10">
        <v>45723</v>
      </c>
      <c r="AQ687" s="5">
        <f t="shared" ca="1" si="50"/>
        <v>59</v>
      </c>
      <c r="AR687" s="23" t="s">
        <v>143</v>
      </c>
      <c r="AS687" s="23">
        <f t="shared" ca="1" si="49"/>
        <v>383</v>
      </c>
      <c r="AT687" s="5" t="s">
        <v>19</v>
      </c>
      <c r="AU687" s="5"/>
      <c r="AV687" s="5"/>
      <c r="AW687" s="5"/>
      <c r="AX687" s="5"/>
      <c r="AY687" s="5"/>
      <c r="AZ687" s="5"/>
      <c r="BA687" s="5"/>
      <c r="BB687" s="5" t="s">
        <v>4903</v>
      </c>
      <c r="BC687" s="138"/>
    </row>
    <row r="688" spans="1:55" ht="15.75" customHeight="1" x14ac:dyDescent="0.3">
      <c r="A688" s="137">
        <v>313225</v>
      </c>
      <c r="B688" s="5" t="s">
        <v>60</v>
      </c>
      <c r="C688" s="5" t="s">
        <v>6</v>
      </c>
      <c r="D688" s="5" t="s">
        <v>123</v>
      </c>
      <c r="E688" s="5" t="s">
        <v>189</v>
      </c>
      <c r="F688" s="120" t="s">
        <v>44</v>
      </c>
      <c r="G688" s="5"/>
      <c r="H688" s="5" t="s">
        <v>4863</v>
      </c>
      <c r="I688" s="120" t="s">
        <v>3603</v>
      </c>
      <c r="J688" s="5" t="s">
        <v>4904</v>
      </c>
      <c r="K688" s="5"/>
      <c r="L688" s="5"/>
      <c r="M688" s="5">
        <v>101131244</v>
      </c>
      <c r="N688" s="10" t="s">
        <v>127</v>
      </c>
      <c r="O688" s="5" t="s">
        <v>4842</v>
      </c>
      <c r="P688" s="10">
        <v>45673</v>
      </c>
      <c r="Q688" s="10" t="s">
        <v>2502</v>
      </c>
      <c r="R688" s="10"/>
      <c r="S688" s="10"/>
      <c r="T688" s="11"/>
      <c r="U688" s="12"/>
      <c r="V688" s="5" t="s">
        <v>4905</v>
      </c>
      <c r="W688" s="5"/>
      <c r="X688" s="10">
        <v>45663</v>
      </c>
      <c r="Y688" s="5">
        <f t="shared" si="40"/>
        <v>11</v>
      </c>
      <c r="Z688" s="10">
        <v>45684</v>
      </c>
      <c r="AA688" s="5">
        <f t="shared" si="48"/>
        <v>22</v>
      </c>
      <c r="AB688" s="5" t="s">
        <v>4906</v>
      </c>
      <c r="AC688" s="13">
        <v>5243.31</v>
      </c>
      <c r="AD688" s="10">
        <v>45702</v>
      </c>
      <c r="AE688" s="12">
        <f t="shared" si="43"/>
        <v>19</v>
      </c>
      <c r="AF688" s="12"/>
      <c r="AG688" s="14">
        <v>4400605440</v>
      </c>
      <c r="AH688" s="17" t="s">
        <v>833</v>
      </c>
      <c r="AI688" s="10">
        <v>45723</v>
      </c>
      <c r="AJ688" s="10">
        <v>45735</v>
      </c>
      <c r="AK688" s="10" t="str">
        <f t="shared" si="46"/>
        <v>DEMORA</v>
      </c>
      <c r="AL688" s="15">
        <f t="shared" si="47"/>
        <v>34</v>
      </c>
      <c r="AM688" s="5" t="s">
        <v>4907</v>
      </c>
      <c r="AN688" s="5" t="s">
        <v>4908</v>
      </c>
      <c r="AO688" s="5" t="s">
        <v>4909</v>
      </c>
      <c r="AP688" s="10">
        <v>45736</v>
      </c>
      <c r="AQ688" s="5">
        <f t="shared" ca="1" si="50"/>
        <v>73</v>
      </c>
      <c r="AR688" s="42" t="s">
        <v>143</v>
      </c>
      <c r="AS688" s="42">
        <f t="shared" ca="1" si="49"/>
        <v>383</v>
      </c>
      <c r="AT688" s="5" t="s">
        <v>19</v>
      </c>
      <c r="AU688" s="5" t="s">
        <v>1769</v>
      </c>
      <c r="AV688" s="5" t="s">
        <v>2391</v>
      </c>
      <c r="AW688" s="5" t="s">
        <v>1648</v>
      </c>
      <c r="AX688" s="5" t="s">
        <v>1648</v>
      </c>
      <c r="AY688" s="5"/>
      <c r="AZ688" s="5"/>
      <c r="BA688" s="5"/>
      <c r="BB688" s="5" t="s">
        <v>3838</v>
      </c>
      <c r="BC688" s="138"/>
    </row>
    <row r="689" spans="1:55" ht="15.75" customHeight="1" x14ac:dyDescent="0.3">
      <c r="A689" s="137">
        <v>313325</v>
      </c>
      <c r="B689" s="5" t="s">
        <v>60</v>
      </c>
      <c r="C689" s="5" t="s">
        <v>1636</v>
      </c>
      <c r="D689" s="5" t="s">
        <v>123</v>
      </c>
      <c r="E689" s="5" t="s">
        <v>189</v>
      </c>
      <c r="F689" s="5" t="s">
        <v>1</v>
      </c>
      <c r="G689" s="5"/>
      <c r="H689" s="5" t="s">
        <v>1637</v>
      </c>
      <c r="I689" s="120" t="s">
        <v>4910</v>
      </c>
      <c r="J689" s="5" t="s">
        <v>4911</v>
      </c>
      <c r="K689" s="5"/>
      <c r="L689" s="5">
        <v>6000</v>
      </c>
      <c r="M689" s="5">
        <v>101237182</v>
      </c>
      <c r="N689" s="10" t="s">
        <v>127</v>
      </c>
      <c r="O689" s="5" t="s">
        <v>4842</v>
      </c>
      <c r="P689" s="10">
        <v>45679</v>
      </c>
      <c r="Q689" s="10" t="s">
        <v>2502</v>
      </c>
      <c r="R689" s="10"/>
      <c r="S689" s="10"/>
      <c r="T689" s="11"/>
      <c r="U689" s="12"/>
      <c r="V689" s="5" t="s">
        <v>4912</v>
      </c>
      <c r="W689" s="5"/>
      <c r="X689" s="10">
        <v>45663</v>
      </c>
      <c r="Y689" s="5">
        <f t="shared" si="40"/>
        <v>17</v>
      </c>
      <c r="Z689" s="10">
        <v>45692</v>
      </c>
      <c r="AA689" s="5">
        <f t="shared" si="48"/>
        <v>30</v>
      </c>
      <c r="AB689" s="5" t="s">
        <v>4913</v>
      </c>
      <c r="AC689" s="13">
        <v>25374.240000000002</v>
      </c>
      <c r="AD689" s="10">
        <v>45694</v>
      </c>
      <c r="AE689" s="12">
        <f t="shared" si="43"/>
        <v>3</v>
      </c>
      <c r="AF689" s="12"/>
      <c r="AG689" s="14">
        <v>4400605441</v>
      </c>
      <c r="AH689" s="17" t="s">
        <v>833</v>
      </c>
      <c r="AI689" s="10">
        <v>45730</v>
      </c>
      <c r="AJ689" s="10">
        <v>45753</v>
      </c>
      <c r="AK689" s="10" t="str">
        <f t="shared" si="46"/>
        <v>DEMORA</v>
      </c>
      <c r="AL689" s="15">
        <f t="shared" si="47"/>
        <v>60</v>
      </c>
      <c r="AM689" s="5" t="s">
        <v>4914</v>
      </c>
      <c r="AN689" s="5" t="s">
        <v>4915</v>
      </c>
      <c r="AO689" s="5" t="s">
        <v>4916</v>
      </c>
      <c r="AP689" s="10">
        <v>45764</v>
      </c>
      <c r="AQ689" s="5">
        <f t="shared" ca="1" si="50"/>
        <v>91</v>
      </c>
      <c r="AR689" s="5" t="s">
        <v>143</v>
      </c>
      <c r="AS689" s="5">
        <f t="shared" ca="1" si="49"/>
        <v>383</v>
      </c>
      <c r="AT689" s="5" t="s">
        <v>20</v>
      </c>
      <c r="AU689" s="5" t="s">
        <v>1931</v>
      </c>
      <c r="AV689" s="5" t="s">
        <v>1931</v>
      </c>
      <c r="AW689" s="5" t="s">
        <v>1931</v>
      </c>
      <c r="AX689" s="5" t="s">
        <v>1648</v>
      </c>
      <c r="AY689" s="5"/>
      <c r="AZ689" s="5"/>
      <c r="BA689" s="5"/>
      <c r="BB689" s="5" t="s">
        <v>4917</v>
      </c>
      <c r="BC689" s="138"/>
    </row>
    <row r="690" spans="1:55" ht="15.75" customHeight="1" x14ac:dyDescent="0.3">
      <c r="A690" s="51">
        <v>313425</v>
      </c>
      <c r="B690" s="23" t="s">
        <v>59</v>
      </c>
      <c r="C690" s="23" t="s">
        <v>8</v>
      </c>
      <c r="D690" s="23" t="s">
        <v>123</v>
      </c>
      <c r="E690" s="23" t="s">
        <v>124</v>
      </c>
      <c r="F690" s="23" t="s">
        <v>40</v>
      </c>
      <c r="G690" s="23" t="s">
        <v>210</v>
      </c>
      <c r="H690" s="23" t="s">
        <v>4918</v>
      </c>
      <c r="I690" s="120">
        <v>2898619</v>
      </c>
      <c r="J690" s="23" t="s">
        <v>4919</v>
      </c>
      <c r="K690" s="23">
        <v>23966</v>
      </c>
      <c r="L690" s="23">
        <v>30000</v>
      </c>
      <c r="M690" s="23" t="s">
        <v>4920</v>
      </c>
      <c r="N690" s="10" t="s">
        <v>127</v>
      </c>
      <c r="O690" s="5" t="s">
        <v>4921</v>
      </c>
      <c r="P690" s="10">
        <v>45679</v>
      </c>
      <c r="Q690" s="10" t="s">
        <v>2502</v>
      </c>
      <c r="R690" s="10"/>
      <c r="S690" s="10"/>
      <c r="T690" s="11"/>
      <c r="U690" s="12"/>
      <c r="V690" s="5" t="s">
        <v>4922</v>
      </c>
      <c r="W690" s="5"/>
      <c r="X690" s="10">
        <v>45663</v>
      </c>
      <c r="Y690" s="5">
        <f t="shared" si="40"/>
        <v>17</v>
      </c>
      <c r="Z690" s="10">
        <v>45692</v>
      </c>
      <c r="AA690" s="5">
        <f t="shared" si="48"/>
        <v>30</v>
      </c>
      <c r="AB690" s="5" t="s">
        <v>4923</v>
      </c>
      <c r="AC690" s="13">
        <v>35145.339999999997</v>
      </c>
      <c r="AD690" s="10">
        <v>45700</v>
      </c>
      <c r="AE690" s="12">
        <f t="shared" si="43"/>
        <v>9</v>
      </c>
      <c r="AF690" s="12"/>
      <c r="AG690" s="14">
        <v>4500551153</v>
      </c>
      <c r="AH690" s="17" t="s">
        <v>833</v>
      </c>
      <c r="AI690" s="10">
        <v>45734</v>
      </c>
      <c r="AJ690" s="10">
        <v>45733</v>
      </c>
      <c r="AK690" s="10" t="str">
        <f t="shared" si="46"/>
        <v>EN TIEMPO</v>
      </c>
      <c r="AL690" s="15">
        <f t="shared" si="47"/>
        <v>34</v>
      </c>
      <c r="AM690" s="5" t="s">
        <v>4924</v>
      </c>
      <c r="AN690" s="5" t="s">
        <v>4925</v>
      </c>
      <c r="AO690" s="5" t="s">
        <v>4926</v>
      </c>
      <c r="AP690" s="10">
        <v>45734</v>
      </c>
      <c r="AQ690" s="5">
        <f t="shared" ca="1" si="50"/>
        <v>71</v>
      </c>
      <c r="AR690" s="23" t="s">
        <v>143</v>
      </c>
      <c r="AS690" s="23">
        <f t="shared" ca="1" si="49"/>
        <v>383</v>
      </c>
      <c r="AT690" s="5" t="s">
        <v>20</v>
      </c>
      <c r="AU690" s="5"/>
      <c r="AV690" s="5"/>
      <c r="AW690" s="5"/>
      <c r="AX690" s="5"/>
      <c r="AY690" s="5"/>
      <c r="AZ690" s="5"/>
      <c r="BA690" s="5"/>
      <c r="BB690" s="5" t="s">
        <v>3838</v>
      </c>
      <c r="BC690" s="138"/>
    </row>
    <row r="691" spans="1:55" ht="15.75" customHeight="1" x14ac:dyDescent="0.3">
      <c r="A691" s="137">
        <v>313525</v>
      </c>
      <c r="B691" s="5" t="s">
        <v>59</v>
      </c>
      <c r="C691" s="5" t="s">
        <v>144</v>
      </c>
      <c r="D691" s="5" t="s">
        <v>123</v>
      </c>
      <c r="E691" s="5" t="s">
        <v>124</v>
      </c>
      <c r="F691" s="5" t="s">
        <v>39</v>
      </c>
      <c r="G691" s="5" t="s">
        <v>581</v>
      </c>
      <c r="H691" s="5" t="s">
        <v>3899</v>
      </c>
      <c r="I691" s="120">
        <v>2192540</v>
      </c>
      <c r="J691" s="5" t="s">
        <v>4927</v>
      </c>
      <c r="K691" s="5">
        <v>2763</v>
      </c>
      <c r="L691" s="5">
        <v>13000</v>
      </c>
      <c r="M691" s="5" t="s">
        <v>4928</v>
      </c>
      <c r="N691" s="10" t="s">
        <v>127</v>
      </c>
      <c r="O691" s="5" t="s">
        <v>4921</v>
      </c>
      <c r="P691" s="10">
        <v>45692</v>
      </c>
      <c r="Q691" s="10" t="s">
        <v>2502</v>
      </c>
      <c r="R691" s="10"/>
      <c r="S691" s="10"/>
      <c r="T691" s="11"/>
      <c r="U691" s="12"/>
      <c r="V691" s="5" t="s">
        <v>4929</v>
      </c>
      <c r="W691" s="5"/>
      <c r="X691" s="10">
        <v>45663</v>
      </c>
      <c r="Y691" s="5">
        <f t="shared" si="40"/>
        <v>30</v>
      </c>
      <c r="Z691" s="10">
        <v>45705</v>
      </c>
      <c r="AA691" s="5">
        <f t="shared" si="48"/>
        <v>43</v>
      </c>
      <c r="AB691" s="5" t="s">
        <v>4930</v>
      </c>
      <c r="AC691" s="13">
        <v>0</v>
      </c>
      <c r="AD691" s="10">
        <v>45707</v>
      </c>
      <c r="AE691" s="12">
        <f t="shared" si="43"/>
        <v>3</v>
      </c>
      <c r="AF691" s="12"/>
      <c r="AG691" s="14">
        <v>4500549478</v>
      </c>
      <c r="AH691" s="17" t="s">
        <v>833</v>
      </c>
      <c r="AI691" s="10">
        <v>45729</v>
      </c>
      <c r="AJ691" s="10">
        <v>45733</v>
      </c>
      <c r="AK691" s="10" t="str">
        <f t="shared" si="46"/>
        <v>DEMORA</v>
      </c>
      <c r="AL691" s="15">
        <f t="shared" si="47"/>
        <v>27</v>
      </c>
      <c r="AM691" s="5" t="s">
        <v>4931</v>
      </c>
      <c r="AN691" s="5" t="s">
        <v>4932</v>
      </c>
      <c r="AO691" s="5"/>
      <c r="AP691" s="10"/>
      <c r="AQ691" s="5">
        <f t="shared" ca="1" si="50"/>
        <v>71</v>
      </c>
      <c r="AR691" s="23" t="s">
        <v>143</v>
      </c>
      <c r="AS691" s="23">
        <f t="shared" ca="1" si="49"/>
        <v>383</v>
      </c>
      <c r="AT691" s="5" t="s">
        <v>19</v>
      </c>
      <c r="AU691" s="5"/>
      <c r="AV691" s="5"/>
      <c r="AW691" s="5"/>
      <c r="AX691" s="5"/>
      <c r="AY691" s="5"/>
      <c r="AZ691" s="5"/>
      <c r="BA691" s="5"/>
      <c r="BB691" s="5" t="s">
        <v>3838</v>
      </c>
      <c r="BC691" s="138"/>
    </row>
    <row r="692" spans="1:55" ht="15.75" customHeight="1" x14ac:dyDescent="0.3">
      <c r="A692" s="137">
        <v>313625</v>
      </c>
      <c r="B692" s="5" t="s">
        <v>59</v>
      </c>
      <c r="C692" s="5" t="s">
        <v>144</v>
      </c>
      <c r="D692" s="5" t="s">
        <v>123</v>
      </c>
      <c r="E692" s="5" t="s">
        <v>189</v>
      </c>
      <c r="F692" s="5" t="s">
        <v>1</v>
      </c>
      <c r="G692" s="5" t="s">
        <v>581</v>
      </c>
      <c r="H692" s="5" t="s">
        <v>582</v>
      </c>
      <c r="I692" s="120" t="s">
        <v>190</v>
      </c>
      <c r="J692" s="5" t="s">
        <v>4933</v>
      </c>
      <c r="K692" s="5">
        <v>6419</v>
      </c>
      <c r="L692" s="5">
        <v>25000</v>
      </c>
      <c r="M692" s="5" t="s">
        <v>4934</v>
      </c>
      <c r="N692" s="10" t="s">
        <v>127</v>
      </c>
      <c r="O692" s="5" t="s">
        <v>4921</v>
      </c>
      <c r="P692" s="10">
        <v>45679</v>
      </c>
      <c r="Q692" s="10" t="s">
        <v>2502</v>
      </c>
      <c r="R692" s="10"/>
      <c r="S692" s="10"/>
      <c r="T692" s="11"/>
      <c r="U692" s="12"/>
      <c r="V692" s="5" t="s">
        <v>4935</v>
      </c>
      <c r="W692" s="5"/>
      <c r="X692" s="10">
        <v>45663</v>
      </c>
      <c r="Y692" s="5">
        <f t="shared" si="40"/>
        <v>17</v>
      </c>
      <c r="Z692" s="10">
        <v>45692</v>
      </c>
      <c r="AA692" s="5">
        <f t="shared" si="48"/>
        <v>30</v>
      </c>
      <c r="AB692" s="5" t="s">
        <v>4936</v>
      </c>
      <c r="AC692" s="13">
        <v>5489.15</v>
      </c>
      <c r="AD692" s="10">
        <v>45700</v>
      </c>
      <c r="AE692" s="12">
        <f t="shared" si="43"/>
        <v>9</v>
      </c>
      <c r="AF692" s="12"/>
      <c r="AG692" s="14">
        <v>4500552067</v>
      </c>
      <c r="AH692" s="17" t="s">
        <v>833</v>
      </c>
      <c r="AI692" s="10">
        <v>45723</v>
      </c>
      <c r="AJ692" s="10">
        <v>45723</v>
      </c>
      <c r="AK692" s="10" t="str">
        <f t="shared" si="46"/>
        <v>EN TIEMPO</v>
      </c>
      <c r="AL692" s="15">
        <f t="shared" si="47"/>
        <v>24</v>
      </c>
      <c r="AM692" s="5" t="s">
        <v>4937</v>
      </c>
      <c r="AN692" s="5" t="s">
        <v>4938</v>
      </c>
      <c r="AO692" s="5" t="s">
        <v>4939</v>
      </c>
      <c r="AP692" s="10">
        <v>45728</v>
      </c>
      <c r="AQ692" s="5">
        <f t="shared" ca="1" si="50"/>
        <v>61</v>
      </c>
      <c r="AR692" s="23" t="s">
        <v>143</v>
      </c>
      <c r="AS692" s="23">
        <f t="shared" ca="1" si="49"/>
        <v>383</v>
      </c>
      <c r="AT692" s="5" t="s">
        <v>19</v>
      </c>
      <c r="AU692" s="5" t="s">
        <v>67</v>
      </c>
      <c r="AV692" s="5"/>
      <c r="AW692" s="5" t="s">
        <v>1648</v>
      </c>
      <c r="AX692" s="5" t="s">
        <v>1648</v>
      </c>
      <c r="AY692" s="5"/>
      <c r="AZ692" s="5"/>
      <c r="BA692" s="5"/>
      <c r="BB692" s="45" t="s">
        <v>4940</v>
      </c>
      <c r="BC692" s="138"/>
    </row>
    <row r="693" spans="1:55" ht="15.75" customHeight="1" x14ac:dyDescent="0.3">
      <c r="A693" s="137">
        <v>313725</v>
      </c>
      <c r="B693" s="5" t="s">
        <v>59</v>
      </c>
      <c r="C693" s="5" t="s">
        <v>263</v>
      </c>
      <c r="D693" s="5" t="s">
        <v>127</v>
      </c>
      <c r="E693" s="5" t="s">
        <v>124</v>
      </c>
      <c r="F693" s="5" t="s">
        <v>42</v>
      </c>
      <c r="G693" s="5" t="s">
        <v>210</v>
      </c>
      <c r="H693" s="5" t="s">
        <v>1264</v>
      </c>
      <c r="I693" s="120" t="s">
        <v>4941</v>
      </c>
      <c r="J693" s="5" t="s">
        <v>4942</v>
      </c>
      <c r="K693" s="5">
        <v>21057</v>
      </c>
      <c r="L693" s="5">
        <v>15000</v>
      </c>
      <c r="M693" s="5" t="s">
        <v>4943</v>
      </c>
      <c r="N693" s="10" t="s">
        <v>127</v>
      </c>
      <c r="O693" s="5" t="s">
        <v>4944</v>
      </c>
      <c r="P693" s="10">
        <v>45672</v>
      </c>
      <c r="Q693" s="10" t="s">
        <v>2502</v>
      </c>
      <c r="R693" s="10"/>
      <c r="S693" s="10"/>
      <c r="T693" s="11"/>
      <c r="U693" s="12"/>
      <c r="V693" s="5" t="s">
        <v>4945</v>
      </c>
      <c r="W693" s="5"/>
      <c r="X693" s="10">
        <v>45666</v>
      </c>
      <c r="Y693" s="5">
        <f t="shared" si="40"/>
        <v>7</v>
      </c>
      <c r="Z693" s="10">
        <v>45679</v>
      </c>
      <c r="AA693" s="5">
        <f t="shared" si="48"/>
        <v>14</v>
      </c>
      <c r="AB693" s="5" t="s">
        <v>4946</v>
      </c>
      <c r="AC693" s="13">
        <v>2510.5</v>
      </c>
      <c r="AD693" s="10">
        <v>45700</v>
      </c>
      <c r="AE693" s="12">
        <f t="shared" si="43"/>
        <v>22</v>
      </c>
      <c r="AF693" s="12"/>
      <c r="AG693" s="14">
        <v>4500551904</v>
      </c>
      <c r="AH693" s="17" t="s">
        <v>833</v>
      </c>
      <c r="AI693" s="10">
        <v>45729</v>
      </c>
      <c r="AJ693" s="10">
        <v>45735</v>
      </c>
      <c r="AK693" s="10" t="str">
        <f t="shared" si="46"/>
        <v>DEMORA</v>
      </c>
      <c r="AL693" s="15">
        <f t="shared" si="47"/>
        <v>36</v>
      </c>
      <c r="AM693" s="5" t="s">
        <v>4947</v>
      </c>
      <c r="AN693" s="5" t="s">
        <v>4948</v>
      </c>
      <c r="AO693" s="5" t="s">
        <v>4949</v>
      </c>
      <c r="AP693" s="10">
        <v>45736</v>
      </c>
      <c r="AQ693" s="5">
        <f t="shared" ca="1" si="50"/>
        <v>70</v>
      </c>
      <c r="AR693" s="42" t="s">
        <v>143</v>
      </c>
      <c r="AS693" s="42">
        <f t="shared" ca="1" si="49"/>
        <v>380</v>
      </c>
      <c r="AT693" s="5" t="s">
        <v>19</v>
      </c>
      <c r="AU693" s="5"/>
      <c r="AV693" s="5"/>
      <c r="AW693" s="5"/>
      <c r="AX693" s="5"/>
      <c r="AY693" s="5"/>
      <c r="AZ693" s="5"/>
      <c r="BA693" s="5"/>
      <c r="BB693" s="5" t="s">
        <v>3838</v>
      </c>
      <c r="BC693" s="138"/>
    </row>
    <row r="694" spans="1:55" ht="15.75" customHeight="1" x14ac:dyDescent="0.3">
      <c r="A694" s="137">
        <v>313825</v>
      </c>
      <c r="B694" s="5" t="s">
        <v>59</v>
      </c>
      <c r="C694" s="5" t="s">
        <v>340</v>
      </c>
      <c r="D694" s="5" t="s">
        <v>127</v>
      </c>
      <c r="E694" s="5" t="s">
        <v>124</v>
      </c>
      <c r="F694" s="5" t="s">
        <v>42</v>
      </c>
      <c r="G694" s="5" t="s">
        <v>210</v>
      </c>
      <c r="H694" s="5" t="s">
        <v>1264</v>
      </c>
      <c r="I694" s="120">
        <v>5025819</v>
      </c>
      <c r="J694" s="5" t="s">
        <v>1808</v>
      </c>
      <c r="K694" s="5">
        <v>13822</v>
      </c>
      <c r="L694" s="5">
        <v>8000</v>
      </c>
      <c r="M694" s="5" t="s">
        <v>4950</v>
      </c>
      <c r="N694" s="10" t="s">
        <v>127</v>
      </c>
      <c r="O694" s="5" t="s">
        <v>4944</v>
      </c>
      <c r="P694" s="10">
        <v>45672</v>
      </c>
      <c r="Q694" s="10" t="s">
        <v>2502</v>
      </c>
      <c r="R694" s="10"/>
      <c r="S694" s="10"/>
      <c r="T694" s="11"/>
      <c r="U694" s="12"/>
      <c r="V694" s="5" t="s">
        <v>4951</v>
      </c>
      <c r="W694" s="5"/>
      <c r="X694" s="10">
        <v>45666</v>
      </c>
      <c r="Y694" s="5">
        <f t="shared" si="40"/>
        <v>7</v>
      </c>
      <c r="Z694" s="10">
        <v>45679</v>
      </c>
      <c r="AA694" s="5">
        <f t="shared" si="48"/>
        <v>14</v>
      </c>
      <c r="AB694" s="5" t="s">
        <v>4952</v>
      </c>
      <c r="AC694" s="13">
        <v>5059</v>
      </c>
      <c r="AD694" s="10">
        <v>45700</v>
      </c>
      <c r="AE694" s="12">
        <f t="shared" si="43"/>
        <v>22</v>
      </c>
      <c r="AF694" s="12"/>
      <c r="AG694" s="14">
        <v>4500551909</v>
      </c>
      <c r="AH694" s="17" t="s">
        <v>833</v>
      </c>
      <c r="AI694" s="10">
        <v>45734</v>
      </c>
      <c r="AJ694" s="10">
        <v>45735</v>
      </c>
      <c r="AK694" s="10" t="str">
        <f t="shared" si="46"/>
        <v>DEMORA</v>
      </c>
      <c r="AL694" s="15">
        <f t="shared" si="47"/>
        <v>36</v>
      </c>
      <c r="AM694" s="5" t="s">
        <v>4953</v>
      </c>
      <c r="AN694" s="5" t="s">
        <v>4954</v>
      </c>
      <c r="AO694" s="5" t="s">
        <v>4955</v>
      </c>
      <c r="AP694" s="10">
        <v>45736</v>
      </c>
      <c r="AQ694" s="5">
        <f t="shared" ca="1" si="50"/>
        <v>70</v>
      </c>
      <c r="AR694" s="42" t="s">
        <v>143</v>
      </c>
      <c r="AS694" s="42">
        <f t="shared" ca="1" si="49"/>
        <v>380</v>
      </c>
      <c r="AT694" s="5" t="s">
        <v>20</v>
      </c>
      <c r="AU694" s="5" t="s">
        <v>4956</v>
      </c>
      <c r="AV694" s="5" t="s">
        <v>3625</v>
      </c>
      <c r="AW694" s="5" t="s">
        <v>2519</v>
      </c>
      <c r="AX694" s="5" t="s">
        <v>1648</v>
      </c>
      <c r="AY694" s="5"/>
      <c r="AZ694" s="5"/>
      <c r="BA694" s="5"/>
      <c r="BB694" s="5" t="s">
        <v>3838</v>
      </c>
      <c r="BC694" s="138"/>
    </row>
    <row r="695" spans="1:55" ht="15.75" customHeight="1" x14ac:dyDescent="0.3">
      <c r="A695" s="137">
        <v>313925</v>
      </c>
      <c r="B695" s="5" t="s">
        <v>59</v>
      </c>
      <c r="C695" s="5" t="s">
        <v>1274</v>
      </c>
      <c r="D695" s="5" t="s">
        <v>123</v>
      </c>
      <c r="E695" s="5" t="s">
        <v>189</v>
      </c>
      <c r="F695" s="5" t="s">
        <v>55</v>
      </c>
      <c r="G695" s="5" t="s">
        <v>210</v>
      </c>
      <c r="H695" s="5" t="s">
        <v>1275</v>
      </c>
      <c r="I695" s="120" t="s">
        <v>1276</v>
      </c>
      <c r="J695" s="5" t="s">
        <v>4957</v>
      </c>
      <c r="K695" s="5">
        <v>0</v>
      </c>
      <c r="L695" s="5">
        <v>14000</v>
      </c>
      <c r="M695" s="5" t="s">
        <v>4958</v>
      </c>
      <c r="N695" s="10" t="s">
        <v>123</v>
      </c>
      <c r="O695" s="5" t="s">
        <v>4944</v>
      </c>
      <c r="P695" s="10">
        <v>45666</v>
      </c>
      <c r="Q695" s="10" t="s">
        <v>2502</v>
      </c>
      <c r="R695" s="10"/>
      <c r="S695" s="10"/>
      <c r="T695" s="11"/>
      <c r="U695" s="12"/>
      <c r="V695" s="5" t="s">
        <v>4959</v>
      </c>
      <c r="W695" s="5"/>
      <c r="X695" s="10">
        <v>45666</v>
      </c>
      <c r="Y695" s="5">
        <f t="shared" si="40"/>
        <v>1</v>
      </c>
      <c r="Z695" s="10">
        <v>45666</v>
      </c>
      <c r="AA695" s="5">
        <f t="shared" si="48"/>
        <v>1</v>
      </c>
      <c r="AB695" s="5" t="s">
        <v>4960</v>
      </c>
      <c r="AC695" s="13">
        <v>0</v>
      </c>
      <c r="AD695" s="10">
        <v>45666</v>
      </c>
      <c r="AE695" s="12">
        <f t="shared" si="43"/>
        <v>1</v>
      </c>
      <c r="AF695" s="12"/>
      <c r="AG695" s="5">
        <v>4500509917</v>
      </c>
      <c r="AH695" s="17" t="s">
        <v>833</v>
      </c>
      <c r="AI695" s="10">
        <v>45675</v>
      </c>
      <c r="AJ695" s="10">
        <v>45675</v>
      </c>
      <c r="AK695" s="10" t="str">
        <f t="shared" si="46"/>
        <v>EN TIEMPO</v>
      </c>
      <c r="AL695" s="5">
        <f t="shared" si="47"/>
        <v>10</v>
      </c>
      <c r="AM695" s="5" t="s">
        <v>4961</v>
      </c>
      <c r="AN695" s="5"/>
      <c r="AO695" s="5" t="s">
        <v>2450</v>
      </c>
      <c r="AP695" s="10"/>
      <c r="AQ695" s="5">
        <f t="shared" ca="1" si="50"/>
        <v>10</v>
      </c>
      <c r="AR695" s="5" t="s">
        <v>143</v>
      </c>
      <c r="AS695" s="5">
        <f t="shared" ca="1" si="49"/>
        <v>380</v>
      </c>
      <c r="AT695" s="5" t="s">
        <v>20</v>
      </c>
      <c r="AU695" s="5" t="s">
        <v>4962</v>
      </c>
      <c r="AV695" s="5" t="s">
        <v>4963</v>
      </c>
      <c r="AW695" s="5" t="s">
        <v>4964</v>
      </c>
      <c r="AX695" s="5" t="s">
        <v>4964</v>
      </c>
      <c r="AY695" s="5"/>
      <c r="AZ695" s="5"/>
      <c r="BA695" s="5"/>
      <c r="BB695" s="5"/>
      <c r="BC695" s="138"/>
    </row>
    <row r="696" spans="1:55" ht="15.75" customHeight="1" x14ac:dyDescent="0.3">
      <c r="A696" s="137">
        <v>314025</v>
      </c>
      <c r="B696" s="5" t="s">
        <v>59</v>
      </c>
      <c r="C696" s="5" t="s">
        <v>6</v>
      </c>
      <c r="D696" s="5" t="s">
        <v>127</v>
      </c>
      <c r="E696" s="5" t="s">
        <v>124</v>
      </c>
      <c r="F696" s="5">
        <v>24</v>
      </c>
      <c r="G696" s="5" t="s">
        <v>246</v>
      </c>
      <c r="H696" s="5" t="s">
        <v>1337</v>
      </c>
      <c r="I696" s="120">
        <v>4892403</v>
      </c>
      <c r="J696" s="5" t="s">
        <v>4965</v>
      </c>
      <c r="K696" s="5">
        <v>1090</v>
      </c>
      <c r="L696" s="5">
        <v>13000</v>
      </c>
      <c r="M696" s="5" t="s">
        <v>4966</v>
      </c>
      <c r="N696" s="10" t="s">
        <v>123</v>
      </c>
      <c r="O696" s="5" t="s">
        <v>4944</v>
      </c>
      <c r="P696" s="10">
        <v>45671</v>
      </c>
      <c r="Q696" s="10" t="s">
        <v>2502</v>
      </c>
      <c r="R696" s="10"/>
      <c r="S696" s="10"/>
      <c r="T696" s="11"/>
      <c r="U696" s="12"/>
      <c r="V696" s="5" t="s">
        <v>4967</v>
      </c>
      <c r="W696" s="5"/>
      <c r="X696" s="10">
        <v>45666</v>
      </c>
      <c r="Y696" s="5">
        <f t="shared" si="40"/>
        <v>6</v>
      </c>
      <c r="Z696" s="10">
        <v>45679</v>
      </c>
      <c r="AA696" s="5">
        <f t="shared" si="48"/>
        <v>14</v>
      </c>
      <c r="AB696" s="5" t="s">
        <v>4968</v>
      </c>
      <c r="AC696" s="13">
        <v>4940.95</v>
      </c>
      <c r="AD696" s="10">
        <v>45726</v>
      </c>
      <c r="AE696" s="12">
        <f t="shared" si="43"/>
        <v>48</v>
      </c>
      <c r="AF696" s="12"/>
      <c r="AG696" s="14">
        <v>4500553282</v>
      </c>
      <c r="AH696" s="17" t="s">
        <v>833</v>
      </c>
      <c r="AI696" s="10">
        <v>45708</v>
      </c>
      <c r="AJ696" s="10">
        <v>45706</v>
      </c>
      <c r="AK696" s="10" t="str">
        <f t="shared" si="46"/>
        <v>EN TIEMPO</v>
      </c>
      <c r="AL696" s="15">
        <f t="shared" si="47"/>
        <v>-19</v>
      </c>
      <c r="AM696" s="5" t="s">
        <v>4969</v>
      </c>
      <c r="AN696" s="5" t="s">
        <v>4970</v>
      </c>
      <c r="AO696" s="5" t="s">
        <v>4971</v>
      </c>
      <c r="AP696" s="10">
        <v>45728</v>
      </c>
      <c r="AQ696" s="5">
        <f t="shared" ca="1" si="50"/>
        <v>41</v>
      </c>
      <c r="AR696" s="5" t="s">
        <v>143</v>
      </c>
      <c r="AS696" s="5">
        <f t="shared" ca="1" si="49"/>
        <v>380</v>
      </c>
      <c r="AT696" s="5" t="s">
        <v>19</v>
      </c>
      <c r="AU696" s="5"/>
      <c r="AV696" s="5"/>
      <c r="AW696" s="5"/>
      <c r="AX696" s="5"/>
      <c r="AY696" s="5"/>
      <c r="AZ696" s="5"/>
      <c r="BA696" s="5"/>
      <c r="BB696" s="45" t="s">
        <v>4972</v>
      </c>
      <c r="BC696" s="138"/>
    </row>
    <row r="697" spans="1:55" ht="15.75" customHeight="1" x14ac:dyDescent="0.3">
      <c r="A697" s="137">
        <v>314125</v>
      </c>
      <c r="B697" s="5" t="s">
        <v>59</v>
      </c>
      <c r="C697" s="5" t="s">
        <v>340</v>
      </c>
      <c r="D697" s="5" t="s">
        <v>123</v>
      </c>
      <c r="E697" s="5" t="s">
        <v>124</v>
      </c>
      <c r="F697" s="5" t="s">
        <v>48</v>
      </c>
      <c r="G697" s="5" t="s">
        <v>210</v>
      </c>
      <c r="H697" s="5" t="s">
        <v>1940</v>
      </c>
      <c r="I697" s="120">
        <v>2520471</v>
      </c>
      <c r="J697" s="5" t="s">
        <v>4973</v>
      </c>
      <c r="K697" s="5">
        <v>1481</v>
      </c>
      <c r="L697" s="5">
        <v>10000</v>
      </c>
      <c r="M697" s="5" t="s">
        <v>4974</v>
      </c>
      <c r="N697" s="10" t="s">
        <v>123</v>
      </c>
      <c r="O697" s="5" t="s">
        <v>4944</v>
      </c>
      <c r="P697" s="10">
        <v>45677</v>
      </c>
      <c r="Q697" s="10" t="s">
        <v>2502</v>
      </c>
      <c r="R697" s="10"/>
      <c r="S697" s="10"/>
      <c r="T697" s="11"/>
      <c r="U697" s="122"/>
      <c r="V697" s="5" t="s">
        <v>4975</v>
      </c>
      <c r="W697" s="5"/>
      <c r="X697" s="10">
        <v>45666</v>
      </c>
      <c r="Y697" s="5">
        <f t="shared" si="40"/>
        <v>12</v>
      </c>
      <c r="Z697" s="10">
        <v>45692</v>
      </c>
      <c r="AA697" s="5">
        <f t="shared" si="48"/>
        <v>27</v>
      </c>
      <c r="AB697" s="5" t="s">
        <v>4976</v>
      </c>
      <c r="AC697" s="13">
        <v>5746.28</v>
      </c>
      <c r="AD697" s="10">
        <v>45833</v>
      </c>
      <c r="AE697" s="12">
        <f t="shared" si="43"/>
        <v>142</v>
      </c>
      <c r="AF697" s="10"/>
      <c r="AG697" s="14">
        <v>4500552955</v>
      </c>
      <c r="AH697" s="17" t="s">
        <v>3102</v>
      </c>
      <c r="AI697" s="10">
        <v>45842</v>
      </c>
      <c r="AJ697" s="10">
        <v>45846</v>
      </c>
      <c r="AK697" s="10" t="str">
        <f t="shared" si="46"/>
        <v>DEMORA</v>
      </c>
      <c r="AL697" s="15">
        <f t="shared" si="47"/>
        <v>14</v>
      </c>
      <c r="AM697" s="5" t="s">
        <v>4977</v>
      </c>
      <c r="AN697" s="5" t="s">
        <v>4978</v>
      </c>
      <c r="AO697" s="5" t="s">
        <v>4979</v>
      </c>
      <c r="AP697" s="10">
        <v>45849</v>
      </c>
      <c r="AQ697" s="5">
        <f t="shared" ca="1" si="50"/>
        <v>181</v>
      </c>
      <c r="AR697" s="23" t="s">
        <v>143</v>
      </c>
      <c r="AS697" s="23">
        <f t="shared" ca="1" si="49"/>
        <v>380</v>
      </c>
      <c r="AT697" s="5" t="s">
        <v>20</v>
      </c>
      <c r="AU697" s="5" t="s">
        <v>1769</v>
      </c>
      <c r="AV697" s="5" t="s">
        <v>2391</v>
      </c>
      <c r="AW697" s="5" t="s">
        <v>1648</v>
      </c>
      <c r="AX697" s="5" t="s">
        <v>1931</v>
      </c>
      <c r="AY697" s="5"/>
      <c r="AZ697" s="5"/>
      <c r="BA697" s="5"/>
      <c r="BB697" s="5" t="s">
        <v>2000</v>
      </c>
      <c r="BC697" s="138">
        <v>1</v>
      </c>
    </row>
    <row r="698" spans="1:55" ht="15.75" customHeight="1" x14ac:dyDescent="0.3">
      <c r="A698" s="137">
        <v>314225</v>
      </c>
      <c r="B698" s="5" t="s">
        <v>59</v>
      </c>
      <c r="C698" s="5" t="s">
        <v>327</v>
      </c>
      <c r="D698" s="5" t="s">
        <v>123</v>
      </c>
      <c r="E698" s="5" t="s">
        <v>124</v>
      </c>
      <c r="F698" s="5">
        <v>24</v>
      </c>
      <c r="G698" s="5" t="s">
        <v>210</v>
      </c>
      <c r="H698" s="5" t="s">
        <v>1337</v>
      </c>
      <c r="I698" s="120">
        <v>2767646</v>
      </c>
      <c r="J698" s="5" t="s">
        <v>4980</v>
      </c>
      <c r="K698" s="5">
        <v>14822</v>
      </c>
      <c r="L698" s="5">
        <v>15000</v>
      </c>
      <c r="M698" s="5" t="s">
        <v>4981</v>
      </c>
      <c r="N698" s="10" t="s">
        <v>127</v>
      </c>
      <c r="O698" s="5" t="s">
        <v>4944</v>
      </c>
      <c r="P698" s="10">
        <v>45678</v>
      </c>
      <c r="Q698" s="10" t="s">
        <v>2502</v>
      </c>
      <c r="R698" s="10"/>
      <c r="S698" s="10"/>
      <c r="T698" s="11"/>
      <c r="U698" s="12"/>
      <c r="V698" s="5" t="s">
        <v>4982</v>
      </c>
      <c r="W698" s="5"/>
      <c r="X698" s="10">
        <v>45666</v>
      </c>
      <c r="Y698" s="5">
        <f t="shared" si="40"/>
        <v>13</v>
      </c>
      <c r="Z698" s="10">
        <v>45684</v>
      </c>
      <c r="AA698" s="5">
        <f t="shared" si="48"/>
        <v>19</v>
      </c>
      <c r="AB698" s="5" t="s">
        <v>4983</v>
      </c>
      <c r="AC698" s="13">
        <v>1902.27</v>
      </c>
      <c r="AD698" s="10">
        <v>45700</v>
      </c>
      <c r="AE698" s="12">
        <f t="shared" si="43"/>
        <v>17</v>
      </c>
      <c r="AF698" s="12"/>
      <c r="AG698" s="14">
        <v>4500552930</v>
      </c>
      <c r="AH698" s="17" t="s">
        <v>833</v>
      </c>
      <c r="AI698" s="10">
        <v>45723</v>
      </c>
      <c r="AJ698" s="10">
        <v>45733</v>
      </c>
      <c r="AK698" s="10" t="str">
        <f t="shared" si="46"/>
        <v>DEMORA</v>
      </c>
      <c r="AL698" s="15">
        <f t="shared" si="47"/>
        <v>34</v>
      </c>
      <c r="AM698" s="5" t="s">
        <v>4984</v>
      </c>
      <c r="AN698" s="5" t="s">
        <v>4985</v>
      </c>
      <c r="AO698" s="5" t="s">
        <v>4986</v>
      </c>
      <c r="AP698" s="10">
        <v>45734</v>
      </c>
      <c r="AQ698" s="5">
        <f t="shared" ca="1" si="50"/>
        <v>68</v>
      </c>
      <c r="AR698" s="23" t="s">
        <v>143</v>
      </c>
      <c r="AS698" s="23">
        <f t="shared" ca="1" si="49"/>
        <v>380</v>
      </c>
      <c r="AT698" s="5" t="s">
        <v>19</v>
      </c>
      <c r="AU698" s="5" t="s">
        <v>67</v>
      </c>
      <c r="AV698" s="5" t="s">
        <v>2153</v>
      </c>
      <c r="AW698" s="5" t="s">
        <v>1648</v>
      </c>
      <c r="AX698" s="5" t="s">
        <v>1648</v>
      </c>
      <c r="AY698" s="5"/>
      <c r="AZ698" s="5"/>
      <c r="BA698" s="5"/>
      <c r="BB698" s="5" t="s">
        <v>3838</v>
      </c>
      <c r="BC698" s="138"/>
    </row>
    <row r="699" spans="1:55" ht="15.75" customHeight="1" x14ac:dyDescent="0.3">
      <c r="A699" s="137">
        <v>314325</v>
      </c>
      <c r="B699" s="5" t="s">
        <v>59</v>
      </c>
      <c r="C699" s="5" t="s">
        <v>236</v>
      </c>
      <c r="D699" s="5" t="s">
        <v>123</v>
      </c>
      <c r="E699" s="5" t="s">
        <v>124</v>
      </c>
      <c r="F699" s="5" t="s">
        <v>43</v>
      </c>
      <c r="G699" s="5" t="s">
        <v>246</v>
      </c>
      <c r="H699" s="5"/>
      <c r="I699" s="120">
        <v>1098833</v>
      </c>
      <c r="J699" s="5"/>
      <c r="K699" s="5"/>
      <c r="L699" s="5">
        <v>10000</v>
      </c>
      <c r="M699" s="5" t="s">
        <v>4987</v>
      </c>
      <c r="N699" s="10" t="s">
        <v>127</v>
      </c>
      <c r="O699" s="5" t="s">
        <v>4944</v>
      </c>
      <c r="P699" s="10">
        <v>45676</v>
      </c>
      <c r="Q699" s="10" t="s">
        <v>2502</v>
      </c>
      <c r="R699" s="10"/>
      <c r="S699" s="10"/>
      <c r="T699" s="11"/>
      <c r="U699" s="12"/>
      <c r="V699" s="5" t="s">
        <v>4988</v>
      </c>
      <c r="W699" s="5"/>
      <c r="X699" s="10">
        <v>45666</v>
      </c>
      <c r="Y699" s="5">
        <f t="shared" si="40"/>
        <v>11</v>
      </c>
      <c r="Z699" s="10">
        <v>45692</v>
      </c>
      <c r="AA699" s="5">
        <f t="shared" si="48"/>
        <v>27</v>
      </c>
      <c r="AB699" s="5" t="s">
        <v>4989</v>
      </c>
      <c r="AC699" s="13">
        <v>4711.87</v>
      </c>
      <c r="AD699" s="10">
        <v>45700</v>
      </c>
      <c r="AE699" s="12">
        <f t="shared" si="43"/>
        <v>9</v>
      </c>
      <c r="AF699" s="12"/>
      <c r="AG699" s="14">
        <v>4500552607</v>
      </c>
      <c r="AH699" s="17" t="s">
        <v>833</v>
      </c>
      <c r="AI699" s="10">
        <v>45736</v>
      </c>
      <c r="AJ699" s="10">
        <v>45741</v>
      </c>
      <c r="AK699" s="10" t="str">
        <f t="shared" si="46"/>
        <v>DEMORA</v>
      </c>
      <c r="AL699" s="15">
        <f t="shared" si="47"/>
        <v>42</v>
      </c>
      <c r="AM699" s="5" t="s">
        <v>4990</v>
      </c>
      <c r="AN699" s="5" t="s">
        <v>4991</v>
      </c>
      <c r="AO699" s="5" t="s">
        <v>4992</v>
      </c>
      <c r="AP699" s="10">
        <v>45742</v>
      </c>
      <c r="AQ699" s="5">
        <f t="shared" ca="1" si="50"/>
        <v>76</v>
      </c>
      <c r="AR699" s="23" t="s">
        <v>143</v>
      </c>
      <c r="AS699" s="23">
        <f t="shared" ca="1" si="49"/>
        <v>380</v>
      </c>
      <c r="AT699" s="5" t="s">
        <v>20</v>
      </c>
      <c r="AU699" s="5" t="s">
        <v>4962</v>
      </c>
      <c r="AV699" s="5" t="s">
        <v>4993</v>
      </c>
      <c r="AW699" s="5" t="s">
        <v>2519</v>
      </c>
      <c r="AX699" s="5" t="s">
        <v>1648</v>
      </c>
      <c r="AY699" s="5"/>
      <c r="AZ699" s="5"/>
      <c r="BA699" s="5"/>
      <c r="BB699" s="5" t="s">
        <v>3838</v>
      </c>
      <c r="BC699" s="138"/>
    </row>
    <row r="700" spans="1:55" ht="15.75" customHeight="1" x14ac:dyDescent="0.3">
      <c r="A700" s="137">
        <v>314425</v>
      </c>
      <c r="B700" s="5" t="s">
        <v>59</v>
      </c>
      <c r="C700" s="5" t="s">
        <v>516</v>
      </c>
      <c r="D700" s="5" t="s">
        <v>123</v>
      </c>
      <c r="E700" s="5" t="s">
        <v>124</v>
      </c>
      <c r="F700" s="5" t="s">
        <v>395</v>
      </c>
      <c r="G700" s="5" t="s">
        <v>246</v>
      </c>
      <c r="H700" s="5" t="s">
        <v>396</v>
      </c>
      <c r="I700" s="120">
        <v>4164017</v>
      </c>
      <c r="J700" s="5" t="s">
        <v>4994</v>
      </c>
      <c r="K700" s="5">
        <v>8671</v>
      </c>
      <c r="L700" s="5">
        <v>12000</v>
      </c>
      <c r="M700" s="5" t="s">
        <v>4995</v>
      </c>
      <c r="N700" s="10" t="s">
        <v>127</v>
      </c>
      <c r="O700" s="5" t="s">
        <v>4944</v>
      </c>
      <c r="P700" s="10">
        <v>45691</v>
      </c>
      <c r="Q700" s="10" t="s">
        <v>2502</v>
      </c>
      <c r="R700" s="10"/>
      <c r="S700" s="10"/>
      <c r="T700" s="11"/>
      <c r="U700" s="12"/>
      <c r="V700" s="5" t="s">
        <v>4996</v>
      </c>
      <c r="W700" s="5"/>
      <c r="X700" s="10">
        <v>45666</v>
      </c>
      <c r="Y700" s="5">
        <f t="shared" si="40"/>
        <v>26</v>
      </c>
      <c r="Z700" s="10">
        <v>45700</v>
      </c>
      <c r="AA700" s="5">
        <f t="shared" si="48"/>
        <v>35</v>
      </c>
      <c r="AB700" s="5" t="s">
        <v>4997</v>
      </c>
      <c r="AC700" s="13">
        <v>23611.23</v>
      </c>
      <c r="AD700" s="10">
        <v>45708</v>
      </c>
      <c r="AE700" s="12">
        <f t="shared" si="43"/>
        <v>9</v>
      </c>
      <c r="AF700" s="12"/>
      <c r="AG700" s="14">
        <v>4500552932</v>
      </c>
      <c r="AH700" s="17" t="s">
        <v>833</v>
      </c>
      <c r="AI700" s="10">
        <v>45737</v>
      </c>
      <c r="AJ700" s="10">
        <v>45737</v>
      </c>
      <c r="AK700" s="10" t="str">
        <f t="shared" si="46"/>
        <v>EN TIEMPO</v>
      </c>
      <c r="AL700" s="15">
        <f t="shared" si="47"/>
        <v>30</v>
      </c>
      <c r="AM700" s="5" t="s">
        <v>4998</v>
      </c>
      <c r="AN700" s="5" t="s">
        <v>4999</v>
      </c>
      <c r="AO700" s="5" t="s">
        <v>5000</v>
      </c>
      <c r="AP700" s="10">
        <v>45736</v>
      </c>
      <c r="AQ700" s="5">
        <f t="shared" ca="1" si="50"/>
        <v>72</v>
      </c>
      <c r="AR700" s="42" t="s">
        <v>143</v>
      </c>
      <c r="AS700" s="42">
        <f t="shared" ca="1" si="49"/>
        <v>380</v>
      </c>
      <c r="AT700" s="5" t="s">
        <v>19</v>
      </c>
      <c r="AU700" s="5" t="s">
        <v>67</v>
      </c>
      <c r="AV700" s="5" t="s">
        <v>2153</v>
      </c>
      <c r="AW700" s="5" t="s">
        <v>1648</v>
      </c>
      <c r="AX700" s="5" t="s">
        <v>1648</v>
      </c>
      <c r="AY700" s="5"/>
      <c r="AZ700" s="5"/>
      <c r="BA700" s="5"/>
      <c r="BB700" s="5" t="s">
        <v>2000</v>
      </c>
      <c r="BC700" s="138"/>
    </row>
    <row r="701" spans="1:55" ht="15.75" customHeight="1" x14ac:dyDescent="0.3">
      <c r="A701" s="16">
        <v>314525</v>
      </c>
      <c r="B701" s="17" t="s">
        <v>59</v>
      </c>
      <c r="C701" s="17" t="s">
        <v>6</v>
      </c>
      <c r="D701" s="17" t="s">
        <v>123</v>
      </c>
      <c r="E701" s="17" t="s">
        <v>124</v>
      </c>
      <c r="F701" s="17">
        <v>24</v>
      </c>
      <c r="G701" s="17" t="s">
        <v>210</v>
      </c>
      <c r="H701" s="17" t="s">
        <v>3046</v>
      </c>
      <c r="I701" s="120">
        <v>4892406</v>
      </c>
      <c r="J701" s="17" t="s">
        <v>5001</v>
      </c>
      <c r="K701" s="5">
        <v>2773</v>
      </c>
      <c r="L701" s="5">
        <v>13000</v>
      </c>
      <c r="M701" s="17" t="s">
        <v>5002</v>
      </c>
      <c r="N701" s="10" t="s">
        <v>127</v>
      </c>
      <c r="O701" s="5" t="s">
        <v>4944</v>
      </c>
      <c r="P701" s="10">
        <v>45680</v>
      </c>
      <c r="Q701" s="10" t="s">
        <v>2502</v>
      </c>
      <c r="R701" s="10"/>
      <c r="S701" s="10"/>
      <c r="T701" s="11"/>
      <c r="U701" s="12"/>
      <c r="V701" s="5" t="s">
        <v>5003</v>
      </c>
      <c r="W701" s="5"/>
      <c r="X701" s="10">
        <v>45666</v>
      </c>
      <c r="Y701" s="5">
        <f t="shared" si="40"/>
        <v>15</v>
      </c>
      <c r="Z701" s="10">
        <v>45692</v>
      </c>
      <c r="AA701" s="5">
        <f t="shared" si="48"/>
        <v>27</v>
      </c>
      <c r="AB701" s="5" t="s">
        <v>5004</v>
      </c>
      <c r="AC701" s="52">
        <v>4437.32</v>
      </c>
      <c r="AD701" s="25">
        <v>45708</v>
      </c>
      <c r="AE701" s="53">
        <f t="shared" si="43"/>
        <v>17</v>
      </c>
      <c r="AF701" s="53"/>
      <c r="AG701" s="14">
        <v>4500552936</v>
      </c>
      <c r="AH701" s="17" t="s">
        <v>833</v>
      </c>
      <c r="AI701" s="10">
        <v>45716</v>
      </c>
      <c r="AJ701" s="10">
        <v>45716</v>
      </c>
      <c r="AK701" s="10" t="str">
        <f t="shared" si="46"/>
        <v>EN TIEMPO</v>
      </c>
      <c r="AL701" s="15">
        <f t="shared" si="47"/>
        <v>9</v>
      </c>
      <c r="AM701" s="5" t="s">
        <v>5005</v>
      </c>
      <c r="AN701" s="5" t="s">
        <v>5006</v>
      </c>
      <c r="AO701" s="5" t="s">
        <v>5007</v>
      </c>
      <c r="AP701" s="10">
        <v>45721</v>
      </c>
      <c r="AQ701" s="5">
        <f t="shared" ca="1" si="50"/>
        <v>51</v>
      </c>
      <c r="AR701" s="5" t="s">
        <v>143</v>
      </c>
      <c r="AS701" s="5">
        <f t="shared" ca="1" si="49"/>
        <v>380</v>
      </c>
      <c r="AT701" s="5" t="s">
        <v>20</v>
      </c>
      <c r="AU701" s="5" t="s">
        <v>4962</v>
      </c>
      <c r="AV701" s="5" t="s">
        <v>2391</v>
      </c>
      <c r="AW701" s="5" t="s">
        <v>1648</v>
      </c>
      <c r="AX701" s="5" t="s">
        <v>1648</v>
      </c>
      <c r="AY701" s="5"/>
      <c r="AZ701" s="5"/>
      <c r="BA701" s="5"/>
      <c r="BB701" s="45" t="s">
        <v>5008</v>
      </c>
      <c r="BC701" s="138"/>
    </row>
    <row r="702" spans="1:55" ht="15.75" customHeight="1" x14ac:dyDescent="0.3">
      <c r="A702" s="137">
        <v>314625</v>
      </c>
      <c r="B702" s="5" t="s">
        <v>59</v>
      </c>
      <c r="C702" s="5" t="s">
        <v>122</v>
      </c>
      <c r="D702" s="5" t="s">
        <v>123</v>
      </c>
      <c r="E702" s="5" t="s">
        <v>124</v>
      </c>
      <c r="F702" s="5">
        <v>24</v>
      </c>
      <c r="G702" s="5"/>
      <c r="H702" s="5" t="s">
        <v>1353</v>
      </c>
      <c r="I702" s="120">
        <v>1412914</v>
      </c>
      <c r="J702" s="5" t="s">
        <v>5009</v>
      </c>
      <c r="K702" s="5">
        <v>8923</v>
      </c>
      <c r="L702" s="5">
        <v>15000</v>
      </c>
      <c r="M702" s="5" t="s">
        <v>5010</v>
      </c>
      <c r="N702" s="10" t="s">
        <v>127</v>
      </c>
      <c r="O702" s="5" t="s">
        <v>5011</v>
      </c>
      <c r="P702" s="10">
        <v>45672</v>
      </c>
      <c r="Q702" s="10" t="s">
        <v>2502</v>
      </c>
      <c r="R702" s="10"/>
      <c r="S702" s="10"/>
      <c r="T702" s="11"/>
      <c r="U702" s="12"/>
      <c r="V702" s="5" t="s">
        <v>5012</v>
      </c>
      <c r="W702" s="5"/>
      <c r="X702" s="10">
        <v>45666</v>
      </c>
      <c r="Y702" s="5">
        <f t="shared" si="40"/>
        <v>7</v>
      </c>
      <c r="Z702" s="10">
        <v>45679</v>
      </c>
      <c r="AA702" s="5">
        <f t="shared" si="48"/>
        <v>14</v>
      </c>
      <c r="AB702" s="5" t="s">
        <v>5013</v>
      </c>
      <c r="AC702" s="13">
        <v>4571.18</v>
      </c>
      <c r="AD702" s="10">
        <v>45700</v>
      </c>
      <c r="AE702" s="12">
        <f t="shared" si="43"/>
        <v>22</v>
      </c>
      <c r="AF702" s="12"/>
      <c r="AG702" s="14">
        <v>4500551900</v>
      </c>
      <c r="AH702" s="17" t="s">
        <v>833</v>
      </c>
      <c r="AI702" s="10">
        <v>45742</v>
      </c>
      <c r="AJ702" s="10">
        <v>45744</v>
      </c>
      <c r="AK702" s="10" t="str">
        <f t="shared" si="46"/>
        <v>DEMORA</v>
      </c>
      <c r="AL702" s="15">
        <f t="shared" si="47"/>
        <v>45</v>
      </c>
      <c r="AM702" s="5"/>
      <c r="AN702" s="5" t="s">
        <v>5014</v>
      </c>
      <c r="AO702" s="5" t="s">
        <v>5015</v>
      </c>
      <c r="AP702" s="10">
        <v>45744</v>
      </c>
      <c r="AQ702" s="5">
        <f t="shared" ca="1" si="50"/>
        <v>79</v>
      </c>
      <c r="AR702" s="42" t="s">
        <v>143</v>
      </c>
      <c r="AS702" s="42">
        <f t="shared" ca="1" si="49"/>
        <v>380</v>
      </c>
      <c r="AT702" s="5" t="s">
        <v>20</v>
      </c>
      <c r="AU702" s="5" t="s">
        <v>1769</v>
      </c>
      <c r="AV702" s="5" t="s">
        <v>4993</v>
      </c>
      <c r="AW702" s="5" t="s">
        <v>2519</v>
      </c>
      <c r="AX702" s="5" t="s">
        <v>1648</v>
      </c>
      <c r="AY702" s="5"/>
      <c r="AZ702" s="5"/>
      <c r="BA702" s="5"/>
      <c r="BB702" s="5" t="s">
        <v>3838</v>
      </c>
      <c r="BC702" s="138"/>
    </row>
    <row r="703" spans="1:55" ht="15.75" customHeight="1" x14ac:dyDescent="0.3">
      <c r="A703" s="137">
        <v>314725</v>
      </c>
      <c r="B703" s="5" t="s">
        <v>59</v>
      </c>
      <c r="C703" s="5" t="s">
        <v>236</v>
      </c>
      <c r="D703" s="5" t="s">
        <v>123</v>
      </c>
      <c r="E703" s="5" t="s">
        <v>124</v>
      </c>
      <c r="F703" s="5" t="s">
        <v>42</v>
      </c>
      <c r="G703" s="5" t="s">
        <v>210</v>
      </c>
      <c r="H703" s="5" t="s">
        <v>1264</v>
      </c>
      <c r="I703" s="120">
        <v>1098832</v>
      </c>
      <c r="J703" s="5" t="s">
        <v>5016</v>
      </c>
      <c r="K703" s="5">
        <v>14916</v>
      </c>
      <c r="L703" s="5">
        <v>15000</v>
      </c>
      <c r="M703" s="5" t="s">
        <v>5017</v>
      </c>
      <c r="N703" s="10" t="s">
        <v>127</v>
      </c>
      <c r="O703" s="5" t="s">
        <v>5011</v>
      </c>
      <c r="P703" s="10">
        <v>45677</v>
      </c>
      <c r="Q703" s="10" t="s">
        <v>2502</v>
      </c>
      <c r="R703" s="10"/>
      <c r="S703" s="10"/>
      <c r="T703" s="11"/>
      <c r="U703" s="12"/>
      <c r="V703" s="5" t="s">
        <v>5018</v>
      </c>
      <c r="W703" s="5"/>
      <c r="X703" s="10">
        <v>45666</v>
      </c>
      <c r="Y703" s="5">
        <f t="shared" si="40"/>
        <v>12</v>
      </c>
      <c r="Z703" s="10">
        <v>45684</v>
      </c>
      <c r="AA703" s="5">
        <f t="shared" si="48"/>
        <v>19</v>
      </c>
      <c r="AB703" s="5" t="s">
        <v>5019</v>
      </c>
      <c r="AC703" s="13">
        <v>4711.87</v>
      </c>
      <c r="AD703" s="10">
        <v>45700</v>
      </c>
      <c r="AE703" s="12">
        <f t="shared" si="43"/>
        <v>17</v>
      </c>
      <c r="AF703" s="12"/>
      <c r="AG703" s="14">
        <v>4500551906</v>
      </c>
      <c r="AH703" s="17" t="s">
        <v>833</v>
      </c>
      <c r="AI703" s="10">
        <v>45735</v>
      </c>
      <c r="AJ703" s="10">
        <v>45737</v>
      </c>
      <c r="AK703" s="10" t="str">
        <f t="shared" si="46"/>
        <v>DEMORA</v>
      </c>
      <c r="AL703" s="15">
        <f t="shared" si="47"/>
        <v>38</v>
      </c>
      <c r="AM703" s="5" t="s">
        <v>5020</v>
      </c>
      <c r="AN703" s="5" t="s">
        <v>5021</v>
      </c>
      <c r="AO703" s="5" t="s">
        <v>5022</v>
      </c>
      <c r="AP703" s="10">
        <v>45736</v>
      </c>
      <c r="AQ703" s="5">
        <f t="shared" ca="1" si="50"/>
        <v>72</v>
      </c>
      <c r="AR703" s="42" t="s">
        <v>143</v>
      </c>
      <c r="AS703" s="42">
        <f t="shared" ca="1" si="49"/>
        <v>380</v>
      </c>
      <c r="AT703" s="5" t="s">
        <v>20</v>
      </c>
      <c r="AU703" s="5" t="s">
        <v>1931</v>
      </c>
      <c r="AV703" s="5" t="s">
        <v>1931</v>
      </c>
      <c r="AW703" s="5" t="s">
        <v>2519</v>
      </c>
      <c r="AX703" s="5" t="s">
        <v>1648</v>
      </c>
      <c r="AY703" s="5"/>
      <c r="AZ703" s="5"/>
      <c r="BA703" s="5"/>
      <c r="BB703" s="5" t="s">
        <v>3838</v>
      </c>
      <c r="BC703" s="138"/>
    </row>
    <row r="704" spans="1:55" ht="15.75" customHeight="1" x14ac:dyDescent="0.3">
      <c r="A704" s="137">
        <v>314825</v>
      </c>
      <c r="B704" s="5" t="s">
        <v>59</v>
      </c>
      <c r="C704" s="5" t="s">
        <v>236</v>
      </c>
      <c r="D704" s="5" t="s">
        <v>123</v>
      </c>
      <c r="E704" s="5" t="s">
        <v>124</v>
      </c>
      <c r="F704" s="5" t="s">
        <v>48</v>
      </c>
      <c r="G704" s="5" t="s">
        <v>246</v>
      </c>
      <c r="H704" s="5" t="s">
        <v>1940</v>
      </c>
      <c r="I704" s="120">
        <v>3672259</v>
      </c>
      <c r="J704" s="5" t="s">
        <v>5023</v>
      </c>
      <c r="K704" s="5">
        <v>5621</v>
      </c>
      <c r="L704" s="5">
        <v>10000</v>
      </c>
      <c r="M704" s="5" t="s">
        <v>5024</v>
      </c>
      <c r="N704" s="10" t="s">
        <v>127</v>
      </c>
      <c r="O704" s="5" t="s">
        <v>5011</v>
      </c>
      <c r="P704" s="10">
        <v>45677</v>
      </c>
      <c r="Q704" s="10" t="s">
        <v>2502</v>
      </c>
      <c r="R704" s="10"/>
      <c r="S704" s="10"/>
      <c r="T704" s="11"/>
      <c r="U704" s="12"/>
      <c r="V704" s="5" t="s">
        <v>5025</v>
      </c>
      <c r="W704" s="5"/>
      <c r="X704" s="10">
        <v>45666</v>
      </c>
      <c r="Y704" s="5">
        <f t="shared" si="40"/>
        <v>12</v>
      </c>
      <c r="Z704" s="10">
        <v>45692</v>
      </c>
      <c r="AA704" s="5">
        <f t="shared" si="48"/>
        <v>27</v>
      </c>
      <c r="AB704" s="5" t="s">
        <v>5026</v>
      </c>
      <c r="AC704" s="13">
        <v>5988.3</v>
      </c>
      <c r="AD704" s="10">
        <v>45700</v>
      </c>
      <c r="AE704" s="12">
        <f t="shared" si="43"/>
        <v>9</v>
      </c>
      <c r="AF704" s="12"/>
      <c r="AG704" s="14">
        <v>4500550363</v>
      </c>
      <c r="AH704" s="17" t="s">
        <v>833</v>
      </c>
      <c r="AI704" s="10">
        <v>45735</v>
      </c>
      <c r="AJ704" s="10">
        <v>45737</v>
      </c>
      <c r="AK704" s="10" t="str">
        <f t="shared" si="46"/>
        <v>DEMORA</v>
      </c>
      <c r="AL704" s="15">
        <f t="shared" si="47"/>
        <v>38</v>
      </c>
      <c r="AM704" s="5" t="s">
        <v>5027</v>
      </c>
      <c r="AN704" s="5" t="s">
        <v>5028</v>
      </c>
      <c r="AO704" s="5" t="s">
        <v>5029</v>
      </c>
      <c r="AP704" s="10">
        <v>45736</v>
      </c>
      <c r="AQ704" s="5">
        <f t="shared" ca="1" si="50"/>
        <v>72</v>
      </c>
      <c r="AR704" s="42" t="s">
        <v>143</v>
      </c>
      <c r="AS704" s="42">
        <f t="shared" ca="1" si="49"/>
        <v>380</v>
      </c>
      <c r="AT704" s="5" t="s">
        <v>19</v>
      </c>
      <c r="AU704" s="5" t="s">
        <v>1769</v>
      </c>
      <c r="AV704" s="5" t="s">
        <v>1931</v>
      </c>
      <c r="AW704" s="5" t="s">
        <v>2519</v>
      </c>
      <c r="AX704" s="5" t="s">
        <v>1648</v>
      </c>
      <c r="AY704" s="5"/>
      <c r="AZ704" s="5"/>
      <c r="BA704" s="5"/>
      <c r="BB704" s="5" t="s">
        <v>3838</v>
      </c>
      <c r="BC704" s="138"/>
    </row>
    <row r="705" spans="1:55" ht="15.75" customHeight="1" x14ac:dyDescent="0.3">
      <c r="A705" s="137">
        <v>314925</v>
      </c>
      <c r="B705" s="5" t="s">
        <v>59</v>
      </c>
      <c r="C705" s="5" t="s">
        <v>893</v>
      </c>
      <c r="D705" s="5" t="s">
        <v>123</v>
      </c>
      <c r="E705" s="5" t="s">
        <v>124</v>
      </c>
      <c r="F705" s="5" t="s">
        <v>5030</v>
      </c>
      <c r="G705" s="5" t="s">
        <v>246</v>
      </c>
      <c r="H705" s="5" t="s">
        <v>5031</v>
      </c>
      <c r="I705" s="120">
        <v>3536907</v>
      </c>
      <c r="J705" s="5" t="s">
        <v>5032</v>
      </c>
      <c r="K705" s="5">
        <v>15672</v>
      </c>
      <c r="L705" s="5">
        <v>15000</v>
      </c>
      <c r="M705" s="5" t="s">
        <v>5033</v>
      </c>
      <c r="N705" s="10" t="s">
        <v>127</v>
      </c>
      <c r="O705" s="5" t="s">
        <v>5011</v>
      </c>
      <c r="P705" s="10">
        <v>45677</v>
      </c>
      <c r="Q705" s="10" t="s">
        <v>2502</v>
      </c>
      <c r="R705" s="10"/>
      <c r="S705" s="10"/>
      <c r="T705" s="11"/>
      <c r="U705" s="12"/>
      <c r="V705" s="5" t="s">
        <v>5034</v>
      </c>
      <c r="W705" s="5"/>
      <c r="X705" s="10">
        <v>45666</v>
      </c>
      <c r="Y705" s="5">
        <f t="shared" si="40"/>
        <v>12</v>
      </c>
      <c r="Z705" s="10">
        <v>45684</v>
      </c>
      <c r="AA705" s="5">
        <f t="shared" si="48"/>
        <v>19</v>
      </c>
      <c r="AB705" s="5" t="s">
        <v>5035</v>
      </c>
      <c r="AC705" s="13">
        <v>6165.06</v>
      </c>
      <c r="AD705" s="10">
        <v>45700</v>
      </c>
      <c r="AE705" s="12">
        <f t="shared" si="43"/>
        <v>17</v>
      </c>
      <c r="AF705" s="12"/>
      <c r="AG705" s="14">
        <v>4500550373</v>
      </c>
      <c r="AH705" s="17" t="s">
        <v>833</v>
      </c>
      <c r="AI705" s="10">
        <v>45720</v>
      </c>
      <c r="AJ705" s="10">
        <v>45733</v>
      </c>
      <c r="AK705" s="10" t="str">
        <f t="shared" si="46"/>
        <v>DEMORA</v>
      </c>
      <c r="AL705" s="15">
        <f t="shared" si="47"/>
        <v>34</v>
      </c>
      <c r="AM705" s="5" t="s">
        <v>5036</v>
      </c>
      <c r="AN705" s="5" t="s">
        <v>5037</v>
      </c>
      <c r="AO705" s="5" t="s">
        <v>5038</v>
      </c>
      <c r="AP705" s="10">
        <v>45734</v>
      </c>
      <c r="AQ705" s="5">
        <f t="shared" ca="1" si="50"/>
        <v>68</v>
      </c>
      <c r="AR705" s="42" t="s">
        <v>143</v>
      </c>
      <c r="AS705" s="42">
        <f t="shared" ca="1" si="49"/>
        <v>380</v>
      </c>
      <c r="AT705" s="5" t="s">
        <v>19</v>
      </c>
      <c r="AU705" s="5" t="s">
        <v>1769</v>
      </c>
      <c r="AV705" s="5" t="s">
        <v>2391</v>
      </c>
      <c r="AW705" s="5" t="s">
        <v>1648</v>
      </c>
      <c r="AX705" s="5" t="s">
        <v>1648</v>
      </c>
      <c r="AY705" s="5"/>
      <c r="AZ705" s="5"/>
      <c r="BA705" s="5"/>
      <c r="BB705" s="5" t="s">
        <v>2000</v>
      </c>
      <c r="BC705" s="138"/>
    </row>
    <row r="706" spans="1:55" ht="15.75" customHeight="1" x14ac:dyDescent="0.3">
      <c r="A706" s="137">
        <v>315025</v>
      </c>
      <c r="B706" s="5" t="s">
        <v>59</v>
      </c>
      <c r="C706" s="5" t="s">
        <v>843</v>
      </c>
      <c r="D706" s="5" t="s">
        <v>127</v>
      </c>
      <c r="E706" s="5" t="s">
        <v>124</v>
      </c>
      <c r="F706" s="5" t="s">
        <v>45</v>
      </c>
      <c r="G706" s="5"/>
      <c r="H706" s="5" t="s">
        <v>3716</v>
      </c>
      <c r="I706" s="120">
        <v>1003799</v>
      </c>
      <c r="J706" s="5" t="s">
        <v>5039</v>
      </c>
      <c r="K706" s="5">
        <v>1555</v>
      </c>
      <c r="L706" s="5">
        <v>30000</v>
      </c>
      <c r="M706" s="5" t="s">
        <v>5040</v>
      </c>
      <c r="N706" s="10" t="s">
        <v>127</v>
      </c>
      <c r="O706" s="5" t="s">
        <v>5011</v>
      </c>
      <c r="P706" s="10">
        <v>45705</v>
      </c>
      <c r="Q706" s="10" t="s">
        <v>848</v>
      </c>
      <c r="R706" s="10"/>
      <c r="S706" s="10"/>
      <c r="T706" s="11"/>
      <c r="U706" s="12"/>
      <c r="V706" s="5" t="s">
        <v>5041</v>
      </c>
      <c r="W706" s="5"/>
      <c r="X706" s="10">
        <v>45666</v>
      </c>
      <c r="Y706" s="5">
        <f t="shared" si="40"/>
        <v>40</v>
      </c>
      <c r="Z706" s="10">
        <v>45706</v>
      </c>
      <c r="AA706" s="5">
        <f t="shared" si="48"/>
        <v>41</v>
      </c>
      <c r="AB706" s="5" t="s">
        <v>5042</v>
      </c>
      <c r="AC706" s="13">
        <v>7843.6</v>
      </c>
      <c r="AD706" s="10">
        <v>45708</v>
      </c>
      <c r="AE706" s="12">
        <f t="shared" si="43"/>
        <v>3</v>
      </c>
      <c r="AF706" s="12"/>
      <c r="AG706" s="14">
        <v>4500552023</v>
      </c>
      <c r="AH706" s="17" t="s">
        <v>833</v>
      </c>
      <c r="AI706" s="10">
        <v>45761</v>
      </c>
      <c r="AJ706" s="10">
        <v>45763</v>
      </c>
      <c r="AK706" s="10" t="str">
        <f t="shared" si="46"/>
        <v>DEMORA</v>
      </c>
      <c r="AL706" s="15">
        <f t="shared" si="47"/>
        <v>56</v>
      </c>
      <c r="AM706" s="5" t="s">
        <v>5043</v>
      </c>
      <c r="AN706" s="5" t="s">
        <v>5044</v>
      </c>
      <c r="AO706" s="5" t="s">
        <v>5045</v>
      </c>
      <c r="AP706" s="10">
        <v>45772</v>
      </c>
      <c r="AQ706" s="5">
        <f t="shared" ca="1" si="50"/>
        <v>98</v>
      </c>
      <c r="AR706" s="23" t="s">
        <v>143</v>
      </c>
      <c r="AS706" s="23">
        <f t="shared" ca="1" si="49"/>
        <v>380</v>
      </c>
      <c r="AT706" s="5" t="s">
        <v>19</v>
      </c>
      <c r="AU706" s="5" t="s">
        <v>5046</v>
      </c>
      <c r="AV706" s="5"/>
      <c r="AW706" s="5"/>
      <c r="AX706" s="5"/>
      <c r="AY706" s="5"/>
      <c r="AZ706" s="5"/>
      <c r="BA706" s="5"/>
      <c r="BB706" s="45" t="s">
        <v>5047</v>
      </c>
      <c r="BC706" s="138"/>
    </row>
    <row r="707" spans="1:55" ht="15.75" customHeight="1" x14ac:dyDescent="0.3">
      <c r="A707" s="137">
        <v>315125</v>
      </c>
      <c r="B707" s="5" t="s">
        <v>59</v>
      </c>
      <c r="C707" s="5" t="s">
        <v>340</v>
      </c>
      <c r="D707" s="5" t="s">
        <v>123</v>
      </c>
      <c r="E707" s="5" t="s">
        <v>124</v>
      </c>
      <c r="F707" s="5" t="s">
        <v>43</v>
      </c>
      <c r="G707" s="5" t="s">
        <v>210</v>
      </c>
      <c r="H707" s="5" t="s">
        <v>3357</v>
      </c>
      <c r="I707" s="120">
        <v>5025819</v>
      </c>
      <c r="J707" s="5" t="s">
        <v>1808</v>
      </c>
      <c r="K707" s="5">
        <v>11929</v>
      </c>
      <c r="L707" s="5">
        <v>10000</v>
      </c>
      <c r="M707" s="5" t="s">
        <v>5048</v>
      </c>
      <c r="N707" s="10" t="s">
        <v>127</v>
      </c>
      <c r="O707" s="5" t="s">
        <v>5011</v>
      </c>
      <c r="P707" s="10">
        <v>45674</v>
      </c>
      <c r="Q707" s="10" t="s">
        <v>2502</v>
      </c>
      <c r="R707" s="10"/>
      <c r="S707" s="10"/>
      <c r="T707" s="11"/>
      <c r="U707" s="12"/>
      <c r="V707" s="5" t="s">
        <v>5049</v>
      </c>
      <c r="W707" s="5"/>
      <c r="X707" s="10">
        <v>45666</v>
      </c>
      <c r="Y707" s="5">
        <f t="shared" si="40"/>
        <v>9</v>
      </c>
      <c r="Z707" s="10">
        <v>45684</v>
      </c>
      <c r="AA707" s="5">
        <f t="shared" si="48"/>
        <v>19</v>
      </c>
      <c r="AB707" s="5" t="s">
        <v>5050</v>
      </c>
      <c r="AC707" s="13">
        <v>6752</v>
      </c>
      <c r="AD707" s="10">
        <v>45700</v>
      </c>
      <c r="AE707" s="12">
        <f t="shared" si="43"/>
        <v>17</v>
      </c>
      <c r="AF707" s="12"/>
      <c r="AG707" s="14">
        <v>4500551101</v>
      </c>
      <c r="AH707" s="17" t="s">
        <v>833</v>
      </c>
      <c r="AI707" s="10">
        <v>45735</v>
      </c>
      <c r="AJ707" s="10">
        <v>45735</v>
      </c>
      <c r="AK707" s="10" t="str">
        <f t="shared" si="46"/>
        <v>EN TIEMPO</v>
      </c>
      <c r="AL707" s="15">
        <f t="shared" si="47"/>
        <v>36</v>
      </c>
      <c r="AM707" s="5" t="s">
        <v>5051</v>
      </c>
      <c r="AN707" s="5" t="s">
        <v>5052</v>
      </c>
      <c r="AO707" s="5" t="s">
        <v>5053</v>
      </c>
      <c r="AP707" s="10">
        <v>45736</v>
      </c>
      <c r="AQ707" s="5">
        <f t="shared" ca="1" si="50"/>
        <v>70</v>
      </c>
      <c r="AR707" s="42" t="s">
        <v>143</v>
      </c>
      <c r="AS707" s="42">
        <f t="shared" ca="1" si="49"/>
        <v>380</v>
      </c>
      <c r="AT707" s="5" t="s">
        <v>20</v>
      </c>
      <c r="AU707" s="5" t="s">
        <v>67</v>
      </c>
      <c r="AV707" s="5" t="s">
        <v>3625</v>
      </c>
      <c r="AW707" s="5" t="s">
        <v>1648</v>
      </c>
      <c r="AX707" s="5" t="s">
        <v>3462</v>
      </c>
      <c r="AY707" s="5"/>
      <c r="AZ707" s="5"/>
      <c r="BA707" s="5"/>
      <c r="BB707" s="5" t="s">
        <v>2000</v>
      </c>
      <c r="BC707" s="138"/>
    </row>
    <row r="708" spans="1:55" ht="15.75" customHeight="1" x14ac:dyDescent="0.3">
      <c r="A708" s="137">
        <v>315225</v>
      </c>
      <c r="B708" s="5" t="s">
        <v>59</v>
      </c>
      <c r="C708" s="5" t="s">
        <v>8</v>
      </c>
      <c r="D708" s="5" t="s">
        <v>123</v>
      </c>
      <c r="E708" s="5" t="s">
        <v>124</v>
      </c>
      <c r="F708" s="5" t="s">
        <v>40</v>
      </c>
      <c r="G708" s="5" t="s">
        <v>246</v>
      </c>
      <c r="H708" s="5" t="s">
        <v>4517</v>
      </c>
      <c r="I708" s="120">
        <v>2898620</v>
      </c>
      <c r="J708" s="5" t="s">
        <v>5054</v>
      </c>
      <c r="K708" s="5">
        <v>3975</v>
      </c>
      <c r="L708" s="5">
        <v>30000</v>
      </c>
      <c r="M708" s="5" t="s">
        <v>5055</v>
      </c>
      <c r="N708" s="10" t="s">
        <v>123</v>
      </c>
      <c r="O708" s="5" t="s">
        <v>5056</v>
      </c>
      <c r="P708" s="10">
        <v>45691</v>
      </c>
      <c r="Q708" s="10" t="s">
        <v>1944</v>
      </c>
      <c r="R708" s="10"/>
      <c r="S708" s="10"/>
      <c r="T708" s="11"/>
      <c r="U708" s="12"/>
      <c r="V708" s="5" t="s">
        <v>5057</v>
      </c>
      <c r="W708" s="5"/>
      <c r="X708" s="10">
        <v>45666</v>
      </c>
      <c r="Y708" s="5">
        <f t="shared" si="40"/>
        <v>26</v>
      </c>
      <c r="Z708" s="10">
        <v>45695</v>
      </c>
      <c r="AA708" s="5">
        <f t="shared" si="48"/>
        <v>30</v>
      </c>
      <c r="AB708" s="5" t="s">
        <v>5058</v>
      </c>
      <c r="AC708" s="13">
        <v>44029.58</v>
      </c>
      <c r="AD708" s="10">
        <v>45724</v>
      </c>
      <c r="AE708" s="12">
        <f t="shared" si="43"/>
        <v>30</v>
      </c>
      <c r="AF708" s="12"/>
      <c r="AG708" s="14">
        <v>4500552629</v>
      </c>
      <c r="AH708" s="17" t="s">
        <v>833</v>
      </c>
      <c r="AI708" s="10">
        <v>45747</v>
      </c>
      <c r="AJ708" s="10">
        <v>45748</v>
      </c>
      <c r="AK708" s="10" t="str">
        <f t="shared" si="46"/>
        <v>DEMORA</v>
      </c>
      <c r="AL708" s="15">
        <f t="shared" si="47"/>
        <v>25</v>
      </c>
      <c r="AM708" s="5" t="s">
        <v>5059</v>
      </c>
      <c r="AN708" s="5" t="s">
        <v>5060</v>
      </c>
      <c r="AO708" s="5" t="s">
        <v>5061</v>
      </c>
      <c r="AP708" s="10">
        <v>45748</v>
      </c>
      <c r="AQ708" s="5">
        <f t="shared" ca="1" si="50"/>
        <v>83</v>
      </c>
      <c r="AR708" s="23" t="s">
        <v>143</v>
      </c>
      <c r="AS708" s="23">
        <f t="shared" ref="AS708:AS771" ca="1" si="51">IF(AF708="",TODAY()-X708+1,AF708-X708+1)</f>
        <v>380</v>
      </c>
      <c r="AT708" s="5" t="s">
        <v>20</v>
      </c>
      <c r="AU708" s="5" t="s">
        <v>5062</v>
      </c>
      <c r="AV708" s="5" t="s">
        <v>3212</v>
      </c>
      <c r="AW708" s="5" t="s">
        <v>3462</v>
      </c>
      <c r="AX708" s="5" t="s">
        <v>1648</v>
      </c>
      <c r="AY708" s="5"/>
      <c r="AZ708" s="5"/>
      <c r="BA708" s="5"/>
      <c r="BB708" s="5" t="s">
        <v>5063</v>
      </c>
      <c r="BC708" s="138"/>
    </row>
    <row r="709" spans="1:55" ht="15.75" customHeight="1" x14ac:dyDescent="0.3">
      <c r="A709" s="137">
        <v>315325</v>
      </c>
      <c r="B709" s="5" t="s">
        <v>4470</v>
      </c>
      <c r="C709" s="5" t="s">
        <v>4471</v>
      </c>
      <c r="D709" s="5" t="s">
        <v>127</v>
      </c>
      <c r="E709" s="5" t="s">
        <v>51</v>
      </c>
      <c r="F709" s="5" t="s">
        <v>51</v>
      </c>
      <c r="G709" s="5"/>
      <c r="H709" s="5"/>
      <c r="I709" s="120"/>
      <c r="J709" s="5"/>
      <c r="K709" s="5"/>
      <c r="L709" s="5"/>
      <c r="M709" s="5"/>
      <c r="N709" s="10" t="s">
        <v>127</v>
      </c>
      <c r="O709" s="5" t="s">
        <v>5064</v>
      </c>
      <c r="P709" s="10"/>
      <c r="Q709" s="10"/>
      <c r="R709" s="10"/>
      <c r="S709" s="10"/>
      <c r="T709" s="11"/>
      <c r="U709" s="12"/>
      <c r="V709" s="5"/>
      <c r="W709" s="5"/>
      <c r="X709" s="10">
        <v>45666</v>
      </c>
      <c r="Y709" s="5" t="str">
        <f t="shared" si="40"/>
        <v>POR EVALUAR</v>
      </c>
      <c r="Z709" s="10"/>
      <c r="AA709" s="5" t="str">
        <f t="shared" si="48"/>
        <v>POR COTIZAR</v>
      </c>
      <c r="AB709" s="5"/>
      <c r="AC709" s="13"/>
      <c r="AD709" s="10"/>
      <c r="AE709" s="12" t="str">
        <f t="shared" si="43"/>
        <v/>
      </c>
      <c r="AF709" s="12"/>
      <c r="AG709" s="5"/>
      <c r="AH709" s="17"/>
      <c r="AI709" s="10">
        <v>45696</v>
      </c>
      <c r="AJ709" s="10">
        <v>45696</v>
      </c>
      <c r="AK709" s="10" t="str">
        <f t="shared" si="46"/>
        <v>EN TIEMPO</v>
      </c>
      <c r="AL709" s="15">
        <f t="shared" si="47"/>
        <v>45697</v>
      </c>
      <c r="AM709" s="5" t="s">
        <v>5065</v>
      </c>
      <c r="AN709" s="5" t="s">
        <v>4803</v>
      </c>
      <c r="AO709" s="5"/>
      <c r="AP709" s="10"/>
      <c r="AQ709" s="5">
        <f t="shared" ca="1" si="50"/>
        <v>31</v>
      </c>
      <c r="AR709" s="5" t="s">
        <v>892</v>
      </c>
      <c r="AS709" s="5">
        <f t="shared" ca="1" si="51"/>
        <v>380</v>
      </c>
      <c r="AT709" s="5"/>
      <c r="AU709" s="5"/>
      <c r="AV709" s="5"/>
      <c r="AW709" s="5"/>
      <c r="AX709" s="5"/>
      <c r="AY709" s="5"/>
      <c r="AZ709" s="5"/>
      <c r="BA709" s="5"/>
      <c r="BB709" s="5"/>
      <c r="BC709" s="138"/>
    </row>
    <row r="710" spans="1:55" ht="15" customHeight="1" x14ac:dyDescent="0.3">
      <c r="A710" s="137">
        <v>315425</v>
      </c>
      <c r="B710" s="5" t="s">
        <v>4470</v>
      </c>
      <c r="C710" s="5" t="s">
        <v>5066</v>
      </c>
      <c r="D710" s="5" t="s">
        <v>127</v>
      </c>
      <c r="E710" s="5" t="s">
        <v>51</v>
      </c>
      <c r="F710" s="5" t="s">
        <v>51</v>
      </c>
      <c r="G710" s="5"/>
      <c r="H710" s="5"/>
      <c r="I710" s="120"/>
      <c r="J710" s="5"/>
      <c r="K710" s="5"/>
      <c r="L710" s="5"/>
      <c r="M710" s="5"/>
      <c r="N710" s="10" t="s">
        <v>127</v>
      </c>
      <c r="O710" s="5" t="s">
        <v>5067</v>
      </c>
      <c r="P710" s="10"/>
      <c r="Q710" s="10"/>
      <c r="R710" s="10"/>
      <c r="S710" s="10"/>
      <c r="T710" s="11"/>
      <c r="U710" s="12"/>
      <c r="V710" s="5"/>
      <c r="W710" s="5"/>
      <c r="X710" s="10">
        <v>45666</v>
      </c>
      <c r="Y710" s="5" t="str">
        <f t="shared" si="40"/>
        <v>POR EVALUAR</v>
      </c>
      <c r="Z710" s="10"/>
      <c r="AA710" s="5" t="str">
        <f t="shared" si="48"/>
        <v>POR COTIZAR</v>
      </c>
      <c r="AB710" s="5"/>
      <c r="AC710" s="13"/>
      <c r="AD710" s="10"/>
      <c r="AE710" s="12" t="str">
        <f t="shared" si="43"/>
        <v/>
      </c>
      <c r="AF710" s="12"/>
      <c r="AG710" s="5"/>
      <c r="AH710" s="17"/>
      <c r="AI710" s="10">
        <v>45705</v>
      </c>
      <c r="AJ710" s="10"/>
      <c r="AK710" s="10" t="str">
        <f t="shared" si="46"/>
        <v/>
      </c>
      <c r="AL710" s="15" t="str">
        <f t="shared" si="47"/>
        <v/>
      </c>
      <c r="AM710" s="5"/>
      <c r="AN710" s="5"/>
      <c r="AO710" s="5"/>
      <c r="AP710" s="10"/>
      <c r="AQ710" s="5">
        <f t="shared" ca="1" si="50"/>
        <v>380</v>
      </c>
      <c r="AR710" s="5" t="s">
        <v>892</v>
      </c>
      <c r="AS710" s="5">
        <f t="shared" ca="1" si="51"/>
        <v>380</v>
      </c>
      <c r="AT710" s="5"/>
      <c r="AU710" s="5"/>
      <c r="AV710" s="5"/>
      <c r="AW710" s="5"/>
      <c r="AX710" s="5"/>
      <c r="AY710" s="5"/>
      <c r="AZ710" s="5"/>
      <c r="BA710" s="5"/>
      <c r="BB710" s="5"/>
      <c r="BC710" s="138"/>
    </row>
    <row r="711" spans="1:55" ht="15" customHeight="1" x14ac:dyDescent="0.3">
      <c r="A711" s="137">
        <v>315525</v>
      </c>
      <c r="B711" s="5" t="s">
        <v>59</v>
      </c>
      <c r="C711" s="5" t="s">
        <v>263</v>
      </c>
      <c r="D711" s="5" t="s">
        <v>123</v>
      </c>
      <c r="E711" s="5" t="s">
        <v>189</v>
      </c>
      <c r="F711" s="5" t="s">
        <v>1</v>
      </c>
      <c r="G711" s="5" t="s">
        <v>246</v>
      </c>
      <c r="H711" s="5" t="s">
        <v>293</v>
      </c>
      <c r="I711" s="120" t="s">
        <v>311</v>
      </c>
      <c r="J711" s="5" t="s">
        <v>5068</v>
      </c>
      <c r="K711" s="5">
        <v>10303</v>
      </c>
      <c r="L711" s="5">
        <v>16000</v>
      </c>
      <c r="M711" s="5" t="s">
        <v>5069</v>
      </c>
      <c r="N711" s="10" t="s">
        <v>127</v>
      </c>
      <c r="O711" s="5" t="s">
        <v>5070</v>
      </c>
      <c r="P711" s="10">
        <v>45680</v>
      </c>
      <c r="Q711" s="10" t="s">
        <v>2502</v>
      </c>
      <c r="R711" s="10"/>
      <c r="S711" s="10"/>
      <c r="T711" s="11"/>
      <c r="U711" s="12"/>
      <c r="V711" s="5" t="s">
        <v>5071</v>
      </c>
      <c r="W711" s="5"/>
      <c r="X711" s="10">
        <v>45673</v>
      </c>
      <c r="Y711" s="5">
        <f t="shared" si="40"/>
        <v>8</v>
      </c>
      <c r="Z711" s="10">
        <v>45692</v>
      </c>
      <c r="AA711" s="5">
        <f t="shared" si="48"/>
        <v>20</v>
      </c>
      <c r="AB711" s="5" t="s">
        <v>5072</v>
      </c>
      <c r="AC711" s="13">
        <v>2932.28</v>
      </c>
      <c r="AD711" s="10">
        <v>45700</v>
      </c>
      <c r="AE711" s="12">
        <f t="shared" si="43"/>
        <v>9</v>
      </c>
      <c r="AF711" s="12"/>
      <c r="AG711" s="14">
        <v>4500554511</v>
      </c>
      <c r="AH711" s="17" t="s">
        <v>833</v>
      </c>
      <c r="AI711" s="10">
        <v>45737</v>
      </c>
      <c r="AJ711" s="10">
        <v>45741</v>
      </c>
      <c r="AK711" s="10" t="str">
        <f t="shared" si="46"/>
        <v>DEMORA</v>
      </c>
      <c r="AL711" s="15">
        <f t="shared" si="47"/>
        <v>42</v>
      </c>
      <c r="AM711" s="5" t="s">
        <v>5073</v>
      </c>
      <c r="AN711" s="5" t="s">
        <v>5074</v>
      </c>
      <c r="AO711" s="5" t="s">
        <v>5075</v>
      </c>
      <c r="AP711" s="10">
        <v>45744</v>
      </c>
      <c r="AQ711" s="5">
        <f t="shared" ca="1" si="50"/>
        <v>69</v>
      </c>
      <c r="AR711" s="23" t="s">
        <v>143</v>
      </c>
      <c r="AS711" s="23">
        <f t="shared" ca="1" si="51"/>
        <v>373</v>
      </c>
      <c r="AT711" s="5" t="s">
        <v>20</v>
      </c>
      <c r="AU711" s="5" t="s">
        <v>2565</v>
      </c>
      <c r="AV711" s="5" t="s">
        <v>4993</v>
      </c>
      <c r="AW711" s="5" t="s">
        <v>2519</v>
      </c>
      <c r="AX711" s="5" t="s">
        <v>1648</v>
      </c>
      <c r="AY711" s="5"/>
      <c r="AZ711" s="5"/>
      <c r="BA711" s="5"/>
      <c r="BB711" s="5" t="s">
        <v>2000</v>
      </c>
      <c r="BC711" s="138"/>
    </row>
    <row r="712" spans="1:55" ht="15" customHeight="1" x14ac:dyDescent="0.3">
      <c r="A712" s="22">
        <v>315625</v>
      </c>
      <c r="B712" s="5" t="s">
        <v>59</v>
      </c>
      <c r="C712" s="5" t="s">
        <v>236</v>
      </c>
      <c r="D712" s="5" t="s">
        <v>123</v>
      </c>
      <c r="E712" s="5" t="s">
        <v>124</v>
      </c>
      <c r="F712" s="5" t="s">
        <v>48</v>
      </c>
      <c r="G712" s="5" t="s">
        <v>246</v>
      </c>
      <c r="H712" s="5" t="s">
        <v>1940</v>
      </c>
      <c r="I712" s="120">
        <v>3672259</v>
      </c>
      <c r="J712" s="5" t="s">
        <v>5076</v>
      </c>
      <c r="K712" s="5">
        <v>300</v>
      </c>
      <c r="L712" s="5">
        <v>10000</v>
      </c>
      <c r="M712" s="5" t="s">
        <v>5077</v>
      </c>
      <c r="N712" s="10" t="s">
        <v>123</v>
      </c>
      <c r="O712" s="5" t="s">
        <v>5070</v>
      </c>
      <c r="P712" s="10">
        <v>45678</v>
      </c>
      <c r="Q712" s="10" t="s">
        <v>2502</v>
      </c>
      <c r="R712" s="10"/>
      <c r="S712" s="10"/>
      <c r="T712" s="11"/>
      <c r="U712" s="12"/>
      <c r="V712" s="5" t="s">
        <v>5078</v>
      </c>
      <c r="W712" s="5"/>
      <c r="X712" s="10">
        <v>45673</v>
      </c>
      <c r="Y712" s="5">
        <f t="shared" si="40"/>
        <v>6</v>
      </c>
      <c r="Z712" s="10">
        <v>45692</v>
      </c>
      <c r="AA712" s="5">
        <f t="shared" si="48"/>
        <v>20</v>
      </c>
      <c r="AB712" s="5" t="s">
        <v>5079</v>
      </c>
      <c r="AC712" s="13">
        <v>5932.64</v>
      </c>
      <c r="AD712" s="10">
        <v>45723</v>
      </c>
      <c r="AE712" s="12">
        <f t="shared" si="43"/>
        <v>32</v>
      </c>
      <c r="AF712" s="12"/>
      <c r="AG712" s="14">
        <v>4500552957</v>
      </c>
      <c r="AH712" s="17" t="s">
        <v>833</v>
      </c>
      <c r="AI712" s="10">
        <v>45772</v>
      </c>
      <c r="AJ712" s="10">
        <v>45769</v>
      </c>
      <c r="AK712" s="10" t="str">
        <f t="shared" si="46"/>
        <v>EN TIEMPO</v>
      </c>
      <c r="AL712" s="15">
        <f t="shared" si="47"/>
        <v>47</v>
      </c>
      <c r="AM712" s="5" t="s">
        <v>5080</v>
      </c>
      <c r="AN712" s="5" t="s">
        <v>5081</v>
      </c>
      <c r="AO712" s="5" t="s">
        <v>5082</v>
      </c>
      <c r="AP712" s="10">
        <v>45772</v>
      </c>
      <c r="AQ712" s="5">
        <f t="shared" ca="1" si="50"/>
        <v>97</v>
      </c>
      <c r="AR712" s="23" t="s">
        <v>143</v>
      </c>
      <c r="AS712" s="23">
        <f t="shared" ca="1" si="51"/>
        <v>373</v>
      </c>
      <c r="AT712" s="5" t="s">
        <v>20</v>
      </c>
      <c r="AU712" s="5" t="s">
        <v>5062</v>
      </c>
      <c r="AV712" s="5" t="s">
        <v>3212</v>
      </c>
      <c r="AW712" s="5" t="s">
        <v>2519</v>
      </c>
      <c r="AX712" s="5" t="s">
        <v>1648</v>
      </c>
      <c r="AY712" s="5"/>
      <c r="AZ712" s="5"/>
      <c r="BA712" s="5"/>
      <c r="BB712" s="5" t="s">
        <v>5083</v>
      </c>
      <c r="BC712" s="138"/>
    </row>
    <row r="713" spans="1:55" ht="15" customHeight="1" x14ac:dyDescent="0.3">
      <c r="A713" s="137">
        <v>315725</v>
      </c>
      <c r="B713" s="5" t="s">
        <v>59</v>
      </c>
      <c r="C713" s="5" t="s">
        <v>8</v>
      </c>
      <c r="D713" s="5" t="s">
        <v>123</v>
      </c>
      <c r="E713" s="5" t="s">
        <v>124</v>
      </c>
      <c r="F713" s="5" t="s">
        <v>40</v>
      </c>
      <c r="G713" s="5" t="s">
        <v>246</v>
      </c>
      <c r="H713" s="5" t="s">
        <v>5084</v>
      </c>
      <c r="I713" s="120">
        <v>2898620</v>
      </c>
      <c r="J713" s="5" t="s">
        <v>5085</v>
      </c>
      <c r="K713" s="5">
        <v>2646</v>
      </c>
      <c r="L713" s="5">
        <v>30000</v>
      </c>
      <c r="M713" s="5" t="s">
        <v>5086</v>
      </c>
      <c r="N713" s="10" t="s">
        <v>123</v>
      </c>
      <c r="O713" s="5" t="s">
        <v>5070</v>
      </c>
      <c r="P713" s="10">
        <v>45688</v>
      </c>
      <c r="Q713" s="10" t="s">
        <v>1944</v>
      </c>
      <c r="R713" s="10"/>
      <c r="S713" s="10"/>
      <c r="T713" s="11"/>
      <c r="U713" s="12"/>
      <c r="V713" s="5" t="s">
        <v>5087</v>
      </c>
      <c r="W713" s="5"/>
      <c r="X713" s="10">
        <v>45673</v>
      </c>
      <c r="Y713" s="5">
        <f t="shared" si="40"/>
        <v>16</v>
      </c>
      <c r="Z713" s="10">
        <v>45695</v>
      </c>
      <c r="AA713" s="5">
        <f t="shared" si="48"/>
        <v>23</v>
      </c>
      <c r="AB713" s="5" t="s">
        <v>5088</v>
      </c>
      <c r="AC713" s="50">
        <v>35145.339999999997</v>
      </c>
      <c r="AD713" s="10">
        <v>45723</v>
      </c>
      <c r="AE713" s="12">
        <f t="shared" si="43"/>
        <v>29</v>
      </c>
      <c r="AF713" s="12"/>
      <c r="AG713" s="14">
        <v>4500552630</v>
      </c>
      <c r="AH713" s="17" t="s">
        <v>833</v>
      </c>
      <c r="AI713" s="10">
        <v>45772</v>
      </c>
      <c r="AJ713" s="10">
        <v>45771</v>
      </c>
      <c r="AK713" s="10" t="str">
        <f t="shared" si="46"/>
        <v>EN TIEMPO</v>
      </c>
      <c r="AL713" s="15">
        <f t="shared" si="47"/>
        <v>49</v>
      </c>
      <c r="AM713" s="5" t="s">
        <v>5089</v>
      </c>
      <c r="AN713" s="5" t="s">
        <v>5090</v>
      </c>
      <c r="AO713" s="5" t="s">
        <v>5091</v>
      </c>
      <c r="AP713" s="10">
        <v>45772</v>
      </c>
      <c r="AQ713" s="5">
        <f t="shared" ca="1" si="50"/>
        <v>99</v>
      </c>
      <c r="AR713" s="23" t="s">
        <v>143</v>
      </c>
      <c r="AS713" s="23">
        <f t="shared" ca="1" si="51"/>
        <v>373</v>
      </c>
      <c r="AT713" s="5" t="s">
        <v>20</v>
      </c>
      <c r="AU713" s="5" t="s">
        <v>4962</v>
      </c>
      <c r="AV713" s="5" t="s">
        <v>2391</v>
      </c>
      <c r="AW713" s="5" t="s">
        <v>2519</v>
      </c>
      <c r="AX713" s="5" t="s">
        <v>1648</v>
      </c>
      <c r="AY713" s="5"/>
      <c r="AZ713" s="5"/>
      <c r="BA713" s="5"/>
      <c r="BB713" s="5" t="s">
        <v>3838</v>
      </c>
      <c r="BC713" s="138" t="s">
        <v>4791</v>
      </c>
    </row>
    <row r="714" spans="1:55" ht="15" customHeight="1" x14ac:dyDescent="0.3">
      <c r="A714" s="137">
        <v>315825</v>
      </c>
      <c r="B714" s="5" t="s">
        <v>59</v>
      </c>
      <c r="C714" s="5" t="s">
        <v>273</v>
      </c>
      <c r="D714" s="5" t="s">
        <v>123</v>
      </c>
      <c r="E714" s="5" t="s">
        <v>189</v>
      </c>
      <c r="F714" s="5" t="s">
        <v>1</v>
      </c>
      <c r="G714" s="5" t="s">
        <v>246</v>
      </c>
      <c r="H714" s="5" t="s">
        <v>1185</v>
      </c>
      <c r="I714" s="120" t="s">
        <v>294</v>
      </c>
      <c r="J714" s="5" t="s">
        <v>5092</v>
      </c>
      <c r="K714" s="5">
        <v>32653</v>
      </c>
      <c r="L714" s="5">
        <v>30000</v>
      </c>
      <c r="M714" s="5" t="s">
        <v>5093</v>
      </c>
      <c r="N714" s="10" t="s">
        <v>127</v>
      </c>
      <c r="O714" s="5" t="s">
        <v>5094</v>
      </c>
      <c r="P714" s="10">
        <v>45691</v>
      </c>
      <c r="Q714" s="10" t="s">
        <v>1944</v>
      </c>
      <c r="R714" s="10"/>
      <c r="S714" s="10"/>
      <c r="T714" s="11"/>
      <c r="U714" s="12"/>
      <c r="V714" s="5" t="s">
        <v>5095</v>
      </c>
      <c r="W714" s="5"/>
      <c r="X714" s="10">
        <v>45677</v>
      </c>
      <c r="Y714" s="5">
        <f t="shared" si="40"/>
        <v>15</v>
      </c>
      <c r="Z714" s="10">
        <v>45700</v>
      </c>
      <c r="AA714" s="5">
        <f t="shared" si="48"/>
        <v>24</v>
      </c>
      <c r="AB714" s="5" t="s">
        <v>5096</v>
      </c>
      <c r="AC714" s="50">
        <v>13874.19</v>
      </c>
      <c r="AD714" s="10">
        <v>45708</v>
      </c>
      <c r="AE714" s="12">
        <f t="shared" si="43"/>
        <v>9</v>
      </c>
      <c r="AF714" s="12"/>
      <c r="AG714" s="14">
        <v>4500554522</v>
      </c>
      <c r="AH714" s="17" t="s">
        <v>833</v>
      </c>
      <c r="AI714" s="10">
        <v>45772</v>
      </c>
      <c r="AJ714" s="10">
        <v>45771</v>
      </c>
      <c r="AK714" s="10" t="str">
        <f t="shared" si="46"/>
        <v>EN TIEMPO</v>
      </c>
      <c r="AL714" s="15">
        <f t="shared" si="47"/>
        <v>64</v>
      </c>
      <c r="AM714" s="5" t="s">
        <v>5097</v>
      </c>
      <c r="AN714" s="5" t="s">
        <v>5098</v>
      </c>
      <c r="AO714" s="5" t="s">
        <v>5099</v>
      </c>
      <c r="AP714" s="10">
        <v>45772</v>
      </c>
      <c r="AQ714" s="5">
        <f t="shared" ca="1" si="50"/>
        <v>95</v>
      </c>
      <c r="AR714" s="42" t="s">
        <v>143</v>
      </c>
      <c r="AS714" s="42">
        <f t="shared" ca="1" si="51"/>
        <v>369</v>
      </c>
      <c r="AT714" s="5" t="s">
        <v>19</v>
      </c>
      <c r="AU714" s="5" t="s">
        <v>1769</v>
      </c>
      <c r="AV714" s="5" t="s">
        <v>1859</v>
      </c>
      <c r="AW714" s="5" t="s">
        <v>1648</v>
      </c>
      <c r="AX714" s="5" t="s">
        <v>1648</v>
      </c>
      <c r="AY714" s="5" t="s">
        <v>1860</v>
      </c>
      <c r="AZ714" s="5" t="s">
        <v>1860</v>
      </c>
      <c r="BA714" s="5"/>
      <c r="BB714" s="5" t="s">
        <v>2000</v>
      </c>
      <c r="BC714" s="138" t="s">
        <v>4791</v>
      </c>
    </row>
    <row r="715" spans="1:55" ht="15.75" customHeight="1" x14ac:dyDescent="0.3">
      <c r="A715" s="22">
        <v>315925</v>
      </c>
      <c r="B715" s="5" t="s">
        <v>59</v>
      </c>
      <c r="C715" s="5" t="s">
        <v>273</v>
      </c>
      <c r="D715" s="5" t="s">
        <v>127</v>
      </c>
      <c r="E715" s="5" t="s">
        <v>189</v>
      </c>
      <c r="F715" s="5" t="s">
        <v>693</v>
      </c>
      <c r="G715" s="5" t="s">
        <v>246</v>
      </c>
      <c r="H715" s="5" t="s">
        <v>5100</v>
      </c>
      <c r="I715" s="120" t="s">
        <v>5101</v>
      </c>
      <c r="J715" s="5" t="s">
        <v>5102</v>
      </c>
      <c r="K715" s="5">
        <v>37599</v>
      </c>
      <c r="L715" s="5">
        <v>30000</v>
      </c>
      <c r="M715" s="5" t="s">
        <v>5103</v>
      </c>
      <c r="N715" s="10" t="s">
        <v>127</v>
      </c>
      <c r="O715" s="5" t="s">
        <v>5094</v>
      </c>
      <c r="P715" s="10">
        <v>45693</v>
      </c>
      <c r="Q715" s="10" t="s">
        <v>1944</v>
      </c>
      <c r="R715" s="10"/>
      <c r="S715" s="10"/>
      <c r="T715" s="11"/>
      <c r="U715" s="12"/>
      <c r="V715" s="5" t="s">
        <v>5104</v>
      </c>
      <c r="W715" s="5"/>
      <c r="X715" s="10">
        <v>45677</v>
      </c>
      <c r="Y715" s="5">
        <f t="shared" si="40"/>
        <v>17</v>
      </c>
      <c r="Z715" s="10">
        <v>45700</v>
      </c>
      <c r="AA715" s="5">
        <f t="shared" si="48"/>
        <v>24</v>
      </c>
      <c r="AB715" s="5" t="s">
        <v>5105</v>
      </c>
      <c r="AC715" s="50">
        <v>14027.82</v>
      </c>
      <c r="AD715" s="10">
        <v>45708</v>
      </c>
      <c r="AE715" s="12">
        <f t="shared" si="43"/>
        <v>9</v>
      </c>
      <c r="AF715" s="12"/>
      <c r="AG715" s="14">
        <v>4500555824</v>
      </c>
      <c r="AH715" s="17" t="s">
        <v>833</v>
      </c>
      <c r="AI715" s="10">
        <v>45772</v>
      </c>
      <c r="AJ715" s="10">
        <v>45776</v>
      </c>
      <c r="AK715" s="10" t="str">
        <f t="shared" si="46"/>
        <v>DEMORA</v>
      </c>
      <c r="AL715" s="15">
        <f t="shared" si="47"/>
        <v>69</v>
      </c>
      <c r="AM715" s="5" t="s">
        <v>5106</v>
      </c>
      <c r="AN715" s="5" t="s">
        <v>5107</v>
      </c>
      <c r="AO715" s="5" t="s">
        <v>5108</v>
      </c>
      <c r="AP715" s="10">
        <v>45777</v>
      </c>
      <c r="AQ715" s="5">
        <f t="shared" ca="1" si="50"/>
        <v>100</v>
      </c>
      <c r="AR715" s="23" t="s">
        <v>143</v>
      </c>
      <c r="AS715" s="23">
        <f t="shared" ca="1" si="51"/>
        <v>369</v>
      </c>
      <c r="AT715" s="5" t="s">
        <v>19</v>
      </c>
      <c r="AU715" s="5" t="s">
        <v>1769</v>
      </c>
      <c r="AV715" s="5" t="s">
        <v>1859</v>
      </c>
      <c r="AW715" s="5" t="s">
        <v>1648</v>
      </c>
      <c r="AX715" s="5" t="s">
        <v>1648</v>
      </c>
      <c r="AY715" s="5" t="s">
        <v>1860</v>
      </c>
      <c r="AZ715" s="5" t="s">
        <v>1860</v>
      </c>
      <c r="BA715" s="5"/>
      <c r="BB715" s="5" t="s">
        <v>3838</v>
      </c>
      <c r="BC715" s="138" t="s">
        <v>4791</v>
      </c>
    </row>
    <row r="716" spans="1:55" ht="15" customHeight="1" x14ac:dyDescent="0.3">
      <c r="A716" s="137">
        <v>316025</v>
      </c>
      <c r="B716" s="5" t="s">
        <v>59</v>
      </c>
      <c r="C716" s="5" t="s">
        <v>6</v>
      </c>
      <c r="D716" s="5" t="s">
        <v>123</v>
      </c>
      <c r="E716" s="5" t="s">
        <v>124</v>
      </c>
      <c r="F716" s="5" t="s">
        <v>40</v>
      </c>
      <c r="G716" s="5" t="s">
        <v>210</v>
      </c>
      <c r="H716" s="5" t="s">
        <v>3165</v>
      </c>
      <c r="I716" s="120">
        <v>2885537</v>
      </c>
      <c r="J716" s="5" t="s">
        <v>5109</v>
      </c>
      <c r="K716" s="5">
        <v>13448</v>
      </c>
      <c r="L716" s="5">
        <v>18000</v>
      </c>
      <c r="M716" s="5" t="s">
        <v>5110</v>
      </c>
      <c r="N716" s="10" t="s">
        <v>127</v>
      </c>
      <c r="O716" s="5" t="s">
        <v>5094</v>
      </c>
      <c r="P716" s="10">
        <v>45692</v>
      </c>
      <c r="Q716" s="10" t="s">
        <v>2502</v>
      </c>
      <c r="R716" s="10"/>
      <c r="S716" s="10"/>
      <c r="T716" s="11"/>
      <c r="U716" s="12"/>
      <c r="V716" s="5" t="s">
        <v>5111</v>
      </c>
      <c r="W716" s="5"/>
      <c r="X716" s="10">
        <v>45677</v>
      </c>
      <c r="Y716" s="5">
        <f t="shared" si="40"/>
        <v>16</v>
      </c>
      <c r="Z716" s="10">
        <v>45700</v>
      </c>
      <c r="AA716" s="5">
        <f t="shared" si="48"/>
        <v>24</v>
      </c>
      <c r="AB716" s="5" t="s">
        <v>5112</v>
      </c>
      <c r="AC716" s="13">
        <v>12079.25</v>
      </c>
      <c r="AD716" s="10">
        <v>45708</v>
      </c>
      <c r="AE716" s="12">
        <f t="shared" si="43"/>
        <v>9</v>
      </c>
      <c r="AF716" s="12"/>
      <c r="AG716" s="14">
        <v>4500555745</v>
      </c>
      <c r="AH716" s="17" t="s">
        <v>833</v>
      </c>
      <c r="AI716" s="10">
        <v>45744</v>
      </c>
      <c r="AJ716" s="10">
        <v>45743</v>
      </c>
      <c r="AK716" s="10" t="str">
        <f t="shared" si="46"/>
        <v>EN TIEMPO</v>
      </c>
      <c r="AL716" s="15">
        <f t="shared" si="47"/>
        <v>36</v>
      </c>
      <c r="AM716" s="5" t="s">
        <v>5113</v>
      </c>
      <c r="AN716" s="5" t="s">
        <v>5114</v>
      </c>
      <c r="AO716" s="5" t="s">
        <v>5115</v>
      </c>
      <c r="AP716" s="10">
        <v>45744</v>
      </c>
      <c r="AQ716" s="5">
        <f t="shared" ca="1" si="50"/>
        <v>67</v>
      </c>
      <c r="AR716" s="42" t="s">
        <v>143</v>
      </c>
      <c r="AS716" s="42">
        <f t="shared" ca="1" si="51"/>
        <v>369</v>
      </c>
      <c r="AT716" s="5" t="s">
        <v>20</v>
      </c>
      <c r="AU716" s="5" t="s">
        <v>4962</v>
      </c>
      <c r="AV716" s="5" t="s">
        <v>2391</v>
      </c>
      <c r="AW716" s="5" t="s">
        <v>2519</v>
      </c>
      <c r="AX716" s="5" t="s">
        <v>1648</v>
      </c>
      <c r="AY716" s="5"/>
      <c r="AZ716" s="5"/>
      <c r="BA716" s="5"/>
      <c r="BB716" s="5" t="s">
        <v>2000</v>
      </c>
      <c r="BC716" s="138"/>
    </row>
    <row r="717" spans="1:55" ht="15.75" customHeight="1" x14ac:dyDescent="0.3">
      <c r="A717" s="51">
        <v>316125</v>
      </c>
      <c r="B717" s="23" t="s">
        <v>59</v>
      </c>
      <c r="C717" s="23" t="s">
        <v>8</v>
      </c>
      <c r="D717" s="23" t="s">
        <v>123</v>
      </c>
      <c r="E717" s="23" t="s">
        <v>124</v>
      </c>
      <c r="F717" s="23" t="s">
        <v>40</v>
      </c>
      <c r="G717" s="23" t="s">
        <v>210</v>
      </c>
      <c r="H717" s="23" t="s">
        <v>5084</v>
      </c>
      <c r="I717" s="120">
        <v>2898619</v>
      </c>
      <c r="J717" s="23" t="s">
        <v>5116</v>
      </c>
      <c r="K717" s="23">
        <v>45464</v>
      </c>
      <c r="L717" s="23">
        <v>30000</v>
      </c>
      <c r="M717" s="23" t="s">
        <v>5117</v>
      </c>
      <c r="N717" s="10" t="s">
        <v>127</v>
      </c>
      <c r="O717" s="5" t="s">
        <v>5094</v>
      </c>
      <c r="P717" s="10">
        <v>45692</v>
      </c>
      <c r="Q717" s="10" t="s">
        <v>2502</v>
      </c>
      <c r="R717" s="10"/>
      <c r="S717" s="10"/>
      <c r="T717" s="11"/>
      <c r="U717" s="12"/>
      <c r="V717" s="5" t="s">
        <v>5118</v>
      </c>
      <c r="W717" s="5"/>
      <c r="X717" s="10">
        <v>45677</v>
      </c>
      <c r="Y717" s="5">
        <f t="shared" si="40"/>
        <v>16</v>
      </c>
      <c r="Z717" s="10">
        <v>45702</v>
      </c>
      <c r="AA717" s="5">
        <f t="shared" si="48"/>
        <v>26</v>
      </c>
      <c r="AB717" s="5" t="s">
        <v>5119</v>
      </c>
      <c r="AC717" s="54">
        <v>17645.34</v>
      </c>
      <c r="AD717" s="55">
        <v>45708</v>
      </c>
      <c r="AE717" s="56">
        <f t="shared" si="43"/>
        <v>7</v>
      </c>
      <c r="AF717" s="56"/>
      <c r="AG717" s="14">
        <v>4500555729</v>
      </c>
      <c r="AH717" s="17" t="s">
        <v>833</v>
      </c>
      <c r="AI717" s="10">
        <v>45737</v>
      </c>
      <c r="AJ717" s="121">
        <v>45741</v>
      </c>
      <c r="AK717" s="10" t="str">
        <f t="shared" si="46"/>
        <v>DEMORA</v>
      </c>
      <c r="AL717" s="15">
        <f t="shared" si="47"/>
        <v>34</v>
      </c>
      <c r="AM717" s="5" t="s">
        <v>5120</v>
      </c>
      <c r="AN717" s="5" t="s">
        <v>5121</v>
      </c>
      <c r="AO717" s="5" t="s">
        <v>5122</v>
      </c>
      <c r="AP717" s="10">
        <v>45742</v>
      </c>
      <c r="AQ717" s="17">
        <f t="shared" ca="1" si="50"/>
        <v>65</v>
      </c>
      <c r="AR717" s="23" t="s">
        <v>143</v>
      </c>
      <c r="AS717" s="23">
        <f t="shared" ca="1" si="51"/>
        <v>369</v>
      </c>
      <c r="AT717" s="17" t="s">
        <v>19</v>
      </c>
      <c r="AU717" s="5" t="s">
        <v>1769</v>
      </c>
      <c r="AV717" s="5" t="s">
        <v>1859</v>
      </c>
      <c r="AW717" s="5" t="s">
        <v>1648</v>
      </c>
      <c r="AX717" s="5" t="s">
        <v>1648</v>
      </c>
      <c r="AY717" s="23"/>
      <c r="AZ717" s="23"/>
      <c r="BA717" s="23"/>
      <c r="BB717" s="5" t="s">
        <v>2000</v>
      </c>
      <c r="BC717" s="57"/>
    </row>
    <row r="718" spans="1:55" ht="15.75" customHeight="1" x14ac:dyDescent="0.3">
      <c r="A718" s="137">
        <v>316225</v>
      </c>
      <c r="B718" s="5" t="s">
        <v>59</v>
      </c>
      <c r="C718" s="5" t="s">
        <v>144</v>
      </c>
      <c r="D718" s="5" t="s">
        <v>127</v>
      </c>
      <c r="E718" s="5" t="s">
        <v>189</v>
      </c>
      <c r="F718" s="5" t="s">
        <v>693</v>
      </c>
      <c r="G718" s="5" t="s">
        <v>581</v>
      </c>
      <c r="H718" s="5" t="s">
        <v>5123</v>
      </c>
      <c r="I718" s="120" t="s">
        <v>703</v>
      </c>
      <c r="J718" s="5" t="s">
        <v>5124</v>
      </c>
      <c r="K718" s="5">
        <v>0</v>
      </c>
      <c r="L718" s="5">
        <v>16000</v>
      </c>
      <c r="M718" s="5" t="s">
        <v>5125</v>
      </c>
      <c r="N718" s="10" t="s">
        <v>123</v>
      </c>
      <c r="O718" s="5" t="s">
        <v>5094</v>
      </c>
      <c r="P718" s="10">
        <v>45692</v>
      </c>
      <c r="Q718" s="10" t="s">
        <v>2502</v>
      </c>
      <c r="R718" s="10"/>
      <c r="S718" s="10"/>
      <c r="T718" s="11"/>
      <c r="U718" s="12"/>
      <c r="V718" s="5" t="s">
        <v>5126</v>
      </c>
      <c r="W718" s="5"/>
      <c r="X718" s="10">
        <v>45677</v>
      </c>
      <c r="Y718" s="5">
        <f t="shared" si="40"/>
        <v>16</v>
      </c>
      <c r="Z718" s="10">
        <v>45700</v>
      </c>
      <c r="AA718" s="5">
        <f t="shared" si="48"/>
        <v>24</v>
      </c>
      <c r="AB718" s="5" t="s">
        <v>5127</v>
      </c>
      <c r="AC718" s="13">
        <v>2800</v>
      </c>
      <c r="AD718" s="10">
        <v>45724</v>
      </c>
      <c r="AE718" s="12">
        <f t="shared" si="43"/>
        <v>25</v>
      </c>
      <c r="AF718" s="12"/>
      <c r="AG718" s="14">
        <v>4500555128</v>
      </c>
      <c r="AH718" s="17" t="s">
        <v>833</v>
      </c>
      <c r="AI718" s="10">
        <v>45765</v>
      </c>
      <c r="AJ718" s="10">
        <v>45763</v>
      </c>
      <c r="AK718" s="10" t="str">
        <f t="shared" si="46"/>
        <v>EN TIEMPO</v>
      </c>
      <c r="AL718" s="15">
        <f t="shared" si="47"/>
        <v>40</v>
      </c>
      <c r="AM718" s="5" t="s">
        <v>5128</v>
      </c>
      <c r="AN718" s="5" t="s">
        <v>5129</v>
      </c>
      <c r="AO718" s="5" t="s">
        <v>5130</v>
      </c>
      <c r="AP718" s="10">
        <v>45772</v>
      </c>
      <c r="AQ718" s="5">
        <f t="shared" ca="1" si="50"/>
        <v>87</v>
      </c>
      <c r="AR718" s="17" t="s">
        <v>143</v>
      </c>
      <c r="AS718" s="17">
        <f t="shared" ca="1" si="51"/>
        <v>369</v>
      </c>
      <c r="AT718" s="5" t="s">
        <v>19</v>
      </c>
      <c r="AU718" s="5" t="s">
        <v>67</v>
      </c>
      <c r="AV718" s="5" t="s">
        <v>2466</v>
      </c>
      <c r="AW718" s="5" t="s">
        <v>1648</v>
      </c>
      <c r="AX718" s="5" t="s">
        <v>1648</v>
      </c>
      <c r="AY718" s="5"/>
      <c r="AZ718" s="5"/>
      <c r="BA718" s="5"/>
      <c r="BB718" s="5" t="s">
        <v>5131</v>
      </c>
      <c r="BC718" s="138"/>
    </row>
    <row r="719" spans="1:55" ht="15.75" customHeight="1" x14ac:dyDescent="0.3">
      <c r="A719" s="137">
        <v>316325</v>
      </c>
      <c r="B719" s="5" t="s">
        <v>59</v>
      </c>
      <c r="C719" s="5" t="s">
        <v>5132</v>
      </c>
      <c r="D719" s="5" t="s">
        <v>127</v>
      </c>
      <c r="E719" s="5" t="s">
        <v>124</v>
      </c>
      <c r="F719" s="5" t="s">
        <v>481</v>
      </c>
      <c r="G719" s="5" t="s">
        <v>246</v>
      </c>
      <c r="H719" s="5" t="s">
        <v>482</v>
      </c>
      <c r="I719" s="120">
        <v>4251554</v>
      </c>
      <c r="J719" s="5" t="s">
        <v>5133</v>
      </c>
      <c r="K719" s="5">
        <v>15867</v>
      </c>
      <c r="L719" s="5">
        <v>20000</v>
      </c>
      <c r="M719" s="5" t="s">
        <v>5134</v>
      </c>
      <c r="N719" s="10" t="s">
        <v>127</v>
      </c>
      <c r="O719" s="5" t="s">
        <v>5094</v>
      </c>
      <c r="P719" s="10">
        <v>45691</v>
      </c>
      <c r="Q719" s="10" t="s">
        <v>2502</v>
      </c>
      <c r="R719" s="10"/>
      <c r="S719" s="10"/>
      <c r="T719" s="11"/>
      <c r="U719" s="12"/>
      <c r="V719" s="5" t="s">
        <v>5135</v>
      </c>
      <c r="W719" s="5"/>
      <c r="X719" s="10">
        <v>45677</v>
      </c>
      <c r="Y719" s="5">
        <f t="shared" si="40"/>
        <v>15</v>
      </c>
      <c r="Z719" s="10">
        <v>45700</v>
      </c>
      <c r="AA719" s="5">
        <f t="shared" si="48"/>
        <v>24</v>
      </c>
      <c r="AB719" s="5" t="s">
        <v>5136</v>
      </c>
      <c r="AC719" s="13">
        <v>3065.08</v>
      </c>
      <c r="AD719" s="10">
        <v>45708</v>
      </c>
      <c r="AE719" s="12">
        <f t="shared" si="43"/>
        <v>9</v>
      </c>
      <c r="AF719" s="12"/>
      <c r="AG719" s="14">
        <v>4500555811</v>
      </c>
      <c r="AH719" s="17" t="s">
        <v>833</v>
      </c>
      <c r="AI719" s="10">
        <v>45744</v>
      </c>
      <c r="AJ719" s="10">
        <v>45744</v>
      </c>
      <c r="AK719" s="10" t="str">
        <f t="shared" si="46"/>
        <v>EN TIEMPO</v>
      </c>
      <c r="AL719" s="15">
        <f t="shared" si="47"/>
        <v>37</v>
      </c>
      <c r="AM719" s="5"/>
      <c r="AN719" s="5" t="s">
        <v>5137</v>
      </c>
      <c r="AO719" s="5" t="s">
        <v>5138</v>
      </c>
      <c r="AP719" s="10">
        <v>45742</v>
      </c>
      <c r="AQ719" s="5">
        <f t="shared" ca="1" si="50"/>
        <v>68</v>
      </c>
      <c r="AR719" s="42" t="s">
        <v>143</v>
      </c>
      <c r="AS719" s="42">
        <f t="shared" ca="1" si="51"/>
        <v>369</v>
      </c>
      <c r="AT719" s="5" t="s">
        <v>19</v>
      </c>
      <c r="AU719" s="5" t="s">
        <v>67</v>
      </c>
      <c r="AV719" s="5" t="s">
        <v>2153</v>
      </c>
      <c r="AW719" s="5" t="s">
        <v>1648</v>
      </c>
      <c r="AX719" s="5" t="s">
        <v>1648</v>
      </c>
      <c r="AY719" s="5"/>
      <c r="AZ719" s="5"/>
      <c r="BA719" s="5"/>
      <c r="BB719" s="5" t="s">
        <v>2000</v>
      </c>
      <c r="BC719" s="138"/>
    </row>
    <row r="720" spans="1:55" ht="15" customHeight="1" x14ac:dyDescent="0.3">
      <c r="A720" s="137">
        <v>316425</v>
      </c>
      <c r="B720" s="5" t="s">
        <v>59</v>
      </c>
      <c r="C720" s="5" t="s">
        <v>5132</v>
      </c>
      <c r="D720" s="5" t="s">
        <v>127</v>
      </c>
      <c r="E720" s="5" t="s">
        <v>124</v>
      </c>
      <c r="F720" s="5" t="s">
        <v>481</v>
      </c>
      <c r="G720" s="5" t="s">
        <v>210</v>
      </c>
      <c r="H720" s="5" t="s">
        <v>482</v>
      </c>
      <c r="I720" s="120">
        <v>4251554</v>
      </c>
      <c r="J720" s="5" t="s">
        <v>5139</v>
      </c>
      <c r="K720" s="5">
        <v>15867</v>
      </c>
      <c r="L720" s="5">
        <v>20000</v>
      </c>
      <c r="M720" s="5" t="s">
        <v>5140</v>
      </c>
      <c r="N720" s="10" t="s">
        <v>127</v>
      </c>
      <c r="O720" s="5" t="s">
        <v>5094</v>
      </c>
      <c r="P720" s="10">
        <v>45691</v>
      </c>
      <c r="Q720" s="10" t="s">
        <v>2502</v>
      </c>
      <c r="R720" s="10"/>
      <c r="S720" s="10"/>
      <c r="T720" s="11"/>
      <c r="U720" s="12"/>
      <c r="V720" s="5" t="s">
        <v>5141</v>
      </c>
      <c r="W720" s="5"/>
      <c r="X720" s="10">
        <v>45677</v>
      </c>
      <c r="Y720" s="5">
        <f t="shared" si="40"/>
        <v>15</v>
      </c>
      <c r="Z720" s="10">
        <v>45700</v>
      </c>
      <c r="AA720" s="5">
        <f t="shared" si="48"/>
        <v>24</v>
      </c>
      <c r="AB720" s="5" t="s">
        <v>5142</v>
      </c>
      <c r="AC720" s="13">
        <v>3065.08</v>
      </c>
      <c r="AD720" s="10">
        <v>45708</v>
      </c>
      <c r="AE720" s="12">
        <f t="shared" si="43"/>
        <v>9</v>
      </c>
      <c r="AF720" s="12"/>
      <c r="AG720" s="14">
        <v>4500555813</v>
      </c>
      <c r="AH720" s="17" t="s">
        <v>833</v>
      </c>
      <c r="AI720" s="10">
        <v>45744</v>
      </c>
      <c r="AJ720" s="10">
        <v>45744</v>
      </c>
      <c r="AK720" s="10" t="str">
        <f t="shared" si="46"/>
        <v>EN TIEMPO</v>
      </c>
      <c r="AL720" s="15">
        <f t="shared" si="47"/>
        <v>37</v>
      </c>
      <c r="AM720" s="5"/>
      <c r="AN720" s="5" t="s">
        <v>5143</v>
      </c>
      <c r="AO720" s="5" t="s">
        <v>5144</v>
      </c>
      <c r="AP720" s="10">
        <v>45742</v>
      </c>
      <c r="AQ720" s="5">
        <f t="shared" ca="1" si="50"/>
        <v>68</v>
      </c>
      <c r="AR720" s="42" t="s">
        <v>143</v>
      </c>
      <c r="AS720" s="42">
        <f t="shared" ca="1" si="51"/>
        <v>369</v>
      </c>
      <c r="AT720" s="5" t="s">
        <v>19</v>
      </c>
      <c r="AU720" s="5" t="s">
        <v>67</v>
      </c>
      <c r="AV720" s="5" t="s">
        <v>2153</v>
      </c>
      <c r="AW720" s="5" t="s">
        <v>1648</v>
      </c>
      <c r="AX720" s="5" t="s">
        <v>1648</v>
      </c>
      <c r="AY720" s="5"/>
      <c r="AZ720" s="5"/>
      <c r="BA720" s="5"/>
      <c r="BB720" s="5" t="s">
        <v>2000</v>
      </c>
      <c r="BC720" s="138"/>
    </row>
    <row r="721" spans="1:55" ht="15.75" customHeight="1" x14ac:dyDescent="0.3">
      <c r="A721" s="22">
        <v>316525</v>
      </c>
      <c r="B721" s="5" t="s">
        <v>60</v>
      </c>
      <c r="C721" s="5" t="s">
        <v>220</v>
      </c>
      <c r="D721" s="5" t="s">
        <v>127</v>
      </c>
      <c r="E721" s="5" t="s">
        <v>124</v>
      </c>
      <c r="F721" s="5" t="s">
        <v>47</v>
      </c>
      <c r="G721" s="5"/>
      <c r="H721" s="5"/>
      <c r="I721" s="120" t="s">
        <v>284</v>
      </c>
      <c r="J721" s="5" t="s">
        <v>5145</v>
      </c>
      <c r="K721" s="5"/>
      <c r="L721" s="5">
        <v>18000</v>
      </c>
      <c r="M721" s="5">
        <v>101074726</v>
      </c>
      <c r="N721" s="10" t="s">
        <v>127</v>
      </c>
      <c r="O721" s="5" t="s">
        <v>5146</v>
      </c>
      <c r="P721" s="10">
        <v>45693</v>
      </c>
      <c r="Q721" s="10" t="s">
        <v>2502</v>
      </c>
      <c r="R721" s="10"/>
      <c r="S721" s="10"/>
      <c r="T721" s="11"/>
      <c r="U721" s="12"/>
      <c r="V721" s="5" t="s">
        <v>5147</v>
      </c>
      <c r="W721" s="5"/>
      <c r="X721" s="10">
        <v>45674</v>
      </c>
      <c r="Y721" s="5">
        <f t="shared" si="40"/>
        <v>20</v>
      </c>
      <c r="Z721" s="10">
        <v>45700</v>
      </c>
      <c r="AA721" s="5">
        <f t="shared" si="48"/>
        <v>27</v>
      </c>
      <c r="AB721" s="5" t="s">
        <v>5148</v>
      </c>
      <c r="AC721" s="13">
        <v>5814.6</v>
      </c>
      <c r="AD721" s="10">
        <v>45804</v>
      </c>
      <c r="AE721" s="12">
        <f t="shared" si="43"/>
        <v>105</v>
      </c>
      <c r="AF721" s="12"/>
      <c r="AG721" s="14">
        <v>4400607178</v>
      </c>
      <c r="AH721" s="17" t="s">
        <v>833</v>
      </c>
      <c r="AI721" s="10">
        <v>45804</v>
      </c>
      <c r="AJ721" s="10">
        <v>45807</v>
      </c>
      <c r="AK721" s="10" t="str">
        <f t="shared" si="46"/>
        <v>DEMORA</v>
      </c>
      <c r="AL721" s="15">
        <f t="shared" si="47"/>
        <v>4</v>
      </c>
      <c r="AM721" s="5" t="s">
        <v>5149</v>
      </c>
      <c r="AN721" s="5" t="s">
        <v>5150</v>
      </c>
      <c r="AO721" s="5" t="s">
        <v>5151</v>
      </c>
      <c r="AP721" s="10">
        <v>45807</v>
      </c>
      <c r="AQ721" s="5">
        <f t="shared" ca="1" si="50"/>
        <v>134</v>
      </c>
      <c r="AR721" s="23" t="s">
        <v>143</v>
      </c>
      <c r="AS721" s="23">
        <f t="shared" ca="1" si="51"/>
        <v>372</v>
      </c>
      <c r="AT721" s="5" t="s">
        <v>20</v>
      </c>
      <c r="AU721" s="5" t="s">
        <v>4962</v>
      </c>
      <c r="AV721" s="5" t="s">
        <v>2391</v>
      </c>
      <c r="AW721" s="5" t="s">
        <v>5152</v>
      </c>
      <c r="AX721" s="5" t="s">
        <v>1648</v>
      </c>
      <c r="AY721" s="5"/>
      <c r="AZ721" s="5"/>
      <c r="BA721" s="5"/>
      <c r="BB721" s="5" t="s">
        <v>3838</v>
      </c>
      <c r="BC721" s="138"/>
    </row>
    <row r="722" spans="1:55" ht="15.75" customHeight="1" x14ac:dyDescent="0.3">
      <c r="A722" s="137">
        <v>316625</v>
      </c>
      <c r="B722" s="5" t="s">
        <v>60</v>
      </c>
      <c r="C722" s="5" t="s">
        <v>1067</v>
      </c>
      <c r="D722" s="5" t="s">
        <v>123</v>
      </c>
      <c r="E722" s="5" t="s">
        <v>124</v>
      </c>
      <c r="F722" s="5" t="s">
        <v>36</v>
      </c>
      <c r="G722" s="5" t="s">
        <v>246</v>
      </c>
      <c r="H722" s="5" t="s">
        <v>526</v>
      </c>
      <c r="I722" s="120" t="s">
        <v>1068</v>
      </c>
      <c r="J722" s="5" t="s">
        <v>5153</v>
      </c>
      <c r="K722" s="5"/>
      <c r="L722" s="5"/>
      <c r="M722" s="5">
        <v>101140157</v>
      </c>
      <c r="N722" s="10" t="s">
        <v>127</v>
      </c>
      <c r="O722" s="5" t="s">
        <v>5146</v>
      </c>
      <c r="P722" s="10">
        <v>45698</v>
      </c>
      <c r="Q722" s="10" t="s">
        <v>1944</v>
      </c>
      <c r="R722" s="10"/>
      <c r="S722" s="10"/>
      <c r="T722" s="11"/>
      <c r="U722" s="12"/>
      <c r="V722" s="5" t="s">
        <v>5154</v>
      </c>
      <c r="W722" s="5"/>
      <c r="X722" s="10">
        <v>45674</v>
      </c>
      <c r="Y722" s="5">
        <f t="shared" si="40"/>
        <v>25</v>
      </c>
      <c r="Z722" s="10">
        <v>45705</v>
      </c>
      <c r="AA722" s="5">
        <f t="shared" si="48"/>
        <v>32</v>
      </c>
      <c r="AB722" s="5" t="s">
        <v>5155</v>
      </c>
      <c r="AC722" s="13">
        <v>3081.51</v>
      </c>
      <c r="AD722" s="10">
        <v>45709</v>
      </c>
      <c r="AE722" s="12">
        <f t="shared" si="43"/>
        <v>5</v>
      </c>
      <c r="AF722" s="12"/>
      <c r="AG722" s="14">
        <v>4400606981</v>
      </c>
      <c r="AH722" s="17" t="s">
        <v>833</v>
      </c>
      <c r="AI722" s="10">
        <v>45747</v>
      </c>
      <c r="AJ722" s="10">
        <v>45747</v>
      </c>
      <c r="AK722" s="10" t="str">
        <f t="shared" si="46"/>
        <v>EN TIEMPO</v>
      </c>
      <c r="AL722" s="15">
        <f t="shared" si="47"/>
        <v>39</v>
      </c>
      <c r="AM722" s="5" t="s">
        <v>5156</v>
      </c>
      <c r="AN722" s="5" t="s">
        <v>5157</v>
      </c>
      <c r="AO722" s="5" t="s">
        <v>5158</v>
      </c>
      <c r="AP722" s="10">
        <v>45742</v>
      </c>
      <c r="AQ722" s="5">
        <f t="shared" ref="AQ722:AQ785" ca="1" si="52">IF(AJ722="",TODAY()-X722+1,AJ722-X722+1)</f>
        <v>74</v>
      </c>
      <c r="AR722" s="23" t="s">
        <v>143</v>
      </c>
      <c r="AS722" s="23">
        <f t="shared" ca="1" si="51"/>
        <v>372</v>
      </c>
      <c r="AT722" s="5" t="s">
        <v>20</v>
      </c>
      <c r="AU722" s="5" t="s">
        <v>4962</v>
      </c>
      <c r="AV722" s="5" t="s">
        <v>5159</v>
      </c>
      <c r="AW722" s="5" t="s">
        <v>5152</v>
      </c>
      <c r="AX722" s="5" t="s">
        <v>1648</v>
      </c>
      <c r="AY722" s="5"/>
      <c r="AZ722" s="5"/>
      <c r="BA722" s="5"/>
      <c r="BB722" s="45" t="s">
        <v>5160</v>
      </c>
      <c r="BC722" s="138"/>
    </row>
    <row r="723" spans="1:55" ht="15" customHeight="1" x14ac:dyDescent="0.3">
      <c r="A723" s="16">
        <v>316725</v>
      </c>
      <c r="B723" s="17" t="s">
        <v>60</v>
      </c>
      <c r="C723" s="17" t="s">
        <v>8</v>
      </c>
      <c r="D723" s="17" t="s">
        <v>123</v>
      </c>
      <c r="E723" s="17" t="s">
        <v>189</v>
      </c>
      <c r="F723" s="120" t="s">
        <v>44</v>
      </c>
      <c r="G723" s="5"/>
      <c r="H723" s="5" t="s">
        <v>3821</v>
      </c>
      <c r="I723" s="120" t="s">
        <v>5161</v>
      </c>
      <c r="J723" s="5" t="s">
        <v>5162</v>
      </c>
      <c r="K723" s="5" t="s">
        <v>125</v>
      </c>
      <c r="L723" s="5">
        <v>30000</v>
      </c>
      <c r="M723" s="5">
        <v>101184289</v>
      </c>
      <c r="N723" s="10" t="s">
        <v>127</v>
      </c>
      <c r="O723" s="5" t="s">
        <v>5146</v>
      </c>
      <c r="P723" s="10">
        <v>45685</v>
      </c>
      <c r="Q723" s="10" t="s">
        <v>1037</v>
      </c>
      <c r="R723" s="10"/>
      <c r="S723" s="10"/>
      <c r="T723" s="11"/>
      <c r="U723" s="12"/>
      <c r="V723" s="5" t="s">
        <v>5163</v>
      </c>
      <c r="W723" s="5"/>
      <c r="X723" s="10">
        <v>45674</v>
      </c>
      <c r="Y723" s="5">
        <f t="shared" si="40"/>
        <v>12</v>
      </c>
      <c r="Z723" s="10">
        <v>45685</v>
      </c>
      <c r="AA723" s="5">
        <f t="shared" si="48"/>
        <v>12</v>
      </c>
      <c r="AB723" s="5" t="s">
        <v>5164</v>
      </c>
      <c r="AC723" s="13">
        <v>26772.52</v>
      </c>
      <c r="AD723" s="10">
        <v>45692</v>
      </c>
      <c r="AE723" s="12">
        <f t="shared" si="43"/>
        <v>8</v>
      </c>
      <c r="AF723" s="12"/>
      <c r="AG723" s="17">
        <v>4400606428</v>
      </c>
      <c r="AH723" s="17">
        <v>1</v>
      </c>
      <c r="AI723" s="10">
        <v>45729</v>
      </c>
      <c r="AJ723" s="10"/>
      <c r="AK723" s="10" t="str">
        <f t="shared" si="46"/>
        <v/>
      </c>
      <c r="AL723" s="15" t="str">
        <f t="shared" si="47"/>
        <v/>
      </c>
      <c r="AM723" s="5"/>
      <c r="AN723" s="5"/>
      <c r="AO723" s="5"/>
      <c r="AP723" s="10"/>
      <c r="AQ723" s="5">
        <f t="shared" ca="1" si="52"/>
        <v>372</v>
      </c>
      <c r="AR723" s="42" t="s">
        <v>129</v>
      </c>
      <c r="AS723" s="42">
        <f t="shared" ca="1" si="51"/>
        <v>372</v>
      </c>
      <c r="AT723" s="5" t="s">
        <v>19</v>
      </c>
      <c r="AU723" s="5" t="s">
        <v>1769</v>
      </c>
      <c r="AV723" s="5" t="s">
        <v>2391</v>
      </c>
      <c r="AW723" s="5" t="s">
        <v>1648</v>
      </c>
      <c r="AX723" s="5" t="s">
        <v>1648</v>
      </c>
      <c r="AY723" s="5"/>
      <c r="AZ723" s="5"/>
      <c r="BA723" s="5"/>
      <c r="BB723" s="5" t="s">
        <v>3838</v>
      </c>
      <c r="BC723" s="138"/>
    </row>
    <row r="724" spans="1:55" ht="15.75" customHeight="1" x14ac:dyDescent="0.3">
      <c r="A724" s="137">
        <v>316825</v>
      </c>
      <c r="B724" s="5" t="s">
        <v>60</v>
      </c>
      <c r="C724" s="5" t="s">
        <v>8</v>
      </c>
      <c r="D724" s="5" t="s">
        <v>123</v>
      </c>
      <c r="E724" s="5" t="s">
        <v>189</v>
      </c>
      <c r="F724" s="5" t="s">
        <v>1</v>
      </c>
      <c r="G724" s="5"/>
      <c r="H724" s="5"/>
      <c r="I724" s="120" t="s">
        <v>212</v>
      </c>
      <c r="J724" s="5" t="s">
        <v>5165</v>
      </c>
      <c r="K724" s="5"/>
      <c r="L724" s="5"/>
      <c r="M724" s="5">
        <v>101234154</v>
      </c>
      <c r="N724" s="10" t="s">
        <v>127</v>
      </c>
      <c r="O724" s="5" t="s">
        <v>5146</v>
      </c>
      <c r="P724" s="10">
        <v>45685</v>
      </c>
      <c r="Q724" s="10" t="s">
        <v>1037</v>
      </c>
      <c r="R724" s="10"/>
      <c r="S724" s="10"/>
      <c r="T724" s="11"/>
      <c r="U724" s="12"/>
      <c r="V724" s="5" t="s">
        <v>5166</v>
      </c>
      <c r="W724" s="5"/>
      <c r="X724" s="10">
        <v>45674</v>
      </c>
      <c r="Y724" s="5">
        <f t="shared" si="40"/>
        <v>12</v>
      </c>
      <c r="Z724" s="10">
        <v>45685</v>
      </c>
      <c r="AA724" s="5">
        <f t="shared" si="48"/>
        <v>12</v>
      </c>
      <c r="AB724" s="5" t="s">
        <v>5167</v>
      </c>
      <c r="AC724" s="13">
        <v>18647.23</v>
      </c>
      <c r="AD724" s="10">
        <v>45687</v>
      </c>
      <c r="AE724" s="12">
        <f t="shared" si="43"/>
        <v>3</v>
      </c>
      <c r="AF724" s="12"/>
      <c r="AG724" s="14">
        <v>4400606135</v>
      </c>
      <c r="AH724" s="17" t="s">
        <v>833</v>
      </c>
      <c r="AI724" s="10">
        <v>45694</v>
      </c>
      <c r="AJ724" s="10">
        <v>45696</v>
      </c>
      <c r="AK724" s="10" t="str">
        <f t="shared" si="46"/>
        <v>DEMORA</v>
      </c>
      <c r="AL724" s="15">
        <f t="shared" si="47"/>
        <v>10</v>
      </c>
      <c r="AM724" s="5" t="s">
        <v>5168</v>
      </c>
      <c r="AN724" s="5" t="s">
        <v>5169</v>
      </c>
      <c r="AO724" s="5" t="s">
        <v>5170</v>
      </c>
      <c r="AP724" s="10">
        <v>45702</v>
      </c>
      <c r="AQ724" s="5">
        <f t="shared" ca="1" si="52"/>
        <v>23</v>
      </c>
      <c r="AR724" s="5" t="s">
        <v>143</v>
      </c>
      <c r="AS724" s="5">
        <f t="shared" ca="1" si="51"/>
        <v>372</v>
      </c>
      <c r="AT724" s="5" t="s">
        <v>19</v>
      </c>
      <c r="AU724" s="5"/>
      <c r="AV724" s="5"/>
      <c r="AW724" s="5"/>
      <c r="AX724" s="5"/>
      <c r="AY724" s="5"/>
      <c r="AZ724" s="5"/>
      <c r="BA724" s="5"/>
      <c r="BB724" s="5"/>
      <c r="BC724" s="138"/>
    </row>
    <row r="725" spans="1:55" ht="15.75" customHeight="1" x14ac:dyDescent="0.3">
      <c r="A725" s="137">
        <v>316925</v>
      </c>
      <c r="B725" s="5" t="s">
        <v>60</v>
      </c>
      <c r="C725" s="5" t="s">
        <v>340</v>
      </c>
      <c r="D725" s="5" t="s">
        <v>123</v>
      </c>
      <c r="E725" s="5" t="s">
        <v>189</v>
      </c>
      <c r="F725" s="5" t="s">
        <v>49</v>
      </c>
      <c r="G725" s="5"/>
      <c r="H725" s="5" t="s">
        <v>1059</v>
      </c>
      <c r="I725" s="120" t="s">
        <v>2991</v>
      </c>
      <c r="J725" s="5" t="s">
        <v>5171</v>
      </c>
      <c r="K725" s="5"/>
      <c r="L725" s="120">
        <v>10000</v>
      </c>
      <c r="M725" s="5">
        <v>101240850</v>
      </c>
      <c r="N725" s="10" t="s">
        <v>127</v>
      </c>
      <c r="O725" s="5" t="s">
        <v>5146</v>
      </c>
      <c r="P725" s="10">
        <v>45691</v>
      </c>
      <c r="Q725" s="10" t="s">
        <v>2502</v>
      </c>
      <c r="R725" s="10"/>
      <c r="S725" s="10"/>
      <c r="T725" s="11"/>
      <c r="U725" s="12"/>
      <c r="V725" s="5" t="s">
        <v>5172</v>
      </c>
      <c r="W725" s="5"/>
      <c r="X725" s="10">
        <v>45674</v>
      </c>
      <c r="Y725" s="5">
        <f t="shared" si="40"/>
        <v>18</v>
      </c>
      <c r="Z725" s="10">
        <v>45700</v>
      </c>
      <c r="AA725" s="5">
        <f t="shared" si="48"/>
        <v>27</v>
      </c>
      <c r="AB725" s="5" t="s">
        <v>5173</v>
      </c>
      <c r="AC725" s="13">
        <v>4757.42</v>
      </c>
      <c r="AD725" s="10">
        <v>45702</v>
      </c>
      <c r="AE725" s="12">
        <f t="shared" si="43"/>
        <v>3</v>
      </c>
      <c r="AF725" s="12"/>
      <c r="AG725" s="14">
        <v>4400606439</v>
      </c>
      <c r="AH725" s="17" t="s">
        <v>833</v>
      </c>
      <c r="AI725" s="10">
        <v>45736</v>
      </c>
      <c r="AJ725" s="10">
        <v>45744</v>
      </c>
      <c r="AK725" s="10" t="str">
        <f t="shared" si="46"/>
        <v>DEMORA</v>
      </c>
      <c r="AL725" s="15">
        <f t="shared" si="47"/>
        <v>43</v>
      </c>
      <c r="AM725" s="5"/>
      <c r="AN725" s="5" t="s">
        <v>5174</v>
      </c>
      <c r="AO725" s="5" t="s">
        <v>5175</v>
      </c>
      <c r="AP725" s="10">
        <v>45742</v>
      </c>
      <c r="AQ725" s="5">
        <f t="shared" ca="1" si="52"/>
        <v>71</v>
      </c>
      <c r="AR725" s="42" t="s">
        <v>143</v>
      </c>
      <c r="AS725" s="42">
        <f t="shared" ca="1" si="51"/>
        <v>372</v>
      </c>
      <c r="AT725" s="5" t="s">
        <v>19</v>
      </c>
      <c r="AU725" s="5" t="s">
        <v>2121</v>
      </c>
      <c r="AV725" s="5" t="s">
        <v>2391</v>
      </c>
      <c r="AW725" s="5" t="s">
        <v>2998</v>
      </c>
      <c r="AX725" s="5" t="s">
        <v>1648</v>
      </c>
      <c r="AY725" s="5"/>
      <c r="AZ725" s="5"/>
      <c r="BA725" s="5"/>
      <c r="BB725" s="5" t="s">
        <v>3838</v>
      </c>
      <c r="BC725" s="138"/>
    </row>
    <row r="726" spans="1:55" ht="15.75" customHeight="1" x14ac:dyDescent="0.3">
      <c r="A726" s="137">
        <v>317025</v>
      </c>
      <c r="B726" s="5" t="s">
        <v>60</v>
      </c>
      <c r="C726" s="5" t="s">
        <v>8</v>
      </c>
      <c r="D726" s="5" t="s">
        <v>123</v>
      </c>
      <c r="E726" s="5" t="s">
        <v>189</v>
      </c>
      <c r="F726" s="5" t="s">
        <v>1</v>
      </c>
      <c r="G726" s="5"/>
      <c r="H726" s="5" t="s">
        <v>796</v>
      </c>
      <c r="I726" s="120" t="s">
        <v>212</v>
      </c>
      <c r="J726" s="5" t="s">
        <v>5176</v>
      </c>
      <c r="K726" s="5"/>
      <c r="L726" s="5"/>
      <c r="M726" s="5">
        <v>101240856</v>
      </c>
      <c r="N726" s="10" t="s">
        <v>127</v>
      </c>
      <c r="O726" s="5" t="s">
        <v>5146</v>
      </c>
      <c r="P726" s="10">
        <v>45679</v>
      </c>
      <c r="Q726" s="10" t="s">
        <v>1037</v>
      </c>
      <c r="R726" s="10"/>
      <c r="S726" s="10"/>
      <c r="T726" s="11"/>
      <c r="U726" s="12"/>
      <c r="V726" s="5" t="s">
        <v>5177</v>
      </c>
      <c r="W726" s="5"/>
      <c r="X726" s="10">
        <v>45674</v>
      </c>
      <c r="Y726" s="5">
        <f t="shared" si="40"/>
        <v>6</v>
      </c>
      <c r="Z726" s="10">
        <v>45685</v>
      </c>
      <c r="AA726" s="5">
        <f t="shared" si="48"/>
        <v>12</v>
      </c>
      <c r="AB726" s="5" t="s">
        <v>5178</v>
      </c>
      <c r="AC726" s="13">
        <v>18647.23</v>
      </c>
      <c r="AD726" s="10">
        <v>45687</v>
      </c>
      <c r="AE726" s="12">
        <f t="shared" si="43"/>
        <v>3</v>
      </c>
      <c r="AF726" s="12"/>
      <c r="AG726" s="14">
        <v>4400607179</v>
      </c>
      <c r="AH726" s="17" t="s">
        <v>833</v>
      </c>
      <c r="AI726" s="10">
        <v>45694</v>
      </c>
      <c r="AJ726" s="10">
        <v>45696</v>
      </c>
      <c r="AK726" s="10" t="str">
        <f t="shared" si="46"/>
        <v>DEMORA</v>
      </c>
      <c r="AL726" s="15">
        <f t="shared" si="47"/>
        <v>10</v>
      </c>
      <c r="AM726" s="5" t="s">
        <v>5179</v>
      </c>
      <c r="AN726" s="5" t="s">
        <v>5180</v>
      </c>
      <c r="AO726" s="5" t="s">
        <v>5181</v>
      </c>
      <c r="AP726" s="10">
        <v>45702</v>
      </c>
      <c r="AQ726" s="5">
        <f t="shared" ca="1" si="52"/>
        <v>23</v>
      </c>
      <c r="AR726" s="5" t="s">
        <v>143</v>
      </c>
      <c r="AS726" s="5">
        <f t="shared" ca="1" si="51"/>
        <v>372</v>
      </c>
      <c r="AT726" s="5" t="s">
        <v>19</v>
      </c>
      <c r="AU726" s="5"/>
      <c r="AV726" s="5"/>
      <c r="AW726" s="5"/>
      <c r="AX726" s="5"/>
      <c r="AY726" s="5"/>
      <c r="AZ726" s="5"/>
      <c r="BA726" s="5"/>
      <c r="BB726" s="5"/>
      <c r="BC726" s="138"/>
    </row>
    <row r="727" spans="1:55" ht="15.75" customHeight="1" x14ac:dyDescent="0.3">
      <c r="A727" s="16">
        <v>317125</v>
      </c>
      <c r="B727" s="17" t="s">
        <v>59</v>
      </c>
      <c r="C727" s="17" t="s">
        <v>8</v>
      </c>
      <c r="D727" s="17" t="s">
        <v>123</v>
      </c>
      <c r="E727" s="17" t="s">
        <v>124</v>
      </c>
      <c r="F727" s="17" t="s">
        <v>39</v>
      </c>
      <c r="G727" s="5" t="s">
        <v>246</v>
      </c>
      <c r="H727" s="5" t="s">
        <v>3899</v>
      </c>
      <c r="I727" s="120">
        <v>1063722</v>
      </c>
      <c r="J727" s="5" t="s">
        <v>5182</v>
      </c>
      <c r="K727" s="5">
        <v>34175</v>
      </c>
      <c r="L727" s="5">
        <v>25000</v>
      </c>
      <c r="M727" s="5" t="s">
        <v>5183</v>
      </c>
      <c r="N727" s="10" t="s">
        <v>127</v>
      </c>
      <c r="O727" s="5" t="s">
        <v>5184</v>
      </c>
      <c r="P727" s="10">
        <v>45693</v>
      </c>
      <c r="Q727" s="10" t="s">
        <v>2502</v>
      </c>
      <c r="R727" s="10"/>
      <c r="S727" s="10"/>
      <c r="T727" s="11"/>
      <c r="U727" s="12"/>
      <c r="V727" s="5" t="s">
        <v>5163</v>
      </c>
      <c r="W727" s="5"/>
      <c r="X727" s="10">
        <v>45680</v>
      </c>
      <c r="Y727" s="5">
        <f t="shared" si="40"/>
        <v>14</v>
      </c>
      <c r="Z727" s="10">
        <v>45705</v>
      </c>
      <c r="AA727" s="5">
        <f t="shared" si="48"/>
        <v>26</v>
      </c>
      <c r="AB727" s="5" t="s">
        <v>5185</v>
      </c>
      <c r="AC727" s="50">
        <v>34731.870000000003</v>
      </c>
      <c r="AD727" s="10">
        <v>45708</v>
      </c>
      <c r="AE727" s="12">
        <f t="shared" si="43"/>
        <v>4</v>
      </c>
      <c r="AF727" s="12"/>
      <c r="AG727" s="14">
        <v>4500555131</v>
      </c>
      <c r="AH727" s="17" t="s">
        <v>833</v>
      </c>
      <c r="AI727" s="10">
        <v>45772</v>
      </c>
      <c r="AJ727" s="10">
        <v>45776</v>
      </c>
      <c r="AK727" s="10" t="str">
        <f t="shared" si="46"/>
        <v>DEMORA</v>
      </c>
      <c r="AL727" s="15">
        <f t="shared" si="47"/>
        <v>69</v>
      </c>
      <c r="AM727" s="5" t="s">
        <v>5186</v>
      </c>
      <c r="AN727" s="5" t="s">
        <v>5187</v>
      </c>
      <c r="AO727" s="5" t="s">
        <v>5188</v>
      </c>
      <c r="AP727" s="10">
        <v>45777</v>
      </c>
      <c r="AQ727" s="5">
        <f t="shared" ca="1" si="52"/>
        <v>97</v>
      </c>
      <c r="AR727" s="23" t="s">
        <v>143</v>
      </c>
      <c r="AS727" s="23">
        <f t="shared" ca="1" si="51"/>
        <v>366</v>
      </c>
      <c r="AT727" s="5" t="s">
        <v>20</v>
      </c>
      <c r="AU727" s="5" t="s">
        <v>4962</v>
      </c>
      <c r="AV727" s="5" t="s">
        <v>2391</v>
      </c>
      <c r="AW727" s="5" t="s">
        <v>1648</v>
      </c>
      <c r="AX727" s="5" t="s">
        <v>1648</v>
      </c>
      <c r="AY727" s="5"/>
      <c r="AZ727" s="5"/>
      <c r="BA727" s="5"/>
      <c r="BB727" s="5" t="s">
        <v>3838</v>
      </c>
      <c r="BC727" s="138" t="s">
        <v>4791</v>
      </c>
    </row>
    <row r="728" spans="1:55" ht="15.75" customHeight="1" x14ac:dyDescent="0.3">
      <c r="A728" s="137">
        <v>317225</v>
      </c>
      <c r="B728" s="5" t="s">
        <v>4301</v>
      </c>
      <c r="C728" s="5" t="s">
        <v>5189</v>
      </c>
      <c r="D728" s="5" t="s">
        <v>127</v>
      </c>
      <c r="E728" s="5" t="s">
        <v>124</v>
      </c>
      <c r="F728" s="5" t="s">
        <v>5190</v>
      </c>
      <c r="G728" s="5"/>
      <c r="H728" s="5"/>
      <c r="I728" s="120" t="s">
        <v>5191</v>
      </c>
      <c r="J728" s="5" t="s">
        <v>5192</v>
      </c>
      <c r="K728" s="5"/>
      <c r="L728" s="5"/>
      <c r="M728" s="5"/>
      <c r="N728" s="10" t="s">
        <v>127</v>
      </c>
      <c r="O728" s="5" t="s">
        <v>5193</v>
      </c>
      <c r="P728" s="10">
        <v>45684</v>
      </c>
      <c r="Q728" s="10" t="s">
        <v>137</v>
      </c>
      <c r="R728" s="10"/>
      <c r="S728" s="10"/>
      <c r="T728" s="11"/>
      <c r="U728" s="12"/>
      <c r="V728" s="5" t="s">
        <v>5194</v>
      </c>
      <c r="W728" s="5"/>
      <c r="X728" s="10">
        <v>45684</v>
      </c>
      <c r="Y728" s="5">
        <f t="shared" si="40"/>
        <v>1</v>
      </c>
      <c r="Z728" s="10">
        <v>45684</v>
      </c>
      <c r="AA728" s="5">
        <f t="shared" si="48"/>
        <v>1</v>
      </c>
      <c r="AB728" s="5" t="s">
        <v>5195</v>
      </c>
      <c r="AC728" s="13">
        <v>917.9</v>
      </c>
      <c r="AD728" s="10">
        <v>45687</v>
      </c>
      <c r="AE728" s="12">
        <f t="shared" si="43"/>
        <v>4</v>
      </c>
      <c r="AF728" s="12"/>
      <c r="AG728" s="5">
        <v>253102</v>
      </c>
      <c r="AH728" s="17" t="s">
        <v>833</v>
      </c>
      <c r="AI728" s="10">
        <v>45701</v>
      </c>
      <c r="AJ728" s="10">
        <v>45706</v>
      </c>
      <c r="AK728" s="10" t="str">
        <f t="shared" si="46"/>
        <v>DEMORA</v>
      </c>
      <c r="AL728" s="15">
        <f t="shared" si="47"/>
        <v>20</v>
      </c>
      <c r="AM728" s="5" t="s">
        <v>5196</v>
      </c>
      <c r="AN728" s="5" t="s">
        <v>5197</v>
      </c>
      <c r="AO728" s="5" t="s">
        <v>5198</v>
      </c>
      <c r="AP728" s="10">
        <v>45709</v>
      </c>
      <c r="AQ728" s="5">
        <f t="shared" ca="1" si="52"/>
        <v>23</v>
      </c>
      <c r="AR728" s="23" t="s">
        <v>143</v>
      </c>
      <c r="AS728" s="23">
        <f t="shared" ca="1" si="51"/>
        <v>362</v>
      </c>
      <c r="AT728" s="5" t="s">
        <v>19</v>
      </c>
      <c r="AU728" s="5"/>
      <c r="AV728" s="5"/>
      <c r="AW728" s="5"/>
      <c r="AX728" s="5"/>
      <c r="AY728" s="5"/>
      <c r="AZ728" s="5"/>
      <c r="BA728" s="5"/>
      <c r="BB728" s="5"/>
      <c r="BC728" s="138"/>
    </row>
    <row r="729" spans="1:55" ht="15.75" customHeight="1" x14ac:dyDescent="0.3">
      <c r="A729" s="137">
        <v>317325</v>
      </c>
      <c r="B729" s="5" t="s">
        <v>4301</v>
      </c>
      <c r="C729" s="5" t="s">
        <v>5189</v>
      </c>
      <c r="D729" s="5" t="s">
        <v>127</v>
      </c>
      <c r="E729" s="5" t="s">
        <v>124</v>
      </c>
      <c r="F729" s="5" t="s">
        <v>5190</v>
      </c>
      <c r="G729" s="5"/>
      <c r="H729" s="5"/>
      <c r="I729" s="120" t="s">
        <v>5191</v>
      </c>
      <c r="J729" s="5" t="s">
        <v>5192</v>
      </c>
      <c r="K729" s="5"/>
      <c r="L729" s="5"/>
      <c r="M729" s="5"/>
      <c r="N729" s="10" t="s">
        <v>127</v>
      </c>
      <c r="O729" s="5" t="s">
        <v>5193</v>
      </c>
      <c r="P729" s="10">
        <v>45684</v>
      </c>
      <c r="Q729" s="10" t="s">
        <v>137</v>
      </c>
      <c r="R729" s="10"/>
      <c r="S729" s="10"/>
      <c r="T729" s="11"/>
      <c r="U729" s="12"/>
      <c r="V729" s="5" t="s">
        <v>5199</v>
      </c>
      <c r="W729" s="5"/>
      <c r="X729" s="10">
        <v>45684</v>
      </c>
      <c r="Y729" s="5">
        <f t="shared" si="40"/>
        <v>1</v>
      </c>
      <c r="Z729" s="10">
        <v>45684</v>
      </c>
      <c r="AA729" s="5">
        <f t="shared" si="48"/>
        <v>1</v>
      </c>
      <c r="AB729" s="5" t="s">
        <v>5200</v>
      </c>
      <c r="AC729" s="13">
        <v>917.9</v>
      </c>
      <c r="AD729" s="10">
        <v>45687</v>
      </c>
      <c r="AE729" s="12">
        <f t="shared" si="43"/>
        <v>4</v>
      </c>
      <c r="AF729" s="12"/>
      <c r="AG729" s="5">
        <v>253102</v>
      </c>
      <c r="AH729" s="17" t="s">
        <v>833</v>
      </c>
      <c r="AI729" s="10">
        <v>45701</v>
      </c>
      <c r="AJ729" s="121">
        <v>45706</v>
      </c>
      <c r="AK729" s="10" t="str">
        <f t="shared" si="46"/>
        <v>DEMORA</v>
      </c>
      <c r="AL729" s="15">
        <f t="shared" si="47"/>
        <v>20</v>
      </c>
      <c r="AM729" s="5" t="s">
        <v>5201</v>
      </c>
      <c r="AN729" s="5" t="s">
        <v>5197</v>
      </c>
      <c r="AO729" s="5" t="s">
        <v>5198</v>
      </c>
      <c r="AP729" s="10">
        <v>45709</v>
      </c>
      <c r="AQ729" s="5">
        <f t="shared" ca="1" si="52"/>
        <v>23</v>
      </c>
      <c r="AR729" s="23" t="s">
        <v>143</v>
      </c>
      <c r="AS729" s="23">
        <f t="shared" ca="1" si="51"/>
        <v>362</v>
      </c>
      <c r="AT729" s="5" t="s">
        <v>19</v>
      </c>
      <c r="AU729" s="5"/>
      <c r="AV729" s="5"/>
      <c r="AW729" s="5"/>
      <c r="AX729" s="5"/>
      <c r="AY729" s="5"/>
      <c r="AZ729" s="5"/>
      <c r="BA729" s="5"/>
      <c r="BB729" s="5"/>
      <c r="BC729" s="138"/>
    </row>
    <row r="730" spans="1:55" ht="15.75" customHeight="1" x14ac:dyDescent="0.3">
      <c r="A730" s="137">
        <v>317425</v>
      </c>
      <c r="B730" s="5" t="s">
        <v>4470</v>
      </c>
      <c r="C730" s="5" t="s">
        <v>4471</v>
      </c>
      <c r="D730" s="5" t="s">
        <v>127</v>
      </c>
      <c r="E730" s="5" t="s">
        <v>51</v>
      </c>
      <c r="F730" s="5" t="s">
        <v>51</v>
      </c>
      <c r="G730" s="5"/>
      <c r="H730" s="5" t="s">
        <v>4473</v>
      </c>
      <c r="I730" s="120"/>
      <c r="J730" s="5"/>
      <c r="K730" s="5"/>
      <c r="L730" s="5"/>
      <c r="M730" s="5"/>
      <c r="N730" s="10" t="s">
        <v>127</v>
      </c>
      <c r="O730" s="5" t="s">
        <v>5202</v>
      </c>
      <c r="P730" s="10"/>
      <c r="Q730" s="10"/>
      <c r="R730" s="10"/>
      <c r="S730" s="10"/>
      <c r="T730" s="11"/>
      <c r="U730" s="12"/>
      <c r="V730" s="5"/>
      <c r="W730" s="5"/>
      <c r="X730" s="10">
        <v>45677</v>
      </c>
      <c r="Y730" s="5" t="str">
        <f t="shared" si="40"/>
        <v>POR EVALUAR</v>
      </c>
      <c r="Z730" s="10"/>
      <c r="AA730" s="5" t="str">
        <f t="shared" si="48"/>
        <v>POR COTIZAR</v>
      </c>
      <c r="AB730" s="5"/>
      <c r="AC730" s="13"/>
      <c r="AD730" s="10"/>
      <c r="AE730" s="12"/>
      <c r="AF730" s="12"/>
      <c r="AG730" s="5"/>
      <c r="AH730" s="17"/>
      <c r="AI730" s="10">
        <v>45696</v>
      </c>
      <c r="AJ730" s="10">
        <v>45696</v>
      </c>
      <c r="AK730" s="10" t="str">
        <f t="shared" si="46"/>
        <v>EN TIEMPO</v>
      </c>
      <c r="AL730" s="15">
        <f t="shared" si="47"/>
        <v>45697</v>
      </c>
      <c r="AM730" s="5" t="s">
        <v>5203</v>
      </c>
      <c r="AN730" s="5" t="s">
        <v>4803</v>
      </c>
      <c r="AO730" s="5"/>
      <c r="AP730" s="10"/>
      <c r="AQ730" s="5">
        <f t="shared" ca="1" si="52"/>
        <v>20</v>
      </c>
      <c r="AR730" s="5" t="s">
        <v>892</v>
      </c>
      <c r="AS730" s="5">
        <f t="shared" ca="1" si="51"/>
        <v>369</v>
      </c>
      <c r="AT730" s="5"/>
      <c r="AU730" s="5"/>
      <c r="AV730" s="5"/>
      <c r="AW730" s="5"/>
      <c r="AX730" s="5"/>
      <c r="AY730" s="5"/>
      <c r="AZ730" s="5"/>
      <c r="BA730" s="5"/>
      <c r="BB730" s="5"/>
      <c r="BC730" s="138"/>
    </row>
    <row r="731" spans="1:55" ht="15" customHeight="1" x14ac:dyDescent="0.3">
      <c r="A731" s="137">
        <v>317525</v>
      </c>
      <c r="B731" s="5" t="s">
        <v>4470</v>
      </c>
      <c r="C731" s="5" t="s">
        <v>4817</v>
      </c>
      <c r="D731" s="5" t="s">
        <v>127</v>
      </c>
      <c r="E731" s="5" t="s">
        <v>51</v>
      </c>
      <c r="F731" s="5" t="s">
        <v>51</v>
      </c>
      <c r="G731" s="5"/>
      <c r="H731" s="5" t="s">
        <v>5204</v>
      </c>
      <c r="I731" s="120"/>
      <c r="J731" s="5"/>
      <c r="K731" s="5"/>
      <c r="L731" s="5"/>
      <c r="M731" s="5"/>
      <c r="N731" s="10" t="s">
        <v>127</v>
      </c>
      <c r="O731" s="5" t="s">
        <v>5205</v>
      </c>
      <c r="P731" s="10">
        <v>45685</v>
      </c>
      <c r="Q731" s="10" t="s">
        <v>2502</v>
      </c>
      <c r="R731" s="10"/>
      <c r="S731" s="10"/>
      <c r="T731" s="11"/>
      <c r="U731" s="12"/>
      <c r="V731" s="5" t="s">
        <v>5206</v>
      </c>
      <c r="W731" s="5"/>
      <c r="X731" s="10">
        <v>45677</v>
      </c>
      <c r="Y731" s="5">
        <f t="shared" si="40"/>
        <v>9</v>
      </c>
      <c r="Z731" s="10">
        <v>45686</v>
      </c>
      <c r="AA731" s="5">
        <f t="shared" si="48"/>
        <v>10</v>
      </c>
      <c r="AB731" s="5" t="s">
        <v>5207</v>
      </c>
      <c r="AC731" s="13">
        <v>1600.97</v>
      </c>
      <c r="AD731" s="10"/>
      <c r="AE731" s="12"/>
      <c r="AF731" s="12"/>
      <c r="AG731" s="5"/>
      <c r="AH731" s="17"/>
      <c r="AI731" s="10">
        <v>45696</v>
      </c>
      <c r="AJ731" s="10">
        <v>45696</v>
      </c>
      <c r="AK731" s="10" t="str">
        <f t="shared" si="46"/>
        <v>EN TIEMPO</v>
      </c>
      <c r="AL731" s="15">
        <f t="shared" si="47"/>
        <v>45697</v>
      </c>
      <c r="AM731" s="5" t="s">
        <v>5208</v>
      </c>
      <c r="AN731" s="5" t="s">
        <v>4803</v>
      </c>
      <c r="AO731" s="5"/>
      <c r="AP731" s="10"/>
      <c r="AQ731" s="5">
        <f t="shared" ca="1" si="52"/>
        <v>20</v>
      </c>
      <c r="AR731" s="5" t="s">
        <v>892</v>
      </c>
      <c r="AS731" s="5">
        <f t="shared" ca="1" si="51"/>
        <v>369</v>
      </c>
      <c r="AT731" s="5"/>
      <c r="AU731" s="5"/>
      <c r="AV731" s="5"/>
      <c r="AW731" s="5"/>
      <c r="AX731" s="5"/>
      <c r="AY731" s="5"/>
      <c r="AZ731" s="5"/>
      <c r="BA731" s="5"/>
      <c r="BB731" s="5"/>
      <c r="BC731" s="138"/>
    </row>
    <row r="732" spans="1:55" ht="15.75" customHeight="1" x14ac:dyDescent="0.3">
      <c r="A732" s="137">
        <v>317625</v>
      </c>
      <c r="B732" s="5" t="s">
        <v>60</v>
      </c>
      <c r="C732" s="5" t="s">
        <v>9</v>
      </c>
      <c r="D732" s="5" t="s">
        <v>123</v>
      </c>
      <c r="E732" s="5" t="s">
        <v>189</v>
      </c>
      <c r="F732" s="5" t="s">
        <v>1</v>
      </c>
      <c r="G732" s="5"/>
      <c r="H732" s="5" t="s">
        <v>534</v>
      </c>
      <c r="I732" s="120" t="s">
        <v>3957</v>
      </c>
      <c r="J732" s="5" t="s">
        <v>5209</v>
      </c>
      <c r="K732" s="5"/>
      <c r="L732" s="5">
        <v>22000</v>
      </c>
      <c r="M732" s="5">
        <v>101194957</v>
      </c>
      <c r="N732" s="10" t="s">
        <v>127</v>
      </c>
      <c r="O732" s="5" t="s">
        <v>5210</v>
      </c>
      <c r="P732" s="10">
        <v>45712</v>
      </c>
      <c r="Q732" s="10" t="s">
        <v>137</v>
      </c>
      <c r="R732" s="10"/>
      <c r="S732" s="10"/>
      <c r="T732" s="11"/>
      <c r="U732" s="12"/>
      <c r="V732" s="5" t="s">
        <v>5211</v>
      </c>
      <c r="W732" s="5"/>
      <c r="X732" s="10">
        <v>45680</v>
      </c>
      <c r="Y732" s="5">
        <f t="shared" si="40"/>
        <v>33</v>
      </c>
      <c r="Z732" s="10">
        <v>45713</v>
      </c>
      <c r="AA732" s="5">
        <f t="shared" si="48"/>
        <v>34</v>
      </c>
      <c r="AB732" s="5" t="s">
        <v>5212</v>
      </c>
      <c r="AC732" s="50">
        <v>39750</v>
      </c>
      <c r="AD732" s="10">
        <v>45716</v>
      </c>
      <c r="AE732" s="12">
        <f t="shared" ref="AE732:AE864" si="53">IF(AD732="","",AD732-Z732+1)</f>
        <v>4</v>
      </c>
      <c r="AF732" s="12"/>
      <c r="AG732" s="14">
        <v>4400607378</v>
      </c>
      <c r="AH732" s="17" t="s">
        <v>833</v>
      </c>
      <c r="AI732" s="10">
        <v>45786</v>
      </c>
      <c r="AJ732" s="10">
        <v>45777</v>
      </c>
      <c r="AK732" s="10" t="str">
        <f t="shared" si="46"/>
        <v>EN TIEMPO</v>
      </c>
      <c r="AL732" s="15">
        <f t="shared" si="47"/>
        <v>62</v>
      </c>
      <c r="AM732" s="5" t="s">
        <v>5213</v>
      </c>
      <c r="AN732" s="5" t="s">
        <v>5214</v>
      </c>
      <c r="AO732" s="5" t="s">
        <v>5215</v>
      </c>
      <c r="AP732" s="10">
        <v>45777</v>
      </c>
      <c r="AQ732" s="5">
        <f t="shared" ca="1" si="52"/>
        <v>98</v>
      </c>
      <c r="AR732" s="23" t="s">
        <v>143</v>
      </c>
      <c r="AS732" s="23">
        <f t="shared" ca="1" si="51"/>
        <v>366</v>
      </c>
      <c r="AT732" s="5" t="s">
        <v>19</v>
      </c>
      <c r="AU732" s="5"/>
      <c r="AV732" s="5"/>
      <c r="AW732" s="5"/>
      <c r="AX732" s="5"/>
      <c r="AY732" s="5"/>
      <c r="AZ732" s="5"/>
      <c r="BA732" s="5" t="s">
        <v>4751</v>
      </c>
      <c r="BB732" s="5" t="s">
        <v>3838</v>
      </c>
      <c r="BC732" s="138" t="s">
        <v>4791</v>
      </c>
    </row>
    <row r="733" spans="1:55" ht="15.75" customHeight="1" x14ac:dyDescent="0.3">
      <c r="A733" s="137">
        <v>317725</v>
      </c>
      <c r="B733" s="5" t="s">
        <v>60</v>
      </c>
      <c r="C733" s="5" t="s">
        <v>7</v>
      </c>
      <c r="D733" s="5" t="s">
        <v>123</v>
      </c>
      <c r="E733" s="5" t="s">
        <v>189</v>
      </c>
      <c r="F733" s="5" t="s">
        <v>1</v>
      </c>
      <c r="G733" s="5"/>
      <c r="H733" s="5" t="s">
        <v>534</v>
      </c>
      <c r="I733" s="120" t="s">
        <v>2296</v>
      </c>
      <c r="J733" s="5" t="s">
        <v>5209</v>
      </c>
      <c r="K733" s="5"/>
      <c r="L733" s="5">
        <v>22000</v>
      </c>
      <c r="M733" s="5">
        <v>101194958</v>
      </c>
      <c r="N733" s="10" t="s">
        <v>127</v>
      </c>
      <c r="O733" s="5" t="s">
        <v>5210</v>
      </c>
      <c r="P733" s="10">
        <v>45712</v>
      </c>
      <c r="Q733" s="10" t="s">
        <v>137</v>
      </c>
      <c r="R733" s="10"/>
      <c r="S733" s="10"/>
      <c r="T733" s="11"/>
      <c r="U733" s="12"/>
      <c r="V733" s="5" t="s">
        <v>5216</v>
      </c>
      <c r="W733" s="5"/>
      <c r="X733" s="10">
        <v>45680</v>
      </c>
      <c r="Y733" s="5">
        <f t="shared" si="40"/>
        <v>33</v>
      </c>
      <c r="Z733" s="10">
        <v>45707</v>
      </c>
      <c r="AA733" s="5">
        <f t="shared" si="48"/>
        <v>28</v>
      </c>
      <c r="AB733" s="5" t="s">
        <v>5217</v>
      </c>
      <c r="AC733" s="50">
        <v>33104.18</v>
      </c>
      <c r="AD733" s="10">
        <v>45716</v>
      </c>
      <c r="AE733" s="12">
        <f t="shared" si="53"/>
        <v>10</v>
      </c>
      <c r="AF733" s="12"/>
      <c r="AG733" s="14">
        <v>4400607377</v>
      </c>
      <c r="AH733" s="17" t="s">
        <v>833</v>
      </c>
      <c r="AI733" s="10">
        <v>45786</v>
      </c>
      <c r="AJ733" s="10">
        <v>45777</v>
      </c>
      <c r="AK733" s="10" t="str">
        <f t="shared" si="46"/>
        <v>EN TIEMPO</v>
      </c>
      <c r="AL733" s="15">
        <f t="shared" si="47"/>
        <v>62</v>
      </c>
      <c r="AM733" s="5" t="s">
        <v>5218</v>
      </c>
      <c r="AN733" s="5" t="s">
        <v>5219</v>
      </c>
      <c r="AO733" s="5" t="s">
        <v>5220</v>
      </c>
      <c r="AP733" s="10">
        <v>45777</v>
      </c>
      <c r="AQ733" s="5">
        <f t="shared" ca="1" si="52"/>
        <v>98</v>
      </c>
      <c r="AR733" s="23" t="s">
        <v>143</v>
      </c>
      <c r="AS733" s="23">
        <f t="shared" ca="1" si="51"/>
        <v>366</v>
      </c>
      <c r="AT733" s="5" t="s">
        <v>19</v>
      </c>
      <c r="AU733" s="5" t="s">
        <v>67</v>
      </c>
      <c r="AV733" s="5" t="s">
        <v>2153</v>
      </c>
      <c r="AW733" s="5" t="s">
        <v>1648</v>
      </c>
      <c r="AX733" s="5" t="s">
        <v>1648</v>
      </c>
      <c r="AY733" s="5"/>
      <c r="AZ733" s="5"/>
      <c r="BA733" s="5"/>
      <c r="BB733" s="5" t="s">
        <v>3838</v>
      </c>
      <c r="BC733" s="138" t="s">
        <v>4791</v>
      </c>
    </row>
    <row r="734" spans="1:55" ht="15.75" customHeight="1" x14ac:dyDescent="0.3">
      <c r="A734" s="137">
        <v>317825</v>
      </c>
      <c r="B734" s="5" t="s">
        <v>60</v>
      </c>
      <c r="C734" s="17" t="s">
        <v>236</v>
      </c>
      <c r="D734" s="5" t="s">
        <v>123</v>
      </c>
      <c r="E734" s="5" t="s">
        <v>189</v>
      </c>
      <c r="F734" s="5" t="s">
        <v>49</v>
      </c>
      <c r="G734" s="5" t="s">
        <v>5221</v>
      </c>
      <c r="H734" s="17" t="s">
        <v>1059</v>
      </c>
      <c r="I734" s="120" t="s">
        <v>2956</v>
      </c>
      <c r="J734" s="17" t="s">
        <v>5222</v>
      </c>
      <c r="K734" s="5"/>
      <c r="L734" s="5">
        <v>12000</v>
      </c>
      <c r="M734" s="17">
        <v>101223187</v>
      </c>
      <c r="N734" s="10" t="s">
        <v>127</v>
      </c>
      <c r="O734" s="5" t="s">
        <v>4570</v>
      </c>
      <c r="P734" s="10">
        <v>45693</v>
      </c>
      <c r="Q734" s="10" t="s">
        <v>2502</v>
      </c>
      <c r="R734" s="10"/>
      <c r="S734" s="10"/>
      <c r="T734" s="11"/>
      <c r="U734" s="12"/>
      <c r="V734" s="5" t="s">
        <v>5223</v>
      </c>
      <c r="W734" s="5"/>
      <c r="X734" s="10">
        <v>45680</v>
      </c>
      <c r="Y734" s="5">
        <f t="shared" si="40"/>
        <v>14</v>
      </c>
      <c r="Z734" s="10">
        <v>45705</v>
      </c>
      <c r="AA734" s="5">
        <f t="shared" si="48"/>
        <v>26</v>
      </c>
      <c r="AB734" s="5" t="s">
        <v>5224</v>
      </c>
      <c r="AC734" s="13">
        <v>9931.74</v>
      </c>
      <c r="AD734" s="10">
        <v>45728</v>
      </c>
      <c r="AE734" s="12">
        <f t="shared" si="53"/>
        <v>24</v>
      </c>
      <c r="AF734" s="12"/>
      <c r="AG734" s="14">
        <v>4400599058</v>
      </c>
      <c r="AH734" s="17">
        <v>1</v>
      </c>
      <c r="AI734" s="10">
        <v>45804</v>
      </c>
      <c r="AJ734" s="10">
        <v>45805</v>
      </c>
      <c r="AK734" s="10" t="str">
        <f t="shared" si="46"/>
        <v>DEMORA</v>
      </c>
      <c r="AL734" s="15">
        <f t="shared" si="47"/>
        <v>78</v>
      </c>
      <c r="AM734" s="5" t="s">
        <v>5225</v>
      </c>
      <c r="AN734" s="5" t="s">
        <v>5226</v>
      </c>
      <c r="AO734" s="5" t="s">
        <v>5227</v>
      </c>
      <c r="AP734" s="10">
        <v>45807</v>
      </c>
      <c r="AQ734" s="5">
        <f t="shared" ca="1" si="52"/>
        <v>126</v>
      </c>
      <c r="AR734" s="23" t="s">
        <v>143</v>
      </c>
      <c r="AS734" s="23">
        <f t="shared" ca="1" si="51"/>
        <v>366</v>
      </c>
      <c r="AT734" s="5" t="s">
        <v>20</v>
      </c>
      <c r="AU734" s="5" t="s">
        <v>5228</v>
      </c>
      <c r="AV734" s="5" t="s">
        <v>2391</v>
      </c>
      <c r="AW734" s="5" t="s">
        <v>2998</v>
      </c>
      <c r="AX734" s="5" t="s">
        <v>1648</v>
      </c>
      <c r="AY734" s="5"/>
      <c r="AZ734" s="5"/>
      <c r="BA734" s="5"/>
      <c r="BB734" s="5" t="s">
        <v>3838</v>
      </c>
      <c r="BC734" s="138"/>
    </row>
    <row r="735" spans="1:55" ht="15.75" customHeight="1" x14ac:dyDescent="0.3">
      <c r="A735" s="137">
        <v>317925</v>
      </c>
      <c r="B735" s="5" t="s">
        <v>60</v>
      </c>
      <c r="C735" s="5" t="s">
        <v>549</v>
      </c>
      <c r="D735" s="5" t="s">
        <v>123</v>
      </c>
      <c r="E735" s="5" t="s">
        <v>124</v>
      </c>
      <c r="F735" s="5" t="s">
        <v>38</v>
      </c>
      <c r="G735" s="5"/>
      <c r="H735" s="5" t="s">
        <v>2947</v>
      </c>
      <c r="I735" s="120" t="s">
        <v>3807</v>
      </c>
      <c r="J735" s="5" t="s">
        <v>5229</v>
      </c>
      <c r="K735" s="5"/>
      <c r="L735" s="5"/>
      <c r="M735" s="5">
        <v>101248575</v>
      </c>
      <c r="N735" s="10" t="s">
        <v>127</v>
      </c>
      <c r="O735" s="5" t="s">
        <v>4633</v>
      </c>
      <c r="P735" s="10">
        <v>45716</v>
      </c>
      <c r="Q735" s="10" t="s">
        <v>1944</v>
      </c>
      <c r="R735" s="10"/>
      <c r="S735" s="10"/>
      <c r="T735" s="11"/>
      <c r="U735" s="12"/>
      <c r="V735" s="5" t="s">
        <v>5230</v>
      </c>
      <c r="W735" s="5"/>
      <c r="X735" s="10">
        <v>45680</v>
      </c>
      <c r="Y735" s="5">
        <f t="shared" si="40"/>
        <v>37</v>
      </c>
      <c r="Z735" s="10">
        <v>45712</v>
      </c>
      <c r="AA735" s="5">
        <f t="shared" si="48"/>
        <v>33</v>
      </c>
      <c r="AB735" s="5" t="s">
        <v>5231</v>
      </c>
      <c r="AC735" s="13">
        <v>15241.17</v>
      </c>
      <c r="AD735" s="10">
        <v>45716</v>
      </c>
      <c r="AE735" s="12">
        <f t="shared" si="53"/>
        <v>5</v>
      </c>
      <c r="AF735" s="12"/>
      <c r="AG735" s="14">
        <v>4400608705</v>
      </c>
      <c r="AH735" s="17" t="s">
        <v>833</v>
      </c>
      <c r="AI735" s="10">
        <v>45758</v>
      </c>
      <c r="AJ735" s="10">
        <v>45762</v>
      </c>
      <c r="AK735" s="10" t="str">
        <f t="shared" si="46"/>
        <v>DEMORA</v>
      </c>
      <c r="AL735" s="15">
        <f t="shared" si="47"/>
        <v>47</v>
      </c>
      <c r="AM735" s="5" t="s">
        <v>5232</v>
      </c>
      <c r="AN735" s="5" t="s">
        <v>5233</v>
      </c>
      <c r="AO735" s="5" t="s">
        <v>5234</v>
      </c>
      <c r="AP735" s="10">
        <v>45764</v>
      </c>
      <c r="AQ735" s="5">
        <f t="shared" ca="1" si="52"/>
        <v>83</v>
      </c>
      <c r="AR735" s="23" t="s">
        <v>143</v>
      </c>
      <c r="AS735" s="23">
        <f t="shared" ca="1" si="51"/>
        <v>366</v>
      </c>
      <c r="AT735" s="5" t="s">
        <v>20</v>
      </c>
      <c r="AU735" s="5" t="s">
        <v>2565</v>
      </c>
      <c r="AV735" s="5" t="s">
        <v>1931</v>
      </c>
      <c r="AW735" s="5" t="s">
        <v>1648</v>
      </c>
      <c r="AX735" s="5" t="s">
        <v>1648</v>
      </c>
      <c r="AY735" s="5"/>
      <c r="AZ735" s="5"/>
      <c r="BA735" s="5"/>
      <c r="BB735" s="5"/>
      <c r="BC735" s="138"/>
    </row>
    <row r="736" spans="1:55" ht="15.75" customHeight="1" x14ac:dyDescent="0.3">
      <c r="A736" s="137">
        <v>318025</v>
      </c>
      <c r="B736" s="5" t="s">
        <v>60</v>
      </c>
      <c r="C736" s="5" t="s">
        <v>6</v>
      </c>
      <c r="D736" s="5" t="s">
        <v>123</v>
      </c>
      <c r="E736" s="5" t="s">
        <v>189</v>
      </c>
      <c r="F736" s="5" t="s">
        <v>1</v>
      </c>
      <c r="G736" s="5"/>
      <c r="H736" s="5" t="s">
        <v>1482</v>
      </c>
      <c r="I736" s="120" t="s">
        <v>311</v>
      </c>
      <c r="J736" s="5" t="s">
        <v>5235</v>
      </c>
      <c r="K736" s="5"/>
      <c r="L736" s="5"/>
      <c r="M736" s="5">
        <v>101205392</v>
      </c>
      <c r="N736" s="10" t="s">
        <v>127</v>
      </c>
      <c r="O736" s="5" t="s">
        <v>4633</v>
      </c>
      <c r="P736" s="10">
        <v>45692</v>
      </c>
      <c r="Q736" s="10" t="s">
        <v>1944</v>
      </c>
      <c r="R736" s="10"/>
      <c r="S736" s="10"/>
      <c r="T736" s="11"/>
      <c r="U736" s="12"/>
      <c r="V736" s="5" t="s">
        <v>5236</v>
      </c>
      <c r="W736" s="5"/>
      <c r="X736" s="10">
        <v>45680</v>
      </c>
      <c r="Y736" s="5">
        <f t="shared" si="40"/>
        <v>13</v>
      </c>
      <c r="Z736" s="10">
        <v>45701</v>
      </c>
      <c r="AA736" s="5">
        <f t="shared" si="48"/>
        <v>22</v>
      </c>
      <c r="AB736" s="5" t="s">
        <v>5237</v>
      </c>
      <c r="AC736" s="13">
        <v>3583.14</v>
      </c>
      <c r="AD736" s="10">
        <v>45702</v>
      </c>
      <c r="AE736" s="12">
        <f t="shared" si="53"/>
        <v>2</v>
      </c>
      <c r="AF736" s="12"/>
      <c r="AG736" s="14">
        <v>4400608690</v>
      </c>
      <c r="AH736" s="17" t="s">
        <v>833</v>
      </c>
      <c r="AI736" s="10">
        <v>45728</v>
      </c>
      <c r="AJ736" s="10">
        <v>45741</v>
      </c>
      <c r="AK736" s="10" t="str">
        <f t="shared" si="46"/>
        <v>DEMORA</v>
      </c>
      <c r="AL736" s="15">
        <f t="shared" si="47"/>
        <v>40</v>
      </c>
      <c r="AM736" s="5" t="s">
        <v>5238</v>
      </c>
      <c r="AN736" s="5" t="s">
        <v>5239</v>
      </c>
      <c r="AO736" s="5" t="s">
        <v>5240</v>
      </c>
      <c r="AP736" s="10">
        <v>45744</v>
      </c>
      <c r="AQ736" s="5">
        <f t="shared" ca="1" si="52"/>
        <v>62</v>
      </c>
      <c r="AR736" s="23" t="s">
        <v>143</v>
      </c>
      <c r="AS736" s="23">
        <f t="shared" ca="1" si="51"/>
        <v>366</v>
      </c>
      <c r="AT736" s="5" t="s">
        <v>20</v>
      </c>
      <c r="AU736" s="5" t="s">
        <v>4962</v>
      </c>
      <c r="AV736" s="5" t="s">
        <v>4576</v>
      </c>
      <c r="AW736" s="5" t="s">
        <v>2519</v>
      </c>
      <c r="AX736" s="5" t="s">
        <v>1648</v>
      </c>
      <c r="AY736" s="5"/>
      <c r="AZ736" s="5"/>
      <c r="BA736" s="5"/>
      <c r="BB736" s="5" t="s">
        <v>3838</v>
      </c>
      <c r="BC736" s="138"/>
    </row>
    <row r="737" spans="1:55" ht="15.75" customHeight="1" x14ac:dyDescent="0.3">
      <c r="A737" s="137">
        <v>318125</v>
      </c>
      <c r="B737" s="5" t="s">
        <v>60</v>
      </c>
      <c r="C737" s="5" t="s">
        <v>6</v>
      </c>
      <c r="D737" s="5" t="s">
        <v>123</v>
      </c>
      <c r="E737" s="5" t="s">
        <v>189</v>
      </c>
      <c r="F737" s="5" t="s">
        <v>1</v>
      </c>
      <c r="G737" s="5"/>
      <c r="H737" s="5" t="s">
        <v>862</v>
      </c>
      <c r="I737" s="120" t="s">
        <v>311</v>
      </c>
      <c r="J737" s="5" t="s">
        <v>5241</v>
      </c>
      <c r="K737" s="5"/>
      <c r="L737" s="5"/>
      <c r="M737" s="5">
        <v>101218564</v>
      </c>
      <c r="N737" s="10" t="s">
        <v>127</v>
      </c>
      <c r="O737" s="5" t="s">
        <v>4633</v>
      </c>
      <c r="P737" s="10">
        <v>45694</v>
      </c>
      <c r="Q737" s="10" t="s">
        <v>1944</v>
      </c>
      <c r="R737" s="10"/>
      <c r="S737" s="10"/>
      <c r="T737" s="11"/>
      <c r="U737" s="12"/>
      <c r="V737" s="5" t="s">
        <v>5242</v>
      </c>
      <c r="W737" s="5"/>
      <c r="X737" s="10">
        <v>45680</v>
      </c>
      <c r="Y737" s="5">
        <f t="shared" si="40"/>
        <v>15</v>
      </c>
      <c r="Z737" s="10">
        <v>45701</v>
      </c>
      <c r="AA737" s="5">
        <f t="shared" si="48"/>
        <v>22</v>
      </c>
      <c r="AB737" s="5" t="s">
        <v>5243</v>
      </c>
      <c r="AC737" s="13">
        <v>2783.14</v>
      </c>
      <c r="AD737" s="10">
        <v>45702</v>
      </c>
      <c r="AE737" s="12">
        <f t="shared" si="53"/>
        <v>2</v>
      </c>
      <c r="AF737" s="12"/>
      <c r="AG737" s="14">
        <v>4400608689</v>
      </c>
      <c r="AH737" s="17" t="s">
        <v>833</v>
      </c>
      <c r="AI737" s="10">
        <v>45737</v>
      </c>
      <c r="AJ737" s="10">
        <v>45737</v>
      </c>
      <c r="AK737" s="10" t="str">
        <f t="shared" si="46"/>
        <v>EN TIEMPO</v>
      </c>
      <c r="AL737" s="15">
        <f t="shared" si="47"/>
        <v>36</v>
      </c>
      <c r="AM737" s="5" t="s">
        <v>5244</v>
      </c>
      <c r="AN737" s="5" t="s">
        <v>5245</v>
      </c>
      <c r="AO737" s="5" t="s">
        <v>5246</v>
      </c>
      <c r="AP737" s="10">
        <v>45736</v>
      </c>
      <c r="AQ737" s="5">
        <f t="shared" ca="1" si="52"/>
        <v>58</v>
      </c>
      <c r="AR737" s="42" t="s">
        <v>143</v>
      </c>
      <c r="AS737" s="42">
        <f t="shared" ca="1" si="51"/>
        <v>366</v>
      </c>
      <c r="AT737" s="5" t="s">
        <v>19</v>
      </c>
      <c r="AU737" s="5" t="s">
        <v>2565</v>
      </c>
      <c r="AV737" s="5" t="s">
        <v>4576</v>
      </c>
      <c r="AW737" s="5" t="s">
        <v>2519</v>
      </c>
      <c r="AX737" s="5" t="s">
        <v>1648</v>
      </c>
      <c r="AY737" s="5"/>
      <c r="AZ737" s="5"/>
      <c r="BA737" s="5"/>
      <c r="BB737" s="5"/>
      <c r="BC737" s="138"/>
    </row>
    <row r="738" spans="1:55" ht="15.75" customHeight="1" x14ac:dyDescent="0.3">
      <c r="A738" s="137">
        <v>318225</v>
      </c>
      <c r="B738" s="5" t="s">
        <v>60</v>
      </c>
      <c r="C738" s="5" t="s">
        <v>134</v>
      </c>
      <c r="D738" s="5" t="s">
        <v>123</v>
      </c>
      <c r="E738" s="5" t="s">
        <v>124</v>
      </c>
      <c r="F738" s="5" t="s">
        <v>38</v>
      </c>
      <c r="G738" s="5"/>
      <c r="H738" s="5" t="s">
        <v>550</v>
      </c>
      <c r="I738" s="120" t="s">
        <v>2948</v>
      </c>
      <c r="J738" s="5" t="s">
        <v>5247</v>
      </c>
      <c r="K738" s="5"/>
      <c r="L738" s="5">
        <v>14000</v>
      </c>
      <c r="M738" s="5">
        <v>101249700</v>
      </c>
      <c r="N738" s="10" t="s">
        <v>123</v>
      </c>
      <c r="O738" s="5" t="s">
        <v>4633</v>
      </c>
      <c r="P738" s="10">
        <v>45693</v>
      </c>
      <c r="Q738" s="10" t="s">
        <v>2502</v>
      </c>
      <c r="R738" s="10"/>
      <c r="S738" s="10"/>
      <c r="T738" s="11"/>
      <c r="U738" s="12"/>
      <c r="V738" s="5" t="s">
        <v>5248</v>
      </c>
      <c r="W738" s="5"/>
      <c r="X738" s="10">
        <v>45680</v>
      </c>
      <c r="Y738" s="5">
        <f t="shared" si="40"/>
        <v>14</v>
      </c>
      <c r="Z738" s="10">
        <v>45705</v>
      </c>
      <c r="AA738" s="5">
        <f t="shared" si="48"/>
        <v>26</v>
      </c>
      <c r="AB738" s="5" t="s">
        <v>5249</v>
      </c>
      <c r="AC738" s="50">
        <v>35309.11</v>
      </c>
      <c r="AD738" s="10">
        <v>45709</v>
      </c>
      <c r="AE738" s="12">
        <f t="shared" si="53"/>
        <v>5</v>
      </c>
      <c r="AF738" s="12"/>
      <c r="AG738" s="14">
        <v>4400608704</v>
      </c>
      <c r="AH738" s="17">
        <v>1</v>
      </c>
      <c r="AI738" s="10">
        <v>45758</v>
      </c>
      <c r="AJ738" s="10">
        <v>45783</v>
      </c>
      <c r="AK738" s="10" t="str">
        <f t="shared" si="46"/>
        <v>DEMORA</v>
      </c>
      <c r="AL738" s="15">
        <f t="shared" si="47"/>
        <v>75</v>
      </c>
      <c r="AM738" s="5" t="s">
        <v>5250</v>
      </c>
      <c r="AN738" s="5" t="s">
        <v>5251</v>
      </c>
      <c r="AO738" s="5" t="s">
        <v>5252</v>
      </c>
      <c r="AP738" s="10">
        <v>45784</v>
      </c>
      <c r="AQ738" s="5">
        <f t="shared" ca="1" si="52"/>
        <v>104</v>
      </c>
      <c r="AR738" s="23" t="s">
        <v>143</v>
      </c>
      <c r="AS738" s="23">
        <f t="shared" ca="1" si="51"/>
        <v>366</v>
      </c>
      <c r="AT738" s="5" t="s">
        <v>20</v>
      </c>
      <c r="AU738" s="5" t="s">
        <v>3248</v>
      </c>
      <c r="AV738" s="5" t="s">
        <v>1931</v>
      </c>
      <c r="AW738" s="5" t="s">
        <v>2519</v>
      </c>
      <c r="AX738" s="5" t="s">
        <v>1648</v>
      </c>
      <c r="AY738" s="5"/>
      <c r="AZ738" s="5"/>
      <c r="BA738" s="5"/>
      <c r="BB738" s="5" t="s">
        <v>3838</v>
      </c>
      <c r="BC738" s="138"/>
    </row>
    <row r="739" spans="1:55" ht="15.75" customHeight="1" x14ac:dyDescent="0.3">
      <c r="A739" s="58">
        <v>318325</v>
      </c>
      <c r="B739" s="59" t="s">
        <v>60</v>
      </c>
      <c r="C739" s="59" t="s">
        <v>1067</v>
      </c>
      <c r="D739" s="59" t="s">
        <v>123</v>
      </c>
      <c r="E739" s="59" t="s">
        <v>124</v>
      </c>
      <c r="F739" s="59" t="s">
        <v>36</v>
      </c>
      <c r="G739" s="59"/>
      <c r="H739" s="59" t="s">
        <v>526</v>
      </c>
      <c r="I739" s="120" t="s">
        <v>1068</v>
      </c>
      <c r="J739" s="5" t="s">
        <v>5253</v>
      </c>
      <c r="K739" s="5"/>
      <c r="L739" s="5"/>
      <c r="M739" s="5">
        <v>101247113</v>
      </c>
      <c r="N739" s="10" t="s">
        <v>127</v>
      </c>
      <c r="O739" s="5" t="s">
        <v>4633</v>
      </c>
      <c r="P739" s="10">
        <v>45698</v>
      </c>
      <c r="Q739" s="10" t="s">
        <v>1944</v>
      </c>
      <c r="R739" s="10"/>
      <c r="S739" s="10"/>
      <c r="T739" s="11"/>
      <c r="U739" s="12"/>
      <c r="V739" s="5" t="s">
        <v>5254</v>
      </c>
      <c r="W739" s="5"/>
      <c r="X739" s="10">
        <v>45680</v>
      </c>
      <c r="Y739" s="5">
        <f t="shared" si="40"/>
        <v>19</v>
      </c>
      <c r="Z739" s="10">
        <v>45705</v>
      </c>
      <c r="AA739" s="5">
        <f t="shared" si="48"/>
        <v>26</v>
      </c>
      <c r="AB739" s="5" t="s">
        <v>5255</v>
      </c>
      <c r="AC739" s="13">
        <v>2633.65</v>
      </c>
      <c r="AD739" s="10">
        <v>45716</v>
      </c>
      <c r="AE739" s="12">
        <f t="shared" si="53"/>
        <v>12</v>
      </c>
      <c r="AF739" s="12"/>
      <c r="AG739" s="14">
        <v>4400608820</v>
      </c>
      <c r="AH739" s="17" t="s">
        <v>833</v>
      </c>
      <c r="AI739" s="10">
        <v>45729</v>
      </c>
      <c r="AJ739" s="10">
        <v>45729</v>
      </c>
      <c r="AK739" s="10" t="str">
        <f t="shared" si="46"/>
        <v>EN TIEMPO</v>
      </c>
      <c r="AL739" s="15">
        <f t="shared" si="47"/>
        <v>14</v>
      </c>
      <c r="AM739" s="5" t="s">
        <v>5256</v>
      </c>
      <c r="AN739" s="5" t="s">
        <v>5257</v>
      </c>
      <c r="AO739" s="5" t="s">
        <v>5258</v>
      </c>
      <c r="AP739" s="10">
        <v>45736</v>
      </c>
      <c r="AQ739" s="5">
        <f t="shared" ca="1" si="52"/>
        <v>50</v>
      </c>
      <c r="AR739" s="23" t="s">
        <v>143</v>
      </c>
      <c r="AS739" s="23">
        <f t="shared" ca="1" si="51"/>
        <v>366</v>
      </c>
      <c r="AT739" s="5"/>
      <c r="AU739" s="5"/>
      <c r="AV739" s="5"/>
      <c r="AW739" s="5"/>
      <c r="AX739" s="5"/>
      <c r="AY739" s="5"/>
      <c r="AZ739" s="5"/>
      <c r="BA739" s="5"/>
      <c r="BB739" s="5"/>
      <c r="BC739" s="138"/>
    </row>
    <row r="740" spans="1:55" ht="15.75" customHeight="1" x14ac:dyDescent="0.3">
      <c r="A740" s="137">
        <v>318425</v>
      </c>
      <c r="B740" s="5" t="s">
        <v>60</v>
      </c>
      <c r="C740" s="5" t="s">
        <v>8</v>
      </c>
      <c r="D740" s="5" t="s">
        <v>123</v>
      </c>
      <c r="E740" s="5" t="s">
        <v>189</v>
      </c>
      <c r="F740" s="5" t="s">
        <v>1</v>
      </c>
      <c r="G740" s="5"/>
      <c r="H740" s="5" t="s">
        <v>989</v>
      </c>
      <c r="I740" s="120" t="s">
        <v>212</v>
      </c>
      <c r="J740" s="5" t="s">
        <v>5259</v>
      </c>
      <c r="K740" s="5"/>
      <c r="L740" s="5"/>
      <c r="M740" s="5">
        <v>101209358</v>
      </c>
      <c r="N740" s="10" t="s">
        <v>127</v>
      </c>
      <c r="O740" s="5" t="s">
        <v>4633</v>
      </c>
      <c r="P740" s="10">
        <v>45706</v>
      </c>
      <c r="Q740" s="10" t="s">
        <v>1944</v>
      </c>
      <c r="R740" s="10"/>
      <c r="S740" s="10"/>
      <c r="T740" s="11"/>
      <c r="U740" s="12"/>
      <c r="V740" s="5" t="s">
        <v>5260</v>
      </c>
      <c r="W740" s="5"/>
      <c r="X740" s="10">
        <v>45680</v>
      </c>
      <c r="Y740" s="5">
        <f t="shared" si="40"/>
        <v>27</v>
      </c>
      <c r="Z740" s="10">
        <v>45707</v>
      </c>
      <c r="AA740" s="5">
        <f t="shared" si="48"/>
        <v>28</v>
      </c>
      <c r="AB740" s="5" t="s">
        <v>5261</v>
      </c>
      <c r="AC740" s="13">
        <v>18647.23</v>
      </c>
      <c r="AD740" s="10">
        <v>45709</v>
      </c>
      <c r="AE740" s="12">
        <f t="shared" si="53"/>
        <v>3</v>
      </c>
      <c r="AF740" s="12"/>
      <c r="AG740" s="14">
        <v>4400608823</v>
      </c>
      <c r="AH740" s="17" t="s">
        <v>833</v>
      </c>
      <c r="AI740" s="10">
        <v>45741</v>
      </c>
      <c r="AJ740" s="10">
        <v>45743</v>
      </c>
      <c r="AK740" s="10" t="str">
        <f t="shared" si="46"/>
        <v>DEMORA</v>
      </c>
      <c r="AL740" s="15">
        <f t="shared" si="47"/>
        <v>35</v>
      </c>
      <c r="AM740" s="5" t="s">
        <v>5262</v>
      </c>
      <c r="AN740" s="5" t="s">
        <v>5263</v>
      </c>
      <c r="AO740" s="5" t="s">
        <v>5264</v>
      </c>
      <c r="AP740" s="10">
        <v>45744</v>
      </c>
      <c r="AQ740" s="5">
        <f t="shared" ca="1" si="52"/>
        <v>64</v>
      </c>
      <c r="AR740" s="5" t="s">
        <v>143</v>
      </c>
      <c r="AS740" s="5">
        <f t="shared" ca="1" si="51"/>
        <v>366</v>
      </c>
      <c r="AT740" s="5" t="s">
        <v>19</v>
      </c>
      <c r="AU740" s="5" t="s">
        <v>5265</v>
      </c>
      <c r="AV740" s="5" t="s">
        <v>2391</v>
      </c>
      <c r="AW740" s="5" t="s">
        <v>1648</v>
      </c>
      <c r="AX740" s="5" t="s">
        <v>1648</v>
      </c>
      <c r="AY740" s="5"/>
      <c r="AZ740" s="5"/>
      <c r="BA740" s="5"/>
      <c r="BB740" s="5"/>
      <c r="BC740" s="138"/>
    </row>
    <row r="741" spans="1:55" ht="15.75" customHeight="1" x14ac:dyDescent="0.3">
      <c r="A741" s="137">
        <v>318525</v>
      </c>
      <c r="B741" s="5" t="s">
        <v>59</v>
      </c>
      <c r="C741" s="5" t="s">
        <v>263</v>
      </c>
      <c r="D741" s="5" t="s">
        <v>127</v>
      </c>
      <c r="E741" s="5" t="s">
        <v>124</v>
      </c>
      <c r="F741" s="5" t="s">
        <v>45</v>
      </c>
      <c r="G741" s="5" t="s">
        <v>246</v>
      </c>
      <c r="H741" s="5" t="s">
        <v>844</v>
      </c>
      <c r="I741" s="120">
        <v>3630218</v>
      </c>
      <c r="J741" s="5" t="s">
        <v>5266</v>
      </c>
      <c r="K741" s="5">
        <v>42297</v>
      </c>
      <c r="L741" s="5">
        <v>30000</v>
      </c>
      <c r="M741" s="5" t="s">
        <v>5267</v>
      </c>
      <c r="N741" s="10" t="s">
        <v>127</v>
      </c>
      <c r="O741" s="5" t="s">
        <v>5268</v>
      </c>
      <c r="P741" s="10">
        <v>45699</v>
      </c>
      <c r="Q741" s="10" t="s">
        <v>1944</v>
      </c>
      <c r="R741" s="10"/>
      <c r="S741" s="10"/>
      <c r="T741" s="11"/>
      <c r="U741" s="12"/>
      <c r="V741" s="5" t="s">
        <v>5269</v>
      </c>
      <c r="W741" s="5"/>
      <c r="X741" s="10">
        <v>45696</v>
      </c>
      <c r="Y741" s="5">
        <f t="shared" si="40"/>
        <v>4</v>
      </c>
      <c r="Z741" s="10">
        <v>45705</v>
      </c>
      <c r="AA741" s="5">
        <f t="shared" si="48"/>
        <v>10</v>
      </c>
      <c r="AB741" s="5" t="s">
        <v>5270</v>
      </c>
      <c r="AC741" s="13">
        <v>2507.17</v>
      </c>
      <c r="AD741" s="10">
        <v>45708</v>
      </c>
      <c r="AE741" s="12">
        <f t="shared" si="53"/>
        <v>4</v>
      </c>
      <c r="AF741" s="12"/>
      <c r="AG741" s="14">
        <v>4500558690</v>
      </c>
      <c r="AH741" s="17" t="s">
        <v>833</v>
      </c>
      <c r="AI741" s="10">
        <v>45744</v>
      </c>
      <c r="AJ741" s="10">
        <v>45747</v>
      </c>
      <c r="AK741" s="10" t="str">
        <f t="shared" si="46"/>
        <v>DEMORA</v>
      </c>
      <c r="AL741" s="15">
        <f t="shared" si="47"/>
        <v>40</v>
      </c>
      <c r="AM741" s="5" t="s">
        <v>5271</v>
      </c>
      <c r="AN741" s="5" t="s">
        <v>5272</v>
      </c>
      <c r="AO741" s="5" t="s">
        <v>5273</v>
      </c>
      <c r="AP741" s="10">
        <v>45744</v>
      </c>
      <c r="AQ741" s="5">
        <f t="shared" ca="1" si="52"/>
        <v>52</v>
      </c>
      <c r="AR741" s="23" t="s">
        <v>143</v>
      </c>
      <c r="AS741" s="23">
        <f t="shared" ca="1" si="51"/>
        <v>350</v>
      </c>
      <c r="AT741" s="5" t="s">
        <v>19</v>
      </c>
      <c r="AU741" s="5" t="s">
        <v>5265</v>
      </c>
      <c r="AV741" s="5" t="s">
        <v>2391</v>
      </c>
      <c r="AW741" s="5" t="s">
        <v>1648</v>
      </c>
      <c r="AX741" s="5" t="s">
        <v>1648</v>
      </c>
      <c r="AY741" s="5"/>
      <c r="AZ741" s="5"/>
      <c r="BA741" s="5"/>
      <c r="BB741" s="5"/>
      <c r="BC741" s="138"/>
    </row>
    <row r="742" spans="1:55" ht="15.75" customHeight="1" x14ac:dyDescent="0.3">
      <c r="A742" s="137">
        <v>318625</v>
      </c>
      <c r="B742" s="5" t="s">
        <v>59</v>
      </c>
      <c r="C742" s="5" t="s">
        <v>1274</v>
      </c>
      <c r="D742" s="5" t="s">
        <v>123</v>
      </c>
      <c r="E742" s="5" t="s">
        <v>189</v>
      </c>
      <c r="F742" s="5" t="s">
        <v>55</v>
      </c>
      <c r="G742" s="5" t="s">
        <v>210</v>
      </c>
      <c r="H742" s="5" t="s">
        <v>1275</v>
      </c>
      <c r="I742" s="120" t="s">
        <v>1276</v>
      </c>
      <c r="J742" s="5" t="s">
        <v>4957</v>
      </c>
      <c r="K742" s="5">
        <v>5687</v>
      </c>
      <c r="L742" s="5">
        <v>14000</v>
      </c>
      <c r="M742" s="5" t="s">
        <v>5274</v>
      </c>
      <c r="N742" s="10" t="s">
        <v>127</v>
      </c>
      <c r="O742" s="5" t="s">
        <v>5268</v>
      </c>
      <c r="P742" s="10">
        <v>45728</v>
      </c>
      <c r="Q742" s="10" t="s">
        <v>1037</v>
      </c>
      <c r="R742" s="10"/>
      <c r="S742" s="10"/>
      <c r="T742" s="11"/>
      <c r="U742" s="12"/>
      <c r="V742" s="5" t="s">
        <v>5275</v>
      </c>
      <c r="W742" s="5"/>
      <c r="X742" s="10">
        <v>45696</v>
      </c>
      <c r="Y742" s="5">
        <f t="shared" si="40"/>
        <v>33</v>
      </c>
      <c r="Z742" s="10">
        <v>45733</v>
      </c>
      <c r="AA742" s="5">
        <f t="shared" si="48"/>
        <v>38</v>
      </c>
      <c r="AB742" s="5" t="s">
        <v>5276</v>
      </c>
      <c r="AC742" s="50">
        <v>13511.91</v>
      </c>
      <c r="AD742" s="10">
        <v>45743</v>
      </c>
      <c r="AE742" s="12">
        <f t="shared" si="53"/>
        <v>11</v>
      </c>
      <c r="AF742" s="12"/>
      <c r="AG742" s="14">
        <v>4500558689</v>
      </c>
      <c r="AH742" s="17" t="s">
        <v>833</v>
      </c>
      <c r="AI742" s="10">
        <v>45772</v>
      </c>
      <c r="AJ742" s="10">
        <v>45783</v>
      </c>
      <c r="AK742" s="10" t="str">
        <f t="shared" si="46"/>
        <v>DEMORA</v>
      </c>
      <c r="AL742" s="15">
        <f t="shared" si="47"/>
        <v>41</v>
      </c>
      <c r="AM742" s="5" t="s">
        <v>5277</v>
      </c>
      <c r="AN742" s="5" t="s">
        <v>5278</v>
      </c>
      <c r="AO742" s="5" t="s">
        <v>5279</v>
      </c>
      <c r="AP742" s="10">
        <v>45784</v>
      </c>
      <c r="AQ742" s="5">
        <f t="shared" ca="1" si="52"/>
        <v>88</v>
      </c>
      <c r="AR742" s="23" t="s">
        <v>143</v>
      </c>
      <c r="AS742" s="23">
        <f t="shared" ca="1" si="51"/>
        <v>350</v>
      </c>
      <c r="AT742" s="5" t="s">
        <v>20</v>
      </c>
      <c r="AU742" s="5" t="s">
        <v>4962</v>
      </c>
      <c r="AV742" s="5" t="s">
        <v>4671</v>
      </c>
      <c r="AW742" s="5" t="s">
        <v>4672</v>
      </c>
      <c r="AX742" s="5" t="s">
        <v>1648</v>
      </c>
      <c r="AY742" s="5"/>
      <c r="AZ742" s="5"/>
      <c r="BA742" s="5"/>
      <c r="BB742" s="5" t="s">
        <v>3838</v>
      </c>
      <c r="BC742" s="138"/>
    </row>
    <row r="743" spans="1:55" ht="15.75" customHeight="1" x14ac:dyDescent="0.3">
      <c r="A743" s="137">
        <v>318725</v>
      </c>
      <c r="B743" s="5" t="s">
        <v>59</v>
      </c>
      <c r="C743" s="5" t="s">
        <v>340</v>
      </c>
      <c r="D743" s="5" t="s">
        <v>123</v>
      </c>
      <c r="E743" s="5" t="s">
        <v>124</v>
      </c>
      <c r="F743" s="5" t="s">
        <v>48</v>
      </c>
      <c r="G743" s="5" t="s">
        <v>210</v>
      </c>
      <c r="H743" s="5" t="s">
        <v>2059</v>
      </c>
      <c r="I743" s="120">
        <v>2520471</v>
      </c>
      <c r="J743" s="5" t="s">
        <v>5280</v>
      </c>
      <c r="K743" s="5">
        <v>11196</v>
      </c>
      <c r="L743" s="5">
        <v>10000</v>
      </c>
      <c r="M743" s="5" t="s">
        <v>5281</v>
      </c>
      <c r="N743" s="10" t="s">
        <v>127</v>
      </c>
      <c r="O743" s="5" t="s">
        <v>5268</v>
      </c>
      <c r="P743" s="10">
        <v>45706</v>
      </c>
      <c r="Q743" s="10" t="s">
        <v>1944</v>
      </c>
      <c r="R743" s="10"/>
      <c r="S743" s="10"/>
      <c r="T743" s="11"/>
      <c r="U743" s="12"/>
      <c r="V743" s="5" t="s">
        <v>5282</v>
      </c>
      <c r="W743" s="5"/>
      <c r="X743" s="10">
        <v>45696</v>
      </c>
      <c r="Y743" s="5">
        <f t="shared" si="40"/>
        <v>11</v>
      </c>
      <c r="Z743" s="10">
        <v>45728</v>
      </c>
      <c r="AA743" s="5">
        <f t="shared" si="48"/>
        <v>33</v>
      </c>
      <c r="AB743" s="5" t="s">
        <v>5283</v>
      </c>
      <c r="AC743" s="13">
        <v>5597.69</v>
      </c>
      <c r="AD743" s="10">
        <v>45743</v>
      </c>
      <c r="AE743" s="12">
        <f t="shared" si="53"/>
        <v>16</v>
      </c>
      <c r="AF743" s="12"/>
      <c r="AG743" s="14">
        <v>4500558685</v>
      </c>
      <c r="AH743" s="17" t="s">
        <v>833</v>
      </c>
      <c r="AI743" s="10">
        <v>45772</v>
      </c>
      <c r="AJ743" s="10">
        <v>45784</v>
      </c>
      <c r="AK743" s="10" t="str">
        <f t="shared" si="46"/>
        <v>DEMORA</v>
      </c>
      <c r="AL743" s="15">
        <f t="shared" si="47"/>
        <v>42</v>
      </c>
      <c r="AM743" s="5" t="s">
        <v>5284</v>
      </c>
      <c r="AN743" s="5" t="s">
        <v>5285</v>
      </c>
      <c r="AO743" s="5" t="s">
        <v>5286</v>
      </c>
      <c r="AP743" s="10">
        <v>45793</v>
      </c>
      <c r="AQ743" s="5">
        <f t="shared" ca="1" si="52"/>
        <v>89</v>
      </c>
      <c r="AR743" s="23" t="s">
        <v>143</v>
      </c>
      <c r="AS743" s="23">
        <f t="shared" ca="1" si="51"/>
        <v>350</v>
      </c>
      <c r="AT743" s="5" t="s">
        <v>20</v>
      </c>
      <c r="AU743" s="5" t="s">
        <v>5062</v>
      </c>
      <c r="AV743" s="5" t="s">
        <v>2153</v>
      </c>
      <c r="AW743" s="5" t="s">
        <v>2519</v>
      </c>
      <c r="AX743" s="5" t="s">
        <v>1648</v>
      </c>
      <c r="AY743" s="5"/>
      <c r="AZ743" s="5"/>
      <c r="BA743" s="5"/>
      <c r="BB743" s="5" t="s">
        <v>3838</v>
      </c>
      <c r="BC743" s="138"/>
    </row>
    <row r="744" spans="1:55" ht="15.75" customHeight="1" x14ac:dyDescent="0.3">
      <c r="A744" s="22">
        <v>318825</v>
      </c>
      <c r="B744" s="5" t="s">
        <v>59</v>
      </c>
      <c r="C744" s="5" t="s">
        <v>6</v>
      </c>
      <c r="D744" s="5" t="s">
        <v>123</v>
      </c>
      <c r="E744" s="5" t="s">
        <v>124</v>
      </c>
      <c r="F744" s="5" t="s">
        <v>40</v>
      </c>
      <c r="G744" s="5" t="s">
        <v>246</v>
      </c>
      <c r="H744" s="5" t="s">
        <v>3554</v>
      </c>
      <c r="I744" s="120">
        <v>1946171</v>
      </c>
      <c r="J744" s="5" t="s">
        <v>5287</v>
      </c>
      <c r="K744" s="5">
        <v>16183</v>
      </c>
      <c r="L744" s="5">
        <v>18000</v>
      </c>
      <c r="M744" s="5" t="s">
        <v>5288</v>
      </c>
      <c r="N744" s="10" t="s">
        <v>127</v>
      </c>
      <c r="O744" s="5" t="s">
        <v>5289</v>
      </c>
      <c r="P744" s="10">
        <v>45706</v>
      </c>
      <c r="Q744" s="10" t="s">
        <v>1944</v>
      </c>
      <c r="R744" s="10"/>
      <c r="S744" s="10"/>
      <c r="T744" s="11"/>
      <c r="U744" s="12"/>
      <c r="V744" s="5" t="s">
        <v>5290</v>
      </c>
      <c r="W744" s="5"/>
      <c r="X744" s="10">
        <v>45694</v>
      </c>
      <c r="Y744" s="5">
        <f t="shared" si="40"/>
        <v>13</v>
      </c>
      <c r="Z744" s="10">
        <v>45728</v>
      </c>
      <c r="AA744" s="5">
        <f t="shared" si="48"/>
        <v>35</v>
      </c>
      <c r="AB744" s="5" t="s">
        <v>5291</v>
      </c>
      <c r="AC744" s="13">
        <v>8077.28</v>
      </c>
      <c r="AD744" s="10">
        <v>45743</v>
      </c>
      <c r="AE744" s="12">
        <f t="shared" si="53"/>
        <v>16</v>
      </c>
      <c r="AF744" s="12"/>
      <c r="AG744" s="14">
        <v>4500557595</v>
      </c>
      <c r="AH744" s="17" t="s">
        <v>833</v>
      </c>
      <c r="AI744" s="10">
        <v>45772</v>
      </c>
      <c r="AJ744" s="10">
        <v>45769</v>
      </c>
      <c r="AK744" s="10" t="str">
        <f t="shared" si="46"/>
        <v>EN TIEMPO</v>
      </c>
      <c r="AL744" s="15">
        <f t="shared" si="47"/>
        <v>27</v>
      </c>
      <c r="AM744" s="5" t="s">
        <v>5292</v>
      </c>
      <c r="AN744" s="5" t="s">
        <v>5293</v>
      </c>
      <c r="AO744" s="5" t="s">
        <v>5294</v>
      </c>
      <c r="AP744" s="10">
        <v>45772</v>
      </c>
      <c r="AQ744" s="5">
        <f t="shared" ca="1" si="52"/>
        <v>76</v>
      </c>
      <c r="AR744" s="23" t="s">
        <v>143</v>
      </c>
      <c r="AS744" s="23">
        <f t="shared" ca="1" si="51"/>
        <v>352</v>
      </c>
      <c r="AT744" s="5" t="s">
        <v>20</v>
      </c>
      <c r="AU744" s="5" t="s">
        <v>4962</v>
      </c>
      <c r="AV744" s="5" t="s">
        <v>4576</v>
      </c>
      <c r="AW744" s="5" t="s">
        <v>2519</v>
      </c>
      <c r="AX744" s="5" t="s">
        <v>1648</v>
      </c>
      <c r="AY744" s="5"/>
      <c r="AZ744" s="5"/>
      <c r="BA744" s="5"/>
      <c r="BB744" s="5"/>
      <c r="BC744" s="138"/>
    </row>
    <row r="745" spans="1:55" ht="15.75" customHeight="1" x14ac:dyDescent="0.3">
      <c r="A745" s="22">
        <v>318925</v>
      </c>
      <c r="B745" s="5" t="s">
        <v>59</v>
      </c>
      <c r="C745" s="5" t="s">
        <v>6</v>
      </c>
      <c r="D745" s="5" t="s">
        <v>123</v>
      </c>
      <c r="E745" s="5" t="s">
        <v>124</v>
      </c>
      <c r="F745" s="5" t="s">
        <v>40</v>
      </c>
      <c r="G745" s="5" t="s">
        <v>246</v>
      </c>
      <c r="H745" s="5" t="s">
        <v>5295</v>
      </c>
      <c r="I745" s="120">
        <v>1946171</v>
      </c>
      <c r="J745" s="5" t="s">
        <v>5296</v>
      </c>
      <c r="K745" s="5">
        <v>20986</v>
      </c>
      <c r="L745" s="5">
        <v>18000</v>
      </c>
      <c r="M745" s="5" t="s">
        <v>5297</v>
      </c>
      <c r="N745" s="10" t="s">
        <v>127</v>
      </c>
      <c r="O745" s="5" t="s">
        <v>5289</v>
      </c>
      <c r="P745" s="10">
        <v>45706</v>
      </c>
      <c r="Q745" s="10" t="s">
        <v>1944</v>
      </c>
      <c r="R745" s="10"/>
      <c r="S745" s="10"/>
      <c r="T745" s="11"/>
      <c r="U745" s="12"/>
      <c r="V745" s="5" t="s">
        <v>5298</v>
      </c>
      <c r="W745" s="5"/>
      <c r="X745" s="10">
        <v>45694</v>
      </c>
      <c r="Y745" s="5">
        <f t="shared" si="40"/>
        <v>13</v>
      </c>
      <c r="Z745" s="10">
        <v>45722</v>
      </c>
      <c r="AA745" s="5">
        <f t="shared" si="48"/>
        <v>29</v>
      </c>
      <c r="AB745" s="5" t="s">
        <v>5299</v>
      </c>
      <c r="AC745" s="13">
        <v>8077.28</v>
      </c>
      <c r="AD745" s="10">
        <v>45743</v>
      </c>
      <c r="AE745" s="12">
        <f t="shared" si="53"/>
        <v>22</v>
      </c>
      <c r="AF745" s="12"/>
      <c r="AG745" s="14">
        <v>4500557597</v>
      </c>
      <c r="AH745" s="17" t="s">
        <v>833</v>
      </c>
      <c r="AI745" s="10">
        <v>45770</v>
      </c>
      <c r="AJ745" s="10">
        <v>45770</v>
      </c>
      <c r="AK745" s="10" t="str">
        <f t="shared" si="46"/>
        <v>EN TIEMPO</v>
      </c>
      <c r="AL745" s="15">
        <f t="shared" si="47"/>
        <v>28</v>
      </c>
      <c r="AM745" s="5" t="s">
        <v>5300</v>
      </c>
      <c r="AN745" s="5" t="s">
        <v>5301</v>
      </c>
      <c r="AO745" s="5" t="s">
        <v>5302</v>
      </c>
      <c r="AP745" s="10">
        <v>45772</v>
      </c>
      <c r="AQ745" s="5">
        <f t="shared" ca="1" si="52"/>
        <v>77</v>
      </c>
      <c r="AR745" s="23" t="s">
        <v>143</v>
      </c>
      <c r="AS745" s="23">
        <f t="shared" ca="1" si="51"/>
        <v>352</v>
      </c>
      <c r="AT745" s="5" t="s">
        <v>20</v>
      </c>
      <c r="AU745" s="5" t="s">
        <v>4962</v>
      </c>
      <c r="AV745" s="5" t="s">
        <v>4576</v>
      </c>
      <c r="AW745" s="5" t="s">
        <v>2519</v>
      </c>
      <c r="AX745" s="5" t="s">
        <v>1648</v>
      </c>
      <c r="AY745" s="5"/>
      <c r="AZ745" s="5"/>
      <c r="BA745" s="5"/>
      <c r="BB745" s="5" t="s">
        <v>3838</v>
      </c>
      <c r="BC745" s="138"/>
    </row>
    <row r="746" spans="1:55" ht="15.75" customHeight="1" x14ac:dyDescent="0.3">
      <c r="A746" s="137">
        <v>319025</v>
      </c>
      <c r="B746" s="5" t="s">
        <v>59</v>
      </c>
      <c r="C746" s="5" t="s">
        <v>6</v>
      </c>
      <c r="D746" s="5" t="s">
        <v>123</v>
      </c>
      <c r="E746" s="5" t="s">
        <v>124</v>
      </c>
      <c r="F746" s="5" t="s">
        <v>43</v>
      </c>
      <c r="G746" s="5" t="s">
        <v>246</v>
      </c>
      <c r="H746" s="5" t="s">
        <v>2363</v>
      </c>
      <c r="I746" s="120" t="s">
        <v>1959</v>
      </c>
      <c r="J746" s="5" t="s">
        <v>5303</v>
      </c>
      <c r="K746" s="5">
        <v>21674</v>
      </c>
      <c r="L746" s="5">
        <v>15000</v>
      </c>
      <c r="M746" s="5" t="s">
        <v>5304</v>
      </c>
      <c r="N746" s="10" t="s">
        <v>127</v>
      </c>
      <c r="O746" s="5" t="s">
        <v>5289</v>
      </c>
      <c r="P746" s="10">
        <v>45699</v>
      </c>
      <c r="Q746" s="10" t="s">
        <v>1944</v>
      </c>
      <c r="R746" s="10"/>
      <c r="S746" s="10"/>
      <c r="T746" s="11"/>
      <c r="U746" s="12"/>
      <c r="V746" s="5" t="s">
        <v>5305</v>
      </c>
      <c r="W746" s="5"/>
      <c r="X746" s="10">
        <v>45694</v>
      </c>
      <c r="Y746" s="5">
        <f t="shared" si="40"/>
        <v>6</v>
      </c>
      <c r="Z746" s="10">
        <v>45705</v>
      </c>
      <c r="AA746" s="5">
        <f t="shared" si="48"/>
        <v>12</v>
      </c>
      <c r="AB746" s="5" t="s">
        <v>5306</v>
      </c>
      <c r="AC746" s="13">
        <v>2150.7600000000002</v>
      </c>
      <c r="AD746" s="10">
        <v>45708</v>
      </c>
      <c r="AE746" s="12">
        <f t="shared" si="53"/>
        <v>4</v>
      </c>
      <c r="AF746" s="12"/>
      <c r="AG746" s="14">
        <v>4500557614</v>
      </c>
      <c r="AH746" s="17" t="s">
        <v>833</v>
      </c>
      <c r="AI746" s="10">
        <v>45740</v>
      </c>
      <c r="AJ746" s="10">
        <v>45741</v>
      </c>
      <c r="AK746" s="10" t="str">
        <f t="shared" si="46"/>
        <v>DEMORA</v>
      </c>
      <c r="AL746" s="15">
        <f t="shared" si="47"/>
        <v>34</v>
      </c>
      <c r="AM746" s="5" t="s">
        <v>5307</v>
      </c>
      <c r="AN746" s="5" t="s">
        <v>5308</v>
      </c>
      <c r="AO746" s="5" t="s">
        <v>5309</v>
      </c>
      <c r="AP746" s="10">
        <v>45742</v>
      </c>
      <c r="AQ746" s="5">
        <f t="shared" ca="1" si="52"/>
        <v>48</v>
      </c>
      <c r="AR746" s="23" t="s">
        <v>143</v>
      </c>
      <c r="AS746" s="23">
        <f t="shared" ca="1" si="51"/>
        <v>352</v>
      </c>
      <c r="AT746" s="5" t="s">
        <v>19</v>
      </c>
      <c r="AU746" s="5" t="s">
        <v>5265</v>
      </c>
      <c r="AV746" s="5" t="s">
        <v>4576</v>
      </c>
      <c r="AW746" s="5" t="s">
        <v>1648</v>
      </c>
      <c r="AX746" s="5" t="s">
        <v>1648</v>
      </c>
      <c r="AY746" s="5"/>
      <c r="AZ746" s="5"/>
      <c r="BA746" s="5"/>
      <c r="BB746" s="5"/>
      <c r="BC746" s="138"/>
    </row>
    <row r="747" spans="1:55" ht="15.75" customHeight="1" x14ac:dyDescent="0.3">
      <c r="A747" s="137">
        <v>319125</v>
      </c>
      <c r="B747" s="5" t="s">
        <v>59</v>
      </c>
      <c r="C747" s="5" t="s">
        <v>6</v>
      </c>
      <c r="D747" s="5" t="s">
        <v>123</v>
      </c>
      <c r="E747" s="5" t="s">
        <v>124</v>
      </c>
      <c r="F747" s="5" t="s">
        <v>43</v>
      </c>
      <c r="G747" s="5" t="s">
        <v>210</v>
      </c>
      <c r="H747" s="5" t="s">
        <v>2363</v>
      </c>
      <c r="I747" s="120" t="s">
        <v>1959</v>
      </c>
      <c r="J747" s="5" t="s">
        <v>5303</v>
      </c>
      <c r="K747" s="5">
        <v>22953</v>
      </c>
      <c r="L747" s="5">
        <v>15000</v>
      </c>
      <c r="M747" s="5" t="s">
        <v>5310</v>
      </c>
      <c r="N747" s="10" t="s">
        <v>127</v>
      </c>
      <c r="O747" s="5" t="s">
        <v>5289</v>
      </c>
      <c r="P747" s="10">
        <v>45699</v>
      </c>
      <c r="Q747" s="10" t="s">
        <v>1944</v>
      </c>
      <c r="R747" s="10"/>
      <c r="S747" s="10"/>
      <c r="T747" s="11"/>
      <c r="U747" s="12"/>
      <c r="V747" s="5" t="s">
        <v>5311</v>
      </c>
      <c r="W747" s="5"/>
      <c r="X747" s="10">
        <v>45694</v>
      </c>
      <c r="Y747" s="5">
        <f t="shared" si="40"/>
        <v>6</v>
      </c>
      <c r="Z747" s="10">
        <v>45705</v>
      </c>
      <c r="AA747" s="5">
        <f t="shared" si="48"/>
        <v>12</v>
      </c>
      <c r="AB747" s="5" t="s">
        <v>5312</v>
      </c>
      <c r="AC747" s="13">
        <v>2150.7600000000002</v>
      </c>
      <c r="AD747" s="10">
        <v>45708</v>
      </c>
      <c r="AE747" s="12">
        <f t="shared" si="53"/>
        <v>4</v>
      </c>
      <c r="AF747" s="12"/>
      <c r="AG747" s="14">
        <v>4500557615</v>
      </c>
      <c r="AH747" s="17" t="s">
        <v>833</v>
      </c>
      <c r="AI747" s="10">
        <v>45740</v>
      </c>
      <c r="AJ747" s="10">
        <v>45741</v>
      </c>
      <c r="AK747" s="10" t="str">
        <f t="shared" si="46"/>
        <v>DEMORA</v>
      </c>
      <c r="AL747" s="15">
        <f t="shared" si="47"/>
        <v>34</v>
      </c>
      <c r="AM747" s="5" t="s">
        <v>5313</v>
      </c>
      <c r="AN747" s="5" t="s">
        <v>5314</v>
      </c>
      <c r="AO747" s="5" t="s">
        <v>5315</v>
      </c>
      <c r="AP747" s="10">
        <v>45742</v>
      </c>
      <c r="AQ747" s="5">
        <f t="shared" ca="1" si="52"/>
        <v>48</v>
      </c>
      <c r="AR747" s="23" t="s">
        <v>143</v>
      </c>
      <c r="AS747" s="23">
        <f t="shared" ca="1" si="51"/>
        <v>352</v>
      </c>
      <c r="AT747" s="5" t="s">
        <v>19</v>
      </c>
      <c r="AU747" s="5" t="s">
        <v>5265</v>
      </c>
      <c r="AV747" s="5" t="s">
        <v>4576</v>
      </c>
      <c r="AW747" s="5" t="s">
        <v>1648</v>
      </c>
      <c r="AX747" s="5" t="s">
        <v>1648</v>
      </c>
      <c r="AY747" s="5"/>
      <c r="AZ747" s="5"/>
      <c r="BA747" s="5"/>
      <c r="BB747" s="5"/>
      <c r="BC747" s="138"/>
    </row>
    <row r="748" spans="1:55" ht="15.75" customHeight="1" x14ac:dyDescent="0.3">
      <c r="A748" s="137">
        <v>319225</v>
      </c>
      <c r="B748" s="5" t="s">
        <v>59</v>
      </c>
      <c r="C748" s="5" t="s">
        <v>236</v>
      </c>
      <c r="D748" s="5" t="s">
        <v>123</v>
      </c>
      <c r="E748" s="5" t="s">
        <v>124</v>
      </c>
      <c r="F748" s="5" t="s">
        <v>43</v>
      </c>
      <c r="G748" s="5" t="s">
        <v>210</v>
      </c>
      <c r="H748" s="5" t="s">
        <v>2363</v>
      </c>
      <c r="I748" s="120">
        <v>1098832</v>
      </c>
      <c r="J748" s="5" t="s">
        <v>5016</v>
      </c>
      <c r="K748" s="5">
        <v>20804</v>
      </c>
      <c r="L748" s="5">
        <v>15000</v>
      </c>
      <c r="M748" s="5" t="s">
        <v>5316</v>
      </c>
      <c r="N748" s="10" t="s">
        <v>127</v>
      </c>
      <c r="O748" s="5" t="s">
        <v>5289</v>
      </c>
      <c r="P748" s="10">
        <v>45720</v>
      </c>
      <c r="Q748" s="10" t="s">
        <v>1037</v>
      </c>
      <c r="R748" s="10"/>
      <c r="S748" s="10"/>
      <c r="T748" s="11"/>
      <c r="U748" s="12"/>
      <c r="V748" s="5" t="s">
        <v>5317</v>
      </c>
      <c r="W748" s="5"/>
      <c r="X748" s="10">
        <v>45694</v>
      </c>
      <c r="Y748" s="5">
        <f t="shared" si="40"/>
        <v>27</v>
      </c>
      <c r="Z748" s="10">
        <v>45728</v>
      </c>
      <c r="AA748" s="5">
        <f t="shared" si="48"/>
        <v>35</v>
      </c>
      <c r="AB748" s="5" t="s">
        <v>5318</v>
      </c>
      <c r="AC748" s="50">
        <v>4711.87</v>
      </c>
      <c r="AD748" s="10">
        <v>45743</v>
      </c>
      <c r="AE748" s="12">
        <f t="shared" si="53"/>
        <v>16</v>
      </c>
      <c r="AF748" s="12"/>
      <c r="AG748" s="14">
        <v>4500557616</v>
      </c>
      <c r="AH748" s="17" t="s">
        <v>833</v>
      </c>
      <c r="AI748" s="10">
        <v>45772</v>
      </c>
      <c r="AJ748" s="10">
        <v>45783</v>
      </c>
      <c r="AK748" s="10" t="str">
        <f t="shared" si="46"/>
        <v>DEMORA</v>
      </c>
      <c r="AL748" s="15">
        <f t="shared" si="47"/>
        <v>41</v>
      </c>
      <c r="AM748" s="5" t="s">
        <v>5319</v>
      </c>
      <c r="AN748" s="5" t="s">
        <v>5320</v>
      </c>
      <c r="AO748" s="5" t="s">
        <v>5321</v>
      </c>
      <c r="AP748" s="10">
        <v>45784</v>
      </c>
      <c r="AQ748" s="5">
        <f t="shared" ca="1" si="52"/>
        <v>90</v>
      </c>
      <c r="AR748" s="23" t="s">
        <v>143</v>
      </c>
      <c r="AS748" s="23">
        <f t="shared" ca="1" si="51"/>
        <v>352</v>
      </c>
      <c r="AT748" s="5" t="s">
        <v>20</v>
      </c>
      <c r="AU748" s="5" t="s">
        <v>1931</v>
      </c>
      <c r="AV748" s="5" t="s">
        <v>1931</v>
      </c>
      <c r="AW748" s="5" t="s">
        <v>2519</v>
      </c>
      <c r="AX748" s="5" t="s">
        <v>1648</v>
      </c>
      <c r="AY748" s="5"/>
      <c r="AZ748" s="5"/>
      <c r="BA748" s="5"/>
      <c r="BB748" s="5" t="s">
        <v>3838</v>
      </c>
      <c r="BC748" s="138" t="s">
        <v>4791</v>
      </c>
    </row>
    <row r="749" spans="1:55" ht="15.75" customHeight="1" x14ac:dyDescent="0.3">
      <c r="A749" s="137">
        <v>319325</v>
      </c>
      <c r="B749" s="5" t="s">
        <v>59</v>
      </c>
      <c r="C749" s="5" t="s">
        <v>1274</v>
      </c>
      <c r="D749" s="5" t="s">
        <v>123</v>
      </c>
      <c r="E749" s="5" t="s">
        <v>189</v>
      </c>
      <c r="F749" s="5" t="s">
        <v>55</v>
      </c>
      <c r="G749" s="5" t="s">
        <v>246</v>
      </c>
      <c r="H749" s="5" t="s">
        <v>1275</v>
      </c>
      <c r="I749" s="120" t="s">
        <v>4534</v>
      </c>
      <c r="J749" s="5" t="s">
        <v>4535</v>
      </c>
      <c r="K749" s="5">
        <v>4488</v>
      </c>
      <c r="L749" s="5">
        <v>14000</v>
      </c>
      <c r="M749" s="5" t="s">
        <v>5322</v>
      </c>
      <c r="N749" s="10" t="s">
        <v>127</v>
      </c>
      <c r="O749" s="5" t="s">
        <v>5289</v>
      </c>
      <c r="P749" s="10">
        <v>45728</v>
      </c>
      <c r="Q749" s="10" t="s">
        <v>1037</v>
      </c>
      <c r="R749" s="10"/>
      <c r="S749" s="10"/>
      <c r="T749" s="11"/>
      <c r="U749" s="12"/>
      <c r="V749" s="5" t="s">
        <v>5323</v>
      </c>
      <c r="W749" s="5"/>
      <c r="X749" s="10">
        <v>45694</v>
      </c>
      <c r="Y749" s="5">
        <f t="shared" si="40"/>
        <v>35</v>
      </c>
      <c r="Z749" s="10">
        <v>45733</v>
      </c>
      <c r="AA749" s="5">
        <f t="shared" si="48"/>
        <v>40</v>
      </c>
      <c r="AB749" s="5" t="s">
        <v>5324</v>
      </c>
      <c r="AC749" s="50">
        <v>13511.91</v>
      </c>
      <c r="AD749" s="10">
        <v>45743</v>
      </c>
      <c r="AE749" s="12">
        <f t="shared" si="53"/>
        <v>11</v>
      </c>
      <c r="AF749" s="12"/>
      <c r="AG749" s="14">
        <v>4500557594</v>
      </c>
      <c r="AH749" s="17" t="s">
        <v>833</v>
      </c>
      <c r="AI749" s="10">
        <v>45761</v>
      </c>
      <c r="AJ749" s="10">
        <v>45772</v>
      </c>
      <c r="AK749" s="10" t="str">
        <f t="shared" si="46"/>
        <v>DEMORA</v>
      </c>
      <c r="AL749" s="15">
        <f t="shared" si="47"/>
        <v>30</v>
      </c>
      <c r="AM749" s="5" t="s">
        <v>5325</v>
      </c>
      <c r="AN749" s="5" t="s">
        <v>5326</v>
      </c>
      <c r="AO749" s="5" t="s">
        <v>5327</v>
      </c>
      <c r="AP749" s="10">
        <v>45776</v>
      </c>
      <c r="AQ749" s="5">
        <f t="shared" ca="1" si="52"/>
        <v>79</v>
      </c>
      <c r="AR749" s="5" t="s">
        <v>143</v>
      </c>
      <c r="AS749" s="5">
        <f t="shared" ca="1" si="51"/>
        <v>352</v>
      </c>
      <c r="AT749" s="5" t="s">
        <v>20</v>
      </c>
      <c r="AU749" s="5" t="s">
        <v>4962</v>
      </c>
      <c r="AV749" s="5" t="s">
        <v>4671</v>
      </c>
      <c r="AW749" s="5" t="s">
        <v>4672</v>
      </c>
      <c r="AX749" s="5" t="s">
        <v>1648</v>
      </c>
      <c r="AY749" s="5"/>
      <c r="AZ749" s="5"/>
      <c r="BA749" s="5"/>
      <c r="BB749" s="5" t="s">
        <v>5328</v>
      </c>
      <c r="BC749" s="138" t="s">
        <v>4791</v>
      </c>
    </row>
    <row r="750" spans="1:55" ht="15.75" customHeight="1" x14ac:dyDescent="0.3">
      <c r="A750" s="137">
        <v>319425</v>
      </c>
      <c r="B750" s="5" t="s">
        <v>59</v>
      </c>
      <c r="C750" s="5" t="s">
        <v>273</v>
      </c>
      <c r="D750" s="5" t="s">
        <v>123</v>
      </c>
      <c r="E750" s="5" t="s">
        <v>124</v>
      </c>
      <c r="F750" s="5" t="s">
        <v>40</v>
      </c>
      <c r="G750" s="5" t="s">
        <v>246</v>
      </c>
      <c r="H750" s="5" t="s">
        <v>1594</v>
      </c>
      <c r="I750" s="120">
        <v>2898616</v>
      </c>
      <c r="J750" s="5" t="s">
        <v>5329</v>
      </c>
      <c r="K750" s="5">
        <v>35092</v>
      </c>
      <c r="L750" s="5">
        <v>30000</v>
      </c>
      <c r="M750" s="5" t="s">
        <v>5330</v>
      </c>
      <c r="N750" s="10" t="s">
        <v>127</v>
      </c>
      <c r="O750" s="5" t="s">
        <v>5289</v>
      </c>
      <c r="P750" s="10">
        <v>45720</v>
      </c>
      <c r="Q750" s="10" t="s">
        <v>2502</v>
      </c>
      <c r="R750" s="10"/>
      <c r="S750" s="10"/>
      <c r="T750" s="11"/>
      <c r="U750" s="12"/>
      <c r="V750" s="5" t="s">
        <v>5331</v>
      </c>
      <c r="W750" s="5"/>
      <c r="X750" s="10">
        <v>45694</v>
      </c>
      <c r="Y750" s="5">
        <f t="shared" si="40"/>
        <v>27</v>
      </c>
      <c r="Z750" s="10">
        <v>45733</v>
      </c>
      <c r="AA750" s="5">
        <f t="shared" si="48"/>
        <v>40</v>
      </c>
      <c r="AB750" s="5" t="s">
        <v>5332</v>
      </c>
      <c r="AC750" s="13">
        <v>23231</v>
      </c>
      <c r="AD750" s="10">
        <v>45743</v>
      </c>
      <c r="AE750" s="12">
        <f t="shared" si="53"/>
        <v>11</v>
      </c>
      <c r="AF750" s="12"/>
      <c r="AG750" s="14">
        <v>4500558066</v>
      </c>
      <c r="AH750" s="17" t="s">
        <v>833</v>
      </c>
      <c r="AI750" s="10">
        <v>45790</v>
      </c>
      <c r="AJ750" s="10">
        <v>45800</v>
      </c>
      <c r="AK750" s="10" t="str">
        <f t="shared" si="46"/>
        <v>DEMORA</v>
      </c>
      <c r="AL750" s="15">
        <f t="shared" si="47"/>
        <v>58</v>
      </c>
      <c r="AM750" s="5" t="s">
        <v>5333</v>
      </c>
      <c r="AN750" s="5" t="s">
        <v>5334</v>
      </c>
      <c r="AO750" s="5" t="s">
        <v>5335</v>
      </c>
      <c r="AP750" s="10">
        <v>45800</v>
      </c>
      <c r="AQ750" s="5">
        <f t="shared" ca="1" si="52"/>
        <v>107</v>
      </c>
      <c r="AR750" s="23" t="s">
        <v>143</v>
      </c>
      <c r="AS750" s="23">
        <f t="shared" ca="1" si="51"/>
        <v>352</v>
      </c>
      <c r="AT750" s="5" t="s">
        <v>19</v>
      </c>
      <c r="AU750" s="5" t="s">
        <v>5265</v>
      </c>
      <c r="AV750" s="5" t="s">
        <v>2391</v>
      </c>
      <c r="AW750" s="5" t="s">
        <v>1648</v>
      </c>
      <c r="AX750" s="5" t="s">
        <v>1648</v>
      </c>
      <c r="AY750" s="5" t="s">
        <v>1860</v>
      </c>
      <c r="AZ750" s="5" t="s">
        <v>1860</v>
      </c>
      <c r="BA750" s="5"/>
      <c r="BB750" s="5" t="s">
        <v>3838</v>
      </c>
      <c r="BC750" s="138"/>
    </row>
    <row r="751" spans="1:55" ht="15.75" customHeight="1" x14ac:dyDescent="0.3">
      <c r="A751" s="137">
        <v>319525</v>
      </c>
      <c r="B751" s="5" t="s">
        <v>59</v>
      </c>
      <c r="C751" s="5" t="s">
        <v>8</v>
      </c>
      <c r="D751" s="5" t="s">
        <v>123</v>
      </c>
      <c r="E751" s="5" t="s">
        <v>124</v>
      </c>
      <c r="F751" s="5" t="s">
        <v>40</v>
      </c>
      <c r="G751" s="5" t="s">
        <v>246</v>
      </c>
      <c r="H751" s="5" t="s">
        <v>453</v>
      </c>
      <c r="I751" s="120">
        <v>2898620</v>
      </c>
      <c r="J751" s="5" t="s">
        <v>1896</v>
      </c>
      <c r="K751" s="5">
        <v>5548</v>
      </c>
      <c r="L751" s="5">
        <v>30000</v>
      </c>
      <c r="M751" s="5" t="s">
        <v>5336</v>
      </c>
      <c r="N751" s="10" t="s">
        <v>123</v>
      </c>
      <c r="O751" s="5" t="s">
        <v>5289</v>
      </c>
      <c r="P751" s="10">
        <v>45720</v>
      </c>
      <c r="Q751" s="10" t="s">
        <v>1037</v>
      </c>
      <c r="R751" s="10"/>
      <c r="S751" s="10"/>
      <c r="T751" s="11"/>
      <c r="U751" s="12"/>
      <c r="V751" s="5" t="s">
        <v>5337</v>
      </c>
      <c r="W751" s="5"/>
      <c r="X751" s="10">
        <v>45694</v>
      </c>
      <c r="Y751" s="5">
        <f t="shared" si="40"/>
        <v>27</v>
      </c>
      <c r="Z751" s="10">
        <v>45733</v>
      </c>
      <c r="AA751" s="5">
        <f t="shared" si="48"/>
        <v>40</v>
      </c>
      <c r="AB751" s="5" t="s">
        <v>5338</v>
      </c>
      <c r="AC751" s="13" t="s">
        <v>5339</v>
      </c>
      <c r="AD751" s="10"/>
      <c r="AE751" s="12" t="str">
        <f t="shared" si="53"/>
        <v/>
      </c>
      <c r="AF751" s="10">
        <v>45858</v>
      </c>
      <c r="AG751" s="5">
        <v>4500558725</v>
      </c>
      <c r="AH751" s="17"/>
      <c r="AI751" s="10">
        <v>45858</v>
      </c>
      <c r="AJ751" s="10"/>
      <c r="AK751" s="10" t="str">
        <f t="shared" si="46"/>
        <v/>
      </c>
      <c r="AL751" s="15" t="str">
        <f t="shared" si="47"/>
        <v/>
      </c>
      <c r="AM751" s="5"/>
      <c r="AN751" s="5"/>
      <c r="AO751" s="5" t="s">
        <v>3257</v>
      </c>
      <c r="AP751" s="10"/>
      <c r="AQ751" s="5">
        <f t="shared" ca="1" si="52"/>
        <v>352</v>
      </c>
      <c r="AR751" s="23" t="s">
        <v>14</v>
      </c>
      <c r="AS751" s="23">
        <f t="shared" ca="1" si="51"/>
        <v>165</v>
      </c>
      <c r="AT751" s="219" t="s">
        <v>20</v>
      </c>
      <c r="AU751" s="5" t="s">
        <v>4962</v>
      </c>
      <c r="AV751" s="5" t="s">
        <v>2391</v>
      </c>
      <c r="AW751" s="5" t="s">
        <v>1648</v>
      </c>
      <c r="AX751" s="5" t="s">
        <v>1648</v>
      </c>
      <c r="AY751" s="5"/>
      <c r="AZ751" s="5"/>
      <c r="BA751" s="5"/>
      <c r="BB751" s="5"/>
      <c r="BC751" s="140">
        <v>1</v>
      </c>
    </row>
    <row r="752" spans="1:55" ht="15.75" customHeight="1" x14ac:dyDescent="0.3">
      <c r="A752" s="16">
        <v>319625</v>
      </c>
      <c r="B752" s="17" t="s">
        <v>59</v>
      </c>
      <c r="C752" s="17" t="s">
        <v>6</v>
      </c>
      <c r="D752" s="17" t="s">
        <v>123</v>
      </c>
      <c r="E752" s="17" t="s">
        <v>124</v>
      </c>
      <c r="F752" s="17" t="s">
        <v>39</v>
      </c>
      <c r="G752" s="17" t="s">
        <v>246</v>
      </c>
      <c r="H752" s="17" t="s">
        <v>5340</v>
      </c>
      <c r="I752" s="120" t="s">
        <v>3055</v>
      </c>
      <c r="J752" s="17" t="s">
        <v>5341</v>
      </c>
      <c r="K752" s="20">
        <v>18136</v>
      </c>
      <c r="L752" s="5">
        <v>18000</v>
      </c>
      <c r="M752" s="17" t="s">
        <v>5342</v>
      </c>
      <c r="N752" s="10" t="s">
        <v>127</v>
      </c>
      <c r="O752" s="5" t="s">
        <v>5289</v>
      </c>
      <c r="P752" s="10">
        <v>45713</v>
      </c>
      <c r="Q752" s="10" t="s">
        <v>1944</v>
      </c>
      <c r="R752" s="10"/>
      <c r="S752" s="10"/>
      <c r="T752" s="11"/>
      <c r="U752" s="12"/>
      <c r="V752" s="5" t="s">
        <v>5343</v>
      </c>
      <c r="W752" s="5"/>
      <c r="X752" s="10">
        <v>45694</v>
      </c>
      <c r="Y752" s="5">
        <f t="shared" si="40"/>
        <v>20</v>
      </c>
      <c r="Z752" s="10">
        <v>45713</v>
      </c>
      <c r="AA752" s="5">
        <f t="shared" si="48"/>
        <v>20</v>
      </c>
      <c r="AB752" s="5" t="s">
        <v>5344</v>
      </c>
      <c r="AC752" s="52">
        <v>6743.98</v>
      </c>
      <c r="AD752" s="25">
        <v>45714</v>
      </c>
      <c r="AE752" s="53">
        <f t="shared" si="53"/>
        <v>2</v>
      </c>
      <c r="AF752" s="53"/>
      <c r="AG752" s="14">
        <v>4500558727</v>
      </c>
      <c r="AH752" s="17" t="s">
        <v>833</v>
      </c>
      <c r="AI752" s="10">
        <v>45730</v>
      </c>
      <c r="AJ752" s="10">
        <v>45729</v>
      </c>
      <c r="AK752" s="10" t="str">
        <f t="shared" si="46"/>
        <v>EN TIEMPO</v>
      </c>
      <c r="AL752" s="15">
        <f t="shared" si="47"/>
        <v>16</v>
      </c>
      <c r="AM752" s="5" t="s">
        <v>5345</v>
      </c>
      <c r="AN752" s="5" t="s">
        <v>5346</v>
      </c>
      <c r="AO752" s="5" t="s">
        <v>5347</v>
      </c>
      <c r="AP752" s="10">
        <v>45730</v>
      </c>
      <c r="AQ752" s="5">
        <f t="shared" ca="1" si="52"/>
        <v>36</v>
      </c>
      <c r="AR752" s="23" t="s">
        <v>143</v>
      </c>
      <c r="AS752" s="23">
        <f t="shared" ca="1" si="51"/>
        <v>352</v>
      </c>
      <c r="AT752" s="5"/>
      <c r="AU752" s="5"/>
      <c r="AV752" s="5"/>
      <c r="AW752" s="5"/>
      <c r="AX752" s="5"/>
      <c r="AY752" s="5"/>
      <c r="AZ752" s="5"/>
      <c r="BA752" s="5"/>
      <c r="BB752" s="5"/>
      <c r="BC752" s="138"/>
    </row>
    <row r="753" spans="1:55" ht="15.75" customHeight="1" x14ac:dyDescent="0.3">
      <c r="A753" s="137">
        <v>319725</v>
      </c>
      <c r="B753" s="5" t="s">
        <v>60</v>
      </c>
      <c r="C753" s="5" t="s">
        <v>6</v>
      </c>
      <c r="D753" s="5" t="s">
        <v>123</v>
      </c>
      <c r="E753" s="5" t="s">
        <v>124</v>
      </c>
      <c r="F753" s="5" t="s">
        <v>42</v>
      </c>
      <c r="G753" s="5" t="s">
        <v>246</v>
      </c>
      <c r="H753" s="5"/>
      <c r="I753" s="120" t="s">
        <v>350</v>
      </c>
      <c r="J753" s="5" t="s">
        <v>5348</v>
      </c>
      <c r="K753" s="5"/>
      <c r="L753" s="5"/>
      <c r="M753" s="5">
        <v>101249682</v>
      </c>
      <c r="N753" s="10" t="s">
        <v>127</v>
      </c>
      <c r="O753" s="5" t="s">
        <v>5349</v>
      </c>
      <c r="P753" s="10">
        <v>45720</v>
      </c>
      <c r="Q753" s="10" t="s">
        <v>1037</v>
      </c>
      <c r="R753" s="10"/>
      <c r="S753" s="10"/>
      <c r="T753" s="11"/>
      <c r="U753" s="12"/>
      <c r="V753" s="5" t="s">
        <v>5350</v>
      </c>
      <c r="W753" s="5"/>
      <c r="X753" s="10">
        <v>45699</v>
      </c>
      <c r="Y753" s="5">
        <f t="shared" si="40"/>
        <v>22</v>
      </c>
      <c r="Z753" s="10">
        <v>45733</v>
      </c>
      <c r="AA753" s="5">
        <f t="shared" si="48"/>
        <v>35</v>
      </c>
      <c r="AB753" s="5" t="s">
        <v>5351</v>
      </c>
      <c r="AC753" s="13">
        <v>2030.5</v>
      </c>
      <c r="AD753" s="10">
        <v>45734</v>
      </c>
      <c r="AE753" s="12">
        <f t="shared" si="53"/>
        <v>2</v>
      </c>
      <c r="AF753" s="12"/>
      <c r="AG753" s="14">
        <v>4400610778</v>
      </c>
      <c r="AH753" s="17">
        <v>1</v>
      </c>
      <c r="AI753" s="10">
        <v>45791</v>
      </c>
      <c r="AJ753" s="10">
        <v>45792</v>
      </c>
      <c r="AK753" s="10" t="str">
        <f t="shared" si="46"/>
        <v>DEMORA</v>
      </c>
      <c r="AL753" s="15">
        <f t="shared" si="47"/>
        <v>59</v>
      </c>
      <c r="AM753" s="5" t="s">
        <v>5352</v>
      </c>
      <c r="AN753" s="5" t="s">
        <v>5353</v>
      </c>
      <c r="AO753" s="5" t="s">
        <v>5354</v>
      </c>
      <c r="AP753" s="10">
        <v>45800</v>
      </c>
      <c r="AQ753" s="5">
        <f t="shared" ca="1" si="52"/>
        <v>94</v>
      </c>
      <c r="AR753" s="23" t="s">
        <v>143</v>
      </c>
      <c r="AS753" s="23">
        <f t="shared" ca="1" si="51"/>
        <v>347</v>
      </c>
      <c r="AT753" s="5" t="s">
        <v>19</v>
      </c>
      <c r="AU753" s="5" t="s">
        <v>5265</v>
      </c>
      <c r="AV753" s="5" t="s">
        <v>2391</v>
      </c>
      <c r="AW753" s="5" t="s">
        <v>1648</v>
      </c>
      <c r="AX753" s="5" t="s">
        <v>1648</v>
      </c>
      <c r="AY753" s="5"/>
      <c r="AZ753" s="5"/>
      <c r="BA753" s="5"/>
      <c r="BB753" s="5" t="s">
        <v>3838</v>
      </c>
      <c r="BC753" s="138"/>
    </row>
    <row r="754" spans="1:55" ht="15.75" customHeight="1" x14ac:dyDescent="0.3">
      <c r="A754" s="137">
        <v>319825</v>
      </c>
      <c r="B754" s="5" t="s">
        <v>60</v>
      </c>
      <c r="C754" s="5" t="s">
        <v>6</v>
      </c>
      <c r="D754" s="5" t="s">
        <v>123</v>
      </c>
      <c r="E754" s="5" t="s">
        <v>189</v>
      </c>
      <c r="F754" s="5" t="s">
        <v>1</v>
      </c>
      <c r="G754" s="5"/>
      <c r="H754" s="5"/>
      <c r="I754" s="120" t="s">
        <v>311</v>
      </c>
      <c r="J754" s="5" t="s">
        <v>5355</v>
      </c>
      <c r="K754" s="5"/>
      <c r="L754" s="5"/>
      <c r="M754" s="5">
        <v>101250298</v>
      </c>
      <c r="N754" s="10" t="s">
        <v>127</v>
      </c>
      <c r="O754" s="5" t="s">
        <v>5349</v>
      </c>
      <c r="P754" s="10">
        <v>45706</v>
      </c>
      <c r="Q754" s="10" t="s">
        <v>1944</v>
      </c>
      <c r="R754" s="10"/>
      <c r="S754" s="10"/>
      <c r="T754" s="11"/>
      <c r="U754" s="12"/>
      <c r="V754" s="5" t="s">
        <v>5356</v>
      </c>
      <c r="W754" s="5"/>
      <c r="X754" s="10">
        <v>45699</v>
      </c>
      <c r="Y754" s="5">
        <f t="shared" si="40"/>
        <v>8</v>
      </c>
      <c r="Z754" s="10">
        <v>45722</v>
      </c>
      <c r="AA754" s="5">
        <f t="shared" si="48"/>
        <v>24</v>
      </c>
      <c r="AB754" s="5" t="s">
        <v>5357</v>
      </c>
      <c r="AC754" s="13">
        <v>2783.14</v>
      </c>
      <c r="AD754" s="10">
        <v>45723</v>
      </c>
      <c r="AE754" s="12">
        <f t="shared" si="53"/>
        <v>2</v>
      </c>
      <c r="AF754" s="12"/>
      <c r="AG754" s="14">
        <v>4400610768</v>
      </c>
      <c r="AH754" s="17" t="s">
        <v>833</v>
      </c>
      <c r="AI754" s="10">
        <v>45747</v>
      </c>
      <c r="AJ754" s="10">
        <v>45747</v>
      </c>
      <c r="AK754" s="10" t="str">
        <f t="shared" si="46"/>
        <v>EN TIEMPO</v>
      </c>
      <c r="AL754" s="15">
        <f t="shared" si="47"/>
        <v>25</v>
      </c>
      <c r="AM754" s="5" t="s">
        <v>5358</v>
      </c>
      <c r="AN754" s="5" t="s">
        <v>5359</v>
      </c>
      <c r="AO754" s="5" t="s">
        <v>5360</v>
      </c>
      <c r="AP754" s="10">
        <v>45747</v>
      </c>
      <c r="AQ754" s="5">
        <f t="shared" ca="1" si="52"/>
        <v>49</v>
      </c>
      <c r="AR754" s="23" t="s">
        <v>143</v>
      </c>
      <c r="AS754" s="23">
        <f t="shared" ca="1" si="51"/>
        <v>347</v>
      </c>
      <c r="AT754" s="5" t="s">
        <v>19</v>
      </c>
      <c r="AU754" s="5" t="s">
        <v>5265</v>
      </c>
      <c r="AV754" s="5" t="s">
        <v>2391</v>
      </c>
      <c r="AW754" s="5" t="s">
        <v>2519</v>
      </c>
      <c r="AX754" s="5" t="s">
        <v>1648</v>
      </c>
      <c r="AY754" s="5"/>
      <c r="AZ754" s="5"/>
      <c r="BA754" s="5"/>
      <c r="BB754" s="5"/>
      <c r="BC754" s="138"/>
    </row>
    <row r="755" spans="1:55" ht="15.75" customHeight="1" x14ac:dyDescent="0.3">
      <c r="A755" s="137">
        <v>319925</v>
      </c>
      <c r="B755" s="5" t="s">
        <v>60</v>
      </c>
      <c r="C755" s="5" t="s">
        <v>6</v>
      </c>
      <c r="D755" s="5" t="s">
        <v>123</v>
      </c>
      <c r="E755" s="5" t="s">
        <v>189</v>
      </c>
      <c r="F755" s="5" t="s">
        <v>1</v>
      </c>
      <c r="G755" s="5"/>
      <c r="H755" s="5"/>
      <c r="I755" s="120" t="s">
        <v>311</v>
      </c>
      <c r="J755" s="5" t="s">
        <v>5361</v>
      </c>
      <c r="K755" s="5"/>
      <c r="L755" s="5"/>
      <c r="M755" s="5">
        <v>101200625</v>
      </c>
      <c r="N755" s="10" t="s">
        <v>127</v>
      </c>
      <c r="O755" s="5" t="s">
        <v>5349</v>
      </c>
      <c r="P755" s="10">
        <v>45706</v>
      </c>
      <c r="Q755" s="10" t="s">
        <v>1944</v>
      </c>
      <c r="R755" s="10"/>
      <c r="S755" s="10"/>
      <c r="T755" s="11"/>
      <c r="U755" s="12"/>
      <c r="V755" s="5" t="s">
        <v>5362</v>
      </c>
      <c r="W755" s="5"/>
      <c r="X755" s="10">
        <v>45699</v>
      </c>
      <c r="Y755" s="5">
        <f t="shared" si="40"/>
        <v>8</v>
      </c>
      <c r="Z755" s="10">
        <v>45722</v>
      </c>
      <c r="AA755" s="5">
        <f t="shared" si="48"/>
        <v>24</v>
      </c>
      <c r="AB755" s="5" t="s">
        <v>5363</v>
      </c>
      <c r="AC755" s="13">
        <v>2783.14</v>
      </c>
      <c r="AD755" s="10">
        <v>45768</v>
      </c>
      <c r="AE755" s="12">
        <f t="shared" si="53"/>
        <v>47</v>
      </c>
      <c r="AF755" s="12"/>
      <c r="AG755" s="14">
        <v>4400610769</v>
      </c>
      <c r="AH755" s="17" t="s">
        <v>833</v>
      </c>
      <c r="AI755" s="10">
        <v>45769</v>
      </c>
      <c r="AJ755" s="10">
        <v>45769</v>
      </c>
      <c r="AK755" s="10" t="str">
        <f t="shared" si="46"/>
        <v>EN TIEMPO</v>
      </c>
      <c r="AL755" s="15">
        <f t="shared" si="47"/>
        <v>2</v>
      </c>
      <c r="AM755" s="5" t="s">
        <v>5364</v>
      </c>
      <c r="AN755" s="5" t="s">
        <v>5365</v>
      </c>
      <c r="AO755" s="5" t="s">
        <v>5366</v>
      </c>
      <c r="AP755" s="10">
        <v>45772</v>
      </c>
      <c r="AQ755" s="5">
        <f t="shared" ca="1" si="52"/>
        <v>71</v>
      </c>
      <c r="AR755" s="23" t="s">
        <v>143</v>
      </c>
      <c r="AS755" s="23">
        <f t="shared" ca="1" si="51"/>
        <v>347</v>
      </c>
      <c r="AT755" s="5" t="s">
        <v>19</v>
      </c>
      <c r="AU755" s="5" t="s">
        <v>5265</v>
      </c>
      <c r="AV755" s="5" t="s">
        <v>2391</v>
      </c>
      <c r="AW755" s="5" t="s">
        <v>2519</v>
      </c>
      <c r="AX755" s="5" t="s">
        <v>1648</v>
      </c>
      <c r="AY755" s="5"/>
      <c r="AZ755" s="5"/>
      <c r="BA755" s="5"/>
      <c r="BB755" s="5"/>
      <c r="BC755" s="138"/>
    </row>
    <row r="756" spans="1:55" ht="15.75" customHeight="1" x14ac:dyDescent="0.3">
      <c r="A756" s="137">
        <v>320025</v>
      </c>
      <c r="B756" s="5" t="s">
        <v>60</v>
      </c>
      <c r="C756" s="5" t="s">
        <v>8</v>
      </c>
      <c r="D756" s="5" t="s">
        <v>123</v>
      </c>
      <c r="E756" s="5" t="s">
        <v>189</v>
      </c>
      <c r="F756" s="5" t="s">
        <v>1</v>
      </c>
      <c r="G756" s="5"/>
      <c r="H756" s="5"/>
      <c r="I756" s="120" t="s">
        <v>212</v>
      </c>
      <c r="J756" s="5" t="s">
        <v>5367</v>
      </c>
      <c r="K756" s="5"/>
      <c r="L756" s="5"/>
      <c r="M756" s="5">
        <v>101199130</v>
      </c>
      <c r="N756" s="10" t="s">
        <v>127</v>
      </c>
      <c r="O756" s="5" t="s">
        <v>5349</v>
      </c>
      <c r="P756" s="10">
        <v>45712</v>
      </c>
      <c r="Q756" s="10" t="s">
        <v>1944</v>
      </c>
      <c r="R756" s="10"/>
      <c r="S756" s="10"/>
      <c r="T756" s="11"/>
      <c r="U756" s="12"/>
      <c r="V756" s="5" t="s">
        <v>5368</v>
      </c>
      <c r="W756" s="5"/>
      <c r="X756" s="10">
        <v>45699</v>
      </c>
      <c r="Y756" s="5">
        <f t="shared" si="40"/>
        <v>14</v>
      </c>
      <c r="Z756" s="10">
        <v>45712</v>
      </c>
      <c r="AA756" s="5">
        <f t="shared" si="48"/>
        <v>14</v>
      </c>
      <c r="AB756" s="5" t="s">
        <v>5369</v>
      </c>
      <c r="AC756" s="50">
        <v>18647.23</v>
      </c>
      <c r="AD756" s="10">
        <v>45716</v>
      </c>
      <c r="AE756" s="12">
        <f t="shared" si="53"/>
        <v>5</v>
      </c>
      <c r="AF756" s="12"/>
      <c r="AG756" s="14">
        <v>4400610772</v>
      </c>
      <c r="AH756" s="17" t="s">
        <v>833</v>
      </c>
      <c r="AI756" s="10">
        <v>45772</v>
      </c>
      <c r="AJ756" s="10">
        <v>45775</v>
      </c>
      <c r="AK756" s="10" t="str">
        <f t="shared" si="46"/>
        <v>DEMORA</v>
      </c>
      <c r="AL756" s="15">
        <f t="shared" si="47"/>
        <v>60</v>
      </c>
      <c r="AM756" s="5" t="s">
        <v>5370</v>
      </c>
      <c r="AN756" s="5" t="s">
        <v>5371</v>
      </c>
      <c r="AO756" s="5" t="s">
        <v>5372</v>
      </c>
      <c r="AP756" s="10">
        <v>45776</v>
      </c>
      <c r="AQ756" s="5">
        <f t="shared" ca="1" si="52"/>
        <v>77</v>
      </c>
      <c r="AR756" s="23" t="s">
        <v>143</v>
      </c>
      <c r="AS756" s="23">
        <f t="shared" ca="1" si="51"/>
        <v>347</v>
      </c>
      <c r="AT756" s="5" t="s">
        <v>19</v>
      </c>
      <c r="AU756" s="5" t="s">
        <v>5265</v>
      </c>
      <c r="AV756" s="5" t="s">
        <v>2391</v>
      </c>
      <c r="AW756" s="5" t="s">
        <v>1648</v>
      </c>
      <c r="AX756" s="5" t="s">
        <v>1648</v>
      </c>
      <c r="AY756" s="5"/>
      <c r="AZ756" s="5"/>
      <c r="BA756" s="5"/>
      <c r="BB756" s="5" t="s">
        <v>3838</v>
      </c>
      <c r="BC756" s="138" t="s">
        <v>4791</v>
      </c>
    </row>
    <row r="757" spans="1:55" ht="15.75" customHeight="1" x14ac:dyDescent="0.3">
      <c r="A757" s="137">
        <v>320125</v>
      </c>
      <c r="B757" s="5" t="s">
        <v>60</v>
      </c>
      <c r="C757" s="5" t="s">
        <v>144</v>
      </c>
      <c r="D757" s="5" t="s">
        <v>123</v>
      </c>
      <c r="E757" s="5" t="s">
        <v>189</v>
      </c>
      <c r="F757" s="5" t="s">
        <v>1</v>
      </c>
      <c r="G757" s="5"/>
      <c r="H757" s="5"/>
      <c r="I757" s="120" t="s">
        <v>190</v>
      </c>
      <c r="J757" s="5" t="s">
        <v>5373</v>
      </c>
      <c r="K757" s="5"/>
      <c r="L757" s="5">
        <v>30000</v>
      </c>
      <c r="M757" s="5">
        <v>101251997</v>
      </c>
      <c r="N757" s="10" t="s">
        <v>127</v>
      </c>
      <c r="O757" s="5" t="s">
        <v>5349</v>
      </c>
      <c r="P757" s="10">
        <v>45748</v>
      </c>
      <c r="Q757" s="10" t="s">
        <v>1944</v>
      </c>
      <c r="R757" s="10"/>
      <c r="S757" s="10"/>
      <c r="T757" s="11"/>
      <c r="U757" s="12"/>
      <c r="V757" s="5" t="s">
        <v>5374</v>
      </c>
      <c r="W757" s="5"/>
      <c r="X757" s="10">
        <v>45699</v>
      </c>
      <c r="Y757" s="5">
        <f t="shared" si="40"/>
        <v>50</v>
      </c>
      <c r="Z757" s="10">
        <v>45754</v>
      </c>
      <c r="AA757" s="5">
        <f t="shared" si="48"/>
        <v>56</v>
      </c>
      <c r="AB757" s="5" t="s">
        <v>5375</v>
      </c>
      <c r="AC757" s="13">
        <v>6253.83</v>
      </c>
      <c r="AD757" s="10">
        <v>45768</v>
      </c>
      <c r="AE757" s="12">
        <f t="shared" si="53"/>
        <v>15</v>
      </c>
      <c r="AF757" s="12"/>
      <c r="AG757" s="14">
        <v>4400610770</v>
      </c>
      <c r="AH757" s="17">
        <v>1</v>
      </c>
      <c r="AI757" s="10">
        <v>45786</v>
      </c>
      <c r="AJ757" s="10">
        <v>45789</v>
      </c>
      <c r="AK757" s="10" t="str">
        <f t="shared" si="46"/>
        <v>DEMORA</v>
      </c>
      <c r="AL757" s="15">
        <f t="shared" si="47"/>
        <v>22</v>
      </c>
      <c r="AM757" s="5" t="s">
        <v>5376</v>
      </c>
      <c r="AN757" s="5" t="s">
        <v>5377</v>
      </c>
      <c r="AO757" s="5" t="s">
        <v>5378</v>
      </c>
      <c r="AP757" s="10">
        <v>45793</v>
      </c>
      <c r="AQ757" s="5">
        <f t="shared" ca="1" si="52"/>
        <v>91</v>
      </c>
      <c r="AR757" s="23" t="s">
        <v>143</v>
      </c>
      <c r="AS757" s="23">
        <f t="shared" ca="1" si="51"/>
        <v>347</v>
      </c>
      <c r="AT757" s="5" t="s">
        <v>19</v>
      </c>
      <c r="AU757" s="5" t="s">
        <v>67</v>
      </c>
      <c r="AV757" s="5" t="s">
        <v>2466</v>
      </c>
      <c r="AW757" s="5" t="s">
        <v>1648</v>
      </c>
      <c r="AX757" s="5" t="s">
        <v>1648</v>
      </c>
      <c r="AY757" s="5"/>
      <c r="AZ757" s="5"/>
      <c r="BA757" s="5"/>
      <c r="BB757" s="5" t="s">
        <v>3838</v>
      </c>
      <c r="BC757" s="138"/>
    </row>
    <row r="758" spans="1:55" ht="15.75" customHeight="1" x14ac:dyDescent="0.3">
      <c r="A758" s="137">
        <v>320225</v>
      </c>
      <c r="B758" s="5" t="s">
        <v>60</v>
      </c>
      <c r="C758" s="5" t="s">
        <v>236</v>
      </c>
      <c r="D758" s="5" t="s">
        <v>123</v>
      </c>
      <c r="E758" s="5" t="s">
        <v>124</v>
      </c>
      <c r="F758" s="5" t="s">
        <v>42</v>
      </c>
      <c r="G758" s="5" t="s">
        <v>210</v>
      </c>
      <c r="H758" s="5"/>
      <c r="I758" s="120">
        <v>5168026</v>
      </c>
      <c r="J758" s="5" t="s">
        <v>5379</v>
      </c>
      <c r="K758" s="5"/>
      <c r="L758" s="5"/>
      <c r="M758" s="5">
        <v>101252619</v>
      </c>
      <c r="N758" s="10" t="s">
        <v>127</v>
      </c>
      <c r="O758" s="5" t="s">
        <v>5349</v>
      </c>
      <c r="P758" s="10">
        <v>45730</v>
      </c>
      <c r="Q758" s="10" t="s">
        <v>1037</v>
      </c>
      <c r="R758" s="10"/>
      <c r="S758" s="10"/>
      <c r="T758" s="11"/>
      <c r="U758" s="12"/>
      <c r="V758" s="5" t="s">
        <v>5380</v>
      </c>
      <c r="W758" s="5"/>
      <c r="X758" s="10">
        <v>45699</v>
      </c>
      <c r="Y758" s="5">
        <f t="shared" si="40"/>
        <v>32</v>
      </c>
      <c r="Z758" s="10">
        <v>45735</v>
      </c>
      <c r="AA758" s="5">
        <f t="shared" si="48"/>
        <v>37</v>
      </c>
      <c r="AB758" s="5" t="s">
        <v>5381</v>
      </c>
      <c r="AC758" s="13">
        <v>6091.16</v>
      </c>
      <c r="AD758" s="10">
        <v>45742</v>
      </c>
      <c r="AE758" s="12">
        <f t="shared" si="53"/>
        <v>8</v>
      </c>
      <c r="AF758" s="12"/>
      <c r="AG758" s="14">
        <v>4400610771</v>
      </c>
      <c r="AH758" s="17">
        <v>1</v>
      </c>
      <c r="AI758" s="10">
        <v>45782</v>
      </c>
      <c r="AJ758" s="10">
        <v>45783</v>
      </c>
      <c r="AK758" s="10" t="str">
        <f t="shared" si="46"/>
        <v>DEMORA</v>
      </c>
      <c r="AL758" s="15">
        <f t="shared" si="47"/>
        <v>42</v>
      </c>
      <c r="AM758" s="5" t="s">
        <v>5382</v>
      </c>
      <c r="AN758" s="5" t="s">
        <v>5383</v>
      </c>
      <c r="AO758" s="5" t="s">
        <v>5384</v>
      </c>
      <c r="AP758" s="10">
        <v>45784</v>
      </c>
      <c r="AQ758" s="5">
        <f t="shared" ca="1" si="52"/>
        <v>85</v>
      </c>
      <c r="AR758" s="23" t="s">
        <v>143</v>
      </c>
      <c r="AS758" s="23">
        <f t="shared" ca="1" si="51"/>
        <v>347</v>
      </c>
      <c r="AT758" s="5" t="s">
        <v>20</v>
      </c>
      <c r="AU758" s="5" t="s">
        <v>1769</v>
      </c>
      <c r="AV758" s="5" t="s">
        <v>4671</v>
      </c>
      <c r="AW758" s="5" t="s">
        <v>1648</v>
      </c>
      <c r="AX758" s="5" t="s">
        <v>1648</v>
      </c>
      <c r="AY758" s="5"/>
      <c r="AZ758" s="5"/>
      <c r="BA758" s="5"/>
      <c r="BB758" s="5" t="s">
        <v>3838</v>
      </c>
      <c r="BC758" s="138"/>
    </row>
    <row r="759" spans="1:55" ht="15.75" customHeight="1" x14ac:dyDescent="0.3">
      <c r="A759" s="137">
        <v>320325</v>
      </c>
      <c r="B759" s="5" t="s">
        <v>60</v>
      </c>
      <c r="C759" s="5" t="s">
        <v>254</v>
      </c>
      <c r="D759" s="5" t="s">
        <v>123</v>
      </c>
      <c r="E759" s="5" t="s">
        <v>124</v>
      </c>
      <c r="F759" s="5">
        <v>24</v>
      </c>
      <c r="G759" s="5"/>
      <c r="H759" s="5"/>
      <c r="I759" s="120" t="s">
        <v>256</v>
      </c>
      <c r="J759" s="5" t="s">
        <v>5385</v>
      </c>
      <c r="K759" s="5"/>
      <c r="L759" s="5"/>
      <c r="M759" s="5">
        <v>101252965</v>
      </c>
      <c r="N759" s="10" t="s">
        <v>127</v>
      </c>
      <c r="O759" s="5" t="s">
        <v>5349</v>
      </c>
      <c r="P759" s="10">
        <v>45728</v>
      </c>
      <c r="Q759" s="10" t="s">
        <v>1037</v>
      </c>
      <c r="R759" s="10"/>
      <c r="S759" s="10"/>
      <c r="T759" s="11"/>
      <c r="U759" s="12"/>
      <c r="V759" s="5" t="s">
        <v>5386</v>
      </c>
      <c r="W759" s="5"/>
      <c r="X759" s="10">
        <v>45699</v>
      </c>
      <c r="Y759" s="5">
        <f t="shared" si="40"/>
        <v>30</v>
      </c>
      <c r="Z759" s="10">
        <v>45735</v>
      </c>
      <c r="AA759" s="5">
        <f t="shared" si="48"/>
        <v>37</v>
      </c>
      <c r="AB759" s="5" t="s">
        <v>5387</v>
      </c>
      <c r="AC759" s="13">
        <v>2742.76</v>
      </c>
      <c r="AD759" s="10">
        <v>45742</v>
      </c>
      <c r="AE759" s="12">
        <f t="shared" si="53"/>
        <v>8</v>
      </c>
      <c r="AF759" s="12"/>
      <c r="AG759" s="14">
        <v>4400610766</v>
      </c>
      <c r="AH759" s="17" t="s">
        <v>833</v>
      </c>
      <c r="AI759" s="10">
        <v>45758</v>
      </c>
      <c r="AJ759" s="10">
        <v>45763</v>
      </c>
      <c r="AK759" s="10" t="str">
        <f t="shared" si="46"/>
        <v>DEMORA</v>
      </c>
      <c r="AL759" s="15">
        <f t="shared" si="47"/>
        <v>22</v>
      </c>
      <c r="AM759" s="5" t="s">
        <v>5388</v>
      </c>
      <c r="AN759" s="5" t="s">
        <v>5389</v>
      </c>
      <c r="AO759" s="5" t="s">
        <v>5390</v>
      </c>
      <c r="AP759" s="10">
        <v>45764</v>
      </c>
      <c r="AQ759" s="5">
        <f t="shared" ca="1" si="52"/>
        <v>65</v>
      </c>
      <c r="AR759" s="23" t="s">
        <v>143</v>
      </c>
      <c r="AS759" s="23">
        <f t="shared" ca="1" si="51"/>
        <v>347</v>
      </c>
      <c r="AT759" s="5" t="s">
        <v>20</v>
      </c>
      <c r="AU759" s="5" t="s">
        <v>2565</v>
      </c>
      <c r="AV759" s="5" t="s">
        <v>3416</v>
      </c>
      <c r="AW759" s="5" t="s">
        <v>1931</v>
      </c>
      <c r="AX759" s="5" t="s">
        <v>1648</v>
      </c>
      <c r="AY759" s="5"/>
      <c r="AZ759" s="5"/>
      <c r="BA759" s="5"/>
      <c r="BB759" s="5"/>
      <c r="BC759" s="138"/>
    </row>
    <row r="760" spans="1:55" ht="15.75" customHeight="1" x14ac:dyDescent="0.3">
      <c r="A760" s="137">
        <v>320425</v>
      </c>
      <c r="B760" s="5" t="s">
        <v>60</v>
      </c>
      <c r="C760" s="5" t="s">
        <v>340</v>
      </c>
      <c r="D760" s="5" t="s">
        <v>123</v>
      </c>
      <c r="E760" s="5" t="s">
        <v>124</v>
      </c>
      <c r="F760" s="5" t="s">
        <v>42</v>
      </c>
      <c r="G760" s="5"/>
      <c r="H760" s="5"/>
      <c r="I760" s="120">
        <v>5025819</v>
      </c>
      <c r="J760" s="5" t="s">
        <v>5391</v>
      </c>
      <c r="K760" s="5"/>
      <c r="L760" s="120">
        <v>10000</v>
      </c>
      <c r="M760" s="5">
        <v>101032070</v>
      </c>
      <c r="N760" s="10" t="s">
        <v>127</v>
      </c>
      <c r="O760" s="5" t="s">
        <v>5349</v>
      </c>
      <c r="P760" s="10">
        <v>45706</v>
      </c>
      <c r="Q760" s="10" t="s">
        <v>1944</v>
      </c>
      <c r="R760" s="10"/>
      <c r="S760" s="10"/>
      <c r="T760" s="11"/>
      <c r="U760" s="12"/>
      <c r="V760" s="5" t="s">
        <v>5392</v>
      </c>
      <c r="W760" s="5"/>
      <c r="X760" s="10">
        <v>45699</v>
      </c>
      <c r="Y760" s="5">
        <f t="shared" si="40"/>
        <v>8</v>
      </c>
      <c r="Z760" s="10">
        <v>45748</v>
      </c>
      <c r="AA760" s="5">
        <f t="shared" si="48"/>
        <v>50</v>
      </c>
      <c r="AB760" s="5" t="s">
        <v>5393</v>
      </c>
      <c r="AC760" s="13">
        <v>5095.22</v>
      </c>
      <c r="AD760" s="10">
        <v>45768</v>
      </c>
      <c r="AE760" s="12">
        <f t="shared" si="53"/>
        <v>21</v>
      </c>
      <c r="AF760" s="12"/>
      <c r="AG760" s="14">
        <v>4400610763</v>
      </c>
      <c r="AH760" s="17">
        <v>1</v>
      </c>
      <c r="AI760" s="10">
        <v>45786</v>
      </c>
      <c r="AJ760" s="10">
        <v>45800</v>
      </c>
      <c r="AK760" s="10" t="str">
        <f t="shared" si="46"/>
        <v>DEMORA</v>
      </c>
      <c r="AL760" s="15">
        <f t="shared" si="47"/>
        <v>33</v>
      </c>
      <c r="AM760" s="5" t="s">
        <v>5394</v>
      </c>
      <c r="AN760" s="5" t="s">
        <v>5395</v>
      </c>
      <c r="AO760" s="5" t="s">
        <v>5396</v>
      </c>
      <c r="AP760" s="10">
        <v>45800</v>
      </c>
      <c r="AQ760" s="5">
        <f t="shared" ca="1" si="52"/>
        <v>102</v>
      </c>
      <c r="AR760" s="23" t="s">
        <v>143</v>
      </c>
      <c r="AS760" s="23">
        <f t="shared" ca="1" si="51"/>
        <v>347</v>
      </c>
      <c r="AT760" s="5" t="s">
        <v>20</v>
      </c>
      <c r="AU760" s="5" t="s">
        <v>67</v>
      </c>
      <c r="AV760" s="5" t="s">
        <v>4671</v>
      </c>
      <c r="AW760" s="5" t="s">
        <v>2998</v>
      </c>
      <c r="AX760" s="5" t="s">
        <v>1648</v>
      </c>
      <c r="AY760" s="5"/>
      <c r="AZ760" s="5"/>
      <c r="BA760" s="5"/>
      <c r="BB760" s="5" t="s">
        <v>3838</v>
      </c>
      <c r="BC760" s="138"/>
    </row>
    <row r="761" spans="1:55" ht="15.75" customHeight="1" x14ac:dyDescent="0.3">
      <c r="A761" s="137">
        <v>320525</v>
      </c>
      <c r="B761" s="5" t="s">
        <v>60</v>
      </c>
      <c r="C761" s="5" t="s">
        <v>2030</v>
      </c>
      <c r="D761" s="5" t="s">
        <v>123</v>
      </c>
      <c r="E761" s="5" t="s">
        <v>124</v>
      </c>
      <c r="F761" s="5" t="s">
        <v>41</v>
      </c>
      <c r="G761" s="5"/>
      <c r="H761" s="5" t="s">
        <v>1203</v>
      </c>
      <c r="I761" s="120" t="s">
        <v>2031</v>
      </c>
      <c r="J761" s="5" t="s">
        <v>5397</v>
      </c>
      <c r="K761" s="5"/>
      <c r="L761" s="5"/>
      <c r="M761" s="5">
        <v>200928513</v>
      </c>
      <c r="N761" s="10" t="s">
        <v>127</v>
      </c>
      <c r="O761" s="5" t="s">
        <v>5349</v>
      </c>
      <c r="P761" s="10">
        <v>45754</v>
      </c>
      <c r="Q761" s="10" t="s">
        <v>2502</v>
      </c>
      <c r="R761" s="10"/>
      <c r="S761" s="10"/>
      <c r="T761" s="11"/>
      <c r="U761" s="12"/>
      <c r="V761" s="5" t="s">
        <v>5398</v>
      </c>
      <c r="W761" s="5"/>
      <c r="X761" s="10">
        <v>45699</v>
      </c>
      <c r="Y761" s="5">
        <f t="shared" si="40"/>
        <v>56</v>
      </c>
      <c r="Z761" s="10">
        <v>45735</v>
      </c>
      <c r="AA761" s="5">
        <f t="shared" si="48"/>
        <v>37</v>
      </c>
      <c r="AB761" s="5" t="s">
        <v>5399</v>
      </c>
      <c r="AC761" s="13">
        <v>3615.02</v>
      </c>
      <c r="AD761" s="10">
        <v>45769</v>
      </c>
      <c r="AE761" s="12">
        <f t="shared" si="53"/>
        <v>35</v>
      </c>
      <c r="AF761" s="12"/>
      <c r="AG761" s="14">
        <v>4400610767</v>
      </c>
      <c r="AH761" s="17">
        <v>1</v>
      </c>
      <c r="AI761" s="10">
        <v>45791</v>
      </c>
      <c r="AJ761" s="10">
        <v>45789</v>
      </c>
      <c r="AK761" s="10" t="str">
        <f t="shared" si="46"/>
        <v>EN TIEMPO</v>
      </c>
      <c r="AL761" s="15">
        <f t="shared" si="47"/>
        <v>21</v>
      </c>
      <c r="AM761" s="5" t="s">
        <v>5400</v>
      </c>
      <c r="AN761" s="5" t="s">
        <v>5401</v>
      </c>
      <c r="AO761" s="5" t="s">
        <v>5402</v>
      </c>
      <c r="AP761" s="10">
        <v>45793</v>
      </c>
      <c r="AQ761" s="5">
        <f t="shared" ca="1" si="52"/>
        <v>91</v>
      </c>
      <c r="AR761" s="23" t="s">
        <v>143</v>
      </c>
      <c r="AS761" s="23">
        <f t="shared" ca="1" si="51"/>
        <v>347</v>
      </c>
      <c r="AT761" s="5" t="s">
        <v>20</v>
      </c>
      <c r="AU761" s="5" t="s">
        <v>1769</v>
      </c>
      <c r="AV761" s="5" t="s">
        <v>4671</v>
      </c>
      <c r="AW761" s="5" t="s">
        <v>1648</v>
      </c>
      <c r="AX761" s="5" t="s">
        <v>1648</v>
      </c>
      <c r="AY761" s="5"/>
      <c r="AZ761" s="5"/>
      <c r="BA761" s="5"/>
      <c r="BB761" s="5" t="s">
        <v>5403</v>
      </c>
      <c r="BC761" s="138"/>
    </row>
    <row r="762" spans="1:55" ht="15.75" customHeight="1" x14ac:dyDescent="0.3">
      <c r="A762" s="137">
        <v>320625</v>
      </c>
      <c r="B762" s="5" t="s">
        <v>60</v>
      </c>
      <c r="C762" s="5" t="s">
        <v>927</v>
      </c>
      <c r="D762" s="5" t="s">
        <v>123</v>
      </c>
      <c r="E762" s="5" t="s">
        <v>124</v>
      </c>
      <c r="F762" s="5" t="s">
        <v>48</v>
      </c>
      <c r="G762" s="5" t="s">
        <v>210</v>
      </c>
      <c r="H762" s="5" t="s">
        <v>1845</v>
      </c>
      <c r="I762" s="120">
        <v>5218411</v>
      </c>
      <c r="J762" s="5" t="s">
        <v>5404</v>
      </c>
      <c r="K762" s="5"/>
      <c r="L762" s="5">
        <v>18000</v>
      </c>
      <c r="M762" s="5">
        <v>101075360</v>
      </c>
      <c r="N762" s="10" t="s">
        <v>127</v>
      </c>
      <c r="O762" s="5" t="s">
        <v>5349</v>
      </c>
      <c r="P762" s="10">
        <v>45706</v>
      </c>
      <c r="Q762" s="10" t="s">
        <v>1944</v>
      </c>
      <c r="R762" s="10"/>
      <c r="S762" s="10"/>
      <c r="T762" s="11"/>
      <c r="U762" s="12"/>
      <c r="V762" s="5" t="s">
        <v>5405</v>
      </c>
      <c r="W762" s="5"/>
      <c r="X762" s="10">
        <v>45699</v>
      </c>
      <c r="Y762" s="5">
        <f t="shared" si="40"/>
        <v>8</v>
      </c>
      <c r="Z762" s="10">
        <v>45728</v>
      </c>
      <c r="AA762" s="5">
        <f t="shared" si="48"/>
        <v>30</v>
      </c>
      <c r="AB762" s="5" t="s">
        <v>5406</v>
      </c>
      <c r="AC762" s="13">
        <v>5355.96</v>
      </c>
      <c r="AD762" s="10">
        <v>45742</v>
      </c>
      <c r="AE762" s="12">
        <f t="shared" si="53"/>
        <v>15</v>
      </c>
      <c r="AF762" s="12"/>
      <c r="AG762" s="14">
        <v>4400610764</v>
      </c>
      <c r="AH762" s="17" t="s">
        <v>833</v>
      </c>
      <c r="AI762" s="10">
        <v>45758</v>
      </c>
      <c r="AJ762" s="10">
        <v>45763</v>
      </c>
      <c r="AK762" s="10" t="str">
        <f t="shared" si="46"/>
        <v>DEMORA</v>
      </c>
      <c r="AL762" s="15">
        <f t="shared" si="47"/>
        <v>22</v>
      </c>
      <c r="AM762" s="5"/>
      <c r="AN762" s="5" t="s">
        <v>5407</v>
      </c>
      <c r="AO762" s="5" t="s">
        <v>5408</v>
      </c>
      <c r="AP762" s="10">
        <v>45777</v>
      </c>
      <c r="AQ762" s="5">
        <f t="shared" ca="1" si="52"/>
        <v>65</v>
      </c>
      <c r="AR762" s="23" t="s">
        <v>143</v>
      </c>
      <c r="AS762" s="23">
        <f t="shared" ca="1" si="51"/>
        <v>347</v>
      </c>
      <c r="AT762" s="5" t="s">
        <v>19</v>
      </c>
      <c r="AU762" s="5" t="s">
        <v>1769</v>
      </c>
      <c r="AV762" s="5" t="s">
        <v>2391</v>
      </c>
      <c r="AW762" s="5" t="s">
        <v>1648</v>
      </c>
      <c r="AX762" s="5" t="s">
        <v>1648</v>
      </c>
      <c r="AY762" s="5"/>
      <c r="AZ762" s="5"/>
      <c r="BA762" s="5"/>
      <c r="BB762" s="5" t="s">
        <v>3838</v>
      </c>
      <c r="BC762" s="138"/>
    </row>
    <row r="763" spans="1:55" ht="15.75" customHeight="1" x14ac:dyDescent="0.3">
      <c r="A763" s="137">
        <v>320725</v>
      </c>
      <c r="B763" s="5" t="s">
        <v>60</v>
      </c>
      <c r="C763" s="5" t="s">
        <v>340</v>
      </c>
      <c r="D763" s="5" t="s">
        <v>123</v>
      </c>
      <c r="E763" s="5" t="s">
        <v>124</v>
      </c>
      <c r="F763" s="5" t="s">
        <v>48</v>
      </c>
      <c r="G763" s="5" t="s">
        <v>210</v>
      </c>
      <c r="H763" s="5" t="s">
        <v>1845</v>
      </c>
      <c r="I763" s="120">
        <v>2520471</v>
      </c>
      <c r="J763" s="5" t="s">
        <v>5409</v>
      </c>
      <c r="K763" s="5"/>
      <c r="L763" s="5">
        <v>8000</v>
      </c>
      <c r="M763" s="5">
        <v>101158604</v>
      </c>
      <c r="N763" s="10" t="s">
        <v>127</v>
      </c>
      <c r="O763" s="5" t="s">
        <v>5349</v>
      </c>
      <c r="P763" s="10">
        <v>45706</v>
      </c>
      <c r="Q763" s="10" t="s">
        <v>1944</v>
      </c>
      <c r="R763" s="10"/>
      <c r="S763" s="10"/>
      <c r="T763" s="11"/>
      <c r="U763" s="12"/>
      <c r="V763" s="5" t="s">
        <v>5410</v>
      </c>
      <c r="W763" s="5"/>
      <c r="X763" s="10">
        <v>45699</v>
      </c>
      <c r="Y763" s="5">
        <f t="shared" si="40"/>
        <v>8</v>
      </c>
      <c r="Z763" s="10">
        <v>45733</v>
      </c>
      <c r="AA763" s="5">
        <f t="shared" si="48"/>
        <v>35</v>
      </c>
      <c r="AB763" s="5" t="s">
        <v>5411</v>
      </c>
      <c r="AC763" s="13">
        <v>5908.48</v>
      </c>
      <c r="AD763" s="10">
        <v>45734</v>
      </c>
      <c r="AE763" s="12">
        <f t="shared" si="53"/>
        <v>2</v>
      </c>
      <c r="AF763" s="12"/>
      <c r="AG763" s="14">
        <v>4400610765</v>
      </c>
      <c r="AH763" s="17" t="s">
        <v>833</v>
      </c>
      <c r="AI763" s="10">
        <v>45758</v>
      </c>
      <c r="AJ763" s="10">
        <v>45764</v>
      </c>
      <c r="AK763" s="10" t="str">
        <f t="shared" si="46"/>
        <v>DEMORA</v>
      </c>
      <c r="AL763" s="15">
        <f t="shared" si="47"/>
        <v>31</v>
      </c>
      <c r="AM763" s="5" t="s">
        <v>5412</v>
      </c>
      <c r="AN763" s="5" t="s">
        <v>5413</v>
      </c>
      <c r="AO763" s="5" t="s">
        <v>5414</v>
      </c>
      <c r="AP763" s="10">
        <v>45776</v>
      </c>
      <c r="AQ763" s="5">
        <f t="shared" ca="1" si="52"/>
        <v>66</v>
      </c>
      <c r="AR763" s="23" t="s">
        <v>143</v>
      </c>
      <c r="AS763" s="23">
        <f t="shared" ca="1" si="51"/>
        <v>347</v>
      </c>
      <c r="AT763" s="5" t="s">
        <v>19</v>
      </c>
      <c r="AU763" s="5" t="s">
        <v>1769</v>
      </c>
      <c r="AV763" s="5" t="s">
        <v>2391</v>
      </c>
      <c r="AW763" s="5" t="s">
        <v>1648</v>
      </c>
      <c r="AX763" s="5" t="s">
        <v>1648</v>
      </c>
      <c r="AY763" s="5"/>
      <c r="AZ763" s="5"/>
      <c r="BA763" s="5"/>
      <c r="BB763" s="5"/>
      <c r="BC763" s="138"/>
    </row>
    <row r="764" spans="1:55" ht="15.75" customHeight="1" x14ac:dyDescent="0.3">
      <c r="A764" s="137">
        <v>320825</v>
      </c>
      <c r="B764" s="5" t="s">
        <v>60</v>
      </c>
      <c r="C764" s="5" t="s">
        <v>6</v>
      </c>
      <c r="D764" s="5" t="s">
        <v>123</v>
      </c>
      <c r="E764" s="5" t="s">
        <v>124</v>
      </c>
      <c r="F764" s="5" t="s">
        <v>45</v>
      </c>
      <c r="G764" s="5" t="s">
        <v>246</v>
      </c>
      <c r="H764" s="5" t="s">
        <v>567</v>
      </c>
      <c r="I764" s="120">
        <v>3630218</v>
      </c>
      <c r="J764" s="5" t="s">
        <v>5415</v>
      </c>
      <c r="K764" s="5"/>
      <c r="L764" s="5">
        <v>15000</v>
      </c>
      <c r="M764" s="5">
        <v>101074676</v>
      </c>
      <c r="N764" s="10" t="s">
        <v>127</v>
      </c>
      <c r="O764" s="5" t="s">
        <v>5349</v>
      </c>
      <c r="P764" s="10">
        <v>45706</v>
      </c>
      <c r="Q764" s="10" t="s">
        <v>1944</v>
      </c>
      <c r="R764" s="10"/>
      <c r="S764" s="10"/>
      <c r="T764" s="11"/>
      <c r="U764" s="12"/>
      <c r="V764" s="5" t="s">
        <v>5416</v>
      </c>
      <c r="W764" s="5"/>
      <c r="X764" s="10">
        <v>45699</v>
      </c>
      <c r="Y764" s="5">
        <f t="shared" si="40"/>
        <v>8</v>
      </c>
      <c r="Z764" s="10">
        <v>45733</v>
      </c>
      <c r="AA764" s="5">
        <f t="shared" si="48"/>
        <v>35</v>
      </c>
      <c r="AB764" s="5" t="s">
        <v>5417</v>
      </c>
      <c r="AC764" s="13">
        <v>3278.85</v>
      </c>
      <c r="AD764" s="10">
        <v>45734</v>
      </c>
      <c r="AE764" s="12">
        <f t="shared" si="53"/>
        <v>2</v>
      </c>
      <c r="AF764" s="12"/>
      <c r="AG764" s="14">
        <v>4400610762</v>
      </c>
      <c r="AH764" s="17" t="s">
        <v>833</v>
      </c>
      <c r="AI764" s="10">
        <v>45761</v>
      </c>
      <c r="AJ764" s="10">
        <v>45761</v>
      </c>
      <c r="AK764" s="10" t="str">
        <f t="shared" si="46"/>
        <v>EN TIEMPO</v>
      </c>
      <c r="AL764" s="15">
        <f t="shared" si="47"/>
        <v>28</v>
      </c>
      <c r="AM764" s="5" t="s">
        <v>5418</v>
      </c>
      <c r="AN764" s="5" t="s">
        <v>5419</v>
      </c>
      <c r="AO764" s="5" t="s">
        <v>5420</v>
      </c>
      <c r="AP764" s="10">
        <v>45764</v>
      </c>
      <c r="AQ764" s="5">
        <f t="shared" ca="1" si="52"/>
        <v>63</v>
      </c>
      <c r="AR764" s="5" t="s">
        <v>143</v>
      </c>
      <c r="AS764" s="5">
        <f t="shared" ca="1" si="51"/>
        <v>347</v>
      </c>
      <c r="AT764" s="5" t="s">
        <v>19</v>
      </c>
      <c r="AU764" s="5" t="s">
        <v>1769</v>
      </c>
      <c r="AV764" s="5" t="s">
        <v>2391</v>
      </c>
      <c r="AW764" s="5" t="s">
        <v>1648</v>
      </c>
      <c r="AX764" s="5" t="s">
        <v>1648</v>
      </c>
      <c r="AY764" s="5"/>
      <c r="AZ764" s="5"/>
      <c r="BA764" s="5"/>
      <c r="BB764" s="5"/>
      <c r="BC764" s="138"/>
    </row>
    <row r="765" spans="1:55" ht="15.75" customHeight="1" x14ac:dyDescent="0.3">
      <c r="A765" s="137">
        <v>320925</v>
      </c>
      <c r="B765" s="5" t="s">
        <v>60</v>
      </c>
      <c r="C765" s="5" t="s">
        <v>134</v>
      </c>
      <c r="D765" s="5" t="s">
        <v>123</v>
      </c>
      <c r="E765" s="5" t="s">
        <v>189</v>
      </c>
      <c r="F765" s="5" t="s">
        <v>2395</v>
      </c>
      <c r="G765" s="5" t="s">
        <v>246</v>
      </c>
      <c r="H765" s="5" t="s">
        <v>2396</v>
      </c>
      <c r="I765" s="120" t="s">
        <v>5421</v>
      </c>
      <c r="J765" s="5" t="s">
        <v>5422</v>
      </c>
      <c r="K765" s="5"/>
      <c r="L765" s="5">
        <v>10000</v>
      </c>
      <c r="M765" s="5">
        <v>101066469</v>
      </c>
      <c r="N765" s="10" t="s">
        <v>127</v>
      </c>
      <c r="O765" s="5" t="s">
        <v>5349</v>
      </c>
      <c r="P765" s="10">
        <v>45721</v>
      </c>
      <c r="Q765" s="10" t="s">
        <v>1037</v>
      </c>
      <c r="R765" s="10"/>
      <c r="S765" s="10"/>
      <c r="T765" s="11"/>
      <c r="U765" s="12"/>
      <c r="V765" s="5" t="s">
        <v>5423</v>
      </c>
      <c r="W765" s="5"/>
      <c r="X765" s="10">
        <v>45699</v>
      </c>
      <c r="Y765" s="5">
        <f t="shared" si="40"/>
        <v>23</v>
      </c>
      <c r="Z765" s="10">
        <v>45728</v>
      </c>
      <c r="AA765" s="5">
        <f t="shared" si="48"/>
        <v>30</v>
      </c>
      <c r="AB765" s="5" t="s">
        <v>5424</v>
      </c>
      <c r="AC765" s="13">
        <v>25420</v>
      </c>
      <c r="AD765" s="10">
        <v>45742</v>
      </c>
      <c r="AE765" s="12">
        <f t="shared" si="53"/>
        <v>15</v>
      </c>
      <c r="AF765" s="12"/>
      <c r="AG765" s="14">
        <v>4400610497</v>
      </c>
      <c r="AH765" s="17">
        <v>1</v>
      </c>
      <c r="AI765" s="10">
        <v>45758</v>
      </c>
      <c r="AJ765" s="10">
        <v>45796</v>
      </c>
      <c r="AK765" s="10" t="str">
        <f t="shared" si="46"/>
        <v>DEMORA</v>
      </c>
      <c r="AL765" s="15">
        <f t="shared" si="47"/>
        <v>55</v>
      </c>
      <c r="AM765" s="5" t="s">
        <v>5425</v>
      </c>
      <c r="AN765" s="5" t="s">
        <v>5426</v>
      </c>
      <c r="AO765" s="5" t="s">
        <v>5427</v>
      </c>
      <c r="AP765" s="10">
        <v>45800</v>
      </c>
      <c r="AQ765" s="5">
        <f t="shared" ca="1" si="52"/>
        <v>98</v>
      </c>
      <c r="AR765" s="23" t="s">
        <v>143</v>
      </c>
      <c r="AS765" s="23">
        <f t="shared" ca="1" si="51"/>
        <v>347</v>
      </c>
      <c r="AT765" s="5" t="s">
        <v>19</v>
      </c>
      <c r="AU765" s="5" t="s">
        <v>1769</v>
      </c>
      <c r="AV765" s="5" t="s">
        <v>2391</v>
      </c>
      <c r="AW765" s="5" t="s">
        <v>1648</v>
      </c>
      <c r="AX765" s="5" t="s">
        <v>1648</v>
      </c>
      <c r="AY765" s="5"/>
      <c r="AZ765" s="5"/>
      <c r="BA765" s="5"/>
      <c r="BB765" s="5" t="s">
        <v>3838</v>
      </c>
      <c r="BC765" s="138"/>
    </row>
    <row r="766" spans="1:55" ht="15.75" customHeight="1" x14ac:dyDescent="0.3">
      <c r="A766" s="137">
        <v>321025</v>
      </c>
      <c r="B766" s="5" t="s">
        <v>60</v>
      </c>
      <c r="C766" s="5" t="s">
        <v>134</v>
      </c>
      <c r="D766" s="5" t="s">
        <v>123</v>
      </c>
      <c r="E766" s="5" t="s">
        <v>189</v>
      </c>
      <c r="F766" s="5" t="s">
        <v>2395</v>
      </c>
      <c r="G766" s="5" t="s">
        <v>210</v>
      </c>
      <c r="H766" s="5" t="s">
        <v>2396</v>
      </c>
      <c r="I766" s="120" t="s">
        <v>5421</v>
      </c>
      <c r="J766" s="5" t="s">
        <v>5428</v>
      </c>
      <c r="K766" s="5"/>
      <c r="L766" s="5">
        <v>10000</v>
      </c>
      <c r="M766" s="5">
        <v>101066470</v>
      </c>
      <c r="N766" s="10" t="s">
        <v>127</v>
      </c>
      <c r="O766" s="5" t="s">
        <v>5349</v>
      </c>
      <c r="P766" s="10">
        <v>45721</v>
      </c>
      <c r="Q766" s="10" t="s">
        <v>1037</v>
      </c>
      <c r="R766" s="10"/>
      <c r="S766" s="10"/>
      <c r="T766" s="11"/>
      <c r="U766" s="12"/>
      <c r="V766" s="5" t="s">
        <v>5429</v>
      </c>
      <c r="W766" s="5"/>
      <c r="X766" s="10">
        <v>45699</v>
      </c>
      <c r="Y766" s="5">
        <f t="shared" si="40"/>
        <v>23</v>
      </c>
      <c r="Z766" s="10">
        <v>45728</v>
      </c>
      <c r="AA766" s="5">
        <f t="shared" si="48"/>
        <v>30</v>
      </c>
      <c r="AB766" s="5" t="s">
        <v>5430</v>
      </c>
      <c r="AC766" s="13">
        <v>25420</v>
      </c>
      <c r="AD766" s="10">
        <v>45742</v>
      </c>
      <c r="AE766" s="12">
        <f t="shared" si="53"/>
        <v>15</v>
      </c>
      <c r="AF766" s="12"/>
      <c r="AG766" s="14">
        <v>4400610494</v>
      </c>
      <c r="AH766" s="17">
        <v>1</v>
      </c>
      <c r="AI766" s="10">
        <v>45777</v>
      </c>
      <c r="AJ766" s="10">
        <v>45793</v>
      </c>
      <c r="AK766" s="10" t="str">
        <f t="shared" si="46"/>
        <v>DEMORA</v>
      </c>
      <c r="AL766" s="15">
        <f t="shared" si="47"/>
        <v>52</v>
      </c>
      <c r="AM766" s="5" t="s">
        <v>5431</v>
      </c>
      <c r="AN766" s="5" t="s">
        <v>5432</v>
      </c>
      <c r="AO766" s="5" t="s">
        <v>5433</v>
      </c>
      <c r="AP766" s="10">
        <v>45793</v>
      </c>
      <c r="AQ766" s="5">
        <f t="shared" ca="1" si="52"/>
        <v>95</v>
      </c>
      <c r="AR766" s="23" t="s">
        <v>143</v>
      </c>
      <c r="AS766" s="23">
        <f t="shared" ca="1" si="51"/>
        <v>347</v>
      </c>
      <c r="AT766" s="5" t="s">
        <v>19</v>
      </c>
      <c r="AU766" s="5" t="s">
        <v>1769</v>
      </c>
      <c r="AV766" s="5" t="s">
        <v>2391</v>
      </c>
      <c r="AW766" s="5" t="s">
        <v>1648</v>
      </c>
      <c r="AX766" s="5" t="s">
        <v>1648</v>
      </c>
      <c r="AY766" s="5"/>
      <c r="AZ766" s="5"/>
      <c r="BA766" s="5"/>
      <c r="BB766" s="5" t="s">
        <v>3838</v>
      </c>
      <c r="BC766" s="138"/>
    </row>
    <row r="767" spans="1:55" ht="15.75" customHeight="1" x14ac:dyDescent="0.3">
      <c r="A767" s="137">
        <v>321125</v>
      </c>
      <c r="B767" s="5" t="s">
        <v>59</v>
      </c>
      <c r="C767" s="5" t="s">
        <v>6</v>
      </c>
      <c r="D767" s="5" t="s">
        <v>123</v>
      </c>
      <c r="E767" s="5" t="s">
        <v>189</v>
      </c>
      <c r="F767" s="5" t="s">
        <v>1</v>
      </c>
      <c r="G767" s="5" t="s">
        <v>246</v>
      </c>
      <c r="H767" s="5" t="s">
        <v>429</v>
      </c>
      <c r="I767" s="120" t="s">
        <v>311</v>
      </c>
      <c r="J767" s="5" t="s">
        <v>5434</v>
      </c>
      <c r="K767" s="5">
        <v>11000</v>
      </c>
      <c r="L767" s="5">
        <v>16000</v>
      </c>
      <c r="M767" s="5" t="s">
        <v>5435</v>
      </c>
      <c r="N767" s="10" t="s">
        <v>127</v>
      </c>
      <c r="O767" s="5" t="s">
        <v>5436</v>
      </c>
      <c r="P767" s="10">
        <v>45723</v>
      </c>
      <c r="Q767" s="10" t="s">
        <v>1037</v>
      </c>
      <c r="R767" s="10"/>
      <c r="S767" s="10"/>
      <c r="T767" s="11"/>
      <c r="U767" s="12"/>
      <c r="V767" s="5" t="s">
        <v>5437</v>
      </c>
      <c r="W767" s="5"/>
      <c r="X767" s="10">
        <v>45706</v>
      </c>
      <c r="Y767" s="5">
        <f t="shared" si="40"/>
        <v>18</v>
      </c>
      <c r="Z767" s="10">
        <v>45733</v>
      </c>
      <c r="AA767" s="5">
        <f t="shared" si="48"/>
        <v>28</v>
      </c>
      <c r="AB767" s="5" t="s">
        <v>5438</v>
      </c>
      <c r="AC767" s="13">
        <v>2932.28</v>
      </c>
      <c r="AD767" s="10">
        <v>45743</v>
      </c>
      <c r="AE767" s="12">
        <f t="shared" si="53"/>
        <v>11</v>
      </c>
      <c r="AF767" s="12"/>
      <c r="AG767" s="14">
        <v>4500560385</v>
      </c>
      <c r="AH767" s="17" t="s">
        <v>833</v>
      </c>
      <c r="AI767" s="10">
        <v>45786</v>
      </c>
      <c r="AJ767" s="10">
        <v>45792</v>
      </c>
      <c r="AK767" s="10" t="str">
        <f t="shared" si="46"/>
        <v>DEMORA</v>
      </c>
      <c r="AL767" s="15">
        <f t="shared" si="47"/>
        <v>50</v>
      </c>
      <c r="AM767" s="5" t="s">
        <v>5439</v>
      </c>
      <c r="AN767" s="5" t="s">
        <v>5440</v>
      </c>
      <c r="AO767" s="5" t="s">
        <v>5441</v>
      </c>
      <c r="AP767" s="10">
        <v>45793</v>
      </c>
      <c r="AQ767" s="5">
        <f t="shared" ca="1" si="52"/>
        <v>87</v>
      </c>
      <c r="AR767" s="23" t="s">
        <v>143</v>
      </c>
      <c r="AS767" s="23">
        <f t="shared" ca="1" si="51"/>
        <v>340</v>
      </c>
      <c r="AT767" s="5" t="s">
        <v>19</v>
      </c>
      <c r="AU767" s="5" t="s">
        <v>1769</v>
      </c>
      <c r="AV767" s="5" t="s">
        <v>2391</v>
      </c>
      <c r="AW767" s="5" t="s">
        <v>1648</v>
      </c>
      <c r="AX767" s="5" t="s">
        <v>1648</v>
      </c>
      <c r="AY767" s="5"/>
      <c r="AZ767" s="5"/>
      <c r="BA767" s="5"/>
      <c r="BB767" s="5" t="s">
        <v>3838</v>
      </c>
      <c r="BC767" s="138"/>
    </row>
    <row r="768" spans="1:55" ht="15.75" customHeight="1" x14ac:dyDescent="0.3">
      <c r="A768" s="137">
        <v>321225</v>
      </c>
      <c r="B768" s="5" t="s">
        <v>59</v>
      </c>
      <c r="C768" s="5" t="s">
        <v>340</v>
      </c>
      <c r="D768" s="5" t="s">
        <v>123</v>
      </c>
      <c r="E768" s="5" t="s">
        <v>124</v>
      </c>
      <c r="F768" s="5" t="s">
        <v>48</v>
      </c>
      <c r="G768" s="5" t="s">
        <v>210</v>
      </c>
      <c r="H768" s="5" t="s">
        <v>421</v>
      </c>
      <c r="I768" s="120">
        <v>2520471</v>
      </c>
      <c r="J768" s="5" t="s">
        <v>4973</v>
      </c>
      <c r="K768" s="20">
        <v>2057</v>
      </c>
      <c r="L768" s="20">
        <v>10000</v>
      </c>
      <c r="M768" s="5" t="s">
        <v>5442</v>
      </c>
      <c r="N768" s="10" t="s">
        <v>123</v>
      </c>
      <c r="O768" s="5" t="s">
        <v>5436</v>
      </c>
      <c r="P768" s="10">
        <v>45721</v>
      </c>
      <c r="Q768" s="10" t="s">
        <v>1037</v>
      </c>
      <c r="R768" s="10"/>
      <c r="S768" s="10"/>
      <c r="T768" s="11"/>
      <c r="U768" s="12"/>
      <c r="V768" s="5" t="s">
        <v>5443</v>
      </c>
      <c r="W768" s="5"/>
      <c r="X768" s="10">
        <v>45706</v>
      </c>
      <c r="Y768" s="5">
        <f t="shared" si="40"/>
        <v>16</v>
      </c>
      <c r="Z768" s="10">
        <v>45733</v>
      </c>
      <c r="AA768" s="5">
        <f t="shared" si="48"/>
        <v>28</v>
      </c>
      <c r="AB768" s="5" t="s">
        <v>5444</v>
      </c>
      <c r="AC768" s="50">
        <v>3311.94</v>
      </c>
      <c r="AD768" s="10">
        <v>45797</v>
      </c>
      <c r="AE768" s="12">
        <f t="shared" si="53"/>
        <v>65</v>
      </c>
      <c r="AF768" s="12"/>
      <c r="AG768" s="14">
        <v>4500561007</v>
      </c>
      <c r="AH768" s="17" t="s">
        <v>833</v>
      </c>
      <c r="AI768" s="10">
        <v>45800</v>
      </c>
      <c r="AJ768" s="10">
        <v>45800</v>
      </c>
      <c r="AK768" s="10" t="str">
        <f t="shared" si="46"/>
        <v>EN TIEMPO</v>
      </c>
      <c r="AL768" s="15">
        <f t="shared" si="47"/>
        <v>4</v>
      </c>
      <c r="AM768" s="5" t="s">
        <v>5445</v>
      </c>
      <c r="AN768" s="5" t="s">
        <v>5446</v>
      </c>
      <c r="AO768" s="5" t="s">
        <v>5447</v>
      </c>
      <c r="AP768" s="10">
        <v>45800</v>
      </c>
      <c r="AQ768" s="5">
        <f t="shared" ca="1" si="52"/>
        <v>95</v>
      </c>
      <c r="AR768" s="23" t="s">
        <v>143</v>
      </c>
      <c r="AS768" s="23">
        <f t="shared" ca="1" si="51"/>
        <v>340</v>
      </c>
      <c r="AT768" s="5" t="s">
        <v>19</v>
      </c>
      <c r="AU768" s="5" t="s">
        <v>1769</v>
      </c>
      <c r="AV768" s="5" t="s">
        <v>2391</v>
      </c>
      <c r="AW768" s="5" t="s">
        <v>1648</v>
      </c>
      <c r="AX768" s="5" t="s">
        <v>1648</v>
      </c>
      <c r="AY768" s="5"/>
      <c r="AZ768" s="5"/>
      <c r="BA768" s="5"/>
      <c r="BB768" s="5" t="s">
        <v>3838</v>
      </c>
      <c r="BC768" s="138"/>
    </row>
    <row r="769" spans="1:55" ht="15.75" customHeight="1" x14ac:dyDescent="0.3">
      <c r="A769" s="137">
        <v>321325</v>
      </c>
      <c r="B769" s="5" t="s">
        <v>59</v>
      </c>
      <c r="C769" s="5" t="s">
        <v>6</v>
      </c>
      <c r="D769" s="5" t="s">
        <v>123</v>
      </c>
      <c r="E769" s="5" t="s">
        <v>124</v>
      </c>
      <c r="F769" s="5">
        <v>24</v>
      </c>
      <c r="G769" s="5" t="s">
        <v>246</v>
      </c>
      <c r="H769" s="5" t="s">
        <v>1151</v>
      </c>
      <c r="I769" s="120">
        <v>4892403</v>
      </c>
      <c r="J769" s="5" t="s">
        <v>5448</v>
      </c>
      <c r="K769" s="5">
        <v>3116</v>
      </c>
      <c r="L769" s="5">
        <v>13000</v>
      </c>
      <c r="M769" s="5" t="s">
        <v>5449</v>
      </c>
      <c r="N769" s="10" t="s">
        <v>127</v>
      </c>
      <c r="O769" s="5" t="s">
        <v>5436</v>
      </c>
      <c r="P769" s="10">
        <v>45729</v>
      </c>
      <c r="Q769" s="10" t="s">
        <v>1944</v>
      </c>
      <c r="R769" s="10"/>
      <c r="S769" s="10"/>
      <c r="T769" s="11"/>
      <c r="U769" s="12"/>
      <c r="V769" s="5" t="s">
        <v>5450</v>
      </c>
      <c r="W769" s="5"/>
      <c r="X769" s="10">
        <v>45706</v>
      </c>
      <c r="Y769" s="5">
        <f t="shared" si="40"/>
        <v>24</v>
      </c>
      <c r="Z769" s="10">
        <v>45729</v>
      </c>
      <c r="AA769" s="5">
        <f t="shared" si="48"/>
        <v>24</v>
      </c>
      <c r="AB769" s="5" t="s">
        <v>5451</v>
      </c>
      <c r="AC769" s="13">
        <v>4437.32</v>
      </c>
      <c r="AD769" s="10">
        <v>45743</v>
      </c>
      <c r="AE769" s="12">
        <f t="shared" si="53"/>
        <v>15</v>
      </c>
      <c r="AF769" s="12"/>
      <c r="AG769" s="14">
        <v>4500561023</v>
      </c>
      <c r="AH769" s="17" t="s">
        <v>833</v>
      </c>
      <c r="AI769" s="10">
        <v>45761</v>
      </c>
      <c r="AJ769" s="10">
        <v>45763</v>
      </c>
      <c r="AK769" s="10" t="str">
        <f t="shared" si="46"/>
        <v>DEMORA</v>
      </c>
      <c r="AL769" s="15">
        <f t="shared" si="47"/>
        <v>21</v>
      </c>
      <c r="AM769" s="5" t="s">
        <v>5452</v>
      </c>
      <c r="AN769" s="5" t="s">
        <v>5453</v>
      </c>
      <c r="AO769" s="5" t="s">
        <v>5454</v>
      </c>
      <c r="AP769" s="10">
        <v>45772</v>
      </c>
      <c r="AQ769" s="5">
        <f t="shared" ca="1" si="52"/>
        <v>58</v>
      </c>
      <c r="AR769" s="23" t="s">
        <v>143</v>
      </c>
      <c r="AS769" s="23">
        <f t="shared" ca="1" si="51"/>
        <v>340</v>
      </c>
      <c r="AT769" s="5" t="s">
        <v>20</v>
      </c>
      <c r="AU769" s="5" t="s">
        <v>3462</v>
      </c>
      <c r="AV769" s="5" t="s">
        <v>3462</v>
      </c>
      <c r="AW769" s="5" t="s">
        <v>2998</v>
      </c>
      <c r="AX769" s="5" t="s">
        <v>1648</v>
      </c>
      <c r="AY769" s="5"/>
      <c r="AZ769" s="5"/>
      <c r="BA769" s="5"/>
      <c r="BB769" s="5"/>
      <c r="BC769" s="138"/>
    </row>
    <row r="770" spans="1:55" ht="15.75" customHeight="1" x14ac:dyDescent="0.3">
      <c r="A770" s="137">
        <v>321425</v>
      </c>
      <c r="B770" s="5" t="s">
        <v>59</v>
      </c>
      <c r="C770" s="5" t="s">
        <v>1115</v>
      </c>
      <c r="D770" s="5" t="s">
        <v>123</v>
      </c>
      <c r="E770" s="5" t="s">
        <v>124</v>
      </c>
      <c r="F770" s="5">
        <v>24</v>
      </c>
      <c r="G770" s="5" t="s">
        <v>210</v>
      </c>
      <c r="H770" s="5" t="s">
        <v>2609</v>
      </c>
      <c r="I770" s="120">
        <v>4680220</v>
      </c>
      <c r="J770" s="5" t="s">
        <v>5455</v>
      </c>
      <c r="K770" s="5">
        <v>5628</v>
      </c>
      <c r="L770" s="5">
        <v>18000</v>
      </c>
      <c r="M770" s="5" t="s">
        <v>5456</v>
      </c>
      <c r="N770" s="10" t="s">
        <v>127</v>
      </c>
      <c r="O770" s="5" t="s">
        <v>5436</v>
      </c>
      <c r="P770" s="10">
        <v>45724</v>
      </c>
      <c r="Q770" s="10" t="s">
        <v>1944</v>
      </c>
      <c r="R770" s="10"/>
      <c r="S770" s="10"/>
      <c r="T770" s="11"/>
      <c r="U770" s="12"/>
      <c r="V770" s="10" t="s">
        <v>5457</v>
      </c>
      <c r="W770" s="10"/>
      <c r="X770" s="10">
        <v>45706</v>
      </c>
      <c r="Y770" s="5">
        <f t="shared" si="40"/>
        <v>19</v>
      </c>
      <c r="Z770" s="10">
        <v>45733</v>
      </c>
      <c r="AA770" s="5">
        <f t="shared" si="48"/>
        <v>28</v>
      </c>
      <c r="AB770" s="5" t="s">
        <v>5458</v>
      </c>
      <c r="AC770" s="13">
        <v>1587.79</v>
      </c>
      <c r="AD770" s="10">
        <v>45743</v>
      </c>
      <c r="AE770" s="12">
        <f t="shared" si="53"/>
        <v>11</v>
      </c>
      <c r="AF770" s="12"/>
      <c r="AG770" s="14">
        <v>4500561024</v>
      </c>
      <c r="AH770" s="17" t="s">
        <v>833</v>
      </c>
      <c r="AI770" s="10">
        <v>45770</v>
      </c>
      <c r="AJ770" s="10">
        <v>45770</v>
      </c>
      <c r="AK770" s="10" t="str">
        <f t="shared" si="46"/>
        <v>EN TIEMPO</v>
      </c>
      <c r="AL770" s="15">
        <f t="shared" si="47"/>
        <v>28</v>
      </c>
      <c r="AM770" s="5" t="s">
        <v>5459</v>
      </c>
      <c r="AN770" s="5" t="s">
        <v>5460</v>
      </c>
      <c r="AO770" s="5" t="s">
        <v>5461</v>
      </c>
      <c r="AP770" s="10">
        <v>45772</v>
      </c>
      <c r="AQ770" s="5">
        <f t="shared" ca="1" si="52"/>
        <v>65</v>
      </c>
      <c r="AR770" s="23" t="s">
        <v>143</v>
      </c>
      <c r="AS770" s="23">
        <f t="shared" ca="1" si="51"/>
        <v>340</v>
      </c>
      <c r="AT770" s="5" t="s">
        <v>20</v>
      </c>
      <c r="AU770" s="5" t="s">
        <v>2565</v>
      </c>
      <c r="AV770" s="5" t="s">
        <v>3284</v>
      </c>
      <c r="AW770" s="5" t="s">
        <v>2519</v>
      </c>
      <c r="AX770" s="5" t="s">
        <v>1648</v>
      </c>
      <c r="AY770" s="5"/>
      <c r="AZ770" s="5"/>
      <c r="BA770" s="5"/>
      <c r="BB770" s="5" t="s">
        <v>3838</v>
      </c>
      <c r="BC770" s="138"/>
    </row>
    <row r="771" spans="1:55" ht="15.75" customHeight="1" x14ac:dyDescent="0.3">
      <c r="A771" s="137">
        <v>321525</v>
      </c>
      <c r="B771" s="5" t="s">
        <v>60</v>
      </c>
      <c r="C771" s="5" t="s">
        <v>273</v>
      </c>
      <c r="D771" s="5" t="s">
        <v>123</v>
      </c>
      <c r="E771" s="5" t="s">
        <v>189</v>
      </c>
      <c r="F771" s="5" t="s">
        <v>1</v>
      </c>
      <c r="G771" s="5" t="s">
        <v>246</v>
      </c>
      <c r="H771" s="5" t="s">
        <v>1838</v>
      </c>
      <c r="I771" s="120" t="s">
        <v>294</v>
      </c>
      <c r="J771" s="5" t="s">
        <v>5462</v>
      </c>
      <c r="K771" s="5"/>
      <c r="L771" s="120">
        <v>28000</v>
      </c>
      <c r="M771" s="5">
        <v>101113701</v>
      </c>
      <c r="N771" s="10" t="s">
        <v>127</v>
      </c>
      <c r="O771" s="5" t="s">
        <v>5463</v>
      </c>
      <c r="P771" s="10">
        <v>45712</v>
      </c>
      <c r="Q771" s="10" t="s">
        <v>1944</v>
      </c>
      <c r="R771" s="10"/>
      <c r="S771" s="10"/>
      <c r="T771" s="11"/>
      <c r="U771" s="12"/>
      <c r="V771" s="5" t="s">
        <v>5464</v>
      </c>
      <c r="W771" s="5"/>
      <c r="X771" s="10">
        <v>45712</v>
      </c>
      <c r="Y771" s="5">
        <f t="shared" si="40"/>
        <v>1</v>
      </c>
      <c r="Z771" s="10">
        <v>45712</v>
      </c>
      <c r="AA771" s="5">
        <f t="shared" si="48"/>
        <v>1</v>
      </c>
      <c r="AB771" s="5" t="s">
        <v>5465</v>
      </c>
      <c r="AC771" s="13">
        <v>20282.63</v>
      </c>
      <c r="AD771" s="10">
        <v>45716</v>
      </c>
      <c r="AE771" s="12">
        <f t="shared" si="53"/>
        <v>5</v>
      </c>
      <c r="AF771" s="12"/>
      <c r="AG771" s="14">
        <v>4400611828</v>
      </c>
      <c r="AH771" s="17">
        <v>1</v>
      </c>
      <c r="AI771" s="10">
        <v>45804</v>
      </c>
      <c r="AJ771" s="10">
        <v>45805</v>
      </c>
      <c r="AK771" s="10" t="str">
        <f t="shared" si="46"/>
        <v>DEMORA</v>
      </c>
      <c r="AL771" s="15">
        <f t="shared" si="47"/>
        <v>90</v>
      </c>
      <c r="AM771" s="5" t="s">
        <v>5466</v>
      </c>
      <c r="AN771" s="5" t="s">
        <v>5467</v>
      </c>
      <c r="AO771" s="5" t="s">
        <v>5468</v>
      </c>
      <c r="AP771" s="10">
        <v>45807</v>
      </c>
      <c r="AQ771" s="5">
        <f t="shared" ca="1" si="52"/>
        <v>94</v>
      </c>
      <c r="AR771" s="23" t="s">
        <v>143</v>
      </c>
      <c r="AS771" s="23">
        <f t="shared" ca="1" si="51"/>
        <v>334</v>
      </c>
      <c r="AT771" s="5" t="s">
        <v>19</v>
      </c>
      <c r="AU771" s="5" t="s">
        <v>2565</v>
      </c>
      <c r="AV771" s="5" t="s">
        <v>2391</v>
      </c>
      <c r="AW771" s="5" t="s">
        <v>1648</v>
      </c>
      <c r="AX771" s="5" t="s">
        <v>1648</v>
      </c>
      <c r="AY771" s="5" t="s">
        <v>1860</v>
      </c>
      <c r="AZ771" s="5" t="s">
        <v>1860</v>
      </c>
      <c r="BA771" s="5"/>
      <c r="BB771" s="5" t="s">
        <v>3838</v>
      </c>
      <c r="BC771" s="138"/>
    </row>
    <row r="772" spans="1:55" ht="15.75" customHeight="1" x14ac:dyDescent="0.3">
      <c r="A772" s="137">
        <v>321625</v>
      </c>
      <c r="B772" s="5" t="s">
        <v>60</v>
      </c>
      <c r="C772" s="5" t="s">
        <v>254</v>
      </c>
      <c r="D772" s="5" t="s">
        <v>123</v>
      </c>
      <c r="E772" s="5" t="s">
        <v>124</v>
      </c>
      <c r="F772" s="5">
        <v>24</v>
      </c>
      <c r="G772" s="5"/>
      <c r="H772" s="5" t="s">
        <v>2863</v>
      </c>
      <c r="I772" s="120" t="s">
        <v>256</v>
      </c>
      <c r="J772" s="5" t="s">
        <v>5469</v>
      </c>
      <c r="K772" s="5"/>
      <c r="L772" s="5"/>
      <c r="M772" s="5">
        <v>101224798</v>
      </c>
      <c r="N772" s="10" t="s">
        <v>127</v>
      </c>
      <c r="O772" s="5" t="s">
        <v>5470</v>
      </c>
      <c r="P772" s="10">
        <v>45723</v>
      </c>
      <c r="Q772" s="10" t="s">
        <v>2502</v>
      </c>
      <c r="R772" s="10"/>
      <c r="S772" s="10"/>
      <c r="T772" s="11"/>
      <c r="U772" s="12"/>
      <c r="V772" s="5" t="s">
        <v>5471</v>
      </c>
      <c r="W772" s="5"/>
      <c r="X772" s="10">
        <v>45712</v>
      </c>
      <c r="Y772" s="5">
        <f t="shared" si="40"/>
        <v>12</v>
      </c>
      <c r="Z772" s="10">
        <v>45735</v>
      </c>
      <c r="AA772" s="5">
        <f t="shared" si="48"/>
        <v>24</v>
      </c>
      <c r="AB772" s="5" t="s">
        <v>5472</v>
      </c>
      <c r="AC772" s="13">
        <v>4332.76</v>
      </c>
      <c r="AD772" s="10">
        <v>45745</v>
      </c>
      <c r="AE772" s="12">
        <f t="shared" si="53"/>
        <v>11</v>
      </c>
      <c r="AF772" s="12"/>
      <c r="AG772" s="14">
        <v>4400612456</v>
      </c>
      <c r="AH772" s="17">
        <v>1</v>
      </c>
      <c r="AI772" s="10">
        <v>45782</v>
      </c>
      <c r="AJ772" s="10">
        <v>45783</v>
      </c>
      <c r="AK772" s="10" t="str">
        <f t="shared" si="46"/>
        <v>DEMORA</v>
      </c>
      <c r="AL772" s="15">
        <f t="shared" si="47"/>
        <v>39</v>
      </c>
      <c r="AM772" s="5" t="s">
        <v>5473</v>
      </c>
      <c r="AN772" s="5" t="s">
        <v>5474</v>
      </c>
      <c r="AO772" s="5" t="s">
        <v>5475</v>
      </c>
      <c r="AP772" s="10">
        <v>45784</v>
      </c>
      <c r="AQ772" s="5">
        <f t="shared" ca="1" si="52"/>
        <v>72</v>
      </c>
      <c r="AR772" s="23" t="s">
        <v>143</v>
      </c>
      <c r="AS772" s="23">
        <f t="shared" ref="AS772:AS835" ca="1" si="54">IF(AF772="",TODAY()-X772+1,AF772-X772+1)</f>
        <v>334</v>
      </c>
      <c r="AT772" s="5" t="s">
        <v>20</v>
      </c>
      <c r="AU772" s="5" t="s">
        <v>2565</v>
      </c>
      <c r="AV772" s="5" t="s">
        <v>1718</v>
      </c>
      <c r="AW772" s="5" t="s">
        <v>1648</v>
      </c>
      <c r="AX772" s="5" t="s">
        <v>1648</v>
      </c>
      <c r="AY772" s="5"/>
      <c r="AZ772" s="5"/>
      <c r="BA772" s="5"/>
      <c r="BB772" s="5" t="s">
        <v>3838</v>
      </c>
      <c r="BC772" s="138"/>
    </row>
    <row r="773" spans="1:55" ht="15" customHeight="1" x14ac:dyDescent="0.3">
      <c r="A773" s="22">
        <v>321725</v>
      </c>
      <c r="B773" s="5" t="s">
        <v>60</v>
      </c>
      <c r="C773" s="5" t="s">
        <v>893</v>
      </c>
      <c r="D773" s="5" t="s">
        <v>123</v>
      </c>
      <c r="E773" s="5" t="s">
        <v>124</v>
      </c>
      <c r="F773" s="5" t="s">
        <v>38</v>
      </c>
      <c r="G773" s="5" t="s">
        <v>210</v>
      </c>
      <c r="H773" s="5" t="s">
        <v>550</v>
      </c>
      <c r="I773" s="120">
        <v>3539649</v>
      </c>
      <c r="J773" s="5" t="s">
        <v>5476</v>
      </c>
      <c r="K773" s="5"/>
      <c r="L773" s="5"/>
      <c r="M773" s="5">
        <v>101112135</v>
      </c>
      <c r="N773" s="10" t="s">
        <v>127</v>
      </c>
      <c r="O773" s="5" t="s">
        <v>5470</v>
      </c>
      <c r="P773" s="10">
        <v>45733</v>
      </c>
      <c r="Q773" s="10" t="s">
        <v>1944</v>
      </c>
      <c r="R773" s="10"/>
      <c r="S773" s="10"/>
      <c r="T773" s="11"/>
      <c r="U773" s="12"/>
      <c r="V773" s="5" t="s">
        <v>5477</v>
      </c>
      <c r="W773" s="5"/>
      <c r="X773" s="10">
        <v>45712</v>
      </c>
      <c r="Y773" s="5">
        <f t="shared" si="40"/>
        <v>22</v>
      </c>
      <c r="Z773" s="10">
        <v>45723</v>
      </c>
      <c r="AA773" s="5">
        <f t="shared" si="48"/>
        <v>12</v>
      </c>
      <c r="AB773" s="5" t="s">
        <v>5478</v>
      </c>
      <c r="AC773" s="13">
        <v>10530.9</v>
      </c>
      <c r="AD773" s="10">
        <v>45724</v>
      </c>
      <c r="AE773" s="12">
        <f t="shared" si="53"/>
        <v>2</v>
      </c>
      <c r="AF773" s="12"/>
      <c r="AG773" s="14">
        <v>4400612314</v>
      </c>
      <c r="AH773" s="17">
        <v>1</v>
      </c>
      <c r="AI773" s="10">
        <v>45758</v>
      </c>
      <c r="AJ773" s="10">
        <v>45807</v>
      </c>
      <c r="AK773" s="10" t="str">
        <f t="shared" si="46"/>
        <v>DEMORA</v>
      </c>
      <c r="AL773" s="15">
        <f t="shared" si="47"/>
        <v>84</v>
      </c>
      <c r="AM773" s="5" t="s">
        <v>5479</v>
      </c>
      <c r="AN773" s="5" t="s">
        <v>5480</v>
      </c>
      <c r="AO773" s="5" t="s">
        <v>5481</v>
      </c>
      <c r="AP773" s="10">
        <v>45807</v>
      </c>
      <c r="AQ773" s="5">
        <f t="shared" ca="1" si="52"/>
        <v>96</v>
      </c>
      <c r="AR773" s="23" t="s">
        <v>143</v>
      </c>
      <c r="AS773" s="23">
        <f t="shared" ca="1" si="54"/>
        <v>334</v>
      </c>
      <c r="AT773" s="5" t="s">
        <v>19</v>
      </c>
      <c r="AU773" s="5" t="s">
        <v>2565</v>
      </c>
      <c r="AV773" s="5" t="s">
        <v>2391</v>
      </c>
      <c r="AW773" s="5" t="s">
        <v>1648</v>
      </c>
      <c r="AX773" s="5" t="s">
        <v>1648</v>
      </c>
      <c r="AY773" s="5"/>
      <c r="AZ773" s="5"/>
      <c r="BA773" s="5"/>
      <c r="BB773" s="5" t="s">
        <v>3838</v>
      </c>
      <c r="BC773" s="138" t="s">
        <v>5482</v>
      </c>
    </row>
    <row r="774" spans="1:55" ht="15.75" customHeight="1" x14ac:dyDescent="0.3">
      <c r="A774" s="137">
        <v>321825</v>
      </c>
      <c r="B774" s="5" t="s">
        <v>60</v>
      </c>
      <c r="C774" s="5" t="s">
        <v>236</v>
      </c>
      <c r="D774" s="5" t="s">
        <v>123</v>
      </c>
      <c r="E774" s="5" t="s">
        <v>189</v>
      </c>
      <c r="F774" s="5" t="s">
        <v>49</v>
      </c>
      <c r="G774" s="5" t="s">
        <v>246</v>
      </c>
      <c r="H774" s="5" t="s">
        <v>5483</v>
      </c>
      <c r="I774" s="120" t="s">
        <v>2956</v>
      </c>
      <c r="J774" s="5" t="s">
        <v>5484</v>
      </c>
      <c r="K774" s="5"/>
      <c r="L774" s="5">
        <v>12000</v>
      </c>
      <c r="M774" s="5">
        <v>101149441</v>
      </c>
      <c r="N774" s="10" t="s">
        <v>127</v>
      </c>
      <c r="O774" s="5" t="s">
        <v>5470</v>
      </c>
      <c r="P774" s="10">
        <v>45751</v>
      </c>
      <c r="Q774" s="10" t="s">
        <v>2502</v>
      </c>
      <c r="R774" s="10"/>
      <c r="S774" s="10"/>
      <c r="T774" s="11"/>
      <c r="U774" s="12"/>
      <c r="V774" s="5" t="s">
        <v>5485</v>
      </c>
      <c r="W774" s="5"/>
      <c r="X774" s="10">
        <v>45712</v>
      </c>
      <c r="Y774" s="5">
        <f t="shared" si="40"/>
        <v>40</v>
      </c>
      <c r="Z774" s="10">
        <v>45754</v>
      </c>
      <c r="AA774" s="5">
        <f t="shared" si="48"/>
        <v>43</v>
      </c>
      <c r="AB774" s="5" t="s">
        <v>5486</v>
      </c>
      <c r="AC774" s="13">
        <v>9481.74</v>
      </c>
      <c r="AD774" s="10">
        <v>45768</v>
      </c>
      <c r="AE774" s="12">
        <f t="shared" si="53"/>
        <v>15</v>
      </c>
      <c r="AF774" s="12"/>
      <c r="AG774" s="14">
        <v>4400611827</v>
      </c>
      <c r="AH774" s="17">
        <v>1</v>
      </c>
      <c r="AI774" s="10">
        <v>45791</v>
      </c>
      <c r="AJ774" s="10">
        <v>45813</v>
      </c>
      <c r="AK774" s="10" t="str">
        <f t="shared" si="46"/>
        <v>DEMORA</v>
      </c>
      <c r="AL774" s="15">
        <f t="shared" si="47"/>
        <v>46</v>
      </c>
      <c r="AM774" s="5" t="s">
        <v>5485</v>
      </c>
      <c r="AN774" s="5" t="s">
        <v>5487</v>
      </c>
      <c r="AO774" s="5" t="s">
        <v>5488</v>
      </c>
      <c r="AP774" s="10">
        <v>45814</v>
      </c>
      <c r="AQ774" s="5">
        <f t="shared" ca="1" si="52"/>
        <v>102</v>
      </c>
      <c r="AR774" s="23" t="s">
        <v>143</v>
      </c>
      <c r="AS774" s="23">
        <f t="shared" ca="1" si="54"/>
        <v>334</v>
      </c>
      <c r="AT774" s="5" t="s">
        <v>20</v>
      </c>
      <c r="AU774" s="5"/>
      <c r="AV774" s="5"/>
      <c r="AW774" s="5"/>
      <c r="AX774" s="5"/>
      <c r="AY774" s="5"/>
      <c r="AZ774" s="5"/>
      <c r="BA774" s="5"/>
      <c r="BB774" s="5" t="s">
        <v>3838</v>
      </c>
      <c r="BC774" s="138" t="s">
        <v>5482</v>
      </c>
    </row>
    <row r="775" spans="1:55" ht="15.75" customHeight="1" x14ac:dyDescent="0.3">
      <c r="A775" s="137">
        <v>321925</v>
      </c>
      <c r="B775" s="5" t="s">
        <v>60</v>
      </c>
      <c r="C775" s="5" t="s">
        <v>6</v>
      </c>
      <c r="D775" s="5" t="s">
        <v>123</v>
      </c>
      <c r="E775" s="5" t="s">
        <v>189</v>
      </c>
      <c r="F775" s="5" t="s">
        <v>1</v>
      </c>
      <c r="G775" s="5" t="s">
        <v>246</v>
      </c>
      <c r="H775" s="5" t="s">
        <v>2842</v>
      </c>
      <c r="I775" s="120" t="s">
        <v>311</v>
      </c>
      <c r="J775" s="5" t="s">
        <v>5489</v>
      </c>
      <c r="K775" s="5"/>
      <c r="L775" s="5"/>
      <c r="M775" s="5">
        <v>101219462</v>
      </c>
      <c r="N775" s="10" t="s">
        <v>127</v>
      </c>
      <c r="O775" s="5" t="s">
        <v>5470</v>
      </c>
      <c r="P775" s="10">
        <v>45751</v>
      </c>
      <c r="Q775" s="10" t="s">
        <v>2502</v>
      </c>
      <c r="R775" s="10"/>
      <c r="S775" s="10"/>
      <c r="T775" s="11"/>
      <c r="U775" s="12"/>
      <c r="V775" s="5" t="s">
        <v>5490</v>
      </c>
      <c r="W775" s="5"/>
      <c r="X775" s="10">
        <v>45712</v>
      </c>
      <c r="Y775" s="5">
        <f t="shared" si="40"/>
        <v>40</v>
      </c>
      <c r="Z775" s="10">
        <v>45754</v>
      </c>
      <c r="AA775" s="5">
        <f t="shared" si="48"/>
        <v>43</v>
      </c>
      <c r="AB775" s="5" t="s">
        <v>5491</v>
      </c>
      <c r="AC775" s="13">
        <v>2783.14</v>
      </c>
      <c r="AD775" s="10">
        <v>45768</v>
      </c>
      <c r="AE775" s="12">
        <f t="shared" si="53"/>
        <v>15</v>
      </c>
      <c r="AF775" s="12"/>
      <c r="AG775" s="14">
        <v>4400611829</v>
      </c>
      <c r="AH775" s="17">
        <v>1</v>
      </c>
      <c r="AI775" s="10">
        <v>45791</v>
      </c>
      <c r="AJ775" s="10">
        <v>45796</v>
      </c>
      <c r="AK775" s="10" t="str">
        <f t="shared" si="46"/>
        <v>DEMORA</v>
      </c>
      <c r="AL775" s="15">
        <f t="shared" si="47"/>
        <v>29</v>
      </c>
      <c r="AM775" s="5" t="s">
        <v>5492</v>
      </c>
      <c r="AN775" s="5" t="s">
        <v>5493</v>
      </c>
      <c r="AO775" s="5" t="s">
        <v>5494</v>
      </c>
      <c r="AP775" s="10">
        <v>45800</v>
      </c>
      <c r="AQ775" s="5">
        <f t="shared" ca="1" si="52"/>
        <v>85</v>
      </c>
      <c r="AR775" s="23" t="s">
        <v>143</v>
      </c>
      <c r="AS775" s="23">
        <f t="shared" ca="1" si="54"/>
        <v>334</v>
      </c>
      <c r="AT775" s="5" t="s">
        <v>19</v>
      </c>
      <c r="AU775" s="5"/>
      <c r="AV775" s="5"/>
      <c r="AW775" s="5"/>
      <c r="AX775" s="5"/>
      <c r="AY775" s="5"/>
      <c r="AZ775" s="5"/>
      <c r="BA775" s="5"/>
      <c r="BB775" s="5" t="s">
        <v>3838</v>
      </c>
      <c r="BC775" s="138" t="s">
        <v>5482</v>
      </c>
    </row>
    <row r="776" spans="1:55" ht="15.75" customHeight="1" x14ac:dyDescent="0.3">
      <c r="A776" s="137">
        <v>322025</v>
      </c>
      <c r="B776" s="5" t="s">
        <v>60</v>
      </c>
      <c r="C776" s="5" t="s">
        <v>236</v>
      </c>
      <c r="D776" s="5" t="s">
        <v>123</v>
      </c>
      <c r="E776" s="5" t="s">
        <v>124</v>
      </c>
      <c r="F776" s="5" t="s">
        <v>48</v>
      </c>
      <c r="G776" s="5" t="s">
        <v>246</v>
      </c>
      <c r="H776" s="5" t="s">
        <v>1845</v>
      </c>
      <c r="I776" s="120">
        <v>5173767</v>
      </c>
      <c r="J776" s="5" t="s">
        <v>5495</v>
      </c>
      <c r="K776" s="5"/>
      <c r="L776" s="120">
        <v>12000</v>
      </c>
      <c r="M776" s="5">
        <v>101255015</v>
      </c>
      <c r="N776" s="10" t="s">
        <v>127</v>
      </c>
      <c r="O776" s="5" t="s">
        <v>5470</v>
      </c>
      <c r="P776" s="10">
        <v>45727</v>
      </c>
      <c r="Q776" s="10" t="s">
        <v>2502</v>
      </c>
      <c r="R776" s="10"/>
      <c r="S776" s="10"/>
      <c r="T776" s="11"/>
      <c r="U776" s="12"/>
      <c r="V776" s="5" t="s">
        <v>5496</v>
      </c>
      <c r="W776" s="5"/>
      <c r="X776" s="10">
        <v>45712</v>
      </c>
      <c r="Y776" s="5">
        <f t="shared" si="40"/>
        <v>16</v>
      </c>
      <c r="Z776" s="10">
        <v>45735</v>
      </c>
      <c r="AA776" s="5">
        <f t="shared" si="48"/>
        <v>24</v>
      </c>
      <c r="AB776" s="5" t="s">
        <v>5497</v>
      </c>
      <c r="AC776" s="13">
        <v>9160.7999999999993</v>
      </c>
      <c r="AD776" s="10">
        <v>45745</v>
      </c>
      <c r="AE776" s="12">
        <f t="shared" si="53"/>
        <v>11</v>
      </c>
      <c r="AF776" s="12"/>
      <c r="AG776" s="14">
        <v>4400612315</v>
      </c>
      <c r="AH776" s="17">
        <v>1</v>
      </c>
      <c r="AI776" s="10">
        <v>45786</v>
      </c>
      <c r="AJ776" s="10">
        <v>45797</v>
      </c>
      <c r="AK776" s="10" t="str">
        <f t="shared" si="46"/>
        <v>DEMORA</v>
      </c>
      <c r="AL776" s="15">
        <f t="shared" si="47"/>
        <v>53</v>
      </c>
      <c r="AM776" s="5" t="s">
        <v>5498</v>
      </c>
      <c r="AN776" s="5" t="s">
        <v>5499</v>
      </c>
      <c r="AO776" s="5" t="s">
        <v>5500</v>
      </c>
      <c r="AP776" s="10">
        <v>45807</v>
      </c>
      <c r="AQ776" s="5">
        <f t="shared" ca="1" si="52"/>
        <v>86</v>
      </c>
      <c r="AR776" s="23" t="s">
        <v>143</v>
      </c>
      <c r="AS776" s="23">
        <f t="shared" ca="1" si="54"/>
        <v>334</v>
      </c>
      <c r="AT776" s="5" t="s">
        <v>20</v>
      </c>
      <c r="AU776" s="5" t="s">
        <v>4284</v>
      </c>
      <c r="AV776" s="5" t="s">
        <v>4285</v>
      </c>
      <c r="AW776" s="5" t="s">
        <v>2519</v>
      </c>
      <c r="AX776" s="5" t="s">
        <v>1648</v>
      </c>
      <c r="AY776" s="5"/>
      <c r="AZ776" s="5"/>
      <c r="BA776" s="5"/>
      <c r="BB776" s="5" t="s">
        <v>3838</v>
      </c>
      <c r="BC776" s="138" t="s">
        <v>5482</v>
      </c>
    </row>
    <row r="777" spans="1:55" ht="15.75" customHeight="1" x14ac:dyDescent="0.3">
      <c r="A777" s="137">
        <v>322125</v>
      </c>
      <c r="B777" s="5" t="s">
        <v>60</v>
      </c>
      <c r="C777" s="5" t="s">
        <v>6</v>
      </c>
      <c r="D777" s="5" t="s">
        <v>123</v>
      </c>
      <c r="E777" s="5" t="s">
        <v>189</v>
      </c>
      <c r="F777" s="5" t="s">
        <v>1</v>
      </c>
      <c r="G777" s="5" t="s">
        <v>246</v>
      </c>
      <c r="H777" s="5" t="s">
        <v>3203</v>
      </c>
      <c r="I777" s="120" t="s">
        <v>311</v>
      </c>
      <c r="J777" s="5" t="s">
        <v>5501</v>
      </c>
      <c r="K777" s="5"/>
      <c r="L777" s="5"/>
      <c r="M777" s="5">
        <v>101207596</v>
      </c>
      <c r="N777" s="10" t="s">
        <v>127</v>
      </c>
      <c r="O777" s="5" t="s">
        <v>5470</v>
      </c>
      <c r="P777" s="10">
        <v>45723</v>
      </c>
      <c r="Q777" s="10" t="s">
        <v>2502</v>
      </c>
      <c r="R777" s="10"/>
      <c r="S777" s="10"/>
      <c r="T777" s="11"/>
      <c r="U777" s="12"/>
      <c r="V777" s="5" t="s">
        <v>5502</v>
      </c>
      <c r="W777" s="5"/>
      <c r="X777" s="10">
        <v>45712</v>
      </c>
      <c r="Y777" s="5">
        <f t="shared" si="40"/>
        <v>12</v>
      </c>
      <c r="Z777" s="10">
        <v>45735</v>
      </c>
      <c r="AA777" s="5">
        <f t="shared" si="48"/>
        <v>24</v>
      </c>
      <c r="AB777" s="5" t="s">
        <v>5503</v>
      </c>
      <c r="AC777" s="13">
        <v>2783.14</v>
      </c>
      <c r="AD777" s="10">
        <v>45745</v>
      </c>
      <c r="AE777" s="12">
        <f t="shared" si="53"/>
        <v>11</v>
      </c>
      <c r="AF777" s="12"/>
      <c r="AG777" s="14">
        <v>4400612771</v>
      </c>
      <c r="AH777" s="17">
        <v>1</v>
      </c>
      <c r="AI777" s="10">
        <v>45792</v>
      </c>
      <c r="AJ777" s="10">
        <v>45792</v>
      </c>
      <c r="AK777" s="10" t="str">
        <f t="shared" si="46"/>
        <v>EN TIEMPO</v>
      </c>
      <c r="AL777" s="15">
        <f t="shared" si="47"/>
        <v>48</v>
      </c>
      <c r="AM777" s="5" t="s">
        <v>5504</v>
      </c>
      <c r="AN777" s="5" t="s">
        <v>5505</v>
      </c>
      <c r="AO777" s="5" t="s">
        <v>5506</v>
      </c>
      <c r="AP777" s="10">
        <v>45793</v>
      </c>
      <c r="AQ777" s="5">
        <f t="shared" ca="1" si="52"/>
        <v>81</v>
      </c>
      <c r="AR777" s="23" t="s">
        <v>143</v>
      </c>
      <c r="AS777" s="23">
        <f t="shared" ca="1" si="54"/>
        <v>334</v>
      </c>
      <c r="AT777" s="5" t="s">
        <v>19</v>
      </c>
      <c r="AU777" s="5" t="s">
        <v>1769</v>
      </c>
      <c r="AV777" s="5" t="s">
        <v>2391</v>
      </c>
      <c r="AW777" s="5" t="s">
        <v>1648</v>
      </c>
      <c r="AX777" s="5" t="s">
        <v>1648</v>
      </c>
      <c r="AY777" s="5"/>
      <c r="AZ777" s="5"/>
      <c r="BA777" s="5"/>
      <c r="BB777" s="5" t="s">
        <v>3838</v>
      </c>
      <c r="BC777" s="138"/>
    </row>
    <row r="778" spans="1:55" ht="15.75" customHeight="1" x14ac:dyDescent="0.3">
      <c r="A778" s="137">
        <v>322225</v>
      </c>
      <c r="B778" s="5" t="s">
        <v>60</v>
      </c>
      <c r="C778" s="5" t="s">
        <v>172</v>
      </c>
      <c r="D778" s="5" t="s">
        <v>123</v>
      </c>
      <c r="E778" s="5" t="s">
        <v>189</v>
      </c>
      <c r="F778" s="5" t="s">
        <v>1</v>
      </c>
      <c r="G778" s="5" t="s">
        <v>210</v>
      </c>
      <c r="H778" s="5" t="s">
        <v>789</v>
      </c>
      <c r="I778" s="120" t="s">
        <v>430</v>
      </c>
      <c r="J778" s="5" t="s">
        <v>5507</v>
      </c>
      <c r="K778" s="5"/>
      <c r="L778" s="5"/>
      <c r="M778" s="5">
        <v>101258722</v>
      </c>
      <c r="N778" s="10" t="s">
        <v>127</v>
      </c>
      <c r="O778" s="5" t="s">
        <v>5470</v>
      </c>
      <c r="P778" s="10">
        <v>45751</v>
      </c>
      <c r="Q778" s="10" t="s">
        <v>2502</v>
      </c>
      <c r="R778" s="10"/>
      <c r="S778" s="10"/>
      <c r="T778" s="11"/>
      <c r="U778" s="12"/>
      <c r="V778" s="5" t="s">
        <v>5508</v>
      </c>
      <c r="W778" s="5"/>
      <c r="X778" s="10">
        <v>45712</v>
      </c>
      <c r="Y778" s="5">
        <f t="shared" si="40"/>
        <v>40</v>
      </c>
      <c r="Z778" s="10">
        <v>45754</v>
      </c>
      <c r="AA778" s="5">
        <f t="shared" si="48"/>
        <v>43</v>
      </c>
      <c r="AB778" s="5" t="s">
        <v>5509</v>
      </c>
      <c r="AC778" s="13">
        <v>3714.15</v>
      </c>
      <c r="AD778" s="10">
        <v>45768</v>
      </c>
      <c r="AE778" s="12">
        <f t="shared" si="53"/>
        <v>15</v>
      </c>
      <c r="AF778" s="12"/>
      <c r="AG778" s="14">
        <v>4400612780</v>
      </c>
      <c r="AH778" s="17">
        <v>1</v>
      </c>
      <c r="AI778" s="10">
        <v>45786</v>
      </c>
      <c r="AJ778" s="10">
        <v>45793</v>
      </c>
      <c r="AK778" s="10" t="str">
        <f t="shared" si="46"/>
        <v>DEMORA</v>
      </c>
      <c r="AL778" s="15">
        <f t="shared" si="47"/>
        <v>26</v>
      </c>
      <c r="AM778" s="5" t="s">
        <v>5510</v>
      </c>
      <c r="AN778" s="5" t="s">
        <v>5511</v>
      </c>
      <c r="AO778" s="5" t="s">
        <v>5512</v>
      </c>
      <c r="AP778" s="10">
        <v>45793</v>
      </c>
      <c r="AQ778" s="5">
        <f t="shared" ca="1" si="52"/>
        <v>82</v>
      </c>
      <c r="AR778" s="23" t="s">
        <v>143</v>
      </c>
      <c r="AS778" s="23">
        <f t="shared" ca="1" si="54"/>
        <v>334</v>
      </c>
      <c r="AT778" s="5" t="s">
        <v>19</v>
      </c>
      <c r="AU778" s="5"/>
      <c r="AV778" s="5"/>
      <c r="AW778" s="5"/>
      <c r="AX778" s="5"/>
      <c r="AY778" s="5"/>
      <c r="AZ778" s="5"/>
      <c r="BA778" s="5"/>
      <c r="BB778" s="5" t="s">
        <v>3838</v>
      </c>
      <c r="BC778" s="138"/>
    </row>
    <row r="779" spans="1:55" ht="15.75" customHeight="1" x14ac:dyDescent="0.3">
      <c r="A779" s="137">
        <v>322325</v>
      </c>
      <c r="B779" s="5" t="s">
        <v>60</v>
      </c>
      <c r="C779" s="5" t="s">
        <v>340</v>
      </c>
      <c r="D779" s="5" t="s">
        <v>123</v>
      </c>
      <c r="E779" s="5" t="s">
        <v>189</v>
      </c>
      <c r="F779" s="5" t="s">
        <v>49</v>
      </c>
      <c r="G779" s="5" t="s">
        <v>210</v>
      </c>
      <c r="H779" s="5" t="s">
        <v>997</v>
      </c>
      <c r="I779" s="120" t="s">
        <v>2991</v>
      </c>
      <c r="J779" s="5" t="s">
        <v>5513</v>
      </c>
      <c r="K779" s="5"/>
      <c r="L779" s="120">
        <v>10000</v>
      </c>
      <c r="M779" s="5">
        <v>101158259</v>
      </c>
      <c r="N779" s="10" t="s">
        <v>127</v>
      </c>
      <c r="O779" s="5" t="s">
        <v>5470</v>
      </c>
      <c r="P779" s="10">
        <v>45724</v>
      </c>
      <c r="Q779" s="10" t="s">
        <v>1944</v>
      </c>
      <c r="R779" s="10"/>
      <c r="S779" s="10"/>
      <c r="T779" s="11"/>
      <c r="U779" s="12"/>
      <c r="V779" s="5" t="s">
        <v>5514</v>
      </c>
      <c r="W779" s="5"/>
      <c r="X779" s="10">
        <v>45712</v>
      </c>
      <c r="Y779" s="5">
        <f t="shared" si="40"/>
        <v>13</v>
      </c>
      <c r="Z779" s="10">
        <v>45737</v>
      </c>
      <c r="AA779" s="5">
        <f t="shared" si="48"/>
        <v>26</v>
      </c>
      <c r="AB779" s="5" t="s">
        <v>5515</v>
      </c>
      <c r="AC779" s="13">
        <v>10962.82</v>
      </c>
      <c r="AD779" s="10">
        <v>45745</v>
      </c>
      <c r="AE779" s="12">
        <f t="shared" si="53"/>
        <v>9</v>
      </c>
      <c r="AF779" s="10"/>
      <c r="AG779" s="14">
        <v>4400612743</v>
      </c>
      <c r="AH779" s="17">
        <v>1</v>
      </c>
      <c r="AI779" s="10">
        <v>45821</v>
      </c>
      <c r="AJ779" s="121">
        <v>45826</v>
      </c>
      <c r="AK779" s="10" t="str">
        <f t="shared" si="46"/>
        <v>DEMORA</v>
      </c>
      <c r="AL779" s="15">
        <f t="shared" si="47"/>
        <v>82</v>
      </c>
      <c r="AM779" s="5" t="s">
        <v>5516</v>
      </c>
      <c r="AN779" s="5" t="s">
        <v>5517</v>
      </c>
      <c r="AO779" s="5" t="s">
        <v>5518</v>
      </c>
      <c r="AP779" s="10">
        <v>45828</v>
      </c>
      <c r="AQ779" s="5">
        <f t="shared" ca="1" si="52"/>
        <v>115</v>
      </c>
      <c r="AR779" s="23" t="s">
        <v>143</v>
      </c>
      <c r="AS779" s="23">
        <f t="shared" ca="1" si="54"/>
        <v>334</v>
      </c>
      <c r="AT779" s="5" t="s">
        <v>20</v>
      </c>
      <c r="AU779" s="5" t="s">
        <v>67</v>
      </c>
      <c r="AV779" s="5" t="s">
        <v>2153</v>
      </c>
      <c r="AW779" s="5" t="s">
        <v>1648</v>
      </c>
      <c r="AX779" s="5" t="s">
        <v>3462</v>
      </c>
      <c r="AY779" s="5"/>
      <c r="AZ779" s="5"/>
      <c r="BA779" s="5"/>
      <c r="BB779" s="5" t="s">
        <v>5519</v>
      </c>
      <c r="BC779" s="138" t="s">
        <v>5482</v>
      </c>
    </row>
    <row r="780" spans="1:55" ht="15.75" customHeight="1" x14ac:dyDescent="0.3">
      <c r="A780" s="16">
        <v>322425</v>
      </c>
      <c r="B780" s="5" t="s">
        <v>60</v>
      </c>
      <c r="C780" s="5" t="s">
        <v>144</v>
      </c>
      <c r="D780" s="5" t="s">
        <v>123</v>
      </c>
      <c r="E780" s="5" t="s">
        <v>189</v>
      </c>
      <c r="F780" s="5" t="s">
        <v>1</v>
      </c>
      <c r="G780" s="5" t="s">
        <v>246</v>
      </c>
      <c r="H780" s="5" t="s">
        <v>3520</v>
      </c>
      <c r="I780" s="120" t="s">
        <v>190</v>
      </c>
      <c r="J780" s="5" t="s">
        <v>5520</v>
      </c>
      <c r="K780" s="5"/>
      <c r="L780" s="5">
        <v>30000</v>
      </c>
      <c r="M780" s="5">
        <v>101256977</v>
      </c>
      <c r="N780" s="10" t="s">
        <v>127</v>
      </c>
      <c r="O780" s="5" t="s">
        <v>5470</v>
      </c>
      <c r="P780" s="10">
        <v>45733</v>
      </c>
      <c r="Q780" s="10" t="s">
        <v>1944</v>
      </c>
      <c r="R780" s="10"/>
      <c r="S780" s="10"/>
      <c r="T780" s="11"/>
      <c r="U780" s="12"/>
      <c r="V780" s="5" t="s">
        <v>5521</v>
      </c>
      <c r="W780" s="5"/>
      <c r="X780" s="10">
        <v>45712</v>
      </c>
      <c r="Y780" s="5">
        <f t="shared" si="40"/>
        <v>22</v>
      </c>
      <c r="Z780" s="10">
        <v>45723</v>
      </c>
      <c r="AA780" s="5">
        <f t="shared" si="48"/>
        <v>12</v>
      </c>
      <c r="AB780" s="5" t="s">
        <v>5522</v>
      </c>
      <c r="AC780" s="13">
        <v>5489.15</v>
      </c>
      <c r="AD780" s="10">
        <v>45724</v>
      </c>
      <c r="AE780" s="12">
        <f t="shared" si="53"/>
        <v>2</v>
      </c>
      <c r="AF780" s="12"/>
      <c r="AG780" s="14">
        <v>4400612749</v>
      </c>
      <c r="AH780" s="17">
        <v>1</v>
      </c>
      <c r="AI780" s="10">
        <v>45786</v>
      </c>
      <c r="AJ780" s="10">
        <v>45789</v>
      </c>
      <c r="AK780" s="10" t="str">
        <f t="shared" si="46"/>
        <v>DEMORA</v>
      </c>
      <c r="AL780" s="15">
        <f t="shared" si="47"/>
        <v>66</v>
      </c>
      <c r="AM780" s="5" t="s">
        <v>5523</v>
      </c>
      <c r="AN780" s="5" t="s">
        <v>5524</v>
      </c>
      <c r="AO780" s="5" t="s">
        <v>5525</v>
      </c>
      <c r="AP780" s="10">
        <v>45793</v>
      </c>
      <c r="AQ780" s="5">
        <f t="shared" ca="1" si="52"/>
        <v>78</v>
      </c>
      <c r="AR780" s="23" t="s">
        <v>143</v>
      </c>
      <c r="AS780" s="23">
        <f t="shared" ca="1" si="54"/>
        <v>334</v>
      </c>
      <c r="AT780" s="5" t="s">
        <v>19</v>
      </c>
      <c r="AU780" s="5" t="s">
        <v>67</v>
      </c>
      <c r="AV780" s="5"/>
      <c r="AW780" s="5" t="s">
        <v>1648</v>
      </c>
      <c r="AX780" s="5" t="s">
        <v>1648</v>
      </c>
      <c r="AY780" s="5"/>
      <c r="AZ780" s="5"/>
      <c r="BA780" s="5"/>
      <c r="BB780" s="5" t="s">
        <v>3838</v>
      </c>
      <c r="BC780" s="138"/>
    </row>
    <row r="781" spans="1:55" ht="15.75" customHeight="1" x14ac:dyDescent="0.3">
      <c r="A781" s="16">
        <v>322525</v>
      </c>
      <c r="B781" s="5" t="s">
        <v>60</v>
      </c>
      <c r="C781" s="5" t="s">
        <v>8</v>
      </c>
      <c r="D781" s="5" t="s">
        <v>123</v>
      </c>
      <c r="E781" s="5" t="s">
        <v>189</v>
      </c>
      <c r="F781" s="5" t="s">
        <v>1</v>
      </c>
      <c r="G781" s="5" t="s">
        <v>246</v>
      </c>
      <c r="H781" s="5" t="s">
        <v>1233</v>
      </c>
      <c r="I781" s="120" t="s">
        <v>212</v>
      </c>
      <c r="J781" s="5" t="s">
        <v>5526</v>
      </c>
      <c r="K781" s="5"/>
      <c r="L781" s="5"/>
      <c r="M781" s="5">
        <v>101257410</v>
      </c>
      <c r="N781" s="10" t="s">
        <v>127</v>
      </c>
      <c r="O781" s="5" t="s">
        <v>5470</v>
      </c>
      <c r="P781" s="10">
        <v>45733</v>
      </c>
      <c r="Q781" s="10" t="s">
        <v>1944</v>
      </c>
      <c r="R781" s="10"/>
      <c r="S781" s="10"/>
      <c r="T781" s="11"/>
      <c r="U781" s="12"/>
      <c r="V781" s="5" t="s">
        <v>5527</v>
      </c>
      <c r="W781" s="5"/>
      <c r="X781" s="10">
        <v>45712</v>
      </c>
      <c r="Y781" s="5">
        <f t="shared" si="40"/>
        <v>22</v>
      </c>
      <c r="Z781" s="10">
        <v>45723</v>
      </c>
      <c r="AA781" s="5">
        <f t="shared" si="48"/>
        <v>12</v>
      </c>
      <c r="AB781" s="5" t="s">
        <v>5528</v>
      </c>
      <c r="AC781" s="13">
        <v>18647.23</v>
      </c>
      <c r="AD781" s="10">
        <v>45728</v>
      </c>
      <c r="AE781" s="12">
        <f t="shared" si="53"/>
        <v>6</v>
      </c>
      <c r="AF781" s="12"/>
      <c r="AG781" s="14">
        <v>4400612738</v>
      </c>
      <c r="AH781" s="17">
        <v>1</v>
      </c>
      <c r="AI781" s="10">
        <v>45786</v>
      </c>
      <c r="AJ781" s="10">
        <v>45789</v>
      </c>
      <c r="AK781" s="10" t="str">
        <f t="shared" si="46"/>
        <v>DEMORA</v>
      </c>
      <c r="AL781" s="15">
        <f t="shared" si="47"/>
        <v>62</v>
      </c>
      <c r="AM781" s="5" t="s">
        <v>5529</v>
      </c>
      <c r="AN781" s="5" t="s">
        <v>5530</v>
      </c>
      <c r="AO781" s="5" t="s">
        <v>5531</v>
      </c>
      <c r="AP781" s="10">
        <v>45793</v>
      </c>
      <c r="AQ781" s="5">
        <f t="shared" ca="1" si="52"/>
        <v>78</v>
      </c>
      <c r="AR781" s="5" t="s">
        <v>143</v>
      </c>
      <c r="AS781" s="5">
        <f t="shared" ca="1" si="54"/>
        <v>334</v>
      </c>
      <c r="AT781" s="5" t="s">
        <v>20</v>
      </c>
      <c r="AU781" s="5" t="s">
        <v>2565</v>
      </c>
      <c r="AV781" s="5" t="s">
        <v>2391</v>
      </c>
      <c r="AW781" s="5" t="s">
        <v>1648</v>
      </c>
      <c r="AX781" s="5" t="s">
        <v>1648</v>
      </c>
      <c r="AY781" s="5"/>
      <c r="AZ781" s="5"/>
      <c r="BA781" s="5"/>
      <c r="BB781" s="5" t="s">
        <v>5519</v>
      </c>
      <c r="BC781" s="138"/>
    </row>
    <row r="782" spans="1:55" ht="15.75" customHeight="1" x14ac:dyDescent="0.3">
      <c r="A782" s="60">
        <v>322625</v>
      </c>
      <c r="B782" s="5" t="s">
        <v>60</v>
      </c>
      <c r="C782" s="5" t="s">
        <v>8</v>
      </c>
      <c r="D782" s="5" t="s">
        <v>123</v>
      </c>
      <c r="E782" s="5" t="s">
        <v>189</v>
      </c>
      <c r="F782" s="5" t="s">
        <v>1</v>
      </c>
      <c r="G782" s="5" t="s">
        <v>210</v>
      </c>
      <c r="H782" s="5" t="s">
        <v>5532</v>
      </c>
      <c r="I782" s="120" t="s">
        <v>212</v>
      </c>
      <c r="J782" s="5" t="s">
        <v>5533</v>
      </c>
      <c r="K782" s="5"/>
      <c r="L782" s="5"/>
      <c r="M782" s="5">
        <v>101257409</v>
      </c>
      <c r="N782" s="10" t="s">
        <v>127</v>
      </c>
      <c r="O782" s="5" t="s">
        <v>5470</v>
      </c>
      <c r="P782" s="10">
        <v>45733</v>
      </c>
      <c r="Q782" s="10" t="s">
        <v>1944</v>
      </c>
      <c r="R782" s="10"/>
      <c r="S782" s="10"/>
      <c r="T782" s="11"/>
      <c r="U782" s="12"/>
      <c r="V782" s="5" t="s">
        <v>5534</v>
      </c>
      <c r="W782" s="5"/>
      <c r="X782" s="10">
        <v>45712</v>
      </c>
      <c r="Y782" s="5">
        <f t="shared" si="40"/>
        <v>22</v>
      </c>
      <c r="Z782" s="10">
        <v>45723</v>
      </c>
      <c r="AA782" s="5">
        <f t="shared" si="48"/>
        <v>12</v>
      </c>
      <c r="AB782" s="5" t="s">
        <v>5535</v>
      </c>
      <c r="AC782" s="13">
        <v>18647.23</v>
      </c>
      <c r="AD782" s="10">
        <v>45724</v>
      </c>
      <c r="AE782" s="12">
        <f t="shared" si="53"/>
        <v>2</v>
      </c>
      <c r="AF782" s="12"/>
      <c r="AG782" s="14">
        <v>4400612740</v>
      </c>
      <c r="AH782" s="17">
        <v>1</v>
      </c>
      <c r="AI782" s="10">
        <v>45786</v>
      </c>
      <c r="AJ782" s="10">
        <v>45789</v>
      </c>
      <c r="AK782" s="10" t="str">
        <f t="shared" si="46"/>
        <v>DEMORA</v>
      </c>
      <c r="AL782" s="15">
        <f t="shared" si="47"/>
        <v>66</v>
      </c>
      <c r="AM782" s="5" t="s">
        <v>5536</v>
      </c>
      <c r="AN782" s="5" t="s">
        <v>5537</v>
      </c>
      <c r="AO782" s="5" t="s">
        <v>5538</v>
      </c>
      <c r="AP782" s="10">
        <v>45793</v>
      </c>
      <c r="AQ782" s="5">
        <f t="shared" ca="1" si="52"/>
        <v>78</v>
      </c>
      <c r="AR782" s="23" t="s">
        <v>143</v>
      </c>
      <c r="AS782" s="23">
        <f t="shared" ca="1" si="54"/>
        <v>334</v>
      </c>
      <c r="AT782" s="5" t="s">
        <v>19</v>
      </c>
      <c r="AU782" s="5" t="s">
        <v>2565</v>
      </c>
      <c r="AV782" s="5" t="s">
        <v>2391</v>
      </c>
      <c r="AW782" s="5" t="s">
        <v>1648</v>
      </c>
      <c r="AX782" s="5" t="s">
        <v>1648</v>
      </c>
      <c r="AY782" s="5"/>
      <c r="AZ782" s="5"/>
      <c r="BA782" s="5"/>
      <c r="BB782" s="5" t="s">
        <v>3838</v>
      </c>
      <c r="BC782" s="138"/>
    </row>
    <row r="783" spans="1:55" ht="15.75" customHeight="1" x14ac:dyDescent="0.3">
      <c r="A783" s="137">
        <v>322725</v>
      </c>
      <c r="B783" s="5" t="s">
        <v>60</v>
      </c>
      <c r="C783" s="5" t="s">
        <v>3387</v>
      </c>
      <c r="D783" s="5" t="s">
        <v>123</v>
      </c>
      <c r="E783" s="5" t="s">
        <v>135</v>
      </c>
      <c r="F783" s="5" t="s">
        <v>41</v>
      </c>
      <c r="G783" s="5"/>
      <c r="H783" s="5" t="s">
        <v>320</v>
      </c>
      <c r="I783" s="120" t="s">
        <v>5539</v>
      </c>
      <c r="J783" s="5" t="s">
        <v>5540</v>
      </c>
      <c r="K783" s="5"/>
      <c r="L783" s="5"/>
      <c r="M783" s="5">
        <v>200922922</v>
      </c>
      <c r="N783" s="10" t="s">
        <v>127</v>
      </c>
      <c r="O783" s="5" t="s">
        <v>5470</v>
      </c>
      <c r="P783" s="10">
        <v>45751</v>
      </c>
      <c r="Q783" s="10" t="s">
        <v>2502</v>
      </c>
      <c r="R783" s="10"/>
      <c r="S783" s="10"/>
      <c r="T783" s="11"/>
      <c r="U783" s="12"/>
      <c r="V783" s="5" t="s">
        <v>5541</v>
      </c>
      <c r="W783" s="5"/>
      <c r="X783" s="10">
        <v>45712</v>
      </c>
      <c r="Y783" s="5">
        <f t="shared" si="40"/>
        <v>40</v>
      </c>
      <c r="Z783" s="10">
        <v>45755</v>
      </c>
      <c r="AA783" s="5">
        <f t="shared" si="48"/>
        <v>44</v>
      </c>
      <c r="AB783" s="5" t="s">
        <v>5542</v>
      </c>
      <c r="AC783" s="13">
        <v>2428.3200000000002</v>
      </c>
      <c r="AD783" s="10">
        <v>45768</v>
      </c>
      <c r="AE783" s="12">
        <f t="shared" si="53"/>
        <v>14</v>
      </c>
      <c r="AF783" s="12"/>
      <c r="AG783" s="14">
        <v>4400612454</v>
      </c>
      <c r="AH783" s="17">
        <v>1</v>
      </c>
      <c r="AI783" s="10">
        <v>45796</v>
      </c>
      <c r="AJ783" s="10">
        <v>45796</v>
      </c>
      <c r="AK783" s="10" t="str">
        <f t="shared" si="46"/>
        <v>EN TIEMPO</v>
      </c>
      <c r="AL783" s="15">
        <f t="shared" si="47"/>
        <v>29</v>
      </c>
      <c r="AM783" s="5" t="s">
        <v>5543</v>
      </c>
      <c r="AN783" s="5" t="s">
        <v>5544</v>
      </c>
      <c r="AO783" s="5" t="s">
        <v>5545</v>
      </c>
      <c r="AP783" s="10">
        <v>45799</v>
      </c>
      <c r="AQ783" s="5">
        <f t="shared" ca="1" si="52"/>
        <v>85</v>
      </c>
      <c r="AR783" s="23" t="s">
        <v>143</v>
      </c>
      <c r="AS783" s="23">
        <f t="shared" ca="1" si="54"/>
        <v>334</v>
      </c>
      <c r="AT783" s="5" t="s">
        <v>20</v>
      </c>
      <c r="AU783" s="5"/>
      <c r="AV783" s="5"/>
      <c r="AW783" s="5"/>
      <c r="AX783" s="5"/>
      <c r="AY783" s="5"/>
      <c r="AZ783" s="5"/>
      <c r="BA783" s="5"/>
      <c r="BB783" s="5" t="s">
        <v>3838</v>
      </c>
      <c r="BC783" s="138"/>
    </row>
    <row r="784" spans="1:55" ht="15.75" customHeight="1" x14ac:dyDescent="0.3">
      <c r="A784" s="137">
        <v>322825</v>
      </c>
      <c r="B784" s="5" t="s">
        <v>60</v>
      </c>
      <c r="C784" s="5" t="s">
        <v>327</v>
      </c>
      <c r="D784" s="5" t="s">
        <v>123</v>
      </c>
      <c r="E784" s="5" t="s">
        <v>124</v>
      </c>
      <c r="F784" s="5" t="s">
        <v>36</v>
      </c>
      <c r="G784" s="5" t="s">
        <v>246</v>
      </c>
      <c r="H784" s="5" t="s">
        <v>1091</v>
      </c>
      <c r="I784" s="120">
        <v>5530359</v>
      </c>
      <c r="J784" s="5" t="s">
        <v>5546</v>
      </c>
      <c r="K784" s="5"/>
      <c r="L784" s="5"/>
      <c r="M784" s="5">
        <v>101257029</v>
      </c>
      <c r="N784" s="10" t="s">
        <v>127</v>
      </c>
      <c r="O784" s="5" t="s">
        <v>5470</v>
      </c>
      <c r="P784" s="10">
        <v>45723</v>
      </c>
      <c r="Q784" s="10" t="s">
        <v>2502</v>
      </c>
      <c r="R784" s="10"/>
      <c r="S784" s="10"/>
      <c r="T784" s="11"/>
      <c r="U784" s="12"/>
      <c r="V784" s="5" t="s">
        <v>5547</v>
      </c>
      <c r="W784" s="5"/>
      <c r="X784" s="10">
        <v>45712</v>
      </c>
      <c r="Y784" s="5">
        <f t="shared" si="40"/>
        <v>12</v>
      </c>
      <c r="Z784" s="10">
        <v>45737</v>
      </c>
      <c r="AA784" s="5">
        <f t="shared" si="48"/>
        <v>26</v>
      </c>
      <c r="AB784" s="5" t="s">
        <v>5548</v>
      </c>
      <c r="AC784" s="13">
        <v>4160.51</v>
      </c>
      <c r="AD784" s="10">
        <v>45745</v>
      </c>
      <c r="AE784" s="12">
        <f t="shared" si="53"/>
        <v>9</v>
      </c>
      <c r="AF784" s="12"/>
      <c r="AG784" s="14">
        <v>4400612455</v>
      </c>
      <c r="AH784" s="17" t="s">
        <v>3102</v>
      </c>
      <c r="AI784" s="10">
        <v>45772</v>
      </c>
      <c r="AJ784" s="10">
        <v>45769</v>
      </c>
      <c r="AK784" s="10" t="str">
        <f t="shared" si="46"/>
        <v>EN TIEMPO</v>
      </c>
      <c r="AL784" s="15">
        <f t="shared" si="47"/>
        <v>25</v>
      </c>
      <c r="AM784" s="5" t="s">
        <v>5549</v>
      </c>
      <c r="AN784" s="5" t="s">
        <v>5550</v>
      </c>
      <c r="AO784" s="5" t="s">
        <v>5551</v>
      </c>
      <c r="AP784" s="10">
        <v>45772</v>
      </c>
      <c r="AQ784" s="5">
        <f t="shared" ca="1" si="52"/>
        <v>58</v>
      </c>
      <c r="AR784" s="23" t="s">
        <v>143</v>
      </c>
      <c r="AS784" s="23">
        <f t="shared" ca="1" si="54"/>
        <v>334</v>
      </c>
      <c r="AT784" s="5" t="s">
        <v>19</v>
      </c>
      <c r="AU784" s="5" t="s">
        <v>67</v>
      </c>
      <c r="AV784" s="5" t="s">
        <v>2153</v>
      </c>
      <c r="AW784" s="5" t="s">
        <v>1648</v>
      </c>
      <c r="AX784" s="5" t="s">
        <v>1648</v>
      </c>
      <c r="AY784" s="5"/>
      <c r="AZ784" s="5"/>
      <c r="BA784" s="5"/>
      <c r="BB784" s="5"/>
      <c r="BC784" s="138"/>
    </row>
    <row r="785" spans="1:55" ht="15.75" customHeight="1" x14ac:dyDescent="0.3">
      <c r="A785" s="16">
        <v>322925</v>
      </c>
      <c r="B785" s="17" t="s">
        <v>60</v>
      </c>
      <c r="C785" s="17" t="s">
        <v>236</v>
      </c>
      <c r="D785" s="17" t="s">
        <v>123</v>
      </c>
      <c r="E785" s="17" t="s">
        <v>124</v>
      </c>
      <c r="F785" s="17" t="s">
        <v>42</v>
      </c>
      <c r="G785" s="17" t="s">
        <v>246</v>
      </c>
      <c r="H785" s="17" t="s">
        <v>341</v>
      </c>
      <c r="I785" s="120" t="s">
        <v>247</v>
      </c>
      <c r="J785" s="17" t="s">
        <v>5552</v>
      </c>
      <c r="K785" s="5"/>
      <c r="L785" s="5"/>
      <c r="M785" s="17">
        <v>101258893</v>
      </c>
      <c r="N785" s="10" t="s">
        <v>127</v>
      </c>
      <c r="O785" s="5" t="s">
        <v>5470</v>
      </c>
      <c r="P785" s="10">
        <v>45727</v>
      </c>
      <c r="Q785" s="10" t="s">
        <v>2502</v>
      </c>
      <c r="R785" s="10"/>
      <c r="S785" s="10"/>
      <c r="T785" s="11"/>
      <c r="U785" s="12"/>
      <c r="V785" s="5" t="s">
        <v>5553</v>
      </c>
      <c r="W785" s="5"/>
      <c r="X785" s="10">
        <v>45712</v>
      </c>
      <c r="Y785" s="5">
        <f t="shared" si="40"/>
        <v>16</v>
      </c>
      <c r="Z785" s="10">
        <v>45728</v>
      </c>
      <c r="AA785" s="5">
        <f t="shared" si="48"/>
        <v>17</v>
      </c>
      <c r="AB785" s="5" t="s">
        <v>5554</v>
      </c>
      <c r="AC785" s="13">
        <v>6552.66</v>
      </c>
      <c r="AD785" s="10">
        <v>45772</v>
      </c>
      <c r="AE785" s="12">
        <f t="shared" si="53"/>
        <v>45</v>
      </c>
      <c r="AF785" s="12"/>
      <c r="AG785" s="14">
        <v>4400612459</v>
      </c>
      <c r="AH785" s="17" t="s">
        <v>833</v>
      </c>
      <c r="AI785" s="10">
        <v>45756</v>
      </c>
      <c r="AJ785" s="10">
        <v>45756</v>
      </c>
      <c r="AK785" s="10" t="str">
        <f t="shared" si="46"/>
        <v>EN TIEMPO</v>
      </c>
      <c r="AL785" s="15">
        <f t="shared" si="47"/>
        <v>-15</v>
      </c>
      <c r="AM785" s="5" t="s">
        <v>5555</v>
      </c>
      <c r="AN785" s="5" t="s">
        <v>5556</v>
      </c>
      <c r="AO785" s="5" t="s">
        <v>5557</v>
      </c>
      <c r="AP785" s="10">
        <v>45776</v>
      </c>
      <c r="AQ785" s="5">
        <f t="shared" ca="1" si="52"/>
        <v>45</v>
      </c>
      <c r="AR785" s="5" t="s">
        <v>143</v>
      </c>
      <c r="AS785" s="5">
        <f t="shared" ca="1" si="54"/>
        <v>334</v>
      </c>
      <c r="AT785" s="5" t="s">
        <v>20</v>
      </c>
      <c r="AU785" s="5" t="s">
        <v>3462</v>
      </c>
      <c r="AV785" s="5" t="s">
        <v>3462</v>
      </c>
      <c r="AW785" s="5" t="s">
        <v>2519</v>
      </c>
      <c r="AX785" s="5" t="s">
        <v>1648</v>
      </c>
      <c r="AY785" s="5"/>
      <c r="AZ785" s="5"/>
      <c r="BA785" s="5"/>
      <c r="BB785" s="5"/>
      <c r="BC785" s="138"/>
    </row>
    <row r="786" spans="1:55" ht="15" customHeight="1" x14ac:dyDescent="0.3">
      <c r="A786" s="58">
        <v>323025</v>
      </c>
      <c r="B786" s="59" t="s">
        <v>60</v>
      </c>
      <c r="C786" s="59" t="s">
        <v>1067</v>
      </c>
      <c r="D786" s="59" t="s">
        <v>123</v>
      </c>
      <c r="E786" s="59" t="s">
        <v>124</v>
      </c>
      <c r="F786" s="59" t="s">
        <v>36</v>
      </c>
      <c r="G786" s="59" t="s">
        <v>246</v>
      </c>
      <c r="H786" s="59" t="s">
        <v>526</v>
      </c>
      <c r="I786" s="120" t="s">
        <v>1068</v>
      </c>
      <c r="J786" s="59" t="s">
        <v>5558</v>
      </c>
      <c r="K786" s="5">
        <v>435</v>
      </c>
      <c r="L786" s="5">
        <v>10000</v>
      </c>
      <c r="M786" s="5">
        <v>101258184</v>
      </c>
      <c r="N786" s="10" t="s">
        <v>123</v>
      </c>
      <c r="O786" s="5" t="s">
        <v>5470</v>
      </c>
      <c r="P786" s="10">
        <v>45723</v>
      </c>
      <c r="Q786" s="10" t="s">
        <v>2502</v>
      </c>
      <c r="R786" s="10"/>
      <c r="S786" s="10"/>
      <c r="T786" s="11"/>
      <c r="U786" s="12"/>
      <c r="V786" s="5" t="s">
        <v>5559</v>
      </c>
      <c r="W786" s="5"/>
      <c r="X786" s="10">
        <v>45712</v>
      </c>
      <c r="Y786" s="5">
        <f t="shared" si="40"/>
        <v>12</v>
      </c>
      <c r="Z786" s="10">
        <v>45740</v>
      </c>
      <c r="AA786" s="5">
        <f t="shared" si="48"/>
        <v>29</v>
      </c>
      <c r="AB786" s="5" t="s">
        <v>5560</v>
      </c>
      <c r="AC786" s="13">
        <v>2633.65</v>
      </c>
      <c r="AD786" s="10">
        <v>45768</v>
      </c>
      <c r="AE786" s="12">
        <f t="shared" si="53"/>
        <v>29</v>
      </c>
      <c r="AF786" s="12"/>
      <c r="AG786" s="14">
        <v>4400612457</v>
      </c>
      <c r="AH786" s="17">
        <v>1</v>
      </c>
      <c r="AI786" s="10">
        <v>45786</v>
      </c>
      <c r="AJ786" s="10">
        <v>45789</v>
      </c>
      <c r="AK786" s="10" t="str">
        <f t="shared" si="46"/>
        <v>DEMORA</v>
      </c>
      <c r="AL786" s="15">
        <f t="shared" si="47"/>
        <v>22</v>
      </c>
      <c r="AM786" s="5" t="s">
        <v>5561</v>
      </c>
      <c r="AN786" s="5" t="s">
        <v>5562</v>
      </c>
      <c r="AO786" s="5" t="s">
        <v>5563</v>
      </c>
      <c r="AP786" s="10">
        <v>45793</v>
      </c>
      <c r="AQ786" s="5">
        <f t="shared" ref="AQ786:AQ849" ca="1" si="55">IF(AJ786="",TODAY()-X786+1,AJ786-X786+1)</f>
        <v>78</v>
      </c>
      <c r="AR786" s="23" t="s">
        <v>143</v>
      </c>
      <c r="AS786" s="23">
        <f t="shared" ca="1" si="54"/>
        <v>334</v>
      </c>
      <c r="AT786" s="5" t="s">
        <v>20</v>
      </c>
      <c r="AU786" s="5"/>
      <c r="AV786" s="5"/>
      <c r="AW786" s="5"/>
      <c r="AX786" s="5"/>
      <c r="AY786" s="5"/>
      <c r="AZ786" s="5"/>
      <c r="BA786" s="5"/>
      <c r="BB786" s="5" t="s">
        <v>3838</v>
      </c>
      <c r="BC786" s="138"/>
    </row>
    <row r="787" spans="1:55" ht="15" customHeight="1" x14ac:dyDescent="0.3">
      <c r="A787" s="137">
        <v>323125</v>
      </c>
      <c r="B787" s="5" t="s">
        <v>59</v>
      </c>
      <c r="C787" s="5" t="s">
        <v>327</v>
      </c>
      <c r="D787" s="5" t="s">
        <v>127</v>
      </c>
      <c r="E787" s="5" t="s">
        <v>124</v>
      </c>
      <c r="F787" s="5" t="s">
        <v>36</v>
      </c>
      <c r="G787" s="5"/>
      <c r="H787" s="5" t="s">
        <v>3727</v>
      </c>
      <c r="I787" s="120">
        <v>2767646</v>
      </c>
      <c r="J787" s="5" t="s">
        <v>5564</v>
      </c>
      <c r="K787" s="5">
        <v>9442</v>
      </c>
      <c r="L787" s="5">
        <v>15000</v>
      </c>
      <c r="M787" s="5" t="s">
        <v>5565</v>
      </c>
      <c r="N787" s="10" t="s">
        <v>127</v>
      </c>
      <c r="O787" s="5" t="s">
        <v>5566</v>
      </c>
      <c r="P787" s="10">
        <v>45723</v>
      </c>
      <c r="Q787" s="10" t="s">
        <v>2502</v>
      </c>
      <c r="R787" s="10"/>
      <c r="S787" s="10"/>
      <c r="T787" s="11"/>
      <c r="U787" s="12"/>
      <c r="V787" s="5" t="s">
        <v>5567</v>
      </c>
      <c r="W787" s="5"/>
      <c r="X787" s="10">
        <v>45714</v>
      </c>
      <c r="Y787" s="5">
        <f t="shared" si="40"/>
        <v>10</v>
      </c>
      <c r="Z787" s="10">
        <v>45748</v>
      </c>
      <c r="AA787" s="5">
        <f t="shared" si="48"/>
        <v>35</v>
      </c>
      <c r="AB787" s="5" t="s">
        <v>5568</v>
      </c>
      <c r="AC787" s="13">
        <v>2528.69</v>
      </c>
      <c r="AD787" s="10">
        <v>45797</v>
      </c>
      <c r="AE787" s="12">
        <f t="shared" si="53"/>
        <v>50</v>
      </c>
      <c r="AF787" s="12"/>
      <c r="AG787" s="14">
        <v>4500562993</v>
      </c>
      <c r="AH787" s="17" t="s">
        <v>833</v>
      </c>
      <c r="AI787" s="10">
        <v>45784</v>
      </c>
      <c r="AJ787" s="10">
        <v>45797</v>
      </c>
      <c r="AK787" s="10" t="str">
        <f t="shared" si="46"/>
        <v>DEMORA</v>
      </c>
      <c r="AL787" s="15">
        <f t="shared" si="47"/>
        <v>1</v>
      </c>
      <c r="AM787" s="5" t="s">
        <v>5569</v>
      </c>
      <c r="AN787" s="5" t="s">
        <v>5570</v>
      </c>
      <c r="AO787" s="5" t="s">
        <v>5571</v>
      </c>
      <c r="AP787" s="10">
        <v>45799</v>
      </c>
      <c r="AQ787" s="5">
        <f t="shared" ca="1" si="55"/>
        <v>84</v>
      </c>
      <c r="AR787" s="23" t="s">
        <v>143</v>
      </c>
      <c r="AS787" s="23">
        <f t="shared" ca="1" si="54"/>
        <v>332</v>
      </c>
      <c r="AT787" s="5" t="s">
        <v>19</v>
      </c>
      <c r="AU787" s="5"/>
      <c r="AV787" s="5"/>
      <c r="AW787" s="5"/>
      <c r="AX787" s="5"/>
      <c r="AY787" s="5"/>
      <c r="AZ787" s="5"/>
      <c r="BA787" s="5"/>
      <c r="BB787" s="5" t="s">
        <v>3838</v>
      </c>
      <c r="BC787" s="138"/>
    </row>
    <row r="788" spans="1:55" ht="15" customHeight="1" x14ac:dyDescent="0.3">
      <c r="A788" s="5">
        <v>323225</v>
      </c>
      <c r="B788" s="5" t="s">
        <v>59</v>
      </c>
      <c r="C788" s="5" t="s">
        <v>144</v>
      </c>
      <c r="D788" s="5" t="s">
        <v>127</v>
      </c>
      <c r="E788" s="5" t="s">
        <v>189</v>
      </c>
      <c r="F788" s="5" t="s">
        <v>1</v>
      </c>
      <c r="G788" s="5" t="s">
        <v>759</v>
      </c>
      <c r="H788" s="5" t="s">
        <v>5572</v>
      </c>
      <c r="I788" s="120" t="s">
        <v>190</v>
      </c>
      <c r="J788" s="5" t="s">
        <v>5573</v>
      </c>
      <c r="K788" s="5"/>
      <c r="L788" s="5"/>
      <c r="M788" s="5" t="s">
        <v>5574</v>
      </c>
      <c r="N788" s="10" t="s">
        <v>127</v>
      </c>
      <c r="O788" s="5" t="s">
        <v>5566</v>
      </c>
      <c r="P788" s="10">
        <v>45751</v>
      </c>
      <c r="Q788" s="10" t="s">
        <v>2502</v>
      </c>
      <c r="R788" s="10"/>
      <c r="S788" s="10"/>
      <c r="T788" s="11"/>
      <c r="U788" s="12"/>
      <c r="V788" s="5" t="s">
        <v>5575</v>
      </c>
      <c r="W788" s="5"/>
      <c r="X788" s="10">
        <v>45714</v>
      </c>
      <c r="Y788" s="5">
        <f t="shared" si="40"/>
        <v>38</v>
      </c>
      <c r="Z788" s="10">
        <v>45754</v>
      </c>
      <c r="AA788" s="5">
        <f t="shared" si="48"/>
        <v>41</v>
      </c>
      <c r="AB788" s="5" t="s">
        <v>5576</v>
      </c>
      <c r="AC788" s="13">
        <v>6629.72</v>
      </c>
      <c r="AD788" s="10">
        <v>45804</v>
      </c>
      <c r="AE788" s="12">
        <f t="shared" si="53"/>
        <v>51</v>
      </c>
      <c r="AF788" s="12"/>
      <c r="AG788" s="14">
        <v>4500562989</v>
      </c>
      <c r="AH788" s="17" t="s">
        <v>833</v>
      </c>
      <c r="AI788" s="10">
        <v>45804</v>
      </c>
      <c r="AJ788" s="10">
        <v>45805</v>
      </c>
      <c r="AK788" s="10" t="str">
        <f t="shared" si="46"/>
        <v>DEMORA</v>
      </c>
      <c r="AL788" s="15">
        <f t="shared" si="47"/>
        <v>2</v>
      </c>
      <c r="AM788" s="5" t="s">
        <v>5577</v>
      </c>
      <c r="AN788" s="5" t="s">
        <v>5578</v>
      </c>
      <c r="AO788" s="5" t="s">
        <v>5579</v>
      </c>
      <c r="AP788" s="10">
        <v>45807</v>
      </c>
      <c r="AQ788" s="5">
        <f t="shared" ca="1" si="55"/>
        <v>92</v>
      </c>
      <c r="AR788" s="23" t="s">
        <v>143</v>
      </c>
      <c r="AS788" s="23">
        <f t="shared" ca="1" si="54"/>
        <v>332</v>
      </c>
      <c r="AT788" s="5" t="s">
        <v>19</v>
      </c>
      <c r="AU788" s="5"/>
      <c r="AV788" s="5"/>
      <c r="AW788" s="5"/>
      <c r="AX788" s="5"/>
      <c r="AY788" s="5"/>
      <c r="AZ788" s="5"/>
      <c r="BA788" s="5"/>
      <c r="BB788" s="5" t="s">
        <v>3838</v>
      </c>
      <c r="BC788" s="138"/>
    </row>
    <row r="789" spans="1:55" ht="15" customHeight="1" x14ac:dyDescent="0.3">
      <c r="A789" s="137">
        <v>323325</v>
      </c>
      <c r="B789" s="5" t="s">
        <v>59</v>
      </c>
      <c r="C789" s="5" t="s">
        <v>273</v>
      </c>
      <c r="D789" s="5" t="s">
        <v>123</v>
      </c>
      <c r="E789" s="5" t="s">
        <v>189</v>
      </c>
      <c r="F789" s="5" t="s">
        <v>1</v>
      </c>
      <c r="G789" s="5" t="s">
        <v>210</v>
      </c>
      <c r="H789" s="5" t="s">
        <v>1185</v>
      </c>
      <c r="I789" s="120" t="s">
        <v>294</v>
      </c>
      <c r="J789" s="5" t="s">
        <v>5580</v>
      </c>
      <c r="K789" s="5">
        <v>33010</v>
      </c>
      <c r="L789" s="5">
        <v>30000</v>
      </c>
      <c r="M789" s="5" t="s">
        <v>5581</v>
      </c>
      <c r="N789" s="10" t="s">
        <v>127</v>
      </c>
      <c r="O789" s="5" t="s">
        <v>5566</v>
      </c>
      <c r="P789" s="10">
        <v>45724</v>
      </c>
      <c r="Q789" s="10" t="s">
        <v>2502</v>
      </c>
      <c r="R789" s="10"/>
      <c r="S789" s="10"/>
      <c r="T789" s="11"/>
      <c r="U789" s="12"/>
      <c r="V789" s="5" t="s">
        <v>5582</v>
      </c>
      <c r="W789" s="5"/>
      <c r="X789" s="10">
        <v>45714</v>
      </c>
      <c r="Y789" s="5">
        <f t="shared" si="40"/>
        <v>11</v>
      </c>
      <c r="Z789" s="10">
        <v>45737</v>
      </c>
      <c r="AA789" s="5">
        <f t="shared" si="48"/>
        <v>24</v>
      </c>
      <c r="AB789" s="5" t="s">
        <v>5583</v>
      </c>
      <c r="AC789" s="13">
        <v>13874.19</v>
      </c>
      <c r="AD789" s="10">
        <v>45804</v>
      </c>
      <c r="AE789" s="12">
        <f t="shared" si="53"/>
        <v>68</v>
      </c>
      <c r="AF789" s="12"/>
      <c r="AG789" s="14">
        <v>4500563006</v>
      </c>
      <c r="AH789" s="17" t="s">
        <v>833</v>
      </c>
      <c r="AI789" s="10">
        <v>45804</v>
      </c>
      <c r="AJ789" s="10">
        <v>45805</v>
      </c>
      <c r="AK789" s="10" t="str">
        <f t="shared" si="46"/>
        <v>DEMORA</v>
      </c>
      <c r="AL789" s="15">
        <f t="shared" si="47"/>
        <v>2</v>
      </c>
      <c r="AM789" s="5" t="s">
        <v>5584</v>
      </c>
      <c r="AN789" s="5" t="s">
        <v>5585</v>
      </c>
      <c r="AO789" s="5" t="s">
        <v>5586</v>
      </c>
      <c r="AP789" s="10">
        <v>45807</v>
      </c>
      <c r="AQ789" s="5">
        <f t="shared" ca="1" si="55"/>
        <v>92</v>
      </c>
      <c r="AR789" s="23" t="s">
        <v>143</v>
      </c>
      <c r="AS789" s="23">
        <f t="shared" ca="1" si="54"/>
        <v>332</v>
      </c>
      <c r="AT789" s="5" t="s">
        <v>19</v>
      </c>
      <c r="AU789" s="5" t="s">
        <v>2565</v>
      </c>
      <c r="AV789" s="5" t="s">
        <v>2391</v>
      </c>
      <c r="AW789" s="5" t="s">
        <v>1648</v>
      </c>
      <c r="AX789" s="5" t="s">
        <v>1648</v>
      </c>
      <c r="AY789" s="5" t="s">
        <v>1860</v>
      </c>
      <c r="AZ789" s="5" t="s">
        <v>1860</v>
      </c>
      <c r="BA789" s="5"/>
      <c r="BB789" s="5" t="s">
        <v>3838</v>
      </c>
      <c r="BC789" s="138"/>
    </row>
    <row r="790" spans="1:55" ht="15" customHeight="1" x14ac:dyDescent="0.3">
      <c r="A790" s="22">
        <v>323425</v>
      </c>
      <c r="B790" s="5" t="s">
        <v>59</v>
      </c>
      <c r="C790" s="5" t="s">
        <v>6</v>
      </c>
      <c r="D790" s="5" t="s">
        <v>123</v>
      </c>
      <c r="E790" s="5" t="s">
        <v>189</v>
      </c>
      <c r="F790" s="5" t="s">
        <v>693</v>
      </c>
      <c r="G790" s="5" t="s">
        <v>246</v>
      </c>
      <c r="H790" s="5" t="s">
        <v>2008</v>
      </c>
      <c r="I790" s="120" t="s">
        <v>1586</v>
      </c>
      <c r="J790" s="5" t="s">
        <v>5587</v>
      </c>
      <c r="K790" s="5">
        <v>13276</v>
      </c>
      <c r="L790" s="5">
        <v>15000</v>
      </c>
      <c r="M790" s="5" t="s">
        <v>5588</v>
      </c>
      <c r="N790" s="10" t="s">
        <v>127</v>
      </c>
      <c r="O790" s="5" t="s">
        <v>5566</v>
      </c>
      <c r="P790" s="10">
        <v>45723</v>
      </c>
      <c r="Q790" s="10" t="s">
        <v>2502</v>
      </c>
      <c r="R790" s="10"/>
      <c r="S790" s="10"/>
      <c r="T790" s="11"/>
      <c r="U790" s="12"/>
      <c r="V790" s="5" t="s">
        <v>5589</v>
      </c>
      <c r="W790" s="5"/>
      <c r="X790" s="10">
        <v>45714</v>
      </c>
      <c r="Y790" s="5">
        <f t="shared" si="40"/>
        <v>10</v>
      </c>
      <c r="Z790" s="10">
        <v>45737</v>
      </c>
      <c r="AA790" s="5">
        <f t="shared" si="48"/>
        <v>24</v>
      </c>
      <c r="AB790" s="5" t="s">
        <v>5590</v>
      </c>
      <c r="AC790" s="13">
        <v>3815.6</v>
      </c>
      <c r="AD790" s="10">
        <v>45804</v>
      </c>
      <c r="AE790" s="12">
        <f t="shared" si="53"/>
        <v>68</v>
      </c>
      <c r="AF790" s="12"/>
      <c r="AG790" s="14">
        <v>4500563009</v>
      </c>
      <c r="AH790" s="17" t="s">
        <v>833</v>
      </c>
      <c r="AI790" s="10">
        <v>45804</v>
      </c>
      <c r="AJ790" s="10">
        <v>45807</v>
      </c>
      <c r="AK790" s="10" t="str">
        <f t="shared" si="46"/>
        <v>DEMORA</v>
      </c>
      <c r="AL790" s="15">
        <f t="shared" si="47"/>
        <v>4</v>
      </c>
      <c r="AM790" s="5" t="s">
        <v>5591</v>
      </c>
      <c r="AN790" s="5" t="s">
        <v>5592</v>
      </c>
      <c r="AO790" s="5" t="s">
        <v>5593</v>
      </c>
      <c r="AP790" s="10">
        <v>45835</v>
      </c>
      <c r="AQ790" s="5">
        <f t="shared" ca="1" si="55"/>
        <v>94</v>
      </c>
      <c r="AR790" s="23" t="s">
        <v>143</v>
      </c>
      <c r="AS790" s="23">
        <f t="shared" ca="1" si="54"/>
        <v>332</v>
      </c>
      <c r="AT790" s="5" t="s">
        <v>20</v>
      </c>
      <c r="AU790" s="5" t="s">
        <v>4962</v>
      </c>
      <c r="AV790" s="5" t="s">
        <v>4993</v>
      </c>
      <c r="AW790" s="5" t="s">
        <v>1648</v>
      </c>
      <c r="AX790" s="5" t="s">
        <v>1648</v>
      </c>
      <c r="AY790" s="5"/>
      <c r="AZ790" s="5"/>
      <c r="BA790" s="5"/>
      <c r="BB790" s="5" t="s">
        <v>3838</v>
      </c>
      <c r="BC790" s="138"/>
    </row>
    <row r="791" spans="1:55" ht="15" customHeight="1" x14ac:dyDescent="0.3">
      <c r="A791" s="22">
        <v>323525</v>
      </c>
      <c r="B791" s="5" t="s">
        <v>59</v>
      </c>
      <c r="C791" s="5" t="s">
        <v>8</v>
      </c>
      <c r="D791" s="5" t="s">
        <v>127</v>
      </c>
      <c r="E791" s="5" t="s">
        <v>124</v>
      </c>
      <c r="F791" s="5" t="s">
        <v>39</v>
      </c>
      <c r="G791" s="5" t="s">
        <v>210</v>
      </c>
      <c r="H791" s="5" t="s">
        <v>5340</v>
      </c>
      <c r="I791" s="120">
        <v>1063722</v>
      </c>
      <c r="J791" s="5" t="s">
        <v>5594</v>
      </c>
      <c r="K791" s="5">
        <v>31799</v>
      </c>
      <c r="L791" s="5">
        <v>25000</v>
      </c>
      <c r="M791" s="5" t="s">
        <v>5595</v>
      </c>
      <c r="N791" s="10" t="s">
        <v>127</v>
      </c>
      <c r="O791" s="5" t="s">
        <v>5566</v>
      </c>
      <c r="P791" s="10">
        <v>45750</v>
      </c>
      <c r="Q791" s="10" t="s">
        <v>2502</v>
      </c>
      <c r="R791" s="10"/>
      <c r="S791" s="10"/>
      <c r="T791" s="11"/>
      <c r="U791" s="12"/>
      <c r="V791" s="5" t="s">
        <v>5596</v>
      </c>
      <c r="W791" s="5"/>
      <c r="X791" s="10">
        <v>45714</v>
      </c>
      <c r="Y791" s="5">
        <f t="shared" si="40"/>
        <v>37</v>
      </c>
      <c r="Z791" s="10">
        <v>45757</v>
      </c>
      <c r="AA791" s="5">
        <f t="shared" si="48"/>
        <v>44</v>
      </c>
      <c r="AB791" s="5" t="s">
        <v>5597</v>
      </c>
      <c r="AC791" s="13">
        <v>34831.870000000003</v>
      </c>
      <c r="AD791" s="10">
        <v>45833</v>
      </c>
      <c r="AE791" s="12">
        <f t="shared" si="53"/>
        <v>77</v>
      </c>
      <c r="AF791" s="10">
        <v>45769</v>
      </c>
      <c r="AG791" s="14">
        <v>4500562057</v>
      </c>
      <c r="AH791" s="17" t="s">
        <v>833</v>
      </c>
      <c r="AI791" s="10">
        <v>45817</v>
      </c>
      <c r="AJ791" s="10">
        <v>45834</v>
      </c>
      <c r="AK791" s="10" t="str">
        <f t="shared" si="46"/>
        <v>DEMORA</v>
      </c>
      <c r="AL791" s="15">
        <f t="shared" si="47"/>
        <v>2</v>
      </c>
      <c r="AM791" s="5" t="s">
        <v>5598</v>
      </c>
      <c r="AN791" s="5" t="s">
        <v>5599</v>
      </c>
      <c r="AO791" s="5" t="s">
        <v>5600</v>
      </c>
      <c r="AP791" s="10">
        <v>45835</v>
      </c>
      <c r="AQ791" s="5">
        <f t="shared" ca="1" si="55"/>
        <v>121</v>
      </c>
      <c r="AR791" s="23" t="s">
        <v>143</v>
      </c>
      <c r="AS791" s="23">
        <f t="shared" ca="1" si="54"/>
        <v>56</v>
      </c>
      <c r="AT791" s="5" t="s">
        <v>20</v>
      </c>
      <c r="AU791" s="5"/>
      <c r="AV791" s="5"/>
      <c r="AW791" s="5"/>
      <c r="AX791" s="5"/>
      <c r="AY791" s="5"/>
      <c r="AZ791" s="5"/>
      <c r="BA791" s="5"/>
      <c r="BB791" s="5" t="s">
        <v>3838</v>
      </c>
      <c r="BC791" s="138"/>
    </row>
    <row r="792" spans="1:55" ht="15.75" customHeight="1" x14ac:dyDescent="0.3">
      <c r="A792" s="259">
        <v>323625</v>
      </c>
      <c r="B792" s="5" t="s">
        <v>60</v>
      </c>
      <c r="C792" s="5" t="s">
        <v>1991</v>
      </c>
      <c r="D792" s="5" t="s">
        <v>123</v>
      </c>
      <c r="E792" s="5" t="s">
        <v>124</v>
      </c>
      <c r="F792" s="5" t="s">
        <v>36</v>
      </c>
      <c r="G792" s="5" t="s">
        <v>210</v>
      </c>
      <c r="H792" s="5" t="s">
        <v>526</v>
      </c>
      <c r="I792" s="120" t="s">
        <v>4504</v>
      </c>
      <c r="J792" s="5" t="s">
        <v>5601</v>
      </c>
      <c r="K792" s="5"/>
      <c r="L792" s="120">
        <v>6000</v>
      </c>
      <c r="M792" s="5">
        <v>101259853</v>
      </c>
      <c r="N792" s="10" t="s">
        <v>127</v>
      </c>
      <c r="O792" s="5" t="s">
        <v>5602</v>
      </c>
      <c r="P792" s="10">
        <v>45733</v>
      </c>
      <c r="Q792" s="10" t="s">
        <v>137</v>
      </c>
      <c r="R792" s="10"/>
      <c r="S792" s="10"/>
      <c r="T792" s="11"/>
      <c r="U792" s="12"/>
      <c r="V792" s="5" t="s">
        <v>5603</v>
      </c>
      <c r="W792" s="5"/>
      <c r="X792" s="10">
        <v>45714</v>
      </c>
      <c r="Y792" s="5">
        <f t="shared" si="40"/>
        <v>20</v>
      </c>
      <c r="Z792" s="10">
        <v>45723</v>
      </c>
      <c r="AA792" s="5">
        <f t="shared" si="48"/>
        <v>10</v>
      </c>
      <c r="AB792" s="5" t="s">
        <v>5604</v>
      </c>
      <c r="AC792" s="13">
        <v>18781.59</v>
      </c>
      <c r="AD792" s="10">
        <v>45724</v>
      </c>
      <c r="AE792" s="12">
        <f t="shared" si="53"/>
        <v>2</v>
      </c>
      <c r="AF792" s="12"/>
      <c r="AG792" s="14">
        <v>4400614127</v>
      </c>
      <c r="AH792" s="17">
        <v>1</v>
      </c>
      <c r="AI792" s="10">
        <v>45777</v>
      </c>
      <c r="AJ792" s="10">
        <v>45792</v>
      </c>
      <c r="AK792" s="10" t="str">
        <f t="shared" si="46"/>
        <v>DEMORA</v>
      </c>
      <c r="AL792" s="15">
        <f t="shared" si="47"/>
        <v>69</v>
      </c>
      <c r="AM792" s="5" t="s">
        <v>5605</v>
      </c>
      <c r="AN792" s="5" t="s">
        <v>5606</v>
      </c>
      <c r="AO792" s="5" t="s">
        <v>5607</v>
      </c>
      <c r="AP792" s="10">
        <v>45793</v>
      </c>
      <c r="AQ792" s="5">
        <f t="shared" ca="1" si="55"/>
        <v>79</v>
      </c>
      <c r="AR792" s="5" t="s">
        <v>143</v>
      </c>
      <c r="AS792" s="5">
        <f t="shared" ca="1" si="54"/>
        <v>332</v>
      </c>
      <c r="AT792" s="5" t="s">
        <v>19</v>
      </c>
      <c r="AU792" s="5"/>
      <c r="AV792" s="5"/>
      <c r="AW792" s="5"/>
      <c r="AX792" s="5"/>
      <c r="AY792" s="5"/>
      <c r="AZ792" s="5"/>
      <c r="BA792" s="5" t="s">
        <v>4751</v>
      </c>
      <c r="BB792" s="5" t="s">
        <v>5608</v>
      </c>
      <c r="BC792" s="138"/>
    </row>
    <row r="793" spans="1:55" ht="15.75" customHeight="1" x14ac:dyDescent="0.3">
      <c r="A793" s="58">
        <v>323725</v>
      </c>
      <c r="B793" s="59" t="s">
        <v>60</v>
      </c>
      <c r="C793" s="59" t="s">
        <v>236</v>
      </c>
      <c r="D793" s="59" t="s">
        <v>123</v>
      </c>
      <c r="E793" s="59" t="s">
        <v>124</v>
      </c>
      <c r="F793" s="59" t="s">
        <v>48</v>
      </c>
      <c r="G793" s="59" t="s">
        <v>210</v>
      </c>
      <c r="H793" s="59" t="s">
        <v>221</v>
      </c>
      <c r="I793" s="120" t="s">
        <v>2137</v>
      </c>
      <c r="J793" s="59" t="s">
        <v>5609</v>
      </c>
      <c r="K793" s="5"/>
      <c r="L793" s="120">
        <v>12000</v>
      </c>
      <c r="M793" s="59">
        <v>101263037</v>
      </c>
      <c r="N793" s="10" t="s">
        <v>123</v>
      </c>
      <c r="O793" s="5" t="s">
        <v>5602</v>
      </c>
      <c r="P793" s="10">
        <v>45754</v>
      </c>
      <c r="Q793" s="10" t="s">
        <v>2502</v>
      </c>
      <c r="R793" s="10"/>
      <c r="S793" s="10"/>
      <c r="T793" s="11"/>
      <c r="U793" s="12"/>
      <c r="V793" s="5" t="s">
        <v>5610</v>
      </c>
      <c r="W793" s="5"/>
      <c r="X793" s="10">
        <v>45714</v>
      </c>
      <c r="Y793" s="5">
        <f t="shared" si="40"/>
        <v>41</v>
      </c>
      <c r="Z793" s="10">
        <v>45757</v>
      </c>
      <c r="AA793" s="5">
        <f t="shared" si="48"/>
        <v>44</v>
      </c>
      <c r="AB793" s="5" t="s">
        <v>5611</v>
      </c>
      <c r="AC793" s="13">
        <v>9160.7999999999993</v>
      </c>
      <c r="AD793" s="10">
        <v>45768</v>
      </c>
      <c r="AE793" s="12">
        <f t="shared" si="53"/>
        <v>12</v>
      </c>
      <c r="AF793" s="12"/>
      <c r="AG793" s="14">
        <v>4400614121</v>
      </c>
      <c r="AH793" s="19">
        <v>1</v>
      </c>
      <c r="AI793" s="10">
        <v>45777</v>
      </c>
      <c r="AJ793" s="10">
        <v>45777</v>
      </c>
      <c r="AK793" s="10" t="str">
        <f t="shared" si="46"/>
        <v>EN TIEMPO</v>
      </c>
      <c r="AL793" s="15">
        <f t="shared" si="47"/>
        <v>10</v>
      </c>
      <c r="AM793" s="5" t="s">
        <v>5612</v>
      </c>
      <c r="AN793" s="5" t="s">
        <v>5613</v>
      </c>
      <c r="AO793" s="5" t="s">
        <v>5614</v>
      </c>
      <c r="AP793" s="10">
        <v>45799</v>
      </c>
      <c r="AQ793" s="5">
        <f t="shared" ca="1" si="55"/>
        <v>64</v>
      </c>
      <c r="AR793" s="5" t="s">
        <v>143</v>
      </c>
      <c r="AS793" s="5">
        <f t="shared" ca="1" si="54"/>
        <v>332</v>
      </c>
      <c r="AT793" s="5" t="s">
        <v>20</v>
      </c>
      <c r="AU793" s="5"/>
      <c r="AV793" s="5"/>
      <c r="AW793" s="5"/>
      <c r="AX793" s="5"/>
      <c r="AY793" s="5"/>
      <c r="AZ793" s="5"/>
      <c r="BA793" s="5"/>
      <c r="BB793" s="5" t="s">
        <v>5615</v>
      </c>
      <c r="BC793" s="138"/>
    </row>
    <row r="794" spans="1:55" ht="15.75" customHeight="1" x14ac:dyDescent="0.3">
      <c r="A794" s="137">
        <v>323825</v>
      </c>
      <c r="B794" s="5" t="s">
        <v>59</v>
      </c>
      <c r="C794" s="5" t="s">
        <v>340</v>
      </c>
      <c r="D794" s="5" t="s">
        <v>123</v>
      </c>
      <c r="E794" s="5" t="s">
        <v>124</v>
      </c>
      <c r="F794" s="5" t="s">
        <v>42</v>
      </c>
      <c r="G794" s="5" t="s">
        <v>246</v>
      </c>
      <c r="H794" s="5" t="s">
        <v>1043</v>
      </c>
      <c r="I794" s="120">
        <v>5025819</v>
      </c>
      <c r="J794" s="5" t="s">
        <v>1808</v>
      </c>
      <c r="K794" s="5">
        <v>7200</v>
      </c>
      <c r="L794" s="5">
        <v>8000</v>
      </c>
      <c r="M794" s="5" t="s">
        <v>5616</v>
      </c>
      <c r="N794" s="10" t="s">
        <v>127</v>
      </c>
      <c r="O794" s="5" t="s">
        <v>5617</v>
      </c>
      <c r="P794" s="10">
        <v>45723</v>
      </c>
      <c r="Q794" s="10" t="s">
        <v>2502</v>
      </c>
      <c r="R794" s="10"/>
      <c r="S794" s="10"/>
      <c r="T794" s="11"/>
      <c r="U794" s="12"/>
      <c r="V794" s="5" t="s">
        <v>5618</v>
      </c>
      <c r="W794" s="5"/>
      <c r="X794" s="10">
        <v>45716</v>
      </c>
      <c r="Y794" s="5">
        <f t="shared" si="40"/>
        <v>8</v>
      </c>
      <c r="Z794" s="10">
        <v>45737</v>
      </c>
      <c r="AA794" s="5">
        <f t="shared" si="48"/>
        <v>22</v>
      </c>
      <c r="AB794" s="5" t="s">
        <v>5619</v>
      </c>
      <c r="AC794" s="13">
        <v>5799.77</v>
      </c>
      <c r="AD794" s="10">
        <v>45797</v>
      </c>
      <c r="AE794" s="12">
        <f t="shared" si="53"/>
        <v>61</v>
      </c>
      <c r="AF794" s="12"/>
      <c r="AG794" s="14">
        <v>4500563326</v>
      </c>
      <c r="AH794" s="17" t="s">
        <v>833</v>
      </c>
      <c r="AI794" s="10">
        <v>45776</v>
      </c>
      <c r="AJ794" s="10">
        <v>45789</v>
      </c>
      <c r="AK794" s="10" t="str">
        <f t="shared" si="46"/>
        <v>DEMORA</v>
      </c>
      <c r="AL794" s="15">
        <f t="shared" si="47"/>
        <v>-7</v>
      </c>
      <c r="AM794" s="5" t="s">
        <v>5620</v>
      </c>
      <c r="AN794" s="5" t="s">
        <v>5621</v>
      </c>
      <c r="AO794" s="5" t="s">
        <v>5622</v>
      </c>
      <c r="AP794" s="10">
        <v>45799</v>
      </c>
      <c r="AQ794" s="5">
        <f t="shared" ca="1" si="55"/>
        <v>74</v>
      </c>
      <c r="AR794" s="23" t="s">
        <v>143</v>
      </c>
      <c r="AS794" s="23">
        <f t="shared" ca="1" si="54"/>
        <v>330</v>
      </c>
      <c r="AT794" s="5" t="s">
        <v>20</v>
      </c>
      <c r="AU794" s="5" t="s">
        <v>4962</v>
      </c>
      <c r="AV794" s="5" t="s">
        <v>3625</v>
      </c>
      <c r="AW794" s="5" t="s">
        <v>2519</v>
      </c>
      <c r="AX794" s="5" t="s">
        <v>1648</v>
      </c>
      <c r="AY794" s="5"/>
      <c r="AZ794" s="5"/>
      <c r="BA794" s="5"/>
      <c r="BB794" s="5" t="s">
        <v>3838</v>
      </c>
      <c r="BC794" s="138"/>
    </row>
    <row r="795" spans="1:55" ht="15" customHeight="1" x14ac:dyDescent="0.3">
      <c r="A795" s="22">
        <v>323925</v>
      </c>
      <c r="B795" s="5" t="s">
        <v>59</v>
      </c>
      <c r="C795" s="5" t="s">
        <v>6</v>
      </c>
      <c r="D795" s="5" t="s">
        <v>123</v>
      </c>
      <c r="E795" s="5" t="s">
        <v>124</v>
      </c>
      <c r="F795" s="5" t="s">
        <v>39</v>
      </c>
      <c r="G795" s="5" t="s">
        <v>210</v>
      </c>
      <c r="H795" s="5" t="s">
        <v>5623</v>
      </c>
      <c r="I795" s="120" t="s">
        <v>601</v>
      </c>
      <c r="J795" s="5" t="s">
        <v>5624</v>
      </c>
      <c r="K795" s="5">
        <v>20605</v>
      </c>
      <c r="L795" s="5">
        <v>18000</v>
      </c>
      <c r="M795" s="5" t="s">
        <v>5625</v>
      </c>
      <c r="N795" s="10" t="s">
        <v>127</v>
      </c>
      <c r="O795" s="5" t="s">
        <v>5617</v>
      </c>
      <c r="P795" s="10">
        <v>45750</v>
      </c>
      <c r="Q795" s="10" t="s">
        <v>1944</v>
      </c>
      <c r="R795" s="10"/>
      <c r="S795" s="10"/>
      <c r="T795" s="11"/>
      <c r="U795" s="12"/>
      <c r="V795" s="5" t="s">
        <v>5626</v>
      </c>
      <c r="W795" s="5"/>
      <c r="X795" s="10">
        <v>45716</v>
      </c>
      <c r="Y795" s="5">
        <f t="shared" si="40"/>
        <v>35</v>
      </c>
      <c r="Z795" s="10">
        <v>45757</v>
      </c>
      <c r="AA795" s="5">
        <f t="shared" si="48"/>
        <v>42</v>
      </c>
      <c r="AB795" s="5" t="s">
        <v>5627</v>
      </c>
      <c r="AC795" s="13">
        <v>7781.45</v>
      </c>
      <c r="AD795" s="10">
        <v>45833</v>
      </c>
      <c r="AE795" s="12">
        <f t="shared" si="53"/>
        <v>77</v>
      </c>
      <c r="AF795" s="12"/>
      <c r="AG795" s="14">
        <v>4500563677</v>
      </c>
      <c r="AH795" s="17" t="s">
        <v>833</v>
      </c>
      <c r="AI795" s="10">
        <v>45784</v>
      </c>
      <c r="AJ795" s="10">
        <v>45784</v>
      </c>
      <c r="AK795" s="10" t="str">
        <f t="shared" si="46"/>
        <v>EN TIEMPO</v>
      </c>
      <c r="AL795" s="15">
        <f t="shared" si="47"/>
        <v>-48</v>
      </c>
      <c r="AM795" s="5" t="s">
        <v>5628</v>
      </c>
      <c r="AN795" s="5" t="s">
        <v>5629</v>
      </c>
      <c r="AO795" s="5" t="s">
        <v>5630</v>
      </c>
      <c r="AP795" s="10">
        <v>45835</v>
      </c>
      <c r="AQ795" s="5">
        <f t="shared" ca="1" si="55"/>
        <v>69</v>
      </c>
      <c r="AR795" s="23" t="s">
        <v>143</v>
      </c>
      <c r="AS795" s="23">
        <f t="shared" ca="1" si="54"/>
        <v>330</v>
      </c>
      <c r="AT795" s="5" t="s">
        <v>20</v>
      </c>
      <c r="AU795" s="5"/>
      <c r="AV795" s="5"/>
      <c r="AW795" s="5"/>
      <c r="AX795" s="5"/>
      <c r="AY795" s="5"/>
      <c r="AZ795" s="5"/>
      <c r="BA795" s="5"/>
      <c r="BB795" s="5" t="s">
        <v>3838</v>
      </c>
      <c r="BC795" s="138"/>
    </row>
    <row r="796" spans="1:55" ht="12.75" customHeight="1" x14ac:dyDescent="0.3">
      <c r="A796" s="16">
        <v>324025</v>
      </c>
      <c r="B796" s="5" t="s">
        <v>59</v>
      </c>
      <c r="C796" s="5" t="s">
        <v>144</v>
      </c>
      <c r="D796" s="5" t="s">
        <v>123</v>
      </c>
      <c r="E796" s="5" t="s">
        <v>124</v>
      </c>
      <c r="F796" s="5" t="s">
        <v>40</v>
      </c>
      <c r="G796" s="5" t="s">
        <v>581</v>
      </c>
      <c r="H796" s="5" t="s">
        <v>5123</v>
      </c>
      <c r="I796" s="120">
        <v>2777219</v>
      </c>
      <c r="J796" s="5" t="s">
        <v>5124</v>
      </c>
      <c r="K796" s="5">
        <v>17000</v>
      </c>
      <c r="L796" s="5">
        <v>16000</v>
      </c>
      <c r="M796" s="5" t="s">
        <v>5631</v>
      </c>
      <c r="N796" s="10" t="s">
        <v>127</v>
      </c>
      <c r="O796" s="5" t="s">
        <v>5632</v>
      </c>
      <c r="P796" s="10">
        <v>45723</v>
      </c>
      <c r="Q796" s="10" t="s">
        <v>2502</v>
      </c>
      <c r="R796" s="10"/>
      <c r="S796" s="10"/>
      <c r="T796" s="11"/>
      <c r="U796" s="12"/>
      <c r="V796" s="5" t="s">
        <v>5633</v>
      </c>
      <c r="W796" s="5"/>
      <c r="X796" s="10">
        <v>45722</v>
      </c>
      <c r="Y796" s="5">
        <f t="shared" si="40"/>
        <v>2</v>
      </c>
      <c r="Z796" s="10">
        <v>45775</v>
      </c>
      <c r="AA796" s="5">
        <f t="shared" si="48"/>
        <v>54</v>
      </c>
      <c r="AB796" s="5" t="s">
        <v>5634</v>
      </c>
      <c r="AC796" s="13">
        <v>5627.83</v>
      </c>
      <c r="AD796" s="121">
        <v>45931</v>
      </c>
      <c r="AE796" s="12">
        <f t="shared" si="53"/>
        <v>157</v>
      </c>
      <c r="AF796" s="10">
        <v>45858</v>
      </c>
      <c r="AG796" s="208">
        <v>4500555127</v>
      </c>
      <c r="AH796" s="17" t="s">
        <v>3102</v>
      </c>
      <c r="AI796" s="10">
        <v>45858</v>
      </c>
      <c r="AJ796" s="10">
        <v>45932</v>
      </c>
      <c r="AK796" s="10" t="str">
        <f t="shared" si="46"/>
        <v>DEMORA</v>
      </c>
      <c r="AL796" s="15">
        <f t="shared" si="47"/>
        <v>2</v>
      </c>
      <c r="AM796" s="5" t="s">
        <v>5635</v>
      </c>
      <c r="AN796" s="5" t="s">
        <v>5636</v>
      </c>
      <c r="AO796" s="5" t="s">
        <v>5637</v>
      </c>
      <c r="AP796" s="10">
        <v>45940</v>
      </c>
      <c r="AQ796" s="5">
        <f t="shared" ca="1" si="55"/>
        <v>211</v>
      </c>
      <c r="AR796" s="63" t="s">
        <v>143</v>
      </c>
      <c r="AS796" s="23">
        <f t="shared" ca="1" si="54"/>
        <v>137</v>
      </c>
      <c r="AT796" s="5" t="s">
        <v>20</v>
      </c>
      <c r="AU796" s="5"/>
      <c r="AV796" s="5"/>
      <c r="AW796" s="5"/>
      <c r="AX796" s="5"/>
      <c r="AY796" s="5"/>
      <c r="AZ796" s="5"/>
      <c r="BA796" s="5"/>
      <c r="BB796" s="5" t="s">
        <v>2000</v>
      </c>
      <c r="BC796" s="138"/>
    </row>
    <row r="797" spans="1:55" ht="15.75" customHeight="1" x14ac:dyDescent="0.3">
      <c r="A797" s="16">
        <v>324125</v>
      </c>
      <c r="B797" s="5" t="s">
        <v>59</v>
      </c>
      <c r="C797" s="5" t="s">
        <v>8</v>
      </c>
      <c r="D797" s="5" t="s">
        <v>123</v>
      </c>
      <c r="E797" s="5" t="s">
        <v>189</v>
      </c>
      <c r="F797" s="5" t="s">
        <v>1</v>
      </c>
      <c r="G797" s="5" t="s">
        <v>210</v>
      </c>
      <c r="H797" s="5" t="s">
        <v>582</v>
      </c>
      <c r="I797" s="120" t="s">
        <v>212</v>
      </c>
      <c r="J797" s="5" t="s">
        <v>5638</v>
      </c>
      <c r="K797" s="5">
        <v>20203</v>
      </c>
      <c r="L797" s="5">
        <v>30000</v>
      </c>
      <c r="M797" s="5" t="s">
        <v>5639</v>
      </c>
      <c r="N797" s="10" t="s">
        <v>127</v>
      </c>
      <c r="O797" s="5" t="s">
        <v>5640</v>
      </c>
      <c r="P797" s="10">
        <v>45748</v>
      </c>
      <c r="Q797" s="10" t="s">
        <v>1037</v>
      </c>
      <c r="R797" s="10"/>
      <c r="S797" s="10"/>
      <c r="T797" s="11"/>
      <c r="U797" s="12"/>
      <c r="V797" s="5" t="s">
        <v>5641</v>
      </c>
      <c r="W797" s="5"/>
      <c r="X797" s="10">
        <v>45727</v>
      </c>
      <c r="Y797" s="5">
        <f t="shared" si="40"/>
        <v>22</v>
      </c>
      <c r="Z797" s="10">
        <v>45769</v>
      </c>
      <c r="AA797" s="5">
        <f t="shared" si="48"/>
        <v>43</v>
      </c>
      <c r="AB797" s="5" t="s">
        <v>5642</v>
      </c>
      <c r="AC797" s="13">
        <v>9463.6</v>
      </c>
      <c r="AD797" s="10">
        <v>45835</v>
      </c>
      <c r="AE797" s="12">
        <f t="shared" si="53"/>
        <v>67</v>
      </c>
      <c r="AF797" s="10"/>
      <c r="AG797" s="14">
        <v>4500564462</v>
      </c>
      <c r="AH797" s="17" t="s">
        <v>833</v>
      </c>
      <c r="AI797" s="10">
        <v>45818</v>
      </c>
      <c r="AJ797" s="10">
        <v>45838</v>
      </c>
      <c r="AK797" s="10" t="str">
        <f t="shared" si="46"/>
        <v>DEMORA</v>
      </c>
      <c r="AL797" s="15">
        <f t="shared" si="47"/>
        <v>4</v>
      </c>
      <c r="AM797" s="5" t="s">
        <v>5643</v>
      </c>
      <c r="AN797" s="5" t="s">
        <v>5644</v>
      </c>
      <c r="AO797" s="5" t="s">
        <v>5645</v>
      </c>
      <c r="AP797" s="10">
        <v>45842</v>
      </c>
      <c r="AQ797" s="5">
        <f t="shared" ca="1" si="55"/>
        <v>112</v>
      </c>
      <c r="AR797" s="23" t="s">
        <v>143</v>
      </c>
      <c r="AS797" s="23">
        <f t="shared" ca="1" si="54"/>
        <v>319</v>
      </c>
      <c r="AT797" s="5" t="s">
        <v>19</v>
      </c>
      <c r="AU797" s="5"/>
      <c r="AV797" s="5"/>
      <c r="AW797" s="5"/>
      <c r="AX797" s="5"/>
      <c r="AY797" s="5"/>
      <c r="AZ797" s="5"/>
      <c r="BA797" s="5"/>
      <c r="BB797" s="5" t="s">
        <v>2000</v>
      </c>
      <c r="BC797" s="138"/>
    </row>
    <row r="798" spans="1:55" ht="15.75" customHeight="1" x14ac:dyDescent="0.3">
      <c r="A798" s="22">
        <v>324225</v>
      </c>
      <c r="B798" s="5" t="s">
        <v>59</v>
      </c>
      <c r="C798" s="5" t="s">
        <v>236</v>
      </c>
      <c r="D798" s="5" t="s">
        <v>123</v>
      </c>
      <c r="E798" s="5" t="s">
        <v>124</v>
      </c>
      <c r="F798" s="5" t="s">
        <v>48</v>
      </c>
      <c r="G798" s="5" t="s">
        <v>246</v>
      </c>
      <c r="H798" s="5" t="s">
        <v>1446</v>
      </c>
      <c r="I798" s="120">
        <v>3672259</v>
      </c>
      <c r="J798" s="5" t="s">
        <v>5646</v>
      </c>
      <c r="K798" s="5">
        <v>5710</v>
      </c>
      <c r="L798" s="5">
        <v>10000</v>
      </c>
      <c r="M798" s="5" t="s">
        <v>5647</v>
      </c>
      <c r="N798" s="10" t="s">
        <v>127</v>
      </c>
      <c r="O798" s="5" t="s">
        <v>5640</v>
      </c>
      <c r="P798" s="10">
        <v>45754</v>
      </c>
      <c r="Q798" s="10" t="s">
        <v>2502</v>
      </c>
      <c r="R798" s="10"/>
      <c r="S798" s="10"/>
      <c r="T798" s="11"/>
      <c r="U798" s="12"/>
      <c r="V798" s="5" t="s">
        <v>5648</v>
      </c>
      <c r="W798" s="5"/>
      <c r="X798" s="10">
        <v>45727</v>
      </c>
      <c r="Y798" s="5">
        <f t="shared" si="40"/>
        <v>28</v>
      </c>
      <c r="Z798" s="10">
        <v>45757</v>
      </c>
      <c r="AA798" s="5">
        <f t="shared" si="48"/>
        <v>31</v>
      </c>
      <c r="AB798" s="5" t="s">
        <v>5649</v>
      </c>
      <c r="AC798" s="13">
        <v>7241.71</v>
      </c>
      <c r="AD798" s="10">
        <v>45803</v>
      </c>
      <c r="AE798" s="12">
        <f t="shared" si="53"/>
        <v>47</v>
      </c>
      <c r="AF798" s="10">
        <v>45784</v>
      </c>
      <c r="AG798" s="14">
        <v>4500565031</v>
      </c>
      <c r="AH798" s="17" t="s">
        <v>833</v>
      </c>
      <c r="AI798" s="10">
        <v>45832</v>
      </c>
      <c r="AJ798" s="10">
        <v>45835</v>
      </c>
      <c r="AK798" s="10" t="str">
        <f t="shared" si="46"/>
        <v>DEMORA</v>
      </c>
      <c r="AL798" s="15">
        <f t="shared" si="47"/>
        <v>33</v>
      </c>
      <c r="AM798" s="5" t="s">
        <v>5650</v>
      </c>
      <c r="AN798" s="5" t="s">
        <v>5651</v>
      </c>
      <c r="AO798" s="5" t="s">
        <v>5652</v>
      </c>
      <c r="AP798" s="10">
        <v>45838</v>
      </c>
      <c r="AQ798" s="5">
        <f t="shared" ca="1" si="55"/>
        <v>109</v>
      </c>
      <c r="AR798" s="23" t="s">
        <v>143</v>
      </c>
      <c r="AS798" s="23">
        <f t="shared" ca="1" si="54"/>
        <v>58</v>
      </c>
      <c r="AT798" s="14" t="s">
        <v>20</v>
      </c>
      <c r="AU798" s="5"/>
      <c r="AV798" s="5"/>
      <c r="AW798" s="5"/>
      <c r="AX798" s="5"/>
      <c r="AY798" s="5"/>
      <c r="AZ798" s="5"/>
      <c r="BA798" s="5"/>
      <c r="BB798" s="5" t="s">
        <v>5653</v>
      </c>
      <c r="BC798" s="138"/>
    </row>
    <row r="799" spans="1:55" ht="15.75" customHeight="1" x14ac:dyDescent="0.3">
      <c r="A799" s="16">
        <v>324325</v>
      </c>
      <c r="B799" s="5" t="s">
        <v>59</v>
      </c>
      <c r="C799" s="5" t="s">
        <v>327</v>
      </c>
      <c r="D799" s="5" t="s">
        <v>123</v>
      </c>
      <c r="E799" s="5" t="s">
        <v>124</v>
      </c>
      <c r="F799" s="5" t="s">
        <v>36</v>
      </c>
      <c r="G799" s="5" t="s">
        <v>246</v>
      </c>
      <c r="H799" s="5" t="s">
        <v>1353</v>
      </c>
      <c r="I799" s="120">
        <v>5530359</v>
      </c>
      <c r="J799" s="5" t="s">
        <v>5654</v>
      </c>
      <c r="K799" s="5">
        <v>24051</v>
      </c>
      <c r="L799" s="5">
        <v>15000</v>
      </c>
      <c r="M799" s="5" t="s">
        <v>5655</v>
      </c>
      <c r="N799" s="10" t="s">
        <v>127</v>
      </c>
      <c r="O799" s="5" t="s">
        <v>5640</v>
      </c>
      <c r="P799" s="10">
        <v>45750</v>
      </c>
      <c r="Q799" s="10" t="s">
        <v>1944</v>
      </c>
      <c r="R799" s="10"/>
      <c r="S799" s="10"/>
      <c r="T799" s="11"/>
      <c r="U799" s="12"/>
      <c r="V799" s="5" t="s">
        <v>5656</v>
      </c>
      <c r="W799" s="5"/>
      <c r="X799" s="10">
        <v>45727</v>
      </c>
      <c r="Y799" s="5">
        <f t="shared" si="40"/>
        <v>24</v>
      </c>
      <c r="Z799" s="10">
        <v>45757</v>
      </c>
      <c r="AA799" s="5">
        <f t="shared" si="48"/>
        <v>31</v>
      </c>
      <c r="AB799" s="5" t="s">
        <v>5657</v>
      </c>
      <c r="AC799" s="13">
        <v>2725.28</v>
      </c>
      <c r="AD799" s="10">
        <v>45803</v>
      </c>
      <c r="AE799" s="12">
        <f t="shared" si="53"/>
        <v>47</v>
      </c>
      <c r="AF799" s="10"/>
      <c r="AG799" s="14">
        <v>4500565032</v>
      </c>
      <c r="AH799" s="17" t="s">
        <v>833</v>
      </c>
      <c r="AI799" s="10">
        <v>45810</v>
      </c>
      <c r="AJ799" s="10">
        <v>45812</v>
      </c>
      <c r="AK799" s="10" t="str">
        <f t="shared" si="46"/>
        <v>DEMORA</v>
      </c>
      <c r="AL799" s="15">
        <f t="shared" si="47"/>
        <v>10</v>
      </c>
      <c r="AM799" s="5" t="s">
        <v>5658</v>
      </c>
      <c r="AN799" s="5" t="s">
        <v>5659</v>
      </c>
      <c r="AO799" s="5" t="s">
        <v>5660</v>
      </c>
      <c r="AP799" s="10">
        <v>45824</v>
      </c>
      <c r="AQ799" s="5">
        <f t="shared" ca="1" si="55"/>
        <v>86</v>
      </c>
      <c r="AR799" s="23" t="s">
        <v>143</v>
      </c>
      <c r="AS799" s="23">
        <f t="shared" ca="1" si="54"/>
        <v>319</v>
      </c>
      <c r="AT799" s="5" t="s">
        <v>20</v>
      </c>
      <c r="AU799" s="5"/>
      <c r="AV799" s="5"/>
      <c r="AW799" s="5"/>
      <c r="AX799" s="5"/>
      <c r="AY799" s="5"/>
      <c r="AZ799" s="5"/>
      <c r="BA799" s="5"/>
      <c r="BB799" s="5" t="s">
        <v>5615</v>
      </c>
      <c r="BC799" s="138" t="s">
        <v>5482</v>
      </c>
    </row>
    <row r="800" spans="1:55" ht="15.75" customHeight="1" x14ac:dyDescent="0.3">
      <c r="A800" s="137">
        <v>324425</v>
      </c>
      <c r="B800" s="5" t="s">
        <v>59</v>
      </c>
      <c r="C800" s="5" t="s">
        <v>6</v>
      </c>
      <c r="D800" s="5" t="s">
        <v>123</v>
      </c>
      <c r="E800" s="5" t="s">
        <v>124</v>
      </c>
      <c r="F800" s="5" t="s">
        <v>36</v>
      </c>
      <c r="G800" s="5" t="s">
        <v>246</v>
      </c>
      <c r="H800" s="5" t="s">
        <v>5661</v>
      </c>
      <c r="I800" s="120" t="s">
        <v>5662</v>
      </c>
      <c r="J800" s="5" t="s">
        <v>5663</v>
      </c>
      <c r="K800" s="5">
        <v>4037</v>
      </c>
      <c r="L800" s="5">
        <v>13000</v>
      </c>
      <c r="M800" s="5" t="s">
        <v>5664</v>
      </c>
      <c r="N800" s="10" t="s">
        <v>127</v>
      </c>
      <c r="O800" s="5" t="s">
        <v>5640</v>
      </c>
      <c r="P800" s="10">
        <v>45748</v>
      </c>
      <c r="Q800" s="10" t="s">
        <v>2502</v>
      </c>
      <c r="R800" s="10"/>
      <c r="S800" s="10"/>
      <c r="T800" s="11"/>
      <c r="U800" s="12"/>
      <c r="V800" s="5" t="s">
        <v>5665</v>
      </c>
      <c r="W800" s="5"/>
      <c r="X800" s="10">
        <v>45727</v>
      </c>
      <c r="Y800" s="5">
        <f t="shared" si="40"/>
        <v>22</v>
      </c>
      <c r="Z800" s="10">
        <v>45754</v>
      </c>
      <c r="AA800" s="5">
        <f t="shared" si="48"/>
        <v>28</v>
      </c>
      <c r="AB800" s="5" t="s">
        <v>5666</v>
      </c>
      <c r="AC800" s="13">
        <v>4259.5200000000004</v>
      </c>
      <c r="AD800" s="10">
        <v>45782</v>
      </c>
      <c r="AE800" s="12">
        <f t="shared" si="53"/>
        <v>29</v>
      </c>
      <c r="AF800" s="12"/>
      <c r="AG800" s="14">
        <v>4500564447</v>
      </c>
      <c r="AH800" s="17" t="s">
        <v>833</v>
      </c>
      <c r="AI800" s="10">
        <v>45779</v>
      </c>
      <c r="AJ800" s="10">
        <v>45779</v>
      </c>
      <c r="AK800" s="10" t="str">
        <f t="shared" si="46"/>
        <v>EN TIEMPO</v>
      </c>
      <c r="AL800" s="15">
        <f t="shared" si="47"/>
        <v>-2</v>
      </c>
      <c r="AM800" s="5" t="s">
        <v>5667</v>
      </c>
      <c r="AN800" s="5" t="s">
        <v>5668</v>
      </c>
      <c r="AO800" s="5" t="s">
        <v>5669</v>
      </c>
      <c r="AP800" s="10"/>
      <c r="AQ800" s="5">
        <f t="shared" ca="1" si="55"/>
        <v>53</v>
      </c>
      <c r="AR800" s="5" t="s">
        <v>143</v>
      </c>
      <c r="AS800" s="5">
        <f t="shared" ca="1" si="54"/>
        <v>319</v>
      </c>
      <c r="AT800" s="5" t="s">
        <v>20</v>
      </c>
      <c r="AU800" s="5"/>
      <c r="AV800" s="5"/>
      <c r="AW800" s="5"/>
      <c r="AX800" s="5"/>
      <c r="AY800" s="5"/>
      <c r="AZ800" s="5"/>
      <c r="BA800" s="5"/>
      <c r="BB800" s="5" t="s">
        <v>3838</v>
      </c>
      <c r="BC800" s="138"/>
    </row>
    <row r="801" spans="1:55" ht="15.75" customHeight="1" x14ac:dyDescent="0.3">
      <c r="A801" s="137">
        <v>324525</v>
      </c>
      <c r="B801" s="5" t="s">
        <v>59</v>
      </c>
      <c r="C801" s="5" t="s">
        <v>6</v>
      </c>
      <c r="D801" s="5" t="s">
        <v>123</v>
      </c>
      <c r="E801" s="5" t="s">
        <v>124</v>
      </c>
      <c r="F801" s="5">
        <v>24</v>
      </c>
      <c r="G801" s="5" t="s">
        <v>246</v>
      </c>
      <c r="H801" s="5" t="s">
        <v>2609</v>
      </c>
      <c r="I801" s="120" t="s">
        <v>5670</v>
      </c>
      <c r="J801" s="5" t="s">
        <v>5671</v>
      </c>
      <c r="K801" s="5">
        <v>15931</v>
      </c>
      <c r="L801" s="5">
        <v>13000</v>
      </c>
      <c r="M801" s="5" t="s">
        <v>5672</v>
      </c>
      <c r="N801" s="10" t="s">
        <v>127</v>
      </c>
      <c r="O801" s="5" t="s">
        <v>5640</v>
      </c>
      <c r="P801" s="10">
        <v>45748</v>
      </c>
      <c r="Q801" s="10" t="s">
        <v>2502</v>
      </c>
      <c r="R801" s="10"/>
      <c r="S801" s="10"/>
      <c r="T801" s="11"/>
      <c r="U801" s="12"/>
      <c r="V801" s="5" t="s">
        <v>5673</v>
      </c>
      <c r="W801" s="5"/>
      <c r="X801" s="10">
        <v>45727</v>
      </c>
      <c r="Y801" s="5">
        <f t="shared" si="40"/>
        <v>22</v>
      </c>
      <c r="Z801" s="10">
        <v>45754</v>
      </c>
      <c r="AA801" s="5">
        <f t="shared" si="48"/>
        <v>28</v>
      </c>
      <c r="AB801" s="5" t="s">
        <v>5674</v>
      </c>
      <c r="AC801" s="13">
        <v>3875.143</v>
      </c>
      <c r="AD801" s="10">
        <v>45797</v>
      </c>
      <c r="AE801" s="12">
        <f t="shared" si="53"/>
        <v>44</v>
      </c>
      <c r="AF801" s="12"/>
      <c r="AG801" s="14">
        <v>4500564448</v>
      </c>
      <c r="AH801" s="17" t="s">
        <v>833</v>
      </c>
      <c r="AI801" s="10">
        <v>45784</v>
      </c>
      <c r="AJ801" s="10">
        <v>45797</v>
      </c>
      <c r="AK801" s="10" t="str">
        <f t="shared" si="46"/>
        <v>DEMORA</v>
      </c>
      <c r="AL801" s="15">
        <f t="shared" si="47"/>
        <v>1</v>
      </c>
      <c r="AM801" s="5" t="s">
        <v>5675</v>
      </c>
      <c r="AN801" s="5" t="s">
        <v>5676</v>
      </c>
      <c r="AO801" s="5" t="s">
        <v>5677</v>
      </c>
      <c r="AP801" s="10">
        <v>45799</v>
      </c>
      <c r="AQ801" s="5">
        <f t="shared" ca="1" si="55"/>
        <v>71</v>
      </c>
      <c r="AR801" s="23" t="s">
        <v>143</v>
      </c>
      <c r="AS801" s="23">
        <f t="shared" ca="1" si="54"/>
        <v>319</v>
      </c>
      <c r="AT801" s="5" t="s">
        <v>20</v>
      </c>
      <c r="AU801" s="5"/>
      <c r="AV801" s="5"/>
      <c r="AW801" s="5"/>
      <c r="AX801" s="5"/>
      <c r="AY801" s="5"/>
      <c r="AZ801" s="5"/>
      <c r="BA801" s="5"/>
      <c r="BB801" s="5" t="s">
        <v>3838</v>
      </c>
      <c r="BC801" s="138"/>
    </row>
    <row r="802" spans="1:55" ht="15.75" customHeight="1" x14ac:dyDescent="0.3">
      <c r="A802" s="18">
        <v>324625</v>
      </c>
      <c r="B802" s="5" t="s">
        <v>59</v>
      </c>
      <c r="C802" s="5" t="s">
        <v>549</v>
      </c>
      <c r="D802" s="5" t="s">
        <v>123</v>
      </c>
      <c r="E802" s="5" t="s">
        <v>124</v>
      </c>
      <c r="F802" s="5" t="s">
        <v>499</v>
      </c>
      <c r="G802" s="5"/>
      <c r="H802" s="5" t="s">
        <v>1792</v>
      </c>
      <c r="I802" s="120" t="s">
        <v>5678</v>
      </c>
      <c r="J802" s="5" t="s">
        <v>5679</v>
      </c>
      <c r="K802" s="5">
        <v>1718</v>
      </c>
      <c r="L802" s="5">
        <v>12000</v>
      </c>
      <c r="M802" s="5" t="s">
        <v>5680</v>
      </c>
      <c r="N802" s="10" t="s">
        <v>123</v>
      </c>
      <c r="O802" s="5" t="s">
        <v>5640</v>
      </c>
      <c r="P802" s="10">
        <v>45727</v>
      </c>
      <c r="Q802" s="10" t="s">
        <v>2502</v>
      </c>
      <c r="R802" s="10"/>
      <c r="S802" s="10">
        <v>45814</v>
      </c>
      <c r="T802" s="11"/>
      <c r="U802" s="12"/>
      <c r="V802" s="5" t="s">
        <v>5681</v>
      </c>
      <c r="W802" s="5"/>
      <c r="X802" s="10">
        <v>45727</v>
      </c>
      <c r="Y802" s="5">
        <f t="shared" si="40"/>
        <v>1</v>
      </c>
      <c r="Z802" s="10">
        <v>45791</v>
      </c>
      <c r="AA802" s="5">
        <f t="shared" si="48"/>
        <v>65</v>
      </c>
      <c r="AB802" s="5" t="s">
        <v>5682</v>
      </c>
      <c r="AC802" s="13">
        <v>15102.9</v>
      </c>
      <c r="AD802" s="10">
        <v>45855</v>
      </c>
      <c r="AE802" s="12">
        <f t="shared" si="53"/>
        <v>65</v>
      </c>
      <c r="AF802" s="10"/>
      <c r="AG802" s="14">
        <v>4500565035</v>
      </c>
      <c r="AH802" s="17" t="s">
        <v>828</v>
      </c>
      <c r="AI802" s="121">
        <v>45859</v>
      </c>
      <c r="AJ802" s="121">
        <v>45859</v>
      </c>
      <c r="AK802" s="10" t="str">
        <f t="shared" si="46"/>
        <v>EN TIEMPO</v>
      </c>
      <c r="AL802" s="15">
        <f t="shared" si="47"/>
        <v>5</v>
      </c>
      <c r="AM802" s="5" t="s">
        <v>5683</v>
      </c>
      <c r="AN802" s="5" t="s">
        <v>5684</v>
      </c>
      <c r="AO802" s="5" t="s">
        <v>5685</v>
      </c>
      <c r="AP802" s="10">
        <v>45863</v>
      </c>
      <c r="AQ802" s="5">
        <f t="shared" ca="1" si="55"/>
        <v>133</v>
      </c>
      <c r="AR802" s="23" t="s">
        <v>143</v>
      </c>
      <c r="AS802" s="23">
        <f t="shared" ca="1" si="54"/>
        <v>319</v>
      </c>
      <c r="AT802" s="5" t="s">
        <v>19</v>
      </c>
      <c r="AU802" s="5"/>
      <c r="AV802" s="5"/>
      <c r="AW802" s="5"/>
      <c r="AX802" s="5"/>
      <c r="AY802" s="5"/>
      <c r="AZ802" s="5"/>
      <c r="BA802" s="5"/>
      <c r="BB802" s="5" t="s">
        <v>2000</v>
      </c>
      <c r="BC802" s="140">
        <v>1</v>
      </c>
    </row>
    <row r="803" spans="1:55" ht="15.75" customHeight="1" x14ac:dyDescent="0.3">
      <c r="A803" s="137">
        <v>324725</v>
      </c>
      <c r="B803" s="5" t="s">
        <v>59</v>
      </c>
      <c r="C803" s="5" t="s">
        <v>6</v>
      </c>
      <c r="D803" s="5" t="s">
        <v>123</v>
      </c>
      <c r="E803" s="5" t="s">
        <v>189</v>
      </c>
      <c r="F803" s="5" t="s">
        <v>1</v>
      </c>
      <c r="G803" s="5" t="s">
        <v>210</v>
      </c>
      <c r="H803" s="5" t="s">
        <v>429</v>
      </c>
      <c r="I803" s="120" t="s">
        <v>311</v>
      </c>
      <c r="J803" s="5" t="s">
        <v>5686</v>
      </c>
      <c r="K803" s="5">
        <v>13524</v>
      </c>
      <c r="L803" s="5">
        <v>16000</v>
      </c>
      <c r="M803" s="5" t="s">
        <v>5687</v>
      </c>
      <c r="N803" s="10" t="s">
        <v>127</v>
      </c>
      <c r="O803" s="5" t="s">
        <v>5688</v>
      </c>
      <c r="P803" s="10">
        <v>45751</v>
      </c>
      <c r="Q803" s="10" t="s">
        <v>2502</v>
      </c>
      <c r="R803" s="10"/>
      <c r="S803" s="10"/>
      <c r="T803" s="11"/>
      <c r="U803" s="12"/>
      <c r="V803" s="5" t="s">
        <v>5689</v>
      </c>
      <c r="W803" s="5"/>
      <c r="X803" s="10">
        <v>45727</v>
      </c>
      <c r="Y803" s="5">
        <f t="shared" si="40"/>
        <v>25</v>
      </c>
      <c r="Z803" s="10">
        <v>45754</v>
      </c>
      <c r="AA803" s="5">
        <f t="shared" si="48"/>
        <v>28</v>
      </c>
      <c r="AB803" s="5" t="s">
        <v>5690</v>
      </c>
      <c r="AC803" s="13">
        <v>2932.28</v>
      </c>
      <c r="AD803" s="10">
        <v>45806</v>
      </c>
      <c r="AE803" s="12">
        <f t="shared" si="53"/>
        <v>53</v>
      </c>
      <c r="AF803" s="12"/>
      <c r="AG803" s="14">
        <v>4500565052</v>
      </c>
      <c r="AH803" s="17" t="s">
        <v>833</v>
      </c>
      <c r="AI803" s="10">
        <v>45807</v>
      </c>
      <c r="AJ803" s="10">
        <v>45807</v>
      </c>
      <c r="AK803" s="10" t="str">
        <f t="shared" si="46"/>
        <v>EN TIEMPO</v>
      </c>
      <c r="AL803" s="15">
        <f t="shared" si="47"/>
        <v>2</v>
      </c>
      <c r="AM803" s="5" t="s">
        <v>5691</v>
      </c>
      <c r="AN803" s="5" t="s">
        <v>5692</v>
      </c>
      <c r="AO803" s="5" t="s">
        <v>5693</v>
      </c>
      <c r="AP803" s="10">
        <v>45807</v>
      </c>
      <c r="AQ803" s="5">
        <f t="shared" ca="1" si="55"/>
        <v>81</v>
      </c>
      <c r="AR803" s="23" t="s">
        <v>143</v>
      </c>
      <c r="AS803" s="23">
        <f t="shared" ca="1" si="54"/>
        <v>319</v>
      </c>
      <c r="AT803" s="5" t="s">
        <v>19</v>
      </c>
      <c r="AU803" s="5"/>
      <c r="AV803" s="5"/>
      <c r="AW803" s="5"/>
      <c r="AX803" s="5"/>
      <c r="AY803" s="5"/>
      <c r="AZ803" s="5"/>
      <c r="BA803" s="5"/>
      <c r="BB803" s="5" t="s">
        <v>3838</v>
      </c>
      <c r="BC803" s="138" t="s">
        <v>5482</v>
      </c>
    </row>
    <row r="804" spans="1:55" ht="15.75" customHeight="1" x14ac:dyDescent="0.3">
      <c r="A804" s="137">
        <v>324825</v>
      </c>
      <c r="B804" s="5" t="s">
        <v>60</v>
      </c>
      <c r="C804" s="5" t="s">
        <v>7</v>
      </c>
      <c r="D804" s="5" t="s">
        <v>123</v>
      </c>
      <c r="E804" s="5" t="s">
        <v>189</v>
      </c>
      <c r="F804" s="5" t="s">
        <v>1</v>
      </c>
      <c r="G804" s="5" t="s">
        <v>246</v>
      </c>
      <c r="H804" s="5" t="s">
        <v>1123</v>
      </c>
      <c r="I804" s="120" t="s">
        <v>2296</v>
      </c>
      <c r="J804" s="5" t="s">
        <v>5694</v>
      </c>
      <c r="K804" s="5"/>
      <c r="L804" s="5">
        <v>22000</v>
      </c>
      <c r="M804" s="5">
        <v>101264204</v>
      </c>
      <c r="N804" s="10" t="s">
        <v>127</v>
      </c>
      <c r="O804" s="5" t="s">
        <v>5695</v>
      </c>
      <c r="P804" s="10">
        <v>45754</v>
      </c>
      <c r="Q804" s="10" t="s">
        <v>137</v>
      </c>
      <c r="R804" s="10"/>
      <c r="S804" s="10"/>
      <c r="T804" s="11"/>
      <c r="U804" s="12"/>
      <c r="V804" s="5" t="s">
        <v>5696</v>
      </c>
      <c r="W804" s="5"/>
      <c r="X804" s="10">
        <v>45734</v>
      </c>
      <c r="Y804" s="5">
        <f t="shared" si="40"/>
        <v>21</v>
      </c>
      <c r="Z804" s="10">
        <v>45754</v>
      </c>
      <c r="AA804" s="5">
        <f t="shared" si="48"/>
        <v>21</v>
      </c>
      <c r="AB804" s="5" t="s">
        <v>5697</v>
      </c>
      <c r="AC804" s="13">
        <v>20364.18</v>
      </c>
      <c r="AD804" s="10">
        <v>45785</v>
      </c>
      <c r="AE804" s="12">
        <f t="shared" si="53"/>
        <v>32</v>
      </c>
      <c r="AF804" s="12"/>
      <c r="AG804" s="14">
        <v>4400615642</v>
      </c>
      <c r="AH804" s="17">
        <v>1</v>
      </c>
      <c r="AI804" s="10">
        <v>45800</v>
      </c>
      <c r="AJ804" s="10">
        <v>45818</v>
      </c>
      <c r="AK804" s="10" t="str">
        <f t="shared" si="46"/>
        <v>DEMORA</v>
      </c>
      <c r="AL804" s="15">
        <f t="shared" si="47"/>
        <v>34</v>
      </c>
      <c r="AM804" s="5" t="s">
        <v>5698</v>
      </c>
      <c r="AN804" s="5" t="s">
        <v>5699</v>
      </c>
      <c r="AO804" s="5" t="s">
        <v>5700</v>
      </c>
      <c r="AP804" s="10">
        <v>45824</v>
      </c>
      <c r="AQ804" s="5">
        <f t="shared" ca="1" si="55"/>
        <v>85</v>
      </c>
      <c r="AR804" s="23" t="s">
        <v>143</v>
      </c>
      <c r="AS804" s="23">
        <f t="shared" ca="1" si="54"/>
        <v>312</v>
      </c>
      <c r="AT804" s="5" t="s">
        <v>19</v>
      </c>
      <c r="AU804" s="5"/>
      <c r="AV804" s="5"/>
      <c r="AW804" s="5"/>
      <c r="AX804" s="5"/>
      <c r="AY804" s="5"/>
      <c r="AZ804" s="5"/>
      <c r="BA804" s="5"/>
      <c r="BB804" s="5" t="s">
        <v>5615</v>
      </c>
      <c r="BC804" s="138"/>
    </row>
    <row r="805" spans="1:55" ht="15" customHeight="1" x14ac:dyDescent="0.3">
      <c r="A805" s="61">
        <v>324925</v>
      </c>
      <c r="B805" s="120" t="s">
        <v>60</v>
      </c>
      <c r="C805" s="120" t="s">
        <v>9</v>
      </c>
      <c r="D805" s="120" t="s">
        <v>123</v>
      </c>
      <c r="E805" s="120" t="s">
        <v>189</v>
      </c>
      <c r="F805" s="120" t="s">
        <v>1</v>
      </c>
      <c r="G805" s="120" t="s">
        <v>246</v>
      </c>
      <c r="H805" s="120" t="s">
        <v>1123</v>
      </c>
      <c r="I805" s="120" t="s">
        <v>3957</v>
      </c>
      <c r="J805" s="120" t="s">
        <v>5701</v>
      </c>
      <c r="K805" s="120"/>
      <c r="L805" s="120">
        <v>22000</v>
      </c>
      <c r="M805" s="120">
        <v>101264203</v>
      </c>
      <c r="N805" s="121" t="s">
        <v>127</v>
      </c>
      <c r="O805" s="120" t="s">
        <v>5695</v>
      </c>
      <c r="P805" s="121">
        <v>45754</v>
      </c>
      <c r="Q805" s="10" t="s">
        <v>137</v>
      </c>
      <c r="R805" s="121"/>
      <c r="S805" s="121"/>
      <c r="T805" s="135"/>
      <c r="U805" s="122"/>
      <c r="V805" s="120" t="s">
        <v>5702</v>
      </c>
      <c r="W805" s="120"/>
      <c r="X805" s="121">
        <v>45734</v>
      </c>
      <c r="Y805" s="120">
        <f t="shared" si="40"/>
        <v>21</v>
      </c>
      <c r="Z805" s="10">
        <v>45754</v>
      </c>
      <c r="AA805" s="120">
        <f t="shared" si="48"/>
        <v>21</v>
      </c>
      <c r="AB805" s="120" t="s">
        <v>5703</v>
      </c>
      <c r="AC805" s="13">
        <v>39750</v>
      </c>
      <c r="AD805" s="121">
        <v>45798</v>
      </c>
      <c r="AE805" s="12">
        <f t="shared" si="53"/>
        <v>45</v>
      </c>
      <c r="AF805" s="122"/>
      <c r="AG805" s="44">
        <v>4400615644</v>
      </c>
      <c r="AH805" s="62">
        <v>1</v>
      </c>
      <c r="AI805" s="121">
        <v>45800</v>
      </c>
      <c r="AJ805" s="10">
        <v>45818</v>
      </c>
      <c r="AK805" s="10" t="str">
        <f t="shared" si="46"/>
        <v>DEMORA</v>
      </c>
      <c r="AL805" s="15">
        <f t="shared" si="47"/>
        <v>21</v>
      </c>
      <c r="AM805" s="120" t="s">
        <v>5704</v>
      </c>
      <c r="AN805" s="120" t="s">
        <v>5705</v>
      </c>
      <c r="AO805" s="120" t="s">
        <v>5706</v>
      </c>
      <c r="AP805" s="10">
        <v>45824</v>
      </c>
      <c r="AQ805" s="120">
        <f t="shared" ca="1" si="55"/>
        <v>85</v>
      </c>
      <c r="AR805" s="63" t="s">
        <v>143</v>
      </c>
      <c r="AS805" s="63">
        <f t="shared" ca="1" si="54"/>
        <v>312</v>
      </c>
      <c r="AT805" s="5" t="s">
        <v>19</v>
      </c>
      <c r="AU805" s="120"/>
      <c r="AV805" s="120"/>
      <c r="AW805" s="120"/>
      <c r="AX805" s="120"/>
      <c r="AY805" s="120"/>
      <c r="AZ805" s="120"/>
      <c r="BA805" s="120"/>
      <c r="BB805" s="5" t="s">
        <v>5707</v>
      </c>
      <c r="BC805" s="9"/>
    </row>
    <row r="806" spans="1:55" ht="15.75" customHeight="1" x14ac:dyDescent="0.3">
      <c r="A806" s="61">
        <v>325025</v>
      </c>
      <c r="B806" s="120" t="s">
        <v>60</v>
      </c>
      <c r="C806" s="120" t="s">
        <v>7</v>
      </c>
      <c r="D806" s="120" t="s">
        <v>123</v>
      </c>
      <c r="E806" s="120" t="s">
        <v>189</v>
      </c>
      <c r="F806" s="120" t="s">
        <v>1</v>
      </c>
      <c r="G806" s="120" t="s">
        <v>246</v>
      </c>
      <c r="H806" s="120" t="s">
        <v>3118</v>
      </c>
      <c r="I806" s="120" t="s">
        <v>2296</v>
      </c>
      <c r="J806" s="120" t="s">
        <v>5708</v>
      </c>
      <c r="K806" s="120"/>
      <c r="L806" s="5">
        <v>22000</v>
      </c>
      <c r="M806" s="120">
        <v>101181296</v>
      </c>
      <c r="N806" s="121" t="s">
        <v>127</v>
      </c>
      <c r="O806" s="120" t="s">
        <v>5695</v>
      </c>
      <c r="P806" s="121">
        <v>45754</v>
      </c>
      <c r="Q806" s="10" t="s">
        <v>137</v>
      </c>
      <c r="R806" s="121"/>
      <c r="S806" s="121"/>
      <c r="T806" s="135"/>
      <c r="U806" s="122"/>
      <c r="V806" s="120" t="s">
        <v>5709</v>
      </c>
      <c r="W806" s="120"/>
      <c r="X806" s="121">
        <v>45734</v>
      </c>
      <c r="Y806" s="120">
        <f t="shared" si="40"/>
        <v>21</v>
      </c>
      <c r="Z806" s="121">
        <v>45754</v>
      </c>
      <c r="AA806" s="120">
        <f t="shared" si="48"/>
        <v>21</v>
      </c>
      <c r="AB806" s="120" t="s">
        <v>5710</v>
      </c>
      <c r="AC806" s="13">
        <v>16164.18</v>
      </c>
      <c r="AD806" s="121">
        <v>45768</v>
      </c>
      <c r="AE806" s="12">
        <f t="shared" si="53"/>
        <v>15</v>
      </c>
      <c r="AF806" s="121">
        <v>45761</v>
      </c>
      <c r="AG806" s="44">
        <v>4400614117</v>
      </c>
      <c r="AH806" s="62">
        <v>1</v>
      </c>
      <c r="AI806" s="121">
        <v>45829</v>
      </c>
      <c r="AJ806" s="121">
        <v>45831</v>
      </c>
      <c r="AK806" s="10" t="str">
        <f t="shared" si="46"/>
        <v>DEMORA</v>
      </c>
      <c r="AL806" s="15">
        <f t="shared" si="47"/>
        <v>64</v>
      </c>
      <c r="AM806" s="120" t="s">
        <v>5711</v>
      </c>
      <c r="AN806" s="120" t="s">
        <v>5712</v>
      </c>
      <c r="AO806" s="120" t="s">
        <v>5713</v>
      </c>
      <c r="AP806" s="10">
        <v>45838</v>
      </c>
      <c r="AQ806" s="120">
        <f t="shared" ca="1" si="55"/>
        <v>98</v>
      </c>
      <c r="AR806" s="63" t="s">
        <v>143</v>
      </c>
      <c r="AS806" s="63">
        <f t="shared" ca="1" si="54"/>
        <v>28</v>
      </c>
      <c r="AT806" s="120" t="s">
        <v>19</v>
      </c>
      <c r="AU806" s="120"/>
      <c r="AV806" s="120"/>
      <c r="AW806" s="120"/>
      <c r="AX806" s="120"/>
      <c r="AY806" s="120"/>
      <c r="AZ806" s="120"/>
      <c r="BA806" s="120"/>
      <c r="BB806" s="5" t="s">
        <v>5707</v>
      </c>
      <c r="BC806" s="9"/>
    </row>
    <row r="807" spans="1:55" ht="15.75" customHeight="1" x14ac:dyDescent="0.3">
      <c r="A807" s="61">
        <v>325125</v>
      </c>
      <c r="B807" s="120" t="s">
        <v>60</v>
      </c>
      <c r="C807" s="120" t="s">
        <v>9</v>
      </c>
      <c r="D807" s="120" t="s">
        <v>123</v>
      </c>
      <c r="E807" s="120" t="s">
        <v>189</v>
      </c>
      <c r="F807" s="120" t="s">
        <v>1</v>
      </c>
      <c r="G807" s="120"/>
      <c r="H807" s="120" t="s">
        <v>3118</v>
      </c>
      <c r="I807" s="120" t="s">
        <v>3957</v>
      </c>
      <c r="J807" s="120" t="s">
        <v>5714</v>
      </c>
      <c r="K807" s="120"/>
      <c r="L807" s="5">
        <v>22000</v>
      </c>
      <c r="M807" s="120">
        <v>101181295</v>
      </c>
      <c r="N807" s="121" t="s">
        <v>127</v>
      </c>
      <c r="O807" s="120" t="s">
        <v>5695</v>
      </c>
      <c r="P807" s="121">
        <v>45754</v>
      </c>
      <c r="Q807" s="10" t="s">
        <v>137</v>
      </c>
      <c r="R807" s="121">
        <v>45748</v>
      </c>
      <c r="S807" s="121">
        <v>45775</v>
      </c>
      <c r="T807" s="135">
        <v>45818</v>
      </c>
      <c r="U807" s="122"/>
      <c r="V807" s="120" t="s">
        <v>5715</v>
      </c>
      <c r="W807" s="120"/>
      <c r="X807" s="121">
        <v>45734</v>
      </c>
      <c r="Y807" s="120">
        <f t="shared" si="40"/>
        <v>21</v>
      </c>
      <c r="Z807" s="121">
        <v>45754</v>
      </c>
      <c r="AA807" s="120">
        <f t="shared" si="48"/>
        <v>21</v>
      </c>
      <c r="AB807" s="120" t="s">
        <v>5716</v>
      </c>
      <c r="AC807" s="13">
        <v>39750</v>
      </c>
      <c r="AD807" s="121">
        <v>45768</v>
      </c>
      <c r="AE807" s="12">
        <f t="shared" si="53"/>
        <v>15</v>
      </c>
      <c r="AF807" s="121">
        <v>45792</v>
      </c>
      <c r="AG807" s="44">
        <v>4400614116</v>
      </c>
      <c r="AH807" s="62">
        <v>1</v>
      </c>
      <c r="AI807" s="121">
        <v>45829</v>
      </c>
      <c r="AJ807" s="121">
        <v>45831</v>
      </c>
      <c r="AK807" s="10" t="str">
        <f t="shared" si="46"/>
        <v>DEMORA</v>
      </c>
      <c r="AL807" s="15">
        <f t="shared" si="47"/>
        <v>64</v>
      </c>
      <c r="AM807" s="120" t="s">
        <v>5717</v>
      </c>
      <c r="AN807" s="120" t="s">
        <v>5718</v>
      </c>
      <c r="AO807" s="120" t="s">
        <v>5719</v>
      </c>
      <c r="AP807" s="10">
        <v>45838</v>
      </c>
      <c r="AQ807" s="120">
        <f t="shared" ca="1" si="55"/>
        <v>98</v>
      </c>
      <c r="AR807" s="120" t="s">
        <v>143</v>
      </c>
      <c r="AS807" s="120">
        <f t="shared" ca="1" si="54"/>
        <v>59</v>
      </c>
      <c r="AT807" s="120" t="s">
        <v>19</v>
      </c>
      <c r="AU807" s="120"/>
      <c r="AV807" s="120"/>
      <c r="AW807" s="120"/>
      <c r="AX807" s="120"/>
      <c r="AY807" s="120"/>
      <c r="AZ807" s="120"/>
      <c r="BA807" s="120"/>
      <c r="BB807" s="120" t="s">
        <v>5707</v>
      </c>
      <c r="BC807" s="64" t="s">
        <v>5720</v>
      </c>
    </row>
    <row r="808" spans="1:55" ht="15.75" customHeight="1" x14ac:dyDescent="0.3">
      <c r="A808" s="136">
        <v>325225</v>
      </c>
      <c r="B808" s="120" t="s">
        <v>60</v>
      </c>
      <c r="C808" s="120" t="s">
        <v>6</v>
      </c>
      <c r="D808" s="120" t="s">
        <v>123</v>
      </c>
      <c r="E808" s="120" t="s">
        <v>189</v>
      </c>
      <c r="F808" s="120" t="s">
        <v>1</v>
      </c>
      <c r="G808" s="120" t="s">
        <v>210</v>
      </c>
      <c r="H808" s="120" t="s">
        <v>747</v>
      </c>
      <c r="I808" s="120" t="s">
        <v>311</v>
      </c>
      <c r="J808" s="120" t="s">
        <v>5721</v>
      </c>
      <c r="K808" s="120"/>
      <c r="L808" s="5"/>
      <c r="M808" s="120">
        <v>101264463</v>
      </c>
      <c r="N808" s="121" t="s">
        <v>127</v>
      </c>
      <c r="O808" s="120" t="s">
        <v>5695</v>
      </c>
      <c r="P808" s="121">
        <v>45754</v>
      </c>
      <c r="Q808" s="10" t="s">
        <v>5722</v>
      </c>
      <c r="R808" s="121"/>
      <c r="S808" s="121"/>
      <c r="T808" s="135"/>
      <c r="U808" s="122"/>
      <c r="V808" s="120" t="s">
        <v>5723</v>
      </c>
      <c r="W808" s="120"/>
      <c r="X808" s="121">
        <v>45734</v>
      </c>
      <c r="Y808" s="120">
        <f t="shared" si="40"/>
        <v>21</v>
      </c>
      <c r="Z808" s="121">
        <v>45757</v>
      </c>
      <c r="AA808" s="120">
        <f t="shared" si="48"/>
        <v>24</v>
      </c>
      <c r="AB808" s="120" t="s">
        <v>5724</v>
      </c>
      <c r="AC808" s="123">
        <v>4033.14</v>
      </c>
      <c r="AD808" s="121">
        <v>45782</v>
      </c>
      <c r="AE808" s="12">
        <f t="shared" si="53"/>
        <v>26</v>
      </c>
      <c r="AF808" s="122"/>
      <c r="AG808" s="44">
        <v>4400615667</v>
      </c>
      <c r="AH808" s="62">
        <v>1</v>
      </c>
      <c r="AI808" s="10">
        <v>45804</v>
      </c>
      <c r="AJ808" s="121">
        <v>45805</v>
      </c>
      <c r="AK808" s="10" t="str">
        <f t="shared" si="46"/>
        <v>DEMORA</v>
      </c>
      <c r="AL808" s="15">
        <f t="shared" si="47"/>
        <v>24</v>
      </c>
      <c r="AM808" s="120" t="s">
        <v>5725</v>
      </c>
      <c r="AN808" s="120" t="s">
        <v>5726</v>
      </c>
      <c r="AO808" s="120" t="s">
        <v>5727</v>
      </c>
      <c r="AP808" s="10">
        <v>45807</v>
      </c>
      <c r="AQ808" s="120">
        <f t="shared" ca="1" si="55"/>
        <v>72</v>
      </c>
      <c r="AR808" s="63" t="s">
        <v>143</v>
      </c>
      <c r="AS808" s="63">
        <f t="shared" ca="1" si="54"/>
        <v>312</v>
      </c>
      <c r="AT808" s="120" t="s">
        <v>20</v>
      </c>
      <c r="AU808" s="120"/>
      <c r="AV808" s="120"/>
      <c r="AW808" s="120"/>
      <c r="AX808" s="120"/>
      <c r="AY808" s="120"/>
      <c r="AZ808" s="120"/>
      <c r="BA808" s="120"/>
      <c r="BB808" s="120" t="s">
        <v>5707</v>
      </c>
      <c r="BC808" s="138" t="s">
        <v>5482</v>
      </c>
    </row>
    <row r="809" spans="1:55" ht="15.75" customHeight="1" x14ac:dyDescent="0.3">
      <c r="A809" s="134">
        <v>325325</v>
      </c>
      <c r="B809" s="120" t="s">
        <v>60</v>
      </c>
      <c r="C809" s="120" t="s">
        <v>236</v>
      </c>
      <c r="D809" s="120" t="s">
        <v>123</v>
      </c>
      <c r="E809" s="120" t="s">
        <v>124</v>
      </c>
      <c r="F809" s="120" t="s">
        <v>48</v>
      </c>
      <c r="G809" s="120" t="s">
        <v>246</v>
      </c>
      <c r="H809" s="120" t="s">
        <v>1845</v>
      </c>
      <c r="I809" s="120">
        <v>5173767</v>
      </c>
      <c r="J809" s="120" t="s">
        <v>5728</v>
      </c>
      <c r="K809" s="120"/>
      <c r="L809" s="120">
        <v>12000</v>
      </c>
      <c r="M809" s="120">
        <v>101261490</v>
      </c>
      <c r="N809" s="121" t="s">
        <v>127</v>
      </c>
      <c r="O809" s="120" t="s">
        <v>5695</v>
      </c>
      <c r="P809" s="121">
        <v>45756</v>
      </c>
      <c r="Q809" s="10" t="s">
        <v>5722</v>
      </c>
      <c r="R809" s="121"/>
      <c r="S809" s="121"/>
      <c r="T809" s="135"/>
      <c r="U809" s="122"/>
      <c r="V809" s="120" t="s">
        <v>5729</v>
      </c>
      <c r="W809" s="120"/>
      <c r="X809" s="121">
        <v>45734</v>
      </c>
      <c r="Y809" s="120">
        <f t="shared" si="40"/>
        <v>23</v>
      </c>
      <c r="Z809" s="121">
        <v>45768</v>
      </c>
      <c r="AA809" s="120">
        <f t="shared" si="48"/>
        <v>35</v>
      </c>
      <c r="AB809" s="120" t="s">
        <v>5730</v>
      </c>
      <c r="AC809" s="13">
        <v>10514.2</v>
      </c>
      <c r="AD809" s="121">
        <v>45821</v>
      </c>
      <c r="AE809" s="12">
        <f t="shared" si="53"/>
        <v>54</v>
      </c>
      <c r="AF809" s="121"/>
      <c r="AG809" s="44">
        <v>4400616531</v>
      </c>
      <c r="AH809" s="62">
        <v>1</v>
      </c>
      <c r="AI809" s="121">
        <v>45829</v>
      </c>
      <c r="AJ809" s="121">
        <v>45828</v>
      </c>
      <c r="AK809" s="10" t="str">
        <f t="shared" si="46"/>
        <v>EN TIEMPO</v>
      </c>
      <c r="AL809" s="15">
        <f t="shared" si="47"/>
        <v>8</v>
      </c>
      <c r="AM809" s="120" t="s">
        <v>5731</v>
      </c>
      <c r="AN809" s="120" t="s">
        <v>5732</v>
      </c>
      <c r="AO809" s="120" t="s">
        <v>5733</v>
      </c>
      <c r="AP809" s="10">
        <v>45828</v>
      </c>
      <c r="AQ809" s="120">
        <f t="shared" ca="1" si="55"/>
        <v>95</v>
      </c>
      <c r="AR809" s="63" t="s">
        <v>143</v>
      </c>
      <c r="AS809" s="63">
        <f t="shared" ca="1" si="54"/>
        <v>312</v>
      </c>
      <c r="AT809" s="120" t="s">
        <v>20</v>
      </c>
      <c r="AU809" s="120"/>
      <c r="AV809" s="120"/>
      <c r="AW809" s="120"/>
      <c r="AX809" s="120"/>
      <c r="AY809" s="120"/>
      <c r="AZ809" s="120"/>
      <c r="BA809" s="120"/>
      <c r="BB809" s="120" t="s">
        <v>5707</v>
      </c>
      <c r="BC809" s="9"/>
    </row>
    <row r="810" spans="1:55" ht="15.75" customHeight="1" x14ac:dyDescent="0.3">
      <c r="A810" s="134">
        <v>325425</v>
      </c>
      <c r="B810" s="120" t="s">
        <v>60</v>
      </c>
      <c r="C810" s="120" t="s">
        <v>236</v>
      </c>
      <c r="D810" s="120" t="s">
        <v>123</v>
      </c>
      <c r="E810" s="120" t="s">
        <v>124</v>
      </c>
      <c r="F810" s="120" t="s">
        <v>42</v>
      </c>
      <c r="G810" s="120" t="s">
        <v>246</v>
      </c>
      <c r="H810" s="120" t="s">
        <v>341</v>
      </c>
      <c r="I810" s="120">
        <v>5168026</v>
      </c>
      <c r="J810" s="120" t="s">
        <v>5734</v>
      </c>
      <c r="K810" s="120"/>
      <c r="L810" s="120"/>
      <c r="M810" s="120">
        <v>101266123</v>
      </c>
      <c r="N810" s="121" t="s">
        <v>127</v>
      </c>
      <c r="O810" s="120" t="s">
        <v>5695</v>
      </c>
      <c r="P810" s="121">
        <v>45755</v>
      </c>
      <c r="Q810" s="121" t="s">
        <v>2502</v>
      </c>
      <c r="R810" s="121"/>
      <c r="S810" s="121"/>
      <c r="T810" s="135"/>
      <c r="U810" s="122"/>
      <c r="V810" s="120" t="s">
        <v>5735</v>
      </c>
      <c r="W810" s="120"/>
      <c r="X810" s="121">
        <v>45734</v>
      </c>
      <c r="Y810" s="120">
        <f t="shared" si="40"/>
        <v>22</v>
      </c>
      <c r="Z810" s="121">
        <v>45768</v>
      </c>
      <c r="AA810" s="120">
        <f t="shared" si="48"/>
        <v>35</v>
      </c>
      <c r="AB810" s="120" t="s">
        <v>5736</v>
      </c>
      <c r="AC810" s="123">
        <v>6552.66</v>
      </c>
      <c r="AD810" s="121">
        <v>45782</v>
      </c>
      <c r="AE810" s="12">
        <f t="shared" si="53"/>
        <v>15</v>
      </c>
      <c r="AF810" s="121"/>
      <c r="AG810" s="44">
        <v>4400616530</v>
      </c>
      <c r="AH810" s="62">
        <v>1</v>
      </c>
      <c r="AI810" s="121">
        <v>45818</v>
      </c>
      <c r="AJ810" s="121">
        <v>45820</v>
      </c>
      <c r="AK810" s="10" t="str">
        <f t="shared" si="46"/>
        <v>DEMORA</v>
      </c>
      <c r="AL810" s="15">
        <f t="shared" si="47"/>
        <v>39</v>
      </c>
      <c r="AM810" s="120" t="s">
        <v>5737</v>
      </c>
      <c r="AN810" s="120" t="s">
        <v>5738</v>
      </c>
      <c r="AO810" s="120" t="s">
        <v>5739</v>
      </c>
      <c r="AP810" s="10">
        <v>45824</v>
      </c>
      <c r="AQ810" s="120">
        <f t="shared" ca="1" si="55"/>
        <v>87</v>
      </c>
      <c r="AR810" s="63" t="s">
        <v>143</v>
      </c>
      <c r="AS810" s="63">
        <f t="shared" ca="1" si="54"/>
        <v>312</v>
      </c>
      <c r="AT810" s="120" t="s">
        <v>20</v>
      </c>
      <c r="AU810" s="120"/>
      <c r="AV810" s="120"/>
      <c r="AW810" s="120"/>
      <c r="AX810" s="120"/>
      <c r="AY810" s="120"/>
      <c r="AZ810" s="120"/>
      <c r="BA810" s="120"/>
      <c r="BB810" s="120" t="s">
        <v>3838</v>
      </c>
      <c r="BC810" s="9"/>
    </row>
    <row r="811" spans="1:55" ht="15.75" customHeight="1" x14ac:dyDescent="0.3">
      <c r="A811" s="141">
        <v>325525</v>
      </c>
      <c r="B811" s="120" t="s">
        <v>60</v>
      </c>
      <c r="C811" s="120" t="s">
        <v>340</v>
      </c>
      <c r="D811" s="120" t="s">
        <v>123</v>
      </c>
      <c r="E811" s="120" t="s">
        <v>124</v>
      </c>
      <c r="F811" s="120" t="s">
        <v>42</v>
      </c>
      <c r="G811" s="120"/>
      <c r="H811" s="120" t="s">
        <v>2976</v>
      </c>
      <c r="I811" s="120">
        <v>5025819</v>
      </c>
      <c r="J811" s="120" t="s">
        <v>5740</v>
      </c>
      <c r="K811" s="120"/>
      <c r="L811" s="120">
        <v>10000</v>
      </c>
      <c r="M811" s="120">
        <v>101217444</v>
      </c>
      <c r="N811" s="121" t="s">
        <v>127</v>
      </c>
      <c r="O811" s="120" t="s">
        <v>5695</v>
      </c>
      <c r="P811" s="121">
        <v>45750</v>
      </c>
      <c r="Q811" s="121" t="s">
        <v>1944</v>
      </c>
      <c r="R811" s="121"/>
      <c r="S811" s="121"/>
      <c r="T811" s="135">
        <v>45810</v>
      </c>
      <c r="U811" s="122"/>
      <c r="V811" s="120" t="s">
        <v>5741</v>
      </c>
      <c r="W811" s="120"/>
      <c r="X811" s="121">
        <v>45734</v>
      </c>
      <c r="Y811" s="120">
        <f t="shared" si="40"/>
        <v>17</v>
      </c>
      <c r="Z811" s="121">
        <v>45785</v>
      </c>
      <c r="AA811" s="120">
        <f t="shared" si="48"/>
        <v>52</v>
      </c>
      <c r="AB811" s="120" t="s">
        <v>5742</v>
      </c>
      <c r="AC811" s="123">
        <v>5545.22</v>
      </c>
      <c r="AD811" s="121">
        <v>45790</v>
      </c>
      <c r="AE811" s="12">
        <f t="shared" si="53"/>
        <v>6</v>
      </c>
      <c r="AF811" s="121">
        <v>45779</v>
      </c>
      <c r="AG811" s="44">
        <v>4400616523</v>
      </c>
      <c r="AH811" s="62">
        <v>1</v>
      </c>
      <c r="AI811" s="121">
        <v>45821</v>
      </c>
      <c r="AJ811" s="10">
        <v>45835</v>
      </c>
      <c r="AK811" s="10" t="str">
        <f t="shared" si="46"/>
        <v>DEMORA</v>
      </c>
      <c r="AL811" s="15">
        <f t="shared" si="47"/>
        <v>46</v>
      </c>
      <c r="AM811" s="120" t="s">
        <v>5743</v>
      </c>
      <c r="AN811" s="120" t="s">
        <v>5744</v>
      </c>
      <c r="AO811" s="120" t="s">
        <v>5745</v>
      </c>
      <c r="AP811" s="10">
        <v>45838</v>
      </c>
      <c r="AQ811" s="120">
        <f t="shared" ca="1" si="55"/>
        <v>102</v>
      </c>
      <c r="AR811" s="23" t="s">
        <v>143</v>
      </c>
      <c r="AS811" s="63">
        <f t="shared" ca="1" si="54"/>
        <v>46</v>
      </c>
      <c r="AT811" s="44" t="s">
        <v>20</v>
      </c>
      <c r="AU811" s="120"/>
      <c r="AV811" s="120"/>
      <c r="AW811" s="120"/>
      <c r="AX811" s="120"/>
      <c r="AY811" s="120"/>
      <c r="AZ811" s="120"/>
      <c r="BA811" s="120"/>
      <c r="BB811" s="120" t="s">
        <v>5746</v>
      </c>
      <c r="BC811" s="140" t="s">
        <v>5747</v>
      </c>
    </row>
    <row r="812" spans="1:55" ht="15.75" customHeight="1" x14ac:dyDescent="0.3">
      <c r="A812" s="134">
        <v>325625</v>
      </c>
      <c r="B812" s="120" t="s">
        <v>60</v>
      </c>
      <c r="C812" s="120" t="s">
        <v>327</v>
      </c>
      <c r="D812" s="120" t="s">
        <v>123</v>
      </c>
      <c r="E812" s="120" t="s">
        <v>124</v>
      </c>
      <c r="F812" s="120" t="s">
        <v>36</v>
      </c>
      <c r="G812" s="120" t="s">
        <v>210</v>
      </c>
      <c r="H812" s="120" t="s">
        <v>1741</v>
      </c>
      <c r="I812" s="120">
        <v>5530359</v>
      </c>
      <c r="J812" s="120" t="s">
        <v>5748</v>
      </c>
      <c r="K812" s="120"/>
      <c r="L812" s="120"/>
      <c r="M812" s="120">
        <v>101143657</v>
      </c>
      <c r="N812" s="121" t="s">
        <v>127</v>
      </c>
      <c r="O812" s="120" t="s">
        <v>5695</v>
      </c>
      <c r="P812" s="121">
        <v>45756</v>
      </c>
      <c r="Q812" s="121" t="s">
        <v>2502</v>
      </c>
      <c r="R812" s="121"/>
      <c r="S812" s="121"/>
      <c r="T812" s="135"/>
      <c r="U812" s="122"/>
      <c r="V812" s="120" t="s">
        <v>5749</v>
      </c>
      <c r="W812" s="120"/>
      <c r="X812" s="121">
        <v>45734</v>
      </c>
      <c r="Y812" s="120">
        <f t="shared" si="40"/>
        <v>23</v>
      </c>
      <c r="Z812" s="121">
        <v>45768</v>
      </c>
      <c r="AA812" s="120">
        <f t="shared" si="48"/>
        <v>35</v>
      </c>
      <c r="AB812" s="120" t="s">
        <v>5750</v>
      </c>
      <c r="AC812" s="13">
        <v>2966.94</v>
      </c>
      <c r="AD812" s="121">
        <v>45777</v>
      </c>
      <c r="AE812" s="12">
        <f t="shared" si="53"/>
        <v>10</v>
      </c>
      <c r="AF812" s="122"/>
      <c r="AG812" s="44">
        <v>4400616521</v>
      </c>
      <c r="AH812" s="62">
        <v>1</v>
      </c>
      <c r="AI812" s="121">
        <v>45792</v>
      </c>
      <c r="AJ812" s="121">
        <v>45792</v>
      </c>
      <c r="AK812" s="10" t="str">
        <f t="shared" si="46"/>
        <v>EN TIEMPO</v>
      </c>
      <c r="AL812" s="15">
        <f t="shared" si="47"/>
        <v>16</v>
      </c>
      <c r="AM812" s="120" t="s">
        <v>5751</v>
      </c>
      <c r="AN812" s="120" t="s">
        <v>5752</v>
      </c>
      <c r="AO812" s="120" t="s">
        <v>5753</v>
      </c>
      <c r="AP812" s="10">
        <v>45799</v>
      </c>
      <c r="AQ812" s="120">
        <f t="shared" ca="1" si="55"/>
        <v>59</v>
      </c>
      <c r="AR812" s="5" t="s">
        <v>143</v>
      </c>
      <c r="AS812" s="120">
        <f t="shared" ca="1" si="54"/>
        <v>312</v>
      </c>
      <c r="AT812" s="120" t="s">
        <v>19</v>
      </c>
      <c r="AU812" s="120"/>
      <c r="AV812" s="120"/>
      <c r="AW812" s="120"/>
      <c r="AX812" s="120"/>
      <c r="AY812" s="120"/>
      <c r="AZ812" s="120"/>
      <c r="BA812" s="120"/>
      <c r="BB812" s="5" t="s">
        <v>5754</v>
      </c>
      <c r="BC812" s="138" t="s">
        <v>5482</v>
      </c>
    </row>
    <row r="813" spans="1:55" ht="15.75" customHeight="1" x14ac:dyDescent="0.3">
      <c r="A813" s="134">
        <v>325725</v>
      </c>
      <c r="B813" s="120" t="s">
        <v>60</v>
      </c>
      <c r="C813" s="120" t="s">
        <v>327</v>
      </c>
      <c r="D813" s="120" t="s">
        <v>123</v>
      </c>
      <c r="E813" s="120" t="s">
        <v>124</v>
      </c>
      <c r="F813" s="120" t="s">
        <v>36</v>
      </c>
      <c r="G813" s="120" t="s">
        <v>246</v>
      </c>
      <c r="H813" s="120" t="s">
        <v>1741</v>
      </c>
      <c r="I813" s="120">
        <v>5530359</v>
      </c>
      <c r="J813" s="120" t="s">
        <v>5755</v>
      </c>
      <c r="K813" s="120"/>
      <c r="L813" s="120"/>
      <c r="M813" s="120">
        <v>101096912</v>
      </c>
      <c r="N813" s="121" t="s">
        <v>127</v>
      </c>
      <c r="O813" s="120" t="s">
        <v>5695</v>
      </c>
      <c r="P813" s="121">
        <v>45750</v>
      </c>
      <c r="Q813" s="121" t="s">
        <v>1944</v>
      </c>
      <c r="R813" s="121"/>
      <c r="S813" s="121"/>
      <c r="T813" s="135"/>
      <c r="U813" s="122"/>
      <c r="V813" s="120" t="s">
        <v>5756</v>
      </c>
      <c r="W813" s="120"/>
      <c r="X813" s="121">
        <v>45734</v>
      </c>
      <c r="Y813" s="120">
        <f t="shared" ref="Y813:Y1067" si="56">IF(P813="","POR EVALUAR",P813-X813+1)</f>
        <v>17</v>
      </c>
      <c r="Z813" s="121">
        <v>45757</v>
      </c>
      <c r="AA813" s="120">
        <f t="shared" si="48"/>
        <v>24</v>
      </c>
      <c r="AB813" s="120" t="s">
        <v>5757</v>
      </c>
      <c r="AC813" s="123">
        <v>2966.94</v>
      </c>
      <c r="AD813" s="121">
        <v>45785</v>
      </c>
      <c r="AE813" s="12">
        <f t="shared" si="53"/>
        <v>29</v>
      </c>
      <c r="AF813" s="122"/>
      <c r="AG813" s="44">
        <v>4400616522</v>
      </c>
      <c r="AH813" s="62">
        <v>1</v>
      </c>
      <c r="AI813" s="121">
        <v>45807</v>
      </c>
      <c r="AJ813" s="121">
        <v>45807</v>
      </c>
      <c r="AK813" s="10" t="str">
        <f t="shared" si="46"/>
        <v>EN TIEMPO</v>
      </c>
      <c r="AL813" s="15">
        <f t="shared" si="47"/>
        <v>23</v>
      </c>
      <c r="AM813" s="120" t="s">
        <v>5758</v>
      </c>
      <c r="AN813" s="120" t="s">
        <v>5759</v>
      </c>
      <c r="AO813" s="120" t="s">
        <v>5760</v>
      </c>
      <c r="AP813" s="10">
        <v>45807</v>
      </c>
      <c r="AQ813" s="120">
        <f t="shared" ca="1" si="55"/>
        <v>74</v>
      </c>
      <c r="AR813" s="120" t="s">
        <v>143</v>
      </c>
      <c r="AS813" s="120">
        <f t="shared" ca="1" si="54"/>
        <v>312</v>
      </c>
      <c r="AT813" s="120" t="s">
        <v>19</v>
      </c>
      <c r="AU813" s="120"/>
      <c r="AV813" s="120"/>
      <c r="AW813" s="120"/>
      <c r="AX813" s="120"/>
      <c r="AY813" s="120"/>
      <c r="AZ813" s="120"/>
      <c r="BA813" s="120"/>
      <c r="BB813" s="5" t="s">
        <v>5615</v>
      </c>
      <c r="BC813" s="9"/>
    </row>
    <row r="814" spans="1:55" ht="15.75" customHeight="1" x14ac:dyDescent="0.3">
      <c r="A814" s="134">
        <v>325825</v>
      </c>
      <c r="B814" s="120" t="s">
        <v>60</v>
      </c>
      <c r="C814" s="120" t="s">
        <v>1115</v>
      </c>
      <c r="D814" s="120" t="s">
        <v>123</v>
      </c>
      <c r="E814" s="120" t="s">
        <v>124</v>
      </c>
      <c r="F814" s="120">
        <v>24</v>
      </c>
      <c r="G814" s="120" t="s">
        <v>246</v>
      </c>
      <c r="H814" s="120" t="s">
        <v>2017</v>
      </c>
      <c r="I814" s="120">
        <v>6058796</v>
      </c>
      <c r="J814" s="120" t="s">
        <v>5761</v>
      </c>
      <c r="K814" s="120"/>
      <c r="L814" s="120"/>
      <c r="M814" s="120">
        <v>101181627</v>
      </c>
      <c r="N814" s="121" t="s">
        <v>127</v>
      </c>
      <c r="O814" s="120" t="s">
        <v>5695</v>
      </c>
      <c r="P814" s="121">
        <v>45756</v>
      </c>
      <c r="Q814" s="10" t="s">
        <v>2502</v>
      </c>
      <c r="R814" s="121"/>
      <c r="S814" s="121"/>
      <c r="T814" s="135"/>
      <c r="U814" s="122"/>
      <c r="V814" s="120" t="s">
        <v>5762</v>
      </c>
      <c r="W814" s="120"/>
      <c r="X814" s="121">
        <v>45734</v>
      </c>
      <c r="Y814" s="120">
        <f t="shared" si="56"/>
        <v>23</v>
      </c>
      <c r="Z814" s="121">
        <v>45768</v>
      </c>
      <c r="AA814" s="120">
        <f t="shared" si="48"/>
        <v>35</v>
      </c>
      <c r="AB814" s="120" t="s">
        <v>5763</v>
      </c>
      <c r="AC814" s="123">
        <v>4467.8100000000004</v>
      </c>
      <c r="AD814" s="121">
        <v>45800</v>
      </c>
      <c r="AE814" s="12">
        <f t="shared" si="53"/>
        <v>33</v>
      </c>
      <c r="AF814" s="121"/>
      <c r="AG814" s="44">
        <v>4400616524</v>
      </c>
      <c r="AH814" s="62">
        <v>1</v>
      </c>
      <c r="AI814" s="121">
        <v>45821</v>
      </c>
      <c r="AJ814" s="121">
        <v>45821</v>
      </c>
      <c r="AK814" s="10" t="str">
        <f t="shared" si="46"/>
        <v>EN TIEMPO</v>
      </c>
      <c r="AL814" s="15">
        <f t="shared" si="47"/>
        <v>22</v>
      </c>
      <c r="AM814" s="120" t="s">
        <v>5764</v>
      </c>
      <c r="AN814" s="120" t="s">
        <v>5765</v>
      </c>
      <c r="AO814" s="120" t="s">
        <v>5766</v>
      </c>
      <c r="AP814" s="10">
        <v>45828</v>
      </c>
      <c r="AQ814" s="120">
        <f t="shared" ca="1" si="55"/>
        <v>88</v>
      </c>
      <c r="AR814" s="63" t="s">
        <v>143</v>
      </c>
      <c r="AS814" s="63">
        <f t="shared" ca="1" si="54"/>
        <v>312</v>
      </c>
      <c r="AT814" s="120" t="s">
        <v>20</v>
      </c>
      <c r="AU814" s="120"/>
      <c r="AV814" s="120"/>
      <c r="AW814" s="120"/>
      <c r="AX814" s="120"/>
      <c r="AY814" s="120"/>
      <c r="AZ814" s="120"/>
      <c r="BA814" s="120"/>
      <c r="BB814" s="120" t="s">
        <v>5754</v>
      </c>
      <c r="BC814" s="9"/>
    </row>
    <row r="815" spans="1:55" ht="15.75" customHeight="1" x14ac:dyDescent="0.3">
      <c r="A815" s="134">
        <v>325925</v>
      </c>
      <c r="B815" s="120" t="s">
        <v>59</v>
      </c>
      <c r="C815" s="120" t="s">
        <v>340</v>
      </c>
      <c r="D815" s="120" t="s">
        <v>123</v>
      </c>
      <c r="E815" s="120" t="s">
        <v>124</v>
      </c>
      <c r="F815" s="120" t="s">
        <v>48</v>
      </c>
      <c r="G815" s="120" t="s">
        <v>210</v>
      </c>
      <c r="H815" s="120" t="s">
        <v>951</v>
      </c>
      <c r="I815" s="120">
        <v>2520471</v>
      </c>
      <c r="J815" s="120" t="s">
        <v>5767</v>
      </c>
      <c r="K815" s="120">
        <v>6981</v>
      </c>
      <c r="L815" s="120">
        <v>100000</v>
      </c>
      <c r="M815" s="120" t="s">
        <v>5768</v>
      </c>
      <c r="N815" s="121" t="s">
        <v>127</v>
      </c>
      <c r="O815" s="120" t="s">
        <v>5769</v>
      </c>
      <c r="P815" s="121">
        <v>45756</v>
      </c>
      <c r="Q815" s="121" t="s">
        <v>2502</v>
      </c>
      <c r="R815" s="121"/>
      <c r="S815" s="121"/>
      <c r="T815" s="135"/>
      <c r="U815" s="122"/>
      <c r="V815" s="120" t="s">
        <v>5770</v>
      </c>
      <c r="W815" s="120"/>
      <c r="X815" s="121">
        <v>45734</v>
      </c>
      <c r="Y815" s="120">
        <f t="shared" si="56"/>
        <v>23</v>
      </c>
      <c r="Z815" s="121">
        <v>45768</v>
      </c>
      <c r="AA815" s="120">
        <f t="shared" si="48"/>
        <v>35</v>
      </c>
      <c r="AB815" s="120" t="s">
        <v>5771</v>
      </c>
      <c r="AC815" s="123">
        <v>5797.69</v>
      </c>
      <c r="AD815" s="121">
        <v>45833</v>
      </c>
      <c r="AE815" s="12">
        <f t="shared" si="53"/>
        <v>66</v>
      </c>
      <c r="AF815" s="121">
        <v>45772</v>
      </c>
      <c r="AG815" s="44">
        <v>4500566799</v>
      </c>
      <c r="AH815" s="62" t="s">
        <v>833</v>
      </c>
      <c r="AI815" s="10">
        <v>45810</v>
      </c>
      <c r="AJ815" s="10">
        <v>45834</v>
      </c>
      <c r="AK815" s="10" t="str">
        <f t="shared" si="46"/>
        <v>DEMORA</v>
      </c>
      <c r="AL815" s="15">
        <f t="shared" si="47"/>
        <v>2</v>
      </c>
      <c r="AM815" s="120" t="s">
        <v>5772</v>
      </c>
      <c r="AN815" s="120" t="s">
        <v>5773</v>
      </c>
      <c r="AO815" s="120" t="s">
        <v>5774</v>
      </c>
      <c r="AP815" s="121">
        <v>45835</v>
      </c>
      <c r="AQ815" s="120">
        <f t="shared" ca="1" si="55"/>
        <v>101</v>
      </c>
      <c r="AR815" s="63" t="s">
        <v>143</v>
      </c>
      <c r="AS815" s="63">
        <f t="shared" ca="1" si="54"/>
        <v>39</v>
      </c>
      <c r="AT815" s="120" t="s">
        <v>20</v>
      </c>
      <c r="AU815" s="120"/>
      <c r="AV815" s="120"/>
      <c r="AW815" s="120"/>
      <c r="AX815" s="120"/>
      <c r="AY815" s="120"/>
      <c r="AZ815" s="120"/>
      <c r="BA815" s="120"/>
      <c r="BB815" s="120" t="s">
        <v>3838</v>
      </c>
      <c r="BC815" s="9"/>
    </row>
    <row r="816" spans="1:55" ht="15.75" customHeight="1" x14ac:dyDescent="0.3">
      <c r="A816" s="134">
        <v>326025</v>
      </c>
      <c r="B816" s="120" t="s">
        <v>59</v>
      </c>
      <c r="C816" s="120" t="s">
        <v>6</v>
      </c>
      <c r="D816" s="120" t="s">
        <v>123</v>
      </c>
      <c r="E816" s="120" t="s">
        <v>124</v>
      </c>
      <c r="F816" s="120" t="s">
        <v>45</v>
      </c>
      <c r="G816" s="120" t="s">
        <v>210</v>
      </c>
      <c r="H816" s="120" t="s">
        <v>4680</v>
      </c>
      <c r="I816" s="120">
        <v>2614949</v>
      </c>
      <c r="J816" s="120" t="s">
        <v>5775</v>
      </c>
      <c r="K816" s="120">
        <v>39143</v>
      </c>
      <c r="L816" s="120">
        <v>15000</v>
      </c>
      <c r="M816" s="120" t="s">
        <v>5776</v>
      </c>
      <c r="N816" s="121" t="s">
        <v>127</v>
      </c>
      <c r="O816" s="120" t="s">
        <v>5769</v>
      </c>
      <c r="P816" s="121">
        <v>45755</v>
      </c>
      <c r="Q816" s="121" t="s">
        <v>1037</v>
      </c>
      <c r="R816" s="121"/>
      <c r="S816" s="121">
        <v>45811</v>
      </c>
      <c r="T816" s="135"/>
      <c r="U816" s="122"/>
      <c r="V816" s="120" t="s">
        <v>5777</v>
      </c>
      <c r="W816" s="120"/>
      <c r="X816" s="121">
        <v>45734</v>
      </c>
      <c r="Y816" s="120">
        <f t="shared" si="56"/>
        <v>22</v>
      </c>
      <c r="Z816" s="121">
        <v>45757</v>
      </c>
      <c r="AA816" s="120">
        <f t="shared" si="48"/>
        <v>24</v>
      </c>
      <c r="AB816" s="120" t="s">
        <v>5778</v>
      </c>
      <c r="AC816" s="123">
        <v>2120.75</v>
      </c>
      <c r="AD816" s="121">
        <v>45803</v>
      </c>
      <c r="AE816" s="12">
        <f t="shared" si="53"/>
        <v>47</v>
      </c>
      <c r="AF816" s="121">
        <v>45819</v>
      </c>
      <c r="AG816" s="44">
        <v>4500566207</v>
      </c>
      <c r="AH816" s="62" t="s">
        <v>833</v>
      </c>
      <c r="AI816" s="121">
        <v>45814</v>
      </c>
      <c r="AJ816" s="121">
        <v>45820</v>
      </c>
      <c r="AK816" s="10" t="str">
        <f t="shared" si="46"/>
        <v>DEMORA</v>
      </c>
      <c r="AL816" s="15">
        <f t="shared" si="47"/>
        <v>18</v>
      </c>
      <c r="AM816" s="120" t="s">
        <v>5779</v>
      </c>
      <c r="AN816" s="120" t="s">
        <v>5780</v>
      </c>
      <c r="AO816" s="120" t="s">
        <v>5781</v>
      </c>
      <c r="AP816" s="10">
        <v>45824</v>
      </c>
      <c r="AQ816" s="120">
        <f t="shared" ca="1" si="55"/>
        <v>87</v>
      </c>
      <c r="AR816" s="63" t="s">
        <v>143</v>
      </c>
      <c r="AS816" s="63">
        <f t="shared" ca="1" si="54"/>
        <v>86</v>
      </c>
      <c r="AT816" s="120" t="s">
        <v>19</v>
      </c>
      <c r="AU816" s="120"/>
      <c r="AV816" s="120"/>
      <c r="AW816" s="120"/>
      <c r="AX816" s="120"/>
      <c r="AY816" s="120"/>
      <c r="AZ816" s="120"/>
      <c r="BA816" s="120"/>
      <c r="BB816" s="120" t="s">
        <v>3838</v>
      </c>
      <c r="BC816" s="138" t="s">
        <v>5482</v>
      </c>
    </row>
    <row r="817" spans="1:55" ht="15.75" customHeight="1" x14ac:dyDescent="0.3">
      <c r="A817" s="134">
        <v>326125</v>
      </c>
      <c r="B817" s="120" t="s">
        <v>59</v>
      </c>
      <c r="C817" s="120" t="s">
        <v>144</v>
      </c>
      <c r="D817" s="120" t="s">
        <v>123</v>
      </c>
      <c r="E817" s="120" t="s">
        <v>124</v>
      </c>
      <c r="F817" s="120" t="s">
        <v>40</v>
      </c>
      <c r="G817" s="120" t="s">
        <v>725</v>
      </c>
      <c r="H817" s="120" t="s">
        <v>5782</v>
      </c>
      <c r="I817" s="120">
        <v>2777219</v>
      </c>
      <c r="J817" s="120" t="s">
        <v>3166</v>
      </c>
      <c r="K817" s="120">
        <v>2133</v>
      </c>
      <c r="L817" s="120">
        <v>16000</v>
      </c>
      <c r="M817" s="120" t="s">
        <v>5783</v>
      </c>
      <c r="N817" s="121" t="s">
        <v>123</v>
      </c>
      <c r="O817" s="120" t="s">
        <v>5784</v>
      </c>
      <c r="P817" s="121">
        <v>45756</v>
      </c>
      <c r="Q817" s="121" t="s">
        <v>2502</v>
      </c>
      <c r="R817" s="121"/>
      <c r="S817" s="121"/>
      <c r="T817" s="135"/>
      <c r="U817" s="122"/>
      <c r="V817" s="120" t="s">
        <v>5785</v>
      </c>
      <c r="W817" s="120"/>
      <c r="X817" s="121">
        <v>45734</v>
      </c>
      <c r="Y817" s="120">
        <f t="shared" si="56"/>
        <v>23</v>
      </c>
      <c r="Z817" s="121">
        <v>45789</v>
      </c>
      <c r="AA817" s="120">
        <f t="shared" si="48"/>
        <v>56</v>
      </c>
      <c r="AB817" s="120" t="s">
        <v>5786</v>
      </c>
      <c r="AC817" s="123">
        <v>2026.53</v>
      </c>
      <c r="AD817" s="121">
        <v>45833</v>
      </c>
      <c r="AE817" s="12">
        <f t="shared" si="53"/>
        <v>45</v>
      </c>
      <c r="AF817" s="121">
        <v>45775</v>
      </c>
      <c r="AG817" s="44">
        <v>4500566813</v>
      </c>
      <c r="AH817" s="17" t="s">
        <v>833</v>
      </c>
      <c r="AI817" s="10">
        <v>45810</v>
      </c>
      <c r="AJ817" s="10">
        <v>45834</v>
      </c>
      <c r="AK817" s="10" t="str">
        <f t="shared" si="46"/>
        <v>DEMORA</v>
      </c>
      <c r="AL817" s="15">
        <f t="shared" si="47"/>
        <v>2</v>
      </c>
      <c r="AM817" s="120" t="s">
        <v>5787</v>
      </c>
      <c r="AN817" s="120" t="s">
        <v>5788</v>
      </c>
      <c r="AO817" s="120" t="s">
        <v>5789</v>
      </c>
      <c r="AP817" s="121">
        <v>45835</v>
      </c>
      <c r="AQ817" s="120">
        <f t="shared" ca="1" si="55"/>
        <v>101</v>
      </c>
      <c r="AR817" s="23" t="s">
        <v>143</v>
      </c>
      <c r="AS817" s="63">
        <f t="shared" ca="1" si="54"/>
        <v>42</v>
      </c>
      <c r="AT817" s="120" t="s">
        <v>19</v>
      </c>
      <c r="AU817" s="120"/>
      <c r="AV817" s="120"/>
      <c r="AW817" s="120"/>
      <c r="AX817" s="120"/>
      <c r="AY817" s="120"/>
      <c r="AZ817" s="120"/>
      <c r="BA817" s="120"/>
      <c r="BB817" s="5" t="s">
        <v>5746</v>
      </c>
      <c r="BC817" s="138"/>
    </row>
    <row r="818" spans="1:55" ht="15.75" customHeight="1" x14ac:dyDescent="0.3">
      <c r="A818" s="134">
        <v>326225</v>
      </c>
      <c r="B818" s="120" t="s">
        <v>59</v>
      </c>
      <c r="C818" s="120" t="s">
        <v>6</v>
      </c>
      <c r="D818" s="120" t="s">
        <v>123</v>
      </c>
      <c r="E818" s="120" t="s">
        <v>189</v>
      </c>
      <c r="F818" s="120" t="s">
        <v>1</v>
      </c>
      <c r="G818" s="120" t="s">
        <v>210</v>
      </c>
      <c r="H818" s="120" t="s">
        <v>293</v>
      </c>
      <c r="I818" s="120" t="s">
        <v>311</v>
      </c>
      <c r="J818" s="120" t="s">
        <v>5790</v>
      </c>
      <c r="K818" s="120">
        <v>18307</v>
      </c>
      <c r="L818" s="120">
        <v>16000</v>
      </c>
      <c r="M818" s="120" t="s">
        <v>5791</v>
      </c>
      <c r="N818" s="121" t="s">
        <v>127</v>
      </c>
      <c r="O818" s="120" t="s">
        <v>5792</v>
      </c>
      <c r="P818" s="121">
        <v>45756</v>
      </c>
      <c r="Q818" s="121" t="s">
        <v>1037</v>
      </c>
      <c r="R818" s="121"/>
      <c r="S818" s="121"/>
      <c r="T818" s="135"/>
      <c r="U818" s="122"/>
      <c r="V818" s="120" t="s">
        <v>5793</v>
      </c>
      <c r="W818" s="120"/>
      <c r="X818" s="121">
        <v>45734</v>
      </c>
      <c r="Y818" s="120">
        <f t="shared" si="56"/>
        <v>23</v>
      </c>
      <c r="Z818" s="121">
        <v>45769</v>
      </c>
      <c r="AA818" s="120">
        <f t="shared" si="48"/>
        <v>36</v>
      </c>
      <c r="AB818" s="120" t="s">
        <v>5794</v>
      </c>
      <c r="AC818" s="123">
        <v>2349.17</v>
      </c>
      <c r="AD818" s="121">
        <v>45804</v>
      </c>
      <c r="AE818" s="12">
        <f t="shared" si="53"/>
        <v>36</v>
      </c>
      <c r="AF818" s="121"/>
      <c r="AG818" s="44">
        <v>4500566890</v>
      </c>
      <c r="AH818" s="17" t="s">
        <v>833</v>
      </c>
      <c r="AI818" s="10">
        <v>45810</v>
      </c>
      <c r="AJ818" s="121">
        <v>45812</v>
      </c>
      <c r="AK818" s="10" t="str">
        <f t="shared" si="46"/>
        <v>DEMORA</v>
      </c>
      <c r="AL818" s="15">
        <f t="shared" si="47"/>
        <v>9</v>
      </c>
      <c r="AM818" s="120" t="s">
        <v>5795</v>
      </c>
      <c r="AN818" s="120" t="s">
        <v>5796</v>
      </c>
      <c r="AO818" s="120" t="s">
        <v>5797</v>
      </c>
      <c r="AP818" s="10">
        <v>45824</v>
      </c>
      <c r="AQ818" s="120">
        <f t="shared" ca="1" si="55"/>
        <v>79</v>
      </c>
      <c r="AR818" s="23" t="s">
        <v>143</v>
      </c>
      <c r="AS818" s="23">
        <f t="shared" ca="1" si="54"/>
        <v>312</v>
      </c>
      <c r="AT818" s="5" t="s">
        <v>19</v>
      </c>
      <c r="AU818" s="120"/>
      <c r="AV818" s="120"/>
      <c r="AW818" s="120"/>
      <c r="AX818" s="120"/>
      <c r="AY818" s="120"/>
      <c r="AZ818" s="120"/>
      <c r="BA818" s="120"/>
      <c r="BB818" s="5" t="s">
        <v>3838</v>
      </c>
      <c r="BC818" s="138" t="s">
        <v>5482</v>
      </c>
    </row>
    <row r="819" spans="1:55" ht="15.75" customHeight="1" x14ac:dyDescent="0.3">
      <c r="A819" s="134">
        <v>326325</v>
      </c>
      <c r="B819" s="120" t="s">
        <v>59</v>
      </c>
      <c r="C819" s="120" t="s">
        <v>340</v>
      </c>
      <c r="D819" s="120" t="s">
        <v>123</v>
      </c>
      <c r="E819" s="120" t="s">
        <v>189</v>
      </c>
      <c r="F819" s="120" t="s">
        <v>49</v>
      </c>
      <c r="G819" s="120" t="s">
        <v>246</v>
      </c>
      <c r="H819" s="120" t="s">
        <v>1193</v>
      </c>
      <c r="I819" s="120" t="s">
        <v>2991</v>
      </c>
      <c r="J819" s="120" t="s">
        <v>3174</v>
      </c>
      <c r="K819" s="120">
        <v>6482</v>
      </c>
      <c r="L819" s="120">
        <v>10000</v>
      </c>
      <c r="M819" s="120" t="s">
        <v>5798</v>
      </c>
      <c r="N819" s="121" t="s">
        <v>127</v>
      </c>
      <c r="O819" s="120" t="s">
        <v>5792</v>
      </c>
      <c r="P819" s="121">
        <v>45756</v>
      </c>
      <c r="Q819" s="121" t="s">
        <v>2502</v>
      </c>
      <c r="R819" s="121"/>
      <c r="S819" s="10"/>
      <c r="T819" s="11">
        <v>45814</v>
      </c>
      <c r="U819" s="122"/>
      <c r="V819" s="120" t="s">
        <v>5799</v>
      </c>
      <c r="W819" s="120"/>
      <c r="X819" s="121">
        <v>45734</v>
      </c>
      <c r="Y819" s="120">
        <f t="shared" si="56"/>
        <v>23</v>
      </c>
      <c r="Z819" s="121">
        <v>45769</v>
      </c>
      <c r="AA819" s="120">
        <f t="shared" si="48"/>
        <v>36</v>
      </c>
      <c r="AB819" s="120" t="s">
        <v>5800</v>
      </c>
      <c r="AC819" s="123">
        <v>10951.57</v>
      </c>
      <c r="AD819" s="121">
        <v>45833</v>
      </c>
      <c r="AE819" s="12">
        <f t="shared" si="53"/>
        <v>65</v>
      </c>
      <c r="AF819" s="121">
        <v>45796</v>
      </c>
      <c r="AG819" s="44">
        <v>4500566800</v>
      </c>
      <c r="AH819" s="17" t="s">
        <v>833</v>
      </c>
      <c r="AI819" s="10">
        <v>45810</v>
      </c>
      <c r="AJ819" s="10">
        <v>45834</v>
      </c>
      <c r="AK819" s="10" t="str">
        <f t="shared" si="46"/>
        <v>DEMORA</v>
      </c>
      <c r="AL819" s="15">
        <f t="shared" si="47"/>
        <v>2</v>
      </c>
      <c r="AM819" s="120" t="s">
        <v>5801</v>
      </c>
      <c r="AN819" s="120" t="s">
        <v>5802</v>
      </c>
      <c r="AO819" s="120" t="s">
        <v>5803</v>
      </c>
      <c r="AP819" s="121">
        <v>45835</v>
      </c>
      <c r="AQ819" s="120">
        <f t="shared" ca="1" si="55"/>
        <v>101</v>
      </c>
      <c r="AR819" s="63" t="s">
        <v>143</v>
      </c>
      <c r="AS819" s="63">
        <f t="shared" ca="1" si="54"/>
        <v>63</v>
      </c>
      <c r="AT819" s="120" t="s">
        <v>19</v>
      </c>
      <c r="AU819" s="120"/>
      <c r="AV819" s="120"/>
      <c r="AW819" s="120"/>
      <c r="AX819" s="120"/>
      <c r="AY819" s="120"/>
      <c r="AZ819" s="120"/>
      <c r="BA819" s="120"/>
      <c r="BB819" s="5" t="s">
        <v>3838</v>
      </c>
      <c r="BC819" s="9"/>
    </row>
    <row r="820" spans="1:55" ht="15.75" customHeight="1" x14ac:dyDescent="0.3">
      <c r="A820" s="120">
        <v>326425</v>
      </c>
      <c r="B820" s="120" t="s">
        <v>60</v>
      </c>
      <c r="C820" s="120" t="s">
        <v>5804</v>
      </c>
      <c r="D820" s="120" t="s">
        <v>127</v>
      </c>
      <c r="E820" s="120" t="s">
        <v>124</v>
      </c>
      <c r="F820" s="120" t="s">
        <v>319</v>
      </c>
      <c r="G820" s="120"/>
      <c r="H820" s="120" t="s">
        <v>1203</v>
      </c>
      <c r="I820" s="120" t="s">
        <v>4484</v>
      </c>
      <c r="J820" s="120"/>
      <c r="K820" s="120"/>
      <c r="L820" s="120"/>
      <c r="M820" s="120"/>
      <c r="N820" s="121" t="s">
        <v>127</v>
      </c>
      <c r="O820" s="120" t="s">
        <v>5805</v>
      </c>
      <c r="P820" s="121">
        <v>45751</v>
      </c>
      <c r="Q820" s="121" t="s">
        <v>137</v>
      </c>
      <c r="R820" s="121"/>
      <c r="S820" s="121"/>
      <c r="T820" s="135"/>
      <c r="U820" s="122"/>
      <c r="V820" s="120" t="s">
        <v>5806</v>
      </c>
      <c r="W820" s="120"/>
      <c r="X820" s="121">
        <v>45740</v>
      </c>
      <c r="Y820" s="120">
        <f t="shared" si="56"/>
        <v>12</v>
      </c>
      <c r="Z820" s="121">
        <v>45751</v>
      </c>
      <c r="AA820" s="120">
        <f t="shared" si="48"/>
        <v>12</v>
      </c>
      <c r="AB820" s="120" t="s">
        <v>5807</v>
      </c>
      <c r="AC820" s="123">
        <v>20000</v>
      </c>
      <c r="AD820" s="121"/>
      <c r="AE820" s="12" t="str">
        <f t="shared" si="53"/>
        <v/>
      </c>
      <c r="AF820" s="122"/>
      <c r="AG820" s="120"/>
      <c r="AH820" s="62" t="s">
        <v>833</v>
      </c>
      <c r="AI820" s="121"/>
      <c r="AJ820" s="121"/>
      <c r="AK820" s="10" t="str">
        <f t="shared" si="46"/>
        <v/>
      </c>
      <c r="AL820" s="15" t="str">
        <f t="shared" si="47"/>
        <v/>
      </c>
      <c r="AM820" s="120"/>
      <c r="AN820" s="120"/>
      <c r="AO820" s="120"/>
      <c r="AP820" s="121"/>
      <c r="AQ820" s="120">
        <f t="shared" ca="1" si="55"/>
        <v>306</v>
      </c>
      <c r="AR820" s="5" t="s">
        <v>129</v>
      </c>
      <c r="AS820" s="120">
        <f t="shared" ca="1" si="54"/>
        <v>306</v>
      </c>
      <c r="AT820" s="120" t="s">
        <v>20</v>
      </c>
      <c r="AU820" s="120"/>
      <c r="AV820" s="120"/>
      <c r="AW820" s="120"/>
      <c r="AX820" s="120"/>
      <c r="AY820" s="120"/>
      <c r="AZ820" s="120"/>
      <c r="BA820" s="120"/>
      <c r="BB820" s="5" t="s">
        <v>5746</v>
      </c>
      <c r="BC820" s="9"/>
    </row>
    <row r="821" spans="1:55" ht="15.75" customHeight="1" x14ac:dyDescent="0.3">
      <c r="A821" s="44">
        <v>326525</v>
      </c>
      <c r="B821" s="120" t="s">
        <v>60</v>
      </c>
      <c r="C821" s="120" t="s">
        <v>566</v>
      </c>
      <c r="D821" s="120" t="s">
        <v>123</v>
      </c>
      <c r="E821" s="120" t="s">
        <v>124</v>
      </c>
      <c r="F821" s="120" t="s">
        <v>1075</v>
      </c>
      <c r="G821" s="120" t="s">
        <v>246</v>
      </c>
      <c r="H821" s="120" t="s">
        <v>5808</v>
      </c>
      <c r="I821" s="120">
        <v>1125004</v>
      </c>
      <c r="J821" s="120" t="s">
        <v>5809</v>
      </c>
      <c r="K821" s="120"/>
      <c r="L821" s="120"/>
      <c r="M821" s="120">
        <v>101075066</v>
      </c>
      <c r="N821" s="121" t="s">
        <v>127</v>
      </c>
      <c r="O821" s="120" t="s">
        <v>5805</v>
      </c>
      <c r="P821" s="121">
        <v>45754</v>
      </c>
      <c r="Q821" s="10" t="s">
        <v>5722</v>
      </c>
      <c r="R821" s="121"/>
      <c r="S821" s="121"/>
      <c r="T821" s="135"/>
      <c r="U821" s="122"/>
      <c r="V821" s="120" t="s">
        <v>5810</v>
      </c>
      <c r="W821" s="120"/>
      <c r="X821" s="121">
        <v>45743</v>
      </c>
      <c r="Y821" s="120">
        <f t="shared" si="56"/>
        <v>12</v>
      </c>
      <c r="Z821" s="121">
        <v>45757</v>
      </c>
      <c r="AA821" s="120">
        <f t="shared" si="48"/>
        <v>15</v>
      </c>
      <c r="AB821" s="120" t="s">
        <v>5811</v>
      </c>
      <c r="AC821" s="13">
        <v>4885.13</v>
      </c>
      <c r="AD821" s="121">
        <v>45785</v>
      </c>
      <c r="AE821" s="12">
        <f t="shared" si="53"/>
        <v>29</v>
      </c>
      <c r="AF821" s="122"/>
      <c r="AG821" s="44">
        <v>4400617668</v>
      </c>
      <c r="AH821" s="62">
        <v>1</v>
      </c>
      <c r="AI821" s="121">
        <v>45797</v>
      </c>
      <c r="AJ821" s="121">
        <v>45807</v>
      </c>
      <c r="AK821" s="10" t="str">
        <f t="shared" si="46"/>
        <v>DEMORA</v>
      </c>
      <c r="AL821" s="15">
        <f t="shared" si="47"/>
        <v>23</v>
      </c>
      <c r="AM821" s="120" t="s">
        <v>5812</v>
      </c>
      <c r="AN821" s="120" t="s">
        <v>5813</v>
      </c>
      <c r="AO821" s="120" t="s">
        <v>5814</v>
      </c>
      <c r="AP821" s="10">
        <v>45807</v>
      </c>
      <c r="AQ821" s="120">
        <f t="shared" ca="1" si="55"/>
        <v>65</v>
      </c>
      <c r="AR821" s="23" t="s">
        <v>143</v>
      </c>
      <c r="AS821" s="63">
        <f t="shared" ca="1" si="54"/>
        <v>303</v>
      </c>
      <c r="AT821" s="120" t="s">
        <v>19</v>
      </c>
      <c r="AU821" s="120"/>
      <c r="AV821" s="120"/>
      <c r="AW821" s="120"/>
      <c r="AX821" s="120"/>
      <c r="AY821" s="120"/>
      <c r="AZ821" s="120"/>
      <c r="BA821" s="120"/>
      <c r="BB821" s="5" t="s">
        <v>5615</v>
      </c>
      <c r="BC821" s="138" t="s">
        <v>5482</v>
      </c>
    </row>
    <row r="822" spans="1:55" ht="15.75" customHeight="1" x14ac:dyDescent="0.3">
      <c r="A822" s="134">
        <v>326625</v>
      </c>
      <c r="B822" s="120" t="s">
        <v>60</v>
      </c>
      <c r="C822" s="120" t="s">
        <v>566</v>
      </c>
      <c r="D822" s="120" t="s">
        <v>123</v>
      </c>
      <c r="E822" s="120" t="s">
        <v>124</v>
      </c>
      <c r="F822" s="5" t="s">
        <v>1075</v>
      </c>
      <c r="G822" s="120" t="s">
        <v>210</v>
      </c>
      <c r="H822" s="5" t="s">
        <v>5808</v>
      </c>
      <c r="I822" s="120">
        <v>1125003</v>
      </c>
      <c r="J822" s="120" t="s">
        <v>5815</v>
      </c>
      <c r="K822" s="120"/>
      <c r="L822" s="120"/>
      <c r="M822" s="120">
        <v>101075067</v>
      </c>
      <c r="N822" s="121" t="s">
        <v>127</v>
      </c>
      <c r="O822" s="120" t="s">
        <v>5805</v>
      </c>
      <c r="P822" s="121">
        <v>45754</v>
      </c>
      <c r="Q822" s="121" t="s">
        <v>5722</v>
      </c>
      <c r="R822" s="121"/>
      <c r="S822" s="121"/>
      <c r="T822" s="135"/>
      <c r="U822" s="122"/>
      <c r="V822" s="120" t="s">
        <v>5816</v>
      </c>
      <c r="W822" s="120"/>
      <c r="X822" s="121">
        <v>45743</v>
      </c>
      <c r="Y822" s="120">
        <f t="shared" si="56"/>
        <v>12</v>
      </c>
      <c r="Z822" s="121">
        <v>45757</v>
      </c>
      <c r="AA822" s="120">
        <f t="shared" si="48"/>
        <v>15</v>
      </c>
      <c r="AB822" s="120" t="s">
        <v>5817</v>
      </c>
      <c r="AC822" s="123">
        <v>3659.88</v>
      </c>
      <c r="AD822" s="121">
        <v>45785</v>
      </c>
      <c r="AE822" s="12">
        <f t="shared" si="53"/>
        <v>29</v>
      </c>
      <c r="AF822" s="122"/>
      <c r="AG822" s="44">
        <v>4400617674</v>
      </c>
      <c r="AH822" s="62">
        <v>1</v>
      </c>
      <c r="AI822" s="121">
        <v>45804</v>
      </c>
      <c r="AJ822" s="121">
        <v>45807</v>
      </c>
      <c r="AK822" s="10" t="str">
        <f t="shared" si="46"/>
        <v>DEMORA</v>
      </c>
      <c r="AL822" s="15">
        <f t="shared" si="47"/>
        <v>23</v>
      </c>
      <c r="AM822" s="120" t="s">
        <v>5818</v>
      </c>
      <c r="AN822" s="120" t="s">
        <v>5819</v>
      </c>
      <c r="AO822" s="120" t="s">
        <v>5820</v>
      </c>
      <c r="AP822" s="10">
        <v>45807</v>
      </c>
      <c r="AQ822" s="120">
        <f t="shared" ca="1" si="55"/>
        <v>65</v>
      </c>
      <c r="AR822" s="63" t="s">
        <v>143</v>
      </c>
      <c r="AS822" s="63">
        <f t="shared" ca="1" si="54"/>
        <v>303</v>
      </c>
      <c r="AT822" s="120" t="s">
        <v>19</v>
      </c>
      <c r="AU822" s="120"/>
      <c r="AV822" s="120"/>
      <c r="AW822" s="120"/>
      <c r="AX822" s="120"/>
      <c r="AY822" s="120"/>
      <c r="AZ822" s="120"/>
      <c r="BA822" s="120"/>
      <c r="BB822" s="120" t="s">
        <v>3838</v>
      </c>
      <c r="BC822" s="138" t="s">
        <v>5482</v>
      </c>
    </row>
    <row r="823" spans="1:55" ht="15.75" customHeight="1" x14ac:dyDescent="0.3">
      <c r="A823" s="136">
        <v>326725</v>
      </c>
      <c r="B823" s="120" t="s">
        <v>60</v>
      </c>
      <c r="C823" s="62" t="s">
        <v>2262</v>
      </c>
      <c r="D823" s="120" t="s">
        <v>123</v>
      </c>
      <c r="E823" s="120" t="s">
        <v>1611</v>
      </c>
      <c r="F823" s="120" t="s">
        <v>45</v>
      </c>
      <c r="G823" s="120"/>
      <c r="H823" s="120" t="s">
        <v>1511</v>
      </c>
      <c r="I823" s="120" t="s">
        <v>2263</v>
      </c>
      <c r="J823" s="120" t="s">
        <v>5821</v>
      </c>
      <c r="K823" s="120"/>
      <c r="L823" s="120"/>
      <c r="M823" s="120">
        <v>200939932</v>
      </c>
      <c r="N823" s="121" t="s">
        <v>127</v>
      </c>
      <c r="O823" s="120" t="s">
        <v>5805</v>
      </c>
      <c r="P823" s="121">
        <v>45755</v>
      </c>
      <c r="Q823" s="121" t="s">
        <v>2502</v>
      </c>
      <c r="R823" s="121"/>
      <c r="S823" s="121"/>
      <c r="T823" s="135"/>
      <c r="U823" s="122"/>
      <c r="V823" s="120" t="s">
        <v>5822</v>
      </c>
      <c r="W823" s="120"/>
      <c r="X823" s="121">
        <v>45743</v>
      </c>
      <c r="Y823" s="120">
        <f t="shared" si="56"/>
        <v>13</v>
      </c>
      <c r="Z823" s="121">
        <v>45757</v>
      </c>
      <c r="AA823" s="120">
        <f t="shared" si="48"/>
        <v>15</v>
      </c>
      <c r="AB823" s="120" t="s">
        <v>5823</v>
      </c>
      <c r="AC823" s="13">
        <v>3289</v>
      </c>
      <c r="AD823" s="121">
        <v>45785</v>
      </c>
      <c r="AE823" s="12">
        <f t="shared" si="53"/>
        <v>29</v>
      </c>
      <c r="AF823" s="122"/>
      <c r="AG823" s="44">
        <v>4400617675</v>
      </c>
      <c r="AH823" s="62">
        <v>1</v>
      </c>
      <c r="AI823" s="10">
        <v>45804</v>
      </c>
      <c r="AJ823" s="121">
        <v>45805</v>
      </c>
      <c r="AK823" s="10" t="str">
        <f t="shared" si="46"/>
        <v>DEMORA</v>
      </c>
      <c r="AL823" s="15">
        <f t="shared" si="47"/>
        <v>21</v>
      </c>
      <c r="AM823" s="120" t="s">
        <v>5824</v>
      </c>
      <c r="AN823" s="120" t="s">
        <v>5825</v>
      </c>
      <c r="AO823" s="120" t="s">
        <v>5826</v>
      </c>
      <c r="AP823" s="10">
        <v>45807</v>
      </c>
      <c r="AQ823" s="120">
        <f t="shared" ca="1" si="55"/>
        <v>63</v>
      </c>
      <c r="AR823" s="63" t="s">
        <v>143</v>
      </c>
      <c r="AS823" s="63">
        <f t="shared" ca="1" si="54"/>
        <v>303</v>
      </c>
      <c r="AT823" s="120" t="s">
        <v>20</v>
      </c>
      <c r="AU823" s="120"/>
      <c r="AV823" s="120"/>
      <c r="AW823" s="120"/>
      <c r="AX823" s="120"/>
      <c r="AY823" s="120"/>
      <c r="AZ823" s="120"/>
      <c r="BA823" s="120"/>
      <c r="BB823" s="120" t="s">
        <v>3838</v>
      </c>
      <c r="BC823" s="138" t="s">
        <v>5482</v>
      </c>
    </row>
    <row r="824" spans="1:55" ht="15.75" customHeight="1" x14ac:dyDescent="0.3">
      <c r="A824" s="136">
        <v>326825</v>
      </c>
      <c r="B824" s="120" t="s">
        <v>60</v>
      </c>
      <c r="C824" s="120" t="s">
        <v>6</v>
      </c>
      <c r="D824" s="120" t="s">
        <v>123</v>
      </c>
      <c r="E824" s="120" t="s">
        <v>124</v>
      </c>
      <c r="F824" s="120" t="s">
        <v>5827</v>
      </c>
      <c r="G824" s="120" t="s">
        <v>246</v>
      </c>
      <c r="H824" s="120" t="s">
        <v>877</v>
      </c>
      <c r="I824" s="120">
        <v>3149336</v>
      </c>
      <c r="J824" s="120" t="s">
        <v>5828</v>
      </c>
      <c r="K824" s="120"/>
      <c r="L824" s="120"/>
      <c r="M824" s="120">
        <v>100987381</v>
      </c>
      <c r="N824" s="121" t="s">
        <v>127</v>
      </c>
      <c r="O824" s="120" t="s">
        <v>5805</v>
      </c>
      <c r="P824" s="121">
        <v>45755</v>
      </c>
      <c r="Q824" s="121" t="s">
        <v>1037</v>
      </c>
      <c r="R824" s="121"/>
      <c r="S824" s="121"/>
      <c r="T824" s="135"/>
      <c r="U824" s="122"/>
      <c r="V824" s="120" t="s">
        <v>5829</v>
      </c>
      <c r="W824" s="121">
        <v>45757</v>
      </c>
      <c r="X824" s="121">
        <v>45743</v>
      </c>
      <c r="Y824" s="120">
        <f t="shared" si="56"/>
        <v>13</v>
      </c>
      <c r="Z824" s="121">
        <v>45757</v>
      </c>
      <c r="AA824" s="120">
        <f t="shared" si="48"/>
        <v>15</v>
      </c>
      <c r="AB824" s="120" t="s">
        <v>5830</v>
      </c>
      <c r="AC824" s="123">
        <v>2208.5700000000002</v>
      </c>
      <c r="AD824" s="121">
        <v>45826</v>
      </c>
      <c r="AE824" s="12">
        <f t="shared" si="53"/>
        <v>70</v>
      </c>
      <c r="AF824" s="121"/>
      <c r="AG824" s="44">
        <v>4400617693</v>
      </c>
      <c r="AH824" s="62" t="s">
        <v>833</v>
      </c>
      <c r="AI824" s="10">
        <v>45810</v>
      </c>
      <c r="AJ824" s="121">
        <v>45826</v>
      </c>
      <c r="AK824" s="10" t="str">
        <f t="shared" si="46"/>
        <v>DEMORA</v>
      </c>
      <c r="AL824" s="15">
        <f t="shared" si="47"/>
        <v>1</v>
      </c>
      <c r="AM824" s="120" t="s">
        <v>5831</v>
      </c>
      <c r="AN824" s="120" t="s">
        <v>5832</v>
      </c>
      <c r="AO824" s="120" t="s">
        <v>5833</v>
      </c>
      <c r="AP824" s="10">
        <v>45828</v>
      </c>
      <c r="AQ824" s="120">
        <f t="shared" ca="1" si="55"/>
        <v>84</v>
      </c>
      <c r="AR824" s="23" t="s">
        <v>143</v>
      </c>
      <c r="AS824" s="63">
        <f t="shared" ca="1" si="54"/>
        <v>303</v>
      </c>
      <c r="AT824" s="120" t="s">
        <v>19</v>
      </c>
      <c r="AU824" s="120"/>
      <c r="AV824" s="120"/>
      <c r="AW824" s="120"/>
      <c r="AX824" s="120"/>
      <c r="AY824" s="120"/>
      <c r="AZ824" s="120"/>
      <c r="BA824" s="120"/>
      <c r="BB824" s="5" t="s">
        <v>3838</v>
      </c>
      <c r="BC824" s="138" t="s">
        <v>5482</v>
      </c>
    </row>
    <row r="825" spans="1:55" ht="15.75" customHeight="1" x14ac:dyDescent="0.3">
      <c r="A825" s="61">
        <v>326925</v>
      </c>
      <c r="B825" s="120" t="s">
        <v>60</v>
      </c>
      <c r="C825" s="5" t="s">
        <v>144</v>
      </c>
      <c r="D825" s="120" t="s">
        <v>123</v>
      </c>
      <c r="E825" s="120" t="s">
        <v>189</v>
      </c>
      <c r="F825" s="120" t="s">
        <v>44</v>
      </c>
      <c r="G825" s="120"/>
      <c r="H825" s="120" t="s">
        <v>3821</v>
      </c>
      <c r="I825" s="120" t="s">
        <v>5834</v>
      </c>
      <c r="J825" s="120" t="s">
        <v>5835</v>
      </c>
      <c r="K825" s="120"/>
      <c r="L825" s="120">
        <v>30000</v>
      </c>
      <c r="M825" s="120">
        <v>101035955</v>
      </c>
      <c r="N825" s="121" t="s">
        <v>127</v>
      </c>
      <c r="O825" s="120" t="s">
        <v>5805</v>
      </c>
      <c r="P825" s="121">
        <v>45784</v>
      </c>
      <c r="Q825" s="121" t="s">
        <v>2502</v>
      </c>
      <c r="R825" s="121"/>
      <c r="S825" s="121"/>
      <c r="T825" s="135"/>
      <c r="U825" s="122"/>
      <c r="V825" s="120" t="s">
        <v>5836</v>
      </c>
      <c r="W825" s="120"/>
      <c r="X825" s="121">
        <v>45743</v>
      </c>
      <c r="Y825" s="120">
        <f t="shared" si="56"/>
        <v>42</v>
      </c>
      <c r="Z825" s="121">
        <v>45786</v>
      </c>
      <c r="AA825" s="120">
        <f t="shared" si="48"/>
        <v>44</v>
      </c>
      <c r="AB825" s="120" t="s">
        <v>5837</v>
      </c>
      <c r="AC825" s="13">
        <v>9821</v>
      </c>
      <c r="AD825" s="121">
        <v>45803</v>
      </c>
      <c r="AE825" s="12">
        <f t="shared" si="53"/>
        <v>18</v>
      </c>
      <c r="AF825" s="121">
        <v>45821</v>
      </c>
      <c r="AG825" s="44">
        <v>4400616578</v>
      </c>
      <c r="AH825" s="62">
        <v>1</v>
      </c>
      <c r="AI825" s="121">
        <v>45828</v>
      </c>
      <c r="AJ825" s="10">
        <v>45835</v>
      </c>
      <c r="AK825" s="10" t="str">
        <f t="shared" si="46"/>
        <v>DEMORA</v>
      </c>
      <c r="AL825" s="15">
        <f t="shared" si="47"/>
        <v>33</v>
      </c>
      <c r="AM825" s="120" t="s">
        <v>5838</v>
      </c>
      <c r="AN825" s="120" t="s">
        <v>5839</v>
      </c>
      <c r="AO825" s="120" t="s">
        <v>5840</v>
      </c>
      <c r="AP825" s="10">
        <v>45838</v>
      </c>
      <c r="AQ825" s="120">
        <f t="shared" ca="1" si="55"/>
        <v>93</v>
      </c>
      <c r="AR825" s="23" t="s">
        <v>143</v>
      </c>
      <c r="AS825" s="63">
        <f t="shared" ca="1" si="54"/>
        <v>79</v>
      </c>
      <c r="AT825" s="44" t="s">
        <v>19</v>
      </c>
      <c r="AU825" s="120"/>
      <c r="AV825" s="120"/>
      <c r="AW825" s="120"/>
      <c r="AX825" s="120"/>
      <c r="AY825" s="120"/>
      <c r="AZ825" s="120"/>
      <c r="BA825" s="120"/>
      <c r="BB825" s="5" t="s">
        <v>5746</v>
      </c>
      <c r="BC825" s="64" t="s">
        <v>5841</v>
      </c>
    </row>
    <row r="826" spans="1:55" ht="15.75" customHeight="1" x14ac:dyDescent="0.3">
      <c r="A826" s="61">
        <v>327025</v>
      </c>
      <c r="B826" s="120" t="s">
        <v>60</v>
      </c>
      <c r="C826" s="120" t="s">
        <v>6</v>
      </c>
      <c r="D826" s="120" t="s">
        <v>123</v>
      </c>
      <c r="E826" s="120" t="s">
        <v>189</v>
      </c>
      <c r="F826" s="120" t="s">
        <v>44</v>
      </c>
      <c r="G826" s="120"/>
      <c r="H826" s="120" t="s">
        <v>3892</v>
      </c>
      <c r="I826" s="120" t="s">
        <v>5842</v>
      </c>
      <c r="J826" s="120" t="s">
        <v>5843</v>
      </c>
      <c r="K826" s="120"/>
      <c r="L826" s="120"/>
      <c r="M826" s="120">
        <v>101176747</v>
      </c>
      <c r="N826" s="121" t="s">
        <v>127</v>
      </c>
      <c r="O826" s="120" t="s">
        <v>5805</v>
      </c>
      <c r="P826" s="121">
        <v>45756</v>
      </c>
      <c r="Q826" s="121" t="s">
        <v>5722</v>
      </c>
      <c r="R826" s="121"/>
      <c r="S826" s="121"/>
      <c r="T826" s="135"/>
      <c r="U826" s="122"/>
      <c r="V826" s="120" t="s">
        <v>5844</v>
      </c>
      <c r="W826" s="120"/>
      <c r="X826" s="121">
        <v>45743</v>
      </c>
      <c r="Y826" s="120">
        <f t="shared" si="56"/>
        <v>14</v>
      </c>
      <c r="Z826" s="121">
        <v>45768</v>
      </c>
      <c r="AA826" s="120">
        <f t="shared" si="48"/>
        <v>26</v>
      </c>
      <c r="AB826" s="120" t="s">
        <v>5845</v>
      </c>
      <c r="AC826" s="13">
        <v>6023.31</v>
      </c>
      <c r="AD826" s="121">
        <v>45782</v>
      </c>
      <c r="AE826" s="12">
        <f t="shared" si="53"/>
        <v>15</v>
      </c>
      <c r="AF826" s="121"/>
      <c r="AG826" s="44">
        <v>4400616577</v>
      </c>
      <c r="AH826" s="62">
        <v>1</v>
      </c>
      <c r="AI826" s="121">
        <v>45821</v>
      </c>
      <c r="AJ826" s="121">
        <v>45826</v>
      </c>
      <c r="AK826" s="10" t="str">
        <f t="shared" si="46"/>
        <v>DEMORA</v>
      </c>
      <c r="AL826" s="15">
        <f t="shared" si="47"/>
        <v>45</v>
      </c>
      <c r="AM826" s="120" t="s">
        <v>5846</v>
      </c>
      <c r="AN826" s="120" t="s">
        <v>5847</v>
      </c>
      <c r="AO826" s="120" t="s">
        <v>5848</v>
      </c>
      <c r="AP826" s="10">
        <v>45828</v>
      </c>
      <c r="AQ826" s="120">
        <f t="shared" ca="1" si="55"/>
        <v>84</v>
      </c>
      <c r="AR826" s="63" t="s">
        <v>143</v>
      </c>
      <c r="AS826" s="63">
        <f t="shared" ca="1" si="54"/>
        <v>303</v>
      </c>
      <c r="AT826" s="120" t="s">
        <v>20</v>
      </c>
      <c r="AU826" s="120"/>
      <c r="AV826" s="120"/>
      <c r="AW826" s="120"/>
      <c r="AX826" s="120"/>
      <c r="AY826" s="120"/>
      <c r="AZ826" s="120"/>
      <c r="BA826" s="120"/>
      <c r="BB826" s="5" t="s">
        <v>3838</v>
      </c>
      <c r="BC826" s="9"/>
    </row>
    <row r="827" spans="1:55" ht="15.75" customHeight="1" x14ac:dyDescent="0.3">
      <c r="A827" s="61">
        <v>327125</v>
      </c>
      <c r="B827" s="120" t="s">
        <v>59</v>
      </c>
      <c r="C827" s="120" t="s">
        <v>549</v>
      </c>
      <c r="D827" s="120" t="s">
        <v>123</v>
      </c>
      <c r="E827" s="120" t="s">
        <v>124</v>
      </c>
      <c r="F827" s="120" t="s">
        <v>1760</v>
      </c>
      <c r="G827" s="120"/>
      <c r="H827" s="120" t="s">
        <v>5849</v>
      </c>
      <c r="I827" s="120" t="s">
        <v>1762</v>
      </c>
      <c r="J827" s="120" t="s">
        <v>5850</v>
      </c>
      <c r="K827" s="120">
        <v>3360</v>
      </c>
      <c r="L827" s="5">
        <v>15000</v>
      </c>
      <c r="M827" s="120" t="s">
        <v>5851</v>
      </c>
      <c r="N827" s="121" t="s">
        <v>127</v>
      </c>
      <c r="O827" s="120" t="s">
        <v>5852</v>
      </c>
      <c r="P827" s="121">
        <v>45792</v>
      </c>
      <c r="Q827" s="121" t="s">
        <v>2502</v>
      </c>
      <c r="R827" s="121"/>
      <c r="S827" s="121"/>
      <c r="T827" s="135"/>
      <c r="U827" s="122"/>
      <c r="V827" s="120" t="s">
        <v>5853</v>
      </c>
      <c r="W827" s="120"/>
      <c r="X827" s="121">
        <v>45744</v>
      </c>
      <c r="Y827" s="120">
        <f t="shared" si="56"/>
        <v>49</v>
      </c>
      <c r="Z827" s="121">
        <v>45796</v>
      </c>
      <c r="AA827" s="120">
        <f t="shared" si="48"/>
        <v>53</v>
      </c>
      <c r="AB827" s="120" t="s">
        <v>5854</v>
      </c>
      <c r="AC827" s="123">
        <v>18458.849999999999</v>
      </c>
      <c r="AD827" s="121">
        <v>45810</v>
      </c>
      <c r="AE827" s="12">
        <f t="shared" si="53"/>
        <v>15</v>
      </c>
      <c r="AF827" s="121">
        <v>45801</v>
      </c>
      <c r="AG827" s="44">
        <v>4500567289</v>
      </c>
      <c r="AH827" s="62" t="s">
        <v>833</v>
      </c>
      <c r="AI827" s="121">
        <v>45842</v>
      </c>
      <c r="AJ827" s="121">
        <v>45852</v>
      </c>
      <c r="AK827" s="10" t="str">
        <f t="shared" si="46"/>
        <v>DEMORA</v>
      </c>
      <c r="AL827" s="15">
        <f t="shared" si="47"/>
        <v>43</v>
      </c>
      <c r="AM827" s="120" t="s">
        <v>5855</v>
      </c>
      <c r="AN827" s="120" t="s">
        <v>5856</v>
      </c>
      <c r="AO827" s="120" t="s">
        <v>5857</v>
      </c>
      <c r="AP827" s="121">
        <v>45856</v>
      </c>
      <c r="AQ827" s="120">
        <f t="shared" ca="1" si="55"/>
        <v>109</v>
      </c>
      <c r="AR827" s="63" t="s">
        <v>143</v>
      </c>
      <c r="AS827" s="63">
        <f t="shared" ca="1" si="54"/>
        <v>58</v>
      </c>
      <c r="AT827" s="14" t="s">
        <v>20</v>
      </c>
      <c r="AU827" s="120"/>
      <c r="AV827" s="120"/>
      <c r="AW827" s="120"/>
      <c r="AX827" s="120"/>
      <c r="AY827" s="120"/>
      <c r="AZ827" s="120"/>
      <c r="BA827" s="120"/>
      <c r="BB827" s="5" t="s">
        <v>2000</v>
      </c>
      <c r="BC827" s="64">
        <v>1</v>
      </c>
    </row>
    <row r="828" spans="1:55" ht="15.75" customHeight="1" x14ac:dyDescent="0.3">
      <c r="A828" s="61">
        <v>327225</v>
      </c>
      <c r="B828" s="120" t="s">
        <v>59</v>
      </c>
      <c r="C828" s="120" t="s">
        <v>516</v>
      </c>
      <c r="D828" s="120" t="s">
        <v>123</v>
      </c>
      <c r="E828" s="120" t="s">
        <v>124</v>
      </c>
      <c r="F828" s="120" t="s">
        <v>395</v>
      </c>
      <c r="G828" s="120" t="s">
        <v>210</v>
      </c>
      <c r="H828" s="120" t="s">
        <v>396</v>
      </c>
      <c r="I828" s="120">
        <v>4164017</v>
      </c>
      <c r="J828" s="120" t="s">
        <v>5858</v>
      </c>
      <c r="K828" s="120">
        <v>123066</v>
      </c>
      <c r="L828" s="120">
        <v>12000</v>
      </c>
      <c r="M828" s="120" t="s">
        <v>5859</v>
      </c>
      <c r="N828" s="121" t="s">
        <v>127</v>
      </c>
      <c r="O828" s="120" t="s">
        <v>5852</v>
      </c>
      <c r="P828" s="121">
        <v>45783</v>
      </c>
      <c r="Q828" s="121" t="s">
        <v>2502</v>
      </c>
      <c r="R828" s="121"/>
      <c r="S828" s="10">
        <v>45814</v>
      </c>
      <c r="T828" s="135"/>
      <c r="U828" s="122"/>
      <c r="V828" s="120" t="s">
        <v>5860</v>
      </c>
      <c r="W828" s="120"/>
      <c r="X828" s="121">
        <v>45744</v>
      </c>
      <c r="Y828" s="120">
        <f t="shared" si="56"/>
        <v>40</v>
      </c>
      <c r="Z828" s="121">
        <v>45796</v>
      </c>
      <c r="AA828" s="120">
        <f t="shared" si="48"/>
        <v>53</v>
      </c>
      <c r="AB828" s="120" t="s">
        <v>5854</v>
      </c>
      <c r="AC828" s="13">
        <v>23611.23</v>
      </c>
      <c r="AD828" s="121">
        <v>45833</v>
      </c>
      <c r="AE828" s="12">
        <f t="shared" si="53"/>
        <v>38</v>
      </c>
      <c r="AF828" s="121"/>
      <c r="AG828" s="44">
        <v>4500567293</v>
      </c>
      <c r="AH828" s="62" t="s">
        <v>833</v>
      </c>
      <c r="AI828" s="121">
        <v>45840</v>
      </c>
      <c r="AJ828" s="121">
        <v>45840</v>
      </c>
      <c r="AK828" s="10" t="str">
        <f t="shared" si="46"/>
        <v>EN TIEMPO</v>
      </c>
      <c r="AL828" s="15">
        <f t="shared" si="47"/>
        <v>8</v>
      </c>
      <c r="AM828" s="120" t="s">
        <v>5861</v>
      </c>
      <c r="AN828" s="120" t="s">
        <v>5862</v>
      </c>
      <c r="AO828" s="120" t="s">
        <v>5863</v>
      </c>
      <c r="AP828" s="10">
        <v>45842</v>
      </c>
      <c r="AQ828" s="120">
        <f t="shared" ca="1" si="55"/>
        <v>97</v>
      </c>
      <c r="AR828" s="23" t="s">
        <v>143</v>
      </c>
      <c r="AS828" s="63">
        <f t="shared" ca="1" si="54"/>
        <v>302</v>
      </c>
      <c r="AT828" s="120" t="s">
        <v>19</v>
      </c>
      <c r="AU828" s="120"/>
      <c r="AV828" s="120"/>
      <c r="AW828" s="120"/>
      <c r="AX828" s="120"/>
      <c r="AY828" s="120"/>
      <c r="AZ828" s="120"/>
      <c r="BA828" s="120"/>
      <c r="BB828" s="5" t="s">
        <v>2000</v>
      </c>
      <c r="BC828" s="140">
        <v>1</v>
      </c>
    </row>
    <row r="829" spans="1:55" ht="15.75" customHeight="1" x14ac:dyDescent="0.3">
      <c r="A829" s="134">
        <v>327325</v>
      </c>
      <c r="B829" s="120" t="s">
        <v>59</v>
      </c>
      <c r="C829" s="120" t="s">
        <v>6</v>
      </c>
      <c r="D829" s="120" t="s">
        <v>123</v>
      </c>
      <c r="E829" s="120" t="s">
        <v>124</v>
      </c>
      <c r="F829" s="120">
        <v>24</v>
      </c>
      <c r="G829" s="120" t="s">
        <v>246</v>
      </c>
      <c r="H829" s="120" t="s">
        <v>1337</v>
      </c>
      <c r="I829" s="120">
        <v>4892403</v>
      </c>
      <c r="J829" s="120" t="s">
        <v>5864</v>
      </c>
      <c r="K829" s="120">
        <v>1088</v>
      </c>
      <c r="L829" s="120">
        <v>13000</v>
      </c>
      <c r="M829" s="120" t="s">
        <v>5865</v>
      </c>
      <c r="N829" s="121" t="s">
        <v>127</v>
      </c>
      <c r="O829" s="120" t="s">
        <v>5852</v>
      </c>
      <c r="P829" s="121">
        <v>45784</v>
      </c>
      <c r="Q829" s="121" t="s">
        <v>2502</v>
      </c>
      <c r="R829" s="121"/>
      <c r="S829" s="121"/>
      <c r="T829" s="135"/>
      <c r="U829" s="122"/>
      <c r="V829" s="120" t="s">
        <v>5866</v>
      </c>
      <c r="W829" s="120"/>
      <c r="X829" s="121">
        <v>45744</v>
      </c>
      <c r="Y829" s="120">
        <f t="shared" si="56"/>
        <v>41</v>
      </c>
      <c r="Z829" s="121">
        <v>45789</v>
      </c>
      <c r="AA829" s="120">
        <f t="shared" si="48"/>
        <v>46</v>
      </c>
      <c r="AB829" s="120" t="s">
        <v>5867</v>
      </c>
      <c r="AC829" s="123">
        <v>6033.94</v>
      </c>
      <c r="AD829" s="121">
        <v>45803</v>
      </c>
      <c r="AE829" s="12">
        <f t="shared" si="53"/>
        <v>15</v>
      </c>
      <c r="AF829" s="121"/>
      <c r="AG829" s="44">
        <v>4500567294</v>
      </c>
      <c r="AH829" s="62" t="s">
        <v>833</v>
      </c>
      <c r="AI829" s="121">
        <v>45814</v>
      </c>
      <c r="AJ829" s="121">
        <v>45826</v>
      </c>
      <c r="AK829" s="10" t="str">
        <f t="shared" si="46"/>
        <v>DEMORA</v>
      </c>
      <c r="AL829" s="15">
        <f t="shared" si="47"/>
        <v>24</v>
      </c>
      <c r="AM829" s="120" t="s">
        <v>5868</v>
      </c>
      <c r="AN829" s="120" t="s">
        <v>5869</v>
      </c>
      <c r="AO829" s="120" t="s">
        <v>5870</v>
      </c>
      <c r="AP829" s="10">
        <v>45828</v>
      </c>
      <c r="AQ829" s="120">
        <f t="shared" ca="1" si="55"/>
        <v>83</v>
      </c>
      <c r="AR829" s="63" t="s">
        <v>143</v>
      </c>
      <c r="AS829" s="63">
        <f t="shared" ca="1" si="54"/>
        <v>302</v>
      </c>
      <c r="AT829" s="120" t="s">
        <v>20</v>
      </c>
      <c r="AU829" s="120"/>
      <c r="AV829" s="120"/>
      <c r="AW829" s="120"/>
      <c r="AX829" s="120"/>
      <c r="AY829" s="120"/>
      <c r="AZ829" s="120"/>
      <c r="BA829" s="120"/>
      <c r="BB829" s="120" t="s">
        <v>5746</v>
      </c>
      <c r="BC829" s="9"/>
    </row>
    <row r="830" spans="1:55" ht="15.75" customHeight="1" x14ac:dyDescent="0.3">
      <c r="A830" s="61">
        <v>327425</v>
      </c>
      <c r="B830" s="120" t="s">
        <v>59</v>
      </c>
      <c r="C830" s="120" t="s">
        <v>6</v>
      </c>
      <c r="D830" s="120" t="s">
        <v>123</v>
      </c>
      <c r="E830" s="120" t="s">
        <v>124</v>
      </c>
      <c r="F830" s="120">
        <v>24</v>
      </c>
      <c r="G830" s="120" t="s">
        <v>210</v>
      </c>
      <c r="H830" s="120" t="s">
        <v>2609</v>
      </c>
      <c r="I830" s="120">
        <v>4892406</v>
      </c>
      <c r="J830" s="120" t="s">
        <v>5001</v>
      </c>
      <c r="K830" s="120">
        <v>16531</v>
      </c>
      <c r="L830" s="120">
        <v>13000</v>
      </c>
      <c r="M830" s="120" t="s">
        <v>5871</v>
      </c>
      <c r="N830" s="121" t="s">
        <v>127</v>
      </c>
      <c r="O830" s="120" t="s">
        <v>5852</v>
      </c>
      <c r="P830" s="121">
        <v>45784</v>
      </c>
      <c r="Q830" s="121" t="s">
        <v>2502</v>
      </c>
      <c r="R830" s="121"/>
      <c r="S830" s="121"/>
      <c r="T830" s="135"/>
      <c r="U830" s="122"/>
      <c r="V830" s="120" t="s">
        <v>5872</v>
      </c>
      <c r="W830" s="120"/>
      <c r="X830" s="121">
        <v>45744</v>
      </c>
      <c r="Y830" s="120">
        <f t="shared" si="56"/>
        <v>41</v>
      </c>
      <c r="Z830" s="121">
        <v>45789</v>
      </c>
      <c r="AA830" s="120">
        <f t="shared" si="48"/>
        <v>46</v>
      </c>
      <c r="AB830" s="120" t="s">
        <v>5873</v>
      </c>
      <c r="AC830" s="123">
        <v>4897.75</v>
      </c>
      <c r="AD830" s="121">
        <v>45810</v>
      </c>
      <c r="AE830" s="12">
        <f t="shared" si="53"/>
        <v>22</v>
      </c>
      <c r="AF830" s="121"/>
      <c r="AG830" s="44">
        <v>4500567295</v>
      </c>
      <c r="AH830" s="62" t="s">
        <v>833</v>
      </c>
      <c r="AI830" s="121">
        <v>45817</v>
      </c>
      <c r="AJ830" s="121">
        <v>45826</v>
      </c>
      <c r="AK830" s="10" t="str">
        <f t="shared" si="46"/>
        <v>DEMORA</v>
      </c>
      <c r="AL830" s="15">
        <f t="shared" si="47"/>
        <v>17</v>
      </c>
      <c r="AM830" s="120" t="s">
        <v>5874</v>
      </c>
      <c r="AN830" s="120" t="s">
        <v>5875</v>
      </c>
      <c r="AO830" s="120" t="s">
        <v>5876</v>
      </c>
      <c r="AP830" s="10">
        <v>45828</v>
      </c>
      <c r="AQ830" s="120">
        <f t="shared" ca="1" si="55"/>
        <v>83</v>
      </c>
      <c r="AR830" s="63" t="s">
        <v>143</v>
      </c>
      <c r="AS830" s="63">
        <f t="shared" ca="1" si="54"/>
        <v>302</v>
      </c>
      <c r="AT830" s="120" t="s">
        <v>20</v>
      </c>
      <c r="AU830" s="120"/>
      <c r="AV830" s="120"/>
      <c r="AW830" s="120"/>
      <c r="AX830" s="120"/>
      <c r="AY830" s="120"/>
      <c r="AZ830" s="120"/>
      <c r="BA830" s="120"/>
      <c r="BB830" s="120" t="s">
        <v>5746</v>
      </c>
      <c r="BC830" s="9"/>
    </row>
    <row r="831" spans="1:55" ht="15.75" customHeight="1" x14ac:dyDescent="0.3">
      <c r="A831" s="61">
        <v>327525</v>
      </c>
      <c r="B831" s="120" t="s">
        <v>59</v>
      </c>
      <c r="C831" s="120" t="s">
        <v>340</v>
      </c>
      <c r="D831" s="120" t="s">
        <v>123</v>
      </c>
      <c r="E831" s="120" t="s">
        <v>124</v>
      </c>
      <c r="F831" s="120" t="s">
        <v>43</v>
      </c>
      <c r="G831" s="120" t="s">
        <v>246</v>
      </c>
      <c r="H831" s="120" t="s">
        <v>2363</v>
      </c>
      <c r="I831" s="120">
        <v>5025819</v>
      </c>
      <c r="J831" s="120" t="s">
        <v>1808</v>
      </c>
      <c r="K831" s="120">
        <v>5333</v>
      </c>
      <c r="L831" s="120">
        <v>10000</v>
      </c>
      <c r="M831" s="120" t="s">
        <v>5877</v>
      </c>
      <c r="N831" s="121" t="s">
        <v>127</v>
      </c>
      <c r="O831" s="120" t="s">
        <v>5852</v>
      </c>
      <c r="P831" s="121">
        <v>45750</v>
      </c>
      <c r="Q831" s="121" t="s">
        <v>1944</v>
      </c>
      <c r="R831" s="121"/>
      <c r="S831" s="121"/>
      <c r="T831" s="135"/>
      <c r="U831" s="122"/>
      <c r="V831" s="120" t="s">
        <v>5878</v>
      </c>
      <c r="W831" s="120"/>
      <c r="X831" s="121">
        <v>45744</v>
      </c>
      <c r="Y831" s="120">
        <f t="shared" si="56"/>
        <v>7</v>
      </c>
      <c r="Z831" s="121">
        <v>45786</v>
      </c>
      <c r="AA831" s="120">
        <f t="shared" si="48"/>
        <v>43</v>
      </c>
      <c r="AB831" s="120" t="s">
        <v>5879</v>
      </c>
      <c r="AC831" s="123">
        <v>10299.77</v>
      </c>
      <c r="AD831" s="121">
        <v>45803</v>
      </c>
      <c r="AE831" s="12">
        <f t="shared" si="53"/>
        <v>18</v>
      </c>
      <c r="AF831" s="121"/>
      <c r="AG831" s="44">
        <v>4500568472</v>
      </c>
      <c r="AH831" s="62" t="s">
        <v>833</v>
      </c>
      <c r="AI831" s="121">
        <v>45846</v>
      </c>
      <c r="AJ831" s="121">
        <v>45847</v>
      </c>
      <c r="AK831" s="10" t="str">
        <f t="shared" si="46"/>
        <v>DEMORA</v>
      </c>
      <c r="AL831" s="15">
        <f t="shared" si="47"/>
        <v>45</v>
      </c>
      <c r="AM831" s="120" t="s">
        <v>5880</v>
      </c>
      <c r="AN831" s="120" t="s">
        <v>5881</v>
      </c>
      <c r="AO831" s="120" t="s">
        <v>5882</v>
      </c>
      <c r="AP831" s="10">
        <v>45849</v>
      </c>
      <c r="AQ831" s="120">
        <f t="shared" ca="1" si="55"/>
        <v>104</v>
      </c>
      <c r="AR831" s="63" t="s">
        <v>143</v>
      </c>
      <c r="AS831" s="63">
        <f t="shared" ca="1" si="54"/>
        <v>302</v>
      </c>
      <c r="AT831" s="44" t="s">
        <v>20</v>
      </c>
      <c r="AU831" s="120"/>
      <c r="AV831" s="120"/>
      <c r="AW831" s="120"/>
      <c r="AX831" s="120"/>
      <c r="AY831" s="120"/>
      <c r="AZ831" s="120"/>
      <c r="BA831" s="120"/>
      <c r="BB831" s="5" t="s">
        <v>2000</v>
      </c>
      <c r="BC831" s="64">
        <v>1</v>
      </c>
    </row>
    <row r="832" spans="1:55" ht="15" customHeight="1" x14ac:dyDescent="0.3">
      <c r="A832" s="61">
        <v>327625</v>
      </c>
      <c r="B832" s="120" t="s">
        <v>59</v>
      </c>
      <c r="C832" s="120" t="s">
        <v>6</v>
      </c>
      <c r="D832" s="120" t="s">
        <v>123</v>
      </c>
      <c r="E832" s="120" t="s">
        <v>124</v>
      </c>
      <c r="F832" s="120">
        <v>24</v>
      </c>
      <c r="G832" s="120" t="s">
        <v>246</v>
      </c>
      <c r="H832" s="120" t="s">
        <v>3727</v>
      </c>
      <c r="I832" s="120">
        <v>4892403</v>
      </c>
      <c r="J832" s="120" t="s">
        <v>5864</v>
      </c>
      <c r="K832" s="120">
        <v>10065</v>
      </c>
      <c r="L832" s="120">
        <v>15000</v>
      </c>
      <c r="M832" s="120" t="s">
        <v>5883</v>
      </c>
      <c r="N832" s="121" t="s">
        <v>127</v>
      </c>
      <c r="O832" s="120" t="s">
        <v>5852</v>
      </c>
      <c r="P832" s="121">
        <v>45756</v>
      </c>
      <c r="Q832" s="121" t="s">
        <v>2502</v>
      </c>
      <c r="R832" s="121"/>
      <c r="S832" s="121"/>
      <c r="T832" s="135"/>
      <c r="U832" s="122"/>
      <c r="V832" s="120" t="s">
        <v>5884</v>
      </c>
      <c r="W832" s="120"/>
      <c r="X832" s="121">
        <v>45744</v>
      </c>
      <c r="Y832" s="120">
        <f t="shared" si="56"/>
        <v>13</v>
      </c>
      <c r="Z832" s="121">
        <v>45769</v>
      </c>
      <c r="AA832" s="120">
        <f t="shared" si="48"/>
        <v>26</v>
      </c>
      <c r="AB832" s="120" t="s">
        <v>5885</v>
      </c>
      <c r="AC832" s="123">
        <v>3875.143</v>
      </c>
      <c r="AD832" s="121">
        <v>45833</v>
      </c>
      <c r="AE832" s="12">
        <f t="shared" si="53"/>
        <v>65</v>
      </c>
      <c r="AF832" s="121">
        <v>45777</v>
      </c>
      <c r="AG832" s="44">
        <v>4500568473</v>
      </c>
      <c r="AH832" s="17" t="s">
        <v>833</v>
      </c>
      <c r="AI832" s="121">
        <v>45835</v>
      </c>
      <c r="AJ832" s="10">
        <v>45834</v>
      </c>
      <c r="AK832" s="10" t="str">
        <f t="shared" si="46"/>
        <v>EN TIEMPO</v>
      </c>
      <c r="AL832" s="15">
        <f t="shared" si="47"/>
        <v>2</v>
      </c>
      <c r="AM832" s="120" t="s">
        <v>5886</v>
      </c>
      <c r="AN832" s="120" t="s">
        <v>5887</v>
      </c>
      <c r="AO832" s="120" t="s">
        <v>5888</v>
      </c>
      <c r="AP832" s="121">
        <v>45835</v>
      </c>
      <c r="AQ832" s="120">
        <f t="shared" ca="1" si="55"/>
        <v>91</v>
      </c>
      <c r="AR832" s="63" t="s">
        <v>143</v>
      </c>
      <c r="AS832" s="63">
        <f t="shared" ca="1" si="54"/>
        <v>34</v>
      </c>
      <c r="AT832" s="120" t="s">
        <v>20</v>
      </c>
      <c r="AU832" s="120"/>
      <c r="AV832" s="120"/>
      <c r="AW832" s="120"/>
      <c r="AX832" s="120"/>
      <c r="AY832" s="120"/>
      <c r="AZ832" s="120"/>
      <c r="BA832" s="120"/>
      <c r="BB832" s="120" t="s">
        <v>5615</v>
      </c>
      <c r="BC832" s="9"/>
    </row>
    <row r="833" spans="1:55" ht="15.75" customHeight="1" x14ac:dyDescent="0.3">
      <c r="A833" s="61">
        <v>327725</v>
      </c>
      <c r="B833" s="120" t="s">
        <v>59</v>
      </c>
      <c r="C833" s="120" t="s">
        <v>927</v>
      </c>
      <c r="D833" s="120" t="s">
        <v>123</v>
      </c>
      <c r="E833" s="120" t="s">
        <v>124</v>
      </c>
      <c r="F833" s="120" t="s">
        <v>47</v>
      </c>
      <c r="G833" s="120" t="s">
        <v>210</v>
      </c>
      <c r="H833" s="120" t="s">
        <v>283</v>
      </c>
      <c r="I833" s="120">
        <v>4651711</v>
      </c>
      <c r="J833" s="120" t="s">
        <v>5889</v>
      </c>
      <c r="K833" s="120">
        <v>2097</v>
      </c>
      <c r="L833" s="120">
        <v>18000</v>
      </c>
      <c r="M833" s="120" t="s">
        <v>5890</v>
      </c>
      <c r="N833" s="121" t="s">
        <v>127</v>
      </c>
      <c r="O833" s="120" t="s">
        <v>5852</v>
      </c>
      <c r="P833" s="121">
        <v>45794</v>
      </c>
      <c r="Q833" s="121" t="s">
        <v>2502</v>
      </c>
      <c r="R833" s="121"/>
      <c r="S833" s="121"/>
      <c r="T833" s="135"/>
      <c r="U833" s="122"/>
      <c r="V833" s="120" t="s">
        <v>5891</v>
      </c>
      <c r="W833" s="120"/>
      <c r="X833" s="121">
        <v>45744</v>
      </c>
      <c r="Y833" s="120">
        <f t="shared" si="56"/>
        <v>51</v>
      </c>
      <c r="Z833" s="121">
        <v>45798</v>
      </c>
      <c r="AA833" s="120">
        <f t="shared" si="48"/>
        <v>55</v>
      </c>
      <c r="AB833" s="120" t="s">
        <v>5892</v>
      </c>
      <c r="AC833" s="123">
        <v>10545.81</v>
      </c>
      <c r="AD833" s="121">
        <v>45833</v>
      </c>
      <c r="AE833" s="12">
        <f t="shared" si="53"/>
        <v>36</v>
      </c>
      <c r="AF833" s="121">
        <v>45806</v>
      </c>
      <c r="AG833" s="44">
        <v>4500568475</v>
      </c>
      <c r="AH833" s="62" t="s">
        <v>833</v>
      </c>
      <c r="AI833" s="121">
        <v>45856</v>
      </c>
      <c r="AJ833" s="121">
        <v>45859</v>
      </c>
      <c r="AK833" s="10" t="str">
        <f t="shared" si="46"/>
        <v>DEMORA</v>
      </c>
      <c r="AL833" s="15">
        <f t="shared" si="47"/>
        <v>27</v>
      </c>
      <c r="AM833" s="120" t="s">
        <v>5893</v>
      </c>
      <c r="AN833" s="120" t="s">
        <v>5894</v>
      </c>
      <c r="AO833" s="5" t="s">
        <v>5895</v>
      </c>
      <c r="AP833" s="121">
        <v>45863</v>
      </c>
      <c r="AQ833" s="120">
        <f t="shared" ca="1" si="55"/>
        <v>116</v>
      </c>
      <c r="AR833" s="63" t="s">
        <v>143</v>
      </c>
      <c r="AS833" s="63">
        <f t="shared" ca="1" si="54"/>
        <v>63</v>
      </c>
      <c r="AT833" s="65" t="s">
        <v>20</v>
      </c>
      <c r="AU833" s="120"/>
      <c r="AV833" s="120"/>
      <c r="AW833" s="120"/>
      <c r="AX833" s="120"/>
      <c r="AY833" s="120"/>
      <c r="AZ833" s="120"/>
      <c r="BA833" s="120"/>
      <c r="BB833" s="5" t="s">
        <v>2000</v>
      </c>
      <c r="BC833" s="9">
        <v>1</v>
      </c>
    </row>
    <row r="834" spans="1:55" ht="15.75" customHeight="1" x14ac:dyDescent="0.3">
      <c r="A834" s="137">
        <v>327825</v>
      </c>
      <c r="B834" s="120" t="s">
        <v>59</v>
      </c>
      <c r="C834" s="120" t="s">
        <v>8</v>
      </c>
      <c r="D834" s="120" t="s">
        <v>123</v>
      </c>
      <c r="E834" s="120" t="s">
        <v>124</v>
      </c>
      <c r="F834" s="120" t="s">
        <v>40</v>
      </c>
      <c r="G834" s="120" t="s">
        <v>246</v>
      </c>
      <c r="H834" s="120" t="s">
        <v>5295</v>
      </c>
      <c r="I834" s="120">
        <v>2898620</v>
      </c>
      <c r="J834" s="120" t="s">
        <v>1896</v>
      </c>
      <c r="K834" s="120">
        <v>416</v>
      </c>
      <c r="L834" s="120">
        <v>30000</v>
      </c>
      <c r="M834" s="120" t="s">
        <v>5896</v>
      </c>
      <c r="N834" s="121" t="s">
        <v>123</v>
      </c>
      <c r="O834" s="120" t="s">
        <v>5897</v>
      </c>
      <c r="P834" s="121">
        <v>45748</v>
      </c>
      <c r="Q834" s="10" t="s">
        <v>1037</v>
      </c>
      <c r="R834" s="121"/>
      <c r="S834" s="121"/>
      <c r="T834" s="135"/>
      <c r="U834" s="122"/>
      <c r="V834" s="120" t="s">
        <v>5898</v>
      </c>
      <c r="W834" s="120"/>
      <c r="X834" s="121">
        <v>45744</v>
      </c>
      <c r="Y834" s="120">
        <f t="shared" si="56"/>
        <v>5</v>
      </c>
      <c r="Z834" s="121">
        <v>45786</v>
      </c>
      <c r="AA834" s="120">
        <f t="shared" si="48"/>
        <v>43</v>
      </c>
      <c r="AB834" s="120" t="s">
        <v>5899</v>
      </c>
      <c r="AC834" s="13">
        <v>17115.97</v>
      </c>
      <c r="AD834" s="121">
        <v>45783</v>
      </c>
      <c r="AE834" s="12">
        <f t="shared" si="53"/>
        <v>-2</v>
      </c>
      <c r="AF834" s="122"/>
      <c r="AG834" s="44">
        <v>4500568500</v>
      </c>
      <c r="AH834" s="62" t="s">
        <v>833</v>
      </c>
      <c r="AI834" s="121">
        <v>45817</v>
      </c>
      <c r="AJ834" s="121">
        <v>45817</v>
      </c>
      <c r="AK834" s="10" t="str">
        <f t="shared" si="46"/>
        <v>EN TIEMPO</v>
      </c>
      <c r="AL834" s="15">
        <f t="shared" si="47"/>
        <v>35</v>
      </c>
      <c r="AM834" s="120" t="s">
        <v>5900</v>
      </c>
      <c r="AN834" s="120" t="s">
        <v>5901</v>
      </c>
      <c r="AO834" s="5" t="s">
        <v>5902</v>
      </c>
      <c r="AP834" s="121">
        <v>45835</v>
      </c>
      <c r="AQ834" s="120">
        <f t="shared" ca="1" si="55"/>
        <v>74</v>
      </c>
      <c r="AR834" s="63" t="s">
        <v>143</v>
      </c>
      <c r="AS834" s="63">
        <f t="shared" ca="1" si="54"/>
        <v>302</v>
      </c>
      <c r="AT834" s="120" t="s">
        <v>20</v>
      </c>
      <c r="AU834" s="120"/>
      <c r="AV834" s="120"/>
      <c r="AW834" s="120"/>
      <c r="AX834" s="120"/>
      <c r="AY834" s="120"/>
      <c r="AZ834" s="120"/>
      <c r="BA834" s="120"/>
      <c r="BB834" s="120" t="s">
        <v>5746</v>
      </c>
      <c r="BC834" s="9"/>
    </row>
    <row r="835" spans="1:55" ht="15.75" customHeight="1" x14ac:dyDescent="0.3">
      <c r="A835" s="61">
        <v>327925</v>
      </c>
      <c r="B835" s="120" t="s">
        <v>59</v>
      </c>
      <c r="C835" s="120" t="s">
        <v>6</v>
      </c>
      <c r="D835" s="120" t="s">
        <v>123</v>
      </c>
      <c r="E835" s="120" t="s">
        <v>189</v>
      </c>
      <c r="F835" s="120" t="s">
        <v>1</v>
      </c>
      <c r="G835" s="120" t="s">
        <v>246</v>
      </c>
      <c r="H835" s="120" t="s">
        <v>676</v>
      </c>
      <c r="I835" s="120" t="s">
        <v>311</v>
      </c>
      <c r="J835" s="120" t="s">
        <v>5790</v>
      </c>
      <c r="K835" s="120">
        <v>6725</v>
      </c>
      <c r="L835" s="120">
        <v>16000</v>
      </c>
      <c r="M835" s="120" t="s">
        <v>5903</v>
      </c>
      <c r="N835" s="121" t="s">
        <v>123</v>
      </c>
      <c r="O835" s="120" t="s">
        <v>5897</v>
      </c>
      <c r="P835" s="121">
        <v>45796</v>
      </c>
      <c r="Q835" s="121" t="s">
        <v>137</v>
      </c>
      <c r="R835" s="121"/>
      <c r="S835" s="121">
        <v>45812</v>
      </c>
      <c r="T835" s="135"/>
      <c r="U835" s="122"/>
      <c r="V835" s="120" t="s">
        <v>5904</v>
      </c>
      <c r="W835" s="120"/>
      <c r="X835" s="121">
        <v>45744</v>
      </c>
      <c r="Y835" s="120">
        <f t="shared" si="56"/>
        <v>53</v>
      </c>
      <c r="Z835" s="121">
        <v>45796</v>
      </c>
      <c r="AA835" s="120">
        <f t="shared" si="48"/>
        <v>53</v>
      </c>
      <c r="AB835" s="120" t="s">
        <v>5905</v>
      </c>
      <c r="AC835" s="123">
        <v>2932.28</v>
      </c>
      <c r="AD835" s="121">
        <v>45835</v>
      </c>
      <c r="AE835" s="12">
        <f t="shared" si="53"/>
        <v>40</v>
      </c>
      <c r="AF835" s="121"/>
      <c r="AG835" s="44">
        <v>4500568043</v>
      </c>
      <c r="AH835" s="62"/>
      <c r="AI835" s="121">
        <v>45835</v>
      </c>
      <c r="AJ835" s="10">
        <v>45838</v>
      </c>
      <c r="AK835" s="10" t="str">
        <f t="shared" si="46"/>
        <v>DEMORA</v>
      </c>
      <c r="AL835" s="15">
        <f t="shared" si="47"/>
        <v>4</v>
      </c>
      <c r="AM835" s="120" t="s">
        <v>5906</v>
      </c>
      <c r="AN835" s="120" t="s">
        <v>5907</v>
      </c>
      <c r="AO835" s="120" t="s">
        <v>5908</v>
      </c>
      <c r="AP835" s="10">
        <v>45842</v>
      </c>
      <c r="AQ835" s="120">
        <f t="shared" ca="1" si="55"/>
        <v>95</v>
      </c>
      <c r="AR835" s="63" t="s">
        <v>143</v>
      </c>
      <c r="AS835" s="63">
        <f t="shared" ca="1" si="54"/>
        <v>302</v>
      </c>
      <c r="AT835" s="5" t="s">
        <v>19</v>
      </c>
      <c r="AU835" s="120"/>
      <c r="AV835" s="120"/>
      <c r="AW835" s="120"/>
      <c r="AX835" s="120"/>
      <c r="AY835" s="120"/>
      <c r="AZ835" s="120"/>
      <c r="BA835" s="120"/>
      <c r="BB835" s="5" t="s">
        <v>2000</v>
      </c>
      <c r="BC835" s="138"/>
    </row>
    <row r="836" spans="1:55" ht="15.75" customHeight="1" x14ac:dyDescent="0.3">
      <c r="A836" s="61">
        <v>328025</v>
      </c>
      <c r="B836" s="120" t="s">
        <v>60</v>
      </c>
      <c r="C836" s="120" t="s">
        <v>516</v>
      </c>
      <c r="D836" s="120" t="s">
        <v>123</v>
      </c>
      <c r="E836" s="120" t="s">
        <v>124</v>
      </c>
      <c r="F836" s="120" t="s">
        <v>1075</v>
      </c>
      <c r="G836" s="120"/>
      <c r="H836" s="120" t="s">
        <v>5808</v>
      </c>
      <c r="I836" s="120">
        <v>1118181</v>
      </c>
      <c r="J836" s="120" t="s">
        <v>5909</v>
      </c>
      <c r="K836" s="120"/>
      <c r="L836" s="120"/>
      <c r="M836" s="120">
        <v>101075060</v>
      </c>
      <c r="N836" s="121" t="s">
        <v>127</v>
      </c>
      <c r="O836" s="120" t="s">
        <v>5910</v>
      </c>
      <c r="P836" s="121">
        <v>45758</v>
      </c>
      <c r="Q836" s="121" t="s">
        <v>1037</v>
      </c>
      <c r="R836" s="121"/>
      <c r="S836" s="121"/>
      <c r="T836" s="135"/>
      <c r="U836" s="122"/>
      <c r="V836" s="120" t="s">
        <v>5911</v>
      </c>
      <c r="W836" s="120"/>
      <c r="X836" s="121">
        <v>45747</v>
      </c>
      <c r="Y836" s="120">
        <f t="shared" si="56"/>
        <v>12</v>
      </c>
      <c r="Z836" s="121">
        <v>45768</v>
      </c>
      <c r="AA836" s="120">
        <f t="shared" si="48"/>
        <v>22</v>
      </c>
      <c r="AB836" s="120" t="s">
        <v>5912</v>
      </c>
      <c r="AC836" s="123">
        <v>3487.14</v>
      </c>
      <c r="AD836" s="121">
        <v>45782</v>
      </c>
      <c r="AE836" s="12">
        <f t="shared" si="53"/>
        <v>15</v>
      </c>
      <c r="AF836" s="121"/>
      <c r="AG836" s="44">
        <v>4400618251</v>
      </c>
      <c r="AH836" s="62">
        <v>1</v>
      </c>
      <c r="AI836" s="121">
        <v>45818</v>
      </c>
      <c r="AJ836" s="121">
        <v>45820</v>
      </c>
      <c r="AK836" s="10" t="str">
        <f t="shared" si="46"/>
        <v>DEMORA</v>
      </c>
      <c r="AL836" s="15">
        <f t="shared" si="47"/>
        <v>39</v>
      </c>
      <c r="AM836" s="120" t="s">
        <v>5913</v>
      </c>
      <c r="AN836" s="120" t="s">
        <v>5914</v>
      </c>
      <c r="AO836" s="120" t="s">
        <v>5915</v>
      </c>
      <c r="AP836" s="10">
        <v>45824</v>
      </c>
      <c r="AQ836" s="120">
        <f t="shared" ca="1" si="55"/>
        <v>74</v>
      </c>
      <c r="AR836" s="63" t="s">
        <v>143</v>
      </c>
      <c r="AS836" s="63">
        <f t="shared" ref="AS836:AS899" ca="1" si="57">IF(AF836="",TODAY()-X836+1,AF836-X836+1)</f>
        <v>299</v>
      </c>
      <c r="AT836" s="5" t="s">
        <v>19</v>
      </c>
      <c r="AU836" s="120"/>
      <c r="AV836" s="120"/>
      <c r="AW836" s="120"/>
      <c r="AX836" s="120"/>
      <c r="AY836" s="120"/>
      <c r="AZ836" s="120"/>
      <c r="BA836" s="120"/>
      <c r="BB836" s="120" t="s">
        <v>3838</v>
      </c>
      <c r="BC836" s="138" t="s">
        <v>5482</v>
      </c>
    </row>
    <row r="837" spans="1:55" ht="15.75" customHeight="1" x14ac:dyDescent="0.3">
      <c r="A837" s="61">
        <v>328125</v>
      </c>
      <c r="B837" s="120" t="s">
        <v>60</v>
      </c>
      <c r="C837" s="120" t="s">
        <v>516</v>
      </c>
      <c r="D837" s="120" t="s">
        <v>123</v>
      </c>
      <c r="E837" s="120" t="s">
        <v>124</v>
      </c>
      <c r="F837" s="120" t="s">
        <v>1075</v>
      </c>
      <c r="G837" s="120"/>
      <c r="H837" s="120" t="s">
        <v>5808</v>
      </c>
      <c r="I837" s="120">
        <v>1118181</v>
      </c>
      <c r="J837" s="120" t="s">
        <v>5916</v>
      </c>
      <c r="K837" s="120"/>
      <c r="L837" s="120"/>
      <c r="M837" s="120">
        <v>101074859</v>
      </c>
      <c r="N837" s="121" t="s">
        <v>127</v>
      </c>
      <c r="O837" s="120" t="s">
        <v>5910</v>
      </c>
      <c r="P837" s="121">
        <v>45756</v>
      </c>
      <c r="Q837" s="121" t="s">
        <v>1037</v>
      </c>
      <c r="R837" s="121"/>
      <c r="S837" s="121"/>
      <c r="T837" s="135"/>
      <c r="U837" s="122"/>
      <c r="V837" s="120" t="s">
        <v>5917</v>
      </c>
      <c r="W837" s="120"/>
      <c r="X837" s="121">
        <v>45747</v>
      </c>
      <c r="Y837" s="120">
        <f t="shared" si="56"/>
        <v>10</v>
      </c>
      <c r="Z837" s="121">
        <v>45768</v>
      </c>
      <c r="AA837" s="120">
        <f t="shared" si="48"/>
        <v>22</v>
      </c>
      <c r="AB837" s="120" t="s">
        <v>5918</v>
      </c>
      <c r="AC837" s="123">
        <v>4237.1400000000003</v>
      </c>
      <c r="AD837" s="121">
        <v>45782</v>
      </c>
      <c r="AE837" s="12">
        <f t="shared" si="53"/>
        <v>15</v>
      </c>
      <c r="AF837" s="122"/>
      <c r="AG837" s="44">
        <v>4400618254</v>
      </c>
      <c r="AH837" s="62">
        <v>1</v>
      </c>
      <c r="AI837" s="10">
        <v>45810</v>
      </c>
      <c r="AJ837" s="121">
        <v>45813</v>
      </c>
      <c r="AK837" s="10" t="str">
        <f t="shared" si="46"/>
        <v>DEMORA</v>
      </c>
      <c r="AL837" s="15">
        <f t="shared" si="47"/>
        <v>32</v>
      </c>
      <c r="AM837" s="120" t="s">
        <v>5919</v>
      </c>
      <c r="AN837" s="120" t="s">
        <v>5920</v>
      </c>
      <c r="AO837" s="120" t="s">
        <v>5921</v>
      </c>
      <c r="AP837" s="121">
        <v>45814</v>
      </c>
      <c r="AQ837" s="120">
        <f t="shared" ca="1" si="55"/>
        <v>67</v>
      </c>
      <c r="AR837" s="63" t="s">
        <v>143</v>
      </c>
      <c r="AS837" s="63">
        <f t="shared" ca="1" si="57"/>
        <v>299</v>
      </c>
      <c r="AT837" s="120" t="s">
        <v>19</v>
      </c>
      <c r="AU837" s="120"/>
      <c r="AV837" s="120"/>
      <c r="AW837" s="120"/>
      <c r="AX837" s="120"/>
      <c r="AY837" s="120"/>
      <c r="AZ837" s="120"/>
      <c r="BA837" s="120"/>
      <c r="BB837" s="120" t="s">
        <v>3838</v>
      </c>
      <c r="BC837" s="138" t="s">
        <v>5482</v>
      </c>
    </row>
    <row r="838" spans="1:55" ht="15.75" customHeight="1" x14ac:dyDescent="0.3">
      <c r="A838" s="61">
        <v>328225</v>
      </c>
      <c r="B838" s="120" t="s">
        <v>4470</v>
      </c>
      <c r="C838" s="120" t="s">
        <v>5922</v>
      </c>
      <c r="D838" s="120" t="s">
        <v>127</v>
      </c>
      <c r="E838" s="120" t="s">
        <v>51</v>
      </c>
      <c r="F838" s="120" t="s">
        <v>51</v>
      </c>
      <c r="G838" s="120"/>
      <c r="H838" s="120"/>
      <c r="I838" s="120"/>
      <c r="J838" s="120">
        <v>55175351</v>
      </c>
      <c r="K838" s="120"/>
      <c r="L838" s="120"/>
      <c r="M838" s="120"/>
      <c r="N838" s="121" t="s">
        <v>127</v>
      </c>
      <c r="O838" s="120" t="s">
        <v>5923</v>
      </c>
      <c r="P838" s="121">
        <v>45749</v>
      </c>
      <c r="Q838" s="121" t="s">
        <v>2502</v>
      </c>
      <c r="R838" s="121"/>
      <c r="S838" s="121"/>
      <c r="T838" s="135"/>
      <c r="U838" s="122"/>
      <c r="V838" s="120" t="s">
        <v>5924</v>
      </c>
      <c r="W838" s="120"/>
      <c r="X838" s="121">
        <v>45747</v>
      </c>
      <c r="Y838" s="120">
        <f t="shared" si="56"/>
        <v>3</v>
      </c>
      <c r="Z838" s="121">
        <v>45750</v>
      </c>
      <c r="AA838" s="120">
        <f t="shared" si="48"/>
        <v>4</v>
      </c>
      <c r="AB838" s="120" t="s">
        <v>5925</v>
      </c>
      <c r="AC838" s="123">
        <v>882.44</v>
      </c>
      <c r="AD838" s="121">
        <v>45753</v>
      </c>
      <c r="AE838" s="12">
        <f t="shared" si="53"/>
        <v>4</v>
      </c>
      <c r="AF838" s="122"/>
      <c r="AG838" s="120"/>
      <c r="AH838" s="62"/>
      <c r="AI838" s="121">
        <v>45754</v>
      </c>
      <c r="AJ838" s="121">
        <v>45754</v>
      </c>
      <c r="AK838" s="10" t="str">
        <f t="shared" si="46"/>
        <v>EN TIEMPO</v>
      </c>
      <c r="AL838" s="15">
        <f t="shared" si="47"/>
        <v>2</v>
      </c>
      <c r="AM838" s="120"/>
      <c r="AN838" s="120" t="s">
        <v>5926</v>
      </c>
      <c r="AO838" s="120"/>
      <c r="AP838" s="121"/>
      <c r="AQ838" s="120">
        <f t="shared" ca="1" si="55"/>
        <v>8</v>
      </c>
      <c r="AR838" s="5" t="s">
        <v>892</v>
      </c>
      <c r="AS838" s="120">
        <f t="shared" ca="1" si="57"/>
        <v>299</v>
      </c>
      <c r="AT838" s="120" t="s">
        <v>19</v>
      </c>
      <c r="AU838" s="120" t="s">
        <v>67</v>
      </c>
      <c r="AV838" s="120" t="s">
        <v>2153</v>
      </c>
      <c r="AW838" s="120" t="s">
        <v>1648</v>
      </c>
      <c r="AX838" s="120" t="s">
        <v>1648</v>
      </c>
      <c r="AY838" s="120"/>
      <c r="AZ838" s="120"/>
      <c r="BA838" s="120"/>
      <c r="BB838" s="5" t="s">
        <v>5927</v>
      </c>
      <c r="BC838" s="9"/>
    </row>
    <row r="839" spans="1:55" ht="15.75" customHeight="1" x14ac:dyDescent="0.3">
      <c r="A839" s="61">
        <v>328325</v>
      </c>
      <c r="B839" s="120" t="s">
        <v>4470</v>
      </c>
      <c r="C839" s="120" t="s">
        <v>5922</v>
      </c>
      <c r="D839" s="120" t="s">
        <v>127</v>
      </c>
      <c r="E839" s="120" t="s">
        <v>51</v>
      </c>
      <c r="F839" s="120" t="s">
        <v>51</v>
      </c>
      <c r="G839" s="120"/>
      <c r="H839" s="120"/>
      <c r="I839" s="120"/>
      <c r="J839" s="120">
        <v>55175351</v>
      </c>
      <c r="K839" s="120"/>
      <c r="L839" s="120"/>
      <c r="M839" s="120"/>
      <c r="N839" s="121" t="s">
        <v>127</v>
      </c>
      <c r="O839" s="120" t="s">
        <v>5923</v>
      </c>
      <c r="P839" s="121">
        <v>45749</v>
      </c>
      <c r="Q839" s="121" t="s">
        <v>2502</v>
      </c>
      <c r="R839" s="121"/>
      <c r="S839" s="121"/>
      <c r="T839" s="135"/>
      <c r="U839" s="122"/>
      <c r="V839" s="120" t="s">
        <v>5928</v>
      </c>
      <c r="W839" s="120"/>
      <c r="X839" s="121">
        <v>45747</v>
      </c>
      <c r="Y839" s="120">
        <f t="shared" si="56"/>
        <v>3</v>
      </c>
      <c r="Z839" s="121">
        <v>45750</v>
      </c>
      <c r="AA839" s="120">
        <f t="shared" si="48"/>
        <v>4</v>
      </c>
      <c r="AB839" s="120" t="s">
        <v>5929</v>
      </c>
      <c r="AC839" s="123">
        <v>882.44</v>
      </c>
      <c r="AD839" s="121">
        <v>45753</v>
      </c>
      <c r="AE839" s="12">
        <f t="shared" si="53"/>
        <v>4</v>
      </c>
      <c r="AF839" s="122"/>
      <c r="AG839" s="120"/>
      <c r="AH839" s="62"/>
      <c r="AI839" s="121">
        <v>45754</v>
      </c>
      <c r="AJ839" s="121">
        <v>45754</v>
      </c>
      <c r="AK839" s="10" t="str">
        <f t="shared" si="46"/>
        <v>EN TIEMPO</v>
      </c>
      <c r="AL839" s="15">
        <f t="shared" si="47"/>
        <v>2</v>
      </c>
      <c r="AM839" s="120"/>
      <c r="AN839" s="120" t="s">
        <v>5926</v>
      </c>
      <c r="AO839" s="120"/>
      <c r="AP839" s="121"/>
      <c r="AQ839" s="120">
        <f t="shared" ca="1" si="55"/>
        <v>8</v>
      </c>
      <c r="AR839" s="5" t="s">
        <v>892</v>
      </c>
      <c r="AS839" s="120">
        <f t="shared" ca="1" si="57"/>
        <v>299</v>
      </c>
      <c r="AT839" s="120" t="s">
        <v>19</v>
      </c>
      <c r="AU839" s="120" t="s">
        <v>67</v>
      </c>
      <c r="AV839" s="120" t="s">
        <v>2153</v>
      </c>
      <c r="AW839" s="120" t="s">
        <v>1648</v>
      </c>
      <c r="AX839" s="120" t="s">
        <v>1648</v>
      </c>
      <c r="AY839" s="120"/>
      <c r="AZ839" s="120"/>
      <c r="BA839" s="120"/>
      <c r="BB839" s="5" t="s">
        <v>5927</v>
      </c>
      <c r="BC839" s="9"/>
    </row>
    <row r="840" spans="1:55" ht="15.75" customHeight="1" x14ac:dyDescent="0.3">
      <c r="A840" s="61">
        <v>328425</v>
      </c>
      <c r="B840" s="120" t="s">
        <v>4470</v>
      </c>
      <c r="C840" s="120" t="s">
        <v>5930</v>
      </c>
      <c r="D840" s="120" t="s">
        <v>127</v>
      </c>
      <c r="E840" s="120" t="s">
        <v>51</v>
      </c>
      <c r="F840" s="120" t="s">
        <v>51</v>
      </c>
      <c r="G840" s="120"/>
      <c r="H840" s="120"/>
      <c r="I840" s="120"/>
      <c r="J840" s="120" t="s">
        <v>5931</v>
      </c>
      <c r="K840" s="120"/>
      <c r="L840" s="120"/>
      <c r="M840" s="120"/>
      <c r="N840" s="121" t="s">
        <v>127</v>
      </c>
      <c r="O840" s="120" t="s">
        <v>5923</v>
      </c>
      <c r="P840" s="121">
        <v>45749</v>
      </c>
      <c r="Q840" s="10" t="s">
        <v>2502</v>
      </c>
      <c r="R840" s="121"/>
      <c r="S840" s="121"/>
      <c r="T840" s="135"/>
      <c r="U840" s="122"/>
      <c r="V840" s="120" t="s">
        <v>5932</v>
      </c>
      <c r="W840" s="120"/>
      <c r="X840" s="121">
        <v>45747</v>
      </c>
      <c r="Y840" s="120">
        <f t="shared" si="56"/>
        <v>3</v>
      </c>
      <c r="Z840" s="121">
        <v>45750</v>
      </c>
      <c r="AA840" s="120">
        <f t="shared" si="48"/>
        <v>4</v>
      </c>
      <c r="AB840" s="120" t="s">
        <v>5933</v>
      </c>
      <c r="AC840" s="13">
        <v>1125</v>
      </c>
      <c r="AD840" s="121">
        <v>45753</v>
      </c>
      <c r="AE840" s="12">
        <f t="shared" si="53"/>
        <v>4</v>
      </c>
      <c r="AF840" s="122"/>
      <c r="AG840" s="120"/>
      <c r="AH840" s="62"/>
      <c r="AI840" s="121">
        <v>45754</v>
      </c>
      <c r="AJ840" s="121">
        <v>45754</v>
      </c>
      <c r="AK840" s="10" t="str">
        <f t="shared" si="46"/>
        <v>EN TIEMPO</v>
      </c>
      <c r="AL840" s="15">
        <f t="shared" si="47"/>
        <v>2</v>
      </c>
      <c r="AM840" s="120"/>
      <c r="AN840" s="120" t="s">
        <v>5926</v>
      </c>
      <c r="AO840" s="120"/>
      <c r="AP840" s="121"/>
      <c r="AQ840" s="120">
        <f t="shared" ca="1" si="55"/>
        <v>8</v>
      </c>
      <c r="AR840" s="120" t="s">
        <v>892</v>
      </c>
      <c r="AS840" s="120">
        <f t="shared" ca="1" si="57"/>
        <v>299</v>
      </c>
      <c r="AT840" s="120" t="s">
        <v>19</v>
      </c>
      <c r="AU840" s="120" t="s">
        <v>67</v>
      </c>
      <c r="AV840" s="120" t="s">
        <v>2153</v>
      </c>
      <c r="AW840" s="120" t="s">
        <v>1648</v>
      </c>
      <c r="AX840" s="120" t="s">
        <v>1648</v>
      </c>
      <c r="AY840" s="120"/>
      <c r="AZ840" s="120"/>
      <c r="BA840" s="120"/>
      <c r="BB840" s="120" t="s">
        <v>5927</v>
      </c>
      <c r="BC840" s="9"/>
    </row>
    <row r="841" spans="1:55" ht="15.75" customHeight="1" x14ac:dyDescent="0.3">
      <c r="A841" s="61">
        <v>328525</v>
      </c>
      <c r="B841" s="120" t="s">
        <v>4470</v>
      </c>
      <c r="C841" s="120" t="s">
        <v>5934</v>
      </c>
      <c r="D841" s="120" t="s">
        <v>127</v>
      </c>
      <c r="E841" s="120" t="s">
        <v>51</v>
      </c>
      <c r="F841" s="120" t="s">
        <v>51</v>
      </c>
      <c r="G841" s="120"/>
      <c r="H841" s="120"/>
      <c r="I841" s="120"/>
      <c r="J841" s="120">
        <v>55181122</v>
      </c>
      <c r="K841" s="120"/>
      <c r="L841" s="120"/>
      <c r="M841" s="120"/>
      <c r="N841" s="121" t="s">
        <v>127</v>
      </c>
      <c r="O841" s="120" t="s">
        <v>5923</v>
      </c>
      <c r="P841" s="121">
        <v>45749</v>
      </c>
      <c r="Q841" s="10" t="s">
        <v>2502</v>
      </c>
      <c r="R841" s="121"/>
      <c r="S841" s="121"/>
      <c r="T841" s="135"/>
      <c r="U841" s="122"/>
      <c r="V841" s="120" t="s">
        <v>5935</v>
      </c>
      <c r="W841" s="120"/>
      <c r="X841" s="121">
        <v>45747</v>
      </c>
      <c r="Y841" s="120">
        <f t="shared" si="56"/>
        <v>3</v>
      </c>
      <c r="Z841" s="121">
        <v>45749</v>
      </c>
      <c r="AA841" s="120">
        <f t="shared" si="48"/>
        <v>3</v>
      </c>
      <c r="AB841" s="120" t="s">
        <v>5936</v>
      </c>
      <c r="AC841" s="13">
        <v>1040</v>
      </c>
      <c r="AD841" s="121">
        <v>45753</v>
      </c>
      <c r="AE841" s="12">
        <f t="shared" si="53"/>
        <v>5</v>
      </c>
      <c r="AF841" s="122"/>
      <c r="AG841" s="120"/>
      <c r="AH841" s="62"/>
      <c r="AI841" s="121">
        <v>45754</v>
      </c>
      <c r="AJ841" s="121">
        <v>45754</v>
      </c>
      <c r="AK841" s="10" t="str">
        <f t="shared" si="46"/>
        <v>EN TIEMPO</v>
      </c>
      <c r="AL841" s="15">
        <f t="shared" si="47"/>
        <v>2</v>
      </c>
      <c r="AM841" s="120"/>
      <c r="AN841" s="120" t="s">
        <v>5926</v>
      </c>
      <c r="AO841" s="120"/>
      <c r="AP841" s="121"/>
      <c r="AQ841" s="120">
        <f t="shared" ca="1" si="55"/>
        <v>8</v>
      </c>
      <c r="AR841" s="120" t="s">
        <v>892</v>
      </c>
      <c r="AS841" s="120">
        <f t="shared" ca="1" si="57"/>
        <v>299</v>
      </c>
      <c r="AT841" s="120" t="s">
        <v>19</v>
      </c>
      <c r="AU841" s="120" t="s">
        <v>67</v>
      </c>
      <c r="AV841" s="120" t="s">
        <v>2153</v>
      </c>
      <c r="AW841" s="120" t="s">
        <v>1648</v>
      </c>
      <c r="AX841" s="120" t="s">
        <v>1648</v>
      </c>
      <c r="AY841" s="120"/>
      <c r="AZ841" s="120"/>
      <c r="BA841" s="120"/>
      <c r="BB841" s="120" t="s">
        <v>5927</v>
      </c>
      <c r="BC841" s="9"/>
    </row>
    <row r="842" spans="1:55" ht="15.75" customHeight="1" x14ac:dyDescent="0.3">
      <c r="A842" s="61">
        <v>328625</v>
      </c>
      <c r="B842" s="120" t="s">
        <v>4470</v>
      </c>
      <c r="C842" s="120" t="s">
        <v>5937</v>
      </c>
      <c r="D842" s="120" t="s">
        <v>127</v>
      </c>
      <c r="E842" s="120" t="s">
        <v>51</v>
      </c>
      <c r="F842" s="120" t="s">
        <v>51</v>
      </c>
      <c r="G842" s="120"/>
      <c r="H842" s="120"/>
      <c r="I842" s="120"/>
      <c r="J842" s="120">
        <v>55181007</v>
      </c>
      <c r="K842" s="120"/>
      <c r="L842" s="120"/>
      <c r="M842" s="120"/>
      <c r="N842" s="121" t="s">
        <v>127</v>
      </c>
      <c r="O842" s="120" t="s">
        <v>5923</v>
      </c>
      <c r="P842" s="121">
        <v>45749</v>
      </c>
      <c r="Q842" s="10" t="s">
        <v>2502</v>
      </c>
      <c r="R842" s="121"/>
      <c r="S842" s="121"/>
      <c r="T842" s="135"/>
      <c r="U842" s="122"/>
      <c r="V842" s="120" t="s">
        <v>5938</v>
      </c>
      <c r="W842" s="120"/>
      <c r="X842" s="121">
        <v>45747</v>
      </c>
      <c r="Y842" s="120">
        <f t="shared" si="56"/>
        <v>3</v>
      </c>
      <c r="Z842" s="121">
        <v>45749</v>
      </c>
      <c r="AA842" s="120">
        <f t="shared" si="48"/>
        <v>3</v>
      </c>
      <c r="AB842" s="120" t="s">
        <v>5939</v>
      </c>
      <c r="AC842" s="123">
        <v>1005</v>
      </c>
      <c r="AD842" s="121">
        <v>45753</v>
      </c>
      <c r="AE842" s="12">
        <f t="shared" si="53"/>
        <v>5</v>
      </c>
      <c r="AF842" s="122"/>
      <c r="AG842" s="120"/>
      <c r="AH842" s="62"/>
      <c r="AI842" s="121">
        <v>45754</v>
      </c>
      <c r="AJ842" s="121">
        <v>45754</v>
      </c>
      <c r="AK842" s="10" t="str">
        <f t="shared" si="46"/>
        <v>EN TIEMPO</v>
      </c>
      <c r="AL842" s="15">
        <f t="shared" si="47"/>
        <v>2</v>
      </c>
      <c r="AM842" s="120"/>
      <c r="AN842" s="120" t="s">
        <v>5926</v>
      </c>
      <c r="AO842" s="120"/>
      <c r="AP842" s="121"/>
      <c r="AQ842" s="120">
        <f t="shared" ca="1" si="55"/>
        <v>8</v>
      </c>
      <c r="AR842" s="120" t="s">
        <v>892</v>
      </c>
      <c r="AS842" s="120">
        <f t="shared" ca="1" si="57"/>
        <v>299</v>
      </c>
      <c r="AT842" s="120" t="s">
        <v>19</v>
      </c>
      <c r="AU842" s="120" t="s">
        <v>67</v>
      </c>
      <c r="AV842" s="120" t="s">
        <v>2153</v>
      </c>
      <c r="AW842" s="120" t="s">
        <v>1648</v>
      </c>
      <c r="AX842" s="120" t="s">
        <v>1648</v>
      </c>
      <c r="AY842" s="120"/>
      <c r="AZ842" s="120"/>
      <c r="BA842" s="120"/>
      <c r="BB842" s="120" t="s">
        <v>5927</v>
      </c>
      <c r="BC842" s="9"/>
    </row>
    <row r="843" spans="1:55" ht="15.75" customHeight="1" x14ac:dyDescent="0.3">
      <c r="A843" s="61">
        <v>328725</v>
      </c>
      <c r="B843" s="120" t="s">
        <v>4470</v>
      </c>
      <c r="C843" s="120" t="s">
        <v>5937</v>
      </c>
      <c r="D843" s="120" t="s">
        <v>127</v>
      </c>
      <c r="E843" s="120" t="s">
        <v>51</v>
      </c>
      <c r="F843" s="120" t="s">
        <v>51</v>
      </c>
      <c r="G843" s="120"/>
      <c r="H843" s="120"/>
      <c r="I843" s="120"/>
      <c r="J843" s="120">
        <v>55181007</v>
      </c>
      <c r="K843" s="120"/>
      <c r="L843" s="120"/>
      <c r="M843" s="120"/>
      <c r="N843" s="121" t="s">
        <v>127</v>
      </c>
      <c r="O843" s="120" t="s">
        <v>5923</v>
      </c>
      <c r="P843" s="121">
        <v>45749</v>
      </c>
      <c r="Q843" s="10" t="s">
        <v>2502</v>
      </c>
      <c r="R843" s="121"/>
      <c r="S843" s="121"/>
      <c r="T843" s="135"/>
      <c r="U843" s="122"/>
      <c r="V843" s="120" t="s">
        <v>5940</v>
      </c>
      <c r="W843" s="120"/>
      <c r="X843" s="121">
        <v>45747</v>
      </c>
      <c r="Y843" s="120">
        <f t="shared" si="56"/>
        <v>3</v>
      </c>
      <c r="Z843" s="121">
        <v>45749</v>
      </c>
      <c r="AA843" s="120">
        <f t="shared" si="48"/>
        <v>3</v>
      </c>
      <c r="AB843" s="120" t="s">
        <v>5941</v>
      </c>
      <c r="AC843" s="123">
        <v>1005</v>
      </c>
      <c r="AD843" s="121">
        <v>45753</v>
      </c>
      <c r="AE843" s="12">
        <f t="shared" si="53"/>
        <v>5</v>
      </c>
      <c r="AF843" s="122"/>
      <c r="AG843" s="120"/>
      <c r="AH843" s="62"/>
      <c r="AI843" s="121">
        <v>45754</v>
      </c>
      <c r="AJ843" s="121">
        <v>45754</v>
      </c>
      <c r="AK843" s="10" t="str">
        <f t="shared" si="46"/>
        <v>EN TIEMPO</v>
      </c>
      <c r="AL843" s="15">
        <f t="shared" si="47"/>
        <v>2</v>
      </c>
      <c r="AM843" s="120"/>
      <c r="AN843" s="120" t="s">
        <v>5926</v>
      </c>
      <c r="AO843" s="120"/>
      <c r="AP843" s="121"/>
      <c r="AQ843" s="120">
        <f t="shared" ca="1" si="55"/>
        <v>8</v>
      </c>
      <c r="AR843" s="120" t="s">
        <v>892</v>
      </c>
      <c r="AS843" s="120">
        <f t="shared" ca="1" si="57"/>
        <v>299</v>
      </c>
      <c r="AT843" s="120" t="s">
        <v>19</v>
      </c>
      <c r="AU843" s="120" t="s">
        <v>67</v>
      </c>
      <c r="AV843" s="120" t="s">
        <v>2153</v>
      </c>
      <c r="AW843" s="120" t="s">
        <v>1648</v>
      </c>
      <c r="AX843" s="120" t="s">
        <v>1648</v>
      </c>
      <c r="AY843" s="120"/>
      <c r="AZ843" s="120"/>
      <c r="BA843" s="120"/>
      <c r="BB843" s="120" t="s">
        <v>5927</v>
      </c>
      <c r="BC843" s="9"/>
    </row>
    <row r="844" spans="1:55" ht="15.75" customHeight="1" x14ac:dyDescent="0.3">
      <c r="A844" s="61">
        <v>328825</v>
      </c>
      <c r="B844" s="120" t="s">
        <v>4470</v>
      </c>
      <c r="C844" s="120" t="s">
        <v>5942</v>
      </c>
      <c r="D844" s="120" t="s">
        <v>127</v>
      </c>
      <c r="E844" s="120" t="s">
        <v>51</v>
      </c>
      <c r="F844" s="120" t="s">
        <v>51</v>
      </c>
      <c r="G844" s="120"/>
      <c r="H844" s="120"/>
      <c r="I844" s="120"/>
      <c r="J844" s="120" t="s">
        <v>5943</v>
      </c>
      <c r="K844" s="120"/>
      <c r="L844" s="120"/>
      <c r="M844" s="120"/>
      <c r="N844" s="121" t="s">
        <v>127</v>
      </c>
      <c r="O844" s="120" t="s">
        <v>5923</v>
      </c>
      <c r="P844" s="121">
        <v>45748</v>
      </c>
      <c r="Q844" s="10" t="s">
        <v>2502</v>
      </c>
      <c r="R844" s="121"/>
      <c r="S844" s="121"/>
      <c r="T844" s="135"/>
      <c r="U844" s="122"/>
      <c r="V844" s="120" t="s">
        <v>5944</v>
      </c>
      <c r="W844" s="120"/>
      <c r="X844" s="121">
        <v>45747</v>
      </c>
      <c r="Y844" s="120">
        <f t="shared" si="56"/>
        <v>2</v>
      </c>
      <c r="Z844" s="121">
        <v>45749</v>
      </c>
      <c r="AA844" s="120">
        <f t="shared" si="48"/>
        <v>3</v>
      </c>
      <c r="AB844" s="120" t="s">
        <v>5945</v>
      </c>
      <c r="AC844" s="123">
        <v>1040</v>
      </c>
      <c r="AD844" s="121">
        <v>45751</v>
      </c>
      <c r="AE844" s="12">
        <f t="shared" si="53"/>
        <v>3</v>
      </c>
      <c r="AF844" s="122"/>
      <c r="AG844" s="66" t="s">
        <v>5946</v>
      </c>
      <c r="AH844" s="62" t="s">
        <v>833</v>
      </c>
      <c r="AI844" s="121">
        <v>45758</v>
      </c>
      <c r="AJ844" s="121">
        <v>45759</v>
      </c>
      <c r="AK844" s="10" t="str">
        <f t="shared" si="46"/>
        <v>DEMORA</v>
      </c>
      <c r="AL844" s="15">
        <f t="shared" si="47"/>
        <v>9</v>
      </c>
      <c r="AM844" s="120" t="s">
        <v>5947</v>
      </c>
      <c r="AN844" s="120" t="s">
        <v>5948</v>
      </c>
      <c r="AO844" s="120" t="s">
        <v>5949</v>
      </c>
      <c r="AP844" s="121">
        <v>45764</v>
      </c>
      <c r="AQ844" s="120">
        <f t="shared" ca="1" si="55"/>
        <v>13</v>
      </c>
      <c r="AR844" s="120" t="s">
        <v>143</v>
      </c>
      <c r="AS844" s="120">
        <f t="shared" ca="1" si="57"/>
        <v>299</v>
      </c>
      <c r="AT844" s="120" t="s">
        <v>19</v>
      </c>
      <c r="AU844" s="120" t="s">
        <v>67</v>
      </c>
      <c r="AV844" s="120" t="s">
        <v>2153</v>
      </c>
      <c r="AW844" s="120" t="s">
        <v>1648</v>
      </c>
      <c r="AX844" s="120" t="s">
        <v>1648</v>
      </c>
      <c r="AY844" s="120"/>
      <c r="AZ844" s="120"/>
      <c r="BA844" s="120"/>
      <c r="BB844" s="120" t="s">
        <v>5950</v>
      </c>
      <c r="BC844" s="9"/>
    </row>
    <row r="845" spans="1:55" ht="15.75" customHeight="1" x14ac:dyDescent="0.3">
      <c r="A845" s="61">
        <v>328925</v>
      </c>
      <c r="B845" s="120" t="s">
        <v>4470</v>
      </c>
      <c r="C845" s="120" t="s">
        <v>5942</v>
      </c>
      <c r="D845" s="120" t="s">
        <v>127</v>
      </c>
      <c r="E845" s="120" t="s">
        <v>51</v>
      </c>
      <c r="F845" s="120" t="s">
        <v>51</v>
      </c>
      <c r="G845" s="120"/>
      <c r="H845" s="120"/>
      <c r="I845" s="120"/>
      <c r="J845" s="120" t="s">
        <v>5943</v>
      </c>
      <c r="K845" s="120"/>
      <c r="L845" s="120"/>
      <c r="M845" s="120"/>
      <c r="N845" s="121" t="s">
        <v>127</v>
      </c>
      <c r="O845" s="120" t="s">
        <v>5923</v>
      </c>
      <c r="P845" s="121">
        <v>45748</v>
      </c>
      <c r="Q845" s="10" t="s">
        <v>2502</v>
      </c>
      <c r="R845" s="121"/>
      <c r="S845" s="121"/>
      <c r="T845" s="135"/>
      <c r="U845" s="122"/>
      <c r="V845" s="120" t="s">
        <v>5951</v>
      </c>
      <c r="W845" s="120"/>
      <c r="X845" s="121">
        <v>45747</v>
      </c>
      <c r="Y845" s="120">
        <f t="shared" si="56"/>
        <v>2</v>
      </c>
      <c r="Z845" s="121">
        <v>45748</v>
      </c>
      <c r="AA845" s="120">
        <f t="shared" si="48"/>
        <v>2</v>
      </c>
      <c r="AB845" s="120" t="s">
        <v>5952</v>
      </c>
      <c r="AC845" s="123">
        <v>1040</v>
      </c>
      <c r="AD845" s="121">
        <v>45751</v>
      </c>
      <c r="AE845" s="12">
        <f t="shared" si="53"/>
        <v>4</v>
      </c>
      <c r="AF845" s="122"/>
      <c r="AG845" s="66" t="s">
        <v>5946</v>
      </c>
      <c r="AH845" s="62" t="s">
        <v>833</v>
      </c>
      <c r="AI845" s="121">
        <v>45758</v>
      </c>
      <c r="AJ845" s="121">
        <v>45759</v>
      </c>
      <c r="AK845" s="10" t="str">
        <f t="shared" si="46"/>
        <v>DEMORA</v>
      </c>
      <c r="AL845" s="15">
        <f t="shared" si="47"/>
        <v>9</v>
      </c>
      <c r="AM845" s="120" t="s">
        <v>5953</v>
      </c>
      <c r="AN845" s="120" t="s">
        <v>5948</v>
      </c>
      <c r="AO845" s="120" t="s">
        <v>5949</v>
      </c>
      <c r="AP845" s="121">
        <v>45764</v>
      </c>
      <c r="AQ845" s="120">
        <f t="shared" ca="1" si="55"/>
        <v>13</v>
      </c>
      <c r="AR845" s="120" t="s">
        <v>143</v>
      </c>
      <c r="AS845" s="120">
        <f t="shared" ca="1" si="57"/>
        <v>299</v>
      </c>
      <c r="AT845" s="120" t="s">
        <v>19</v>
      </c>
      <c r="AU845" s="120" t="s">
        <v>67</v>
      </c>
      <c r="AV845" s="120" t="s">
        <v>2153</v>
      </c>
      <c r="AW845" s="120" t="s">
        <v>1648</v>
      </c>
      <c r="AX845" s="120" t="s">
        <v>1648</v>
      </c>
      <c r="AY845" s="120"/>
      <c r="AZ845" s="120"/>
      <c r="BA845" s="120"/>
      <c r="BB845" s="120" t="s">
        <v>5950</v>
      </c>
      <c r="BC845" s="9"/>
    </row>
    <row r="846" spans="1:55" ht="15.75" customHeight="1" x14ac:dyDescent="0.3">
      <c r="A846" s="61">
        <v>329025</v>
      </c>
      <c r="B846" s="120" t="s">
        <v>4470</v>
      </c>
      <c r="C846" s="120" t="s">
        <v>5954</v>
      </c>
      <c r="D846" s="120" t="s">
        <v>127</v>
      </c>
      <c r="E846" s="120" t="s">
        <v>51</v>
      </c>
      <c r="F846" s="120" t="s">
        <v>51</v>
      </c>
      <c r="G846" s="120"/>
      <c r="H846" s="120"/>
      <c r="I846" s="120"/>
      <c r="J846" s="120" t="s">
        <v>5955</v>
      </c>
      <c r="K846" s="120"/>
      <c r="L846" s="120"/>
      <c r="M846" s="120"/>
      <c r="N846" s="121" t="s">
        <v>127</v>
      </c>
      <c r="O846" s="120" t="s">
        <v>5923</v>
      </c>
      <c r="P846" s="121">
        <v>45748</v>
      </c>
      <c r="Q846" s="10" t="s">
        <v>2502</v>
      </c>
      <c r="R846" s="121"/>
      <c r="S846" s="121"/>
      <c r="T846" s="135"/>
      <c r="U846" s="122"/>
      <c r="V846" s="120" t="s">
        <v>5956</v>
      </c>
      <c r="W846" s="120"/>
      <c r="X846" s="121">
        <v>45747</v>
      </c>
      <c r="Y846" s="120">
        <f t="shared" si="56"/>
        <v>2</v>
      </c>
      <c r="Z846" s="121">
        <v>45749</v>
      </c>
      <c r="AA846" s="120">
        <f t="shared" si="48"/>
        <v>3</v>
      </c>
      <c r="AB846" s="120" t="s">
        <v>5957</v>
      </c>
      <c r="AC846" s="123">
        <v>1040</v>
      </c>
      <c r="AD846" s="121">
        <v>45751</v>
      </c>
      <c r="AE846" s="12">
        <f t="shared" si="53"/>
        <v>3</v>
      </c>
      <c r="AF846" s="29"/>
      <c r="AG846" s="139" t="s">
        <v>5946</v>
      </c>
      <c r="AH846" s="62" t="s">
        <v>833</v>
      </c>
      <c r="AI846" s="121">
        <v>45758</v>
      </c>
      <c r="AJ846" s="121">
        <v>45759</v>
      </c>
      <c r="AK846" s="10" t="str">
        <f t="shared" si="46"/>
        <v>DEMORA</v>
      </c>
      <c r="AL846" s="15">
        <f t="shared" si="47"/>
        <v>9</v>
      </c>
      <c r="AM846" s="120" t="s">
        <v>5958</v>
      </c>
      <c r="AN846" s="120" t="s">
        <v>5948</v>
      </c>
      <c r="AO846" s="120" t="s">
        <v>5949</v>
      </c>
      <c r="AP846" s="10">
        <v>45764</v>
      </c>
      <c r="AQ846" s="120">
        <f t="shared" ca="1" si="55"/>
        <v>13</v>
      </c>
      <c r="AR846" s="120" t="s">
        <v>143</v>
      </c>
      <c r="AS846" s="120">
        <f t="shared" ca="1" si="57"/>
        <v>299</v>
      </c>
      <c r="AT846" s="120" t="s">
        <v>19</v>
      </c>
      <c r="AU846" s="120" t="s">
        <v>67</v>
      </c>
      <c r="AV846" s="120" t="s">
        <v>2153</v>
      </c>
      <c r="AW846" s="120" t="s">
        <v>1648</v>
      </c>
      <c r="AX846" s="120" t="s">
        <v>1648</v>
      </c>
      <c r="AY846" s="120"/>
      <c r="AZ846" s="120"/>
      <c r="BA846" s="120"/>
      <c r="BB846" s="120" t="s">
        <v>5950</v>
      </c>
      <c r="BC846" s="9"/>
    </row>
    <row r="847" spans="1:55" ht="15.75" customHeight="1" x14ac:dyDescent="0.3">
      <c r="A847" s="61">
        <v>329125</v>
      </c>
      <c r="B847" s="120" t="s">
        <v>4470</v>
      </c>
      <c r="C847" s="120" t="s">
        <v>5954</v>
      </c>
      <c r="D847" s="120" t="s">
        <v>127</v>
      </c>
      <c r="E847" s="120" t="s">
        <v>51</v>
      </c>
      <c r="F847" s="120" t="s">
        <v>51</v>
      </c>
      <c r="G847" s="120"/>
      <c r="H847" s="120"/>
      <c r="I847" s="120"/>
      <c r="J847" s="120" t="s">
        <v>5955</v>
      </c>
      <c r="K847" s="120"/>
      <c r="L847" s="120"/>
      <c r="M847" s="120"/>
      <c r="N847" s="121" t="s">
        <v>127</v>
      </c>
      <c r="O847" s="120" t="s">
        <v>5923</v>
      </c>
      <c r="P847" s="121">
        <v>45748</v>
      </c>
      <c r="Q847" s="10" t="s">
        <v>2502</v>
      </c>
      <c r="R847" s="121"/>
      <c r="S847" s="121"/>
      <c r="T847" s="135"/>
      <c r="U847" s="122"/>
      <c r="V847" s="120" t="s">
        <v>5959</v>
      </c>
      <c r="W847" s="120"/>
      <c r="X847" s="121">
        <v>45747</v>
      </c>
      <c r="Y847" s="120">
        <f t="shared" si="56"/>
        <v>2</v>
      </c>
      <c r="Z847" s="121">
        <v>45748</v>
      </c>
      <c r="AA847" s="120">
        <f t="shared" si="48"/>
        <v>2</v>
      </c>
      <c r="AB847" s="120" t="s">
        <v>5960</v>
      </c>
      <c r="AC847" s="123">
        <v>1040</v>
      </c>
      <c r="AD847" s="121">
        <v>45751</v>
      </c>
      <c r="AE847" s="12">
        <f t="shared" si="53"/>
        <v>4</v>
      </c>
      <c r="AF847" s="29"/>
      <c r="AG847" s="139" t="s">
        <v>5946</v>
      </c>
      <c r="AH847" s="62" t="s">
        <v>833</v>
      </c>
      <c r="AI847" s="121">
        <v>45758</v>
      </c>
      <c r="AJ847" s="121">
        <v>45759</v>
      </c>
      <c r="AK847" s="10" t="str">
        <f t="shared" si="46"/>
        <v>DEMORA</v>
      </c>
      <c r="AL847" s="15">
        <f t="shared" si="47"/>
        <v>9</v>
      </c>
      <c r="AM847" s="120" t="s">
        <v>5961</v>
      </c>
      <c r="AN847" s="120" t="s">
        <v>5948</v>
      </c>
      <c r="AO847" s="120" t="s">
        <v>5949</v>
      </c>
      <c r="AP847" s="10">
        <v>45764</v>
      </c>
      <c r="AQ847" s="120">
        <f t="shared" ca="1" si="55"/>
        <v>13</v>
      </c>
      <c r="AR847" s="120" t="s">
        <v>143</v>
      </c>
      <c r="AS847" s="120">
        <f t="shared" ca="1" si="57"/>
        <v>299</v>
      </c>
      <c r="AT847" s="120" t="s">
        <v>19</v>
      </c>
      <c r="AU847" s="120" t="s">
        <v>67</v>
      </c>
      <c r="AV847" s="120" t="s">
        <v>2153</v>
      </c>
      <c r="AW847" s="120" t="s">
        <v>1648</v>
      </c>
      <c r="AX847" s="120" t="s">
        <v>1648</v>
      </c>
      <c r="AY847" s="120"/>
      <c r="AZ847" s="120"/>
      <c r="BA847" s="120"/>
      <c r="BB847" s="120" t="s">
        <v>5950</v>
      </c>
      <c r="BC847" s="9"/>
    </row>
    <row r="848" spans="1:55" ht="15.75" customHeight="1" x14ac:dyDescent="0.3">
      <c r="A848" s="61">
        <v>329225</v>
      </c>
      <c r="B848" s="120" t="s">
        <v>4470</v>
      </c>
      <c r="C848" s="120" t="s">
        <v>5962</v>
      </c>
      <c r="D848" s="120" t="s">
        <v>127</v>
      </c>
      <c r="E848" s="120" t="s">
        <v>51</v>
      </c>
      <c r="F848" s="120" t="s">
        <v>51</v>
      </c>
      <c r="G848" s="120"/>
      <c r="H848" s="120"/>
      <c r="I848" s="120"/>
      <c r="J848" s="120"/>
      <c r="K848" s="120"/>
      <c r="L848" s="120"/>
      <c r="M848" s="120"/>
      <c r="N848" s="121" t="s">
        <v>127</v>
      </c>
      <c r="O848" s="120" t="s">
        <v>5923</v>
      </c>
      <c r="P848" s="121">
        <v>45748</v>
      </c>
      <c r="Q848" s="10" t="s">
        <v>2502</v>
      </c>
      <c r="R848" s="121"/>
      <c r="S848" s="121"/>
      <c r="T848" s="135"/>
      <c r="U848" s="122"/>
      <c r="V848" s="120" t="s">
        <v>5963</v>
      </c>
      <c r="W848" s="120"/>
      <c r="X848" s="121">
        <v>45747</v>
      </c>
      <c r="Y848" s="120">
        <f t="shared" si="56"/>
        <v>2</v>
      </c>
      <c r="Z848" s="121">
        <v>45748</v>
      </c>
      <c r="AA848" s="120">
        <f t="shared" si="48"/>
        <v>2</v>
      </c>
      <c r="AB848" s="120" t="s">
        <v>5964</v>
      </c>
      <c r="AC848" s="123">
        <v>1040</v>
      </c>
      <c r="AD848" s="121">
        <v>45749</v>
      </c>
      <c r="AE848" s="12">
        <f t="shared" si="53"/>
        <v>2</v>
      </c>
      <c r="AF848" s="29"/>
      <c r="AG848" s="26"/>
      <c r="AH848" s="62" t="s">
        <v>828</v>
      </c>
      <c r="AI848" s="121">
        <v>45749</v>
      </c>
      <c r="AJ848" s="121">
        <v>45749</v>
      </c>
      <c r="AK848" s="10" t="str">
        <f t="shared" si="46"/>
        <v>EN TIEMPO</v>
      </c>
      <c r="AL848" s="15">
        <f t="shared" si="47"/>
        <v>1</v>
      </c>
      <c r="AM848" s="120" t="s">
        <v>5965</v>
      </c>
      <c r="AN848" s="120" t="s">
        <v>5966</v>
      </c>
      <c r="AO848" s="120"/>
      <c r="AP848" s="10"/>
      <c r="AQ848" s="120">
        <f t="shared" ca="1" si="55"/>
        <v>3</v>
      </c>
      <c r="AR848" s="120" t="s">
        <v>892</v>
      </c>
      <c r="AS848" s="120">
        <f t="shared" ca="1" si="57"/>
        <v>299</v>
      </c>
      <c r="AT848" s="120"/>
      <c r="AU848" s="120"/>
      <c r="AV848" s="120"/>
      <c r="AW848" s="120"/>
      <c r="AX848" s="120"/>
      <c r="AY848" s="120"/>
      <c r="AZ848" s="120"/>
      <c r="BA848" s="120"/>
      <c r="BB848" s="120"/>
      <c r="BC848" s="9"/>
    </row>
    <row r="849" spans="1:55" ht="15.75" customHeight="1" x14ac:dyDescent="0.3">
      <c r="A849" s="61">
        <v>329325</v>
      </c>
      <c r="B849" s="120" t="s">
        <v>4470</v>
      </c>
      <c r="C849" s="120" t="s">
        <v>5967</v>
      </c>
      <c r="D849" s="120" t="s">
        <v>127</v>
      </c>
      <c r="E849" s="120" t="s">
        <v>51</v>
      </c>
      <c r="F849" s="120" t="s">
        <v>51</v>
      </c>
      <c r="G849" s="120"/>
      <c r="H849" s="120"/>
      <c r="I849" s="120"/>
      <c r="J849" s="120"/>
      <c r="K849" s="120"/>
      <c r="L849" s="120"/>
      <c r="M849" s="120"/>
      <c r="N849" s="121" t="s">
        <v>127</v>
      </c>
      <c r="O849" s="120" t="s">
        <v>5923</v>
      </c>
      <c r="P849" s="121">
        <v>45749</v>
      </c>
      <c r="Q849" s="10" t="s">
        <v>2502</v>
      </c>
      <c r="R849" s="121"/>
      <c r="S849" s="121"/>
      <c r="T849" s="135"/>
      <c r="U849" s="122"/>
      <c r="V849" s="120" t="s">
        <v>5968</v>
      </c>
      <c r="W849" s="120"/>
      <c r="X849" s="121">
        <v>45747</v>
      </c>
      <c r="Y849" s="120">
        <f t="shared" si="56"/>
        <v>3</v>
      </c>
      <c r="Z849" s="121">
        <v>45749</v>
      </c>
      <c r="AA849" s="120">
        <f t="shared" si="48"/>
        <v>3</v>
      </c>
      <c r="AB849" s="120" t="s">
        <v>5969</v>
      </c>
      <c r="AC849" s="123">
        <v>120</v>
      </c>
      <c r="AD849" s="121">
        <v>45749</v>
      </c>
      <c r="AE849" s="12">
        <f t="shared" si="53"/>
        <v>1</v>
      </c>
      <c r="AF849" s="29"/>
      <c r="AG849" s="26"/>
      <c r="AH849" s="62" t="s">
        <v>828</v>
      </c>
      <c r="AI849" s="121">
        <v>45749</v>
      </c>
      <c r="AJ849" s="121">
        <v>45749</v>
      </c>
      <c r="AK849" s="10" t="str">
        <f t="shared" si="46"/>
        <v>EN TIEMPO</v>
      </c>
      <c r="AL849" s="15">
        <f t="shared" si="47"/>
        <v>1</v>
      </c>
      <c r="AM849" s="120" t="s">
        <v>5970</v>
      </c>
      <c r="AN849" s="120" t="s">
        <v>5966</v>
      </c>
      <c r="AO849" s="120"/>
      <c r="AP849" s="10"/>
      <c r="AQ849" s="120">
        <f t="shared" ca="1" si="55"/>
        <v>3</v>
      </c>
      <c r="AR849" s="120" t="s">
        <v>892</v>
      </c>
      <c r="AS849" s="120">
        <f t="shared" ca="1" si="57"/>
        <v>299</v>
      </c>
      <c r="AT849" s="120"/>
      <c r="AU849" s="120"/>
      <c r="AV849" s="120"/>
      <c r="AW849" s="120"/>
      <c r="AX849" s="120"/>
      <c r="AY849" s="120"/>
      <c r="AZ849" s="120"/>
      <c r="BA849" s="120"/>
      <c r="BB849" s="120"/>
      <c r="BC849" s="9"/>
    </row>
    <row r="850" spans="1:55" ht="15.75" customHeight="1" x14ac:dyDescent="0.3">
      <c r="A850" s="61">
        <v>329425</v>
      </c>
      <c r="B850" s="120" t="s">
        <v>4470</v>
      </c>
      <c r="C850" s="120" t="s">
        <v>5971</v>
      </c>
      <c r="D850" s="120" t="s">
        <v>127</v>
      </c>
      <c r="E850" s="120" t="s">
        <v>51</v>
      </c>
      <c r="F850" s="120" t="s">
        <v>51</v>
      </c>
      <c r="G850" s="120"/>
      <c r="H850" s="120"/>
      <c r="I850" s="120"/>
      <c r="J850" s="120"/>
      <c r="K850" s="120"/>
      <c r="L850" s="120"/>
      <c r="M850" s="120"/>
      <c r="N850" s="121" t="s">
        <v>127</v>
      </c>
      <c r="O850" s="120" t="s">
        <v>5923</v>
      </c>
      <c r="P850" s="121">
        <v>45749</v>
      </c>
      <c r="Q850" s="10" t="s">
        <v>2502</v>
      </c>
      <c r="R850" s="121"/>
      <c r="S850" s="121"/>
      <c r="T850" s="135"/>
      <c r="U850" s="122"/>
      <c r="V850" s="120" t="s">
        <v>5972</v>
      </c>
      <c r="W850" s="120"/>
      <c r="X850" s="121">
        <v>45747</v>
      </c>
      <c r="Y850" s="120">
        <f t="shared" si="56"/>
        <v>3</v>
      </c>
      <c r="Z850" s="121">
        <v>45749</v>
      </c>
      <c r="AA850" s="120">
        <f t="shared" si="48"/>
        <v>3</v>
      </c>
      <c r="AB850" s="120" t="s">
        <v>5973</v>
      </c>
      <c r="AC850" s="123">
        <v>90</v>
      </c>
      <c r="AD850" s="121">
        <v>45749</v>
      </c>
      <c r="AE850" s="12">
        <f t="shared" si="53"/>
        <v>1</v>
      </c>
      <c r="AF850" s="122"/>
      <c r="AG850" s="120"/>
      <c r="AH850" s="62" t="s">
        <v>828</v>
      </c>
      <c r="AI850" s="121">
        <v>45749</v>
      </c>
      <c r="AJ850" s="121">
        <v>45749</v>
      </c>
      <c r="AK850" s="10" t="str">
        <f t="shared" si="46"/>
        <v>EN TIEMPO</v>
      </c>
      <c r="AL850" s="15">
        <f t="shared" si="47"/>
        <v>1</v>
      </c>
      <c r="AM850" s="120" t="s">
        <v>5974</v>
      </c>
      <c r="AN850" s="120" t="s">
        <v>5966</v>
      </c>
      <c r="AO850" s="120"/>
      <c r="AP850" s="121"/>
      <c r="AQ850" s="120">
        <f t="shared" ref="AQ850:AQ913" ca="1" si="58">IF(AJ850="",TODAY()-X850+1,AJ850-X850+1)</f>
        <v>3</v>
      </c>
      <c r="AR850" s="120" t="s">
        <v>892</v>
      </c>
      <c r="AS850" s="120">
        <f t="shared" ca="1" si="57"/>
        <v>299</v>
      </c>
      <c r="AT850" s="120"/>
      <c r="AU850" s="120"/>
      <c r="AV850" s="120"/>
      <c r="AW850" s="120"/>
      <c r="AX850" s="120"/>
      <c r="AY850" s="120"/>
      <c r="AZ850" s="120"/>
      <c r="BA850" s="120"/>
      <c r="BB850" s="120"/>
      <c r="BC850" s="9"/>
    </row>
    <row r="851" spans="1:55" ht="15.75" customHeight="1" x14ac:dyDescent="0.3">
      <c r="A851" s="61">
        <v>329525</v>
      </c>
      <c r="B851" s="120" t="s">
        <v>4470</v>
      </c>
      <c r="C851" s="120" t="s">
        <v>5975</v>
      </c>
      <c r="D851" s="120" t="s">
        <v>127</v>
      </c>
      <c r="E851" s="120" t="s">
        <v>51</v>
      </c>
      <c r="F851" s="120" t="s">
        <v>51</v>
      </c>
      <c r="G851" s="120"/>
      <c r="H851" s="120"/>
      <c r="I851" s="120"/>
      <c r="J851" s="120"/>
      <c r="K851" s="120"/>
      <c r="L851" s="120"/>
      <c r="M851" s="120"/>
      <c r="N851" s="121" t="s">
        <v>127</v>
      </c>
      <c r="O851" s="120" t="s">
        <v>5923</v>
      </c>
      <c r="P851" s="121">
        <v>45749</v>
      </c>
      <c r="Q851" s="121" t="s">
        <v>2502</v>
      </c>
      <c r="R851" s="121"/>
      <c r="S851" s="121"/>
      <c r="T851" s="135"/>
      <c r="U851" s="122"/>
      <c r="V851" s="120" t="s">
        <v>5976</v>
      </c>
      <c r="W851" s="120"/>
      <c r="X851" s="121">
        <v>45747</v>
      </c>
      <c r="Y851" s="120">
        <f t="shared" si="56"/>
        <v>3</v>
      </c>
      <c r="Z851" s="121">
        <v>45749</v>
      </c>
      <c r="AA851" s="120">
        <f t="shared" si="48"/>
        <v>3</v>
      </c>
      <c r="AB851" s="120" t="s">
        <v>5977</v>
      </c>
      <c r="AC851" s="123">
        <v>180</v>
      </c>
      <c r="AD851" s="121">
        <v>45749</v>
      </c>
      <c r="AE851" s="12">
        <f t="shared" si="53"/>
        <v>1</v>
      </c>
      <c r="AF851" s="122"/>
      <c r="AG851" s="120"/>
      <c r="AH851" s="62" t="s">
        <v>828</v>
      </c>
      <c r="AI851" s="121">
        <v>45749</v>
      </c>
      <c r="AJ851" s="121">
        <v>45749</v>
      </c>
      <c r="AK851" s="10" t="str">
        <f t="shared" si="46"/>
        <v>EN TIEMPO</v>
      </c>
      <c r="AL851" s="15">
        <f t="shared" si="47"/>
        <v>1</v>
      </c>
      <c r="AM851" s="120" t="s">
        <v>5978</v>
      </c>
      <c r="AN851" s="120" t="s">
        <v>5966</v>
      </c>
      <c r="AO851" s="120"/>
      <c r="AP851" s="121"/>
      <c r="AQ851" s="120">
        <f t="shared" ca="1" si="58"/>
        <v>3</v>
      </c>
      <c r="AR851" s="120" t="s">
        <v>892</v>
      </c>
      <c r="AS851" s="120">
        <f t="shared" ca="1" si="57"/>
        <v>299</v>
      </c>
      <c r="AT851" s="120"/>
      <c r="AU851" s="120"/>
      <c r="AV851" s="120"/>
      <c r="AW851" s="120"/>
      <c r="AX851" s="120"/>
      <c r="AY851" s="120"/>
      <c r="AZ851" s="120"/>
      <c r="BA851" s="120"/>
      <c r="BB851" s="120"/>
      <c r="BC851" s="9"/>
    </row>
    <row r="852" spans="1:55" ht="15.75" customHeight="1" x14ac:dyDescent="0.3">
      <c r="A852" s="61">
        <v>329625</v>
      </c>
      <c r="B852" s="120" t="s">
        <v>4470</v>
      </c>
      <c r="C852" s="120" t="s">
        <v>5979</v>
      </c>
      <c r="D852" s="120" t="s">
        <v>127</v>
      </c>
      <c r="E852" s="120" t="s">
        <v>51</v>
      </c>
      <c r="F852" s="120" t="s">
        <v>51</v>
      </c>
      <c r="G852" s="120"/>
      <c r="H852" s="120"/>
      <c r="I852" s="120"/>
      <c r="J852" s="120"/>
      <c r="K852" s="120"/>
      <c r="L852" s="120"/>
      <c r="M852" s="120"/>
      <c r="N852" s="121" t="s">
        <v>127</v>
      </c>
      <c r="O852" s="120" t="s">
        <v>5923</v>
      </c>
      <c r="P852" s="121">
        <v>45749</v>
      </c>
      <c r="Q852" s="121" t="s">
        <v>2502</v>
      </c>
      <c r="R852" s="121"/>
      <c r="S852" s="121"/>
      <c r="T852" s="135"/>
      <c r="U852" s="122"/>
      <c r="V852" s="120" t="s">
        <v>5980</v>
      </c>
      <c r="W852" s="120"/>
      <c r="X852" s="121">
        <v>45747</v>
      </c>
      <c r="Y852" s="120">
        <f t="shared" si="56"/>
        <v>3</v>
      </c>
      <c r="Z852" s="121">
        <v>45749</v>
      </c>
      <c r="AA852" s="120">
        <f t="shared" si="48"/>
        <v>3</v>
      </c>
      <c r="AB852" s="120" t="s">
        <v>5981</v>
      </c>
      <c r="AC852" s="123">
        <v>220</v>
      </c>
      <c r="AD852" s="121">
        <v>45749</v>
      </c>
      <c r="AE852" s="12">
        <f t="shared" si="53"/>
        <v>1</v>
      </c>
      <c r="AF852" s="122"/>
      <c r="AG852" s="120"/>
      <c r="AH852" s="62" t="s">
        <v>828</v>
      </c>
      <c r="AI852" s="121">
        <v>45749</v>
      </c>
      <c r="AJ852" s="121">
        <v>45749</v>
      </c>
      <c r="AK852" s="10" t="str">
        <f t="shared" si="46"/>
        <v>EN TIEMPO</v>
      </c>
      <c r="AL852" s="15">
        <f t="shared" si="47"/>
        <v>1</v>
      </c>
      <c r="AM852" s="120" t="s">
        <v>5982</v>
      </c>
      <c r="AN852" s="120" t="s">
        <v>5966</v>
      </c>
      <c r="AO852" s="120"/>
      <c r="AP852" s="121"/>
      <c r="AQ852" s="120">
        <f t="shared" ca="1" si="58"/>
        <v>3</v>
      </c>
      <c r="AR852" s="120" t="s">
        <v>892</v>
      </c>
      <c r="AS852" s="120">
        <f t="shared" ca="1" si="57"/>
        <v>299</v>
      </c>
      <c r="AT852" s="120"/>
      <c r="AU852" s="120"/>
      <c r="AV852" s="120"/>
      <c r="AW852" s="120"/>
      <c r="AX852" s="120"/>
      <c r="AY852" s="120"/>
      <c r="AZ852" s="120"/>
      <c r="BA852" s="120"/>
      <c r="BB852" s="120"/>
      <c r="BC852" s="9"/>
    </row>
    <row r="853" spans="1:55" ht="15.75" customHeight="1" x14ac:dyDescent="0.3">
      <c r="A853" s="61">
        <v>329725</v>
      </c>
      <c r="B853" s="120" t="s">
        <v>60</v>
      </c>
      <c r="C853" s="120" t="s">
        <v>236</v>
      </c>
      <c r="D853" s="120" t="s">
        <v>123</v>
      </c>
      <c r="E853" s="120" t="s">
        <v>189</v>
      </c>
      <c r="F853" s="120" t="s">
        <v>49</v>
      </c>
      <c r="G853" s="120"/>
      <c r="H853" s="120" t="s">
        <v>1019</v>
      </c>
      <c r="I853" s="120" t="s">
        <v>2956</v>
      </c>
      <c r="J853" s="120" t="s">
        <v>5983</v>
      </c>
      <c r="K853" s="120"/>
      <c r="L853" s="5">
        <v>12000</v>
      </c>
      <c r="M853" s="120">
        <v>101272224</v>
      </c>
      <c r="N853" s="121" t="s">
        <v>127</v>
      </c>
      <c r="O853" s="120" t="s">
        <v>5984</v>
      </c>
      <c r="P853" s="121">
        <v>45782</v>
      </c>
      <c r="Q853" s="121" t="s">
        <v>2502</v>
      </c>
      <c r="R853" s="121"/>
      <c r="S853" s="121"/>
      <c r="T853" s="135"/>
      <c r="U853" s="122"/>
      <c r="V853" s="120" t="s">
        <v>5985</v>
      </c>
      <c r="W853" s="120"/>
      <c r="X853" s="121">
        <v>45747</v>
      </c>
      <c r="Y853" s="120">
        <f t="shared" si="56"/>
        <v>36</v>
      </c>
      <c r="Z853" s="121">
        <v>45785</v>
      </c>
      <c r="AA853" s="120">
        <f t="shared" si="48"/>
        <v>39</v>
      </c>
      <c r="AB853" s="120" t="s">
        <v>5986</v>
      </c>
      <c r="AC853" s="123">
        <v>14323.43</v>
      </c>
      <c r="AD853" s="121">
        <v>46036</v>
      </c>
      <c r="AE853" s="12">
        <f t="shared" si="53"/>
        <v>252</v>
      </c>
      <c r="AF853" s="121"/>
      <c r="AG853" s="155">
        <v>4400619607</v>
      </c>
      <c r="AH853" s="62">
        <v>1</v>
      </c>
      <c r="AI853" s="121"/>
      <c r="AJ853" s="121"/>
      <c r="AK853" s="10" t="str">
        <f t="shared" si="46"/>
        <v/>
      </c>
      <c r="AL853" s="15" t="str">
        <f t="shared" si="47"/>
        <v/>
      </c>
      <c r="AM853" s="120"/>
      <c r="AN853" s="120"/>
      <c r="AO853" s="120"/>
      <c r="AP853" s="121"/>
      <c r="AQ853" s="120">
        <f t="shared" ca="1" si="58"/>
        <v>299</v>
      </c>
      <c r="AR853" s="63" t="s">
        <v>15</v>
      </c>
      <c r="AS853" s="63">
        <f t="shared" ca="1" si="57"/>
        <v>299</v>
      </c>
      <c r="AT853" s="120" t="s">
        <v>20</v>
      </c>
      <c r="AU853" s="120"/>
      <c r="AV853" s="120"/>
      <c r="AW853" s="120"/>
      <c r="AX853" s="120"/>
      <c r="AY853" s="120"/>
      <c r="AZ853" s="120"/>
      <c r="BA853" s="120"/>
      <c r="BB853" s="120" t="s">
        <v>5746</v>
      </c>
      <c r="BC853" s="9"/>
    </row>
    <row r="854" spans="1:55" ht="15.75" customHeight="1" x14ac:dyDescent="0.3">
      <c r="A854" s="61">
        <v>329825</v>
      </c>
      <c r="B854" s="120" t="s">
        <v>60</v>
      </c>
      <c r="C854" s="120" t="s">
        <v>273</v>
      </c>
      <c r="D854" s="120" t="s">
        <v>123</v>
      </c>
      <c r="E854" s="120" t="s">
        <v>189</v>
      </c>
      <c r="F854" s="120" t="s">
        <v>1</v>
      </c>
      <c r="G854" s="120" t="s">
        <v>210</v>
      </c>
      <c r="H854" s="120" t="s">
        <v>1838</v>
      </c>
      <c r="I854" s="120" t="s">
        <v>294</v>
      </c>
      <c r="J854" s="120" t="s">
        <v>5987</v>
      </c>
      <c r="K854" s="120"/>
      <c r="L854" s="120">
        <v>28000</v>
      </c>
      <c r="M854" s="120">
        <v>101113702</v>
      </c>
      <c r="N854" s="121" t="s">
        <v>127</v>
      </c>
      <c r="O854" s="120" t="s">
        <v>5984</v>
      </c>
      <c r="P854" s="121">
        <v>45789</v>
      </c>
      <c r="Q854" s="121" t="s">
        <v>2502</v>
      </c>
      <c r="R854" s="121"/>
      <c r="S854" s="121"/>
      <c r="T854" s="135"/>
      <c r="U854" s="122"/>
      <c r="V854" s="120" t="s">
        <v>5988</v>
      </c>
      <c r="W854" s="120"/>
      <c r="X854" s="121">
        <v>45747</v>
      </c>
      <c r="Y854" s="120">
        <f t="shared" si="56"/>
        <v>43</v>
      </c>
      <c r="Z854" s="121">
        <v>45789</v>
      </c>
      <c r="AA854" s="120">
        <f t="shared" si="48"/>
        <v>43</v>
      </c>
      <c r="AB854" s="120" t="s">
        <v>5989</v>
      </c>
      <c r="AC854" s="13">
        <v>20282.63</v>
      </c>
      <c r="AD854" s="121">
        <v>45792</v>
      </c>
      <c r="AE854" s="12">
        <f t="shared" si="53"/>
        <v>4</v>
      </c>
      <c r="AF854" s="121"/>
      <c r="AG854" s="44">
        <v>4400619604</v>
      </c>
      <c r="AH854" s="62">
        <v>1</v>
      </c>
      <c r="AI854" s="121">
        <v>45821</v>
      </c>
      <c r="AJ854" s="121">
        <v>45820</v>
      </c>
      <c r="AK854" s="10" t="str">
        <f t="shared" si="46"/>
        <v>EN TIEMPO</v>
      </c>
      <c r="AL854" s="15">
        <f t="shared" si="47"/>
        <v>29</v>
      </c>
      <c r="AM854" s="120" t="s">
        <v>5990</v>
      </c>
      <c r="AN854" s="120" t="s">
        <v>5991</v>
      </c>
      <c r="AO854" s="120" t="s">
        <v>5992</v>
      </c>
      <c r="AP854" s="10">
        <v>45824</v>
      </c>
      <c r="AQ854" s="120">
        <f t="shared" ca="1" si="58"/>
        <v>74</v>
      </c>
      <c r="AR854" s="63" t="s">
        <v>143</v>
      </c>
      <c r="AS854" s="63">
        <f t="shared" ca="1" si="57"/>
        <v>299</v>
      </c>
      <c r="AT854" s="5" t="s">
        <v>19</v>
      </c>
      <c r="AU854" s="120"/>
      <c r="AV854" s="120"/>
      <c r="AW854" s="120"/>
      <c r="AX854" s="120"/>
      <c r="AY854" s="120"/>
      <c r="AZ854" s="120"/>
      <c r="BA854" s="120"/>
      <c r="BB854" s="120" t="s">
        <v>5746</v>
      </c>
      <c r="BC854" s="9"/>
    </row>
    <row r="855" spans="1:55" ht="15.75" customHeight="1" x14ac:dyDescent="0.3">
      <c r="A855" s="61">
        <v>329925</v>
      </c>
      <c r="B855" s="120" t="s">
        <v>60</v>
      </c>
      <c r="C855" s="120" t="s">
        <v>6</v>
      </c>
      <c r="D855" s="120" t="s">
        <v>123</v>
      </c>
      <c r="E855" s="120" t="s">
        <v>189</v>
      </c>
      <c r="F855" s="120" t="s">
        <v>1</v>
      </c>
      <c r="G855" s="120"/>
      <c r="H855" s="120" t="s">
        <v>534</v>
      </c>
      <c r="I855" s="120" t="s">
        <v>311</v>
      </c>
      <c r="J855" s="120" t="s">
        <v>5993</v>
      </c>
      <c r="K855" s="120"/>
      <c r="L855" s="120"/>
      <c r="M855" s="120">
        <v>101269752</v>
      </c>
      <c r="N855" s="121" t="s">
        <v>127</v>
      </c>
      <c r="O855" s="120" t="s">
        <v>5984</v>
      </c>
      <c r="P855" s="121">
        <v>45782</v>
      </c>
      <c r="Q855" s="121" t="s">
        <v>2502</v>
      </c>
      <c r="R855" s="121"/>
      <c r="S855" s="121"/>
      <c r="T855" s="135"/>
      <c r="U855" s="122"/>
      <c r="V855" s="120" t="s">
        <v>5994</v>
      </c>
      <c r="W855" s="120"/>
      <c r="X855" s="121">
        <v>45747</v>
      </c>
      <c r="Y855" s="120">
        <f t="shared" si="56"/>
        <v>36</v>
      </c>
      <c r="Z855" s="121">
        <v>45785</v>
      </c>
      <c r="AA855" s="120">
        <f t="shared" si="48"/>
        <v>39</v>
      </c>
      <c r="AB855" s="120" t="s">
        <v>5995</v>
      </c>
      <c r="AC855" s="123">
        <v>4063.14</v>
      </c>
      <c r="AD855" s="121">
        <v>45786</v>
      </c>
      <c r="AE855" s="12">
        <f t="shared" si="53"/>
        <v>2</v>
      </c>
      <c r="AF855" s="121"/>
      <c r="AG855" s="44">
        <v>4400619605</v>
      </c>
      <c r="AH855" s="62">
        <v>2</v>
      </c>
      <c r="AI855" s="121">
        <v>45835</v>
      </c>
      <c r="AJ855" s="121">
        <v>45828</v>
      </c>
      <c r="AK855" s="10" t="str">
        <f t="shared" si="46"/>
        <v>EN TIEMPO</v>
      </c>
      <c r="AL855" s="15">
        <f t="shared" si="47"/>
        <v>43</v>
      </c>
      <c r="AM855" s="120" t="s">
        <v>5996</v>
      </c>
      <c r="AN855" s="120" t="s">
        <v>5997</v>
      </c>
      <c r="AO855" s="120" t="s">
        <v>5998</v>
      </c>
      <c r="AP855" s="10">
        <v>45828</v>
      </c>
      <c r="AQ855" s="120">
        <f t="shared" ca="1" si="58"/>
        <v>82</v>
      </c>
      <c r="AR855" s="63" t="s">
        <v>143</v>
      </c>
      <c r="AS855" s="63">
        <f t="shared" ca="1" si="57"/>
        <v>299</v>
      </c>
      <c r="AT855" s="120" t="s">
        <v>20</v>
      </c>
      <c r="AU855" s="120"/>
      <c r="AV855" s="120"/>
      <c r="AW855" s="120"/>
      <c r="AX855" s="120"/>
      <c r="AY855" s="120"/>
      <c r="AZ855" s="120"/>
      <c r="BA855" s="120"/>
      <c r="BB855" s="120" t="s">
        <v>5746</v>
      </c>
      <c r="BC855" s="9"/>
    </row>
    <row r="856" spans="1:55" ht="15.75" customHeight="1" x14ac:dyDescent="0.3">
      <c r="A856" s="61">
        <v>330025</v>
      </c>
      <c r="B856" s="120" t="s">
        <v>5999</v>
      </c>
      <c r="C856" s="120" t="s">
        <v>6000</v>
      </c>
      <c r="D856" s="120" t="s">
        <v>127</v>
      </c>
      <c r="E856" s="120" t="s">
        <v>51</v>
      </c>
      <c r="F856" s="120" t="s">
        <v>51</v>
      </c>
      <c r="G856" s="120"/>
      <c r="H856" s="120"/>
      <c r="I856" s="120"/>
      <c r="J856" s="120" t="s">
        <v>6001</v>
      </c>
      <c r="K856" s="120"/>
      <c r="L856" s="120"/>
      <c r="M856" s="120"/>
      <c r="N856" s="121" t="s">
        <v>127</v>
      </c>
      <c r="O856" s="120" t="s">
        <v>6002</v>
      </c>
      <c r="P856" s="121">
        <v>45763</v>
      </c>
      <c r="Q856" s="121" t="s">
        <v>1037</v>
      </c>
      <c r="R856" s="121"/>
      <c r="S856" s="121"/>
      <c r="T856" s="135"/>
      <c r="U856" s="122"/>
      <c r="V856" s="120" t="s">
        <v>6003</v>
      </c>
      <c r="W856" s="120"/>
      <c r="X856" s="121">
        <v>45756</v>
      </c>
      <c r="Y856" s="120">
        <f t="shared" si="56"/>
        <v>8</v>
      </c>
      <c r="Z856" s="121">
        <v>45763</v>
      </c>
      <c r="AA856" s="120">
        <f t="shared" si="48"/>
        <v>8</v>
      </c>
      <c r="AB856" s="120" t="s">
        <v>6004</v>
      </c>
      <c r="AC856" s="123">
        <v>8410</v>
      </c>
      <c r="AD856" s="121">
        <v>45772</v>
      </c>
      <c r="AE856" s="12">
        <f t="shared" si="53"/>
        <v>10</v>
      </c>
      <c r="AF856" s="122"/>
      <c r="AG856" s="44" t="s">
        <v>6005</v>
      </c>
      <c r="AH856" s="62" t="s">
        <v>833</v>
      </c>
      <c r="AI856" s="121">
        <v>45782</v>
      </c>
      <c r="AJ856" s="121">
        <v>45782</v>
      </c>
      <c r="AK856" s="10" t="str">
        <f t="shared" si="46"/>
        <v>EN TIEMPO</v>
      </c>
      <c r="AL856" s="15">
        <f t="shared" si="47"/>
        <v>11</v>
      </c>
      <c r="AM856" s="120" t="s">
        <v>6006</v>
      </c>
      <c r="AN856" s="120" t="s">
        <v>6007</v>
      </c>
      <c r="AO856" s="120" t="s">
        <v>6008</v>
      </c>
      <c r="AP856" s="121">
        <v>45784</v>
      </c>
      <c r="AQ856" s="120">
        <f t="shared" ca="1" si="58"/>
        <v>27</v>
      </c>
      <c r="AR856" s="120" t="s">
        <v>143</v>
      </c>
      <c r="AS856" s="120">
        <f t="shared" ca="1" si="57"/>
        <v>290</v>
      </c>
      <c r="AT856" s="120" t="s">
        <v>19</v>
      </c>
      <c r="AU856" s="120"/>
      <c r="AV856" s="120"/>
      <c r="AW856" s="120"/>
      <c r="AX856" s="120"/>
      <c r="AY856" s="120"/>
      <c r="AZ856" s="120"/>
      <c r="BA856" s="120"/>
      <c r="BB856" s="120" t="s">
        <v>6009</v>
      </c>
      <c r="BC856" s="9"/>
    </row>
    <row r="857" spans="1:55" ht="15.75" customHeight="1" x14ac:dyDescent="0.3">
      <c r="A857" s="61">
        <v>330125</v>
      </c>
      <c r="B857" s="120" t="s">
        <v>4012</v>
      </c>
      <c r="C857" s="120" t="s">
        <v>549</v>
      </c>
      <c r="D857" s="120" t="s">
        <v>127</v>
      </c>
      <c r="E857" s="120" t="s">
        <v>4014</v>
      </c>
      <c r="F857" s="120" t="s">
        <v>51</v>
      </c>
      <c r="G857" s="120"/>
      <c r="H857" s="120"/>
      <c r="I857" s="120"/>
      <c r="J857" s="120"/>
      <c r="K857" s="120"/>
      <c r="L857" s="120"/>
      <c r="M857" s="120"/>
      <c r="N857" s="121" t="s">
        <v>127</v>
      </c>
      <c r="O857" s="120" t="s">
        <v>6010</v>
      </c>
      <c r="P857" s="121">
        <v>45763</v>
      </c>
      <c r="Q857" s="121" t="s">
        <v>1037</v>
      </c>
      <c r="R857" s="121"/>
      <c r="S857" s="121"/>
      <c r="T857" s="135"/>
      <c r="U857" s="122"/>
      <c r="V857" s="120" t="s">
        <v>6011</v>
      </c>
      <c r="W857" s="120"/>
      <c r="X857" s="121">
        <v>45750</v>
      </c>
      <c r="Y857" s="120">
        <f t="shared" si="56"/>
        <v>14</v>
      </c>
      <c r="Z857" s="121">
        <v>45763</v>
      </c>
      <c r="AA857" s="120">
        <f t="shared" si="48"/>
        <v>14</v>
      </c>
      <c r="AB857" s="120" t="s">
        <v>6012</v>
      </c>
      <c r="AC857" s="123">
        <v>2841.02</v>
      </c>
      <c r="AD857" s="121">
        <v>45775</v>
      </c>
      <c r="AE857" s="12">
        <f t="shared" si="53"/>
        <v>13</v>
      </c>
      <c r="AF857" s="122"/>
      <c r="AG857" s="44" t="s">
        <v>6013</v>
      </c>
      <c r="AH857" s="62" t="s">
        <v>833</v>
      </c>
      <c r="AI857" s="121">
        <v>45772</v>
      </c>
      <c r="AJ857" s="121">
        <v>45776</v>
      </c>
      <c r="AK857" s="10" t="str">
        <f t="shared" ref="AK857:AK902" si="59">IF(AJ857="","",IF(AJ857&gt;AI857,"DEMORA","EN TIEMPO"))</f>
        <v>DEMORA</v>
      </c>
      <c r="AL857" s="15">
        <f t="shared" ref="AL857:AL911" si="60">IF(AJ857="","",AJ857-AD857+1)</f>
        <v>2</v>
      </c>
      <c r="AM857" s="120" t="s">
        <v>6014</v>
      </c>
      <c r="AN857" s="120" t="s">
        <v>6015</v>
      </c>
      <c r="AO857" s="120" t="s">
        <v>6016</v>
      </c>
      <c r="AP857" s="121">
        <v>45798</v>
      </c>
      <c r="AQ857" s="120">
        <f t="shared" ca="1" si="58"/>
        <v>27</v>
      </c>
      <c r="AR857" s="120" t="s">
        <v>143</v>
      </c>
      <c r="AS857" s="120">
        <f t="shared" ca="1" si="57"/>
        <v>296</v>
      </c>
      <c r="AT857" s="120" t="s">
        <v>19</v>
      </c>
      <c r="AU857" s="120"/>
      <c r="AV857" s="120"/>
      <c r="AW857" s="120"/>
      <c r="AX857" s="120"/>
      <c r="AY857" s="120"/>
      <c r="AZ857" s="120"/>
      <c r="BA857" s="120"/>
      <c r="BB857" s="120" t="s">
        <v>6009</v>
      </c>
      <c r="BC857" s="9"/>
    </row>
    <row r="858" spans="1:55" ht="15.75" customHeight="1" x14ac:dyDescent="0.3">
      <c r="A858" s="61">
        <v>330225</v>
      </c>
      <c r="B858" s="120" t="s">
        <v>60</v>
      </c>
      <c r="C858" s="120" t="s">
        <v>1991</v>
      </c>
      <c r="D858" s="120" t="s">
        <v>123</v>
      </c>
      <c r="E858" s="120" t="s">
        <v>124</v>
      </c>
      <c r="F858" s="120">
        <v>24</v>
      </c>
      <c r="G858" s="120"/>
      <c r="H858" s="120" t="s">
        <v>916</v>
      </c>
      <c r="I858" s="120">
        <v>4421908</v>
      </c>
      <c r="J858" s="120" t="s">
        <v>6017</v>
      </c>
      <c r="K858" s="120"/>
      <c r="L858" s="120">
        <v>6000</v>
      </c>
      <c r="M858" s="120">
        <v>101268451</v>
      </c>
      <c r="N858" s="121" t="s">
        <v>127</v>
      </c>
      <c r="O858" s="120" t="s">
        <v>6018</v>
      </c>
      <c r="P858" s="121">
        <v>45789</v>
      </c>
      <c r="Q858" s="121" t="s">
        <v>1037</v>
      </c>
      <c r="R858" s="121"/>
      <c r="S858" s="121"/>
      <c r="T858" s="135"/>
      <c r="U858" s="122"/>
      <c r="V858" s="120" t="s">
        <v>6019</v>
      </c>
      <c r="W858" s="120"/>
      <c r="X858" s="121">
        <v>45756</v>
      </c>
      <c r="Y858" s="120">
        <f t="shared" si="56"/>
        <v>34</v>
      </c>
      <c r="Z858" s="121">
        <v>45789</v>
      </c>
      <c r="AA858" s="120">
        <f t="shared" si="48"/>
        <v>34</v>
      </c>
      <c r="AB858" s="120" t="s">
        <v>6020</v>
      </c>
      <c r="AC858" s="13">
        <v>24380.97</v>
      </c>
      <c r="AD858" s="121">
        <v>45791</v>
      </c>
      <c r="AE858" s="12">
        <f t="shared" si="53"/>
        <v>3</v>
      </c>
      <c r="AF858" s="121"/>
      <c r="AG858" s="44">
        <v>4400620535</v>
      </c>
      <c r="AH858" s="62">
        <v>2</v>
      </c>
      <c r="AI858" s="121">
        <v>45821</v>
      </c>
      <c r="AJ858" s="121">
        <v>45820</v>
      </c>
      <c r="AK858" s="10" t="str">
        <f t="shared" si="59"/>
        <v>EN TIEMPO</v>
      </c>
      <c r="AL858" s="15">
        <f t="shared" si="60"/>
        <v>30</v>
      </c>
      <c r="AM858" s="120" t="s">
        <v>6021</v>
      </c>
      <c r="AN858" s="120" t="s">
        <v>6022</v>
      </c>
      <c r="AO858" s="120" t="s">
        <v>6023</v>
      </c>
      <c r="AP858" s="10">
        <v>45824</v>
      </c>
      <c r="AQ858" s="120">
        <f t="shared" ca="1" si="58"/>
        <v>65</v>
      </c>
      <c r="AR858" s="63" t="s">
        <v>143</v>
      </c>
      <c r="AS858" s="63">
        <f t="shared" ca="1" si="57"/>
        <v>290</v>
      </c>
      <c r="AT858" s="5" t="s">
        <v>19</v>
      </c>
      <c r="AU858" s="120"/>
      <c r="AV858" s="120"/>
      <c r="AW858" s="120"/>
      <c r="AX858" s="120"/>
      <c r="AY858" s="120"/>
      <c r="AZ858" s="120"/>
      <c r="BA858" s="120"/>
      <c r="BB858" s="120" t="s">
        <v>5746</v>
      </c>
      <c r="BC858" s="9"/>
    </row>
    <row r="859" spans="1:55" ht="15.75" customHeight="1" x14ac:dyDescent="0.3">
      <c r="A859" s="61">
        <v>330325</v>
      </c>
      <c r="B859" s="120" t="s">
        <v>60</v>
      </c>
      <c r="C859" s="120" t="s">
        <v>1991</v>
      </c>
      <c r="D859" s="120" t="s">
        <v>123</v>
      </c>
      <c r="E859" s="5" t="s">
        <v>124</v>
      </c>
      <c r="F859" s="120">
        <v>24</v>
      </c>
      <c r="G859" s="120"/>
      <c r="H859" s="120" t="s">
        <v>916</v>
      </c>
      <c r="I859" s="120">
        <v>4421909</v>
      </c>
      <c r="J859" s="120" t="s">
        <v>6024</v>
      </c>
      <c r="K859" s="120"/>
      <c r="L859" s="120">
        <v>6000</v>
      </c>
      <c r="M859" s="120">
        <v>101183898</v>
      </c>
      <c r="N859" s="121" t="s">
        <v>127</v>
      </c>
      <c r="O859" s="120" t="s">
        <v>6018</v>
      </c>
      <c r="P859" s="121">
        <v>45789</v>
      </c>
      <c r="Q859" s="121" t="s">
        <v>1037</v>
      </c>
      <c r="R859" s="121"/>
      <c r="S859" s="121"/>
      <c r="T859" s="135"/>
      <c r="U859" s="122"/>
      <c r="V859" s="120" t="s">
        <v>6025</v>
      </c>
      <c r="W859" s="120"/>
      <c r="X859" s="121">
        <v>45756</v>
      </c>
      <c r="Y859" s="120">
        <f t="shared" si="56"/>
        <v>34</v>
      </c>
      <c r="Z859" s="121">
        <v>45789</v>
      </c>
      <c r="AA859" s="120">
        <f t="shared" si="48"/>
        <v>34</v>
      </c>
      <c r="AB859" s="120" t="s">
        <v>6026</v>
      </c>
      <c r="AC859" s="13">
        <v>24380.97</v>
      </c>
      <c r="AD859" s="121">
        <v>45791</v>
      </c>
      <c r="AE859" s="12">
        <f t="shared" si="53"/>
        <v>3</v>
      </c>
      <c r="AF859" s="121"/>
      <c r="AG859" s="44">
        <v>4400620505</v>
      </c>
      <c r="AH859" s="62">
        <v>2</v>
      </c>
      <c r="AI859" s="121">
        <v>45835</v>
      </c>
      <c r="AJ859" s="121">
        <v>45826</v>
      </c>
      <c r="AK859" s="10" t="str">
        <f t="shared" si="59"/>
        <v>EN TIEMPO</v>
      </c>
      <c r="AL859" s="15">
        <f t="shared" si="60"/>
        <v>36</v>
      </c>
      <c r="AM859" s="120" t="s">
        <v>6027</v>
      </c>
      <c r="AN859" s="120" t="s">
        <v>6028</v>
      </c>
      <c r="AO859" s="120" t="s">
        <v>6029</v>
      </c>
      <c r="AP859" s="10">
        <v>45828</v>
      </c>
      <c r="AQ859" s="120">
        <f t="shared" ca="1" si="58"/>
        <v>71</v>
      </c>
      <c r="AR859" s="63" t="s">
        <v>143</v>
      </c>
      <c r="AS859" s="63">
        <f t="shared" ca="1" si="57"/>
        <v>290</v>
      </c>
      <c r="AT859" s="5" t="s">
        <v>19</v>
      </c>
      <c r="AU859" s="120"/>
      <c r="AV859" s="120"/>
      <c r="AW859" s="120"/>
      <c r="AX859" s="120"/>
      <c r="AY859" s="120"/>
      <c r="AZ859" s="120"/>
      <c r="BA859" s="120"/>
      <c r="BB859" s="120" t="s">
        <v>5746</v>
      </c>
      <c r="BC859" s="9"/>
    </row>
    <row r="860" spans="1:55" ht="15.75" customHeight="1" x14ac:dyDescent="0.3">
      <c r="A860" s="61">
        <v>330425</v>
      </c>
      <c r="B860" s="120" t="s">
        <v>59</v>
      </c>
      <c r="C860" s="120" t="s">
        <v>893</v>
      </c>
      <c r="D860" s="120" t="s">
        <v>123</v>
      </c>
      <c r="E860" s="120" t="s">
        <v>124</v>
      </c>
      <c r="F860" s="120" t="s">
        <v>5030</v>
      </c>
      <c r="G860" s="120" t="s">
        <v>210</v>
      </c>
      <c r="H860" s="120" t="s">
        <v>5031</v>
      </c>
      <c r="I860" s="120"/>
      <c r="J860" s="120" t="s">
        <v>6030</v>
      </c>
      <c r="K860" s="120">
        <v>15370</v>
      </c>
      <c r="L860" s="120">
        <v>15000</v>
      </c>
      <c r="M860" s="120" t="s">
        <v>6031</v>
      </c>
      <c r="N860" s="121" t="s">
        <v>127</v>
      </c>
      <c r="O860" s="120" t="s">
        <v>6032</v>
      </c>
      <c r="P860" s="121">
        <v>45791</v>
      </c>
      <c r="Q860" s="121" t="s">
        <v>2502</v>
      </c>
      <c r="R860" s="121"/>
      <c r="S860" s="121"/>
      <c r="T860" s="135"/>
      <c r="U860" s="122"/>
      <c r="V860" s="120" t="s">
        <v>6033</v>
      </c>
      <c r="W860" s="120"/>
      <c r="X860" s="121">
        <v>45761</v>
      </c>
      <c r="Y860" s="120">
        <f t="shared" si="56"/>
        <v>31</v>
      </c>
      <c r="Z860" s="121">
        <v>45798</v>
      </c>
      <c r="AA860" s="120">
        <f t="shared" si="48"/>
        <v>38</v>
      </c>
      <c r="AB860" s="120" t="s">
        <v>6034</v>
      </c>
      <c r="AC860" s="123">
        <v>5366.06</v>
      </c>
      <c r="AD860" s="121">
        <v>45833</v>
      </c>
      <c r="AE860" s="12">
        <f t="shared" si="53"/>
        <v>36</v>
      </c>
      <c r="AF860" s="121"/>
      <c r="AG860" s="44">
        <v>4500570214</v>
      </c>
      <c r="AH860" s="62" t="s">
        <v>833</v>
      </c>
      <c r="AI860" s="121">
        <v>45842</v>
      </c>
      <c r="AJ860" s="121">
        <v>45849</v>
      </c>
      <c r="AK860" s="10" t="str">
        <f t="shared" si="59"/>
        <v>DEMORA</v>
      </c>
      <c r="AL860" s="15">
        <f t="shared" si="60"/>
        <v>17</v>
      </c>
      <c r="AM860" s="120" t="s">
        <v>6035</v>
      </c>
      <c r="AN860" s="120" t="s">
        <v>6036</v>
      </c>
      <c r="AO860" s="120" t="s">
        <v>6037</v>
      </c>
      <c r="AP860" s="10">
        <v>45849</v>
      </c>
      <c r="AQ860" s="120">
        <f t="shared" ca="1" si="58"/>
        <v>89</v>
      </c>
      <c r="AR860" s="63" t="s">
        <v>143</v>
      </c>
      <c r="AS860" s="63">
        <f t="shared" ca="1" si="57"/>
        <v>285</v>
      </c>
      <c r="AT860" s="120" t="s">
        <v>19</v>
      </c>
      <c r="AU860" s="120"/>
      <c r="AV860" s="120"/>
      <c r="AW860" s="120"/>
      <c r="AX860" s="120"/>
      <c r="AY860" s="120"/>
      <c r="AZ860" s="120"/>
      <c r="BA860" s="120"/>
      <c r="BB860" s="5" t="s">
        <v>2000</v>
      </c>
      <c r="BC860" s="9">
        <v>1</v>
      </c>
    </row>
    <row r="861" spans="1:55" ht="15.75" customHeight="1" x14ac:dyDescent="0.3">
      <c r="A861" s="61">
        <v>330525</v>
      </c>
      <c r="B861" s="120" t="s">
        <v>59</v>
      </c>
      <c r="C861" s="120" t="s">
        <v>6</v>
      </c>
      <c r="D861" s="120" t="s">
        <v>123</v>
      </c>
      <c r="E861" s="120" t="s">
        <v>6038</v>
      </c>
      <c r="F861" s="120" t="s">
        <v>395</v>
      </c>
      <c r="G861" s="120" t="s">
        <v>246</v>
      </c>
      <c r="H861" s="120" t="s">
        <v>396</v>
      </c>
      <c r="I861" s="120">
        <v>4164020</v>
      </c>
      <c r="J861" s="120" t="s">
        <v>6039</v>
      </c>
      <c r="K861" s="120">
        <v>10983</v>
      </c>
      <c r="L861" s="120">
        <v>16000</v>
      </c>
      <c r="M861" s="120" t="s">
        <v>6040</v>
      </c>
      <c r="N861" s="121" t="s">
        <v>127</v>
      </c>
      <c r="O861" s="120" t="s">
        <v>6032</v>
      </c>
      <c r="P861" s="121">
        <v>45790</v>
      </c>
      <c r="Q861" s="121" t="s">
        <v>2502</v>
      </c>
      <c r="R861" s="121"/>
      <c r="S861" s="121"/>
      <c r="T861" s="135"/>
      <c r="U861" s="122"/>
      <c r="V861" s="120" t="s">
        <v>6041</v>
      </c>
      <c r="W861" s="120"/>
      <c r="X861" s="121">
        <v>45761</v>
      </c>
      <c r="Y861" s="120">
        <f t="shared" si="56"/>
        <v>30</v>
      </c>
      <c r="Z861" s="121">
        <v>45796</v>
      </c>
      <c r="AA861" s="120">
        <f t="shared" si="48"/>
        <v>36</v>
      </c>
      <c r="AB861" s="120" t="s">
        <v>6042</v>
      </c>
      <c r="AC861" s="13">
        <v>7396.86</v>
      </c>
      <c r="AD861" s="121">
        <v>45833</v>
      </c>
      <c r="AE861" s="12">
        <f t="shared" si="53"/>
        <v>38</v>
      </c>
      <c r="AF861" s="121"/>
      <c r="AG861" s="44">
        <v>4500570216</v>
      </c>
      <c r="AH861" s="62"/>
      <c r="AI861" s="121"/>
      <c r="AJ861" s="10">
        <v>45838</v>
      </c>
      <c r="AK861" s="10" t="str">
        <f t="shared" si="59"/>
        <v>DEMORA</v>
      </c>
      <c r="AL861" s="15">
        <f t="shared" si="60"/>
        <v>6</v>
      </c>
      <c r="AM861" s="120" t="s">
        <v>6043</v>
      </c>
      <c r="AN861" s="120" t="s">
        <v>6044</v>
      </c>
      <c r="AO861" s="120" t="s">
        <v>6045</v>
      </c>
      <c r="AP861" s="10">
        <v>45842</v>
      </c>
      <c r="AQ861" s="120">
        <f t="shared" ca="1" si="58"/>
        <v>78</v>
      </c>
      <c r="AR861" s="63" t="s">
        <v>143</v>
      </c>
      <c r="AS861" s="63">
        <f t="shared" ca="1" si="57"/>
        <v>285</v>
      </c>
      <c r="AT861" s="120" t="s">
        <v>20</v>
      </c>
      <c r="AU861" s="120"/>
      <c r="AV861" s="120"/>
      <c r="AW861" s="120"/>
      <c r="AX861" s="120"/>
      <c r="AY861" s="120"/>
      <c r="AZ861" s="120"/>
      <c r="BA861" s="120"/>
      <c r="BB861" s="5" t="s">
        <v>2000</v>
      </c>
      <c r="BC861" s="9"/>
    </row>
    <row r="862" spans="1:55" ht="15.75" customHeight="1" x14ac:dyDescent="0.3">
      <c r="A862" s="61">
        <v>330625</v>
      </c>
      <c r="B862" s="120" t="s">
        <v>59</v>
      </c>
      <c r="C862" s="120" t="s">
        <v>8</v>
      </c>
      <c r="D862" s="120" t="s">
        <v>127</v>
      </c>
      <c r="E862" s="120" t="s">
        <v>124</v>
      </c>
      <c r="F862" s="120" t="s">
        <v>39</v>
      </c>
      <c r="G862" s="120" t="s">
        <v>210</v>
      </c>
      <c r="H862" s="120" t="s">
        <v>3899</v>
      </c>
      <c r="I862" s="120">
        <v>1063722</v>
      </c>
      <c r="J862" s="120" t="s">
        <v>6046</v>
      </c>
      <c r="K862" s="120">
        <v>35636</v>
      </c>
      <c r="L862" s="120">
        <v>25000</v>
      </c>
      <c r="M862" s="120" t="s">
        <v>6047</v>
      </c>
      <c r="N862" s="121" t="s">
        <v>127</v>
      </c>
      <c r="O862" s="120" t="s">
        <v>6048</v>
      </c>
      <c r="P862" s="121">
        <v>45782</v>
      </c>
      <c r="Q862" s="121" t="s">
        <v>137</v>
      </c>
      <c r="R862" s="121"/>
      <c r="S862" s="121"/>
      <c r="T862" s="135"/>
      <c r="U862" s="122"/>
      <c r="V862" s="120" t="s">
        <v>6049</v>
      </c>
      <c r="W862" s="120"/>
      <c r="X862" s="121">
        <v>45761</v>
      </c>
      <c r="Y862" s="120">
        <f t="shared" si="56"/>
        <v>22</v>
      </c>
      <c r="Z862" s="121">
        <v>45785</v>
      </c>
      <c r="AA862" s="120">
        <f t="shared" si="48"/>
        <v>25</v>
      </c>
      <c r="AB862" s="120" t="s">
        <v>6050</v>
      </c>
      <c r="AC862" s="123">
        <v>34831.870000000003</v>
      </c>
      <c r="AD862" s="121">
        <v>45887</v>
      </c>
      <c r="AE862" s="12">
        <f t="shared" si="53"/>
        <v>103</v>
      </c>
      <c r="AF862" s="121"/>
      <c r="AG862" s="44">
        <v>4500569173</v>
      </c>
      <c r="AH862" s="62"/>
      <c r="AI862" s="121">
        <v>45842</v>
      </c>
      <c r="AJ862" s="121">
        <v>45888</v>
      </c>
      <c r="AK862" s="10" t="str">
        <f t="shared" si="59"/>
        <v>DEMORA</v>
      </c>
      <c r="AL862" s="15">
        <f t="shared" si="60"/>
        <v>2</v>
      </c>
      <c r="AM862" s="120" t="s">
        <v>6051</v>
      </c>
      <c r="AN862" s="120" t="s">
        <v>6052</v>
      </c>
      <c r="AO862" s="120" t="s">
        <v>6053</v>
      </c>
      <c r="AP862" s="121">
        <v>45891</v>
      </c>
      <c r="AQ862" s="120">
        <f t="shared" ca="1" si="58"/>
        <v>128</v>
      </c>
      <c r="AR862" s="63" t="s">
        <v>143</v>
      </c>
      <c r="AS862" s="63">
        <f t="shared" ca="1" si="57"/>
        <v>285</v>
      </c>
      <c r="AT862" s="44" t="s">
        <v>20</v>
      </c>
      <c r="AU862" s="120"/>
      <c r="AV862" s="120"/>
      <c r="AW862" s="120"/>
      <c r="AX862" s="120"/>
      <c r="AY862" s="120"/>
      <c r="AZ862" s="120"/>
      <c r="BA862" s="120"/>
      <c r="BB862" s="5" t="s">
        <v>2000</v>
      </c>
      <c r="BC862" s="9">
        <v>1</v>
      </c>
    </row>
    <row r="863" spans="1:55" ht="15.75" customHeight="1" x14ac:dyDescent="0.3">
      <c r="A863" s="61">
        <v>330725</v>
      </c>
      <c r="B863" s="120" t="s">
        <v>59</v>
      </c>
      <c r="C863" s="120" t="s">
        <v>6</v>
      </c>
      <c r="D863" s="120" t="s">
        <v>123</v>
      </c>
      <c r="E863" s="120" t="s">
        <v>124</v>
      </c>
      <c r="F863" s="120" t="s">
        <v>39</v>
      </c>
      <c r="G863" s="120"/>
      <c r="H863" s="120"/>
      <c r="I863" s="120" t="s">
        <v>601</v>
      </c>
      <c r="J863" s="120"/>
      <c r="K863" s="120"/>
      <c r="L863" s="5">
        <v>18000</v>
      </c>
      <c r="M863" s="120" t="s">
        <v>6054</v>
      </c>
      <c r="N863" s="121" t="s">
        <v>127</v>
      </c>
      <c r="O863" s="120" t="s">
        <v>6048</v>
      </c>
      <c r="P863" s="121">
        <v>45771</v>
      </c>
      <c r="Q863" s="121" t="s">
        <v>2502</v>
      </c>
      <c r="R863" s="121"/>
      <c r="S863" s="121"/>
      <c r="T863" s="135"/>
      <c r="U863" s="122"/>
      <c r="V863" s="120" t="s">
        <v>6055</v>
      </c>
      <c r="W863" s="120"/>
      <c r="X863" s="121">
        <v>45761</v>
      </c>
      <c r="Y863" s="120">
        <f t="shared" si="56"/>
        <v>11</v>
      </c>
      <c r="Z863" s="121">
        <v>45771</v>
      </c>
      <c r="AA863" s="120">
        <f t="shared" si="48"/>
        <v>11</v>
      </c>
      <c r="AB863" s="120" t="s">
        <v>6056</v>
      </c>
      <c r="AC863" s="123">
        <v>7780.45</v>
      </c>
      <c r="AD863" s="121">
        <v>45833</v>
      </c>
      <c r="AE863" s="12">
        <f t="shared" si="53"/>
        <v>63</v>
      </c>
      <c r="AF863" s="121">
        <v>45791</v>
      </c>
      <c r="AG863" s="44">
        <v>4500568481</v>
      </c>
      <c r="AH863" s="17" t="s">
        <v>833</v>
      </c>
      <c r="AI863" s="10">
        <v>45810</v>
      </c>
      <c r="AJ863" s="10">
        <v>45834</v>
      </c>
      <c r="AK863" s="10" t="str">
        <f t="shared" si="59"/>
        <v>DEMORA</v>
      </c>
      <c r="AL863" s="15">
        <f t="shared" si="60"/>
        <v>2</v>
      </c>
      <c r="AM863" s="120" t="s">
        <v>6057</v>
      </c>
      <c r="AN863" s="120" t="s">
        <v>6058</v>
      </c>
      <c r="AO863" s="120" t="s">
        <v>6059</v>
      </c>
      <c r="AP863" s="121">
        <v>45835</v>
      </c>
      <c r="AQ863" s="120">
        <f t="shared" ca="1" si="58"/>
        <v>74</v>
      </c>
      <c r="AR863" s="63" t="s">
        <v>143</v>
      </c>
      <c r="AS863" s="63">
        <f t="shared" ca="1" si="57"/>
        <v>31</v>
      </c>
      <c r="AT863" s="120" t="s">
        <v>20</v>
      </c>
      <c r="AU863" s="120"/>
      <c r="AV863" s="120"/>
      <c r="AW863" s="120"/>
      <c r="AX863" s="120"/>
      <c r="AY863" s="120"/>
      <c r="AZ863" s="120"/>
      <c r="BA863" s="120"/>
      <c r="BB863" s="120" t="s">
        <v>5615</v>
      </c>
      <c r="BC863" s="138" t="s">
        <v>5482</v>
      </c>
    </row>
    <row r="864" spans="1:55" ht="15" customHeight="1" x14ac:dyDescent="0.3">
      <c r="A864" s="61">
        <v>330825</v>
      </c>
      <c r="B864" s="120" t="s">
        <v>59</v>
      </c>
      <c r="C864" s="120" t="s">
        <v>6</v>
      </c>
      <c r="D864" s="120" t="s">
        <v>123</v>
      </c>
      <c r="E864" s="120" t="s">
        <v>124</v>
      </c>
      <c r="F864" s="120" t="s">
        <v>39</v>
      </c>
      <c r="G864" s="120"/>
      <c r="H864" s="120"/>
      <c r="I864" s="120" t="s">
        <v>601</v>
      </c>
      <c r="J864" s="120"/>
      <c r="K864" s="120"/>
      <c r="L864" s="5">
        <v>18000</v>
      </c>
      <c r="M864" s="120" t="s">
        <v>6060</v>
      </c>
      <c r="N864" s="121" t="s">
        <v>127</v>
      </c>
      <c r="O864" s="120" t="s">
        <v>6048</v>
      </c>
      <c r="P864" s="121">
        <v>45771</v>
      </c>
      <c r="Q864" s="121" t="s">
        <v>2502</v>
      </c>
      <c r="R864" s="121"/>
      <c r="S864" s="121"/>
      <c r="T864" s="135"/>
      <c r="U864" s="122"/>
      <c r="V864" s="120" t="s">
        <v>6061</v>
      </c>
      <c r="W864" s="120"/>
      <c r="X864" s="121">
        <v>45761</v>
      </c>
      <c r="Y864" s="120">
        <f t="shared" si="56"/>
        <v>11</v>
      </c>
      <c r="Z864" s="121">
        <v>45771</v>
      </c>
      <c r="AA864" s="120">
        <f t="shared" si="48"/>
        <v>11</v>
      </c>
      <c r="AB864" s="120" t="s">
        <v>6062</v>
      </c>
      <c r="AC864" s="13">
        <v>7780.45</v>
      </c>
      <c r="AD864" s="121">
        <v>45804</v>
      </c>
      <c r="AE864" s="12">
        <f t="shared" si="53"/>
        <v>34</v>
      </c>
      <c r="AF864" s="122"/>
      <c r="AG864" s="44">
        <v>4500568478</v>
      </c>
      <c r="AH864" s="17" t="s">
        <v>833</v>
      </c>
      <c r="AI864" s="10">
        <v>45804</v>
      </c>
      <c r="AJ864" s="121">
        <v>45805</v>
      </c>
      <c r="AK864" s="10" t="str">
        <f t="shared" si="59"/>
        <v>DEMORA</v>
      </c>
      <c r="AL864" s="15">
        <f t="shared" si="60"/>
        <v>2</v>
      </c>
      <c r="AM864" s="120" t="s">
        <v>6063</v>
      </c>
      <c r="AN864" s="120" t="s">
        <v>6064</v>
      </c>
      <c r="AO864" s="120" t="s">
        <v>6065</v>
      </c>
      <c r="AP864" s="10">
        <v>45807</v>
      </c>
      <c r="AQ864" s="120">
        <f t="shared" ca="1" si="58"/>
        <v>45</v>
      </c>
      <c r="AR864" s="120" t="s">
        <v>143</v>
      </c>
      <c r="AS864" s="120">
        <f t="shared" ca="1" si="57"/>
        <v>285</v>
      </c>
      <c r="AT864" s="120" t="s">
        <v>20</v>
      </c>
      <c r="AU864" s="120"/>
      <c r="AV864" s="120"/>
      <c r="AW864" s="120"/>
      <c r="AX864" s="120"/>
      <c r="AY864" s="120"/>
      <c r="AZ864" s="120"/>
      <c r="BA864" s="120"/>
      <c r="BB864" s="120" t="s">
        <v>6066</v>
      </c>
      <c r="BC864" s="138" t="s">
        <v>5482</v>
      </c>
    </row>
    <row r="865" spans="1:55" ht="15.75" customHeight="1" x14ac:dyDescent="0.3">
      <c r="A865" s="61">
        <v>330925</v>
      </c>
      <c r="B865" s="120" t="s">
        <v>60</v>
      </c>
      <c r="C865" s="120" t="s">
        <v>6067</v>
      </c>
      <c r="D865" s="120" t="s">
        <v>127</v>
      </c>
      <c r="E865" s="120" t="s">
        <v>124</v>
      </c>
      <c r="F865" s="120" t="s">
        <v>45</v>
      </c>
      <c r="G865" s="120"/>
      <c r="H865" s="120"/>
      <c r="I865" s="120"/>
      <c r="J865" s="120"/>
      <c r="K865" s="120"/>
      <c r="L865" s="120"/>
      <c r="M865" s="120"/>
      <c r="N865" s="121" t="s">
        <v>127</v>
      </c>
      <c r="O865" s="120"/>
      <c r="P865" s="121">
        <v>45762</v>
      </c>
      <c r="Q865" s="121" t="s">
        <v>1037</v>
      </c>
      <c r="R865" s="121"/>
      <c r="S865" s="121"/>
      <c r="T865" s="135"/>
      <c r="U865" s="122"/>
      <c r="V865" s="120" t="s">
        <v>6068</v>
      </c>
      <c r="W865" s="120"/>
      <c r="X865" s="121">
        <v>45769</v>
      </c>
      <c r="Y865" s="120">
        <f t="shared" si="56"/>
        <v>-6</v>
      </c>
      <c r="Z865" s="121">
        <v>45762</v>
      </c>
      <c r="AA865" s="120">
        <f t="shared" si="48"/>
        <v>-6</v>
      </c>
      <c r="AB865" s="120" t="s">
        <v>6069</v>
      </c>
      <c r="AC865" s="123">
        <v>2285</v>
      </c>
      <c r="AD865" s="121"/>
      <c r="AE865" s="122"/>
      <c r="AF865" s="122"/>
      <c r="AG865" s="120"/>
      <c r="AH865" s="62"/>
      <c r="AI865" s="121"/>
      <c r="AJ865" s="121"/>
      <c r="AK865" s="10" t="str">
        <f t="shared" si="59"/>
        <v/>
      </c>
      <c r="AL865" s="15" t="str">
        <f t="shared" si="60"/>
        <v/>
      </c>
      <c r="AM865" s="120"/>
      <c r="AN865" s="120"/>
      <c r="AO865" s="120"/>
      <c r="AP865" s="121"/>
      <c r="AQ865" s="120">
        <f t="shared" ca="1" si="58"/>
        <v>277</v>
      </c>
      <c r="AR865" s="63" t="s">
        <v>129</v>
      </c>
      <c r="AS865" s="63">
        <f t="shared" ca="1" si="57"/>
        <v>277</v>
      </c>
      <c r="AT865" s="120" t="s">
        <v>19</v>
      </c>
      <c r="AU865" s="120"/>
      <c r="AV865" s="120"/>
      <c r="AW865" s="120"/>
      <c r="AX865" s="120"/>
      <c r="AY865" s="120"/>
      <c r="AZ865" s="120"/>
      <c r="BA865" s="120"/>
      <c r="BB865" s="120" t="s">
        <v>6070</v>
      </c>
      <c r="BC865" s="9"/>
    </row>
    <row r="866" spans="1:55" ht="15.75" customHeight="1" x14ac:dyDescent="0.3">
      <c r="A866" s="61">
        <v>331025</v>
      </c>
      <c r="B866" s="120" t="s">
        <v>60</v>
      </c>
      <c r="C866" s="120" t="s">
        <v>893</v>
      </c>
      <c r="D866" s="120" t="s">
        <v>123</v>
      </c>
      <c r="E866" s="120" t="s">
        <v>124</v>
      </c>
      <c r="F866" s="120" t="s">
        <v>45</v>
      </c>
      <c r="G866" s="120"/>
      <c r="H866" s="120" t="s">
        <v>1203</v>
      </c>
      <c r="I866" s="120">
        <v>1003777</v>
      </c>
      <c r="J866" s="120" t="s">
        <v>6071</v>
      </c>
      <c r="K866" s="120"/>
      <c r="L866" s="120"/>
      <c r="M866" s="120">
        <v>101130336</v>
      </c>
      <c r="N866" s="121" t="s">
        <v>127</v>
      </c>
      <c r="O866" s="120" t="s">
        <v>6072</v>
      </c>
      <c r="P866" s="121">
        <v>45790</v>
      </c>
      <c r="Q866" s="121" t="s">
        <v>2502</v>
      </c>
      <c r="R866" s="121"/>
      <c r="S866" s="121"/>
      <c r="T866" s="135"/>
      <c r="U866" s="122"/>
      <c r="V866" s="120" t="s">
        <v>6073</v>
      </c>
      <c r="W866" s="120"/>
      <c r="X866" s="121">
        <v>45763</v>
      </c>
      <c r="Y866" s="120">
        <f t="shared" si="56"/>
        <v>28</v>
      </c>
      <c r="Z866" s="121">
        <v>45796</v>
      </c>
      <c r="AA866" s="120">
        <f t="shared" si="48"/>
        <v>34</v>
      </c>
      <c r="AB866" s="120" t="s">
        <v>6074</v>
      </c>
      <c r="AC866" s="123">
        <v>5703.61</v>
      </c>
      <c r="AD866" s="121">
        <v>45798</v>
      </c>
      <c r="AE866" s="12">
        <f t="shared" ref="AE866:AE996" si="61">IF(AD866="","",AD866-Z866+1)</f>
        <v>3</v>
      </c>
      <c r="AF866" s="121">
        <v>45793</v>
      </c>
      <c r="AG866" s="44">
        <v>4400620524</v>
      </c>
      <c r="AH866" s="62">
        <v>1</v>
      </c>
      <c r="AI866" s="121">
        <v>45821</v>
      </c>
      <c r="AJ866" s="10">
        <v>45835</v>
      </c>
      <c r="AK866" s="10" t="str">
        <f t="shared" si="59"/>
        <v>DEMORA</v>
      </c>
      <c r="AL866" s="15">
        <f t="shared" si="60"/>
        <v>38</v>
      </c>
      <c r="AM866" s="120" t="s">
        <v>6075</v>
      </c>
      <c r="AN866" s="120" t="s">
        <v>6076</v>
      </c>
      <c r="AO866" s="120" t="s">
        <v>6077</v>
      </c>
      <c r="AP866" s="10">
        <v>45838</v>
      </c>
      <c r="AQ866" s="120">
        <f t="shared" ca="1" si="58"/>
        <v>73</v>
      </c>
      <c r="AR866" s="23" t="s">
        <v>143</v>
      </c>
      <c r="AS866" s="63">
        <f t="shared" ca="1" si="57"/>
        <v>31</v>
      </c>
      <c r="AT866" s="44" t="s">
        <v>20</v>
      </c>
      <c r="AU866" s="120"/>
      <c r="AV866" s="120"/>
      <c r="AW866" s="120"/>
      <c r="AX866" s="120"/>
      <c r="AY866" s="120"/>
      <c r="AZ866" s="120"/>
      <c r="BA866" s="120"/>
      <c r="BB866" s="120" t="s">
        <v>5746</v>
      </c>
      <c r="BC866" s="9"/>
    </row>
    <row r="867" spans="1:55" ht="15.75" customHeight="1" x14ac:dyDescent="0.3">
      <c r="A867" s="141">
        <v>331125</v>
      </c>
      <c r="B867" s="65" t="s">
        <v>59</v>
      </c>
      <c r="C867" s="65" t="s">
        <v>340</v>
      </c>
      <c r="D867" s="65" t="s">
        <v>123</v>
      </c>
      <c r="E867" s="65" t="s">
        <v>124</v>
      </c>
      <c r="F867" s="65" t="s">
        <v>43</v>
      </c>
      <c r="G867" s="65" t="s">
        <v>246</v>
      </c>
      <c r="H867" s="65" t="s">
        <v>2363</v>
      </c>
      <c r="I867" s="120">
        <v>5025819</v>
      </c>
      <c r="J867" s="65" t="s">
        <v>1808</v>
      </c>
      <c r="K867" s="120">
        <v>301</v>
      </c>
      <c r="L867" s="120">
        <v>10000</v>
      </c>
      <c r="M867" s="65" t="s">
        <v>6078</v>
      </c>
      <c r="N867" s="121" t="s">
        <v>127</v>
      </c>
      <c r="O867" s="120" t="s">
        <v>6079</v>
      </c>
      <c r="P867" s="121">
        <v>45810</v>
      </c>
      <c r="Q867" s="121" t="s">
        <v>137</v>
      </c>
      <c r="R867" s="121"/>
      <c r="S867" s="121"/>
      <c r="T867" s="135"/>
      <c r="U867" s="122"/>
      <c r="V867" s="120" t="s">
        <v>6080</v>
      </c>
      <c r="W867" s="120"/>
      <c r="X867" s="121">
        <v>45763</v>
      </c>
      <c r="Y867" s="120">
        <f t="shared" si="56"/>
        <v>48</v>
      </c>
      <c r="Z867" s="121">
        <v>45812</v>
      </c>
      <c r="AA867" s="120">
        <f t="shared" si="48"/>
        <v>50</v>
      </c>
      <c r="AB867" s="120" t="s">
        <v>6081</v>
      </c>
      <c r="AC867" s="123">
        <v>24232.37</v>
      </c>
      <c r="AD867" s="121"/>
      <c r="AE867" s="12" t="str">
        <f t="shared" si="61"/>
        <v/>
      </c>
      <c r="AF867" s="121"/>
      <c r="AG867" s="120">
        <v>4500571367</v>
      </c>
      <c r="AH867" s="62"/>
      <c r="AI867" s="121">
        <v>45852</v>
      </c>
      <c r="AJ867" s="121">
        <v>45852</v>
      </c>
      <c r="AK867" s="10" t="str">
        <f t="shared" si="59"/>
        <v>EN TIEMPO</v>
      </c>
      <c r="AL867" s="15">
        <f t="shared" si="60"/>
        <v>45853</v>
      </c>
      <c r="AM867" s="120" t="s">
        <v>6082</v>
      </c>
      <c r="AN867" s="120" t="s">
        <v>6083</v>
      </c>
      <c r="AO867" s="120"/>
      <c r="AP867" s="121"/>
      <c r="AQ867" s="120">
        <f t="shared" ca="1" si="58"/>
        <v>90</v>
      </c>
      <c r="AR867" s="5" t="s">
        <v>892</v>
      </c>
      <c r="AS867" s="120">
        <f t="shared" ca="1" si="57"/>
        <v>283</v>
      </c>
      <c r="AT867" s="120" t="s">
        <v>20</v>
      </c>
      <c r="AU867" s="120"/>
      <c r="AV867" s="120"/>
      <c r="AW867" s="120"/>
      <c r="AX867" s="120"/>
      <c r="AY867" s="120"/>
      <c r="AZ867" s="120"/>
      <c r="BA867" s="120"/>
      <c r="BB867" s="5" t="s">
        <v>5746</v>
      </c>
      <c r="BC867" s="64" t="s">
        <v>6084</v>
      </c>
    </row>
    <row r="868" spans="1:55" ht="15.75" customHeight="1" x14ac:dyDescent="0.3">
      <c r="A868" s="61">
        <v>331225</v>
      </c>
      <c r="B868" s="120" t="s">
        <v>60</v>
      </c>
      <c r="C868" s="120" t="s">
        <v>8</v>
      </c>
      <c r="D868" s="120" t="s">
        <v>123</v>
      </c>
      <c r="E868" s="120" t="s">
        <v>189</v>
      </c>
      <c r="F868" s="120" t="s">
        <v>44</v>
      </c>
      <c r="G868" s="120"/>
      <c r="H868" s="120" t="s">
        <v>3520</v>
      </c>
      <c r="I868" s="120" t="s">
        <v>5161</v>
      </c>
      <c r="J868" s="120" t="s">
        <v>6085</v>
      </c>
      <c r="K868" s="5" t="s">
        <v>125</v>
      </c>
      <c r="L868" s="5">
        <v>30000</v>
      </c>
      <c r="M868" s="120">
        <v>101244361</v>
      </c>
      <c r="N868" s="121" t="s">
        <v>127</v>
      </c>
      <c r="O868" s="120" t="s">
        <v>6072</v>
      </c>
      <c r="P868" s="121">
        <v>45782</v>
      </c>
      <c r="Q868" s="121" t="s">
        <v>137</v>
      </c>
      <c r="R868" s="121"/>
      <c r="S868" s="121">
        <v>45818</v>
      </c>
      <c r="T868" s="135"/>
      <c r="U868" s="122"/>
      <c r="V868" s="120" t="s">
        <v>6086</v>
      </c>
      <c r="W868" s="120"/>
      <c r="X868" s="121">
        <v>45763</v>
      </c>
      <c r="Y868" s="120">
        <f t="shared" si="56"/>
        <v>20</v>
      </c>
      <c r="Z868" s="121">
        <v>45811</v>
      </c>
      <c r="AA868" s="120">
        <f t="shared" si="48"/>
        <v>49</v>
      </c>
      <c r="AB868" s="120" t="s">
        <v>6087</v>
      </c>
      <c r="AC868" s="13">
        <v>17622.52</v>
      </c>
      <c r="AD868" s="121">
        <v>45826</v>
      </c>
      <c r="AE868" s="12">
        <f t="shared" si="61"/>
        <v>16</v>
      </c>
      <c r="AF868" s="121">
        <v>45779</v>
      </c>
      <c r="AG868" s="44">
        <v>4400620477</v>
      </c>
      <c r="AH868" s="62">
        <v>1</v>
      </c>
      <c r="AI868" s="121">
        <v>45831</v>
      </c>
      <c r="AJ868" s="121">
        <v>45831</v>
      </c>
      <c r="AK868" s="10" t="str">
        <f t="shared" si="59"/>
        <v>EN TIEMPO</v>
      </c>
      <c r="AL868" s="15">
        <f t="shared" si="60"/>
        <v>6</v>
      </c>
      <c r="AM868" s="120" t="s">
        <v>6088</v>
      </c>
      <c r="AN868" s="120" t="s">
        <v>6089</v>
      </c>
      <c r="AO868" s="120" t="s">
        <v>6090</v>
      </c>
      <c r="AP868" s="10">
        <v>45838</v>
      </c>
      <c r="AQ868" s="120">
        <f t="shared" ca="1" si="58"/>
        <v>69</v>
      </c>
      <c r="AR868" s="63" t="s">
        <v>143</v>
      </c>
      <c r="AS868" s="63">
        <f t="shared" ca="1" si="57"/>
        <v>17</v>
      </c>
      <c r="AT868" s="120" t="s">
        <v>19</v>
      </c>
      <c r="AU868" s="120"/>
      <c r="AV868" s="120"/>
      <c r="AW868" s="120"/>
      <c r="AX868" s="120"/>
      <c r="AY868" s="120"/>
      <c r="AZ868" s="120"/>
      <c r="BA868" s="120"/>
      <c r="BB868" s="120" t="s">
        <v>5746</v>
      </c>
      <c r="BC868" s="138" t="s">
        <v>5482</v>
      </c>
    </row>
    <row r="869" spans="1:55" ht="15" customHeight="1" x14ac:dyDescent="0.3">
      <c r="A869" s="61">
        <v>331325</v>
      </c>
      <c r="B869" s="120" t="s">
        <v>60</v>
      </c>
      <c r="C869" s="120" t="s">
        <v>1991</v>
      </c>
      <c r="D869" s="120" t="s">
        <v>123</v>
      </c>
      <c r="E869" s="120" t="s">
        <v>124</v>
      </c>
      <c r="F869" s="120">
        <v>24</v>
      </c>
      <c r="G869" s="120"/>
      <c r="H869" s="120" t="s">
        <v>1741</v>
      </c>
      <c r="I869" s="120">
        <v>4421909</v>
      </c>
      <c r="J869" s="120" t="s">
        <v>6091</v>
      </c>
      <c r="K869" s="120"/>
      <c r="L869" s="120">
        <v>6000</v>
      </c>
      <c r="M869" s="120">
        <v>101138713</v>
      </c>
      <c r="N869" s="121" t="s">
        <v>127</v>
      </c>
      <c r="O869" s="120" t="s">
        <v>6092</v>
      </c>
      <c r="P869" s="121">
        <v>45789</v>
      </c>
      <c r="Q869" s="121" t="s">
        <v>1037</v>
      </c>
      <c r="R869" s="121"/>
      <c r="S869" s="121"/>
      <c r="T869" s="135"/>
      <c r="U869" s="122"/>
      <c r="V869" s="120" t="s">
        <v>6093</v>
      </c>
      <c r="W869" s="120"/>
      <c r="X869" s="121">
        <v>45769</v>
      </c>
      <c r="Y869" s="120">
        <f t="shared" si="56"/>
        <v>21</v>
      </c>
      <c r="Z869" s="121">
        <v>45789</v>
      </c>
      <c r="AA869" s="120">
        <f t="shared" si="48"/>
        <v>21</v>
      </c>
      <c r="AB869" s="120" t="s">
        <v>6094</v>
      </c>
      <c r="AC869" s="123">
        <v>24380.97</v>
      </c>
      <c r="AD869" s="121">
        <v>45792</v>
      </c>
      <c r="AE869" s="12">
        <f t="shared" si="61"/>
        <v>4</v>
      </c>
      <c r="AF869" s="121"/>
      <c r="AG869" s="44">
        <v>4400621537</v>
      </c>
      <c r="AH869" s="62">
        <v>1</v>
      </c>
      <c r="AI869" s="121">
        <v>45848</v>
      </c>
      <c r="AJ869" s="121">
        <v>45848</v>
      </c>
      <c r="AK869" s="10" t="str">
        <f t="shared" si="59"/>
        <v>EN TIEMPO</v>
      </c>
      <c r="AL869" s="15">
        <f t="shared" si="60"/>
        <v>57</v>
      </c>
      <c r="AM869" s="120" t="s">
        <v>6095</v>
      </c>
      <c r="AN869" s="120" t="s">
        <v>6096</v>
      </c>
      <c r="AO869" s="120" t="s">
        <v>6097</v>
      </c>
      <c r="AP869" s="121">
        <v>45856</v>
      </c>
      <c r="AQ869" s="120">
        <f t="shared" ca="1" si="58"/>
        <v>80</v>
      </c>
      <c r="AR869" s="63" t="s">
        <v>143</v>
      </c>
      <c r="AS869" s="63">
        <f t="shared" ca="1" si="57"/>
        <v>277</v>
      </c>
      <c r="AT869" s="120" t="s">
        <v>19</v>
      </c>
      <c r="AU869" s="120"/>
      <c r="AV869" s="120"/>
      <c r="AW869" s="120"/>
      <c r="AX869" s="120"/>
      <c r="AY869" s="120"/>
      <c r="AZ869" s="120"/>
      <c r="BA869" s="120"/>
      <c r="BB869" s="5" t="s">
        <v>2000</v>
      </c>
      <c r="BC869" s="9">
        <v>1</v>
      </c>
    </row>
    <row r="870" spans="1:55" ht="15.75" customHeight="1" x14ac:dyDescent="0.3">
      <c r="A870" s="61">
        <v>331425</v>
      </c>
      <c r="B870" s="120" t="s">
        <v>60</v>
      </c>
      <c r="C870" s="120" t="s">
        <v>1991</v>
      </c>
      <c r="D870" s="120" t="s">
        <v>123</v>
      </c>
      <c r="E870" s="120" t="s">
        <v>124</v>
      </c>
      <c r="F870" s="120">
        <v>24</v>
      </c>
      <c r="G870" s="120"/>
      <c r="H870" s="120" t="s">
        <v>1741</v>
      </c>
      <c r="I870" s="120">
        <v>4421908</v>
      </c>
      <c r="J870" s="120" t="s">
        <v>6098</v>
      </c>
      <c r="K870" s="120"/>
      <c r="L870" s="120">
        <v>6000</v>
      </c>
      <c r="M870" s="120">
        <v>101055192</v>
      </c>
      <c r="N870" s="121" t="s">
        <v>127</v>
      </c>
      <c r="O870" s="120" t="s">
        <v>6092</v>
      </c>
      <c r="P870" s="121">
        <v>45789</v>
      </c>
      <c r="Q870" s="121" t="s">
        <v>1037</v>
      </c>
      <c r="R870" s="121"/>
      <c r="S870" s="121"/>
      <c r="T870" s="135"/>
      <c r="U870" s="122"/>
      <c r="V870" s="120" t="s">
        <v>6099</v>
      </c>
      <c r="W870" s="120"/>
      <c r="X870" s="121">
        <v>45769</v>
      </c>
      <c r="Y870" s="120">
        <f t="shared" si="56"/>
        <v>21</v>
      </c>
      <c r="Z870" s="121">
        <v>45789</v>
      </c>
      <c r="AA870" s="120">
        <f t="shared" si="48"/>
        <v>21</v>
      </c>
      <c r="AB870" s="120" t="s">
        <v>6100</v>
      </c>
      <c r="AC870" s="123">
        <v>24380.97</v>
      </c>
      <c r="AD870" s="121">
        <v>45792</v>
      </c>
      <c r="AE870" s="12">
        <f t="shared" si="61"/>
        <v>4</v>
      </c>
      <c r="AF870" s="121"/>
      <c r="AG870" s="44">
        <v>4400621536</v>
      </c>
      <c r="AH870" s="62">
        <v>1</v>
      </c>
      <c r="AI870" s="121">
        <v>45838</v>
      </c>
      <c r="AJ870" s="121">
        <v>45848</v>
      </c>
      <c r="AK870" s="10" t="str">
        <f t="shared" si="59"/>
        <v>DEMORA</v>
      </c>
      <c r="AL870" s="15">
        <f t="shared" si="60"/>
        <v>57</v>
      </c>
      <c r="AM870" s="120" t="s">
        <v>6101</v>
      </c>
      <c r="AN870" s="120" t="s">
        <v>6102</v>
      </c>
      <c r="AO870" s="120" t="s">
        <v>6103</v>
      </c>
      <c r="AP870" s="121">
        <v>45856</v>
      </c>
      <c r="AQ870" s="120">
        <f t="shared" ca="1" si="58"/>
        <v>80</v>
      </c>
      <c r="AR870" s="63" t="s">
        <v>143</v>
      </c>
      <c r="AS870" s="63">
        <f t="shared" ca="1" si="57"/>
        <v>277</v>
      </c>
      <c r="AT870" s="44" t="s">
        <v>19</v>
      </c>
      <c r="AU870" s="120"/>
      <c r="AV870" s="120"/>
      <c r="AW870" s="120"/>
      <c r="AX870" s="120"/>
      <c r="AY870" s="120"/>
      <c r="AZ870" s="120"/>
      <c r="BA870" s="120"/>
      <c r="BB870" s="5" t="s">
        <v>2000</v>
      </c>
      <c r="BC870" s="9">
        <v>1</v>
      </c>
    </row>
    <row r="871" spans="1:55" ht="15.75" customHeight="1" x14ac:dyDescent="0.3">
      <c r="A871" s="61">
        <v>331525</v>
      </c>
      <c r="B871" s="120" t="s">
        <v>60</v>
      </c>
      <c r="C871" s="120" t="s">
        <v>340</v>
      </c>
      <c r="D871" s="120" t="s">
        <v>123</v>
      </c>
      <c r="E871" s="120" t="s">
        <v>124</v>
      </c>
      <c r="F871" s="120" t="s">
        <v>43</v>
      </c>
      <c r="G871" s="120"/>
      <c r="H871" s="120" t="s">
        <v>6104</v>
      </c>
      <c r="I871" s="120">
        <v>5025819</v>
      </c>
      <c r="J871" s="120" t="s">
        <v>6105</v>
      </c>
      <c r="K871" s="120"/>
      <c r="L871" s="120">
        <v>10000</v>
      </c>
      <c r="M871" s="120">
        <v>101237172</v>
      </c>
      <c r="N871" s="121" t="s">
        <v>127</v>
      </c>
      <c r="O871" s="120" t="s">
        <v>6092</v>
      </c>
      <c r="P871" s="121">
        <v>45786</v>
      </c>
      <c r="Q871" s="121" t="s">
        <v>137</v>
      </c>
      <c r="R871" s="121"/>
      <c r="S871" s="121">
        <v>45810</v>
      </c>
      <c r="T871" s="135"/>
      <c r="U871" s="122"/>
      <c r="V871" s="120" t="s">
        <v>6106</v>
      </c>
      <c r="W871" s="120"/>
      <c r="X871" s="121">
        <v>45769</v>
      </c>
      <c r="Y871" s="120">
        <f t="shared" si="56"/>
        <v>18</v>
      </c>
      <c r="Z871" s="121">
        <v>45796</v>
      </c>
      <c r="AA871" s="120">
        <f t="shared" si="48"/>
        <v>28</v>
      </c>
      <c r="AB871" s="120" t="s">
        <v>6107</v>
      </c>
      <c r="AC871" s="123">
        <v>5545.22</v>
      </c>
      <c r="AD871" s="121">
        <v>45798</v>
      </c>
      <c r="AE871" s="12">
        <f t="shared" si="61"/>
        <v>3</v>
      </c>
      <c r="AF871" s="121">
        <v>45828</v>
      </c>
      <c r="AG871" s="44">
        <v>4400621539</v>
      </c>
      <c r="AH871" s="17" t="s">
        <v>833</v>
      </c>
      <c r="AI871" s="121">
        <v>45842</v>
      </c>
      <c r="AJ871" s="121">
        <v>45859</v>
      </c>
      <c r="AK871" s="10" t="str">
        <f t="shared" si="59"/>
        <v>DEMORA</v>
      </c>
      <c r="AL871" s="15">
        <f t="shared" si="60"/>
        <v>62</v>
      </c>
      <c r="AM871" s="120" t="s">
        <v>6108</v>
      </c>
      <c r="AN871" s="120" t="s">
        <v>6109</v>
      </c>
      <c r="AO871" s="120" t="s">
        <v>6110</v>
      </c>
      <c r="AP871" s="121">
        <v>45863</v>
      </c>
      <c r="AQ871" s="120">
        <f t="shared" ca="1" si="58"/>
        <v>91</v>
      </c>
      <c r="AR871" s="63" t="s">
        <v>143</v>
      </c>
      <c r="AS871" s="63">
        <f t="shared" ca="1" si="57"/>
        <v>60</v>
      </c>
      <c r="AT871" s="65" t="s">
        <v>20</v>
      </c>
      <c r="AU871" s="120"/>
      <c r="AV871" s="120"/>
      <c r="AW871" s="120"/>
      <c r="AX871" s="120"/>
      <c r="AY871" s="120"/>
      <c r="AZ871" s="120"/>
      <c r="BA871" s="120"/>
      <c r="BB871" s="5" t="s">
        <v>2000</v>
      </c>
      <c r="BC871" s="9">
        <v>1</v>
      </c>
    </row>
    <row r="872" spans="1:55" ht="15.75" customHeight="1" x14ac:dyDescent="0.3">
      <c r="A872" s="61">
        <v>331625</v>
      </c>
      <c r="B872" s="120" t="s">
        <v>60</v>
      </c>
      <c r="C872" s="120" t="s">
        <v>220</v>
      </c>
      <c r="D872" s="120" t="s">
        <v>123</v>
      </c>
      <c r="E872" s="120" t="s">
        <v>124</v>
      </c>
      <c r="F872" s="120" t="s">
        <v>48</v>
      </c>
      <c r="G872" s="120"/>
      <c r="H872" s="120" t="s">
        <v>3140</v>
      </c>
      <c r="I872" s="120">
        <v>5218423</v>
      </c>
      <c r="J872" s="120" t="s">
        <v>6111</v>
      </c>
      <c r="K872" s="120"/>
      <c r="L872" s="120"/>
      <c r="M872" s="120">
        <v>101251424</v>
      </c>
      <c r="N872" s="121" t="s">
        <v>127</v>
      </c>
      <c r="O872" s="120" t="s">
        <v>6092</v>
      </c>
      <c r="P872" s="121">
        <v>45782</v>
      </c>
      <c r="Q872" s="121" t="s">
        <v>2502</v>
      </c>
      <c r="R872" s="121"/>
      <c r="S872" s="121"/>
      <c r="T872" s="135"/>
      <c r="U872" s="122"/>
      <c r="V872" s="120" t="s">
        <v>6112</v>
      </c>
      <c r="W872" s="120"/>
      <c r="X872" s="121">
        <v>45769</v>
      </c>
      <c r="Y872" s="120">
        <f t="shared" si="56"/>
        <v>14</v>
      </c>
      <c r="Z872" s="121">
        <v>45786</v>
      </c>
      <c r="AA872" s="120">
        <f t="shared" si="48"/>
        <v>18</v>
      </c>
      <c r="AB872" s="120" t="s">
        <v>6113</v>
      </c>
      <c r="AC872" s="123">
        <v>9094.64</v>
      </c>
      <c r="AD872" s="121">
        <v>45936</v>
      </c>
      <c r="AE872" s="12">
        <f t="shared" si="61"/>
        <v>151</v>
      </c>
      <c r="AF872" s="121"/>
      <c r="AG872" s="44">
        <v>4400621541</v>
      </c>
      <c r="AH872" s="62">
        <v>1</v>
      </c>
      <c r="AI872" s="121">
        <v>45849</v>
      </c>
      <c r="AJ872" s="121">
        <v>45849</v>
      </c>
      <c r="AK872" s="10" t="str">
        <f t="shared" si="59"/>
        <v>EN TIEMPO</v>
      </c>
      <c r="AL872" s="15">
        <f t="shared" si="60"/>
        <v>-86</v>
      </c>
      <c r="AM872" s="120" t="s">
        <v>6114</v>
      </c>
      <c r="AN872" s="120" t="s">
        <v>6115</v>
      </c>
      <c r="AO872" s="120" t="s">
        <v>6116</v>
      </c>
      <c r="AP872" s="10">
        <v>45849</v>
      </c>
      <c r="AQ872" s="120">
        <f t="shared" ca="1" si="58"/>
        <v>81</v>
      </c>
      <c r="AR872" s="63" t="s">
        <v>143</v>
      </c>
      <c r="AS872" s="63">
        <f t="shared" ca="1" si="57"/>
        <v>277</v>
      </c>
      <c r="AT872" s="120" t="s">
        <v>20</v>
      </c>
      <c r="AU872" s="120"/>
      <c r="AV872" s="120"/>
      <c r="AW872" s="120"/>
      <c r="AX872" s="120"/>
      <c r="AY872" s="120"/>
      <c r="AZ872" s="120"/>
      <c r="BA872" s="120"/>
      <c r="BB872" s="5" t="s">
        <v>2000</v>
      </c>
      <c r="BC872" s="9">
        <v>1</v>
      </c>
    </row>
    <row r="873" spans="1:55" ht="15.75" customHeight="1" x14ac:dyDescent="0.3">
      <c r="A873" s="61">
        <v>331725</v>
      </c>
      <c r="B873" s="120" t="s">
        <v>60</v>
      </c>
      <c r="C873" s="120" t="s">
        <v>220</v>
      </c>
      <c r="D873" s="120" t="s">
        <v>123</v>
      </c>
      <c r="E873" s="120" t="s">
        <v>124</v>
      </c>
      <c r="F873" s="120" t="s">
        <v>48</v>
      </c>
      <c r="G873" s="120"/>
      <c r="H873" s="120" t="s">
        <v>3140</v>
      </c>
      <c r="I873" s="120">
        <v>5218423</v>
      </c>
      <c r="J873" s="120" t="s">
        <v>6117</v>
      </c>
      <c r="K873" s="120"/>
      <c r="L873" s="120"/>
      <c r="M873" s="120">
        <v>101251427</v>
      </c>
      <c r="N873" s="121" t="s">
        <v>127</v>
      </c>
      <c r="O873" s="120" t="s">
        <v>6092</v>
      </c>
      <c r="P873" s="121">
        <v>45782</v>
      </c>
      <c r="Q873" s="121" t="s">
        <v>2502</v>
      </c>
      <c r="R873" s="121"/>
      <c r="S873" s="121"/>
      <c r="T873" s="135"/>
      <c r="U873" s="122"/>
      <c r="V873" s="120" t="s">
        <v>6118</v>
      </c>
      <c r="W873" s="120"/>
      <c r="X873" s="121">
        <v>45769</v>
      </c>
      <c r="Y873" s="120">
        <f t="shared" si="56"/>
        <v>14</v>
      </c>
      <c r="Z873" s="121">
        <v>45786</v>
      </c>
      <c r="AA873" s="120">
        <f t="shared" si="48"/>
        <v>18</v>
      </c>
      <c r="AB873" s="120" t="s">
        <v>6119</v>
      </c>
      <c r="AC873" s="123">
        <v>9094.64</v>
      </c>
      <c r="AD873" s="121">
        <v>45803</v>
      </c>
      <c r="AE873" s="12">
        <f t="shared" si="61"/>
        <v>18</v>
      </c>
      <c r="AF873" s="121"/>
      <c r="AG873" s="44">
        <v>4400621543</v>
      </c>
      <c r="AH873" s="62">
        <v>2</v>
      </c>
      <c r="AI873" s="121">
        <v>45835</v>
      </c>
      <c r="AJ873" s="121">
        <v>45846</v>
      </c>
      <c r="AK873" s="10" t="str">
        <f t="shared" si="59"/>
        <v>DEMORA</v>
      </c>
      <c r="AL873" s="15">
        <f t="shared" si="60"/>
        <v>44</v>
      </c>
      <c r="AM873" s="120" t="s">
        <v>6120</v>
      </c>
      <c r="AN873" s="120" t="s">
        <v>6121</v>
      </c>
      <c r="AO873" s="120" t="s">
        <v>6122</v>
      </c>
      <c r="AP873" s="10">
        <v>45849</v>
      </c>
      <c r="AQ873" s="120">
        <f t="shared" ca="1" si="58"/>
        <v>78</v>
      </c>
      <c r="AR873" s="63" t="s">
        <v>143</v>
      </c>
      <c r="AS873" s="63">
        <f t="shared" ca="1" si="57"/>
        <v>277</v>
      </c>
      <c r="AT873" s="44" t="s">
        <v>20</v>
      </c>
      <c r="AU873" s="120"/>
      <c r="AV873" s="120"/>
      <c r="AW873" s="120"/>
      <c r="AX873" s="120"/>
      <c r="AY873" s="120"/>
      <c r="AZ873" s="120"/>
      <c r="BA873" s="120"/>
      <c r="BB873" s="5" t="s">
        <v>2000</v>
      </c>
      <c r="BC873" s="9">
        <v>1</v>
      </c>
    </row>
    <row r="874" spans="1:55" ht="15.75" customHeight="1" x14ac:dyDescent="0.3">
      <c r="A874" s="61">
        <v>331825</v>
      </c>
      <c r="B874" s="120" t="s">
        <v>60</v>
      </c>
      <c r="C874" s="120" t="s">
        <v>927</v>
      </c>
      <c r="D874" s="120" t="s">
        <v>123</v>
      </c>
      <c r="E874" s="120" t="s">
        <v>124</v>
      </c>
      <c r="F874" s="120" t="s">
        <v>48</v>
      </c>
      <c r="G874" s="120" t="s">
        <v>246</v>
      </c>
      <c r="H874" s="120" t="s">
        <v>2695</v>
      </c>
      <c r="I874" s="120">
        <v>5218420</v>
      </c>
      <c r="J874" s="120" t="s">
        <v>6123</v>
      </c>
      <c r="K874" s="120"/>
      <c r="L874" s="5">
        <v>18000</v>
      </c>
      <c r="M874" s="120">
        <v>101075372</v>
      </c>
      <c r="N874" s="121" t="s">
        <v>127</v>
      </c>
      <c r="O874" s="120" t="s">
        <v>6092</v>
      </c>
      <c r="P874" s="121">
        <v>45784</v>
      </c>
      <c r="Q874" s="121" t="s">
        <v>137</v>
      </c>
      <c r="R874" s="121"/>
      <c r="S874" s="121"/>
      <c r="T874" s="135"/>
      <c r="U874" s="122"/>
      <c r="V874" s="120" t="s">
        <v>6124</v>
      </c>
      <c r="W874" s="120"/>
      <c r="X874" s="121">
        <v>45769</v>
      </c>
      <c r="Y874" s="120">
        <f t="shared" si="56"/>
        <v>16</v>
      </c>
      <c r="Z874" s="121">
        <v>45789</v>
      </c>
      <c r="AA874" s="120">
        <f t="shared" si="48"/>
        <v>21</v>
      </c>
      <c r="AB874" s="120" t="s">
        <v>6125</v>
      </c>
      <c r="AC874" s="13">
        <v>5355.96</v>
      </c>
      <c r="AD874" s="121">
        <v>45803</v>
      </c>
      <c r="AE874" s="12">
        <f t="shared" si="61"/>
        <v>15</v>
      </c>
      <c r="AF874" s="122"/>
      <c r="AG874" s="44">
        <v>4400621538</v>
      </c>
      <c r="AH874" s="62">
        <v>1</v>
      </c>
      <c r="AI874" s="10">
        <v>45810</v>
      </c>
      <c r="AJ874" s="121">
        <v>45813</v>
      </c>
      <c r="AK874" s="10" t="str">
        <f t="shared" si="59"/>
        <v>DEMORA</v>
      </c>
      <c r="AL874" s="15">
        <f t="shared" si="60"/>
        <v>11</v>
      </c>
      <c r="AM874" s="120" t="s">
        <v>6126</v>
      </c>
      <c r="AN874" s="120" t="s">
        <v>6127</v>
      </c>
      <c r="AO874" s="120" t="s">
        <v>6128</v>
      </c>
      <c r="AP874" s="121">
        <v>45814</v>
      </c>
      <c r="AQ874" s="120">
        <f t="shared" ca="1" si="58"/>
        <v>45</v>
      </c>
      <c r="AR874" s="120" t="s">
        <v>143</v>
      </c>
      <c r="AS874" s="120">
        <f t="shared" ca="1" si="57"/>
        <v>277</v>
      </c>
      <c r="AT874" s="120" t="s">
        <v>19</v>
      </c>
      <c r="AU874" s="120"/>
      <c r="AV874" s="120"/>
      <c r="AW874" s="120"/>
      <c r="AX874" s="120"/>
      <c r="AY874" s="120"/>
      <c r="AZ874" s="120"/>
      <c r="BA874" s="120"/>
      <c r="BB874" s="120" t="s">
        <v>5746</v>
      </c>
      <c r="BC874" s="138" t="s">
        <v>5482</v>
      </c>
    </row>
    <row r="875" spans="1:55" ht="15.75" customHeight="1" x14ac:dyDescent="0.3">
      <c r="A875" s="61">
        <v>331925</v>
      </c>
      <c r="B875" s="120" t="s">
        <v>60</v>
      </c>
      <c r="C875" s="120" t="s">
        <v>927</v>
      </c>
      <c r="D875" s="120" t="s">
        <v>123</v>
      </c>
      <c r="E875" s="120" t="s">
        <v>124</v>
      </c>
      <c r="F875" s="120" t="s">
        <v>48</v>
      </c>
      <c r="G875" s="120" t="s">
        <v>210</v>
      </c>
      <c r="H875" s="120" t="s">
        <v>2695</v>
      </c>
      <c r="I875" s="120">
        <v>5218411</v>
      </c>
      <c r="J875" s="120" t="s">
        <v>6129</v>
      </c>
      <c r="K875" s="120"/>
      <c r="L875" s="5">
        <v>18000</v>
      </c>
      <c r="M875" s="120">
        <v>101075371</v>
      </c>
      <c r="N875" s="121" t="s">
        <v>127</v>
      </c>
      <c r="O875" s="120" t="s">
        <v>6092</v>
      </c>
      <c r="P875" s="121">
        <v>45784</v>
      </c>
      <c r="Q875" s="121" t="s">
        <v>137</v>
      </c>
      <c r="R875" s="121"/>
      <c r="S875" s="121"/>
      <c r="T875" s="135"/>
      <c r="U875" s="122"/>
      <c r="V875" s="120" t="s">
        <v>6130</v>
      </c>
      <c r="W875" s="120"/>
      <c r="X875" s="121">
        <v>45769</v>
      </c>
      <c r="Y875" s="120">
        <f t="shared" si="56"/>
        <v>16</v>
      </c>
      <c r="Z875" s="121">
        <v>45789</v>
      </c>
      <c r="AA875" s="120">
        <f t="shared" si="48"/>
        <v>21</v>
      </c>
      <c r="AB875" s="120" t="s">
        <v>6131</v>
      </c>
      <c r="AC875" s="13">
        <v>5355.96</v>
      </c>
      <c r="AD875" s="121">
        <v>45803</v>
      </c>
      <c r="AE875" s="12">
        <f t="shared" si="61"/>
        <v>15</v>
      </c>
      <c r="AF875" s="122"/>
      <c r="AG875" s="44">
        <v>4400621542</v>
      </c>
      <c r="AH875" s="62">
        <v>1</v>
      </c>
      <c r="AI875" s="10">
        <v>45810</v>
      </c>
      <c r="AJ875" s="121">
        <v>45813</v>
      </c>
      <c r="AK875" s="10" t="str">
        <f t="shared" si="59"/>
        <v>DEMORA</v>
      </c>
      <c r="AL875" s="15">
        <f t="shared" si="60"/>
        <v>11</v>
      </c>
      <c r="AM875" s="120" t="s">
        <v>6132</v>
      </c>
      <c r="AN875" s="120" t="s">
        <v>6133</v>
      </c>
      <c r="AO875" s="120" t="s">
        <v>6134</v>
      </c>
      <c r="AP875" s="121">
        <v>45815</v>
      </c>
      <c r="AQ875" s="120">
        <f t="shared" ca="1" si="58"/>
        <v>45</v>
      </c>
      <c r="AR875" s="120" t="s">
        <v>143</v>
      </c>
      <c r="AS875" s="120">
        <f t="shared" ca="1" si="57"/>
        <v>277</v>
      </c>
      <c r="AT875" s="120" t="s">
        <v>19</v>
      </c>
      <c r="AU875" s="120"/>
      <c r="AV875" s="120"/>
      <c r="AW875" s="120"/>
      <c r="AX875" s="120"/>
      <c r="AY875" s="120"/>
      <c r="AZ875" s="120"/>
      <c r="BA875" s="120"/>
      <c r="BB875" s="120" t="s">
        <v>5746</v>
      </c>
      <c r="BC875" s="138" t="s">
        <v>5482</v>
      </c>
    </row>
    <row r="876" spans="1:55" ht="15.75" customHeight="1" x14ac:dyDescent="0.3">
      <c r="A876" s="61">
        <v>332025</v>
      </c>
      <c r="B876" s="120" t="s">
        <v>60</v>
      </c>
      <c r="C876" s="44" t="s">
        <v>327</v>
      </c>
      <c r="D876" s="120" t="s">
        <v>123</v>
      </c>
      <c r="E876" s="120" t="s">
        <v>124</v>
      </c>
      <c r="F876" s="120" t="s">
        <v>36</v>
      </c>
      <c r="G876" s="120"/>
      <c r="H876" s="120" t="s">
        <v>526</v>
      </c>
      <c r="I876" s="120">
        <v>5530359</v>
      </c>
      <c r="J876" s="120" t="s">
        <v>6135</v>
      </c>
      <c r="K876" s="120"/>
      <c r="L876" s="120"/>
      <c r="M876" s="120">
        <v>101238906</v>
      </c>
      <c r="N876" s="121" t="s">
        <v>127</v>
      </c>
      <c r="O876" s="120" t="s">
        <v>6092</v>
      </c>
      <c r="P876" s="121">
        <v>45785</v>
      </c>
      <c r="Q876" s="121" t="s">
        <v>137</v>
      </c>
      <c r="R876" s="121"/>
      <c r="S876" s="121"/>
      <c r="T876" s="135"/>
      <c r="U876" s="122"/>
      <c r="V876" s="120" t="s">
        <v>6136</v>
      </c>
      <c r="W876" s="120"/>
      <c r="X876" s="121">
        <v>45769</v>
      </c>
      <c r="Y876" s="120">
        <f t="shared" si="56"/>
        <v>17</v>
      </c>
      <c r="Z876" s="121">
        <v>45796</v>
      </c>
      <c r="AA876" s="120">
        <f t="shared" si="48"/>
        <v>28</v>
      </c>
      <c r="AB876" s="120" t="s">
        <v>6137</v>
      </c>
      <c r="AC876" s="13">
        <v>5120.8999999999996</v>
      </c>
      <c r="AD876" s="121">
        <v>45798</v>
      </c>
      <c r="AE876" s="12">
        <f t="shared" si="61"/>
        <v>3</v>
      </c>
      <c r="AF876" s="121">
        <v>45801</v>
      </c>
      <c r="AG876" s="44">
        <v>4400620527</v>
      </c>
      <c r="AH876" s="62">
        <v>2</v>
      </c>
      <c r="AI876" s="121">
        <v>45870</v>
      </c>
      <c r="AJ876" s="121">
        <v>45870</v>
      </c>
      <c r="AK876" s="10" t="str">
        <f t="shared" si="59"/>
        <v>EN TIEMPO</v>
      </c>
      <c r="AL876" s="15">
        <f t="shared" si="60"/>
        <v>73</v>
      </c>
      <c r="AM876" s="120" t="s">
        <v>6138</v>
      </c>
      <c r="AN876" s="120" t="s">
        <v>6139</v>
      </c>
      <c r="AO876" s="120" t="s">
        <v>6140</v>
      </c>
      <c r="AP876" s="121">
        <v>45887</v>
      </c>
      <c r="AQ876" s="120">
        <f t="shared" ca="1" si="58"/>
        <v>102</v>
      </c>
      <c r="AR876" s="63" t="s">
        <v>143</v>
      </c>
      <c r="AS876" s="63">
        <f t="shared" ca="1" si="57"/>
        <v>33</v>
      </c>
      <c r="AT876" s="120" t="s">
        <v>20</v>
      </c>
      <c r="AU876" s="120"/>
      <c r="AV876" s="120"/>
      <c r="AW876" s="120"/>
      <c r="AX876" s="120"/>
      <c r="AY876" s="120"/>
      <c r="AZ876" s="120"/>
      <c r="BA876" s="120"/>
      <c r="BB876" s="5" t="s">
        <v>2000</v>
      </c>
      <c r="BC876" s="9">
        <v>1</v>
      </c>
    </row>
    <row r="877" spans="1:55" ht="15.75" customHeight="1" x14ac:dyDescent="0.3">
      <c r="A877" s="61">
        <v>332125</v>
      </c>
      <c r="B877" s="120" t="s">
        <v>60</v>
      </c>
      <c r="C877" s="120" t="s">
        <v>6</v>
      </c>
      <c r="D877" s="120" t="s">
        <v>123</v>
      </c>
      <c r="E877" s="120" t="s">
        <v>124</v>
      </c>
      <c r="F877" s="120" t="s">
        <v>42</v>
      </c>
      <c r="G877" s="120" t="s">
        <v>246</v>
      </c>
      <c r="H877" s="120" t="s">
        <v>341</v>
      </c>
      <c r="I877" s="120" t="s">
        <v>350</v>
      </c>
      <c r="J877" s="120" t="s">
        <v>6141</v>
      </c>
      <c r="K877" s="120"/>
      <c r="L877" s="120"/>
      <c r="M877" s="120">
        <v>101150177</v>
      </c>
      <c r="N877" s="121" t="s">
        <v>127</v>
      </c>
      <c r="O877" s="120" t="s">
        <v>6092</v>
      </c>
      <c r="P877" s="121">
        <v>45784</v>
      </c>
      <c r="Q877" s="121" t="s">
        <v>137</v>
      </c>
      <c r="R877" s="121"/>
      <c r="S877" s="121"/>
      <c r="T877" s="135"/>
      <c r="U877" s="122"/>
      <c r="V877" s="120" t="s">
        <v>6142</v>
      </c>
      <c r="W877" s="120"/>
      <c r="X877" s="121">
        <v>45769</v>
      </c>
      <c r="Y877" s="120">
        <f t="shared" si="56"/>
        <v>16</v>
      </c>
      <c r="Z877" s="121">
        <v>45789</v>
      </c>
      <c r="AA877" s="120">
        <f t="shared" si="48"/>
        <v>21</v>
      </c>
      <c r="AB877" s="120" t="s">
        <v>6143</v>
      </c>
      <c r="AC877" s="13">
        <v>2030.5</v>
      </c>
      <c r="AD877" s="121">
        <v>45803</v>
      </c>
      <c r="AE877" s="12">
        <f t="shared" si="61"/>
        <v>15</v>
      </c>
      <c r="AF877" s="121">
        <v>45779</v>
      </c>
      <c r="AG877" s="44">
        <v>4400621540</v>
      </c>
      <c r="AH877" s="62">
        <v>1</v>
      </c>
      <c r="AI877" s="121">
        <v>45821</v>
      </c>
      <c r="AJ877" s="10">
        <v>45835</v>
      </c>
      <c r="AK877" s="10" t="str">
        <f t="shared" si="59"/>
        <v>DEMORA</v>
      </c>
      <c r="AL877" s="15">
        <f t="shared" si="60"/>
        <v>33</v>
      </c>
      <c r="AM877" s="120" t="s">
        <v>6144</v>
      </c>
      <c r="AN877" s="120" t="s">
        <v>6145</v>
      </c>
      <c r="AO877" s="120" t="s">
        <v>6146</v>
      </c>
      <c r="AP877" s="10">
        <v>45838</v>
      </c>
      <c r="AQ877" s="120">
        <f t="shared" ca="1" si="58"/>
        <v>67</v>
      </c>
      <c r="AR877" s="23" t="s">
        <v>143</v>
      </c>
      <c r="AS877" s="23">
        <f t="shared" ca="1" si="57"/>
        <v>11</v>
      </c>
      <c r="AT877" s="14" t="s">
        <v>19</v>
      </c>
      <c r="AU877" s="120"/>
      <c r="AV877" s="120"/>
      <c r="AW877" s="120"/>
      <c r="AX877" s="120"/>
      <c r="AY877" s="120"/>
      <c r="AZ877" s="120"/>
      <c r="BA877" s="120"/>
      <c r="BB877" s="120" t="s">
        <v>5746</v>
      </c>
      <c r="BC877" s="138" t="s">
        <v>5482</v>
      </c>
    </row>
    <row r="878" spans="1:55" ht="15.75" customHeight="1" x14ac:dyDescent="0.3">
      <c r="A878" s="61">
        <v>332225</v>
      </c>
      <c r="B878" s="120" t="s">
        <v>60</v>
      </c>
      <c r="C878" s="120" t="s">
        <v>6</v>
      </c>
      <c r="D878" s="120" t="s">
        <v>123</v>
      </c>
      <c r="E878" s="120" t="s">
        <v>189</v>
      </c>
      <c r="F878" s="120" t="s">
        <v>1</v>
      </c>
      <c r="G878" s="120"/>
      <c r="H878" s="120" t="s">
        <v>3928</v>
      </c>
      <c r="I878" s="120" t="s">
        <v>311</v>
      </c>
      <c r="J878" s="120" t="s">
        <v>6147</v>
      </c>
      <c r="K878" s="120"/>
      <c r="L878" s="120"/>
      <c r="M878" s="120">
        <v>101244771</v>
      </c>
      <c r="N878" s="121" t="s">
        <v>127</v>
      </c>
      <c r="O878" s="120" t="s">
        <v>6092</v>
      </c>
      <c r="P878" s="121">
        <v>45782</v>
      </c>
      <c r="Q878" s="121" t="s">
        <v>137</v>
      </c>
      <c r="R878" s="121"/>
      <c r="S878" s="121"/>
      <c r="T878" s="135"/>
      <c r="U878" s="122"/>
      <c r="V878" s="120" t="s">
        <v>6148</v>
      </c>
      <c r="W878" s="120"/>
      <c r="X878" s="121">
        <v>45769</v>
      </c>
      <c r="Y878" s="120">
        <f t="shared" si="56"/>
        <v>14</v>
      </c>
      <c r="Z878" s="121">
        <v>45785</v>
      </c>
      <c r="AA878" s="120">
        <f t="shared" si="48"/>
        <v>17</v>
      </c>
      <c r="AB878" s="120" t="s">
        <v>6149</v>
      </c>
      <c r="AC878" s="123">
        <v>4063.14</v>
      </c>
      <c r="AD878" s="121">
        <v>45789</v>
      </c>
      <c r="AE878" s="12">
        <f t="shared" si="61"/>
        <v>5</v>
      </c>
      <c r="AF878" s="121">
        <v>45796</v>
      </c>
      <c r="AG878" s="44">
        <v>4400621528</v>
      </c>
      <c r="AH878" s="62">
        <v>1</v>
      </c>
      <c r="AI878" s="121">
        <v>45828</v>
      </c>
      <c r="AJ878" s="10">
        <v>45835</v>
      </c>
      <c r="AK878" s="10" t="str">
        <f t="shared" si="59"/>
        <v>DEMORA</v>
      </c>
      <c r="AL878" s="15">
        <f t="shared" si="60"/>
        <v>47</v>
      </c>
      <c r="AM878" s="120" t="s">
        <v>6150</v>
      </c>
      <c r="AN878" s="120" t="s">
        <v>6151</v>
      </c>
      <c r="AO878" s="120" t="s">
        <v>6152</v>
      </c>
      <c r="AP878" s="10">
        <v>45838</v>
      </c>
      <c r="AQ878" s="120">
        <f t="shared" ca="1" si="58"/>
        <v>67</v>
      </c>
      <c r="AR878" s="23" t="s">
        <v>143</v>
      </c>
      <c r="AS878" s="63">
        <f t="shared" ca="1" si="57"/>
        <v>28</v>
      </c>
      <c r="AT878" s="44" t="s">
        <v>20</v>
      </c>
      <c r="AU878" s="120"/>
      <c r="AV878" s="120"/>
      <c r="AW878" s="120"/>
      <c r="AX878" s="120"/>
      <c r="AY878" s="120"/>
      <c r="AZ878" s="120"/>
      <c r="BA878" s="120"/>
      <c r="BB878" s="120" t="s">
        <v>5746</v>
      </c>
      <c r="BC878" s="138" t="s">
        <v>5482</v>
      </c>
    </row>
    <row r="879" spans="1:55" ht="15.75" customHeight="1" x14ac:dyDescent="0.3">
      <c r="A879" s="61">
        <v>332325</v>
      </c>
      <c r="B879" s="120" t="s">
        <v>60</v>
      </c>
      <c r="C879" s="120" t="s">
        <v>9</v>
      </c>
      <c r="D879" s="120" t="s">
        <v>123</v>
      </c>
      <c r="E879" s="120" t="s">
        <v>189</v>
      </c>
      <c r="F879" s="120" t="s">
        <v>1518</v>
      </c>
      <c r="G879" s="120" t="s">
        <v>210</v>
      </c>
      <c r="H879" s="120" t="s">
        <v>6153</v>
      </c>
      <c r="I879" s="120" t="s">
        <v>6154</v>
      </c>
      <c r="J879" s="120" t="s">
        <v>6155</v>
      </c>
      <c r="K879" s="120"/>
      <c r="L879" s="5">
        <v>22000</v>
      </c>
      <c r="M879" s="120">
        <v>101234703</v>
      </c>
      <c r="N879" s="121" t="s">
        <v>127</v>
      </c>
      <c r="O879" s="120" t="s">
        <v>6156</v>
      </c>
      <c r="P879" s="121">
        <v>45791</v>
      </c>
      <c r="Q879" s="121" t="s">
        <v>137</v>
      </c>
      <c r="R879" s="121"/>
      <c r="S879" s="121">
        <v>45817</v>
      </c>
      <c r="T879" s="135"/>
      <c r="U879" s="122"/>
      <c r="V879" s="120" t="s">
        <v>6157</v>
      </c>
      <c r="W879" s="120"/>
      <c r="X879" s="121">
        <v>45769</v>
      </c>
      <c r="Y879" s="120">
        <f t="shared" si="56"/>
        <v>23</v>
      </c>
      <c r="Z879" s="121">
        <v>45791</v>
      </c>
      <c r="AA879" s="120">
        <f t="shared" si="48"/>
        <v>23</v>
      </c>
      <c r="AB879" s="120" t="s">
        <v>6158</v>
      </c>
      <c r="AC879" s="123">
        <v>86760.44</v>
      </c>
      <c r="AD879" s="121">
        <v>45817</v>
      </c>
      <c r="AE879" s="12">
        <f t="shared" si="61"/>
        <v>27</v>
      </c>
      <c r="AF879" s="121">
        <v>45883</v>
      </c>
      <c r="AG879" s="44">
        <v>4400620471</v>
      </c>
      <c r="AH879" s="62">
        <v>1</v>
      </c>
      <c r="AI879" s="121">
        <v>45917</v>
      </c>
      <c r="AJ879" s="121">
        <v>45917</v>
      </c>
      <c r="AK879" s="10" t="str">
        <f t="shared" si="59"/>
        <v>EN TIEMPO</v>
      </c>
      <c r="AL879" s="15">
        <f t="shared" si="60"/>
        <v>101</v>
      </c>
      <c r="AM879" s="120" t="s">
        <v>6159</v>
      </c>
      <c r="AN879" s="120" t="s">
        <v>6160</v>
      </c>
      <c r="AO879" s="120" t="s">
        <v>6161</v>
      </c>
      <c r="AP879" s="121">
        <v>45930</v>
      </c>
      <c r="AQ879" s="120">
        <f t="shared" ca="1" si="58"/>
        <v>149</v>
      </c>
      <c r="AR879" s="63" t="s">
        <v>143</v>
      </c>
      <c r="AS879" s="63">
        <f t="shared" ca="1" si="57"/>
        <v>115</v>
      </c>
      <c r="AT879" s="120" t="s">
        <v>19</v>
      </c>
      <c r="AU879" s="120"/>
      <c r="AV879" s="120"/>
      <c r="AW879" s="120"/>
      <c r="AX879" s="120"/>
      <c r="AY879" s="120"/>
      <c r="AZ879" s="120"/>
      <c r="BA879" s="120"/>
      <c r="BB879" s="5" t="s">
        <v>2000</v>
      </c>
      <c r="BC879" s="9"/>
    </row>
    <row r="880" spans="1:55" ht="15.75" customHeight="1" x14ac:dyDescent="0.3">
      <c r="A880" s="61">
        <v>332425</v>
      </c>
      <c r="B880" s="120" t="s">
        <v>60</v>
      </c>
      <c r="C880" s="120" t="s">
        <v>7</v>
      </c>
      <c r="D880" s="120" t="s">
        <v>123</v>
      </c>
      <c r="E880" s="120" t="s">
        <v>189</v>
      </c>
      <c r="F880" s="120" t="s">
        <v>1518</v>
      </c>
      <c r="G880" s="120" t="s">
        <v>210</v>
      </c>
      <c r="H880" s="120" t="s">
        <v>6153</v>
      </c>
      <c r="I880" s="120" t="s">
        <v>6162</v>
      </c>
      <c r="J880" s="120" t="s">
        <v>6163</v>
      </c>
      <c r="K880" s="120"/>
      <c r="L880" s="5">
        <v>22000</v>
      </c>
      <c r="M880" s="120">
        <v>101234702</v>
      </c>
      <c r="N880" s="121" t="s">
        <v>127</v>
      </c>
      <c r="O880" s="120" t="s">
        <v>6156</v>
      </c>
      <c r="P880" s="121">
        <v>45791</v>
      </c>
      <c r="Q880" s="121" t="s">
        <v>137</v>
      </c>
      <c r="R880" s="121"/>
      <c r="S880" s="121"/>
      <c r="T880" s="135"/>
      <c r="U880" s="122"/>
      <c r="V880" s="120" t="s">
        <v>6164</v>
      </c>
      <c r="W880" s="120"/>
      <c r="X880" s="121">
        <v>45769</v>
      </c>
      <c r="Y880" s="120">
        <f t="shared" si="56"/>
        <v>23</v>
      </c>
      <c r="Z880" s="121">
        <v>45791</v>
      </c>
      <c r="AA880" s="120">
        <f t="shared" si="48"/>
        <v>23</v>
      </c>
      <c r="AB880" s="120" t="s">
        <v>6165</v>
      </c>
      <c r="AC880" s="123">
        <v>26319.05</v>
      </c>
      <c r="AD880" s="121">
        <v>45817</v>
      </c>
      <c r="AE880" s="12">
        <f t="shared" si="61"/>
        <v>27</v>
      </c>
      <c r="AF880" s="121">
        <v>45873</v>
      </c>
      <c r="AG880" s="44">
        <v>4400620472</v>
      </c>
      <c r="AH880" s="62">
        <v>1</v>
      </c>
      <c r="AI880" s="121">
        <v>45869</v>
      </c>
      <c r="AJ880" s="121">
        <v>45917</v>
      </c>
      <c r="AK880" s="10" t="str">
        <f t="shared" si="59"/>
        <v>DEMORA</v>
      </c>
      <c r="AL880" s="15">
        <f t="shared" si="60"/>
        <v>101</v>
      </c>
      <c r="AM880" s="120" t="s">
        <v>6166</v>
      </c>
      <c r="AN880" s="120" t="s">
        <v>6167</v>
      </c>
      <c r="AO880" s="120" t="s">
        <v>6168</v>
      </c>
      <c r="AP880" s="121">
        <v>45930</v>
      </c>
      <c r="AQ880" s="120">
        <f t="shared" ca="1" si="58"/>
        <v>149</v>
      </c>
      <c r="AR880" s="63" t="s">
        <v>143</v>
      </c>
      <c r="AS880" s="63">
        <f t="shared" ca="1" si="57"/>
        <v>105</v>
      </c>
      <c r="AT880" s="120" t="s">
        <v>19</v>
      </c>
      <c r="AU880" s="120"/>
      <c r="AV880" s="120"/>
      <c r="AW880" s="120"/>
      <c r="AX880" s="120"/>
      <c r="AY880" s="120"/>
      <c r="AZ880" s="120"/>
      <c r="BA880" s="120"/>
      <c r="BB880" s="5" t="s">
        <v>2000</v>
      </c>
      <c r="BC880" s="9"/>
    </row>
    <row r="881" spans="1:55" ht="15.75" customHeight="1" x14ac:dyDescent="0.3">
      <c r="A881" s="143">
        <v>332525</v>
      </c>
      <c r="B881" s="63" t="s">
        <v>60</v>
      </c>
      <c r="C881" s="63" t="s">
        <v>9</v>
      </c>
      <c r="D881" s="63" t="s">
        <v>123</v>
      </c>
      <c r="E881" s="63" t="s">
        <v>189</v>
      </c>
      <c r="F881" s="63" t="s">
        <v>1</v>
      </c>
      <c r="G881" s="120" t="s">
        <v>210</v>
      </c>
      <c r="H881" s="120" t="s">
        <v>6169</v>
      </c>
      <c r="I881" s="120" t="s">
        <v>3957</v>
      </c>
      <c r="J881" s="120" t="s">
        <v>6170</v>
      </c>
      <c r="K881" s="120"/>
      <c r="L881" s="5">
        <v>22000</v>
      </c>
      <c r="M881" s="120">
        <v>101269753</v>
      </c>
      <c r="N881" s="121" t="s">
        <v>127</v>
      </c>
      <c r="O881" s="120" t="s">
        <v>6171</v>
      </c>
      <c r="P881" s="121">
        <v>45791</v>
      </c>
      <c r="Q881" s="121" t="s">
        <v>137</v>
      </c>
      <c r="R881" s="121"/>
      <c r="S881" s="121"/>
      <c r="T881" s="135"/>
      <c r="U881" s="122"/>
      <c r="V881" s="120" t="s">
        <v>6172</v>
      </c>
      <c r="W881" s="120"/>
      <c r="X881" s="121">
        <v>45769</v>
      </c>
      <c r="Y881" s="120">
        <f t="shared" si="56"/>
        <v>23</v>
      </c>
      <c r="Z881" s="121">
        <v>45791</v>
      </c>
      <c r="AA881" s="120">
        <f t="shared" si="48"/>
        <v>23</v>
      </c>
      <c r="AB881" s="120" t="s">
        <v>6173</v>
      </c>
      <c r="AC881" s="13">
        <v>50400</v>
      </c>
      <c r="AD881" s="121">
        <v>45873</v>
      </c>
      <c r="AE881" s="12">
        <f t="shared" si="61"/>
        <v>83</v>
      </c>
      <c r="AF881" s="121">
        <v>45832</v>
      </c>
      <c r="AG881" s="44">
        <v>4400621529</v>
      </c>
      <c r="AH881" s="62">
        <v>1</v>
      </c>
      <c r="AI881" s="121"/>
      <c r="AJ881" s="121">
        <v>45924</v>
      </c>
      <c r="AK881" s="10" t="str">
        <f t="shared" ref="AK881" si="62">IF(AJ881="","",IF(AJ881&gt;AI881,"DEMORA","EN TIEMPO"))</f>
        <v>DEMORA</v>
      </c>
      <c r="AL881" s="15">
        <f t="shared" ref="AL881" si="63">IF(AJ881="","",AJ881-AD881+1)</f>
        <v>52</v>
      </c>
      <c r="AM881" s="120" t="s">
        <v>6174</v>
      </c>
      <c r="AN881" s="120" t="s">
        <v>6175</v>
      </c>
      <c r="AO881" s="120" t="s">
        <v>6176</v>
      </c>
      <c r="AP881" s="121">
        <v>45933</v>
      </c>
      <c r="AQ881" s="120">
        <f t="shared" ca="1" si="58"/>
        <v>156</v>
      </c>
      <c r="AR881" s="63" t="s">
        <v>143</v>
      </c>
      <c r="AS881" s="63">
        <f t="shared" ca="1" si="57"/>
        <v>64</v>
      </c>
      <c r="AT881" s="120" t="s">
        <v>19</v>
      </c>
      <c r="AU881" s="120"/>
      <c r="AV881" s="120"/>
      <c r="AW881" s="120"/>
      <c r="AX881" s="120"/>
      <c r="AY881" s="120"/>
      <c r="AZ881" s="120"/>
      <c r="BA881" s="120"/>
      <c r="BB881" s="5" t="s">
        <v>2000</v>
      </c>
      <c r="BC881" s="9"/>
    </row>
    <row r="882" spans="1:55" ht="15.75" customHeight="1" x14ac:dyDescent="0.3">
      <c r="A882" s="143">
        <v>332625</v>
      </c>
      <c r="B882" s="63" t="s">
        <v>60</v>
      </c>
      <c r="C882" s="63" t="s">
        <v>7</v>
      </c>
      <c r="D882" s="63" t="s">
        <v>123</v>
      </c>
      <c r="E882" s="63" t="s">
        <v>189</v>
      </c>
      <c r="F882" s="63" t="s">
        <v>1</v>
      </c>
      <c r="G882" s="120" t="s">
        <v>210</v>
      </c>
      <c r="H882" s="120" t="s">
        <v>6169</v>
      </c>
      <c r="I882" s="120" t="s">
        <v>2296</v>
      </c>
      <c r="J882" s="120" t="s">
        <v>6177</v>
      </c>
      <c r="K882" s="120"/>
      <c r="L882" s="5">
        <v>22000</v>
      </c>
      <c r="M882" s="120">
        <v>101269754</v>
      </c>
      <c r="N882" s="121" t="s">
        <v>127</v>
      </c>
      <c r="O882" s="120" t="s">
        <v>6171</v>
      </c>
      <c r="P882" s="121">
        <v>45791</v>
      </c>
      <c r="Q882" s="121" t="s">
        <v>137</v>
      </c>
      <c r="R882" s="121"/>
      <c r="S882" s="121"/>
      <c r="T882" s="135"/>
      <c r="U882" s="122"/>
      <c r="V882" s="120" t="s">
        <v>6178</v>
      </c>
      <c r="W882" s="120"/>
      <c r="X882" s="121">
        <v>45769</v>
      </c>
      <c r="Y882" s="120">
        <f t="shared" si="56"/>
        <v>23</v>
      </c>
      <c r="Z882" s="121">
        <v>45791</v>
      </c>
      <c r="AA882" s="120">
        <f t="shared" si="48"/>
        <v>23</v>
      </c>
      <c r="AB882" s="120" t="s">
        <v>6179</v>
      </c>
      <c r="AC882" s="123">
        <v>44004.18</v>
      </c>
      <c r="AD882" s="121">
        <v>45875</v>
      </c>
      <c r="AE882" s="12">
        <f t="shared" si="61"/>
        <v>85</v>
      </c>
      <c r="AF882" s="121">
        <v>45789</v>
      </c>
      <c r="AG882" s="44">
        <v>4400621530</v>
      </c>
      <c r="AH882" s="62">
        <v>1</v>
      </c>
      <c r="AI882" s="121">
        <v>45924</v>
      </c>
      <c r="AJ882" s="121">
        <v>45924</v>
      </c>
      <c r="AK882" s="10" t="str">
        <f t="shared" si="59"/>
        <v>EN TIEMPO</v>
      </c>
      <c r="AL882" s="15">
        <f>IF(AJ882="","",AJ882-AD882+1)</f>
        <v>50</v>
      </c>
      <c r="AM882" s="120" t="s">
        <v>6180</v>
      </c>
      <c r="AN882" s="120" t="s">
        <v>6181</v>
      </c>
      <c r="AO882" s="120" t="s">
        <v>6182</v>
      </c>
      <c r="AP882" s="121">
        <v>45933</v>
      </c>
      <c r="AQ882" s="120">
        <f t="shared" ca="1" si="58"/>
        <v>156</v>
      </c>
      <c r="AR882" s="63" t="s">
        <v>143</v>
      </c>
      <c r="AS882" s="63">
        <f t="shared" ca="1" si="57"/>
        <v>21</v>
      </c>
      <c r="AT882" s="120" t="s">
        <v>19</v>
      </c>
      <c r="AU882" s="120"/>
      <c r="AV882" s="120"/>
      <c r="AW882" s="120"/>
      <c r="AX882" s="120"/>
      <c r="AY882" s="120"/>
      <c r="AZ882" s="120"/>
      <c r="BA882" s="120"/>
      <c r="BB882" s="5" t="s">
        <v>2000</v>
      </c>
      <c r="BC882" s="9"/>
    </row>
    <row r="883" spans="1:55" ht="15.75" customHeight="1" x14ac:dyDescent="0.3">
      <c r="A883" s="61">
        <v>332725</v>
      </c>
      <c r="B883" s="120" t="s">
        <v>60</v>
      </c>
      <c r="C883" s="44" t="s">
        <v>516</v>
      </c>
      <c r="D883" s="120" t="s">
        <v>127</v>
      </c>
      <c r="E883" s="120" t="s">
        <v>124</v>
      </c>
      <c r="F883" s="120" t="s">
        <v>41</v>
      </c>
      <c r="G883" s="120"/>
      <c r="H883" s="120" t="s">
        <v>320</v>
      </c>
      <c r="I883" s="120" t="s">
        <v>6183</v>
      </c>
      <c r="J883" s="120" t="s">
        <v>6184</v>
      </c>
      <c r="K883" s="120"/>
      <c r="L883" s="120"/>
      <c r="M883" s="120">
        <v>101026157</v>
      </c>
      <c r="N883" s="121" t="s">
        <v>127</v>
      </c>
      <c r="O883" s="120" t="s">
        <v>6185</v>
      </c>
      <c r="P883" s="121">
        <v>45786</v>
      </c>
      <c r="Q883" s="121" t="s">
        <v>137</v>
      </c>
      <c r="R883" s="121"/>
      <c r="S883" s="121"/>
      <c r="T883" s="135"/>
      <c r="U883" s="122"/>
      <c r="V883" s="120" t="s">
        <v>6186</v>
      </c>
      <c r="W883" s="120"/>
      <c r="X883" s="121">
        <v>45779</v>
      </c>
      <c r="Y883" s="120">
        <f t="shared" si="56"/>
        <v>8</v>
      </c>
      <c r="Z883" s="121">
        <v>45786</v>
      </c>
      <c r="AA883" s="120">
        <f t="shared" ref="AA883:AA1090" si="64">IF(Z883="","POR COTIZAR",Z883-X883+1)</f>
        <v>8</v>
      </c>
      <c r="AB883" s="120" t="s">
        <v>6187</v>
      </c>
      <c r="AC883" s="123">
        <v>8673.44</v>
      </c>
      <c r="AD883" s="121">
        <v>45797</v>
      </c>
      <c r="AE883" s="12">
        <f t="shared" si="61"/>
        <v>12</v>
      </c>
      <c r="AF883" s="121"/>
      <c r="AG883" s="44">
        <v>4400620509</v>
      </c>
      <c r="AH883" s="62">
        <v>1</v>
      </c>
      <c r="AI883" s="121">
        <v>45835</v>
      </c>
      <c r="AJ883" s="121">
        <v>45863</v>
      </c>
      <c r="AK883" s="10" t="str">
        <f t="shared" si="59"/>
        <v>DEMORA</v>
      </c>
      <c r="AL883" s="15">
        <f t="shared" si="60"/>
        <v>67</v>
      </c>
      <c r="AM883" s="120" t="s">
        <v>6188</v>
      </c>
      <c r="AN883" s="120" t="s">
        <v>6189</v>
      </c>
      <c r="AO883" s="120" t="s">
        <v>6190</v>
      </c>
      <c r="AP883" s="121">
        <v>45887</v>
      </c>
      <c r="AQ883" s="120">
        <f t="shared" ca="1" si="58"/>
        <v>85</v>
      </c>
      <c r="AR883" s="63" t="s">
        <v>143</v>
      </c>
      <c r="AS883" s="63">
        <f t="shared" ca="1" si="57"/>
        <v>267</v>
      </c>
      <c r="AT883" s="120" t="s">
        <v>19</v>
      </c>
      <c r="AU883" s="120"/>
      <c r="AV883" s="120"/>
      <c r="AW883" s="120"/>
      <c r="AX883" s="120"/>
      <c r="AY883" s="120"/>
      <c r="AZ883" s="120"/>
      <c r="BA883" s="120"/>
      <c r="BB883" s="5" t="s">
        <v>6191</v>
      </c>
      <c r="BC883" s="144"/>
    </row>
    <row r="884" spans="1:55" ht="15.75" customHeight="1" x14ac:dyDescent="0.3">
      <c r="A884" s="61">
        <v>332825</v>
      </c>
      <c r="B884" s="120" t="s">
        <v>60</v>
      </c>
      <c r="C884" s="120" t="s">
        <v>144</v>
      </c>
      <c r="D884" s="120" t="s">
        <v>123</v>
      </c>
      <c r="E884" s="120" t="s">
        <v>189</v>
      </c>
      <c r="F884" s="120" t="s">
        <v>1</v>
      </c>
      <c r="G884" s="120"/>
      <c r="H884" s="120" t="s">
        <v>989</v>
      </c>
      <c r="I884" s="120" t="s">
        <v>190</v>
      </c>
      <c r="J884" s="120" t="s">
        <v>6192</v>
      </c>
      <c r="K884" s="120"/>
      <c r="L884" s="5">
        <v>30000</v>
      </c>
      <c r="M884" s="120">
        <v>101276572</v>
      </c>
      <c r="N884" s="121" t="s">
        <v>127</v>
      </c>
      <c r="O884" s="120" t="s">
        <v>6185</v>
      </c>
      <c r="P884" s="121">
        <v>45792</v>
      </c>
      <c r="Q884" s="121" t="s">
        <v>2502</v>
      </c>
      <c r="R884" s="121"/>
      <c r="S884" s="121"/>
      <c r="T884" s="135"/>
      <c r="U884" s="122"/>
      <c r="V884" s="120" t="s">
        <v>6193</v>
      </c>
      <c r="W884" s="120"/>
      <c r="X884" s="121">
        <v>45779</v>
      </c>
      <c r="Y884" s="120">
        <f t="shared" si="56"/>
        <v>14</v>
      </c>
      <c r="Z884" s="121">
        <v>45796</v>
      </c>
      <c r="AA884" s="120">
        <f t="shared" si="64"/>
        <v>18</v>
      </c>
      <c r="AB884" s="120" t="s">
        <v>6194</v>
      </c>
      <c r="AC884" s="13">
        <v>6115.57</v>
      </c>
      <c r="AD884" s="121">
        <v>45803</v>
      </c>
      <c r="AE884" s="12">
        <f t="shared" si="61"/>
        <v>8</v>
      </c>
      <c r="AF884" s="122"/>
      <c r="AG884" s="44">
        <v>4400620476</v>
      </c>
      <c r="AH884" s="62">
        <v>1</v>
      </c>
      <c r="AI884" s="10">
        <v>45804</v>
      </c>
      <c r="AJ884" s="121">
        <v>45805</v>
      </c>
      <c r="AK884" s="10" t="str">
        <f t="shared" si="59"/>
        <v>DEMORA</v>
      </c>
      <c r="AL884" s="15">
        <f t="shared" si="60"/>
        <v>3</v>
      </c>
      <c r="AM884" s="120" t="s">
        <v>6195</v>
      </c>
      <c r="AN884" s="120" t="s">
        <v>6196</v>
      </c>
      <c r="AO884" s="120" t="s">
        <v>6197</v>
      </c>
      <c r="AP884" s="10">
        <v>45807</v>
      </c>
      <c r="AQ884" s="120">
        <f t="shared" ca="1" si="58"/>
        <v>27</v>
      </c>
      <c r="AR884" s="120" t="s">
        <v>143</v>
      </c>
      <c r="AS884" s="120">
        <f t="shared" ca="1" si="57"/>
        <v>267</v>
      </c>
      <c r="AT884" s="120" t="s">
        <v>19</v>
      </c>
      <c r="AU884" s="120"/>
      <c r="AV884" s="120"/>
      <c r="AW884" s="120"/>
      <c r="AX884" s="120"/>
      <c r="AY884" s="120"/>
      <c r="AZ884" s="120"/>
      <c r="BA884" s="120"/>
      <c r="BB884" s="120" t="s">
        <v>5746</v>
      </c>
      <c r="BC884" s="9"/>
    </row>
    <row r="885" spans="1:55" ht="15" customHeight="1" x14ac:dyDescent="0.3">
      <c r="A885" s="61">
        <v>332925</v>
      </c>
      <c r="B885" s="120" t="s">
        <v>59</v>
      </c>
      <c r="C885" s="120" t="s">
        <v>340</v>
      </c>
      <c r="D885" s="120" t="s">
        <v>123</v>
      </c>
      <c r="E885" s="120" t="s">
        <v>124</v>
      </c>
      <c r="F885" s="120" t="s">
        <v>42</v>
      </c>
      <c r="G885" s="120" t="s">
        <v>246</v>
      </c>
      <c r="H885" s="120" t="s">
        <v>1264</v>
      </c>
      <c r="I885" s="120">
        <v>5025819</v>
      </c>
      <c r="J885" s="120" t="s">
        <v>6198</v>
      </c>
      <c r="K885" s="120">
        <v>6699</v>
      </c>
      <c r="L885" s="5">
        <v>8000</v>
      </c>
      <c r="M885" s="120" t="s">
        <v>6199</v>
      </c>
      <c r="N885" s="121" t="s">
        <v>127</v>
      </c>
      <c r="O885" s="120" t="s">
        <v>6200</v>
      </c>
      <c r="P885" s="121">
        <v>45792</v>
      </c>
      <c r="Q885" s="121" t="s">
        <v>2502</v>
      </c>
      <c r="R885" s="121"/>
      <c r="S885" s="121"/>
      <c r="T885" s="135"/>
      <c r="U885" s="122"/>
      <c r="V885" s="120" t="s">
        <v>6201</v>
      </c>
      <c r="W885" s="120"/>
      <c r="X885" s="121">
        <v>45776</v>
      </c>
      <c r="Y885" s="120">
        <f t="shared" si="56"/>
        <v>17</v>
      </c>
      <c r="Z885" s="121">
        <v>45803</v>
      </c>
      <c r="AA885" s="120">
        <f t="shared" si="64"/>
        <v>28</v>
      </c>
      <c r="AB885" s="120" t="s">
        <v>6202</v>
      </c>
      <c r="AC885" s="123">
        <v>7562.82</v>
      </c>
      <c r="AD885" s="121">
        <v>45833</v>
      </c>
      <c r="AE885" s="12">
        <f t="shared" si="61"/>
        <v>31</v>
      </c>
      <c r="AF885" s="122"/>
      <c r="AG885" s="44">
        <v>4500572835</v>
      </c>
      <c r="AH885" s="62" t="s">
        <v>833</v>
      </c>
      <c r="AI885" s="10">
        <v>45810</v>
      </c>
      <c r="AJ885" s="121">
        <v>45813</v>
      </c>
      <c r="AK885" s="10" t="str">
        <f t="shared" si="59"/>
        <v>DEMORA</v>
      </c>
      <c r="AL885" s="15">
        <f t="shared" si="60"/>
        <v>-19</v>
      </c>
      <c r="AM885" s="120" t="s">
        <v>6203</v>
      </c>
      <c r="AN885" s="120" t="s">
        <v>6204</v>
      </c>
      <c r="AO885" s="5" t="s">
        <v>6205</v>
      </c>
      <c r="AP885" s="121">
        <v>45835</v>
      </c>
      <c r="AQ885" s="120">
        <f t="shared" ca="1" si="58"/>
        <v>38</v>
      </c>
      <c r="AR885" s="63" t="s">
        <v>143</v>
      </c>
      <c r="AS885" s="63">
        <f t="shared" ca="1" si="57"/>
        <v>270</v>
      </c>
      <c r="AT885" s="120" t="s">
        <v>20</v>
      </c>
      <c r="AU885" s="120"/>
      <c r="AV885" s="120"/>
      <c r="AW885" s="120"/>
      <c r="AX885" s="120"/>
      <c r="AY885" s="120"/>
      <c r="AZ885" s="120"/>
      <c r="BA885" s="120"/>
      <c r="BB885" s="120" t="s">
        <v>5746</v>
      </c>
      <c r="BC885" s="9"/>
    </row>
    <row r="886" spans="1:55" ht="15" customHeight="1" x14ac:dyDescent="0.3">
      <c r="A886" s="61">
        <v>333025</v>
      </c>
      <c r="B886" s="120" t="s">
        <v>59</v>
      </c>
      <c r="C886" s="120" t="s">
        <v>340</v>
      </c>
      <c r="D886" s="120" t="s">
        <v>127</v>
      </c>
      <c r="E886" s="120" t="s">
        <v>124</v>
      </c>
      <c r="F886" s="120" t="s">
        <v>43</v>
      </c>
      <c r="G886" s="120" t="s">
        <v>210</v>
      </c>
      <c r="H886" s="120" t="s">
        <v>2363</v>
      </c>
      <c r="I886" s="120">
        <v>5025819</v>
      </c>
      <c r="J886" s="120" t="s">
        <v>1808</v>
      </c>
      <c r="K886" s="120">
        <v>13228</v>
      </c>
      <c r="L886" s="120">
        <v>10000</v>
      </c>
      <c r="M886" s="120" t="s">
        <v>6206</v>
      </c>
      <c r="N886" s="121" t="s">
        <v>127</v>
      </c>
      <c r="O886" s="120" t="s">
        <v>6200</v>
      </c>
      <c r="P886" s="121">
        <v>45783</v>
      </c>
      <c r="Q886" s="121" t="s">
        <v>137</v>
      </c>
      <c r="R886" s="121"/>
      <c r="S886" s="121"/>
      <c r="T886" s="135"/>
      <c r="U886" s="122"/>
      <c r="V886" s="120" t="s">
        <v>6207</v>
      </c>
      <c r="W886" s="120"/>
      <c r="X886" s="121">
        <v>45776</v>
      </c>
      <c r="Y886" s="120">
        <f t="shared" si="56"/>
        <v>8</v>
      </c>
      <c r="Z886" s="121">
        <v>45803</v>
      </c>
      <c r="AA886" s="120">
        <f t="shared" si="64"/>
        <v>28</v>
      </c>
      <c r="AB886" s="120" t="s">
        <v>6208</v>
      </c>
      <c r="AC886" s="13">
        <v>5059</v>
      </c>
      <c r="AD886" s="121">
        <v>45833</v>
      </c>
      <c r="AE886" s="12">
        <f t="shared" si="61"/>
        <v>31</v>
      </c>
      <c r="AF886" s="122"/>
      <c r="AG886" s="44">
        <v>4500572837</v>
      </c>
      <c r="AH886" s="62" t="s">
        <v>833</v>
      </c>
      <c r="AI886" s="121">
        <v>45812</v>
      </c>
      <c r="AJ886" s="121">
        <v>45813</v>
      </c>
      <c r="AK886" s="10" t="str">
        <f t="shared" si="59"/>
        <v>DEMORA</v>
      </c>
      <c r="AL886" s="15">
        <f t="shared" si="60"/>
        <v>-19</v>
      </c>
      <c r="AM886" s="120" t="s">
        <v>6209</v>
      </c>
      <c r="AN886" s="120" t="s">
        <v>6210</v>
      </c>
      <c r="AO886" s="5" t="s">
        <v>6211</v>
      </c>
      <c r="AP886" s="121">
        <v>45835</v>
      </c>
      <c r="AQ886" s="120">
        <f t="shared" ca="1" si="58"/>
        <v>38</v>
      </c>
      <c r="AR886" s="63" t="s">
        <v>143</v>
      </c>
      <c r="AS886" s="63">
        <f t="shared" ca="1" si="57"/>
        <v>270</v>
      </c>
      <c r="AT886" s="120" t="s">
        <v>20</v>
      </c>
      <c r="AU886" s="120"/>
      <c r="AV886" s="120"/>
      <c r="AW886" s="120"/>
      <c r="AX886" s="120"/>
      <c r="AY886" s="120"/>
      <c r="AZ886" s="120"/>
      <c r="BA886" s="120"/>
      <c r="BB886" s="120" t="s">
        <v>5746</v>
      </c>
      <c r="BC886" s="9"/>
    </row>
    <row r="887" spans="1:55" ht="15" customHeight="1" x14ac:dyDescent="0.3">
      <c r="A887" s="61">
        <v>333125</v>
      </c>
      <c r="B887" s="120" t="s">
        <v>59</v>
      </c>
      <c r="C887" s="120" t="s">
        <v>6</v>
      </c>
      <c r="D887" s="120" t="s">
        <v>127</v>
      </c>
      <c r="E887" s="120" t="s">
        <v>124</v>
      </c>
      <c r="F887" s="120">
        <v>24</v>
      </c>
      <c r="G887" s="120" t="s">
        <v>210</v>
      </c>
      <c r="H887" s="120" t="s">
        <v>1151</v>
      </c>
      <c r="I887" s="120">
        <v>4892406</v>
      </c>
      <c r="J887" s="120" t="s">
        <v>6212</v>
      </c>
      <c r="K887" s="120">
        <v>5405</v>
      </c>
      <c r="L887" s="120">
        <v>13000</v>
      </c>
      <c r="M887" s="120" t="s">
        <v>6213</v>
      </c>
      <c r="N887" s="121" t="s">
        <v>127</v>
      </c>
      <c r="O887" s="120" t="s">
        <v>6200</v>
      </c>
      <c r="P887" s="121">
        <v>45784</v>
      </c>
      <c r="Q887" s="121" t="s">
        <v>2502</v>
      </c>
      <c r="R887" s="121"/>
      <c r="S887" s="121"/>
      <c r="T887" s="135"/>
      <c r="U887" s="122"/>
      <c r="V887" s="120" t="s">
        <v>6214</v>
      </c>
      <c r="W887" s="120"/>
      <c r="X887" s="121">
        <v>45776</v>
      </c>
      <c r="Y887" s="120">
        <f t="shared" si="56"/>
        <v>9</v>
      </c>
      <c r="Z887" s="121">
        <v>45796</v>
      </c>
      <c r="AA887" s="120">
        <f t="shared" si="64"/>
        <v>21</v>
      </c>
      <c r="AB887" s="120" t="s">
        <v>6215</v>
      </c>
      <c r="AC887" s="123">
        <v>5224.17</v>
      </c>
      <c r="AD887" s="121">
        <v>45833</v>
      </c>
      <c r="AE887" s="12">
        <f t="shared" si="61"/>
        <v>38</v>
      </c>
      <c r="AF887" s="121">
        <v>45801</v>
      </c>
      <c r="AG887" s="44">
        <v>4500572834</v>
      </c>
      <c r="AH887" s="17" t="s">
        <v>833</v>
      </c>
      <c r="AI887" s="121">
        <v>45825</v>
      </c>
      <c r="AJ887" s="10">
        <v>45834</v>
      </c>
      <c r="AK887" s="10" t="str">
        <f t="shared" si="59"/>
        <v>DEMORA</v>
      </c>
      <c r="AL887" s="15">
        <f t="shared" si="60"/>
        <v>2</v>
      </c>
      <c r="AM887" s="120" t="s">
        <v>6216</v>
      </c>
      <c r="AN887" s="120" t="s">
        <v>6217</v>
      </c>
      <c r="AO887" s="120" t="s">
        <v>6218</v>
      </c>
      <c r="AP887" s="121">
        <v>45835</v>
      </c>
      <c r="AQ887" s="120">
        <f t="shared" ca="1" si="58"/>
        <v>59</v>
      </c>
      <c r="AR887" s="63" t="s">
        <v>143</v>
      </c>
      <c r="AS887" s="63">
        <f t="shared" ca="1" si="57"/>
        <v>26</v>
      </c>
      <c r="AT887" s="120" t="s">
        <v>20</v>
      </c>
      <c r="AU887" s="120"/>
      <c r="AV887" s="120"/>
      <c r="AW887" s="120"/>
      <c r="AX887" s="120"/>
      <c r="AY887" s="120"/>
      <c r="AZ887" s="120"/>
      <c r="BA887" s="120"/>
      <c r="BB887" s="120" t="s">
        <v>5746</v>
      </c>
      <c r="BC887" s="9"/>
    </row>
    <row r="888" spans="1:55" ht="15" customHeight="1" x14ac:dyDescent="0.3">
      <c r="A888" s="61">
        <v>333225</v>
      </c>
      <c r="B888" s="120" t="s">
        <v>59</v>
      </c>
      <c r="C888" s="120" t="s">
        <v>254</v>
      </c>
      <c r="D888" s="120" t="s">
        <v>123</v>
      </c>
      <c r="E888" s="120" t="s">
        <v>124</v>
      </c>
      <c r="F888" s="120">
        <v>24</v>
      </c>
      <c r="G888" s="120" t="s">
        <v>246</v>
      </c>
      <c r="H888" s="120" t="s">
        <v>2609</v>
      </c>
      <c r="I888" s="120" t="s">
        <v>256</v>
      </c>
      <c r="J888" s="120" t="s">
        <v>6219</v>
      </c>
      <c r="K888" s="120">
        <v>17129</v>
      </c>
      <c r="L888" s="120">
        <v>15000</v>
      </c>
      <c r="M888" s="120" t="s">
        <v>6220</v>
      </c>
      <c r="N888" s="121" t="s">
        <v>127</v>
      </c>
      <c r="O888" s="120" t="s">
        <v>6200</v>
      </c>
      <c r="P888" s="121">
        <v>45789</v>
      </c>
      <c r="Q888" s="121" t="s">
        <v>2502</v>
      </c>
      <c r="R888" s="121"/>
      <c r="S888" s="121"/>
      <c r="T888" s="135"/>
      <c r="U888" s="122"/>
      <c r="V888" s="120" t="s">
        <v>6221</v>
      </c>
      <c r="W888" s="120"/>
      <c r="X888" s="121">
        <v>45776</v>
      </c>
      <c r="Y888" s="120">
        <f t="shared" si="56"/>
        <v>14</v>
      </c>
      <c r="Z888" s="121">
        <v>45789</v>
      </c>
      <c r="AA888" s="120">
        <f t="shared" si="64"/>
        <v>14</v>
      </c>
      <c r="AB888" s="120" t="s">
        <v>6222</v>
      </c>
      <c r="AC888" s="123">
        <v>1720.42</v>
      </c>
      <c r="AD888" s="121">
        <v>45810</v>
      </c>
      <c r="AE888" s="12">
        <f t="shared" si="61"/>
        <v>22</v>
      </c>
      <c r="AF888" s="121">
        <v>45801</v>
      </c>
      <c r="AG888" s="44">
        <v>4500572831</v>
      </c>
      <c r="AH888" s="62" t="s">
        <v>833</v>
      </c>
      <c r="AI888" s="121">
        <v>45825</v>
      </c>
      <c r="AJ888" s="10">
        <v>45835</v>
      </c>
      <c r="AK888" s="10" t="str">
        <f t="shared" si="59"/>
        <v>DEMORA</v>
      </c>
      <c r="AL888" s="15">
        <f t="shared" si="60"/>
        <v>26</v>
      </c>
      <c r="AM888" s="120" t="s">
        <v>6223</v>
      </c>
      <c r="AN888" s="120" t="s">
        <v>6224</v>
      </c>
      <c r="AO888" s="120" t="s">
        <v>6225</v>
      </c>
      <c r="AP888" s="10">
        <v>45838</v>
      </c>
      <c r="AQ888" s="120">
        <f t="shared" ca="1" si="58"/>
        <v>60</v>
      </c>
      <c r="AR888" s="23" t="s">
        <v>143</v>
      </c>
      <c r="AS888" s="63">
        <f t="shared" ca="1" si="57"/>
        <v>26</v>
      </c>
      <c r="AT888" s="44" t="s">
        <v>20</v>
      </c>
      <c r="AU888" s="120"/>
      <c r="AV888" s="120"/>
      <c r="AW888" s="120"/>
      <c r="AX888" s="120"/>
      <c r="AY888" s="120"/>
      <c r="AZ888" s="120"/>
      <c r="BA888" s="120"/>
      <c r="BB888" s="120" t="s">
        <v>5746</v>
      </c>
      <c r="BC888" s="9"/>
    </row>
    <row r="889" spans="1:55" ht="15.75" customHeight="1" x14ac:dyDescent="0.3">
      <c r="A889" s="61">
        <v>333325</v>
      </c>
      <c r="B889" s="120" t="s">
        <v>59</v>
      </c>
      <c r="C889" s="120" t="s">
        <v>8</v>
      </c>
      <c r="D889" s="120" t="s">
        <v>123</v>
      </c>
      <c r="E889" s="120" t="s">
        <v>189</v>
      </c>
      <c r="F889" s="120" t="s">
        <v>2074</v>
      </c>
      <c r="G889" s="120" t="s">
        <v>210</v>
      </c>
      <c r="H889" s="120" t="s">
        <v>5123</v>
      </c>
      <c r="I889" s="120" t="s">
        <v>2009</v>
      </c>
      <c r="J889" s="120" t="s">
        <v>6226</v>
      </c>
      <c r="K889" s="120"/>
      <c r="L889" s="120">
        <v>30000</v>
      </c>
      <c r="M889" s="120" t="s">
        <v>6227</v>
      </c>
      <c r="N889" s="121" t="s">
        <v>127</v>
      </c>
      <c r="O889" s="120" t="s">
        <v>6228</v>
      </c>
      <c r="P889" s="121">
        <v>45782</v>
      </c>
      <c r="Q889" s="121" t="s">
        <v>137</v>
      </c>
      <c r="R889" s="121"/>
      <c r="S889" s="121"/>
      <c r="T889" s="135"/>
      <c r="U889" s="122"/>
      <c r="V889" s="120" t="s">
        <v>6229</v>
      </c>
      <c r="W889" s="120"/>
      <c r="X889" s="121">
        <v>45776</v>
      </c>
      <c r="Y889" s="120">
        <f t="shared" si="56"/>
        <v>7</v>
      </c>
      <c r="Z889" s="121">
        <v>45785</v>
      </c>
      <c r="AA889" s="120">
        <f t="shared" si="64"/>
        <v>10</v>
      </c>
      <c r="AB889" s="120" t="s">
        <v>6230</v>
      </c>
      <c r="AC889" s="123">
        <v>7826.93</v>
      </c>
      <c r="AD889" s="121">
        <v>45833</v>
      </c>
      <c r="AE889" s="12">
        <f t="shared" si="61"/>
        <v>49</v>
      </c>
      <c r="AF889" s="121">
        <v>45813</v>
      </c>
      <c r="AG889" s="44">
        <v>4500572846</v>
      </c>
      <c r="AH889" s="17" t="s">
        <v>833</v>
      </c>
      <c r="AI889" s="121">
        <v>45825</v>
      </c>
      <c r="AJ889" s="10">
        <v>45834</v>
      </c>
      <c r="AK889" s="10" t="str">
        <f t="shared" si="59"/>
        <v>DEMORA</v>
      </c>
      <c r="AL889" s="15">
        <f t="shared" si="60"/>
        <v>2</v>
      </c>
      <c r="AM889" s="120" t="s">
        <v>6231</v>
      </c>
      <c r="AN889" s="120" t="s">
        <v>6232</v>
      </c>
      <c r="AO889" s="120" t="s">
        <v>6233</v>
      </c>
      <c r="AP889" s="10">
        <v>45835</v>
      </c>
      <c r="AQ889" s="120">
        <f t="shared" ca="1" si="58"/>
        <v>59</v>
      </c>
      <c r="AR889" s="63" t="s">
        <v>143</v>
      </c>
      <c r="AS889" s="63">
        <f t="shared" ca="1" si="57"/>
        <v>38</v>
      </c>
      <c r="AT889" s="120" t="s">
        <v>19</v>
      </c>
      <c r="AU889" s="120"/>
      <c r="AV889" s="120"/>
      <c r="AW889" s="120"/>
      <c r="AX889" s="120"/>
      <c r="AY889" s="120"/>
      <c r="AZ889" s="120"/>
      <c r="BA889" s="120"/>
      <c r="BB889" s="120" t="s">
        <v>5746</v>
      </c>
      <c r="BC889" s="138" t="s">
        <v>5482</v>
      </c>
    </row>
    <row r="890" spans="1:55" ht="15.75" customHeight="1" x14ac:dyDescent="0.3">
      <c r="A890" s="61">
        <v>353425</v>
      </c>
      <c r="B890" s="120" t="s">
        <v>59</v>
      </c>
      <c r="C890" s="120" t="s">
        <v>6</v>
      </c>
      <c r="D890" s="120" t="s">
        <v>123</v>
      </c>
      <c r="E890" s="120" t="s">
        <v>124</v>
      </c>
      <c r="F890" s="120" t="s">
        <v>45</v>
      </c>
      <c r="G890" s="120" t="s">
        <v>210</v>
      </c>
      <c r="H890" s="120" t="s">
        <v>844</v>
      </c>
      <c r="I890" s="120"/>
      <c r="J890" s="120" t="s">
        <v>6234</v>
      </c>
      <c r="K890" s="120">
        <v>44021</v>
      </c>
      <c r="L890" s="120">
        <v>15000</v>
      </c>
      <c r="M890" s="120" t="s">
        <v>6235</v>
      </c>
      <c r="N890" s="121" t="s">
        <v>127</v>
      </c>
      <c r="O890" s="120" t="s">
        <v>6236</v>
      </c>
      <c r="P890" s="121">
        <v>45791</v>
      </c>
      <c r="Q890" s="121" t="s">
        <v>2502</v>
      </c>
      <c r="R890" s="121"/>
      <c r="S890" s="121"/>
      <c r="T890" s="135"/>
      <c r="U890" s="122"/>
      <c r="V890" s="120" t="s">
        <v>6237</v>
      </c>
      <c r="W890" s="120"/>
      <c r="X890" s="121">
        <v>45783</v>
      </c>
      <c r="Y890" s="120">
        <f t="shared" si="56"/>
        <v>9</v>
      </c>
      <c r="Z890" s="121">
        <v>45798</v>
      </c>
      <c r="AA890" s="120">
        <f t="shared" si="64"/>
        <v>16</v>
      </c>
      <c r="AB890" s="120" t="s">
        <v>6238</v>
      </c>
      <c r="AC890" s="13">
        <v>2507.17</v>
      </c>
      <c r="AD890" s="121">
        <v>45833</v>
      </c>
      <c r="AE890" s="12">
        <f t="shared" si="61"/>
        <v>36</v>
      </c>
      <c r="AF890" s="121"/>
      <c r="AG890" s="44">
        <v>4500573812</v>
      </c>
      <c r="AH890" s="62" t="s">
        <v>833</v>
      </c>
      <c r="AI890" s="121">
        <v>45856</v>
      </c>
      <c r="AJ890" s="121">
        <v>45846</v>
      </c>
      <c r="AK890" s="10" t="str">
        <f t="shared" si="59"/>
        <v>EN TIEMPO</v>
      </c>
      <c r="AL890" s="15">
        <f t="shared" si="60"/>
        <v>14</v>
      </c>
      <c r="AM890" s="120" t="s">
        <v>6216</v>
      </c>
      <c r="AN890" s="120" t="s">
        <v>6239</v>
      </c>
      <c r="AO890" s="120" t="s">
        <v>6240</v>
      </c>
      <c r="AP890" s="10">
        <v>45849</v>
      </c>
      <c r="AQ890" s="120">
        <f t="shared" ca="1" si="58"/>
        <v>64</v>
      </c>
      <c r="AR890" s="63" t="s">
        <v>143</v>
      </c>
      <c r="AS890" s="63">
        <f t="shared" ca="1" si="57"/>
        <v>263</v>
      </c>
      <c r="AT890" s="120" t="s">
        <v>19</v>
      </c>
      <c r="AU890" s="120"/>
      <c r="AV890" s="120"/>
      <c r="AW890" s="120"/>
      <c r="AX890" s="120"/>
      <c r="AY890" s="120"/>
      <c r="AZ890" s="120"/>
      <c r="BA890" s="120"/>
      <c r="BB890" s="5" t="s">
        <v>2000</v>
      </c>
      <c r="BC890" s="9"/>
    </row>
    <row r="891" spans="1:55" ht="15.75" customHeight="1" x14ac:dyDescent="0.3">
      <c r="A891" s="61">
        <v>333525</v>
      </c>
      <c r="B891" s="120" t="s">
        <v>59</v>
      </c>
      <c r="C891" s="44" t="s">
        <v>327</v>
      </c>
      <c r="D891" s="120" t="s">
        <v>123</v>
      </c>
      <c r="E891" s="120" t="s">
        <v>124</v>
      </c>
      <c r="F891" s="120">
        <v>24</v>
      </c>
      <c r="G891" s="120" t="s">
        <v>246</v>
      </c>
      <c r="H891" s="120" t="s">
        <v>2609</v>
      </c>
      <c r="I891" s="120">
        <v>5530359</v>
      </c>
      <c r="J891" s="120" t="s">
        <v>6241</v>
      </c>
      <c r="K891" s="120">
        <v>3176</v>
      </c>
      <c r="L891" s="5">
        <v>15000</v>
      </c>
      <c r="M891" s="120" t="s">
        <v>6242</v>
      </c>
      <c r="N891" s="121" t="s">
        <v>127</v>
      </c>
      <c r="O891" s="120" t="s">
        <v>6236</v>
      </c>
      <c r="P891" s="121">
        <v>45792</v>
      </c>
      <c r="Q891" s="121" t="s">
        <v>2502</v>
      </c>
      <c r="R891" s="121"/>
      <c r="S891" s="121"/>
      <c r="T891" s="135"/>
      <c r="U891" s="122"/>
      <c r="V891" s="120" t="s">
        <v>6237</v>
      </c>
      <c r="W891" s="120"/>
      <c r="X891" s="121">
        <v>45783</v>
      </c>
      <c r="Y891" s="120">
        <f t="shared" si="56"/>
        <v>10</v>
      </c>
      <c r="Z891" s="121">
        <v>45798</v>
      </c>
      <c r="AA891" s="120">
        <f t="shared" si="64"/>
        <v>16</v>
      </c>
      <c r="AB891" s="120" t="s">
        <v>6238</v>
      </c>
      <c r="AC891" s="13">
        <v>3577.67</v>
      </c>
      <c r="AD891" s="121">
        <v>45833</v>
      </c>
      <c r="AE891" s="12">
        <f t="shared" si="61"/>
        <v>36</v>
      </c>
      <c r="AF891" s="121"/>
      <c r="AG891" s="44">
        <v>4500573816</v>
      </c>
      <c r="AH891" s="62" t="s">
        <v>833</v>
      </c>
      <c r="AI891" s="121">
        <v>45862</v>
      </c>
      <c r="AJ891" s="121">
        <v>45862</v>
      </c>
      <c r="AK891" s="10" t="str">
        <f t="shared" si="59"/>
        <v>EN TIEMPO</v>
      </c>
      <c r="AL891" s="15">
        <f t="shared" si="60"/>
        <v>30</v>
      </c>
      <c r="AM891" s="44" t="s">
        <v>6243</v>
      </c>
      <c r="AN891" s="120" t="s">
        <v>6244</v>
      </c>
      <c r="AO891" s="120" t="s">
        <v>6245</v>
      </c>
      <c r="AP891" s="121">
        <v>45863</v>
      </c>
      <c r="AQ891" s="120">
        <f t="shared" ca="1" si="58"/>
        <v>80</v>
      </c>
      <c r="AR891" s="63" t="s">
        <v>143</v>
      </c>
      <c r="AS891" s="63">
        <f t="shared" ca="1" si="57"/>
        <v>263</v>
      </c>
      <c r="AT891" s="120" t="s">
        <v>19</v>
      </c>
      <c r="AU891" s="120"/>
      <c r="AV891" s="120"/>
      <c r="AW891" s="120"/>
      <c r="AX891" s="120"/>
      <c r="AY891" s="120"/>
      <c r="AZ891" s="120"/>
      <c r="BA891" s="120"/>
      <c r="BB891" s="5" t="s">
        <v>2000</v>
      </c>
      <c r="BC891" s="9"/>
    </row>
    <row r="892" spans="1:55" ht="15.75" customHeight="1" x14ac:dyDescent="0.3">
      <c r="A892" s="61">
        <v>333625</v>
      </c>
      <c r="B892" s="120" t="s">
        <v>62</v>
      </c>
      <c r="C892" s="120" t="s">
        <v>1681</v>
      </c>
      <c r="D892" s="120" t="s">
        <v>127</v>
      </c>
      <c r="E892" s="120" t="s">
        <v>51</v>
      </c>
      <c r="F892" s="120" t="s">
        <v>51</v>
      </c>
      <c r="G892" s="120"/>
      <c r="H892" s="120">
        <v>1325</v>
      </c>
      <c r="I892" s="120" t="s">
        <v>6246</v>
      </c>
      <c r="J892" s="120">
        <v>8500448136</v>
      </c>
      <c r="K892" s="120"/>
      <c r="L892" s="120"/>
      <c r="M892" s="120" t="s">
        <v>6247</v>
      </c>
      <c r="N892" s="121" t="s">
        <v>127</v>
      </c>
      <c r="O892" s="120" t="s">
        <v>6236</v>
      </c>
      <c r="P892" s="121">
        <v>45785</v>
      </c>
      <c r="Q892" s="121" t="s">
        <v>2502</v>
      </c>
      <c r="R892" s="121"/>
      <c r="S892" s="121"/>
      <c r="T892" s="135"/>
      <c r="U892" s="122"/>
      <c r="V892" s="120" t="s">
        <v>6248</v>
      </c>
      <c r="W892" s="120"/>
      <c r="X892" s="121">
        <v>45783</v>
      </c>
      <c r="Y892" s="120">
        <f t="shared" si="56"/>
        <v>3</v>
      </c>
      <c r="Z892" s="121">
        <v>45785</v>
      </c>
      <c r="AA892" s="120">
        <f t="shared" si="64"/>
        <v>3</v>
      </c>
      <c r="AB892" s="120" t="s">
        <v>6249</v>
      </c>
      <c r="AC892" s="123">
        <v>1385.99</v>
      </c>
      <c r="AD892" s="121">
        <v>45901</v>
      </c>
      <c r="AE892" s="12">
        <f t="shared" si="61"/>
        <v>117</v>
      </c>
      <c r="AF892" s="122"/>
      <c r="AG892" s="44">
        <v>5000272994</v>
      </c>
      <c r="AH892" s="62" t="s">
        <v>833</v>
      </c>
      <c r="AI892" s="121">
        <v>45789</v>
      </c>
      <c r="AJ892" s="121">
        <v>45789</v>
      </c>
      <c r="AK892" s="10" t="str">
        <f t="shared" si="59"/>
        <v>EN TIEMPO</v>
      </c>
      <c r="AL892" s="15">
        <f t="shared" si="60"/>
        <v>-111</v>
      </c>
      <c r="AM892" s="120" t="s">
        <v>6250</v>
      </c>
      <c r="AN892" s="120" t="s">
        <v>6251</v>
      </c>
      <c r="AO892" s="5" t="s">
        <v>6252</v>
      </c>
      <c r="AP892" s="121">
        <v>45902</v>
      </c>
      <c r="AQ892" s="120">
        <f t="shared" ca="1" si="58"/>
        <v>7</v>
      </c>
      <c r="AR892" s="120" t="s">
        <v>143</v>
      </c>
      <c r="AS892" s="120">
        <f t="shared" ca="1" si="57"/>
        <v>263</v>
      </c>
      <c r="AT892" s="120" t="s">
        <v>20</v>
      </c>
      <c r="AU892" s="120"/>
      <c r="AV892" s="120"/>
      <c r="AW892" s="120"/>
      <c r="AX892" s="120"/>
      <c r="AY892" s="120"/>
      <c r="AZ892" s="120"/>
      <c r="BA892" s="120"/>
      <c r="BB892" s="120" t="s">
        <v>5746</v>
      </c>
      <c r="BC892" s="9"/>
    </row>
    <row r="893" spans="1:55" ht="15.75" customHeight="1" x14ac:dyDescent="0.3">
      <c r="A893" s="61">
        <v>333725</v>
      </c>
      <c r="B893" s="120" t="s">
        <v>59</v>
      </c>
      <c r="C893" s="120" t="s">
        <v>6</v>
      </c>
      <c r="D893" s="120" t="s">
        <v>123</v>
      </c>
      <c r="E893" s="120" t="s">
        <v>189</v>
      </c>
      <c r="F893" s="120" t="s">
        <v>1</v>
      </c>
      <c r="G893" s="120" t="s">
        <v>210</v>
      </c>
      <c r="H893" s="120" t="s">
        <v>293</v>
      </c>
      <c r="I893" s="120" t="s">
        <v>311</v>
      </c>
      <c r="J893" s="120" t="s">
        <v>5790</v>
      </c>
      <c r="K893" s="120">
        <v>1851</v>
      </c>
      <c r="L893" s="120">
        <v>16000</v>
      </c>
      <c r="M893" s="120" t="s">
        <v>6253</v>
      </c>
      <c r="N893" s="121" t="s">
        <v>123</v>
      </c>
      <c r="O893" s="120" t="s">
        <v>6254</v>
      </c>
      <c r="P893" s="121">
        <v>45791</v>
      </c>
      <c r="Q893" s="121" t="s">
        <v>137</v>
      </c>
      <c r="R893" s="121"/>
      <c r="S893" s="121"/>
      <c r="T893" s="135"/>
      <c r="U893" s="122"/>
      <c r="V893" s="120" t="s">
        <v>6255</v>
      </c>
      <c r="W893" s="120"/>
      <c r="X893" s="121">
        <v>45783</v>
      </c>
      <c r="Y893" s="120">
        <f t="shared" si="56"/>
        <v>9</v>
      </c>
      <c r="Z893" s="121">
        <v>45798</v>
      </c>
      <c r="AA893" s="120">
        <f t="shared" si="64"/>
        <v>16</v>
      </c>
      <c r="AB893" s="120" t="s">
        <v>6256</v>
      </c>
      <c r="AC893" s="123">
        <v>2109.17</v>
      </c>
      <c r="AD893" s="121">
        <v>45889</v>
      </c>
      <c r="AE893" s="12">
        <f t="shared" si="61"/>
        <v>92</v>
      </c>
      <c r="AF893" s="121">
        <v>45789</v>
      </c>
      <c r="AG893" s="44">
        <v>4500573239</v>
      </c>
      <c r="AH893" s="17" t="s">
        <v>3102</v>
      </c>
      <c r="AI893" s="10">
        <v>45810</v>
      </c>
      <c r="AJ893" s="121">
        <v>45890</v>
      </c>
      <c r="AK893" s="10" t="str">
        <f t="shared" si="59"/>
        <v>DEMORA</v>
      </c>
      <c r="AL893" s="15">
        <f t="shared" si="60"/>
        <v>2</v>
      </c>
      <c r="AM893" s="120" t="s">
        <v>6257</v>
      </c>
      <c r="AN893" s="120" t="s">
        <v>6258</v>
      </c>
      <c r="AO893" s="120" t="s">
        <v>6259</v>
      </c>
      <c r="AP893" s="121">
        <v>45891</v>
      </c>
      <c r="AQ893" s="120">
        <f t="shared" ca="1" si="58"/>
        <v>108</v>
      </c>
      <c r="AR893" s="63" t="s">
        <v>143</v>
      </c>
      <c r="AS893" s="63">
        <f t="shared" ca="1" si="57"/>
        <v>7</v>
      </c>
      <c r="AT893" s="120" t="s">
        <v>19</v>
      </c>
      <c r="AU893" s="120"/>
      <c r="AV893" s="120"/>
      <c r="AW893" s="120"/>
      <c r="AX893" s="120"/>
      <c r="AY893" s="120"/>
      <c r="AZ893" s="120"/>
      <c r="BA893" s="120"/>
      <c r="BB893" s="5" t="s">
        <v>2000</v>
      </c>
      <c r="BC893" s="9"/>
    </row>
    <row r="894" spans="1:55" ht="15.75" customHeight="1" x14ac:dyDescent="0.3">
      <c r="A894" s="61">
        <v>333825</v>
      </c>
      <c r="B894" s="120" t="s">
        <v>60</v>
      </c>
      <c r="C894" s="120" t="s">
        <v>236</v>
      </c>
      <c r="D894" s="120" t="s">
        <v>123</v>
      </c>
      <c r="E894" s="120" t="s">
        <v>124</v>
      </c>
      <c r="F894" s="120" t="s">
        <v>42</v>
      </c>
      <c r="G894" s="120" t="s">
        <v>246</v>
      </c>
      <c r="H894" s="120" t="s">
        <v>341</v>
      </c>
      <c r="I894" s="120">
        <v>5168027</v>
      </c>
      <c r="J894" s="120" t="s">
        <v>6260</v>
      </c>
      <c r="K894" s="120"/>
      <c r="L894" s="120"/>
      <c r="M894" s="120">
        <v>101282850</v>
      </c>
      <c r="N894" s="121" t="s">
        <v>127</v>
      </c>
      <c r="O894" s="120" t="s">
        <v>6261</v>
      </c>
      <c r="P894" s="121">
        <v>45791</v>
      </c>
      <c r="Q894" s="121" t="s">
        <v>137</v>
      </c>
      <c r="R894" s="121"/>
      <c r="S894" s="121"/>
      <c r="T894" s="135"/>
      <c r="U894" s="122"/>
      <c r="V894" s="120" t="s">
        <v>6255</v>
      </c>
      <c r="W894" s="120"/>
      <c r="X894" s="121">
        <v>45783</v>
      </c>
      <c r="Y894" s="120">
        <f t="shared" si="56"/>
        <v>9</v>
      </c>
      <c r="Z894" s="121">
        <v>45798</v>
      </c>
      <c r="AA894" s="120">
        <f t="shared" si="64"/>
        <v>16</v>
      </c>
      <c r="AB894" s="120" t="s">
        <v>6256</v>
      </c>
      <c r="AC894" s="123">
        <v>6552.66</v>
      </c>
      <c r="AD894" s="121">
        <v>45981</v>
      </c>
      <c r="AE894" s="12">
        <f t="shared" si="61"/>
        <v>184</v>
      </c>
      <c r="AF894" s="121">
        <v>45806</v>
      </c>
      <c r="AG894" s="155">
        <v>4400622841</v>
      </c>
      <c r="AH894" s="62"/>
      <c r="AI894" s="121">
        <v>45981</v>
      </c>
      <c r="AJ894" s="121">
        <v>45981</v>
      </c>
      <c r="AK894" s="10" t="str">
        <f t="shared" si="59"/>
        <v>EN TIEMPO</v>
      </c>
      <c r="AL894" s="15">
        <f t="shared" si="60"/>
        <v>1</v>
      </c>
      <c r="AM894" s="120" t="s">
        <v>6262</v>
      </c>
      <c r="AN894" s="120" t="s">
        <v>6263</v>
      </c>
      <c r="AO894" s="120" t="s">
        <v>6264</v>
      </c>
      <c r="AP894" s="121">
        <v>45989</v>
      </c>
      <c r="AQ894" s="120">
        <f t="shared" ca="1" si="58"/>
        <v>199</v>
      </c>
      <c r="AR894" s="23" t="s">
        <v>143</v>
      </c>
      <c r="AS894" s="63">
        <f t="shared" ca="1" si="57"/>
        <v>24</v>
      </c>
      <c r="AT894" s="220" t="s">
        <v>20</v>
      </c>
      <c r="AU894" s="120"/>
      <c r="AV894" s="120"/>
      <c r="AW894" s="120"/>
      <c r="AX894" s="120"/>
      <c r="AY894" s="120"/>
      <c r="AZ894" s="120"/>
      <c r="BA894" s="120"/>
      <c r="BB894" s="5"/>
      <c r="BC894" s="9">
        <v>1</v>
      </c>
    </row>
    <row r="895" spans="1:55" ht="15.75" customHeight="1" x14ac:dyDescent="0.3">
      <c r="A895" s="258">
        <v>333925</v>
      </c>
      <c r="B895" s="120" t="s">
        <v>60</v>
      </c>
      <c r="C895" s="120" t="s">
        <v>1991</v>
      </c>
      <c r="D895" s="120" t="s">
        <v>123</v>
      </c>
      <c r="E895" s="120" t="s">
        <v>124</v>
      </c>
      <c r="F895" s="120" t="s">
        <v>36</v>
      </c>
      <c r="G895" s="120"/>
      <c r="H895" s="120" t="s">
        <v>960</v>
      </c>
      <c r="I895" s="120">
        <v>2719321</v>
      </c>
      <c r="J895" s="120" t="s">
        <v>6265</v>
      </c>
      <c r="K895" s="120"/>
      <c r="L895" s="120">
        <v>6000</v>
      </c>
      <c r="M895" s="120">
        <v>101214724</v>
      </c>
      <c r="N895" s="121" t="s">
        <v>127</v>
      </c>
      <c r="O895" s="120" t="s">
        <v>6261</v>
      </c>
      <c r="P895" s="121">
        <v>45811</v>
      </c>
      <c r="Q895" s="10" t="s">
        <v>137</v>
      </c>
      <c r="R895" s="121"/>
      <c r="S895" s="121"/>
      <c r="T895" s="135"/>
      <c r="U895" s="122"/>
      <c r="V895" s="120" t="s">
        <v>6266</v>
      </c>
      <c r="W895" s="120"/>
      <c r="X895" s="121">
        <v>45783</v>
      </c>
      <c r="Y895" s="120">
        <f t="shared" si="56"/>
        <v>29</v>
      </c>
      <c r="Z895" s="121">
        <v>45812</v>
      </c>
      <c r="AA895" s="120">
        <f t="shared" si="64"/>
        <v>30</v>
      </c>
      <c r="AB895" s="120" t="s">
        <v>6267</v>
      </c>
      <c r="AC895" s="123">
        <v>27548.85</v>
      </c>
      <c r="AD895" s="121">
        <v>45882</v>
      </c>
      <c r="AE895" s="12">
        <f t="shared" si="61"/>
        <v>71</v>
      </c>
      <c r="AF895" s="121"/>
      <c r="AG895" s="44">
        <v>4400622844</v>
      </c>
      <c r="AH895" s="62">
        <v>1</v>
      </c>
      <c r="AI895" s="121">
        <v>45882</v>
      </c>
      <c r="AJ895" s="121">
        <v>45882</v>
      </c>
      <c r="AK895" s="10" t="str">
        <f t="shared" si="59"/>
        <v>EN TIEMPO</v>
      </c>
      <c r="AL895" s="15">
        <f t="shared" si="60"/>
        <v>1</v>
      </c>
      <c r="AM895" s="120" t="s">
        <v>6268</v>
      </c>
      <c r="AN895" s="120" t="s">
        <v>6269</v>
      </c>
      <c r="AO895" s="120" t="s">
        <v>6270</v>
      </c>
      <c r="AP895" s="121">
        <v>45887</v>
      </c>
      <c r="AQ895" s="120">
        <f t="shared" ca="1" si="58"/>
        <v>100</v>
      </c>
      <c r="AR895" s="63" t="s">
        <v>143</v>
      </c>
      <c r="AS895" s="63">
        <f t="shared" ca="1" si="57"/>
        <v>263</v>
      </c>
      <c r="AT895" s="120" t="s">
        <v>19</v>
      </c>
      <c r="AU895" s="120"/>
      <c r="AV895" s="120"/>
      <c r="AW895" s="120"/>
      <c r="AX895" s="120"/>
      <c r="AY895" s="120"/>
      <c r="AZ895" s="120"/>
      <c r="BA895" s="120"/>
      <c r="BB895" s="5" t="s">
        <v>2000</v>
      </c>
      <c r="BC895" s="67"/>
    </row>
    <row r="896" spans="1:55" ht="15.75" customHeight="1" x14ac:dyDescent="0.3">
      <c r="A896" s="258">
        <v>334025</v>
      </c>
      <c r="B896" s="120" t="s">
        <v>60</v>
      </c>
      <c r="C896" s="120" t="s">
        <v>1991</v>
      </c>
      <c r="D896" s="120" t="s">
        <v>123</v>
      </c>
      <c r="E896" s="120" t="s">
        <v>124</v>
      </c>
      <c r="F896" s="120" t="s">
        <v>36</v>
      </c>
      <c r="G896" s="120"/>
      <c r="H896" s="120" t="s">
        <v>960</v>
      </c>
      <c r="I896" s="120">
        <v>2719322</v>
      </c>
      <c r="J896" s="120" t="s">
        <v>6271</v>
      </c>
      <c r="K896" s="120"/>
      <c r="L896" s="120">
        <v>6000</v>
      </c>
      <c r="M896" s="120">
        <v>101214725</v>
      </c>
      <c r="N896" s="121" t="s">
        <v>127</v>
      </c>
      <c r="O896" s="120" t="s">
        <v>6261</v>
      </c>
      <c r="P896" s="121">
        <v>45811</v>
      </c>
      <c r="Q896" s="10" t="s">
        <v>137</v>
      </c>
      <c r="R896" s="121"/>
      <c r="S896" s="121"/>
      <c r="T896" s="135"/>
      <c r="U896" s="122"/>
      <c r="V896" s="120" t="s">
        <v>6272</v>
      </c>
      <c r="W896" s="120"/>
      <c r="X896" s="121">
        <v>45783</v>
      </c>
      <c r="Y896" s="120">
        <f t="shared" si="56"/>
        <v>29</v>
      </c>
      <c r="Z896" s="121">
        <v>45812</v>
      </c>
      <c r="AA896" s="120">
        <f t="shared" si="64"/>
        <v>30</v>
      </c>
      <c r="AB896" s="120" t="s">
        <v>6273</v>
      </c>
      <c r="AC896" s="123">
        <v>27548.85</v>
      </c>
      <c r="AD896" s="121">
        <v>45882</v>
      </c>
      <c r="AE896" s="12">
        <f t="shared" si="61"/>
        <v>71</v>
      </c>
      <c r="AF896" s="121"/>
      <c r="AG896" s="44">
        <v>4400622845</v>
      </c>
      <c r="AH896" s="62">
        <v>1</v>
      </c>
      <c r="AI896" s="121">
        <v>45882</v>
      </c>
      <c r="AJ896" s="121">
        <v>45882</v>
      </c>
      <c r="AK896" s="10" t="str">
        <f t="shared" si="59"/>
        <v>EN TIEMPO</v>
      </c>
      <c r="AL896" s="15">
        <f t="shared" si="60"/>
        <v>1</v>
      </c>
      <c r="AM896" s="120" t="s">
        <v>6274</v>
      </c>
      <c r="AN896" s="120" t="s">
        <v>6275</v>
      </c>
      <c r="AO896" s="120" t="s">
        <v>6276</v>
      </c>
      <c r="AP896" s="121">
        <v>45887</v>
      </c>
      <c r="AQ896" s="120">
        <f t="shared" ca="1" si="58"/>
        <v>100</v>
      </c>
      <c r="AR896" s="63" t="s">
        <v>143</v>
      </c>
      <c r="AS896" s="63">
        <f t="shared" ca="1" si="57"/>
        <v>263</v>
      </c>
      <c r="AT896" s="120" t="s">
        <v>19</v>
      </c>
      <c r="AU896" s="120"/>
      <c r="AV896" s="120"/>
      <c r="AW896" s="120"/>
      <c r="AX896" s="120"/>
      <c r="AY896" s="120"/>
      <c r="AZ896" s="120"/>
      <c r="BA896" s="120"/>
      <c r="BB896" s="5" t="s">
        <v>2000</v>
      </c>
      <c r="BC896" s="67"/>
    </row>
    <row r="897" spans="1:55" ht="15.75" customHeight="1" x14ac:dyDescent="0.3">
      <c r="A897" s="61">
        <v>334125</v>
      </c>
      <c r="B897" s="120" t="s">
        <v>60</v>
      </c>
      <c r="C897" s="120" t="s">
        <v>6277</v>
      </c>
      <c r="D897" s="120" t="s">
        <v>127</v>
      </c>
      <c r="E897" s="120" t="s">
        <v>6278</v>
      </c>
      <c r="F897" s="120" t="s">
        <v>53</v>
      </c>
      <c r="G897" s="120"/>
      <c r="H897" s="120"/>
      <c r="I897" s="120" t="s">
        <v>6279</v>
      </c>
      <c r="J897" s="120"/>
      <c r="K897" s="120"/>
      <c r="L897" s="120"/>
      <c r="M897" s="120">
        <v>101177365</v>
      </c>
      <c r="N897" s="121" t="s">
        <v>127</v>
      </c>
      <c r="O897" s="120" t="s">
        <v>6280</v>
      </c>
      <c r="P897" s="121">
        <v>45785</v>
      </c>
      <c r="Q897" s="121" t="s">
        <v>2502</v>
      </c>
      <c r="R897" s="121"/>
      <c r="S897" s="121"/>
      <c r="T897" s="135"/>
      <c r="U897" s="122"/>
      <c r="V897" s="120" t="s">
        <v>6281</v>
      </c>
      <c r="W897" s="120"/>
      <c r="X897" s="121">
        <v>45785</v>
      </c>
      <c r="Y897" s="120">
        <f t="shared" si="56"/>
        <v>1</v>
      </c>
      <c r="Z897" s="121">
        <v>45785</v>
      </c>
      <c r="AA897" s="120">
        <f t="shared" si="64"/>
        <v>1</v>
      </c>
      <c r="AB897" s="120" t="s">
        <v>6282</v>
      </c>
      <c r="AC897" s="123">
        <v>23074.6</v>
      </c>
      <c r="AD897" s="121">
        <v>45797</v>
      </c>
      <c r="AE897" s="12">
        <f t="shared" si="61"/>
        <v>13</v>
      </c>
      <c r="AF897" s="122"/>
      <c r="AG897" s="44">
        <v>4400626912</v>
      </c>
      <c r="AH897" s="62" t="s">
        <v>833</v>
      </c>
      <c r="AI897" s="121">
        <v>45786</v>
      </c>
      <c r="AJ897" s="121">
        <v>45786</v>
      </c>
      <c r="AK897" s="10" t="str">
        <f t="shared" si="59"/>
        <v>EN TIEMPO</v>
      </c>
      <c r="AL897" s="15">
        <f t="shared" si="60"/>
        <v>-10</v>
      </c>
      <c r="AM897" s="120" t="s">
        <v>6283</v>
      </c>
      <c r="AN897" s="120" t="s">
        <v>6284</v>
      </c>
      <c r="AO897" s="120" t="s">
        <v>6285</v>
      </c>
      <c r="AP897" s="121">
        <v>45815</v>
      </c>
      <c r="AQ897" s="120">
        <f t="shared" ca="1" si="58"/>
        <v>2</v>
      </c>
      <c r="AR897" s="120" t="s">
        <v>143</v>
      </c>
      <c r="AS897" s="120">
        <f t="shared" ca="1" si="57"/>
        <v>261</v>
      </c>
      <c r="AT897" s="120" t="s">
        <v>20</v>
      </c>
      <c r="AU897" s="120"/>
      <c r="AV897" s="120"/>
      <c r="AW897" s="120"/>
      <c r="AX897" s="120"/>
      <c r="AY897" s="120"/>
      <c r="AZ897" s="120"/>
      <c r="BA897" s="120"/>
      <c r="BB897" s="120"/>
      <c r="BC897" s="9"/>
    </row>
    <row r="898" spans="1:55" ht="15.75" customHeight="1" x14ac:dyDescent="0.3">
      <c r="A898" s="61">
        <v>334225</v>
      </c>
      <c r="B898" s="120" t="s">
        <v>59</v>
      </c>
      <c r="C898" s="120" t="s">
        <v>6</v>
      </c>
      <c r="D898" s="120" t="s">
        <v>123</v>
      </c>
      <c r="E898" s="120" t="s">
        <v>124</v>
      </c>
      <c r="F898" s="120" t="s">
        <v>42</v>
      </c>
      <c r="G898" s="120" t="s">
        <v>246</v>
      </c>
      <c r="H898" s="120" t="s">
        <v>1264</v>
      </c>
      <c r="I898" s="120">
        <v>5168027</v>
      </c>
      <c r="J898" s="120" t="s">
        <v>6286</v>
      </c>
      <c r="K898" s="120">
        <v>16088</v>
      </c>
      <c r="L898" s="120">
        <v>15000</v>
      </c>
      <c r="M898" s="120" t="s">
        <v>6287</v>
      </c>
      <c r="N898" s="121" t="s">
        <v>127</v>
      </c>
      <c r="O898" s="120" t="s">
        <v>6288</v>
      </c>
      <c r="P898" s="121">
        <v>45791</v>
      </c>
      <c r="Q898" s="121" t="s">
        <v>137</v>
      </c>
      <c r="R898" s="121"/>
      <c r="S898" s="121"/>
      <c r="T898" s="135"/>
      <c r="U898" s="122"/>
      <c r="V898" s="120" t="s">
        <v>6289</v>
      </c>
      <c r="W898" s="120"/>
      <c r="X898" s="121">
        <v>45789</v>
      </c>
      <c r="Y898" s="120">
        <f t="shared" si="56"/>
        <v>3</v>
      </c>
      <c r="Z898" s="121">
        <v>45798</v>
      </c>
      <c r="AA898" s="120">
        <f t="shared" si="64"/>
        <v>10</v>
      </c>
      <c r="AB898" s="120" t="s">
        <v>6290</v>
      </c>
      <c r="AC898" s="123">
        <v>2030.5</v>
      </c>
      <c r="AD898" s="121">
        <v>45833</v>
      </c>
      <c r="AE898" s="122">
        <f t="shared" si="61"/>
        <v>36</v>
      </c>
      <c r="AF898" s="121"/>
      <c r="AG898" s="44">
        <v>4500574756</v>
      </c>
      <c r="AH898" s="62" t="s">
        <v>833</v>
      </c>
      <c r="AI898" s="121">
        <v>45841</v>
      </c>
      <c r="AJ898" s="121">
        <v>45847</v>
      </c>
      <c r="AK898" s="10" t="str">
        <f t="shared" si="59"/>
        <v>DEMORA</v>
      </c>
      <c r="AL898" s="15">
        <f t="shared" si="60"/>
        <v>15</v>
      </c>
      <c r="AM898" s="120" t="s">
        <v>6291</v>
      </c>
      <c r="AN898" s="120" t="s">
        <v>6292</v>
      </c>
      <c r="AO898" s="120" t="s">
        <v>6293</v>
      </c>
      <c r="AP898" s="121">
        <v>45849</v>
      </c>
      <c r="AQ898" s="120">
        <f t="shared" ca="1" si="58"/>
        <v>59</v>
      </c>
      <c r="AR898" s="63" t="s">
        <v>143</v>
      </c>
      <c r="AS898" s="63">
        <f t="shared" ca="1" si="57"/>
        <v>257</v>
      </c>
      <c r="AT898" s="120" t="s">
        <v>19</v>
      </c>
      <c r="AU898" s="120"/>
      <c r="AV898" s="120"/>
      <c r="AW898" s="120"/>
      <c r="AX898" s="120"/>
      <c r="AY898" s="120"/>
      <c r="AZ898" s="120"/>
      <c r="BA898" s="120"/>
      <c r="BB898" s="120" t="s">
        <v>2000</v>
      </c>
      <c r="BC898" s="9"/>
    </row>
    <row r="899" spans="1:55" ht="15.75" customHeight="1" x14ac:dyDescent="0.3">
      <c r="A899" s="61">
        <v>334325</v>
      </c>
      <c r="B899" s="120" t="s">
        <v>59</v>
      </c>
      <c r="C899" s="120" t="s">
        <v>254</v>
      </c>
      <c r="D899" s="120" t="s">
        <v>123</v>
      </c>
      <c r="E899" s="120" t="s">
        <v>124</v>
      </c>
      <c r="F899" s="120">
        <v>24</v>
      </c>
      <c r="G899" s="120" t="s">
        <v>210</v>
      </c>
      <c r="H899" s="120" t="s">
        <v>1151</v>
      </c>
      <c r="I899" s="120" t="s">
        <v>256</v>
      </c>
      <c r="J899" s="120" t="s">
        <v>6294</v>
      </c>
      <c r="K899" s="120">
        <v>18316</v>
      </c>
      <c r="L899" s="120">
        <v>15000</v>
      </c>
      <c r="M899" s="120" t="s">
        <v>6295</v>
      </c>
      <c r="N899" s="121" t="s">
        <v>127</v>
      </c>
      <c r="O899" s="120" t="s">
        <v>6288</v>
      </c>
      <c r="P899" s="121">
        <v>45791</v>
      </c>
      <c r="Q899" s="121" t="s">
        <v>2502</v>
      </c>
      <c r="R899" s="121"/>
      <c r="S899" s="121"/>
      <c r="T899" s="135"/>
      <c r="U899" s="122"/>
      <c r="V899" s="120" t="s">
        <v>6296</v>
      </c>
      <c r="W899" s="120"/>
      <c r="X899" s="121">
        <v>45789</v>
      </c>
      <c r="Y899" s="120">
        <f t="shared" si="56"/>
        <v>3</v>
      </c>
      <c r="Z899" s="121">
        <v>45803</v>
      </c>
      <c r="AA899" s="120">
        <f t="shared" si="64"/>
        <v>15</v>
      </c>
      <c r="AB899" s="120" t="s">
        <v>6297</v>
      </c>
      <c r="AC899" s="123">
        <v>1720.42</v>
      </c>
      <c r="AD899" s="121">
        <v>45833</v>
      </c>
      <c r="AE899" s="122">
        <f t="shared" si="61"/>
        <v>31</v>
      </c>
      <c r="AF899" s="121"/>
      <c r="AG899" s="44">
        <v>4500574757</v>
      </c>
      <c r="AH899" s="62"/>
      <c r="AI899" s="121">
        <v>45846</v>
      </c>
      <c r="AJ899" s="121">
        <v>45846</v>
      </c>
      <c r="AK899" s="10" t="str">
        <f t="shared" si="59"/>
        <v>EN TIEMPO</v>
      </c>
      <c r="AL899" s="15">
        <f t="shared" si="60"/>
        <v>14</v>
      </c>
      <c r="AM899" s="120" t="s">
        <v>6298</v>
      </c>
      <c r="AN899" s="120" t="s">
        <v>6299</v>
      </c>
      <c r="AO899" s="120" t="s">
        <v>6300</v>
      </c>
      <c r="AP899" s="121">
        <v>45849</v>
      </c>
      <c r="AQ899" s="120">
        <f t="shared" ca="1" si="58"/>
        <v>58</v>
      </c>
      <c r="AR899" s="63" t="s">
        <v>143</v>
      </c>
      <c r="AS899" s="63">
        <f t="shared" ca="1" si="57"/>
        <v>257</v>
      </c>
      <c r="AT899" s="120" t="s">
        <v>19</v>
      </c>
      <c r="AU899" s="120"/>
      <c r="AV899" s="120"/>
      <c r="AW899" s="120"/>
      <c r="AX899" s="120"/>
      <c r="AY899" s="120"/>
      <c r="AZ899" s="120"/>
      <c r="BA899" s="120"/>
      <c r="BB899" s="120" t="s">
        <v>2000</v>
      </c>
      <c r="BC899" s="9"/>
    </row>
    <row r="900" spans="1:55" ht="15.75" customHeight="1" x14ac:dyDescent="0.3">
      <c r="A900" s="61">
        <v>334425</v>
      </c>
      <c r="B900" s="120" t="s">
        <v>59</v>
      </c>
      <c r="C900" s="120" t="s">
        <v>220</v>
      </c>
      <c r="D900" s="120" t="s">
        <v>127</v>
      </c>
      <c r="E900" s="120" t="s">
        <v>124</v>
      </c>
      <c r="F900" s="120">
        <v>24</v>
      </c>
      <c r="G900" s="120"/>
      <c r="H900" s="120" t="s">
        <v>1151</v>
      </c>
      <c r="I900" s="120">
        <v>6058762</v>
      </c>
      <c r="J900" s="120" t="s">
        <v>6301</v>
      </c>
      <c r="K900" s="120">
        <v>18316</v>
      </c>
      <c r="L900" s="120">
        <v>15000</v>
      </c>
      <c r="M900" s="120" t="s">
        <v>6302</v>
      </c>
      <c r="N900" s="121" t="s">
        <v>127</v>
      </c>
      <c r="O900" s="120" t="s">
        <v>6288</v>
      </c>
      <c r="P900" s="121">
        <v>45792</v>
      </c>
      <c r="Q900" s="121" t="s">
        <v>2502</v>
      </c>
      <c r="R900" s="121"/>
      <c r="S900" s="121"/>
      <c r="T900" s="135"/>
      <c r="U900" s="122"/>
      <c r="V900" s="120" t="s">
        <v>6303</v>
      </c>
      <c r="W900" s="120"/>
      <c r="X900" s="121">
        <v>45789</v>
      </c>
      <c r="Y900" s="120">
        <f t="shared" si="56"/>
        <v>4</v>
      </c>
      <c r="Z900" s="121">
        <v>45803</v>
      </c>
      <c r="AA900" s="120">
        <f t="shared" si="64"/>
        <v>15</v>
      </c>
      <c r="AB900" s="120" t="s">
        <v>6304</v>
      </c>
      <c r="AC900" s="13">
        <v>2243.23</v>
      </c>
      <c r="AD900" s="121">
        <v>45833</v>
      </c>
      <c r="AE900" s="12">
        <f t="shared" si="61"/>
        <v>31</v>
      </c>
      <c r="AF900" s="121"/>
      <c r="AG900" s="44">
        <v>4500574758</v>
      </c>
      <c r="AH900" s="62" t="s">
        <v>833</v>
      </c>
      <c r="AI900" s="121">
        <v>45853</v>
      </c>
      <c r="AJ900" s="121">
        <v>45855</v>
      </c>
      <c r="AK900" s="10" t="str">
        <f t="shared" si="59"/>
        <v>DEMORA</v>
      </c>
      <c r="AL900" s="15">
        <f t="shared" si="60"/>
        <v>23</v>
      </c>
      <c r="AM900" s="120" t="s">
        <v>6305</v>
      </c>
      <c r="AN900" s="120" t="s">
        <v>6306</v>
      </c>
      <c r="AO900" s="120" t="s">
        <v>6307</v>
      </c>
      <c r="AP900" s="10">
        <v>45856</v>
      </c>
      <c r="AQ900" s="120">
        <f t="shared" ca="1" si="58"/>
        <v>67</v>
      </c>
      <c r="AR900" s="63" t="s">
        <v>143</v>
      </c>
      <c r="AS900" s="63">
        <f t="shared" ref="AS900:AS963" ca="1" si="65">IF(AF900="",TODAY()-X900+1,AF900-X900+1)</f>
        <v>257</v>
      </c>
      <c r="AT900" s="5" t="s">
        <v>20</v>
      </c>
      <c r="AU900" s="120"/>
      <c r="AV900" s="120"/>
      <c r="AW900" s="120"/>
      <c r="AX900" s="120"/>
      <c r="AY900" s="120"/>
      <c r="AZ900" s="120"/>
      <c r="BA900" s="120"/>
      <c r="BB900" s="5" t="s">
        <v>2000</v>
      </c>
      <c r="BC900" s="9"/>
    </row>
    <row r="901" spans="1:55" ht="15.75" customHeight="1" x14ac:dyDescent="0.3">
      <c r="A901" s="61">
        <v>334525</v>
      </c>
      <c r="B901" s="120" t="s">
        <v>59</v>
      </c>
      <c r="C901" s="5" t="s">
        <v>1115</v>
      </c>
      <c r="D901" s="120" t="s">
        <v>123</v>
      </c>
      <c r="E901" s="120" t="s">
        <v>124</v>
      </c>
      <c r="F901" s="120">
        <v>24</v>
      </c>
      <c r="G901" s="120" t="s">
        <v>210</v>
      </c>
      <c r="H901" s="120" t="s">
        <v>1151</v>
      </c>
      <c r="I901" s="120">
        <v>4680220</v>
      </c>
      <c r="J901" s="120" t="s">
        <v>6308</v>
      </c>
      <c r="K901" s="120">
        <v>18316</v>
      </c>
      <c r="L901" s="120">
        <v>18000</v>
      </c>
      <c r="M901" s="120" t="s">
        <v>6309</v>
      </c>
      <c r="N901" s="121" t="s">
        <v>127</v>
      </c>
      <c r="O901" s="120" t="s">
        <v>6288</v>
      </c>
      <c r="P901" s="121">
        <v>45792</v>
      </c>
      <c r="Q901" s="121" t="s">
        <v>2502</v>
      </c>
      <c r="R901" s="121"/>
      <c r="S901" s="121"/>
      <c r="T901" s="135"/>
      <c r="U901" s="122"/>
      <c r="V901" s="120" t="s">
        <v>6310</v>
      </c>
      <c r="W901" s="120"/>
      <c r="X901" s="121">
        <v>45789</v>
      </c>
      <c r="Y901" s="120">
        <f t="shared" si="56"/>
        <v>4</v>
      </c>
      <c r="Z901" s="121">
        <v>45803</v>
      </c>
      <c r="AA901" s="120">
        <f t="shared" si="64"/>
        <v>15</v>
      </c>
      <c r="AB901" s="120" t="s">
        <v>6311</v>
      </c>
      <c r="AC901" s="123">
        <v>1513.18</v>
      </c>
      <c r="AD901" s="121">
        <v>45833</v>
      </c>
      <c r="AE901" s="12">
        <f t="shared" si="61"/>
        <v>31</v>
      </c>
      <c r="AF901" s="121"/>
      <c r="AG901" s="44">
        <v>4500574766</v>
      </c>
      <c r="AH901" s="62" t="s">
        <v>833</v>
      </c>
      <c r="AI901" s="121">
        <v>45846</v>
      </c>
      <c r="AJ901" s="121">
        <v>45846</v>
      </c>
      <c r="AK901" s="10" t="str">
        <f t="shared" si="59"/>
        <v>EN TIEMPO</v>
      </c>
      <c r="AL901" s="15">
        <f t="shared" si="60"/>
        <v>14</v>
      </c>
      <c r="AM901" s="120" t="s">
        <v>6312</v>
      </c>
      <c r="AN901" s="120" t="s">
        <v>6313</v>
      </c>
      <c r="AO901" s="120" t="s">
        <v>6314</v>
      </c>
      <c r="AP901" s="10">
        <v>45842</v>
      </c>
      <c r="AQ901" s="120">
        <f t="shared" ca="1" si="58"/>
        <v>58</v>
      </c>
      <c r="AR901" s="63" t="s">
        <v>143</v>
      </c>
      <c r="AS901" s="63">
        <f t="shared" ca="1" si="65"/>
        <v>257</v>
      </c>
      <c r="AT901" s="120" t="s">
        <v>19</v>
      </c>
      <c r="AU901" s="120"/>
      <c r="AV901" s="120"/>
      <c r="AW901" s="120"/>
      <c r="AX901" s="120"/>
      <c r="AY901" s="120"/>
      <c r="AZ901" s="120"/>
      <c r="BA901" s="120"/>
      <c r="BB901" s="5" t="s">
        <v>2000</v>
      </c>
      <c r="BC901" s="9"/>
    </row>
    <row r="902" spans="1:55" ht="15.75" customHeight="1" x14ac:dyDescent="0.3">
      <c r="A902" s="61">
        <v>334625</v>
      </c>
      <c r="B902" s="120" t="s">
        <v>60</v>
      </c>
      <c r="C902" s="120" t="s">
        <v>236</v>
      </c>
      <c r="D902" s="120" t="s">
        <v>123</v>
      </c>
      <c r="E902" s="120" t="s">
        <v>124</v>
      </c>
      <c r="F902" s="120" t="s">
        <v>42</v>
      </c>
      <c r="G902" s="120" t="s">
        <v>210</v>
      </c>
      <c r="H902" s="120" t="s">
        <v>237</v>
      </c>
      <c r="I902" s="120">
        <v>5168026</v>
      </c>
      <c r="J902" s="120" t="s">
        <v>6315</v>
      </c>
      <c r="K902" s="120"/>
      <c r="L902" s="120"/>
      <c r="M902" s="120">
        <v>101254760</v>
      </c>
      <c r="N902" s="121" t="s">
        <v>127</v>
      </c>
      <c r="O902" s="120" t="s">
        <v>6316</v>
      </c>
      <c r="P902" s="121">
        <v>45791</v>
      </c>
      <c r="Q902" s="121" t="s">
        <v>137</v>
      </c>
      <c r="R902" s="121"/>
      <c r="S902" s="121"/>
      <c r="T902" s="135"/>
      <c r="U902" s="122"/>
      <c r="V902" s="120" t="s">
        <v>5681</v>
      </c>
      <c r="W902" s="120"/>
      <c r="X902" s="121">
        <v>45790</v>
      </c>
      <c r="Y902" s="120">
        <f t="shared" si="56"/>
        <v>2</v>
      </c>
      <c r="Z902" s="121">
        <v>45803</v>
      </c>
      <c r="AA902" s="120">
        <f t="shared" si="64"/>
        <v>14</v>
      </c>
      <c r="AB902" s="120" t="s">
        <v>6317</v>
      </c>
      <c r="AC902" s="123">
        <v>6552.66</v>
      </c>
      <c r="AD902" s="121">
        <v>45897</v>
      </c>
      <c r="AE902" s="12">
        <f t="shared" si="61"/>
        <v>95</v>
      </c>
      <c r="AF902" s="121">
        <v>45804</v>
      </c>
      <c r="AG902" s="44">
        <v>4400625258</v>
      </c>
      <c r="AH902" s="62"/>
      <c r="AI902" s="121">
        <v>45933</v>
      </c>
      <c r="AJ902" s="121">
        <v>45940</v>
      </c>
      <c r="AK902" s="10" t="str">
        <f t="shared" si="59"/>
        <v>DEMORA</v>
      </c>
      <c r="AL902" s="15">
        <f t="shared" si="60"/>
        <v>44</v>
      </c>
      <c r="AM902" s="120" t="s">
        <v>6318</v>
      </c>
      <c r="AN902" s="120" t="s">
        <v>6319</v>
      </c>
      <c r="AO902" s="120" t="s">
        <v>6320</v>
      </c>
      <c r="AP902" s="121">
        <v>45947</v>
      </c>
      <c r="AQ902" s="120">
        <f t="shared" ca="1" si="58"/>
        <v>151</v>
      </c>
      <c r="AR902" s="63" t="s">
        <v>143</v>
      </c>
      <c r="AS902" s="63">
        <f t="shared" ca="1" si="65"/>
        <v>15</v>
      </c>
      <c r="AT902" s="65" t="s">
        <v>20</v>
      </c>
      <c r="AU902" s="120"/>
      <c r="AV902" s="120"/>
      <c r="AW902" s="120"/>
      <c r="AX902" s="120"/>
      <c r="AY902" s="120"/>
      <c r="AZ902" s="120"/>
      <c r="BA902" s="120"/>
      <c r="BB902" s="5" t="s">
        <v>2000</v>
      </c>
      <c r="BC902" s="9"/>
    </row>
    <row r="903" spans="1:55" ht="15.75" customHeight="1" x14ac:dyDescent="0.3">
      <c r="A903" s="61">
        <v>334725</v>
      </c>
      <c r="B903" s="120" t="s">
        <v>60</v>
      </c>
      <c r="C903" s="120" t="s">
        <v>340</v>
      </c>
      <c r="D903" s="120" t="s">
        <v>123</v>
      </c>
      <c r="E903" s="120" t="s">
        <v>124</v>
      </c>
      <c r="F903" s="120" t="s">
        <v>48</v>
      </c>
      <c r="G903" s="120"/>
      <c r="H903" s="120" t="s">
        <v>3140</v>
      </c>
      <c r="I903" s="120">
        <v>2520471</v>
      </c>
      <c r="J903" s="120" t="s">
        <v>6321</v>
      </c>
      <c r="K903" s="120"/>
      <c r="L903" s="5">
        <v>8000</v>
      </c>
      <c r="M903" s="120">
        <v>101196242</v>
      </c>
      <c r="N903" s="121" t="s">
        <v>127</v>
      </c>
      <c r="O903" s="120" t="s">
        <v>6316</v>
      </c>
      <c r="P903" s="121">
        <v>45791</v>
      </c>
      <c r="Q903" s="121" t="s">
        <v>137</v>
      </c>
      <c r="R903" s="121"/>
      <c r="S903" s="121"/>
      <c r="T903" s="135"/>
      <c r="U903" s="122"/>
      <c r="V903" s="120" t="s">
        <v>6322</v>
      </c>
      <c r="W903" s="120"/>
      <c r="X903" s="121">
        <v>45790</v>
      </c>
      <c r="Y903" s="120">
        <f t="shared" si="56"/>
        <v>2</v>
      </c>
      <c r="Z903" s="121">
        <v>45803</v>
      </c>
      <c r="AA903" s="120">
        <f t="shared" si="64"/>
        <v>14</v>
      </c>
      <c r="AB903" s="120" t="s">
        <v>6323</v>
      </c>
      <c r="AC903" s="123">
        <v>7713.28</v>
      </c>
      <c r="AD903" s="121">
        <v>45811</v>
      </c>
      <c r="AE903" s="12">
        <f t="shared" si="61"/>
        <v>9</v>
      </c>
      <c r="AF903" s="121"/>
      <c r="AG903" s="44">
        <v>4400625259</v>
      </c>
      <c r="AH903" s="62"/>
      <c r="AI903" s="121">
        <v>45835</v>
      </c>
      <c r="AJ903" s="121">
        <v>45849</v>
      </c>
      <c r="AK903" s="10" t="str">
        <f t="shared" ref="AK903:AK914" si="66">IF(AJ903="","",IF(AJ903&gt;AI903,"DEMORA","EN TIEMPO"))</f>
        <v>DEMORA</v>
      </c>
      <c r="AL903" s="15">
        <f t="shared" si="60"/>
        <v>39</v>
      </c>
      <c r="AM903" s="120" t="s">
        <v>6324</v>
      </c>
      <c r="AN903" s="120" t="s">
        <v>6325</v>
      </c>
      <c r="AO903" s="120" t="s">
        <v>6326</v>
      </c>
      <c r="AP903" s="121">
        <v>45849</v>
      </c>
      <c r="AQ903" s="120">
        <f t="shared" ca="1" si="58"/>
        <v>60</v>
      </c>
      <c r="AR903" s="63" t="s">
        <v>143</v>
      </c>
      <c r="AS903" s="63">
        <f t="shared" ca="1" si="65"/>
        <v>256</v>
      </c>
      <c r="AT903" s="44" t="s">
        <v>20</v>
      </c>
      <c r="AU903" s="120"/>
      <c r="AV903" s="120"/>
      <c r="AW903" s="120"/>
      <c r="AX903" s="120"/>
      <c r="AY903" s="120"/>
      <c r="AZ903" s="120"/>
      <c r="BA903" s="120"/>
      <c r="BB903" s="5" t="s">
        <v>2000</v>
      </c>
      <c r="BC903" s="9">
        <v>1</v>
      </c>
    </row>
    <row r="904" spans="1:55" ht="15.75" customHeight="1" x14ac:dyDescent="0.3">
      <c r="A904" s="61">
        <v>334825</v>
      </c>
      <c r="B904" s="120" t="s">
        <v>60</v>
      </c>
      <c r="C904" s="120" t="s">
        <v>340</v>
      </c>
      <c r="D904" s="120" t="s">
        <v>123</v>
      </c>
      <c r="E904" s="120" t="s">
        <v>124</v>
      </c>
      <c r="F904" s="120" t="s">
        <v>48</v>
      </c>
      <c r="G904" s="120"/>
      <c r="H904" s="120" t="s">
        <v>3140</v>
      </c>
      <c r="I904" s="120">
        <v>2520471</v>
      </c>
      <c r="J904" s="120" t="s">
        <v>6327</v>
      </c>
      <c r="K904" s="120"/>
      <c r="L904" s="5">
        <v>8000</v>
      </c>
      <c r="M904" s="120">
        <v>101196243</v>
      </c>
      <c r="N904" s="121" t="s">
        <v>127</v>
      </c>
      <c r="O904" s="120" t="s">
        <v>6316</v>
      </c>
      <c r="P904" s="121">
        <v>45791</v>
      </c>
      <c r="Q904" s="121" t="s">
        <v>137</v>
      </c>
      <c r="R904" s="121"/>
      <c r="S904" s="121"/>
      <c r="T904" s="135"/>
      <c r="U904" s="122"/>
      <c r="V904" s="120" t="s">
        <v>6328</v>
      </c>
      <c r="W904" s="120"/>
      <c r="X904" s="121">
        <v>45790</v>
      </c>
      <c r="Y904" s="120">
        <f t="shared" si="56"/>
        <v>2</v>
      </c>
      <c r="Z904" s="121">
        <v>45803</v>
      </c>
      <c r="AA904" s="120">
        <f t="shared" si="64"/>
        <v>14</v>
      </c>
      <c r="AB904" s="120" t="s">
        <v>6329</v>
      </c>
      <c r="AC904" s="123">
        <v>7713.28</v>
      </c>
      <c r="AD904" s="121">
        <v>45811</v>
      </c>
      <c r="AE904" s="12">
        <f t="shared" si="61"/>
        <v>9</v>
      </c>
      <c r="AF904" s="121"/>
      <c r="AG904" s="44">
        <v>4400625260</v>
      </c>
      <c r="AH904" s="62"/>
      <c r="AI904" s="121">
        <v>45849</v>
      </c>
      <c r="AJ904" s="121">
        <v>45842</v>
      </c>
      <c r="AK904" s="121" t="str">
        <f t="shared" si="66"/>
        <v>EN TIEMPO</v>
      </c>
      <c r="AL904" s="8">
        <f t="shared" si="60"/>
        <v>32</v>
      </c>
      <c r="AM904" s="120" t="s">
        <v>6330</v>
      </c>
      <c r="AN904" s="120" t="s">
        <v>6331</v>
      </c>
      <c r="AO904" s="120" t="s">
        <v>6314</v>
      </c>
      <c r="AP904" s="121">
        <v>45849</v>
      </c>
      <c r="AQ904" s="120">
        <f t="shared" ca="1" si="58"/>
        <v>53</v>
      </c>
      <c r="AR904" s="23" t="s">
        <v>143</v>
      </c>
      <c r="AS904" s="63">
        <f t="shared" ca="1" si="65"/>
        <v>256</v>
      </c>
      <c r="AT904" s="44" t="s">
        <v>19</v>
      </c>
      <c r="AU904" s="120"/>
      <c r="AV904" s="120"/>
      <c r="AW904" s="120"/>
      <c r="AX904" s="120"/>
      <c r="AY904" s="120"/>
      <c r="AZ904" s="120"/>
      <c r="BA904" s="120"/>
      <c r="BB904" s="5" t="s">
        <v>2000</v>
      </c>
      <c r="BC904" s="9">
        <v>1</v>
      </c>
    </row>
    <row r="905" spans="1:55" ht="15.75" customHeight="1" x14ac:dyDescent="0.3">
      <c r="A905" s="61">
        <v>334925</v>
      </c>
      <c r="B905" s="120" t="s">
        <v>60</v>
      </c>
      <c r="C905" s="120" t="s">
        <v>8</v>
      </c>
      <c r="D905" s="120" t="s">
        <v>123</v>
      </c>
      <c r="E905" s="120" t="s">
        <v>189</v>
      </c>
      <c r="F905" s="142" t="s">
        <v>1</v>
      </c>
      <c r="G905" s="120"/>
      <c r="H905" s="120" t="s">
        <v>2344</v>
      </c>
      <c r="I905" s="120" t="s">
        <v>212</v>
      </c>
      <c r="J905" s="120" t="s">
        <v>6332</v>
      </c>
      <c r="K905" s="120"/>
      <c r="L905" s="120">
        <v>38000</v>
      </c>
      <c r="M905" s="120">
        <v>101238593</v>
      </c>
      <c r="N905" s="121" t="s">
        <v>127</v>
      </c>
      <c r="O905" s="120" t="s">
        <v>6333</v>
      </c>
      <c r="P905" s="121">
        <v>45792</v>
      </c>
      <c r="Q905" s="121" t="s">
        <v>137</v>
      </c>
      <c r="R905" s="121"/>
      <c r="S905" s="121"/>
      <c r="T905" s="135"/>
      <c r="U905" s="122"/>
      <c r="V905" s="120" t="s">
        <v>6334</v>
      </c>
      <c r="W905" s="120"/>
      <c r="X905" s="121">
        <v>45790</v>
      </c>
      <c r="Y905" s="120">
        <f t="shared" si="56"/>
        <v>3</v>
      </c>
      <c r="Z905" s="121">
        <v>45803</v>
      </c>
      <c r="AA905" s="120">
        <f t="shared" si="64"/>
        <v>14</v>
      </c>
      <c r="AB905" s="120" t="s">
        <v>6335</v>
      </c>
      <c r="AC905" s="13">
        <v>18647.23</v>
      </c>
      <c r="AD905" s="121">
        <v>45812</v>
      </c>
      <c r="AE905" s="12">
        <f t="shared" si="61"/>
        <v>10</v>
      </c>
      <c r="AF905" s="121"/>
      <c r="AG905" s="44">
        <v>4400622785</v>
      </c>
      <c r="AH905" s="62" t="s">
        <v>833</v>
      </c>
      <c r="AI905" s="121">
        <v>45835</v>
      </c>
      <c r="AJ905" s="121">
        <v>45828</v>
      </c>
      <c r="AK905" s="10" t="str">
        <f t="shared" si="66"/>
        <v>EN TIEMPO</v>
      </c>
      <c r="AL905" s="15">
        <f t="shared" si="60"/>
        <v>17</v>
      </c>
      <c r="AM905" s="120" t="s">
        <v>6336</v>
      </c>
      <c r="AN905" s="120" t="s">
        <v>6337</v>
      </c>
      <c r="AO905" s="120" t="s">
        <v>6338</v>
      </c>
      <c r="AP905" s="10">
        <v>45828</v>
      </c>
      <c r="AQ905" s="120">
        <f t="shared" ca="1" si="58"/>
        <v>39</v>
      </c>
      <c r="AR905" s="63" t="s">
        <v>143</v>
      </c>
      <c r="AS905" s="63">
        <f t="shared" ca="1" si="65"/>
        <v>256</v>
      </c>
      <c r="AT905" s="120" t="s">
        <v>19</v>
      </c>
      <c r="AU905" s="120"/>
      <c r="AV905" s="120"/>
      <c r="AW905" s="120"/>
      <c r="AX905" s="120"/>
      <c r="AY905" s="120"/>
      <c r="AZ905" s="120"/>
      <c r="BA905" s="120"/>
      <c r="BB905" s="5"/>
      <c r="BC905" s="9"/>
    </row>
    <row r="906" spans="1:55" ht="15.75" customHeight="1" x14ac:dyDescent="0.3">
      <c r="A906" s="61">
        <v>335025</v>
      </c>
      <c r="B906" s="120" t="s">
        <v>60</v>
      </c>
      <c r="C906" s="120" t="s">
        <v>8</v>
      </c>
      <c r="D906" s="120" t="s">
        <v>123</v>
      </c>
      <c r="E906" s="120" t="s">
        <v>189</v>
      </c>
      <c r="F906" s="142" t="s">
        <v>1</v>
      </c>
      <c r="G906" s="120"/>
      <c r="H906" s="120" t="s">
        <v>1405</v>
      </c>
      <c r="I906" s="120" t="s">
        <v>212</v>
      </c>
      <c r="J906" s="120" t="s">
        <v>6339</v>
      </c>
      <c r="K906" s="120"/>
      <c r="L906" s="120">
        <v>38000</v>
      </c>
      <c r="M906" s="120">
        <v>101215499</v>
      </c>
      <c r="N906" s="121" t="s">
        <v>127</v>
      </c>
      <c r="O906" s="120" t="s">
        <v>6340</v>
      </c>
      <c r="P906" s="121">
        <v>45792</v>
      </c>
      <c r="Q906" s="121" t="s">
        <v>137</v>
      </c>
      <c r="R906" s="121"/>
      <c r="S906" s="121"/>
      <c r="T906" s="135"/>
      <c r="U906" s="122"/>
      <c r="V906" s="120" t="s">
        <v>6341</v>
      </c>
      <c r="W906" s="120"/>
      <c r="X906" s="121">
        <v>45790</v>
      </c>
      <c r="Y906" s="120">
        <f t="shared" si="56"/>
        <v>3</v>
      </c>
      <c r="Z906" s="121">
        <v>45810</v>
      </c>
      <c r="AA906" s="120">
        <f t="shared" si="64"/>
        <v>21</v>
      </c>
      <c r="AB906" s="120" t="s">
        <v>6342</v>
      </c>
      <c r="AC906" s="123">
        <v>18647.23</v>
      </c>
      <c r="AD906" s="121">
        <v>45812</v>
      </c>
      <c r="AE906" s="12">
        <f t="shared" si="61"/>
        <v>3</v>
      </c>
      <c r="AF906" s="121"/>
      <c r="AG906" s="44">
        <v>4400622787</v>
      </c>
      <c r="AH906" s="62" t="s">
        <v>833</v>
      </c>
      <c r="AI906" s="121">
        <v>45835</v>
      </c>
      <c r="AJ906" s="121">
        <v>45821</v>
      </c>
      <c r="AK906" s="10" t="str">
        <f t="shared" si="66"/>
        <v>EN TIEMPO</v>
      </c>
      <c r="AL906" s="15">
        <f t="shared" si="60"/>
        <v>10</v>
      </c>
      <c r="AM906" s="120" t="s">
        <v>6343</v>
      </c>
      <c r="AN906" s="120" t="s">
        <v>6344</v>
      </c>
      <c r="AO906" s="120" t="s">
        <v>6345</v>
      </c>
      <c r="AP906" s="10">
        <v>45828</v>
      </c>
      <c r="AQ906" s="120">
        <f t="shared" ca="1" si="58"/>
        <v>32</v>
      </c>
      <c r="AR906" s="63" t="s">
        <v>143</v>
      </c>
      <c r="AS906" s="63">
        <f t="shared" ca="1" si="65"/>
        <v>256</v>
      </c>
      <c r="AT906" s="120" t="s">
        <v>19</v>
      </c>
      <c r="AU906" s="120"/>
      <c r="AV906" s="120"/>
      <c r="AW906" s="120"/>
      <c r="AX906" s="120"/>
      <c r="AY906" s="120"/>
      <c r="AZ906" s="120"/>
      <c r="BA906" s="120"/>
      <c r="BB906" s="5"/>
      <c r="BC906" s="9"/>
    </row>
    <row r="907" spans="1:55" ht="15.75" customHeight="1" x14ac:dyDescent="0.3">
      <c r="A907" s="61">
        <v>335125</v>
      </c>
      <c r="B907" s="120" t="s">
        <v>60</v>
      </c>
      <c r="C907" s="65" t="s">
        <v>541</v>
      </c>
      <c r="D907" s="120" t="s">
        <v>123</v>
      </c>
      <c r="E907" s="120" t="s">
        <v>124</v>
      </c>
      <c r="F907" s="120" t="s">
        <v>35</v>
      </c>
      <c r="G907" s="120"/>
      <c r="H907" s="120" t="s">
        <v>1741</v>
      </c>
      <c r="I907" s="120">
        <v>5072438</v>
      </c>
      <c r="J907" s="120" t="s">
        <v>6346</v>
      </c>
      <c r="K907" s="120"/>
      <c r="L907" s="120">
        <v>12000</v>
      </c>
      <c r="M907" s="120">
        <v>101135859</v>
      </c>
      <c r="N907" s="121" t="s">
        <v>127</v>
      </c>
      <c r="O907" s="120" t="s">
        <v>6347</v>
      </c>
      <c r="P907" s="121">
        <v>45792</v>
      </c>
      <c r="Q907" s="121" t="s">
        <v>2502</v>
      </c>
      <c r="R907" s="121"/>
      <c r="S907" s="121"/>
      <c r="T907" s="135"/>
      <c r="U907" s="122"/>
      <c r="V907" s="120" t="s">
        <v>6348</v>
      </c>
      <c r="W907" s="120"/>
      <c r="X907" s="121">
        <v>45790</v>
      </c>
      <c r="Y907" s="120">
        <f t="shared" si="56"/>
        <v>3</v>
      </c>
      <c r="Z907" s="121">
        <v>45803</v>
      </c>
      <c r="AA907" s="120">
        <f t="shared" si="64"/>
        <v>14</v>
      </c>
      <c r="AB907" s="120" t="s">
        <v>6349</v>
      </c>
      <c r="AC907" s="13">
        <v>7971.93</v>
      </c>
      <c r="AD907" s="121">
        <v>45811</v>
      </c>
      <c r="AE907" s="12">
        <f t="shared" si="61"/>
        <v>9</v>
      </c>
      <c r="AF907" s="121">
        <v>45815</v>
      </c>
      <c r="AG907" s="248">
        <v>4400600525</v>
      </c>
      <c r="AH907" s="62" t="s">
        <v>833</v>
      </c>
      <c r="AI907" s="121">
        <v>45828</v>
      </c>
      <c r="AJ907" s="121">
        <v>45860</v>
      </c>
      <c r="AK907" s="10" t="str">
        <f t="shared" si="66"/>
        <v>DEMORA</v>
      </c>
      <c r="AL907" s="15">
        <f t="shared" si="60"/>
        <v>50</v>
      </c>
      <c r="AM907" s="120" t="s">
        <v>6350</v>
      </c>
      <c r="AN907" s="120" t="s">
        <v>6351</v>
      </c>
      <c r="AO907" s="120" t="s">
        <v>6352</v>
      </c>
      <c r="AP907" s="121">
        <v>45887</v>
      </c>
      <c r="AQ907" s="120">
        <f t="shared" ca="1" si="58"/>
        <v>71</v>
      </c>
      <c r="AR907" s="63" t="s">
        <v>143</v>
      </c>
      <c r="AS907" s="63">
        <f t="shared" ca="1" si="65"/>
        <v>26</v>
      </c>
      <c r="AT907" s="20" t="s">
        <v>20</v>
      </c>
      <c r="AU907" s="120"/>
      <c r="AV907" s="120"/>
      <c r="AW907" s="120"/>
      <c r="AX907" s="120"/>
      <c r="AY907" s="120"/>
      <c r="AZ907" s="120"/>
      <c r="BA907" s="120"/>
      <c r="BB907" s="120" t="s">
        <v>2000</v>
      </c>
      <c r="BC907" s="9"/>
    </row>
    <row r="908" spans="1:55" ht="15.75" customHeight="1" x14ac:dyDescent="0.3">
      <c r="A908" s="61">
        <v>335225</v>
      </c>
      <c r="B908" s="120" t="s">
        <v>60</v>
      </c>
      <c r="C908" s="120" t="s">
        <v>6</v>
      </c>
      <c r="D908" s="120" t="s">
        <v>123</v>
      </c>
      <c r="E908" s="120" t="s">
        <v>189</v>
      </c>
      <c r="F908" s="120" t="s">
        <v>1</v>
      </c>
      <c r="G908" s="120" t="s">
        <v>210</v>
      </c>
      <c r="H908" s="120" t="s">
        <v>6169</v>
      </c>
      <c r="I908" s="120" t="s">
        <v>311</v>
      </c>
      <c r="J908" s="120" t="s">
        <v>6353</v>
      </c>
      <c r="K908" s="120"/>
      <c r="L908" s="120">
        <v>12000</v>
      </c>
      <c r="M908" s="120">
        <v>101218937</v>
      </c>
      <c r="N908" s="121" t="s">
        <v>127</v>
      </c>
      <c r="O908" s="120" t="s">
        <v>6354</v>
      </c>
      <c r="P908" s="121">
        <v>45791</v>
      </c>
      <c r="Q908" s="121" t="s">
        <v>137</v>
      </c>
      <c r="R908" s="121"/>
      <c r="S908" s="121"/>
      <c r="T908" s="135"/>
      <c r="U908" s="122"/>
      <c r="V908" s="120" t="s">
        <v>6355</v>
      </c>
      <c r="W908" s="120"/>
      <c r="X908" s="121">
        <v>45790</v>
      </c>
      <c r="Y908" s="120">
        <f t="shared" si="56"/>
        <v>2</v>
      </c>
      <c r="Z908" s="121">
        <v>45803</v>
      </c>
      <c r="AA908" s="120">
        <f t="shared" si="64"/>
        <v>14</v>
      </c>
      <c r="AB908" s="120" t="s">
        <v>6356</v>
      </c>
      <c r="AC908" s="13">
        <v>2783.14</v>
      </c>
      <c r="AD908" s="121">
        <v>45810</v>
      </c>
      <c r="AE908" s="12">
        <f t="shared" si="61"/>
        <v>8</v>
      </c>
      <c r="AF908" s="121"/>
      <c r="AG908" s="44">
        <v>4400622790</v>
      </c>
      <c r="AH908" s="62">
        <v>1</v>
      </c>
      <c r="AI908" s="121">
        <v>45821</v>
      </c>
      <c r="AJ908" s="121">
        <v>45826</v>
      </c>
      <c r="AK908" s="10" t="str">
        <f t="shared" si="66"/>
        <v>DEMORA</v>
      </c>
      <c r="AL908" s="15">
        <f t="shared" si="60"/>
        <v>17</v>
      </c>
      <c r="AM908" s="120" t="s">
        <v>6357</v>
      </c>
      <c r="AN908" s="120" t="s">
        <v>6358</v>
      </c>
      <c r="AO908" s="120" t="s">
        <v>6359</v>
      </c>
      <c r="AP908" s="10">
        <v>45828</v>
      </c>
      <c r="AQ908" s="120">
        <f t="shared" ca="1" si="58"/>
        <v>37</v>
      </c>
      <c r="AR908" s="63" t="s">
        <v>143</v>
      </c>
      <c r="AS908" s="63">
        <f t="shared" ca="1" si="65"/>
        <v>256</v>
      </c>
      <c r="AT908" s="120" t="s">
        <v>19</v>
      </c>
      <c r="AU908" s="120"/>
      <c r="AV908" s="120"/>
      <c r="AW908" s="120"/>
      <c r="AX908" s="120"/>
      <c r="AY908" s="120"/>
      <c r="AZ908" s="120"/>
      <c r="BA908" s="120"/>
      <c r="BB908" s="120"/>
      <c r="BC908" s="9"/>
    </row>
    <row r="909" spans="1:55" ht="15.75" customHeight="1" x14ac:dyDescent="0.3">
      <c r="A909" s="61">
        <v>335325</v>
      </c>
      <c r="B909" s="120" t="s">
        <v>60</v>
      </c>
      <c r="C909" s="120" t="s">
        <v>1636</v>
      </c>
      <c r="D909" s="120" t="s">
        <v>123</v>
      </c>
      <c r="E909" s="120" t="s">
        <v>189</v>
      </c>
      <c r="F909" s="120" t="s">
        <v>1</v>
      </c>
      <c r="G909" s="120"/>
      <c r="H909" s="120" t="s">
        <v>1637</v>
      </c>
      <c r="I909" s="120" t="s">
        <v>4910</v>
      </c>
      <c r="J909" s="120" t="s">
        <v>6360</v>
      </c>
      <c r="K909" s="120"/>
      <c r="L909" s="120">
        <v>6000</v>
      </c>
      <c r="M909" s="120">
        <v>101279194</v>
      </c>
      <c r="N909" s="121" t="s">
        <v>127</v>
      </c>
      <c r="O909" s="120" t="s">
        <v>6361</v>
      </c>
      <c r="P909" s="121">
        <v>45791</v>
      </c>
      <c r="Q909" s="121" t="s">
        <v>137</v>
      </c>
      <c r="R909" s="121"/>
      <c r="S909" s="121"/>
      <c r="T909" s="135"/>
      <c r="U909" s="122"/>
      <c r="V909" s="120" t="s">
        <v>6362</v>
      </c>
      <c r="W909" s="120"/>
      <c r="X909" s="121">
        <v>45790</v>
      </c>
      <c r="Y909" s="120">
        <f t="shared" si="56"/>
        <v>2</v>
      </c>
      <c r="Z909" s="121">
        <v>45803</v>
      </c>
      <c r="AA909" s="120">
        <f t="shared" si="64"/>
        <v>14</v>
      </c>
      <c r="AB909" s="120" t="s">
        <v>6363</v>
      </c>
      <c r="AC909" s="123">
        <v>22874.240000000002</v>
      </c>
      <c r="AD909" s="121">
        <v>45817</v>
      </c>
      <c r="AE909" s="12">
        <f t="shared" si="61"/>
        <v>15</v>
      </c>
      <c r="AF909" s="121"/>
      <c r="AG909" s="44">
        <v>4400622789</v>
      </c>
      <c r="AH909" s="62" t="s">
        <v>833</v>
      </c>
      <c r="AI909" s="121">
        <v>45835</v>
      </c>
      <c r="AJ909" s="121">
        <v>45852</v>
      </c>
      <c r="AK909" s="10" t="str">
        <f t="shared" si="66"/>
        <v>DEMORA</v>
      </c>
      <c r="AL909" s="15">
        <f t="shared" si="60"/>
        <v>36</v>
      </c>
      <c r="AM909" s="120" t="s">
        <v>6364</v>
      </c>
      <c r="AN909" s="120" t="s">
        <v>6365</v>
      </c>
      <c r="AO909" s="120" t="s">
        <v>6366</v>
      </c>
      <c r="AP909" s="121">
        <v>45856</v>
      </c>
      <c r="AQ909" s="120">
        <f t="shared" ca="1" si="58"/>
        <v>63</v>
      </c>
      <c r="AR909" s="23" t="s">
        <v>143</v>
      </c>
      <c r="AS909" s="63">
        <f t="shared" ca="1" si="65"/>
        <v>256</v>
      </c>
      <c r="AT909" s="44" t="s">
        <v>20</v>
      </c>
      <c r="AU909" s="120"/>
      <c r="AV909" s="120"/>
      <c r="AW909" s="120"/>
      <c r="AX909" s="120"/>
      <c r="AY909" s="120"/>
      <c r="AZ909" s="120"/>
      <c r="BA909" s="120"/>
      <c r="BB909" s="5" t="s">
        <v>2000</v>
      </c>
      <c r="BC909" s="9">
        <v>1</v>
      </c>
    </row>
    <row r="910" spans="1:55" ht="15.75" customHeight="1" x14ac:dyDescent="0.3">
      <c r="A910" s="61">
        <v>335425</v>
      </c>
      <c r="B910" s="120" t="s">
        <v>60</v>
      </c>
      <c r="C910" s="120" t="s">
        <v>236</v>
      </c>
      <c r="D910" s="120" t="s">
        <v>123</v>
      </c>
      <c r="E910" s="120" t="s">
        <v>124</v>
      </c>
      <c r="F910" s="120" t="s">
        <v>48</v>
      </c>
      <c r="G910" s="120" t="s">
        <v>210</v>
      </c>
      <c r="H910" s="120" t="s">
        <v>221</v>
      </c>
      <c r="I910" s="120">
        <v>5173766</v>
      </c>
      <c r="J910" s="120" t="s">
        <v>6367</v>
      </c>
      <c r="K910" s="120"/>
      <c r="L910" s="120">
        <v>12000</v>
      </c>
      <c r="M910" s="120">
        <v>101279747</v>
      </c>
      <c r="N910" s="121" t="s">
        <v>127</v>
      </c>
      <c r="O910" s="120" t="s">
        <v>6368</v>
      </c>
      <c r="P910" s="121">
        <v>45794</v>
      </c>
      <c r="Q910" s="121" t="s">
        <v>137</v>
      </c>
      <c r="R910" s="121"/>
      <c r="S910" s="121"/>
      <c r="T910" s="135"/>
      <c r="U910" s="122"/>
      <c r="V910" s="120" t="s">
        <v>6369</v>
      </c>
      <c r="W910" s="120"/>
      <c r="X910" s="121">
        <v>45794</v>
      </c>
      <c r="Y910" s="120">
        <f t="shared" si="56"/>
        <v>1</v>
      </c>
      <c r="Z910" s="121">
        <v>45810</v>
      </c>
      <c r="AA910" s="120">
        <f t="shared" si="64"/>
        <v>17</v>
      </c>
      <c r="AB910" s="120" t="s">
        <v>6370</v>
      </c>
      <c r="AC910" s="13">
        <v>9160.7999999999993</v>
      </c>
      <c r="AD910" s="121">
        <v>45812</v>
      </c>
      <c r="AE910" s="12">
        <f t="shared" si="61"/>
        <v>3</v>
      </c>
      <c r="AF910" s="121">
        <v>45812</v>
      </c>
      <c r="AG910" s="44">
        <v>4400622166</v>
      </c>
      <c r="AH910" s="62" t="s">
        <v>833</v>
      </c>
      <c r="AI910" s="121">
        <v>45842</v>
      </c>
      <c r="AJ910" s="121">
        <v>45887</v>
      </c>
      <c r="AK910" s="10" t="str">
        <f t="shared" si="66"/>
        <v>DEMORA</v>
      </c>
      <c r="AL910" s="15">
        <f t="shared" si="60"/>
        <v>76</v>
      </c>
      <c r="AM910" s="120" t="s">
        <v>6371</v>
      </c>
      <c r="AN910" s="120" t="s">
        <v>6372</v>
      </c>
      <c r="AO910" s="120" t="s">
        <v>6373</v>
      </c>
      <c r="AP910" s="10">
        <v>45903</v>
      </c>
      <c r="AQ910" s="120">
        <f t="shared" ca="1" si="58"/>
        <v>94</v>
      </c>
      <c r="AR910" s="63" t="s">
        <v>143</v>
      </c>
      <c r="AS910" s="63">
        <f t="shared" ca="1" si="65"/>
        <v>19</v>
      </c>
      <c r="AT910" s="44" t="s">
        <v>20</v>
      </c>
      <c r="AU910" s="120"/>
      <c r="AV910" s="120"/>
      <c r="AW910" s="120"/>
      <c r="AX910" s="120"/>
      <c r="AY910" s="120"/>
      <c r="AZ910" s="120"/>
      <c r="BA910" s="120"/>
      <c r="BB910" s="120" t="s">
        <v>2000</v>
      </c>
      <c r="BC910" s="9">
        <v>1</v>
      </c>
    </row>
    <row r="911" spans="1:55" ht="15.75" customHeight="1" x14ac:dyDescent="0.3">
      <c r="A911" s="61">
        <v>335525</v>
      </c>
      <c r="B911" s="120" t="s">
        <v>60</v>
      </c>
      <c r="C911" s="120" t="s">
        <v>8</v>
      </c>
      <c r="D911" s="120" t="s">
        <v>123</v>
      </c>
      <c r="E911" s="120" t="s">
        <v>189</v>
      </c>
      <c r="F911" s="120" t="s">
        <v>1</v>
      </c>
      <c r="G911" s="120" t="s">
        <v>210</v>
      </c>
      <c r="H911" s="120" t="s">
        <v>221</v>
      </c>
      <c r="I911" s="120" t="s">
        <v>212</v>
      </c>
      <c r="J911" s="120" t="s">
        <v>6374</v>
      </c>
      <c r="K911" s="120"/>
      <c r="L911" s="120">
        <v>38000</v>
      </c>
      <c r="M911" s="120">
        <v>101241809</v>
      </c>
      <c r="N911" s="121" t="s">
        <v>127</v>
      </c>
      <c r="O911" s="120" t="s">
        <v>6368</v>
      </c>
      <c r="P911" s="121">
        <v>45794</v>
      </c>
      <c r="Q911" s="121" t="s">
        <v>137</v>
      </c>
      <c r="R911" s="121"/>
      <c r="S911" s="121"/>
      <c r="T911" s="135"/>
      <c r="U911" s="122"/>
      <c r="V911" s="120" t="s">
        <v>6375</v>
      </c>
      <c r="W911" s="120"/>
      <c r="X911" s="121">
        <v>45794</v>
      </c>
      <c r="Y911" s="120">
        <f t="shared" si="56"/>
        <v>1</v>
      </c>
      <c r="Z911" s="121">
        <v>45810</v>
      </c>
      <c r="AA911" s="120">
        <f t="shared" si="64"/>
        <v>17</v>
      </c>
      <c r="AB911" s="120" t="s">
        <v>6376</v>
      </c>
      <c r="AC911" s="123">
        <v>18647.23</v>
      </c>
      <c r="AD911" s="121">
        <v>45812</v>
      </c>
      <c r="AE911" s="12">
        <f t="shared" si="61"/>
        <v>3</v>
      </c>
      <c r="AF911" s="121"/>
      <c r="AG911" s="44">
        <v>4400622786</v>
      </c>
      <c r="AH911" s="62" t="s">
        <v>3406</v>
      </c>
      <c r="AI911" s="121">
        <v>45835</v>
      </c>
      <c r="AJ911" s="121">
        <v>45840</v>
      </c>
      <c r="AK911" s="10" t="str">
        <f t="shared" si="66"/>
        <v>DEMORA</v>
      </c>
      <c r="AL911" s="15">
        <f t="shared" si="60"/>
        <v>29</v>
      </c>
      <c r="AM911" s="120" t="s">
        <v>6377</v>
      </c>
      <c r="AN911" s="120" t="s">
        <v>6378</v>
      </c>
      <c r="AO911" s="120" t="s">
        <v>6379</v>
      </c>
      <c r="AP911" s="121">
        <v>45842</v>
      </c>
      <c r="AQ911" s="120">
        <f t="shared" ca="1" si="58"/>
        <v>47</v>
      </c>
      <c r="AR911" s="63" t="s">
        <v>143</v>
      </c>
      <c r="AS911" s="63">
        <f t="shared" ca="1" si="65"/>
        <v>252</v>
      </c>
      <c r="AT911" s="5" t="s">
        <v>20</v>
      </c>
      <c r="AU911" s="120"/>
      <c r="AV911" s="120"/>
      <c r="AW911" s="120"/>
      <c r="AX911" s="120"/>
      <c r="AY911" s="120"/>
      <c r="AZ911" s="120"/>
      <c r="BA911" s="120"/>
      <c r="BB911" s="5" t="s">
        <v>2000</v>
      </c>
      <c r="BC911" s="9">
        <v>1</v>
      </c>
    </row>
    <row r="912" spans="1:55" ht="15.75" customHeight="1" x14ac:dyDescent="0.3">
      <c r="A912" s="61">
        <v>335625</v>
      </c>
      <c r="B912" s="120" t="s">
        <v>60</v>
      </c>
      <c r="C912" s="120" t="s">
        <v>134</v>
      </c>
      <c r="D912" s="120" t="s">
        <v>123</v>
      </c>
      <c r="E912" s="120" t="s">
        <v>124</v>
      </c>
      <c r="F912" s="120" t="s">
        <v>38</v>
      </c>
      <c r="G912" s="120"/>
      <c r="H912" s="120" t="s">
        <v>550</v>
      </c>
      <c r="I912" s="120" t="s">
        <v>2948</v>
      </c>
      <c r="J912" s="120" t="s">
        <v>6380</v>
      </c>
      <c r="K912" s="120"/>
      <c r="L912" s="120">
        <v>12000</v>
      </c>
      <c r="M912" s="120">
        <v>101285919</v>
      </c>
      <c r="N912" s="121" t="s">
        <v>123</v>
      </c>
      <c r="O912" s="120" t="s">
        <v>6368</v>
      </c>
      <c r="P912" s="121">
        <v>45796</v>
      </c>
      <c r="Q912" s="121" t="s">
        <v>2502</v>
      </c>
      <c r="R912" s="121"/>
      <c r="S912" s="121"/>
      <c r="T912" s="135"/>
      <c r="U912" s="122"/>
      <c r="V912" s="120" t="s">
        <v>6381</v>
      </c>
      <c r="W912" s="120"/>
      <c r="X912" s="121">
        <v>45794</v>
      </c>
      <c r="Y912" s="120">
        <f t="shared" si="56"/>
        <v>3</v>
      </c>
      <c r="Z912" s="121">
        <v>45810</v>
      </c>
      <c r="AA912" s="120">
        <f t="shared" si="64"/>
        <v>17</v>
      </c>
      <c r="AB912" s="120" t="s">
        <v>6382</v>
      </c>
      <c r="AC912" s="13">
        <v>35309.11</v>
      </c>
      <c r="AD912" s="121">
        <v>45812</v>
      </c>
      <c r="AE912" s="12">
        <f t="shared" si="61"/>
        <v>3</v>
      </c>
      <c r="AF912" s="121"/>
      <c r="AG912" s="44">
        <v>4400623482</v>
      </c>
      <c r="AH912" s="62" t="s">
        <v>833</v>
      </c>
      <c r="AI912" s="121">
        <v>45842</v>
      </c>
      <c r="AJ912" s="121">
        <v>45842</v>
      </c>
      <c r="AK912" s="10" t="str">
        <f t="shared" si="66"/>
        <v>EN TIEMPO</v>
      </c>
      <c r="AL912" s="5"/>
      <c r="AM912" s="120"/>
      <c r="AN912" s="120" t="s">
        <v>6383</v>
      </c>
      <c r="AO912" s="120" t="s">
        <v>6384</v>
      </c>
      <c r="AP912" s="121">
        <v>45842</v>
      </c>
      <c r="AQ912" s="120">
        <f t="shared" ca="1" si="58"/>
        <v>49</v>
      </c>
      <c r="AR912" s="63" t="s">
        <v>143</v>
      </c>
      <c r="AS912" s="63">
        <f t="shared" ca="1" si="65"/>
        <v>252</v>
      </c>
      <c r="AT912" s="44" t="s">
        <v>20</v>
      </c>
      <c r="AU912" s="120"/>
      <c r="AV912" s="120"/>
      <c r="AW912" s="120"/>
      <c r="AX912" s="120"/>
      <c r="AY912" s="120"/>
      <c r="AZ912" s="120"/>
      <c r="BA912" s="120"/>
      <c r="BB912" s="5" t="s">
        <v>2000</v>
      </c>
      <c r="BC912" s="9">
        <v>1</v>
      </c>
    </row>
    <row r="913" spans="1:55" ht="15.75" customHeight="1" x14ac:dyDescent="0.3">
      <c r="A913" s="61">
        <v>335725</v>
      </c>
      <c r="B913" s="120" t="s">
        <v>60</v>
      </c>
      <c r="C913" s="120" t="s">
        <v>1115</v>
      </c>
      <c r="D913" s="120" t="s">
        <v>127</v>
      </c>
      <c r="E913" s="120" t="s">
        <v>124</v>
      </c>
      <c r="F913" s="120" t="s">
        <v>35</v>
      </c>
      <c r="G913" s="120" t="s">
        <v>246</v>
      </c>
      <c r="H913" s="120" t="s">
        <v>517</v>
      </c>
      <c r="I913" s="120">
        <v>5108438</v>
      </c>
      <c r="J913" s="120" t="s">
        <v>6385</v>
      </c>
      <c r="K913" s="120"/>
      <c r="L913" s="120">
        <v>18000</v>
      </c>
      <c r="M913" s="120">
        <v>101283186</v>
      </c>
      <c r="N913" s="121" t="s">
        <v>127</v>
      </c>
      <c r="O913" s="120" t="s">
        <v>6368</v>
      </c>
      <c r="P913" s="121">
        <v>45794</v>
      </c>
      <c r="Q913" s="121" t="s">
        <v>137</v>
      </c>
      <c r="R913" s="121"/>
      <c r="S913" s="121"/>
      <c r="T913" s="135"/>
      <c r="U913" s="122"/>
      <c r="V913" s="120" t="s">
        <v>6386</v>
      </c>
      <c r="W913" s="120"/>
      <c r="X913" s="121">
        <v>45794</v>
      </c>
      <c r="Y913" s="120">
        <f t="shared" si="56"/>
        <v>1</v>
      </c>
      <c r="Z913" s="121">
        <v>45810</v>
      </c>
      <c r="AA913" s="120">
        <f t="shared" si="64"/>
        <v>17</v>
      </c>
      <c r="AB913" s="120" t="s">
        <v>6387</v>
      </c>
      <c r="AC913" s="13">
        <v>1977.99</v>
      </c>
      <c r="AD913" s="121">
        <v>45812</v>
      </c>
      <c r="AE913" s="12">
        <f t="shared" si="61"/>
        <v>3</v>
      </c>
      <c r="AF913" s="121"/>
      <c r="AG913" s="44">
        <v>4400623474</v>
      </c>
      <c r="AH913" s="62" t="s">
        <v>833</v>
      </c>
      <c r="AI913" s="121">
        <v>45841</v>
      </c>
      <c r="AJ913" s="121">
        <v>45847</v>
      </c>
      <c r="AK913" s="10" t="str">
        <f t="shared" si="66"/>
        <v>DEMORA</v>
      </c>
      <c r="AL913" s="15">
        <f t="shared" ref="AL913:AL1041" si="67">IF(AJ913="","",AJ913-AD913+1)</f>
        <v>36</v>
      </c>
      <c r="AM913" s="120" t="s">
        <v>6388</v>
      </c>
      <c r="AN913" s="120" t="s">
        <v>6389</v>
      </c>
      <c r="AO913" s="120" t="s">
        <v>6390</v>
      </c>
      <c r="AP913" s="121">
        <v>45849</v>
      </c>
      <c r="AQ913" s="120">
        <f t="shared" ca="1" si="58"/>
        <v>54</v>
      </c>
      <c r="AR913" s="63" t="s">
        <v>143</v>
      </c>
      <c r="AS913" s="63">
        <f t="shared" ca="1" si="65"/>
        <v>252</v>
      </c>
      <c r="AT913" s="120" t="s">
        <v>19</v>
      </c>
      <c r="AU913" s="120"/>
      <c r="AV913" s="120"/>
      <c r="AW913" s="120"/>
      <c r="AX913" s="120"/>
      <c r="AY913" s="120"/>
      <c r="AZ913" s="120"/>
      <c r="BA913" s="120"/>
      <c r="BB913" s="5" t="s">
        <v>2000</v>
      </c>
      <c r="BC913" s="9"/>
    </row>
    <row r="914" spans="1:55" ht="15.75" customHeight="1" x14ac:dyDescent="0.3">
      <c r="A914" s="61">
        <v>335825</v>
      </c>
      <c r="B914" s="120" t="s">
        <v>60</v>
      </c>
      <c r="C914" s="120" t="s">
        <v>6</v>
      </c>
      <c r="D914" s="120" t="s">
        <v>123</v>
      </c>
      <c r="E914" s="120" t="s">
        <v>189</v>
      </c>
      <c r="F914" s="120" t="s">
        <v>44</v>
      </c>
      <c r="G914" s="120" t="s">
        <v>246</v>
      </c>
      <c r="H914" s="120" t="s">
        <v>817</v>
      </c>
      <c r="I914" s="120" t="s">
        <v>5842</v>
      </c>
      <c r="J914" s="120" t="s">
        <v>6391</v>
      </c>
      <c r="K914" s="120"/>
      <c r="L914" s="120">
        <v>12000</v>
      </c>
      <c r="M914" s="120">
        <v>101210384</v>
      </c>
      <c r="N914" s="121" t="s">
        <v>127</v>
      </c>
      <c r="O914" s="120" t="s">
        <v>6368</v>
      </c>
      <c r="P914" s="121">
        <v>45794</v>
      </c>
      <c r="Q914" s="10" t="s">
        <v>137</v>
      </c>
      <c r="R914" s="121"/>
      <c r="S914" s="121"/>
      <c r="T914" s="135"/>
      <c r="U914" s="122"/>
      <c r="V914" s="120" t="s">
        <v>6392</v>
      </c>
      <c r="W914" s="120"/>
      <c r="X914" s="121">
        <v>45794</v>
      </c>
      <c r="Y914" s="120">
        <f t="shared" si="56"/>
        <v>1</v>
      </c>
      <c r="Z914" s="121">
        <v>45810</v>
      </c>
      <c r="AA914" s="120">
        <f t="shared" si="64"/>
        <v>17</v>
      </c>
      <c r="AB914" s="120" t="s">
        <v>6393</v>
      </c>
      <c r="AC914" s="123">
        <v>5623.31</v>
      </c>
      <c r="AD914" s="121">
        <v>45812</v>
      </c>
      <c r="AE914" s="12">
        <f t="shared" si="61"/>
        <v>3</v>
      </c>
      <c r="AF914" s="121"/>
      <c r="AG914" s="44">
        <v>4400623754</v>
      </c>
      <c r="AH914" s="62" t="s">
        <v>833</v>
      </c>
      <c r="AI914" s="121">
        <v>45849</v>
      </c>
      <c r="AJ914" s="121">
        <v>45854</v>
      </c>
      <c r="AK914" s="10" t="str">
        <f t="shared" si="66"/>
        <v>DEMORA</v>
      </c>
      <c r="AL914" s="8">
        <f t="shared" si="67"/>
        <v>43</v>
      </c>
      <c r="AM914" s="120" t="s">
        <v>6394</v>
      </c>
      <c r="AN914" s="120" t="s">
        <v>6395</v>
      </c>
      <c r="AO914" s="120" t="s">
        <v>6396</v>
      </c>
      <c r="AP914" s="121">
        <v>45856</v>
      </c>
      <c r="AQ914" s="120">
        <f t="shared" ref="AQ914:AQ977" ca="1" si="68">IF(AJ914="",TODAY()-X914+1,AJ914-X914+1)</f>
        <v>61</v>
      </c>
      <c r="AR914" s="63" t="s">
        <v>143</v>
      </c>
      <c r="AS914" s="63">
        <f t="shared" ca="1" si="65"/>
        <v>252</v>
      </c>
      <c r="AT914" s="65" t="s">
        <v>19</v>
      </c>
      <c r="AU914" s="120"/>
      <c r="AV914" s="120"/>
      <c r="AW914" s="120"/>
      <c r="AX914" s="120"/>
      <c r="AY914" s="120"/>
      <c r="AZ914" s="120"/>
      <c r="BA914" s="120"/>
      <c r="BB914" s="5" t="s">
        <v>2000</v>
      </c>
      <c r="BC914" s="9"/>
    </row>
    <row r="915" spans="1:55" ht="15.75" customHeight="1" x14ac:dyDescent="0.3">
      <c r="A915" s="61">
        <v>335925</v>
      </c>
      <c r="B915" s="120" t="s">
        <v>60</v>
      </c>
      <c r="C915" s="120" t="s">
        <v>1636</v>
      </c>
      <c r="D915" s="120" t="s">
        <v>123</v>
      </c>
      <c r="E915" s="120" t="s">
        <v>189</v>
      </c>
      <c r="F915" s="120" t="s">
        <v>1</v>
      </c>
      <c r="G915" s="120" t="s">
        <v>210</v>
      </c>
      <c r="H915" s="120" t="s">
        <v>1637</v>
      </c>
      <c r="I915" s="120" t="s">
        <v>4910</v>
      </c>
      <c r="J915" s="120" t="s">
        <v>6397</v>
      </c>
      <c r="K915" s="120"/>
      <c r="L915" s="120">
        <v>6000</v>
      </c>
      <c r="M915" s="120">
        <v>101283674</v>
      </c>
      <c r="N915" s="121" t="s">
        <v>127</v>
      </c>
      <c r="O915" s="120" t="s">
        <v>6368</v>
      </c>
      <c r="P915" s="121">
        <v>45794</v>
      </c>
      <c r="Q915" s="121" t="s">
        <v>137</v>
      </c>
      <c r="R915" s="121"/>
      <c r="S915" s="121"/>
      <c r="T915" s="135"/>
      <c r="U915" s="122"/>
      <c r="V915" s="120" t="s">
        <v>6398</v>
      </c>
      <c r="W915" s="120"/>
      <c r="X915" s="121">
        <v>45794</v>
      </c>
      <c r="Y915" s="120">
        <f t="shared" si="56"/>
        <v>1</v>
      </c>
      <c r="Z915" s="121">
        <v>45810</v>
      </c>
      <c r="AA915" s="120">
        <f t="shared" si="64"/>
        <v>17</v>
      </c>
      <c r="AB915" s="120" t="s">
        <v>6399</v>
      </c>
      <c r="AC915" s="123">
        <v>25374.240000000002</v>
      </c>
      <c r="AD915" s="121">
        <v>45821</v>
      </c>
      <c r="AE915" s="12">
        <f t="shared" si="61"/>
        <v>12</v>
      </c>
      <c r="AF915" s="121">
        <v>45840</v>
      </c>
      <c r="AG915" s="44">
        <v>4400623485</v>
      </c>
      <c r="AH915" s="62"/>
      <c r="AI915" s="121">
        <v>45842</v>
      </c>
      <c r="AJ915" s="121">
        <v>45873</v>
      </c>
      <c r="AK915" s="10" t="str">
        <f>IF(AJ939="","",IF(AJ939&gt;AI939,"DEMORA","EN TIEMPO"))</f>
        <v>DEMORA</v>
      </c>
      <c r="AL915" s="15">
        <f t="shared" si="67"/>
        <v>53</v>
      </c>
      <c r="AM915" s="120" t="s">
        <v>6400</v>
      </c>
      <c r="AN915" s="120" t="s">
        <v>6401</v>
      </c>
      <c r="AO915" s="120" t="s">
        <v>6402</v>
      </c>
      <c r="AP915" s="121">
        <v>45887</v>
      </c>
      <c r="AQ915" s="120">
        <f t="shared" ca="1" si="68"/>
        <v>80</v>
      </c>
      <c r="AR915" s="63" t="s">
        <v>143</v>
      </c>
      <c r="AS915" s="63">
        <f t="shared" ca="1" si="65"/>
        <v>47</v>
      </c>
      <c r="AT915" s="65" t="s">
        <v>20</v>
      </c>
      <c r="AU915" s="120"/>
      <c r="AV915" s="120"/>
      <c r="AW915" s="120"/>
      <c r="AX915" s="120"/>
      <c r="AY915" s="120"/>
      <c r="AZ915" s="120"/>
      <c r="BA915" s="120"/>
      <c r="BB915" s="5" t="s">
        <v>6403</v>
      </c>
      <c r="BC915" s="9">
        <v>1</v>
      </c>
    </row>
    <row r="916" spans="1:55" ht="15.75" customHeight="1" x14ac:dyDescent="0.3">
      <c r="A916" s="61">
        <v>336025</v>
      </c>
      <c r="B916" s="120" t="s">
        <v>60</v>
      </c>
      <c r="C916" s="120" t="s">
        <v>8</v>
      </c>
      <c r="D916" s="120" t="s">
        <v>123</v>
      </c>
      <c r="E916" s="120" t="s">
        <v>189</v>
      </c>
      <c r="F916" s="120" t="s">
        <v>1</v>
      </c>
      <c r="G916" s="120" t="s">
        <v>210</v>
      </c>
      <c r="H916" s="120" t="s">
        <v>2579</v>
      </c>
      <c r="I916" s="120" t="s">
        <v>212</v>
      </c>
      <c r="J916" s="120" t="s">
        <v>6404</v>
      </c>
      <c r="K916" s="120"/>
      <c r="L916" s="120">
        <v>38000</v>
      </c>
      <c r="M916" s="120">
        <v>101232350</v>
      </c>
      <c r="N916" s="121" t="s">
        <v>127</v>
      </c>
      <c r="O916" s="120" t="s">
        <v>6368</v>
      </c>
      <c r="P916" s="121">
        <v>45797</v>
      </c>
      <c r="Q916" s="121" t="s">
        <v>137</v>
      </c>
      <c r="R916" s="121"/>
      <c r="S916" s="121"/>
      <c r="T916" s="135"/>
      <c r="U916" s="122"/>
      <c r="V916" s="120" t="s">
        <v>6405</v>
      </c>
      <c r="W916" s="120"/>
      <c r="X916" s="121">
        <v>45794</v>
      </c>
      <c r="Y916" s="120">
        <f t="shared" si="56"/>
        <v>4</v>
      </c>
      <c r="Z916" s="121">
        <v>45810</v>
      </c>
      <c r="AA916" s="120">
        <f t="shared" si="64"/>
        <v>17</v>
      </c>
      <c r="AB916" s="120" t="s">
        <v>6406</v>
      </c>
      <c r="AC916" s="123">
        <v>18647.23</v>
      </c>
      <c r="AD916" s="121">
        <v>45821</v>
      </c>
      <c r="AE916" s="12">
        <f t="shared" si="61"/>
        <v>12</v>
      </c>
      <c r="AF916" s="121"/>
      <c r="AG916" s="44">
        <v>4400623586</v>
      </c>
      <c r="AH916" s="62">
        <v>1</v>
      </c>
      <c r="AI916" s="121">
        <v>45821</v>
      </c>
      <c r="AJ916" s="121">
        <v>45821</v>
      </c>
      <c r="AK916" s="10" t="str">
        <f t="shared" ref="AK916:AK938" si="69">IF(AJ916="","",IF(AJ916&gt;AI916,"DEMORA","EN TIEMPO"))</f>
        <v>EN TIEMPO</v>
      </c>
      <c r="AL916" s="15">
        <f t="shared" si="67"/>
        <v>1</v>
      </c>
      <c r="AM916" s="120" t="s">
        <v>6407</v>
      </c>
      <c r="AN916" s="120" t="s">
        <v>6408</v>
      </c>
      <c r="AO916" s="120" t="s">
        <v>6409</v>
      </c>
      <c r="AP916" s="121">
        <v>45828</v>
      </c>
      <c r="AQ916" s="120">
        <f t="shared" ca="1" si="68"/>
        <v>28</v>
      </c>
      <c r="AR916" s="63" t="s">
        <v>143</v>
      </c>
      <c r="AS916" s="63">
        <f t="shared" ca="1" si="65"/>
        <v>252</v>
      </c>
      <c r="AT916" s="120" t="s">
        <v>19</v>
      </c>
      <c r="AU916" s="120"/>
      <c r="AV916" s="120"/>
      <c r="AW916" s="120"/>
      <c r="AX916" s="120"/>
      <c r="AY916" s="120"/>
      <c r="AZ916" s="120"/>
      <c r="BA916" s="120"/>
      <c r="BB916" s="5"/>
      <c r="BC916" s="9"/>
    </row>
    <row r="917" spans="1:55" ht="15.75" customHeight="1" x14ac:dyDescent="0.3">
      <c r="A917" s="61">
        <v>336125</v>
      </c>
      <c r="B917" s="120" t="s">
        <v>59</v>
      </c>
      <c r="C917" s="120" t="s">
        <v>8</v>
      </c>
      <c r="D917" s="120" t="s">
        <v>123</v>
      </c>
      <c r="E917" s="120" t="s">
        <v>189</v>
      </c>
      <c r="F917" s="120" t="s">
        <v>1</v>
      </c>
      <c r="G917" s="120" t="s">
        <v>246</v>
      </c>
      <c r="H917" s="120" t="s">
        <v>5572</v>
      </c>
      <c r="I917" s="120" t="s">
        <v>212</v>
      </c>
      <c r="J917" s="120" t="s">
        <v>6410</v>
      </c>
      <c r="K917" s="120">
        <v>11177</v>
      </c>
      <c r="L917" s="120">
        <v>30000</v>
      </c>
      <c r="M917" s="120" t="s">
        <v>6411</v>
      </c>
      <c r="N917" s="121" t="s">
        <v>127</v>
      </c>
      <c r="O917" s="120" t="s">
        <v>6412</v>
      </c>
      <c r="P917" s="121">
        <v>45797</v>
      </c>
      <c r="Q917" s="121" t="s">
        <v>137</v>
      </c>
      <c r="R917" s="121"/>
      <c r="S917" s="121"/>
      <c r="T917" s="135"/>
      <c r="U917" s="122"/>
      <c r="V917" s="120" t="s">
        <v>6413</v>
      </c>
      <c r="W917" s="120"/>
      <c r="X917" s="121">
        <v>45794</v>
      </c>
      <c r="Y917" s="120">
        <f t="shared" si="56"/>
        <v>4</v>
      </c>
      <c r="Z917" s="121">
        <v>45810</v>
      </c>
      <c r="AA917" s="120">
        <f t="shared" si="64"/>
        <v>17</v>
      </c>
      <c r="AB917" s="120" t="s">
        <v>6414</v>
      </c>
      <c r="AC917" s="13">
        <v>18203.599999999999</v>
      </c>
      <c r="AD917" s="121">
        <v>45905</v>
      </c>
      <c r="AE917" s="12">
        <f t="shared" si="61"/>
        <v>96</v>
      </c>
      <c r="AF917" s="121">
        <v>45807</v>
      </c>
      <c r="AG917" s="44">
        <v>4500576225</v>
      </c>
      <c r="AH917" s="62"/>
      <c r="AI917" s="121">
        <v>45891</v>
      </c>
      <c r="AJ917" s="121">
        <v>45908</v>
      </c>
      <c r="AK917" s="10" t="str">
        <f t="shared" si="69"/>
        <v>DEMORA</v>
      </c>
      <c r="AL917" s="15">
        <f t="shared" si="67"/>
        <v>4</v>
      </c>
      <c r="AM917" s="120" t="s">
        <v>6415</v>
      </c>
      <c r="AN917" s="120" t="s">
        <v>6416</v>
      </c>
      <c r="AO917" s="120" t="s">
        <v>6417</v>
      </c>
      <c r="AP917" s="121">
        <v>45912</v>
      </c>
      <c r="AQ917" s="120">
        <f t="shared" ca="1" si="68"/>
        <v>115</v>
      </c>
      <c r="AR917" s="63" t="s">
        <v>143</v>
      </c>
      <c r="AS917" s="63">
        <f t="shared" ca="1" si="65"/>
        <v>14</v>
      </c>
      <c r="AT917" s="20" t="s">
        <v>20</v>
      </c>
      <c r="AU917" s="120"/>
      <c r="AV917" s="120"/>
      <c r="AW917" s="120"/>
      <c r="AX917" s="120"/>
      <c r="AY917" s="120"/>
      <c r="AZ917" s="120"/>
      <c r="BA917" s="120"/>
      <c r="BB917" s="120" t="s">
        <v>2000</v>
      </c>
      <c r="BC917" s="9"/>
    </row>
    <row r="918" spans="1:55" ht="15.75" customHeight="1" x14ac:dyDescent="0.3">
      <c r="A918" s="61">
        <v>336225</v>
      </c>
      <c r="B918" s="120" t="s">
        <v>59</v>
      </c>
      <c r="C918" s="120" t="s">
        <v>8</v>
      </c>
      <c r="D918" s="120" t="s">
        <v>127</v>
      </c>
      <c r="E918" s="120" t="s">
        <v>189</v>
      </c>
      <c r="F918" s="120" t="s">
        <v>52</v>
      </c>
      <c r="G918" s="120" t="s">
        <v>210</v>
      </c>
      <c r="H918" s="120" t="s">
        <v>3064</v>
      </c>
      <c r="I918" s="120"/>
      <c r="J918" s="120" t="s">
        <v>6418</v>
      </c>
      <c r="K918" s="120">
        <v>11147</v>
      </c>
      <c r="L918" s="120">
        <v>30000</v>
      </c>
      <c r="M918" s="120" t="s">
        <v>6419</v>
      </c>
      <c r="N918" s="121" t="s">
        <v>127</v>
      </c>
      <c r="O918" s="120" t="s">
        <v>6412</v>
      </c>
      <c r="P918" s="121">
        <v>45797</v>
      </c>
      <c r="Q918" s="121" t="s">
        <v>137</v>
      </c>
      <c r="R918" s="121"/>
      <c r="S918" s="121"/>
      <c r="T918" s="135"/>
      <c r="U918" s="122"/>
      <c r="V918" s="120" t="s">
        <v>6420</v>
      </c>
      <c r="W918" s="120"/>
      <c r="X918" s="121">
        <v>45794</v>
      </c>
      <c r="Y918" s="120">
        <f t="shared" si="56"/>
        <v>4</v>
      </c>
      <c r="Z918" s="121">
        <v>45810</v>
      </c>
      <c r="AA918" s="120">
        <f t="shared" si="64"/>
        <v>17</v>
      </c>
      <c r="AB918" s="120" t="s">
        <v>6421</v>
      </c>
      <c r="AC918" s="13">
        <v>10066.67</v>
      </c>
      <c r="AD918" s="121">
        <v>45931</v>
      </c>
      <c r="AE918" s="12">
        <f t="shared" si="61"/>
        <v>122</v>
      </c>
      <c r="AF918" s="121">
        <v>45848</v>
      </c>
      <c r="AG918" s="155">
        <v>4500575838</v>
      </c>
      <c r="AH918" s="62"/>
      <c r="AI918" s="121">
        <v>45848</v>
      </c>
      <c r="AJ918" s="10">
        <v>45932</v>
      </c>
      <c r="AK918" s="10" t="str">
        <f t="shared" si="69"/>
        <v>DEMORA</v>
      </c>
      <c r="AL918" s="15">
        <f>IF(AJ918="","",AJ918-AD918+1)</f>
        <v>2</v>
      </c>
      <c r="AM918" s="120" t="s">
        <v>6422</v>
      </c>
      <c r="AN918" s="120" t="s">
        <v>6423</v>
      </c>
      <c r="AO918" s="120" t="s">
        <v>5637</v>
      </c>
      <c r="AP918" s="10">
        <v>45940</v>
      </c>
      <c r="AQ918" s="120">
        <f t="shared" ca="1" si="68"/>
        <v>139</v>
      </c>
      <c r="AR918" s="63" t="s">
        <v>143</v>
      </c>
      <c r="AS918" s="63">
        <f t="shared" ca="1" si="65"/>
        <v>55</v>
      </c>
      <c r="AT918" s="65" t="s">
        <v>19</v>
      </c>
      <c r="AU918" s="120"/>
      <c r="AV918" s="120"/>
      <c r="AW918" s="120"/>
      <c r="AX918" s="120"/>
      <c r="AY918" s="120"/>
      <c r="AZ918" s="120"/>
      <c r="BA918" s="120"/>
      <c r="BB918" s="5" t="s">
        <v>2000</v>
      </c>
      <c r="BC918" s="68"/>
    </row>
    <row r="919" spans="1:55" ht="15.75" customHeight="1" x14ac:dyDescent="0.3">
      <c r="A919" s="61">
        <v>336325</v>
      </c>
      <c r="B919" s="120" t="s">
        <v>59</v>
      </c>
      <c r="C919" s="120" t="s">
        <v>236</v>
      </c>
      <c r="D919" s="120" t="s">
        <v>123</v>
      </c>
      <c r="E919" s="120" t="s">
        <v>124</v>
      </c>
      <c r="F919" s="120" t="s">
        <v>48</v>
      </c>
      <c r="G919" s="120" t="s">
        <v>246</v>
      </c>
      <c r="H919" s="120" t="s">
        <v>1446</v>
      </c>
      <c r="I919" s="120">
        <v>3672259</v>
      </c>
      <c r="J919" s="120" t="s">
        <v>6424</v>
      </c>
      <c r="K919" s="120">
        <v>7106</v>
      </c>
      <c r="L919" s="120">
        <v>10000</v>
      </c>
      <c r="M919" s="120" t="s">
        <v>6425</v>
      </c>
      <c r="N919" s="121" t="s">
        <v>127</v>
      </c>
      <c r="O919" s="120" t="s">
        <v>6426</v>
      </c>
      <c r="P919" s="121">
        <v>45798</v>
      </c>
      <c r="Q919" s="121" t="s">
        <v>137</v>
      </c>
      <c r="R919" s="121"/>
      <c r="S919" s="121"/>
      <c r="T919" s="135"/>
      <c r="U919" s="122"/>
      <c r="V919" s="120" t="s">
        <v>6427</v>
      </c>
      <c r="W919" s="120"/>
      <c r="X919" s="121">
        <v>45794</v>
      </c>
      <c r="Y919" s="120">
        <f t="shared" si="56"/>
        <v>5</v>
      </c>
      <c r="Z919" s="121">
        <v>45811</v>
      </c>
      <c r="AA919" s="120">
        <f t="shared" si="64"/>
        <v>18</v>
      </c>
      <c r="AB919" s="120" t="s">
        <v>6428</v>
      </c>
      <c r="AC919" s="123">
        <v>5688.3</v>
      </c>
      <c r="AD919" s="121">
        <v>45833</v>
      </c>
      <c r="AE919" s="12">
        <f t="shared" si="61"/>
        <v>23</v>
      </c>
      <c r="AF919" s="121">
        <v>45810</v>
      </c>
      <c r="AG919" s="44">
        <v>4500575957</v>
      </c>
      <c r="AH919" s="62"/>
      <c r="AI919" s="121">
        <v>45882</v>
      </c>
      <c r="AJ919" s="121">
        <v>45882</v>
      </c>
      <c r="AK919" s="10" t="str">
        <f t="shared" si="69"/>
        <v>EN TIEMPO</v>
      </c>
      <c r="AL919" s="15">
        <f t="shared" si="67"/>
        <v>50</v>
      </c>
      <c r="AM919" s="120" t="s">
        <v>6429</v>
      </c>
      <c r="AN919" s="120" t="s">
        <v>6430</v>
      </c>
      <c r="AO919" s="120" t="s">
        <v>6431</v>
      </c>
      <c r="AP919" s="121">
        <v>45891</v>
      </c>
      <c r="AQ919" s="120">
        <f t="shared" ca="1" si="68"/>
        <v>89</v>
      </c>
      <c r="AR919" s="63" t="s">
        <v>143</v>
      </c>
      <c r="AS919" s="63">
        <f t="shared" ca="1" si="65"/>
        <v>17</v>
      </c>
      <c r="AT919" s="65" t="s">
        <v>20</v>
      </c>
      <c r="AU919" s="120"/>
      <c r="AV919" s="120"/>
      <c r="AW919" s="120"/>
      <c r="AX919" s="120"/>
      <c r="AY919" s="120"/>
      <c r="AZ919" s="120"/>
      <c r="BA919" s="120"/>
      <c r="BB919" s="5" t="s">
        <v>2000</v>
      </c>
      <c r="BC919" s="9">
        <v>1</v>
      </c>
    </row>
    <row r="920" spans="1:55" ht="15.75" customHeight="1" x14ac:dyDescent="0.3">
      <c r="A920" s="136">
        <v>336425</v>
      </c>
      <c r="B920" s="120" t="s">
        <v>59</v>
      </c>
      <c r="C920" s="120" t="s">
        <v>1115</v>
      </c>
      <c r="D920" s="120" t="s">
        <v>123</v>
      </c>
      <c r="E920" s="120" t="s">
        <v>124</v>
      </c>
      <c r="F920" s="120">
        <v>24</v>
      </c>
      <c r="G920" s="120" t="s">
        <v>210</v>
      </c>
      <c r="H920" s="120" t="s">
        <v>1337</v>
      </c>
      <c r="I920" s="120">
        <v>4680220</v>
      </c>
      <c r="J920" s="120" t="s">
        <v>6432</v>
      </c>
      <c r="K920" s="120">
        <v>18828</v>
      </c>
      <c r="L920" s="120">
        <v>18000</v>
      </c>
      <c r="M920" s="120" t="s">
        <v>6433</v>
      </c>
      <c r="N920" s="121" t="s">
        <v>127</v>
      </c>
      <c r="O920" s="120" t="s">
        <v>6426</v>
      </c>
      <c r="P920" s="121">
        <v>45799</v>
      </c>
      <c r="Q920" s="121" t="s">
        <v>137</v>
      </c>
      <c r="R920" s="121"/>
      <c r="S920" s="121"/>
      <c r="T920" s="135"/>
      <c r="U920" s="122"/>
      <c r="V920" s="120" t="s">
        <v>6434</v>
      </c>
      <c r="W920" s="120"/>
      <c r="X920" s="121">
        <v>45794</v>
      </c>
      <c r="Y920" s="120">
        <f t="shared" si="56"/>
        <v>6</v>
      </c>
      <c r="Z920" s="121">
        <v>45811</v>
      </c>
      <c r="AA920" s="120">
        <f t="shared" si="64"/>
        <v>18</v>
      </c>
      <c r="AB920" s="120" t="s">
        <v>6435</v>
      </c>
      <c r="AC920" s="123">
        <v>1513.18</v>
      </c>
      <c r="AD920" s="121">
        <v>45833</v>
      </c>
      <c r="AE920" s="12">
        <f t="shared" si="61"/>
        <v>23</v>
      </c>
      <c r="AF920" s="121"/>
      <c r="AG920" s="44">
        <v>4500575960</v>
      </c>
      <c r="AH920" s="62" t="s">
        <v>833</v>
      </c>
      <c r="AI920" s="121">
        <v>45856</v>
      </c>
      <c r="AJ920" s="121">
        <v>45853</v>
      </c>
      <c r="AK920" s="10" t="str">
        <f t="shared" si="69"/>
        <v>EN TIEMPO</v>
      </c>
      <c r="AL920" s="15">
        <f t="shared" si="67"/>
        <v>21</v>
      </c>
      <c r="AM920" s="120" t="s">
        <v>6436</v>
      </c>
      <c r="AN920" s="120" t="s">
        <v>6437</v>
      </c>
      <c r="AO920" s="120" t="s">
        <v>6438</v>
      </c>
      <c r="AP920" s="121">
        <v>45856</v>
      </c>
      <c r="AQ920" s="120">
        <f t="shared" ca="1" si="68"/>
        <v>60</v>
      </c>
      <c r="AR920" s="63" t="s">
        <v>143</v>
      </c>
      <c r="AS920" s="120">
        <f t="shared" ca="1" si="65"/>
        <v>252</v>
      </c>
      <c r="AT920" s="120" t="s">
        <v>19</v>
      </c>
      <c r="AU920" s="120"/>
      <c r="AV920" s="120"/>
      <c r="AW920" s="120"/>
      <c r="AX920" s="120"/>
      <c r="AY920" s="120"/>
      <c r="AZ920" s="120"/>
      <c r="BA920" s="120"/>
      <c r="BB920" s="120" t="s">
        <v>6191</v>
      </c>
      <c r="BC920" s="69"/>
    </row>
    <row r="921" spans="1:55" ht="15.75" customHeight="1" x14ac:dyDescent="0.3">
      <c r="A921" s="61">
        <v>336525</v>
      </c>
      <c r="B921" s="120" t="s">
        <v>59</v>
      </c>
      <c r="C921" s="120" t="s">
        <v>6439</v>
      </c>
      <c r="D921" s="120" t="s">
        <v>127</v>
      </c>
      <c r="E921" s="120" t="s">
        <v>189</v>
      </c>
      <c r="F921" s="120" t="s">
        <v>55</v>
      </c>
      <c r="G921" s="120"/>
      <c r="H921" s="120" t="s">
        <v>1275</v>
      </c>
      <c r="I921" s="120"/>
      <c r="J921" s="120" t="s">
        <v>6440</v>
      </c>
      <c r="K921" s="120">
        <v>13611</v>
      </c>
      <c r="L921" s="120">
        <v>16000</v>
      </c>
      <c r="M921" s="120" t="s">
        <v>6441</v>
      </c>
      <c r="N921" s="121" t="s">
        <v>127</v>
      </c>
      <c r="O921" s="120" t="s">
        <v>6442</v>
      </c>
      <c r="P921" s="121">
        <v>45799</v>
      </c>
      <c r="Q921" s="121" t="s">
        <v>137</v>
      </c>
      <c r="R921" s="121"/>
      <c r="S921" s="121"/>
      <c r="T921" s="135"/>
      <c r="U921" s="122"/>
      <c r="V921" s="120" t="s">
        <v>6443</v>
      </c>
      <c r="W921" s="120"/>
      <c r="X921" s="121">
        <v>45797</v>
      </c>
      <c r="Y921" s="120">
        <f t="shared" si="56"/>
        <v>3</v>
      </c>
      <c r="Z921" s="121">
        <v>45812</v>
      </c>
      <c r="AA921" s="120">
        <f t="shared" si="64"/>
        <v>16</v>
      </c>
      <c r="AB921" s="120" t="s">
        <v>6444</v>
      </c>
      <c r="AC921" s="123">
        <v>22989.38</v>
      </c>
      <c r="AD921" s="121">
        <v>45833</v>
      </c>
      <c r="AE921" s="12">
        <f t="shared" si="61"/>
        <v>22</v>
      </c>
      <c r="AF921" s="121">
        <v>45847</v>
      </c>
      <c r="AG921" s="44">
        <v>4500575961</v>
      </c>
      <c r="AH921" s="62" t="s">
        <v>833</v>
      </c>
      <c r="AI921" s="121">
        <v>45849</v>
      </c>
      <c r="AJ921" s="121">
        <v>45859</v>
      </c>
      <c r="AK921" s="10" t="str">
        <f t="shared" si="69"/>
        <v>DEMORA</v>
      </c>
      <c r="AL921" s="15">
        <f t="shared" si="67"/>
        <v>27</v>
      </c>
      <c r="AM921" s="120" t="s">
        <v>6445</v>
      </c>
      <c r="AN921" s="120" t="s">
        <v>6446</v>
      </c>
      <c r="AO921" s="120" t="s">
        <v>6447</v>
      </c>
      <c r="AP921" s="121">
        <v>45863</v>
      </c>
      <c r="AQ921" s="120">
        <f t="shared" ca="1" si="68"/>
        <v>63</v>
      </c>
      <c r="AR921" s="63" t="s">
        <v>143</v>
      </c>
      <c r="AS921" s="63">
        <f t="shared" ca="1" si="65"/>
        <v>51</v>
      </c>
      <c r="AT921" s="65" t="s">
        <v>19</v>
      </c>
      <c r="AU921" s="120"/>
      <c r="AV921" s="120"/>
      <c r="AW921" s="120"/>
      <c r="AX921" s="120"/>
      <c r="AY921" s="120"/>
      <c r="AZ921" s="120"/>
      <c r="BA921" s="120"/>
      <c r="BB921" s="5" t="s">
        <v>6448</v>
      </c>
      <c r="BC921" s="9">
        <v>1</v>
      </c>
    </row>
    <row r="922" spans="1:55" ht="15.75" customHeight="1" x14ac:dyDescent="0.3">
      <c r="A922" s="61">
        <v>336625</v>
      </c>
      <c r="B922" s="120" t="s">
        <v>59</v>
      </c>
      <c r="C922" s="120" t="s">
        <v>6449</v>
      </c>
      <c r="D922" s="120" t="s">
        <v>127</v>
      </c>
      <c r="E922" s="120" t="s">
        <v>124</v>
      </c>
      <c r="F922" s="120" t="s">
        <v>45</v>
      </c>
      <c r="G922" s="120"/>
      <c r="H922" s="120" t="s">
        <v>1275</v>
      </c>
      <c r="I922" s="120"/>
      <c r="J922" s="120" t="s">
        <v>6450</v>
      </c>
      <c r="K922" s="120">
        <v>24260</v>
      </c>
      <c r="L922" s="120">
        <v>18000</v>
      </c>
      <c r="M922" s="120" t="s">
        <v>6451</v>
      </c>
      <c r="N922" s="121" t="s">
        <v>127</v>
      </c>
      <c r="O922" s="120" t="s">
        <v>6442</v>
      </c>
      <c r="P922" s="121">
        <v>45799</v>
      </c>
      <c r="Q922" s="121" t="s">
        <v>137</v>
      </c>
      <c r="R922" s="121"/>
      <c r="S922" s="121"/>
      <c r="T922" s="135"/>
      <c r="U922" s="122"/>
      <c r="V922" s="120" t="s">
        <v>6452</v>
      </c>
      <c r="W922" s="120"/>
      <c r="X922" s="121">
        <v>45797</v>
      </c>
      <c r="Y922" s="120">
        <f t="shared" si="56"/>
        <v>3</v>
      </c>
      <c r="Z922" s="121">
        <v>45812</v>
      </c>
      <c r="AA922" s="120">
        <f t="shared" si="64"/>
        <v>16</v>
      </c>
      <c r="AB922" s="120" t="s">
        <v>6453</v>
      </c>
      <c r="AC922" s="123">
        <v>5403.61</v>
      </c>
      <c r="AD922" s="121">
        <v>45833</v>
      </c>
      <c r="AE922" s="12">
        <f t="shared" si="61"/>
        <v>22</v>
      </c>
      <c r="AF922" s="121">
        <v>45814</v>
      </c>
      <c r="AG922" s="44">
        <v>4500576585</v>
      </c>
      <c r="AH922" s="62" t="s">
        <v>833</v>
      </c>
      <c r="AI922" s="121">
        <v>45849</v>
      </c>
      <c r="AJ922" s="121">
        <v>45852</v>
      </c>
      <c r="AK922" s="10" t="str">
        <f t="shared" si="69"/>
        <v>DEMORA</v>
      </c>
      <c r="AL922" s="15">
        <f t="shared" si="67"/>
        <v>20</v>
      </c>
      <c r="AM922" s="120" t="s">
        <v>6454</v>
      </c>
      <c r="AN922" s="120" t="s">
        <v>6455</v>
      </c>
      <c r="AO922" s="120" t="s">
        <v>6456</v>
      </c>
      <c r="AP922" s="121">
        <v>45856</v>
      </c>
      <c r="AQ922" s="120">
        <f t="shared" ca="1" si="68"/>
        <v>56</v>
      </c>
      <c r="AR922" s="63" t="s">
        <v>143</v>
      </c>
      <c r="AS922" s="63">
        <f t="shared" ca="1" si="65"/>
        <v>18</v>
      </c>
      <c r="AT922" s="120" t="s">
        <v>19</v>
      </c>
      <c r="AU922" s="120"/>
      <c r="AV922" s="120"/>
      <c r="AW922" s="120"/>
      <c r="AX922" s="120"/>
      <c r="AY922" s="120"/>
      <c r="AZ922" s="120"/>
      <c r="BA922" s="120"/>
      <c r="BB922" s="120" t="s">
        <v>2000</v>
      </c>
      <c r="BC922" s="70"/>
    </row>
    <row r="923" spans="1:55" ht="15.75" customHeight="1" x14ac:dyDescent="0.3">
      <c r="A923" s="61">
        <v>336725</v>
      </c>
      <c r="B923" s="120" t="s">
        <v>59</v>
      </c>
      <c r="C923" s="44" t="s">
        <v>6457</v>
      </c>
      <c r="D923" s="120" t="s">
        <v>127</v>
      </c>
      <c r="E923" s="120" t="s">
        <v>124</v>
      </c>
      <c r="F923" s="120" t="s">
        <v>45</v>
      </c>
      <c r="G923" s="120"/>
      <c r="H923" s="120" t="s">
        <v>3716</v>
      </c>
      <c r="I923" s="120"/>
      <c r="J923" s="120" t="s">
        <v>6458</v>
      </c>
      <c r="K923" s="120">
        <v>24260</v>
      </c>
      <c r="L923" s="120">
        <v>18000</v>
      </c>
      <c r="M923" s="120" t="s">
        <v>6459</v>
      </c>
      <c r="N923" s="121" t="s">
        <v>127</v>
      </c>
      <c r="O923" s="120" t="s">
        <v>6442</v>
      </c>
      <c r="P923" s="121">
        <v>45799</v>
      </c>
      <c r="Q923" s="121" t="s">
        <v>137</v>
      </c>
      <c r="R923" s="121"/>
      <c r="S923" s="121"/>
      <c r="T923" s="135"/>
      <c r="U923" s="122"/>
      <c r="V923" s="120" t="s">
        <v>6460</v>
      </c>
      <c r="W923" s="120"/>
      <c r="X923" s="121">
        <v>45797</v>
      </c>
      <c r="Y923" s="120">
        <f t="shared" si="56"/>
        <v>3</v>
      </c>
      <c r="Z923" s="121">
        <v>45812</v>
      </c>
      <c r="AA923" s="120">
        <f t="shared" si="64"/>
        <v>16</v>
      </c>
      <c r="AB923" s="120" t="s">
        <v>6461</v>
      </c>
      <c r="AC923" s="123">
        <v>5403.61</v>
      </c>
      <c r="AD923" s="121">
        <v>45833</v>
      </c>
      <c r="AE923" s="12">
        <f t="shared" si="61"/>
        <v>22</v>
      </c>
      <c r="AF923" s="121">
        <v>45812</v>
      </c>
      <c r="AG923" s="44">
        <v>4500576582</v>
      </c>
      <c r="AH923" s="62" t="s">
        <v>833</v>
      </c>
      <c r="AI923" s="121">
        <v>45856</v>
      </c>
      <c r="AJ923" s="121">
        <v>45862</v>
      </c>
      <c r="AK923" s="10" t="str">
        <f t="shared" si="69"/>
        <v>DEMORA</v>
      </c>
      <c r="AL923" s="15">
        <f t="shared" si="67"/>
        <v>30</v>
      </c>
      <c r="AM923" s="44" t="s">
        <v>6462</v>
      </c>
      <c r="AN923" s="120" t="s">
        <v>6463</v>
      </c>
      <c r="AO923" s="120" t="s">
        <v>6464</v>
      </c>
      <c r="AP923" s="121">
        <v>45863</v>
      </c>
      <c r="AQ923" s="120">
        <f t="shared" ca="1" si="68"/>
        <v>66</v>
      </c>
      <c r="AR923" s="63" t="s">
        <v>143</v>
      </c>
      <c r="AS923" s="63">
        <f t="shared" ca="1" si="65"/>
        <v>16</v>
      </c>
      <c r="AT923" s="120" t="s">
        <v>20</v>
      </c>
      <c r="AU923" s="120"/>
      <c r="AV923" s="120"/>
      <c r="AW923" s="120"/>
      <c r="AX923" s="120"/>
      <c r="AY923" s="120"/>
      <c r="AZ923" s="120"/>
      <c r="BA923" s="120"/>
      <c r="BB923" s="120" t="s">
        <v>2000</v>
      </c>
      <c r="BC923" s="71"/>
    </row>
    <row r="924" spans="1:55" ht="15.75" customHeight="1" x14ac:dyDescent="0.3">
      <c r="A924" s="61">
        <v>336825</v>
      </c>
      <c r="B924" s="120" t="s">
        <v>59</v>
      </c>
      <c r="C924" s="120" t="s">
        <v>6</v>
      </c>
      <c r="D924" s="120" t="s">
        <v>127</v>
      </c>
      <c r="E924" s="120" t="s">
        <v>124</v>
      </c>
      <c r="F924" s="120">
        <v>24</v>
      </c>
      <c r="G924" s="120" t="s">
        <v>210</v>
      </c>
      <c r="H924" s="120" t="s">
        <v>1337</v>
      </c>
      <c r="I924" s="120">
        <v>4892406</v>
      </c>
      <c r="J924" s="120" t="s">
        <v>6465</v>
      </c>
      <c r="K924" s="120">
        <v>1685</v>
      </c>
      <c r="L924" s="120">
        <v>13000</v>
      </c>
      <c r="M924" s="120" t="s">
        <v>6466</v>
      </c>
      <c r="N924" s="121" t="s">
        <v>127</v>
      </c>
      <c r="O924" s="120" t="s">
        <v>6442</v>
      </c>
      <c r="P924" s="121">
        <v>45799</v>
      </c>
      <c r="Q924" s="121" t="s">
        <v>137</v>
      </c>
      <c r="R924" s="121"/>
      <c r="S924" s="121"/>
      <c r="T924" s="135"/>
      <c r="U924" s="122"/>
      <c r="V924" s="120" t="s">
        <v>6467</v>
      </c>
      <c r="W924" s="120"/>
      <c r="X924" s="121">
        <v>45797</v>
      </c>
      <c r="Y924" s="120">
        <f t="shared" si="56"/>
        <v>3</v>
      </c>
      <c r="Z924" s="121">
        <v>45811</v>
      </c>
      <c r="AA924" s="120">
        <f t="shared" si="64"/>
        <v>15</v>
      </c>
      <c r="AB924" s="120" t="s">
        <v>6468</v>
      </c>
      <c r="AC924" s="13">
        <v>4897.75</v>
      </c>
      <c r="AD924" s="121">
        <v>45833</v>
      </c>
      <c r="AE924" s="12">
        <f t="shared" si="61"/>
        <v>23</v>
      </c>
      <c r="AF924" s="121">
        <v>45807</v>
      </c>
      <c r="AG924" s="44">
        <v>4500576580</v>
      </c>
      <c r="AH924" s="62" t="s">
        <v>833</v>
      </c>
      <c r="AI924" s="121">
        <v>45856</v>
      </c>
      <c r="AJ924" s="121">
        <v>45869</v>
      </c>
      <c r="AK924" s="10" t="str">
        <f t="shared" si="69"/>
        <v>DEMORA</v>
      </c>
      <c r="AL924" s="15">
        <f t="shared" si="67"/>
        <v>37</v>
      </c>
      <c r="AM924" s="120" t="s">
        <v>6469</v>
      </c>
      <c r="AN924" s="120" t="s">
        <v>6470</v>
      </c>
      <c r="AO924" s="120" t="s">
        <v>6471</v>
      </c>
      <c r="AP924" s="121">
        <v>45870</v>
      </c>
      <c r="AQ924" s="120">
        <f t="shared" ca="1" si="68"/>
        <v>73</v>
      </c>
      <c r="AR924" s="63" t="s">
        <v>143</v>
      </c>
      <c r="AS924" s="63">
        <f t="shared" ca="1" si="65"/>
        <v>11</v>
      </c>
      <c r="AT924" s="65" t="s">
        <v>20</v>
      </c>
      <c r="AU924" s="120"/>
      <c r="AV924" s="120"/>
      <c r="AW924" s="120"/>
      <c r="AX924" s="120"/>
      <c r="AY924" s="120"/>
      <c r="AZ924" s="120"/>
      <c r="BA924" s="120"/>
      <c r="BB924" s="5" t="s">
        <v>2000</v>
      </c>
      <c r="BC924" s="26">
        <v>1</v>
      </c>
    </row>
    <row r="925" spans="1:55" ht="15.75" customHeight="1" x14ac:dyDescent="0.3">
      <c r="A925" s="61">
        <v>336925</v>
      </c>
      <c r="B925" s="120" t="s">
        <v>59</v>
      </c>
      <c r="C925" s="120" t="s">
        <v>236</v>
      </c>
      <c r="D925" s="120" t="s">
        <v>127</v>
      </c>
      <c r="E925" s="120" t="s">
        <v>124</v>
      </c>
      <c r="F925" s="120" t="s">
        <v>43</v>
      </c>
      <c r="G925" s="120" t="s">
        <v>210</v>
      </c>
      <c r="H925" s="120" t="s">
        <v>2363</v>
      </c>
      <c r="I925" s="120">
        <v>1098832</v>
      </c>
      <c r="J925" s="120" t="s">
        <v>6472</v>
      </c>
      <c r="K925" s="120">
        <v>2320</v>
      </c>
      <c r="L925" s="120">
        <v>15000</v>
      </c>
      <c r="M925" s="120" t="s">
        <v>6473</v>
      </c>
      <c r="N925" s="121" t="s">
        <v>127</v>
      </c>
      <c r="O925" s="120" t="s">
        <v>6442</v>
      </c>
      <c r="P925" s="121">
        <v>45797</v>
      </c>
      <c r="Q925" s="121" t="s">
        <v>137</v>
      </c>
      <c r="R925" s="121"/>
      <c r="S925" s="121"/>
      <c r="T925" s="135"/>
      <c r="U925" s="122"/>
      <c r="V925" s="120" t="s">
        <v>6474</v>
      </c>
      <c r="W925" s="120"/>
      <c r="X925" s="121">
        <v>45797</v>
      </c>
      <c r="Y925" s="120">
        <f t="shared" si="56"/>
        <v>1</v>
      </c>
      <c r="Z925" s="121">
        <v>45811</v>
      </c>
      <c r="AA925" s="120">
        <f t="shared" si="64"/>
        <v>15</v>
      </c>
      <c r="AB925" s="120" t="s">
        <v>6475</v>
      </c>
      <c r="AC925" s="13">
        <v>3901.64</v>
      </c>
      <c r="AD925" s="121">
        <v>45833</v>
      </c>
      <c r="AE925" s="12">
        <f t="shared" si="61"/>
        <v>23</v>
      </c>
      <c r="AF925" s="121">
        <v>45821</v>
      </c>
      <c r="AG925" s="44">
        <v>4500576577</v>
      </c>
      <c r="AH925" s="62" t="s">
        <v>833</v>
      </c>
      <c r="AI925" s="121">
        <v>45856</v>
      </c>
      <c r="AJ925" s="121">
        <v>45880</v>
      </c>
      <c r="AK925" s="10" t="str">
        <f t="shared" si="69"/>
        <v>DEMORA</v>
      </c>
      <c r="AL925" s="15">
        <f t="shared" si="67"/>
        <v>48</v>
      </c>
      <c r="AM925" s="120" t="s">
        <v>6476</v>
      </c>
      <c r="AN925" s="120" t="s">
        <v>6477</v>
      </c>
      <c r="AO925" s="120" t="s">
        <v>6478</v>
      </c>
      <c r="AP925" s="121">
        <v>45891</v>
      </c>
      <c r="AQ925" s="120">
        <f t="shared" ca="1" si="68"/>
        <v>84</v>
      </c>
      <c r="AR925" s="63" t="s">
        <v>143</v>
      </c>
      <c r="AS925" s="63">
        <f t="shared" ca="1" si="65"/>
        <v>25</v>
      </c>
      <c r="AT925" s="65" t="s">
        <v>20</v>
      </c>
      <c r="AU925" s="120"/>
      <c r="AV925" s="120"/>
      <c r="AW925" s="120"/>
      <c r="AX925" s="120"/>
      <c r="AY925" s="120"/>
      <c r="AZ925" s="120"/>
      <c r="BA925" s="120"/>
      <c r="BB925" s="5" t="s">
        <v>2000</v>
      </c>
      <c r="BC925" s="69"/>
    </row>
    <row r="926" spans="1:55" ht="15.75" customHeight="1" x14ac:dyDescent="0.3">
      <c r="A926" s="61">
        <v>337025</v>
      </c>
      <c r="B926" s="120" t="s">
        <v>59</v>
      </c>
      <c r="C926" s="120" t="s">
        <v>6479</v>
      </c>
      <c r="D926" s="72" t="s">
        <v>127</v>
      </c>
      <c r="E926" s="120" t="s">
        <v>124</v>
      </c>
      <c r="F926" s="120" t="s">
        <v>45</v>
      </c>
      <c r="G926" s="120"/>
      <c r="H926" s="120" t="s">
        <v>3716</v>
      </c>
      <c r="I926" s="120"/>
      <c r="J926" s="120" t="s">
        <v>6480</v>
      </c>
      <c r="K926" s="120">
        <v>24260</v>
      </c>
      <c r="L926" s="120">
        <v>12000</v>
      </c>
      <c r="M926" s="120" t="s">
        <v>6481</v>
      </c>
      <c r="N926" s="121" t="s">
        <v>127</v>
      </c>
      <c r="O926" s="120" t="s">
        <v>6482</v>
      </c>
      <c r="P926" s="121">
        <v>45807</v>
      </c>
      <c r="Q926" s="121" t="s">
        <v>137</v>
      </c>
      <c r="R926" s="121">
        <v>45810</v>
      </c>
      <c r="S926" s="121"/>
      <c r="T926" s="135" t="str">
        <f>IF(ISBLANK(Table_1[[#This Row],[FECHA REQ 2]]),"-",Table_1[[#This Row],[FECHA REQ 2]]-Table_1[[#This Row],[FECHA REQ 1]])</f>
        <v>-</v>
      </c>
      <c r="U926" s="122">
        <f>Table_1[[#This Row],[FECHA REQ 1]]-Table_1[[#This Row],[FECHA DE ENTREGA DE INFORME]]</f>
        <v>0</v>
      </c>
      <c r="V926" s="120" t="s">
        <v>6483</v>
      </c>
      <c r="W926" s="121">
        <v>45810</v>
      </c>
      <c r="X926" s="121">
        <v>45800</v>
      </c>
      <c r="Y926" s="120">
        <f t="shared" si="56"/>
        <v>8</v>
      </c>
      <c r="Z926" s="121">
        <v>45811</v>
      </c>
      <c r="AA926" s="120">
        <f t="shared" si="64"/>
        <v>12</v>
      </c>
      <c r="AB926" s="120" t="s">
        <v>6484</v>
      </c>
      <c r="AC926" s="123">
        <v>2120.75</v>
      </c>
      <c r="AD926" s="121">
        <v>45833</v>
      </c>
      <c r="AE926" s="12">
        <f t="shared" si="61"/>
        <v>23</v>
      </c>
      <c r="AF926" s="121">
        <v>45821</v>
      </c>
      <c r="AG926" s="44">
        <v>4500576587</v>
      </c>
      <c r="AH926" s="62" t="s">
        <v>833</v>
      </c>
      <c r="AI926" s="121">
        <v>45856</v>
      </c>
      <c r="AJ926" s="121">
        <v>45853</v>
      </c>
      <c r="AK926" s="10" t="str">
        <f t="shared" si="69"/>
        <v>EN TIEMPO</v>
      </c>
      <c r="AL926" s="15">
        <f t="shared" si="67"/>
        <v>21</v>
      </c>
      <c r="AM926" s="120" t="s">
        <v>6485</v>
      </c>
      <c r="AN926" s="120" t="s">
        <v>6486</v>
      </c>
      <c r="AO926" s="120" t="s">
        <v>6487</v>
      </c>
      <c r="AP926" s="121">
        <v>45856</v>
      </c>
      <c r="AQ926" s="120">
        <f t="shared" ca="1" si="68"/>
        <v>54</v>
      </c>
      <c r="AR926" s="63" t="s">
        <v>143</v>
      </c>
      <c r="AS926" s="63">
        <f t="shared" ca="1" si="65"/>
        <v>22</v>
      </c>
      <c r="AT926" s="120" t="s">
        <v>19</v>
      </c>
      <c r="AU926" s="120"/>
      <c r="AV926" s="120"/>
      <c r="AW926" s="120"/>
      <c r="AX926" s="120"/>
      <c r="AY926" s="120"/>
      <c r="AZ926" s="120"/>
      <c r="BA926" s="120"/>
      <c r="BB926" s="5" t="s">
        <v>2000</v>
      </c>
      <c r="BC926" s="73"/>
    </row>
    <row r="927" spans="1:55" ht="15.75" customHeight="1" x14ac:dyDescent="0.3">
      <c r="A927" s="61">
        <v>337125</v>
      </c>
      <c r="B927" s="120" t="s">
        <v>60</v>
      </c>
      <c r="C927" s="120" t="s">
        <v>6488</v>
      </c>
      <c r="D927" s="120" t="s">
        <v>123</v>
      </c>
      <c r="E927" s="120" t="s">
        <v>124</v>
      </c>
      <c r="F927" s="120" t="s">
        <v>1732</v>
      </c>
      <c r="G927" s="120" t="s">
        <v>210</v>
      </c>
      <c r="H927" s="120" t="s">
        <v>1733</v>
      </c>
      <c r="I927" s="120">
        <v>1571352</v>
      </c>
      <c r="J927" s="120" t="s">
        <v>6489</v>
      </c>
      <c r="K927" s="120"/>
      <c r="L927" s="120">
        <v>6000</v>
      </c>
      <c r="M927" s="120">
        <v>101074823</v>
      </c>
      <c r="N927" s="121" t="s">
        <v>127</v>
      </c>
      <c r="O927" s="120" t="s">
        <v>6490</v>
      </c>
      <c r="P927" s="121">
        <v>45807</v>
      </c>
      <c r="Q927" s="121" t="s">
        <v>137</v>
      </c>
      <c r="R927" s="121">
        <v>45810</v>
      </c>
      <c r="S927" s="121"/>
      <c r="T927" s="135" t="str">
        <f>IF(ISBLANK(Table_1[[#This Row],[FECHA REQ 2]]),"-",Table_1[[#This Row],[FECHA REQ 2]]-Table_1[[#This Row],[FECHA REQ 1]])</f>
        <v>-</v>
      </c>
      <c r="U927" s="122">
        <f>Table_1[[#This Row],[FECHA REQ 1]]-Table_1[[#This Row],[FECHA DE ENTREGA DE INFORME]]</f>
        <v>0</v>
      </c>
      <c r="V927" s="120" t="s">
        <v>6491</v>
      </c>
      <c r="W927" s="121">
        <v>45810</v>
      </c>
      <c r="X927" s="121">
        <v>45803</v>
      </c>
      <c r="Y927" s="120">
        <f t="shared" si="56"/>
        <v>5</v>
      </c>
      <c r="Z927" s="121">
        <v>45812</v>
      </c>
      <c r="AA927" s="120">
        <f t="shared" si="64"/>
        <v>10</v>
      </c>
      <c r="AB927" s="120" t="s">
        <v>6492</v>
      </c>
      <c r="AC927" s="123">
        <v>4400</v>
      </c>
      <c r="AD927" s="121">
        <v>45826</v>
      </c>
      <c r="AE927" s="12">
        <f t="shared" si="61"/>
        <v>15</v>
      </c>
      <c r="AF927" s="121">
        <v>45819</v>
      </c>
      <c r="AG927" s="44">
        <v>4400626915</v>
      </c>
      <c r="AH927" s="62"/>
      <c r="AI927" s="121">
        <v>45842</v>
      </c>
      <c r="AJ927" s="121">
        <v>45880</v>
      </c>
      <c r="AK927" s="10" t="str">
        <f t="shared" si="69"/>
        <v>DEMORA</v>
      </c>
      <c r="AL927" s="15">
        <f t="shared" si="67"/>
        <v>55</v>
      </c>
      <c r="AM927" s="120" t="s">
        <v>6493</v>
      </c>
      <c r="AN927" s="120" t="s">
        <v>6494</v>
      </c>
      <c r="AO927" s="120" t="s">
        <v>6495</v>
      </c>
      <c r="AP927" s="121">
        <v>45887</v>
      </c>
      <c r="AQ927" s="120">
        <f t="shared" ca="1" si="68"/>
        <v>78</v>
      </c>
      <c r="AR927" s="63" t="s">
        <v>143</v>
      </c>
      <c r="AS927" s="63">
        <f t="shared" ca="1" si="65"/>
        <v>17</v>
      </c>
      <c r="AT927" s="14" t="s">
        <v>20</v>
      </c>
      <c r="AU927" s="120"/>
      <c r="AV927" s="120"/>
      <c r="AW927" s="120"/>
      <c r="AX927" s="120"/>
      <c r="AY927" s="120"/>
      <c r="AZ927" s="120"/>
      <c r="BA927" s="120"/>
      <c r="BB927" s="5" t="s">
        <v>2000</v>
      </c>
      <c r="BC927" s="26">
        <v>1</v>
      </c>
    </row>
    <row r="928" spans="1:55" ht="15.75" customHeight="1" x14ac:dyDescent="0.3">
      <c r="A928" s="61">
        <v>337225</v>
      </c>
      <c r="B928" s="120" t="s">
        <v>60</v>
      </c>
      <c r="C928" s="120" t="s">
        <v>6</v>
      </c>
      <c r="D928" s="120" t="s">
        <v>123</v>
      </c>
      <c r="E928" s="120" t="s">
        <v>189</v>
      </c>
      <c r="F928" s="120" t="s">
        <v>1</v>
      </c>
      <c r="G928" s="120" t="s">
        <v>210</v>
      </c>
      <c r="H928" s="120" t="s">
        <v>2227</v>
      </c>
      <c r="I928" s="120" t="s">
        <v>311</v>
      </c>
      <c r="J928" s="120" t="s">
        <v>6496</v>
      </c>
      <c r="K928" s="120"/>
      <c r="L928" s="120">
        <v>12000</v>
      </c>
      <c r="M928" s="120">
        <v>101235482</v>
      </c>
      <c r="N928" s="121" t="s">
        <v>127</v>
      </c>
      <c r="O928" s="120" t="s">
        <v>6490</v>
      </c>
      <c r="P928" s="121">
        <v>45806</v>
      </c>
      <c r="Q928" s="121" t="s">
        <v>137</v>
      </c>
      <c r="R928" s="121">
        <v>45807</v>
      </c>
      <c r="S928" s="121"/>
      <c r="T928" s="135" t="str">
        <f>IF(ISBLANK(Table_1[[#This Row],[FECHA REQ 2]]),"-",Table_1[[#This Row],[FECHA REQ 2]]-Table_1[[#This Row],[FECHA REQ 1]])</f>
        <v>-</v>
      </c>
      <c r="U928" s="122">
        <f>Table_1[[#This Row],[FECHA REQ 1]]-Table_1[[#This Row],[FECHA DE ENTREGA DE INFORME]]</f>
        <v>0</v>
      </c>
      <c r="V928" s="120" t="s">
        <v>6497</v>
      </c>
      <c r="W928" s="121">
        <v>45807</v>
      </c>
      <c r="X928" s="121">
        <v>45803</v>
      </c>
      <c r="Y928" s="120">
        <f t="shared" si="56"/>
        <v>4</v>
      </c>
      <c r="Z928" s="121">
        <v>45812</v>
      </c>
      <c r="AA928" s="120">
        <f t="shared" si="64"/>
        <v>10</v>
      </c>
      <c r="AB928" s="120" t="s">
        <v>6498</v>
      </c>
      <c r="AC928" s="123">
        <v>2783.14</v>
      </c>
      <c r="AD928" s="121">
        <v>45826</v>
      </c>
      <c r="AE928" s="12">
        <f t="shared" si="61"/>
        <v>15</v>
      </c>
      <c r="AF928" s="121"/>
      <c r="AG928" s="44">
        <v>4400626726</v>
      </c>
      <c r="AH928" s="62" t="s">
        <v>833</v>
      </c>
      <c r="AI928" s="121">
        <v>45854</v>
      </c>
      <c r="AJ928" s="121">
        <v>45854</v>
      </c>
      <c r="AK928" s="10" t="str">
        <f t="shared" si="69"/>
        <v>EN TIEMPO</v>
      </c>
      <c r="AL928" s="15">
        <f t="shared" si="67"/>
        <v>29</v>
      </c>
      <c r="AM928" s="120" t="s">
        <v>6499</v>
      </c>
      <c r="AN928" s="120" t="s">
        <v>6500</v>
      </c>
      <c r="AO928" s="120" t="s">
        <v>6501</v>
      </c>
      <c r="AP928" s="121">
        <v>45863</v>
      </c>
      <c r="AQ928" s="120">
        <f t="shared" ca="1" si="68"/>
        <v>52</v>
      </c>
      <c r="AR928" s="63" t="s">
        <v>143</v>
      </c>
      <c r="AS928" s="63">
        <f t="shared" ca="1" si="65"/>
        <v>243</v>
      </c>
      <c r="AT928" s="120" t="s">
        <v>19</v>
      </c>
      <c r="AU928" s="120"/>
      <c r="AV928" s="120"/>
      <c r="AW928" s="120"/>
      <c r="AX928" s="120"/>
      <c r="AY928" s="120"/>
      <c r="AZ928" s="120"/>
      <c r="BA928" s="120"/>
      <c r="BB928" s="5" t="s">
        <v>2000</v>
      </c>
      <c r="BC928" s="70"/>
    </row>
    <row r="929" spans="1:55" ht="15.75" customHeight="1" x14ac:dyDescent="0.3">
      <c r="A929" s="61">
        <v>337325</v>
      </c>
      <c r="B929" s="120" t="s">
        <v>60</v>
      </c>
      <c r="C929" s="120" t="s">
        <v>1067</v>
      </c>
      <c r="D929" s="120" t="s">
        <v>123</v>
      </c>
      <c r="E929" s="120" t="s">
        <v>124</v>
      </c>
      <c r="F929" s="120" t="s">
        <v>36</v>
      </c>
      <c r="G929" s="120" t="s">
        <v>246</v>
      </c>
      <c r="H929" s="120" t="s">
        <v>526</v>
      </c>
      <c r="I929" s="120" t="s">
        <v>1068</v>
      </c>
      <c r="J929" s="120" t="s">
        <v>6502</v>
      </c>
      <c r="K929" s="120"/>
      <c r="L929" s="120">
        <v>10000</v>
      </c>
      <c r="M929" s="120">
        <v>101287735</v>
      </c>
      <c r="N929" s="121" t="s">
        <v>127</v>
      </c>
      <c r="O929" s="120" t="s">
        <v>6490</v>
      </c>
      <c r="P929" s="121">
        <v>45806</v>
      </c>
      <c r="Q929" s="121" t="s">
        <v>137</v>
      </c>
      <c r="R929" s="121">
        <v>45807</v>
      </c>
      <c r="S929" s="121"/>
      <c r="T929" s="135" t="str">
        <f>IF(ISBLANK(Table_1[[#This Row],[FECHA REQ 2]]),"-",Table_1[[#This Row],[FECHA REQ 2]]-Table_1[[#This Row],[FECHA REQ 1]])</f>
        <v>-</v>
      </c>
      <c r="U929" s="122">
        <f>Table_1[[#This Row],[FECHA REQ 1]]-Table_1[[#This Row],[FECHA DE ENTREGA DE INFORME]]</f>
        <v>0</v>
      </c>
      <c r="V929" s="120" t="s">
        <v>6503</v>
      </c>
      <c r="W929" s="121">
        <v>45807</v>
      </c>
      <c r="X929" s="121">
        <v>45803</v>
      </c>
      <c r="Y929" s="120">
        <f t="shared" si="56"/>
        <v>4</v>
      </c>
      <c r="Z929" s="121">
        <v>45807</v>
      </c>
      <c r="AA929" s="120">
        <f t="shared" si="64"/>
        <v>5</v>
      </c>
      <c r="AB929" s="120" t="s">
        <v>6504</v>
      </c>
      <c r="AC929" s="13">
        <v>2633.65</v>
      </c>
      <c r="AD929" s="121">
        <v>45810</v>
      </c>
      <c r="AE929" s="12">
        <f t="shared" si="61"/>
        <v>4</v>
      </c>
      <c r="AF929" s="122"/>
      <c r="AG929" s="44">
        <v>4400626442</v>
      </c>
      <c r="AH929" s="62" t="s">
        <v>833</v>
      </c>
      <c r="AI929" s="121">
        <v>45807</v>
      </c>
      <c r="AJ929" s="121">
        <v>45807</v>
      </c>
      <c r="AK929" s="10" t="str">
        <f t="shared" si="69"/>
        <v>EN TIEMPO</v>
      </c>
      <c r="AL929" s="15">
        <f t="shared" si="67"/>
        <v>-2</v>
      </c>
      <c r="AM929" s="120" t="s">
        <v>6505</v>
      </c>
      <c r="AN929" s="120" t="s">
        <v>6506</v>
      </c>
      <c r="AO929" s="120" t="s">
        <v>6507</v>
      </c>
      <c r="AP929" s="121">
        <v>45815</v>
      </c>
      <c r="AQ929" s="120">
        <f t="shared" ca="1" si="68"/>
        <v>5</v>
      </c>
      <c r="AR929" s="120" t="s">
        <v>143</v>
      </c>
      <c r="AS929" s="120">
        <f t="shared" ca="1" si="65"/>
        <v>243</v>
      </c>
      <c r="AT929" s="5" t="s">
        <v>20</v>
      </c>
      <c r="AU929" s="120"/>
      <c r="AV929" s="120"/>
      <c r="AW929" s="120"/>
      <c r="AX929" s="120"/>
      <c r="AY929" s="120"/>
      <c r="AZ929" s="120"/>
      <c r="BA929" s="120"/>
      <c r="BB929" s="5"/>
      <c r="BC929" s="74">
        <v>45823</v>
      </c>
    </row>
    <row r="930" spans="1:55" ht="15.75" customHeight="1" x14ac:dyDescent="0.3">
      <c r="A930" s="61">
        <v>337425</v>
      </c>
      <c r="B930" s="120" t="s">
        <v>60</v>
      </c>
      <c r="C930" s="120" t="s">
        <v>1115</v>
      </c>
      <c r="D930" s="120" t="s">
        <v>123</v>
      </c>
      <c r="E930" s="120" t="s">
        <v>124</v>
      </c>
      <c r="F930" s="120" t="s">
        <v>36</v>
      </c>
      <c r="G930" s="120" t="s">
        <v>210</v>
      </c>
      <c r="H930" s="120" t="s">
        <v>960</v>
      </c>
      <c r="I930" s="120" t="s">
        <v>1116</v>
      </c>
      <c r="J930" s="120" t="s">
        <v>6508</v>
      </c>
      <c r="K930" s="120"/>
      <c r="L930" s="120">
        <v>12000</v>
      </c>
      <c r="M930" s="120">
        <v>101024616</v>
      </c>
      <c r="N930" s="121" t="s">
        <v>127</v>
      </c>
      <c r="O930" s="120" t="s">
        <v>6490</v>
      </c>
      <c r="P930" s="121">
        <v>45806</v>
      </c>
      <c r="Q930" s="121" t="s">
        <v>137</v>
      </c>
      <c r="R930" s="121">
        <v>45810</v>
      </c>
      <c r="S930" s="121"/>
      <c r="T930" s="135" t="str">
        <f>IF(ISBLANK(Table_1[[#This Row],[FECHA REQ 2]]),"-",Table_1[[#This Row],[FECHA REQ 2]]-Table_1[[#This Row],[FECHA REQ 1]])</f>
        <v>-</v>
      </c>
      <c r="U930" s="122">
        <f>Table_1[[#This Row],[FECHA REQ 1]]-Table_1[[#This Row],[FECHA DE ENTREGA DE INFORME]]</f>
        <v>0</v>
      </c>
      <c r="V930" s="120" t="s">
        <v>6509</v>
      </c>
      <c r="W930" s="121">
        <v>45810</v>
      </c>
      <c r="X930" s="121">
        <v>45803</v>
      </c>
      <c r="Y930" s="120">
        <f t="shared" si="56"/>
        <v>4</v>
      </c>
      <c r="Z930" s="121">
        <v>45812</v>
      </c>
      <c r="AA930" s="120">
        <f t="shared" si="64"/>
        <v>10</v>
      </c>
      <c r="AB930" s="120" t="s">
        <v>6510</v>
      </c>
      <c r="AC930" s="13">
        <v>2708.09</v>
      </c>
      <c r="AD930" s="121">
        <v>45826</v>
      </c>
      <c r="AE930" s="12">
        <f t="shared" si="61"/>
        <v>15</v>
      </c>
      <c r="AF930" s="121"/>
      <c r="AG930" s="44">
        <v>4400626445</v>
      </c>
      <c r="AH930" s="62" t="s">
        <v>833</v>
      </c>
      <c r="AI930" s="121">
        <v>45854</v>
      </c>
      <c r="AJ930" s="121">
        <v>45854</v>
      </c>
      <c r="AK930" s="10" t="str">
        <f t="shared" si="69"/>
        <v>EN TIEMPO</v>
      </c>
      <c r="AL930" s="15">
        <f t="shared" si="67"/>
        <v>29</v>
      </c>
      <c r="AM930" s="120" t="s">
        <v>6511</v>
      </c>
      <c r="AN930" s="120" t="s">
        <v>6512</v>
      </c>
      <c r="AO930" s="120" t="s">
        <v>6513</v>
      </c>
      <c r="AP930" s="121">
        <v>45856</v>
      </c>
      <c r="AQ930" s="120">
        <f t="shared" ca="1" si="68"/>
        <v>52</v>
      </c>
      <c r="AR930" s="63" t="s">
        <v>143</v>
      </c>
      <c r="AS930" s="120">
        <f t="shared" ca="1" si="65"/>
        <v>243</v>
      </c>
      <c r="AT930" s="120" t="s">
        <v>19</v>
      </c>
      <c r="AU930" s="120"/>
      <c r="AV930" s="120"/>
      <c r="AW930" s="120"/>
      <c r="AX930" s="120"/>
      <c r="AY930" s="120"/>
      <c r="AZ930" s="120"/>
      <c r="BA930" s="120"/>
      <c r="BB930" s="5" t="s">
        <v>6191</v>
      </c>
      <c r="BC930" s="75"/>
    </row>
    <row r="931" spans="1:55" ht="15.75" customHeight="1" x14ac:dyDescent="0.3">
      <c r="A931" s="61">
        <v>337525</v>
      </c>
      <c r="B931" s="120" t="s">
        <v>60</v>
      </c>
      <c r="C931" s="120" t="s">
        <v>220</v>
      </c>
      <c r="D931" s="72" t="s">
        <v>123</v>
      </c>
      <c r="E931" s="120" t="s">
        <v>124</v>
      </c>
      <c r="F931" s="120" t="s">
        <v>36</v>
      </c>
      <c r="G931" s="120" t="s">
        <v>246</v>
      </c>
      <c r="H931" s="120" t="s">
        <v>960</v>
      </c>
      <c r="I931" s="120" t="s">
        <v>1092</v>
      </c>
      <c r="J931" s="120" t="s">
        <v>6514</v>
      </c>
      <c r="K931" s="120"/>
      <c r="L931" s="120">
        <v>10000</v>
      </c>
      <c r="M931" s="120">
        <v>101159944</v>
      </c>
      <c r="N931" s="121" t="s">
        <v>127</v>
      </c>
      <c r="O931" s="120" t="s">
        <v>6490</v>
      </c>
      <c r="P931" s="121">
        <v>45806</v>
      </c>
      <c r="Q931" s="121" t="s">
        <v>137</v>
      </c>
      <c r="R931" s="121">
        <v>45807</v>
      </c>
      <c r="S931" s="121"/>
      <c r="T931" s="135" t="str">
        <f>IF(ISBLANK(Table_1[[#This Row],[FECHA REQ 2]]),"-",Table_1[[#This Row],[FECHA REQ 2]]-Table_1[[#This Row],[FECHA REQ 1]])</f>
        <v>-</v>
      </c>
      <c r="U931" s="122">
        <f>Table_1[[#This Row],[FECHA REQ 1]]-Table_1[[#This Row],[FECHA DE ENTREGA DE INFORME]]</f>
        <v>0</v>
      </c>
      <c r="V931" s="120" t="s">
        <v>6515</v>
      </c>
      <c r="W931" s="121">
        <v>45807</v>
      </c>
      <c r="X931" s="121">
        <v>45803</v>
      </c>
      <c r="Y931" s="120">
        <f t="shared" si="56"/>
        <v>4</v>
      </c>
      <c r="Z931" s="121">
        <v>45812</v>
      </c>
      <c r="AA931" s="120">
        <f t="shared" si="64"/>
        <v>10</v>
      </c>
      <c r="AB931" s="120" t="s">
        <v>6516</v>
      </c>
      <c r="AC931" s="13">
        <v>3157.86</v>
      </c>
      <c r="AD931" s="121">
        <v>45826</v>
      </c>
      <c r="AE931" s="12">
        <f t="shared" si="61"/>
        <v>15</v>
      </c>
      <c r="AF931" s="121">
        <v>45831</v>
      </c>
      <c r="AG931" s="44">
        <v>4400626448</v>
      </c>
      <c r="AH931" s="17" t="s">
        <v>833</v>
      </c>
      <c r="AI931" s="121">
        <v>45856</v>
      </c>
      <c r="AJ931" s="121">
        <v>45853</v>
      </c>
      <c r="AK931" s="10" t="str">
        <f t="shared" si="69"/>
        <v>EN TIEMPO</v>
      </c>
      <c r="AL931" s="15">
        <f t="shared" si="67"/>
        <v>28</v>
      </c>
      <c r="AM931" s="120" t="s">
        <v>6517</v>
      </c>
      <c r="AN931" s="120" t="s">
        <v>6518</v>
      </c>
      <c r="AO931" s="120" t="s">
        <v>6519</v>
      </c>
      <c r="AP931" s="121">
        <v>45856</v>
      </c>
      <c r="AQ931" s="120">
        <f t="shared" ca="1" si="68"/>
        <v>51</v>
      </c>
      <c r="AR931" s="63" t="s">
        <v>143</v>
      </c>
      <c r="AS931" s="63">
        <f t="shared" ca="1" si="65"/>
        <v>29</v>
      </c>
      <c r="AT931" s="20" t="s">
        <v>19</v>
      </c>
      <c r="AU931" s="120"/>
      <c r="AV931" s="120"/>
      <c r="AW931" s="120"/>
      <c r="AX931" s="120"/>
      <c r="AY931" s="120"/>
      <c r="AZ931" s="120"/>
      <c r="BA931" s="120"/>
      <c r="BB931" s="120" t="s">
        <v>2000</v>
      </c>
      <c r="BC931" s="75"/>
    </row>
    <row r="932" spans="1:55" ht="15.75" customHeight="1" x14ac:dyDescent="0.3">
      <c r="A932" s="136">
        <v>337625</v>
      </c>
      <c r="B932" s="120" t="s">
        <v>60</v>
      </c>
      <c r="C932" s="120" t="s">
        <v>1067</v>
      </c>
      <c r="D932" s="120" t="s">
        <v>123</v>
      </c>
      <c r="E932" s="120" t="s">
        <v>124</v>
      </c>
      <c r="F932" s="120" t="s">
        <v>36</v>
      </c>
      <c r="G932" s="120" t="s">
        <v>246</v>
      </c>
      <c r="H932" s="120" t="s">
        <v>526</v>
      </c>
      <c r="I932" s="120">
        <v>6058793</v>
      </c>
      <c r="J932" s="120" t="s">
        <v>6520</v>
      </c>
      <c r="K932" s="120"/>
      <c r="L932" s="120">
        <v>10000</v>
      </c>
      <c r="M932" s="120">
        <v>101291597</v>
      </c>
      <c r="N932" s="121" t="s">
        <v>127</v>
      </c>
      <c r="O932" s="120" t="s">
        <v>6490</v>
      </c>
      <c r="P932" s="121">
        <v>45806</v>
      </c>
      <c r="Q932" s="121" t="s">
        <v>137</v>
      </c>
      <c r="R932" s="121">
        <v>45819</v>
      </c>
      <c r="S932" s="121">
        <v>45828</v>
      </c>
      <c r="T932" s="135">
        <f>IF(ISBLANK(Table_1[[#This Row],[FECHA REQ 2]]),"-",Table_1[[#This Row],[FECHA REQ 2]]-Table_1[[#This Row],[FECHA REQ 1]])</f>
        <v>9</v>
      </c>
      <c r="U932" s="122">
        <f>Table_1[[#This Row],[FECHA REQ 1]]-Table_1[[#This Row],[FECHA DE ENTREGA DE INFORME]]</f>
        <v>0</v>
      </c>
      <c r="V932" s="120" t="s">
        <v>6521</v>
      </c>
      <c r="W932" s="121">
        <v>45819</v>
      </c>
      <c r="X932" s="121">
        <v>45803</v>
      </c>
      <c r="Y932" s="120">
        <f t="shared" si="56"/>
        <v>4</v>
      </c>
      <c r="Z932" s="121">
        <v>45807</v>
      </c>
      <c r="AA932" s="120">
        <f t="shared" si="64"/>
        <v>5</v>
      </c>
      <c r="AB932" s="120" t="s">
        <v>6522</v>
      </c>
      <c r="AC932" s="13">
        <v>2633.65</v>
      </c>
      <c r="AD932" s="121">
        <v>45810</v>
      </c>
      <c r="AE932" s="12">
        <f t="shared" si="61"/>
        <v>4</v>
      </c>
      <c r="AF932" s="121"/>
      <c r="AG932" s="44">
        <v>4400626444</v>
      </c>
      <c r="AH932" s="62" t="s">
        <v>833</v>
      </c>
      <c r="AI932" s="121">
        <v>45828</v>
      </c>
      <c r="AJ932" s="121">
        <v>45853</v>
      </c>
      <c r="AK932" s="10" t="str">
        <f t="shared" si="69"/>
        <v>DEMORA</v>
      </c>
      <c r="AL932" s="15">
        <f t="shared" si="67"/>
        <v>44</v>
      </c>
      <c r="AM932" s="120" t="s">
        <v>6523</v>
      </c>
      <c r="AN932" s="120" t="s">
        <v>6524</v>
      </c>
      <c r="AO932" s="120" t="s">
        <v>6525</v>
      </c>
      <c r="AP932" s="121">
        <v>45856</v>
      </c>
      <c r="AQ932" s="120">
        <f t="shared" ca="1" si="68"/>
        <v>51</v>
      </c>
      <c r="AR932" s="63" t="s">
        <v>143</v>
      </c>
      <c r="AS932" s="120">
        <f t="shared" ca="1" si="65"/>
        <v>243</v>
      </c>
      <c r="AT932" s="120" t="s">
        <v>20</v>
      </c>
      <c r="AU932" s="120"/>
      <c r="AV932" s="120"/>
      <c r="AW932" s="120"/>
      <c r="AX932" s="120"/>
      <c r="AY932" s="120"/>
      <c r="AZ932" s="120"/>
      <c r="BA932" s="120"/>
      <c r="BB932" s="120" t="s">
        <v>6191</v>
      </c>
      <c r="BC932" s="69"/>
    </row>
    <row r="933" spans="1:55" ht="15.75" customHeight="1" x14ac:dyDescent="0.3">
      <c r="A933" s="61">
        <v>337725</v>
      </c>
      <c r="B933" s="120" t="s">
        <v>60</v>
      </c>
      <c r="C933" s="120" t="s">
        <v>220</v>
      </c>
      <c r="D933" s="120" t="s">
        <v>123</v>
      </c>
      <c r="E933" s="120" t="s">
        <v>124</v>
      </c>
      <c r="F933" s="120">
        <v>24</v>
      </c>
      <c r="G933" s="120"/>
      <c r="H933" s="120" t="s">
        <v>2017</v>
      </c>
      <c r="I933" s="120" t="s">
        <v>6526</v>
      </c>
      <c r="J933" s="120" t="s">
        <v>6527</v>
      </c>
      <c r="K933" s="120"/>
      <c r="L933" s="120">
        <v>12000</v>
      </c>
      <c r="M933" s="120">
        <v>101169069</v>
      </c>
      <c r="N933" s="121" t="s">
        <v>127</v>
      </c>
      <c r="O933" s="120" t="s">
        <v>6490</v>
      </c>
      <c r="P933" s="121">
        <v>45810</v>
      </c>
      <c r="Q933" s="121" t="s">
        <v>137</v>
      </c>
      <c r="R933" s="121">
        <v>45810</v>
      </c>
      <c r="S933" s="121"/>
      <c r="T933" s="135" t="str">
        <f>IF(ISBLANK(Table_1[[#This Row],[FECHA REQ 2]]),"-",Table_1[[#This Row],[FECHA REQ 2]]-Table_1[[#This Row],[FECHA REQ 1]])</f>
        <v>-</v>
      </c>
      <c r="U933" s="122">
        <f>Table_1[[#This Row],[FECHA REQ 1]]-Table_1[[#This Row],[FECHA DE ENTREGA DE INFORME]]</f>
        <v>0</v>
      </c>
      <c r="V933" s="120" t="s">
        <v>6528</v>
      </c>
      <c r="W933" s="121">
        <v>45810</v>
      </c>
      <c r="X933" s="121">
        <v>45803</v>
      </c>
      <c r="Y933" s="120">
        <f t="shared" si="56"/>
        <v>8</v>
      </c>
      <c r="Z933" s="121">
        <v>45812</v>
      </c>
      <c r="AA933" s="120">
        <f t="shared" si="64"/>
        <v>10</v>
      </c>
      <c r="AB933" s="120" t="s">
        <v>6529</v>
      </c>
      <c r="AC933" s="123">
        <v>1655.52</v>
      </c>
      <c r="AD933" s="121">
        <v>45826</v>
      </c>
      <c r="AE933" s="12">
        <f t="shared" si="61"/>
        <v>15</v>
      </c>
      <c r="AF933" s="121">
        <v>45828</v>
      </c>
      <c r="AG933" s="44">
        <v>4400626449</v>
      </c>
      <c r="AH933" s="62" t="s">
        <v>833</v>
      </c>
      <c r="AI933" s="121">
        <v>45849</v>
      </c>
      <c r="AJ933" s="121">
        <v>45859</v>
      </c>
      <c r="AK933" s="10" t="str">
        <f t="shared" si="69"/>
        <v>DEMORA</v>
      </c>
      <c r="AL933" s="15">
        <f t="shared" si="67"/>
        <v>34</v>
      </c>
      <c r="AM933" s="120" t="s">
        <v>6530</v>
      </c>
      <c r="AN933" s="120" t="s">
        <v>6531</v>
      </c>
      <c r="AO933" s="120" t="s">
        <v>6532</v>
      </c>
      <c r="AP933" s="121">
        <v>45863</v>
      </c>
      <c r="AQ933" s="120">
        <f t="shared" ca="1" si="68"/>
        <v>57</v>
      </c>
      <c r="AR933" s="63" t="s">
        <v>143</v>
      </c>
      <c r="AS933" s="63">
        <f t="shared" ca="1" si="65"/>
        <v>26</v>
      </c>
      <c r="AT933" s="65" t="s">
        <v>19</v>
      </c>
      <c r="AU933" s="120"/>
      <c r="AV933" s="120"/>
      <c r="AW933" s="120"/>
      <c r="AX933" s="120"/>
      <c r="AY933" s="120"/>
      <c r="AZ933" s="120"/>
      <c r="BA933" s="120"/>
      <c r="BB933" s="5" t="s">
        <v>2000</v>
      </c>
      <c r="BC933" s="69"/>
    </row>
    <row r="934" spans="1:55" ht="15.75" customHeight="1" x14ac:dyDescent="0.3">
      <c r="A934" s="61">
        <v>337825</v>
      </c>
      <c r="B934" s="120" t="s">
        <v>60</v>
      </c>
      <c r="C934" s="120" t="s">
        <v>134</v>
      </c>
      <c r="D934" s="120" t="s">
        <v>123</v>
      </c>
      <c r="E934" s="120" t="s">
        <v>124</v>
      </c>
      <c r="F934" s="120">
        <v>349</v>
      </c>
      <c r="G934" s="120"/>
      <c r="H934" s="120" t="s">
        <v>6533</v>
      </c>
      <c r="I934" s="120" t="s">
        <v>2774</v>
      </c>
      <c r="J934" s="120" t="s">
        <v>6534</v>
      </c>
      <c r="K934" s="120"/>
      <c r="L934" s="120">
        <v>12000</v>
      </c>
      <c r="M934" s="120">
        <v>101089847</v>
      </c>
      <c r="N934" s="121" t="s">
        <v>127</v>
      </c>
      <c r="O934" s="120" t="s">
        <v>6490</v>
      </c>
      <c r="P934" s="121">
        <v>45810</v>
      </c>
      <c r="Q934" s="121" t="s">
        <v>137</v>
      </c>
      <c r="R934" s="121">
        <v>45810</v>
      </c>
      <c r="S934" s="121"/>
      <c r="T934" s="135" t="str">
        <f>IF(ISBLANK(Table_1[[#This Row],[FECHA REQ 2]]),"-",Table_1[[#This Row],[FECHA REQ 2]]-Table_1[[#This Row],[FECHA REQ 1]])</f>
        <v>-</v>
      </c>
      <c r="U934" s="122">
        <f>Table_1[[#This Row],[FECHA REQ 1]]-Table_1[[#This Row],[FECHA DE ENTREGA DE INFORME]]</f>
        <v>0</v>
      </c>
      <c r="V934" s="120" t="s">
        <v>6535</v>
      </c>
      <c r="W934" s="121">
        <v>45810</v>
      </c>
      <c r="X934" s="121">
        <v>45803</v>
      </c>
      <c r="Y934" s="120">
        <f t="shared" si="56"/>
        <v>8</v>
      </c>
      <c r="Z934" s="121">
        <v>45812</v>
      </c>
      <c r="AA934" s="120">
        <f t="shared" si="64"/>
        <v>10</v>
      </c>
      <c r="AB934" s="120" t="s">
        <v>6536</v>
      </c>
      <c r="AC934" s="13">
        <v>17841.14</v>
      </c>
      <c r="AD934" s="121">
        <v>45826</v>
      </c>
      <c r="AE934" s="12">
        <f t="shared" si="61"/>
        <v>15</v>
      </c>
      <c r="AF934" s="121">
        <v>45824</v>
      </c>
      <c r="AG934" s="44">
        <v>4400626446</v>
      </c>
      <c r="AH934" s="17"/>
      <c r="AI934" s="121">
        <v>45889</v>
      </c>
      <c r="AJ934" s="121">
        <v>45889</v>
      </c>
      <c r="AK934" s="10" t="str">
        <f t="shared" si="69"/>
        <v>EN TIEMPO</v>
      </c>
      <c r="AL934" s="15">
        <f t="shared" si="67"/>
        <v>64</v>
      </c>
      <c r="AM934" s="120" t="s">
        <v>6537</v>
      </c>
      <c r="AN934" s="120" t="s">
        <v>6538</v>
      </c>
      <c r="AO934" s="120" t="s">
        <v>6539</v>
      </c>
      <c r="AP934" s="10">
        <v>45903</v>
      </c>
      <c r="AQ934" s="120">
        <f t="shared" ca="1" si="68"/>
        <v>87</v>
      </c>
      <c r="AR934" s="63" t="s">
        <v>143</v>
      </c>
      <c r="AS934" s="63">
        <f t="shared" ca="1" si="65"/>
        <v>22</v>
      </c>
      <c r="AT934" s="20" t="s">
        <v>20</v>
      </c>
      <c r="AU934" s="120"/>
      <c r="AV934" s="120"/>
      <c r="AW934" s="120"/>
      <c r="AX934" s="120"/>
      <c r="AY934" s="120"/>
      <c r="AZ934" s="120"/>
      <c r="BA934" s="120"/>
      <c r="BB934" s="120" t="s">
        <v>2000</v>
      </c>
      <c r="BC934" s="69"/>
    </row>
    <row r="935" spans="1:55" ht="15.75" customHeight="1" x14ac:dyDescent="0.3">
      <c r="A935" s="61">
        <v>337925</v>
      </c>
      <c r="B935" s="120" t="s">
        <v>59</v>
      </c>
      <c r="C935" s="120" t="s">
        <v>6</v>
      </c>
      <c r="D935" s="120" t="s">
        <v>127</v>
      </c>
      <c r="E935" s="120" t="s">
        <v>124</v>
      </c>
      <c r="F935" s="120" t="s">
        <v>40</v>
      </c>
      <c r="G935" s="120" t="s">
        <v>210</v>
      </c>
      <c r="H935" s="120" t="s">
        <v>5782</v>
      </c>
      <c r="I935" s="120">
        <v>2885537</v>
      </c>
      <c r="J935" s="120" t="s">
        <v>6540</v>
      </c>
      <c r="K935" s="120">
        <v>11973</v>
      </c>
      <c r="L935" s="120">
        <v>18000</v>
      </c>
      <c r="M935" s="120" t="s">
        <v>6541</v>
      </c>
      <c r="N935" s="121" t="s">
        <v>127</v>
      </c>
      <c r="O935" s="120" t="s">
        <v>6542</v>
      </c>
      <c r="P935" s="121">
        <v>45810</v>
      </c>
      <c r="Q935" s="121" t="s">
        <v>137</v>
      </c>
      <c r="R935" s="121">
        <v>45811</v>
      </c>
      <c r="S935" s="121"/>
      <c r="T935" s="135" t="str">
        <f>IF(ISBLANK(Table_1[[#This Row],[FECHA REQ 2]]),"-",Table_1[[#This Row],[FECHA REQ 2]]-Table_1[[#This Row],[FECHA REQ 1]])</f>
        <v>-</v>
      </c>
      <c r="U935" s="122">
        <f>Table_1[[#This Row],[FECHA REQ 1]]-Table_1[[#This Row],[FECHA DE ENTREGA DE INFORME]]</f>
        <v>0</v>
      </c>
      <c r="V935" s="120" t="s">
        <v>6543</v>
      </c>
      <c r="W935" s="121">
        <v>45811</v>
      </c>
      <c r="X935" s="121">
        <v>45805</v>
      </c>
      <c r="Y935" s="120">
        <f t="shared" si="56"/>
        <v>6</v>
      </c>
      <c r="Z935" s="121">
        <v>45812</v>
      </c>
      <c r="AA935" s="120">
        <f t="shared" si="64"/>
        <v>8</v>
      </c>
      <c r="AB935" s="120" t="s">
        <v>6544</v>
      </c>
      <c r="AC935" s="123">
        <v>11438.47</v>
      </c>
      <c r="AD935" s="121">
        <v>45855</v>
      </c>
      <c r="AE935" s="12">
        <f t="shared" si="61"/>
        <v>44</v>
      </c>
      <c r="AF935" s="121"/>
      <c r="AG935" s="44">
        <v>4500577747</v>
      </c>
      <c r="AH935" s="17" t="s">
        <v>833</v>
      </c>
      <c r="AI935" s="121">
        <v>45859</v>
      </c>
      <c r="AJ935" s="121">
        <v>45859</v>
      </c>
      <c r="AK935" s="10" t="str">
        <f t="shared" si="69"/>
        <v>EN TIEMPO</v>
      </c>
      <c r="AL935" s="15">
        <f t="shared" si="67"/>
        <v>5</v>
      </c>
      <c r="AM935" s="120" t="s">
        <v>6545</v>
      </c>
      <c r="AN935" s="120" t="s">
        <v>6546</v>
      </c>
      <c r="AO935" s="120" t="s">
        <v>6547</v>
      </c>
      <c r="AP935" s="121">
        <v>45863</v>
      </c>
      <c r="AQ935" s="120">
        <f t="shared" ca="1" si="68"/>
        <v>55</v>
      </c>
      <c r="AR935" s="63" t="s">
        <v>143</v>
      </c>
      <c r="AS935" s="63">
        <f t="shared" ca="1" si="65"/>
        <v>241</v>
      </c>
      <c r="AT935" s="65" t="s">
        <v>19</v>
      </c>
      <c r="AU935" s="120"/>
      <c r="AV935" s="120"/>
      <c r="AW935" s="120"/>
      <c r="AX935" s="120"/>
      <c r="AY935" s="120"/>
      <c r="AZ935" s="120"/>
      <c r="BA935" s="120"/>
      <c r="BB935" s="5" t="s">
        <v>6548</v>
      </c>
      <c r="BC935" s="70"/>
    </row>
    <row r="936" spans="1:55" ht="15.75" customHeight="1" x14ac:dyDescent="0.3">
      <c r="A936" s="61">
        <v>338025</v>
      </c>
      <c r="B936" s="120" t="s">
        <v>59</v>
      </c>
      <c r="C936" s="120" t="s">
        <v>6</v>
      </c>
      <c r="D936" s="120" t="s">
        <v>127</v>
      </c>
      <c r="E936" s="120" t="s">
        <v>124</v>
      </c>
      <c r="F936" s="120" t="s">
        <v>39</v>
      </c>
      <c r="G936" s="120" t="s">
        <v>210</v>
      </c>
      <c r="H936" s="120" t="s">
        <v>6549</v>
      </c>
      <c r="I936" s="120" t="s">
        <v>601</v>
      </c>
      <c r="J936" s="120" t="s">
        <v>6550</v>
      </c>
      <c r="K936" s="120">
        <v>27528</v>
      </c>
      <c r="L936" s="120">
        <v>18000</v>
      </c>
      <c r="M936" s="120" t="s">
        <v>6551</v>
      </c>
      <c r="N936" s="121" t="s">
        <v>127</v>
      </c>
      <c r="O936" s="120" t="s">
        <v>6552</v>
      </c>
      <c r="P936" s="121">
        <v>45817</v>
      </c>
      <c r="Q936" s="121" t="s">
        <v>137</v>
      </c>
      <c r="R936" s="121">
        <v>45818</v>
      </c>
      <c r="S936" s="121"/>
      <c r="T936" s="135" t="str">
        <f>IF(ISBLANK(Table_1[[#This Row],[FECHA REQ 2]]),"-",Table_1[[#This Row],[FECHA REQ 2]]-Table_1[[#This Row],[FECHA REQ 1]])</f>
        <v>-</v>
      </c>
      <c r="U936" s="122">
        <f>Table_1[[#This Row],[FECHA REQ 1]]-Table_1[[#This Row],[FECHA DE ENTREGA DE INFORME]]</f>
        <v>0</v>
      </c>
      <c r="V936" s="120" t="s">
        <v>6553</v>
      </c>
      <c r="W936" s="121">
        <v>45818</v>
      </c>
      <c r="X936" s="121">
        <v>45811</v>
      </c>
      <c r="Y936" s="120">
        <f t="shared" si="56"/>
        <v>7</v>
      </c>
      <c r="Z936" s="121">
        <v>45818</v>
      </c>
      <c r="AA936" s="120">
        <f t="shared" si="64"/>
        <v>8</v>
      </c>
      <c r="AB936" s="120" t="s">
        <v>6554</v>
      </c>
      <c r="AC936" s="13">
        <v>8934.06</v>
      </c>
      <c r="AD936" s="121">
        <v>45862</v>
      </c>
      <c r="AE936" s="12">
        <f t="shared" si="61"/>
        <v>45</v>
      </c>
      <c r="AF936" s="121">
        <v>45833</v>
      </c>
      <c r="AG936" s="44">
        <v>4500571102</v>
      </c>
      <c r="AH936" s="62" t="s">
        <v>833</v>
      </c>
      <c r="AI936" s="121">
        <v>45869</v>
      </c>
      <c r="AJ936" s="121">
        <v>45868</v>
      </c>
      <c r="AK936" s="10" t="str">
        <f t="shared" si="69"/>
        <v>EN TIEMPO</v>
      </c>
      <c r="AL936" s="15">
        <f t="shared" si="67"/>
        <v>7</v>
      </c>
      <c r="AM936" s="120" t="s">
        <v>6555</v>
      </c>
      <c r="AN936" s="120" t="s">
        <v>6556</v>
      </c>
      <c r="AO936" s="120" t="s">
        <v>6557</v>
      </c>
      <c r="AP936" s="121">
        <v>45870</v>
      </c>
      <c r="AQ936" s="120">
        <f t="shared" ca="1" si="68"/>
        <v>58</v>
      </c>
      <c r="AR936" s="63" t="s">
        <v>143</v>
      </c>
      <c r="AS936" s="63">
        <f t="shared" ca="1" si="65"/>
        <v>23</v>
      </c>
      <c r="AT936" s="65" t="s">
        <v>20</v>
      </c>
      <c r="AU936" s="120"/>
      <c r="AV936" s="120"/>
      <c r="AW936" s="120"/>
      <c r="AX936" s="120"/>
      <c r="AY936" s="120"/>
      <c r="AZ936" s="120"/>
      <c r="BA936" s="120"/>
      <c r="BB936" s="5" t="s">
        <v>2000</v>
      </c>
      <c r="BC936" s="70"/>
    </row>
    <row r="937" spans="1:55" ht="15.75" customHeight="1" x14ac:dyDescent="0.3">
      <c r="A937" s="61">
        <v>338125</v>
      </c>
      <c r="B937" s="120" t="s">
        <v>59</v>
      </c>
      <c r="C937" s="120" t="s">
        <v>273</v>
      </c>
      <c r="D937" s="120" t="s">
        <v>127</v>
      </c>
      <c r="E937" s="120" t="s">
        <v>124</v>
      </c>
      <c r="F937" s="120" t="s">
        <v>39</v>
      </c>
      <c r="G937" s="120" t="s">
        <v>246</v>
      </c>
      <c r="H937" s="120" t="s">
        <v>6549</v>
      </c>
      <c r="I937" s="120" t="s">
        <v>275</v>
      </c>
      <c r="J937" s="120" t="s">
        <v>6558</v>
      </c>
      <c r="K937" s="120">
        <v>33727</v>
      </c>
      <c r="L937" s="120">
        <v>30000</v>
      </c>
      <c r="M937" s="120" t="s">
        <v>6559</v>
      </c>
      <c r="N937" s="121" t="s">
        <v>127</v>
      </c>
      <c r="O937" s="120" t="s">
        <v>6560</v>
      </c>
      <c r="P937" s="121">
        <v>45818</v>
      </c>
      <c r="Q937" s="121" t="s">
        <v>137</v>
      </c>
      <c r="R937" s="121">
        <v>45818</v>
      </c>
      <c r="S937" s="121"/>
      <c r="T937" s="135" t="str">
        <f>IF(ISBLANK(Table_1[[#This Row],[FECHA REQ 2]]),"-",Table_1[[#This Row],[FECHA REQ 2]]-Table_1[[#This Row],[FECHA REQ 1]])</f>
        <v>-</v>
      </c>
      <c r="U937" s="122">
        <f>Table_1[[#This Row],[FECHA REQ 1]]-Table_1[[#This Row],[FECHA DE ENTREGA DE INFORME]]</f>
        <v>0</v>
      </c>
      <c r="V937" s="120" t="s">
        <v>6561</v>
      </c>
      <c r="W937" s="121">
        <v>45818</v>
      </c>
      <c r="X937" s="121">
        <v>45813</v>
      </c>
      <c r="Y937" s="120">
        <f t="shared" si="56"/>
        <v>6</v>
      </c>
      <c r="Z937" s="121">
        <v>45819</v>
      </c>
      <c r="AA937" s="120">
        <f t="shared" si="64"/>
        <v>7</v>
      </c>
      <c r="AB937" s="120" t="s">
        <v>6562</v>
      </c>
      <c r="AC937" s="13">
        <v>15196.51</v>
      </c>
      <c r="AD937" s="121">
        <v>45931</v>
      </c>
      <c r="AE937" s="12">
        <f t="shared" si="61"/>
        <v>113</v>
      </c>
      <c r="AF937" s="121">
        <v>45821</v>
      </c>
      <c r="AG937" s="155">
        <v>4500579599</v>
      </c>
      <c r="AH937" s="17"/>
      <c r="AI937" s="121">
        <v>45821</v>
      </c>
      <c r="AJ937" s="10">
        <v>45932</v>
      </c>
      <c r="AK937" s="10" t="str">
        <f t="shared" si="69"/>
        <v>DEMORA</v>
      </c>
      <c r="AL937" s="15">
        <f>IF(AJ937="","",AJ937-AD937+1)</f>
        <v>2</v>
      </c>
      <c r="AM937" s="120" t="s">
        <v>6563</v>
      </c>
      <c r="AN937" s="120" t="s">
        <v>6564</v>
      </c>
      <c r="AO937" s="120" t="s">
        <v>6565</v>
      </c>
      <c r="AP937" s="10">
        <v>45940</v>
      </c>
      <c r="AQ937" s="120">
        <f t="shared" ca="1" si="68"/>
        <v>120</v>
      </c>
      <c r="AR937" s="63" t="s">
        <v>143</v>
      </c>
      <c r="AS937" s="63">
        <f t="shared" ca="1" si="65"/>
        <v>9</v>
      </c>
      <c r="AT937" s="5" t="s">
        <v>19</v>
      </c>
      <c r="AU937" s="120"/>
      <c r="AV937" s="120"/>
      <c r="AW937" s="120"/>
      <c r="AX937" s="120"/>
      <c r="AY937" s="120"/>
      <c r="AZ937" s="120"/>
      <c r="BA937" s="120"/>
      <c r="BB937" s="120" t="s">
        <v>2000</v>
      </c>
      <c r="BC937" s="70"/>
    </row>
    <row r="938" spans="1:55" ht="15.75" customHeight="1" x14ac:dyDescent="0.3">
      <c r="A938" s="61">
        <v>338225</v>
      </c>
      <c r="B938" s="120" t="s">
        <v>59</v>
      </c>
      <c r="C938" s="120" t="s">
        <v>273</v>
      </c>
      <c r="D938" s="120" t="s">
        <v>127</v>
      </c>
      <c r="E938" s="120" t="s">
        <v>189</v>
      </c>
      <c r="F938" s="120" t="s">
        <v>693</v>
      </c>
      <c r="G938" s="120" t="s">
        <v>246</v>
      </c>
      <c r="H938" s="120" t="s">
        <v>2008</v>
      </c>
      <c r="I938" s="120" t="s">
        <v>5101</v>
      </c>
      <c r="J938" s="120" t="s">
        <v>6566</v>
      </c>
      <c r="K938" s="120">
        <v>37257</v>
      </c>
      <c r="L938" s="120">
        <v>30000</v>
      </c>
      <c r="M938" s="120" t="s">
        <v>6567</v>
      </c>
      <c r="N938" s="121" t="s">
        <v>127</v>
      </c>
      <c r="O938" s="120" t="s">
        <v>6560</v>
      </c>
      <c r="P938" s="121">
        <v>45818</v>
      </c>
      <c r="Q938" s="121" t="s">
        <v>137</v>
      </c>
      <c r="R938" s="121">
        <v>45819</v>
      </c>
      <c r="S938" s="121"/>
      <c r="T938" s="135" t="str">
        <f>IF(ISBLANK(Table_1[[#This Row],[FECHA REQ 2]]),"-",Table_1[[#This Row],[FECHA REQ 2]]-Table_1[[#This Row],[FECHA REQ 1]])</f>
        <v>-</v>
      </c>
      <c r="U938" s="122">
        <f>Table_1[[#This Row],[FECHA REQ 1]]-Table_1[[#This Row],[FECHA DE ENTREGA DE INFORME]]</f>
        <v>0</v>
      </c>
      <c r="V938" s="120" t="s">
        <v>6568</v>
      </c>
      <c r="W938" s="121">
        <v>45819</v>
      </c>
      <c r="X938" s="121">
        <v>45817</v>
      </c>
      <c r="Y938" s="120">
        <f t="shared" si="56"/>
        <v>2</v>
      </c>
      <c r="Z938" s="121">
        <v>45819</v>
      </c>
      <c r="AA938" s="120">
        <f t="shared" si="64"/>
        <v>3</v>
      </c>
      <c r="AB938" s="120" t="s">
        <v>6569</v>
      </c>
      <c r="AC938" s="123">
        <v>14027.82</v>
      </c>
      <c r="AD938" s="121">
        <v>45940</v>
      </c>
      <c r="AE938" s="12">
        <f t="shared" si="61"/>
        <v>122</v>
      </c>
      <c r="AF938" s="121">
        <v>45847</v>
      </c>
      <c r="AG938" s="155">
        <v>4500579598</v>
      </c>
      <c r="AH938" s="62"/>
      <c r="AI938" s="121">
        <v>45896</v>
      </c>
      <c r="AJ938" s="121">
        <v>45940</v>
      </c>
      <c r="AK938" s="10" t="str">
        <f t="shared" si="69"/>
        <v>DEMORA</v>
      </c>
      <c r="AL938" s="15">
        <f t="shared" si="67"/>
        <v>1</v>
      </c>
      <c r="AM938" s="120" t="s">
        <v>6570</v>
      </c>
      <c r="AN938" s="120" t="s">
        <v>6571</v>
      </c>
      <c r="AO938" s="120" t="s">
        <v>6572</v>
      </c>
      <c r="AP938" s="121">
        <v>45947</v>
      </c>
      <c r="AQ938" s="120">
        <f t="shared" ca="1" si="68"/>
        <v>124</v>
      </c>
      <c r="AR938" s="63" t="s">
        <v>143</v>
      </c>
      <c r="AS938" s="63">
        <f t="shared" ca="1" si="65"/>
        <v>31</v>
      </c>
      <c r="AT938" s="65" t="s">
        <v>19</v>
      </c>
      <c r="AU938" s="120"/>
      <c r="AV938" s="120"/>
      <c r="AW938" s="120"/>
      <c r="AX938" s="120"/>
      <c r="AY938" s="120"/>
      <c r="AZ938" s="120"/>
      <c r="BA938" s="120"/>
      <c r="BB938" s="5" t="s">
        <v>2000</v>
      </c>
      <c r="BC938" s="70"/>
    </row>
    <row r="939" spans="1:55" ht="15.75" customHeight="1" x14ac:dyDescent="0.3">
      <c r="A939" s="136">
        <v>338325</v>
      </c>
      <c r="B939" s="120" t="s">
        <v>59</v>
      </c>
      <c r="C939" s="120" t="s">
        <v>6</v>
      </c>
      <c r="D939" s="120" t="s">
        <v>123</v>
      </c>
      <c r="E939" s="120" t="s">
        <v>189</v>
      </c>
      <c r="F939" s="120" t="s">
        <v>693</v>
      </c>
      <c r="G939" s="120" t="s">
        <v>210</v>
      </c>
      <c r="H939" s="120" t="s">
        <v>5123</v>
      </c>
      <c r="I939" s="120" t="s">
        <v>1586</v>
      </c>
      <c r="J939" s="120" t="s">
        <v>6573</v>
      </c>
      <c r="K939" s="120">
        <v>14477</v>
      </c>
      <c r="L939" s="120">
        <v>18000</v>
      </c>
      <c r="M939" s="120" t="s">
        <v>6574</v>
      </c>
      <c r="N939" s="121" t="s">
        <v>127</v>
      </c>
      <c r="O939" s="120" t="s">
        <v>6575</v>
      </c>
      <c r="P939" s="121">
        <v>45817</v>
      </c>
      <c r="Q939" s="121" t="s">
        <v>137</v>
      </c>
      <c r="R939" s="121">
        <v>45818</v>
      </c>
      <c r="S939" s="121"/>
      <c r="T939" s="135" t="str">
        <f>IF(ISBLANK(Table_1[[#This Row],[FECHA REQ 2]]),"-",Table_1[[#This Row],[FECHA REQ 2]]-Table_1[[#This Row],[FECHA REQ 1]])</f>
        <v>-</v>
      </c>
      <c r="U939" s="122">
        <f>Table_1[[#This Row],[FECHA REQ 1]]-Table_1[[#This Row],[FECHA DE ENTREGA DE INFORME]]</f>
        <v>0</v>
      </c>
      <c r="V939" s="120" t="s">
        <v>6576</v>
      </c>
      <c r="W939" s="121">
        <v>45818</v>
      </c>
      <c r="X939" s="121">
        <v>45817</v>
      </c>
      <c r="Y939" s="120">
        <f t="shared" si="56"/>
        <v>1</v>
      </c>
      <c r="Z939" s="121">
        <v>45819</v>
      </c>
      <c r="AA939" s="120">
        <f t="shared" si="64"/>
        <v>3</v>
      </c>
      <c r="AB939" s="120" t="s">
        <v>6577</v>
      </c>
      <c r="AC939" s="123">
        <v>2917.29</v>
      </c>
      <c r="AD939" s="121">
        <v>45869</v>
      </c>
      <c r="AE939" s="12">
        <f t="shared" si="61"/>
        <v>51</v>
      </c>
      <c r="AF939" s="121"/>
      <c r="AG939" s="44">
        <v>4500579594</v>
      </c>
      <c r="AH939" s="62"/>
      <c r="AI939" s="121"/>
      <c r="AJ939" s="121">
        <v>45874</v>
      </c>
      <c r="AK939" s="10" t="str">
        <f>IF(AJ963="","",IF(AJ963&gt;AI963,"DEMORA","EN TIEMPO"))</f>
        <v>EN TIEMPO</v>
      </c>
      <c r="AL939" s="15">
        <f t="shared" si="67"/>
        <v>6</v>
      </c>
      <c r="AM939" s="120" t="s">
        <v>6578</v>
      </c>
      <c r="AN939" s="120" t="s">
        <v>6579</v>
      </c>
      <c r="AO939" s="120" t="s">
        <v>6580</v>
      </c>
      <c r="AP939" s="121">
        <v>45881</v>
      </c>
      <c r="AQ939" s="120">
        <f t="shared" ca="1" si="68"/>
        <v>58</v>
      </c>
      <c r="AR939" s="63" t="s">
        <v>143</v>
      </c>
      <c r="AS939" s="63">
        <f t="shared" ca="1" si="65"/>
        <v>229</v>
      </c>
      <c r="AT939" s="120" t="s">
        <v>19</v>
      </c>
      <c r="AU939" s="120"/>
      <c r="AV939" s="120"/>
      <c r="AW939" s="120"/>
      <c r="AX939" s="120"/>
      <c r="AY939" s="120"/>
      <c r="AZ939" s="120"/>
      <c r="BA939" s="120"/>
      <c r="BB939" s="5" t="s">
        <v>6191</v>
      </c>
      <c r="BC939" s="70"/>
    </row>
    <row r="940" spans="1:55" ht="15.75" customHeight="1" x14ac:dyDescent="0.3">
      <c r="A940" s="61">
        <v>338425</v>
      </c>
      <c r="B940" s="120" t="s">
        <v>59</v>
      </c>
      <c r="C940" s="120" t="s">
        <v>6</v>
      </c>
      <c r="D940" s="120" t="s">
        <v>127</v>
      </c>
      <c r="E940" s="120" t="s">
        <v>189</v>
      </c>
      <c r="F940" s="120" t="s">
        <v>1</v>
      </c>
      <c r="G940" s="120" t="s">
        <v>246</v>
      </c>
      <c r="H940" s="120" t="s">
        <v>5572</v>
      </c>
      <c r="I940" s="120" t="s">
        <v>311</v>
      </c>
      <c r="J940" s="120" t="s">
        <v>6581</v>
      </c>
      <c r="K940" s="120">
        <v>12229</v>
      </c>
      <c r="L940" s="120">
        <v>16000</v>
      </c>
      <c r="M940" s="120" t="s">
        <v>6582</v>
      </c>
      <c r="N940" s="121" t="s">
        <v>127</v>
      </c>
      <c r="O940" s="120" t="s">
        <v>6560</v>
      </c>
      <c r="P940" s="121">
        <v>45818</v>
      </c>
      <c r="Q940" s="121" t="s">
        <v>137</v>
      </c>
      <c r="R940" s="121">
        <v>45818</v>
      </c>
      <c r="S940" s="121"/>
      <c r="T940" s="135" t="str">
        <f>IF(ISBLANK(Table_1[[#This Row],[FECHA REQ 2]]),"-",Table_1[[#This Row],[FECHA REQ 2]]-Table_1[[#This Row],[FECHA REQ 1]])</f>
        <v>-</v>
      </c>
      <c r="U940" s="122">
        <f>Table_1[[#This Row],[FECHA REQ 1]]-Table_1[[#This Row],[FECHA DE ENTREGA DE INFORME]]</f>
        <v>0</v>
      </c>
      <c r="V940" s="120" t="s">
        <v>6583</v>
      </c>
      <c r="W940" s="121">
        <v>45818</v>
      </c>
      <c r="X940" s="121">
        <v>45817</v>
      </c>
      <c r="Y940" s="120">
        <f t="shared" si="56"/>
        <v>2</v>
      </c>
      <c r="Z940" s="121">
        <v>45819</v>
      </c>
      <c r="AA940" s="120">
        <f t="shared" si="64"/>
        <v>3</v>
      </c>
      <c r="AB940" s="120" t="s">
        <v>6584</v>
      </c>
      <c r="AC940" s="123">
        <v>3035.59</v>
      </c>
      <c r="AD940" s="121">
        <v>45931</v>
      </c>
      <c r="AE940" s="12">
        <f t="shared" si="61"/>
        <v>113</v>
      </c>
      <c r="AF940" s="121">
        <v>45821</v>
      </c>
      <c r="AG940" s="155">
        <v>4500579595</v>
      </c>
      <c r="AH940" s="62"/>
      <c r="AI940" s="121">
        <v>45821</v>
      </c>
      <c r="AJ940" s="10">
        <v>45932</v>
      </c>
      <c r="AK940" s="10" t="str">
        <f t="shared" ref="AK940:AK1039" si="70">IF(AJ940="","",IF(AJ940&gt;AI940,"DEMORA","EN TIEMPO"))</f>
        <v>DEMORA</v>
      </c>
      <c r="AL940" s="15">
        <f>IF(AJ940="","",AJ940-AD940+1)</f>
        <v>2</v>
      </c>
      <c r="AM940" s="120" t="s">
        <v>6585</v>
      </c>
      <c r="AN940" s="120" t="s">
        <v>6586</v>
      </c>
      <c r="AO940" s="120" t="s">
        <v>6587</v>
      </c>
      <c r="AP940" s="121">
        <v>45947</v>
      </c>
      <c r="AQ940" s="120">
        <f t="shared" ca="1" si="68"/>
        <v>116</v>
      </c>
      <c r="AR940" s="63" t="s">
        <v>143</v>
      </c>
      <c r="AS940" s="63">
        <f t="shared" ca="1" si="65"/>
        <v>5</v>
      </c>
      <c r="AT940" s="65" t="s">
        <v>20</v>
      </c>
      <c r="AU940" s="120"/>
      <c r="AV940" s="120"/>
      <c r="AW940" s="120"/>
      <c r="AX940" s="120"/>
      <c r="AY940" s="120"/>
      <c r="AZ940" s="120"/>
      <c r="BA940" s="120"/>
      <c r="BB940" s="120" t="s">
        <v>2000</v>
      </c>
      <c r="BC940" s="26">
        <v>1</v>
      </c>
    </row>
    <row r="941" spans="1:55" ht="15.75" customHeight="1" x14ac:dyDescent="0.3">
      <c r="A941" s="61">
        <v>338525</v>
      </c>
      <c r="B941" s="120" t="s">
        <v>59</v>
      </c>
      <c r="C941" s="120" t="s">
        <v>327</v>
      </c>
      <c r="D941" s="120" t="s">
        <v>123</v>
      </c>
      <c r="E941" s="120" t="s">
        <v>124</v>
      </c>
      <c r="F941" s="120">
        <v>24</v>
      </c>
      <c r="G941" s="120" t="s">
        <v>210</v>
      </c>
      <c r="H941" s="120" t="s">
        <v>2609</v>
      </c>
      <c r="I941" s="120">
        <v>5530359</v>
      </c>
      <c r="J941" s="120" t="s">
        <v>6588</v>
      </c>
      <c r="K941" s="120">
        <v>17455</v>
      </c>
      <c r="L941" s="120">
        <v>15000</v>
      </c>
      <c r="M941" s="120" t="s">
        <v>6589</v>
      </c>
      <c r="N941" s="121" t="s">
        <v>127</v>
      </c>
      <c r="O941" s="120" t="s">
        <v>6590</v>
      </c>
      <c r="P941" s="121">
        <v>45818</v>
      </c>
      <c r="Q941" s="121" t="s">
        <v>137</v>
      </c>
      <c r="R941" s="121">
        <v>45818</v>
      </c>
      <c r="S941" s="121"/>
      <c r="T941" s="135" t="str">
        <f>IF(ISBLANK(Table_1[[#This Row],[FECHA REQ 2]]),"-",Table_1[[#This Row],[FECHA REQ 2]]-Table_1[[#This Row],[FECHA REQ 1]])</f>
        <v>-</v>
      </c>
      <c r="U941" s="122">
        <f>Table_1[[#This Row],[FECHA REQ 1]]-Table_1[[#This Row],[FECHA DE ENTREGA DE INFORME]]</f>
        <v>0</v>
      </c>
      <c r="V941" s="120" t="s">
        <v>6591</v>
      </c>
      <c r="W941" s="121">
        <v>45818</v>
      </c>
      <c r="X941" s="121">
        <v>45817</v>
      </c>
      <c r="Y941" s="120">
        <f t="shared" si="56"/>
        <v>2</v>
      </c>
      <c r="Z941" s="121">
        <v>45819</v>
      </c>
      <c r="AA941" s="120">
        <f t="shared" si="64"/>
        <v>3</v>
      </c>
      <c r="AB941" s="120" t="s">
        <v>6592</v>
      </c>
      <c r="AC941" s="123">
        <v>1902.27</v>
      </c>
      <c r="AD941" s="121">
        <v>45833</v>
      </c>
      <c r="AE941" s="12">
        <f t="shared" si="61"/>
        <v>15</v>
      </c>
      <c r="AF941" s="121">
        <v>45855</v>
      </c>
      <c r="AG941" s="44">
        <v>4500579523</v>
      </c>
      <c r="AH941" s="62" t="s">
        <v>833</v>
      </c>
      <c r="AI941" s="121">
        <v>45869</v>
      </c>
      <c r="AJ941" s="121">
        <v>45873</v>
      </c>
      <c r="AK941" s="10" t="str">
        <f t="shared" si="70"/>
        <v>DEMORA</v>
      </c>
      <c r="AL941" s="15">
        <f t="shared" si="67"/>
        <v>41</v>
      </c>
      <c r="AM941" s="120" t="s">
        <v>6593</v>
      </c>
      <c r="AN941" s="120" t="s">
        <v>6594</v>
      </c>
      <c r="AO941" s="120" t="s">
        <v>6595</v>
      </c>
      <c r="AP941" s="121">
        <v>45881</v>
      </c>
      <c r="AQ941" s="120">
        <f t="shared" ca="1" si="68"/>
        <v>57</v>
      </c>
      <c r="AR941" s="76" t="s">
        <v>143</v>
      </c>
      <c r="AS941" s="76">
        <f t="shared" ca="1" si="65"/>
        <v>39</v>
      </c>
      <c r="AT941" s="120" t="s">
        <v>19</v>
      </c>
      <c r="AU941" s="120"/>
      <c r="AV941" s="120"/>
      <c r="AW941" s="120"/>
      <c r="AX941" s="120"/>
      <c r="AY941" s="120"/>
      <c r="AZ941" s="120"/>
      <c r="BA941" s="120"/>
      <c r="BB941" s="120" t="s">
        <v>6596</v>
      </c>
      <c r="BC941" s="70"/>
    </row>
    <row r="942" spans="1:55" ht="15.75" customHeight="1" x14ac:dyDescent="0.3">
      <c r="A942" s="61">
        <v>338625</v>
      </c>
      <c r="B942" s="120" t="s">
        <v>60</v>
      </c>
      <c r="C942" s="120" t="s">
        <v>236</v>
      </c>
      <c r="D942" s="120" t="s">
        <v>123</v>
      </c>
      <c r="E942" s="120" t="s">
        <v>124</v>
      </c>
      <c r="F942" s="120" t="s">
        <v>48</v>
      </c>
      <c r="G942" s="120" t="s">
        <v>210</v>
      </c>
      <c r="H942" s="120" t="s">
        <v>2695</v>
      </c>
      <c r="I942" s="120">
        <v>5173766</v>
      </c>
      <c r="J942" s="120" t="s">
        <v>6597</v>
      </c>
      <c r="K942" s="120"/>
      <c r="L942" s="120">
        <v>12000</v>
      </c>
      <c r="M942" s="120">
        <v>101297692</v>
      </c>
      <c r="N942" s="121" t="s">
        <v>123</v>
      </c>
      <c r="O942" s="120" t="s">
        <v>6598</v>
      </c>
      <c r="P942" s="121">
        <v>45824</v>
      </c>
      <c r="Q942" s="121" t="s">
        <v>137</v>
      </c>
      <c r="R942" s="121">
        <v>45820</v>
      </c>
      <c r="S942" s="121"/>
      <c r="T942" s="135" t="str">
        <f>IF(ISBLANK(Table_1[[#This Row],[FECHA REQ 2]]),"-",Table_1[[#This Row],[FECHA REQ 2]]-Table_1[[#This Row],[FECHA REQ 1]])</f>
        <v>-</v>
      </c>
      <c r="U942" s="122">
        <f>Table_1[[#This Row],[FECHA REQ 1]]-Table_1[[#This Row],[FECHA DE ENTREGA DE INFORME]]</f>
        <v>-5</v>
      </c>
      <c r="V942" s="120" t="s">
        <v>6599</v>
      </c>
      <c r="W942" s="121">
        <v>45825</v>
      </c>
      <c r="X942" s="121">
        <v>45819</v>
      </c>
      <c r="Y942" s="120">
        <f t="shared" si="56"/>
        <v>6</v>
      </c>
      <c r="Z942" s="121">
        <v>45825</v>
      </c>
      <c r="AA942" s="120">
        <f t="shared" si="64"/>
        <v>7</v>
      </c>
      <c r="AB942" s="120" t="s">
        <v>6600</v>
      </c>
      <c r="AC942" s="123">
        <v>12741.41</v>
      </c>
      <c r="AD942" s="121">
        <v>45862</v>
      </c>
      <c r="AE942" s="12">
        <f t="shared" si="61"/>
        <v>38</v>
      </c>
      <c r="AF942" s="121">
        <v>45847</v>
      </c>
      <c r="AG942" s="44">
        <v>4400628478</v>
      </c>
      <c r="AH942" s="62"/>
      <c r="AI942" s="121">
        <v>45880</v>
      </c>
      <c r="AJ942" s="121">
        <v>45880</v>
      </c>
      <c r="AK942" s="10" t="str">
        <f t="shared" si="70"/>
        <v>EN TIEMPO</v>
      </c>
      <c r="AL942" s="15">
        <f t="shared" si="67"/>
        <v>19</v>
      </c>
      <c r="AM942" s="120" t="s">
        <v>6601</v>
      </c>
      <c r="AN942" s="120" t="s">
        <v>6602</v>
      </c>
      <c r="AO942" s="120" t="s">
        <v>6603</v>
      </c>
      <c r="AP942" s="121">
        <v>45887</v>
      </c>
      <c r="AQ942" s="120">
        <f t="shared" ca="1" si="68"/>
        <v>62</v>
      </c>
      <c r="AR942" s="76" t="s">
        <v>143</v>
      </c>
      <c r="AS942" s="76">
        <f t="shared" ca="1" si="65"/>
        <v>29</v>
      </c>
      <c r="AT942" s="65" t="s">
        <v>20</v>
      </c>
      <c r="AU942" s="120"/>
      <c r="AV942" s="120"/>
      <c r="AW942" s="120"/>
      <c r="AX942" s="120"/>
      <c r="AY942" s="120"/>
      <c r="AZ942" s="120"/>
      <c r="BA942" s="120"/>
      <c r="BB942" s="5" t="s">
        <v>6604</v>
      </c>
      <c r="BC942" s="9">
        <v>1</v>
      </c>
    </row>
    <row r="943" spans="1:55" ht="15.75" customHeight="1" x14ac:dyDescent="0.3">
      <c r="A943" s="61">
        <v>338725</v>
      </c>
      <c r="B943" s="120" t="s">
        <v>60</v>
      </c>
      <c r="C943" s="120" t="s">
        <v>131</v>
      </c>
      <c r="D943" s="120" t="s">
        <v>123</v>
      </c>
      <c r="E943" s="120" t="s">
        <v>124</v>
      </c>
      <c r="F943" s="120" t="s">
        <v>36</v>
      </c>
      <c r="G943" s="120" t="s">
        <v>246</v>
      </c>
      <c r="H943" s="120" t="s">
        <v>1741</v>
      </c>
      <c r="I943" s="120">
        <v>6058796</v>
      </c>
      <c r="J943" s="120" t="s">
        <v>6605</v>
      </c>
      <c r="K943" s="120"/>
      <c r="L943" s="120">
        <v>12000</v>
      </c>
      <c r="M943" s="120">
        <v>101135857</v>
      </c>
      <c r="N943" s="121" t="s">
        <v>127</v>
      </c>
      <c r="O943" s="120" t="s">
        <v>6598</v>
      </c>
      <c r="P943" s="121">
        <v>45820</v>
      </c>
      <c r="Q943" s="121" t="s">
        <v>137</v>
      </c>
      <c r="R943" s="121">
        <v>45821</v>
      </c>
      <c r="S943" s="121"/>
      <c r="T943" s="135" t="str">
        <f>IF(ISBLANK(Table_1[[#This Row],[FECHA REQ 2]]),"-",Table_1[[#This Row],[FECHA REQ 2]]-Table_1[[#This Row],[FECHA REQ 1]])</f>
        <v>-</v>
      </c>
      <c r="U943" s="122">
        <f>Table_1[[#This Row],[FECHA REQ 1]]-Table_1[[#This Row],[FECHA DE ENTREGA DE INFORME]]</f>
        <v>-4</v>
      </c>
      <c r="V943" s="120" t="s">
        <v>6606</v>
      </c>
      <c r="W943" s="121">
        <v>45825</v>
      </c>
      <c r="X943" s="121">
        <v>45819</v>
      </c>
      <c r="Y943" s="120">
        <f t="shared" si="56"/>
        <v>2</v>
      </c>
      <c r="Z943" s="121">
        <v>45825</v>
      </c>
      <c r="AA943" s="120">
        <f t="shared" si="64"/>
        <v>7</v>
      </c>
      <c r="AB943" s="120" t="s">
        <v>6607</v>
      </c>
      <c r="AC943" s="123">
        <v>2309.4499999999998</v>
      </c>
      <c r="AD943" s="121">
        <v>45833</v>
      </c>
      <c r="AE943" s="12">
        <f t="shared" si="61"/>
        <v>9</v>
      </c>
      <c r="AF943" s="121"/>
      <c r="AG943" s="44">
        <v>4400628485</v>
      </c>
      <c r="AH943" s="62" t="s">
        <v>833</v>
      </c>
      <c r="AI943" s="121">
        <v>45859</v>
      </c>
      <c r="AJ943" s="121">
        <v>45859</v>
      </c>
      <c r="AK943" s="10" t="str">
        <f t="shared" si="70"/>
        <v>EN TIEMPO</v>
      </c>
      <c r="AL943" s="15">
        <f t="shared" si="67"/>
        <v>27</v>
      </c>
      <c r="AM943" s="120" t="s">
        <v>6608</v>
      </c>
      <c r="AN943" s="120" t="s">
        <v>6609</v>
      </c>
      <c r="AO943" s="120" t="s">
        <v>6610</v>
      </c>
      <c r="AP943" s="121">
        <v>45863</v>
      </c>
      <c r="AQ943" s="120">
        <f t="shared" ca="1" si="68"/>
        <v>41</v>
      </c>
      <c r="AR943" s="63" t="s">
        <v>143</v>
      </c>
      <c r="AS943" s="63">
        <f t="shared" ca="1" si="65"/>
        <v>227</v>
      </c>
      <c r="AT943" s="120" t="s">
        <v>19</v>
      </c>
      <c r="AU943" s="120"/>
      <c r="AV943" s="120"/>
      <c r="AW943" s="120"/>
      <c r="AX943" s="120"/>
      <c r="AY943" s="120"/>
      <c r="AZ943" s="120"/>
      <c r="BA943" s="120"/>
      <c r="BB943" s="120" t="s">
        <v>6191</v>
      </c>
      <c r="BC943" s="26"/>
    </row>
    <row r="944" spans="1:55" ht="15.75" customHeight="1" x14ac:dyDescent="0.3">
      <c r="A944" s="61">
        <v>338825</v>
      </c>
      <c r="B944" s="120" t="s">
        <v>60</v>
      </c>
      <c r="C944" s="120" t="s">
        <v>236</v>
      </c>
      <c r="D944" s="120" t="s">
        <v>123</v>
      </c>
      <c r="E944" s="120" t="s">
        <v>189</v>
      </c>
      <c r="F944" s="120" t="s">
        <v>49</v>
      </c>
      <c r="G944" s="120" t="s">
        <v>210</v>
      </c>
      <c r="H944" s="120" t="s">
        <v>5483</v>
      </c>
      <c r="I944" s="120" t="s">
        <v>2956</v>
      </c>
      <c r="J944" s="120" t="s">
        <v>6611</v>
      </c>
      <c r="K944" s="120"/>
      <c r="L944" s="120">
        <v>12000</v>
      </c>
      <c r="M944" s="120">
        <v>101258241</v>
      </c>
      <c r="N944" s="121" t="s">
        <v>127</v>
      </c>
      <c r="O944" s="120" t="s">
        <v>6598</v>
      </c>
      <c r="P944" s="121">
        <v>45821</v>
      </c>
      <c r="Q944" s="121" t="s">
        <v>137</v>
      </c>
      <c r="R944" s="121">
        <v>45821</v>
      </c>
      <c r="S944" s="121"/>
      <c r="T944" s="135" t="str">
        <f>IF(ISBLANK(Table_1[[#This Row],[FECHA REQ 2]]),"-",Table_1[[#This Row],[FECHA REQ 2]]-Table_1[[#This Row],[FECHA REQ 1]])</f>
        <v>-</v>
      </c>
      <c r="U944" s="122">
        <f>Table_1[[#This Row],[FECHA REQ 1]]-Table_1[[#This Row],[FECHA DE ENTREGA DE INFORME]]</f>
        <v>-4</v>
      </c>
      <c r="V944" s="120" t="s">
        <v>6612</v>
      </c>
      <c r="W944" s="121">
        <v>45825</v>
      </c>
      <c r="X944" s="121">
        <v>45819</v>
      </c>
      <c r="Y944" s="120">
        <f t="shared" si="56"/>
        <v>3</v>
      </c>
      <c r="Z944" s="121">
        <v>45825</v>
      </c>
      <c r="AA944" s="120">
        <f t="shared" si="64"/>
        <v>7</v>
      </c>
      <c r="AB944" s="120" t="s">
        <v>6613</v>
      </c>
      <c r="AC944" s="123">
        <v>8821.74</v>
      </c>
      <c r="AD944" s="121">
        <v>45833</v>
      </c>
      <c r="AE944" s="12">
        <f t="shared" si="61"/>
        <v>9</v>
      </c>
      <c r="AF944" s="121">
        <v>45852</v>
      </c>
      <c r="AG944" s="44">
        <v>4400628525</v>
      </c>
      <c r="AH944" s="62"/>
      <c r="AI944" s="121">
        <v>45889</v>
      </c>
      <c r="AJ944" s="121">
        <v>45889</v>
      </c>
      <c r="AK944" s="10" t="str">
        <f t="shared" si="70"/>
        <v>EN TIEMPO</v>
      </c>
      <c r="AL944" s="15">
        <f t="shared" si="67"/>
        <v>57</v>
      </c>
      <c r="AM944" s="120" t="s">
        <v>6614</v>
      </c>
      <c r="AN944" s="120" t="s">
        <v>6615</v>
      </c>
      <c r="AO944" s="120" t="s">
        <v>6616</v>
      </c>
      <c r="AP944" s="121">
        <v>45912</v>
      </c>
      <c r="AQ944" s="120">
        <f t="shared" ca="1" si="68"/>
        <v>71</v>
      </c>
      <c r="AR944" s="63" t="s">
        <v>143</v>
      </c>
      <c r="AS944" s="63">
        <f t="shared" ca="1" si="65"/>
        <v>34</v>
      </c>
      <c r="AT944" s="65" t="s">
        <v>20</v>
      </c>
      <c r="AU944" s="120"/>
      <c r="AV944" s="120"/>
      <c r="AW944" s="120"/>
      <c r="AX944" s="120"/>
      <c r="AY944" s="120"/>
      <c r="AZ944" s="120"/>
      <c r="BA944" s="120"/>
      <c r="BB944" s="5" t="s">
        <v>2000</v>
      </c>
      <c r="BC944" s="9">
        <v>1</v>
      </c>
    </row>
    <row r="945" spans="1:55" ht="15.75" customHeight="1" x14ac:dyDescent="0.3">
      <c r="A945" s="61">
        <v>338925</v>
      </c>
      <c r="B945" s="120" t="s">
        <v>60</v>
      </c>
      <c r="C945" s="120" t="s">
        <v>927</v>
      </c>
      <c r="D945" s="120" t="s">
        <v>123</v>
      </c>
      <c r="E945" s="120" t="s">
        <v>124</v>
      </c>
      <c r="F945" s="120" t="s">
        <v>48</v>
      </c>
      <c r="G945" s="120" t="s">
        <v>246</v>
      </c>
      <c r="H945" s="120" t="s">
        <v>1845</v>
      </c>
      <c r="I945" s="120">
        <v>5218420</v>
      </c>
      <c r="J945" s="120" t="s">
        <v>6617</v>
      </c>
      <c r="K945" s="120"/>
      <c r="L945" s="120">
        <v>12000</v>
      </c>
      <c r="M945" s="120">
        <v>101075219</v>
      </c>
      <c r="N945" s="121" t="s">
        <v>127</v>
      </c>
      <c r="O945" s="120" t="s">
        <v>6598</v>
      </c>
      <c r="P945" s="121">
        <v>45824</v>
      </c>
      <c r="Q945" s="121" t="s">
        <v>137</v>
      </c>
      <c r="R945" s="121">
        <v>45824</v>
      </c>
      <c r="S945" s="121"/>
      <c r="T945" s="135" t="str">
        <f>IF(ISBLANK(Table_1[[#This Row],[FECHA REQ 2]]),"-",Table_1[[#This Row],[FECHA REQ 2]]-Table_1[[#This Row],[FECHA REQ 1]])</f>
        <v>-</v>
      </c>
      <c r="U945" s="122">
        <f>Table_1[[#This Row],[FECHA REQ 1]]-Table_1[[#This Row],[FECHA DE ENTREGA DE INFORME]]</f>
        <v>-1</v>
      </c>
      <c r="V945" s="120" t="s">
        <v>6618</v>
      </c>
      <c r="W945" s="121">
        <v>45825</v>
      </c>
      <c r="X945" s="121">
        <v>45819</v>
      </c>
      <c r="Y945" s="120">
        <f t="shared" si="56"/>
        <v>6</v>
      </c>
      <c r="Z945" s="121">
        <v>45825</v>
      </c>
      <c r="AA945" s="120">
        <f t="shared" si="64"/>
        <v>7</v>
      </c>
      <c r="AB945" s="120" t="s">
        <v>6619</v>
      </c>
      <c r="AC945" s="123">
        <v>3835.46</v>
      </c>
      <c r="AD945" s="121">
        <v>45834</v>
      </c>
      <c r="AE945" s="12">
        <f t="shared" si="61"/>
        <v>10</v>
      </c>
      <c r="AF945" s="121">
        <v>45856</v>
      </c>
      <c r="AG945" s="44">
        <v>4400628487</v>
      </c>
      <c r="AH945" s="17"/>
      <c r="AI945" s="121">
        <v>45868</v>
      </c>
      <c r="AJ945" s="121">
        <v>45868</v>
      </c>
      <c r="AK945" s="10" t="str">
        <f t="shared" si="70"/>
        <v>EN TIEMPO</v>
      </c>
      <c r="AL945" s="15">
        <f t="shared" si="67"/>
        <v>35</v>
      </c>
      <c r="AM945" s="120" t="s">
        <v>6620</v>
      </c>
      <c r="AN945" s="120" t="s">
        <v>6621</v>
      </c>
      <c r="AO945" s="120" t="s">
        <v>6622</v>
      </c>
      <c r="AP945" s="121">
        <v>45887</v>
      </c>
      <c r="AQ945" s="120">
        <f t="shared" ca="1" si="68"/>
        <v>50</v>
      </c>
      <c r="AR945" s="63" t="s">
        <v>143</v>
      </c>
      <c r="AS945" s="63">
        <f t="shared" ca="1" si="65"/>
        <v>38</v>
      </c>
      <c r="AT945" s="65" t="s">
        <v>19</v>
      </c>
      <c r="AU945" s="120"/>
      <c r="AV945" s="120"/>
      <c r="AW945" s="120"/>
      <c r="AX945" s="120"/>
      <c r="AY945" s="120"/>
      <c r="AZ945" s="120"/>
      <c r="BA945" s="120"/>
      <c r="BB945" s="120" t="s">
        <v>6623</v>
      </c>
      <c r="BC945" s="9"/>
    </row>
    <row r="946" spans="1:55" ht="15.75" customHeight="1" x14ac:dyDescent="0.3">
      <c r="A946" s="61">
        <v>339025</v>
      </c>
      <c r="B946" s="120" t="s">
        <v>60</v>
      </c>
      <c r="C946" s="120" t="s">
        <v>3391</v>
      </c>
      <c r="D946" s="120" t="s">
        <v>123</v>
      </c>
      <c r="E946" s="120" t="s">
        <v>135</v>
      </c>
      <c r="F946" s="120" t="s">
        <v>45</v>
      </c>
      <c r="G946" s="120"/>
      <c r="H946" s="120" t="s">
        <v>567</v>
      </c>
      <c r="I946" s="120" t="s">
        <v>4577</v>
      </c>
      <c r="J946" s="120" t="s">
        <v>6624</v>
      </c>
      <c r="K946" s="120"/>
      <c r="L946" s="120"/>
      <c r="M946" s="120">
        <v>200959890</v>
      </c>
      <c r="N946" s="121" t="s">
        <v>127</v>
      </c>
      <c r="O946" s="120" t="s">
        <v>6598</v>
      </c>
      <c r="P946" s="121">
        <v>45821</v>
      </c>
      <c r="Q946" s="121" t="s">
        <v>137</v>
      </c>
      <c r="R946" s="121">
        <v>45821</v>
      </c>
      <c r="S946" s="121"/>
      <c r="T946" s="135" t="str">
        <f>IF(ISBLANK(Table_1[[#This Row],[FECHA REQ 2]]),"-",Table_1[[#This Row],[FECHA REQ 2]]-Table_1[[#This Row],[FECHA REQ 1]])</f>
        <v>-</v>
      </c>
      <c r="U946" s="122">
        <f>Table_1[[#This Row],[FECHA REQ 1]]-Table_1[[#This Row],[FECHA DE ENTREGA DE INFORME]]</f>
        <v>-4</v>
      </c>
      <c r="V946" s="120" t="s">
        <v>6625</v>
      </c>
      <c r="W946" s="121">
        <v>45825</v>
      </c>
      <c r="X946" s="121">
        <v>45819</v>
      </c>
      <c r="Y946" s="120">
        <f t="shared" si="56"/>
        <v>3</v>
      </c>
      <c r="Z946" s="121">
        <v>45825</v>
      </c>
      <c r="AA946" s="120">
        <f t="shared" si="64"/>
        <v>7</v>
      </c>
      <c r="AB946" s="120" t="s">
        <v>6626</v>
      </c>
      <c r="AC946" s="123">
        <v>5281.14</v>
      </c>
      <c r="AD946" s="121">
        <v>45833</v>
      </c>
      <c r="AE946" s="12">
        <f t="shared" si="61"/>
        <v>9</v>
      </c>
      <c r="AF946" s="121">
        <v>45833</v>
      </c>
      <c r="AG946" s="44">
        <v>4400628484</v>
      </c>
      <c r="AH946" s="62" t="s">
        <v>833</v>
      </c>
      <c r="AI946" s="121">
        <v>45853</v>
      </c>
      <c r="AJ946" s="121">
        <v>45853</v>
      </c>
      <c r="AK946" s="10" t="str">
        <f t="shared" si="70"/>
        <v>EN TIEMPO</v>
      </c>
      <c r="AL946" s="15">
        <f t="shared" si="67"/>
        <v>21</v>
      </c>
      <c r="AM946" s="120" t="s">
        <v>6627</v>
      </c>
      <c r="AN946" s="120" t="s">
        <v>6628</v>
      </c>
      <c r="AO946" s="120" t="s">
        <v>6629</v>
      </c>
      <c r="AP946" s="121">
        <v>45887</v>
      </c>
      <c r="AQ946" s="120">
        <f t="shared" ca="1" si="68"/>
        <v>35</v>
      </c>
      <c r="AR946" s="63" t="s">
        <v>143</v>
      </c>
      <c r="AS946" s="120">
        <f t="shared" ca="1" si="65"/>
        <v>15</v>
      </c>
      <c r="AT946" s="65" t="s">
        <v>19</v>
      </c>
      <c r="AU946" s="120"/>
      <c r="AV946" s="120"/>
      <c r="AW946" s="120"/>
      <c r="AX946" s="120"/>
      <c r="AY946" s="120"/>
      <c r="AZ946" s="120"/>
      <c r="BA946" s="120"/>
      <c r="BB946" s="120" t="s">
        <v>6191</v>
      </c>
      <c r="BC946" s="9"/>
    </row>
    <row r="947" spans="1:55" ht="15.75" customHeight="1" x14ac:dyDescent="0.3">
      <c r="A947" s="134">
        <v>339125</v>
      </c>
      <c r="B947" s="120" t="s">
        <v>60</v>
      </c>
      <c r="C947" s="120" t="s">
        <v>327</v>
      </c>
      <c r="D947" s="120" t="s">
        <v>123</v>
      </c>
      <c r="E947" s="120" t="s">
        <v>124</v>
      </c>
      <c r="F947" s="120" t="s">
        <v>36</v>
      </c>
      <c r="G947" s="120"/>
      <c r="H947" s="120" t="s">
        <v>960</v>
      </c>
      <c r="I947" s="120">
        <v>5530359</v>
      </c>
      <c r="J947" s="120" t="s">
        <v>6630</v>
      </c>
      <c r="K947" s="120"/>
      <c r="L947" s="120">
        <v>15000</v>
      </c>
      <c r="M947" s="120">
        <v>101165387</v>
      </c>
      <c r="N947" s="121" t="s">
        <v>127</v>
      </c>
      <c r="O947" s="120" t="s">
        <v>6598</v>
      </c>
      <c r="P947" s="121">
        <v>45820</v>
      </c>
      <c r="Q947" s="121" t="s">
        <v>137</v>
      </c>
      <c r="R947" s="121">
        <v>45821</v>
      </c>
      <c r="S947" s="121"/>
      <c r="T947" s="135" t="str">
        <f>IF(ISBLANK(Table_1[[#This Row],[FECHA REQ 2]]),"-",Table_1[[#This Row],[FECHA REQ 2]]-Table_1[[#This Row],[FECHA REQ 1]])</f>
        <v>-</v>
      </c>
      <c r="U947" s="122">
        <f>Table_1[[#This Row],[FECHA REQ 1]]-Table_1[[#This Row],[FECHA DE ENTREGA DE INFORME]]</f>
        <v>-5</v>
      </c>
      <c r="V947" s="120" t="s">
        <v>6631</v>
      </c>
      <c r="W947" s="121">
        <v>45826</v>
      </c>
      <c r="X947" s="121">
        <v>45819</v>
      </c>
      <c r="Y947" s="120">
        <f t="shared" si="56"/>
        <v>2</v>
      </c>
      <c r="Z947" s="121">
        <v>45826</v>
      </c>
      <c r="AA947" s="120">
        <f t="shared" si="64"/>
        <v>8</v>
      </c>
      <c r="AB947" s="120" t="s">
        <v>6632</v>
      </c>
      <c r="AC947" s="13">
        <v>2122.33</v>
      </c>
      <c r="AD947" s="121">
        <v>45833</v>
      </c>
      <c r="AE947" s="12">
        <f t="shared" si="61"/>
        <v>8</v>
      </c>
      <c r="AF947" s="121"/>
      <c r="AG947" s="44">
        <v>4400628474</v>
      </c>
      <c r="AH947" s="62" t="s">
        <v>833</v>
      </c>
      <c r="AI947" s="121">
        <v>45853</v>
      </c>
      <c r="AJ947" s="121">
        <v>45853</v>
      </c>
      <c r="AK947" s="10" t="str">
        <f t="shared" si="70"/>
        <v>EN TIEMPO</v>
      </c>
      <c r="AL947" s="15">
        <f t="shared" si="67"/>
        <v>21</v>
      </c>
      <c r="AM947" s="120" t="s">
        <v>6633</v>
      </c>
      <c r="AN947" s="120" t="s">
        <v>6634</v>
      </c>
      <c r="AO947" s="120" t="s">
        <v>6635</v>
      </c>
      <c r="AP947" s="121">
        <v>45856</v>
      </c>
      <c r="AQ947" s="120">
        <f t="shared" ca="1" si="68"/>
        <v>35</v>
      </c>
      <c r="AR947" s="63" t="s">
        <v>143</v>
      </c>
      <c r="AS947" s="120">
        <f t="shared" ca="1" si="65"/>
        <v>227</v>
      </c>
      <c r="AT947" s="120" t="s">
        <v>19</v>
      </c>
      <c r="AU947" s="120"/>
      <c r="AV947" s="120"/>
      <c r="AW947" s="120"/>
      <c r="AX947" s="120"/>
      <c r="AY947" s="120"/>
      <c r="AZ947" s="120"/>
      <c r="BA947" s="120"/>
      <c r="BB947" s="120" t="s">
        <v>6191</v>
      </c>
      <c r="BC947" s="9"/>
    </row>
    <row r="948" spans="1:55" ht="15.75" customHeight="1" x14ac:dyDescent="0.3">
      <c r="A948" s="134">
        <v>339225</v>
      </c>
      <c r="B948" s="120" t="s">
        <v>60</v>
      </c>
      <c r="C948" s="120" t="s">
        <v>327</v>
      </c>
      <c r="D948" s="120" t="s">
        <v>123</v>
      </c>
      <c r="E948" s="5" t="s">
        <v>124</v>
      </c>
      <c r="F948" s="120" t="s">
        <v>36</v>
      </c>
      <c r="G948" s="120" t="s">
        <v>210</v>
      </c>
      <c r="H948" s="120" t="s">
        <v>255</v>
      </c>
      <c r="I948" s="120">
        <v>5530359</v>
      </c>
      <c r="J948" s="120" t="s">
        <v>6636</v>
      </c>
      <c r="K948" s="120"/>
      <c r="L948" s="120">
        <v>8000</v>
      </c>
      <c r="M948" s="120">
        <v>101297181</v>
      </c>
      <c r="N948" s="121" t="s">
        <v>127</v>
      </c>
      <c r="O948" s="120" t="s">
        <v>6598</v>
      </c>
      <c r="P948" s="121">
        <v>45820</v>
      </c>
      <c r="Q948" s="121" t="s">
        <v>137</v>
      </c>
      <c r="R948" s="121">
        <v>45821</v>
      </c>
      <c r="S948" s="121"/>
      <c r="T948" s="135" t="str">
        <f>IF(ISBLANK(Table_1[[#This Row],[FECHA REQ 2]]),"-",Table_1[[#This Row],[FECHA REQ 2]]-Table_1[[#This Row],[FECHA REQ 1]])</f>
        <v>-</v>
      </c>
      <c r="U948" s="122">
        <f>Table_1[[#This Row],[FECHA REQ 1]]-Table_1[[#This Row],[FECHA DE ENTREGA DE INFORME]]</f>
        <v>-5</v>
      </c>
      <c r="V948" s="120" t="s">
        <v>6637</v>
      </c>
      <c r="W948" s="121">
        <v>45826</v>
      </c>
      <c r="X948" s="121">
        <v>45819</v>
      </c>
      <c r="Y948" s="120">
        <f t="shared" si="56"/>
        <v>2</v>
      </c>
      <c r="Z948" s="121">
        <v>45826</v>
      </c>
      <c r="AA948" s="120">
        <f t="shared" si="64"/>
        <v>8</v>
      </c>
      <c r="AB948" s="120" t="s">
        <v>6638</v>
      </c>
      <c r="AC948" s="13">
        <v>2122.33</v>
      </c>
      <c r="AD948" s="121">
        <v>45833</v>
      </c>
      <c r="AE948" s="12">
        <f t="shared" si="61"/>
        <v>8</v>
      </c>
      <c r="AF948" s="121"/>
      <c r="AG948" s="44">
        <v>4400628489</v>
      </c>
      <c r="AH948" s="62" t="s">
        <v>833</v>
      </c>
      <c r="AI948" s="121">
        <v>45853</v>
      </c>
      <c r="AJ948" s="121">
        <v>45853</v>
      </c>
      <c r="AK948" s="10" t="str">
        <f t="shared" si="70"/>
        <v>EN TIEMPO</v>
      </c>
      <c r="AL948" s="15">
        <f t="shared" si="67"/>
        <v>21</v>
      </c>
      <c r="AM948" s="120" t="s">
        <v>6639</v>
      </c>
      <c r="AN948" s="120" t="s">
        <v>6640</v>
      </c>
      <c r="AO948" s="120" t="s">
        <v>6641</v>
      </c>
      <c r="AP948" s="121">
        <v>45856</v>
      </c>
      <c r="AQ948" s="120">
        <f t="shared" ca="1" si="68"/>
        <v>35</v>
      </c>
      <c r="AR948" s="63" t="s">
        <v>143</v>
      </c>
      <c r="AS948" s="120">
        <f t="shared" ca="1" si="65"/>
        <v>227</v>
      </c>
      <c r="AT948" s="120" t="s">
        <v>19</v>
      </c>
      <c r="AU948" s="120"/>
      <c r="AV948" s="120"/>
      <c r="AW948" s="120"/>
      <c r="AX948" s="120"/>
      <c r="AY948" s="120"/>
      <c r="AZ948" s="120"/>
      <c r="BA948" s="120"/>
      <c r="BB948" s="120" t="s">
        <v>6191</v>
      </c>
      <c r="BC948" s="9"/>
    </row>
    <row r="949" spans="1:55" ht="15.75" customHeight="1" x14ac:dyDescent="0.3">
      <c r="A949" s="134">
        <v>339325</v>
      </c>
      <c r="B949" s="120" t="s">
        <v>60</v>
      </c>
      <c r="C949" s="120" t="s">
        <v>327</v>
      </c>
      <c r="D949" s="62" t="s">
        <v>123</v>
      </c>
      <c r="E949" s="62" t="s">
        <v>124</v>
      </c>
      <c r="F949" s="62" t="s">
        <v>36</v>
      </c>
      <c r="G949" s="120" t="s">
        <v>246</v>
      </c>
      <c r="H949" s="62" t="s">
        <v>960</v>
      </c>
      <c r="I949" s="120">
        <v>5530359</v>
      </c>
      <c r="J949" s="120" t="s">
        <v>6642</v>
      </c>
      <c r="K949" s="120"/>
      <c r="L949" s="120">
        <v>8000</v>
      </c>
      <c r="M949" s="120">
        <v>101083789</v>
      </c>
      <c r="N949" s="121" t="s">
        <v>127</v>
      </c>
      <c r="O949" s="120" t="s">
        <v>6598</v>
      </c>
      <c r="P949" s="121">
        <v>45820</v>
      </c>
      <c r="Q949" s="121" t="s">
        <v>137</v>
      </c>
      <c r="R949" s="121">
        <v>45821</v>
      </c>
      <c r="S949" s="121"/>
      <c r="T949" s="135" t="str">
        <f>IF(ISBLANK(Table_1[[#This Row],[FECHA REQ 2]]),"-",Table_1[[#This Row],[FECHA REQ 2]]-Table_1[[#This Row],[FECHA REQ 1]])</f>
        <v>-</v>
      </c>
      <c r="U949" s="122">
        <f>Table_1[[#This Row],[FECHA REQ 1]]-Table_1[[#This Row],[FECHA DE ENTREGA DE INFORME]]</f>
        <v>-5</v>
      </c>
      <c r="V949" s="120" t="s">
        <v>6643</v>
      </c>
      <c r="W949" s="121">
        <v>45826</v>
      </c>
      <c r="X949" s="121">
        <v>45819</v>
      </c>
      <c r="Y949" s="120">
        <f t="shared" si="56"/>
        <v>2</v>
      </c>
      <c r="Z949" s="121">
        <v>45826</v>
      </c>
      <c r="AA949" s="120">
        <f t="shared" si="64"/>
        <v>8</v>
      </c>
      <c r="AB949" s="120" t="s">
        <v>6644</v>
      </c>
      <c r="AC949" s="123">
        <v>2122.33</v>
      </c>
      <c r="AD949" s="121">
        <v>45833</v>
      </c>
      <c r="AE949" s="12">
        <f t="shared" si="61"/>
        <v>8</v>
      </c>
      <c r="AF949" s="121"/>
      <c r="AG949" s="44">
        <v>4400628475</v>
      </c>
      <c r="AH949" s="62" t="s">
        <v>833</v>
      </c>
      <c r="AI949" s="121">
        <v>45853</v>
      </c>
      <c r="AJ949" s="121">
        <v>45853</v>
      </c>
      <c r="AK949" s="10" t="str">
        <f t="shared" si="70"/>
        <v>EN TIEMPO</v>
      </c>
      <c r="AL949" s="15">
        <f t="shared" si="67"/>
        <v>21</v>
      </c>
      <c r="AM949" s="120" t="s">
        <v>6645</v>
      </c>
      <c r="AN949" s="120" t="s">
        <v>6646</v>
      </c>
      <c r="AO949" s="120" t="s">
        <v>6647</v>
      </c>
      <c r="AP949" s="121">
        <v>45856</v>
      </c>
      <c r="AQ949" s="120">
        <f t="shared" ca="1" si="68"/>
        <v>35</v>
      </c>
      <c r="AR949" s="63" t="s">
        <v>143</v>
      </c>
      <c r="AS949" s="120">
        <f t="shared" ca="1" si="65"/>
        <v>227</v>
      </c>
      <c r="AT949" s="120" t="s">
        <v>19</v>
      </c>
      <c r="AU949" s="120"/>
      <c r="AV949" s="120"/>
      <c r="AW949" s="120"/>
      <c r="AX949" s="120"/>
      <c r="AY949" s="120"/>
      <c r="AZ949" s="120"/>
      <c r="BA949" s="120"/>
      <c r="BB949" s="120" t="s">
        <v>6191</v>
      </c>
      <c r="BC949" s="9"/>
    </row>
    <row r="950" spans="1:55" ht="15.75" customHeight="1" x14ac:dyDescent="0.3">
      <c r="A950" s="61">
        <v>339425</v>
      </c>
      <c r="B950" s="120" t="s">
        <v>60</v>
      </c>
      <c r="C950" s="120" t="s">
        <v>144</v>
      </c>
      <c r="D950" s="120" t="s">
        <v>123</v>
      </c>
      <c r="E950" s="120" t="s">
        <v>189</v>
      </c>
      <c r="F950" s="120" t="s">
        <v>1</v>
      </c>
      <c r="G950" s="120"/>
      <c r="H950" s="120" t="s">
        <v>1830</v>
      </c>
      <c r="I950" s="120" t="s">
        <v>190</v>
      </c>
      <c r="J950" s="120" t="s">
        <v>6648</v>
      </c>
      <c r="K950" s="120"/>
      <c r="L950" s="120">
        <v>30000</v>
      </c>
      <c r="M950" s="120">
        <v>101287821</v>
      </c>
      <c r="N950" s="121" t="s">
        <v>127</v>
      </c>
      <c r="O950" s="120" t="s">
        <v>6598</v>
      </c>
      <c r="P950" s="121">
        <v>45824</v>
      </c>
      <c r="Q950" s="121" t="s">
        <v>137</v>
      </c>
      <c r="R950" s="121">
        <v>45824</v>
      </c>
      <c r="S950" s="121"/>
      <c r="T950" s="135" t="str">
        <f>IF(ISBLANK(Table_1[[#This Row],[FECHA REQ 2]]),"-",Table_1[[#This Row],[FECHA REQ 2]]-Table_1[[#This Row],[FECHA REQ 1]])</f>
        <v>-</v>
      </c>
      <c r="U950" s="122">
        <f>Table_1[[#This Row],[FECHA REQ 1]]-Table_1[[#This Row],[FECHA DE ENTREGA DE INFORME]]</f>
        <v>-2</v>
      </c>
      <c r="V950" s="120" t="s">
        <v>6649</v>
      </c>
      <c r="W950" s="121">
        <v>45826</v>
      </c>
      <c r="X950" s="121">
        <v>45819</v>
      </c>
      <c r="Y950" s="120">
        <f t="shared" si="56"/>
        <v>6</v>
      </c>
      <c r="Z950" s="121">
        <v>45826</v>
      </c>
      <c r="AA950" s="120">
        <f t="shared" si="64"/>
        <v>8</v>
      </c>
      <c r="AB950" s="120" t="s">
        <v>6650</v>
      </c>
      <c r="AC950" s="123">
        <v>5489.15</v>
      </c>
      <c r="AD950" s="121">
        <v>45827</v>
      </c>
      <c r="AE950" s="12">
        <f t="shared" si="61"/>
        <v>2</v>
      </c>
      <c r="AF950" s="121"/>
      <c r="AG950" s="44">
        <v>4400629651</v>
      </c>
      <c r="AH950" s="62" t="s">
        <v>3406</v>
      </c>
      <c r="AI950" s="121">
        <v>45827</v>
      </c>
      <c r="AJ950" s="121">
        <v>45827</v>
      </c>
      <c r="AK950" s="10" t="str">
        <f t="shared" si="70"/>
        <v>EN TIEMPO</v>
      </c>
      <c r="AL950" s="15">
        <f t="shared" si="67"/>
        <v>1</v>
      </c>
      <c r="AM950" s="120" t="s">
        <v>6651</v>
      </c>
      <c r="AN950" s="120" t="s">
        <v>6652</v>
      </c>
      <c r="AO950" s="120" t="s">
        <v>6653</v>
      </c>
      <c r="AP950" s="121">
        <v>45838</v>
      </c>
      <c r="AQ950" s="120">
        <f t="shared" ca="1" si="68"/>
        <v>9</v>
      </c>
      <c r="AR950" s="120" t="s">
        <v>143</v>
      </c>
      <c r="AS950" s="120">
        <f t="shared" ca="1" si="65"/>
        <v>227</v>
      </c>
      <c r="AT950" s="120" t="s">
        <v>19</v>
      </c>
      <c r="AU950" s="120"/>
      <c r="AV950" s="120"/>
      <c r="AW950" s="120"/>
      <c r="AX950" s="120"/>
      <c r="AY950" s="120"/>
      <c r="AZ950" s="120"/>
      <c r="BA950" s="120"/>
      <c r="BB950" s="120"/>
      <c r="BC950" s="9"/>
    </row>
    <row r="951" spans="1:55" ht="15.75" customHeight="1" x14ac:dyDescent="0.3">
      <c r="A951" s="61">
        <v>339525</v>
      </c>
      <c r="B951" s="120" t="s">
        <v>60</v>
      </c>
      <c r="C951" s="120" t="s">
        <v>8</v>
      </c>
      <c r="D951" s="5" t="s">
        <v>123</v>
      </c>
      <c r="E951" s="5" t="s">
        <v>189</v>
      </c>
      <c r="F951" s="5" t="s">
        <v>1</v>
      </c>
      <c r="G951" s="120" t="s">
        <v>210</v>
      </c>
      <c r="H951" s="5" t="s">
        <v>4445</v>
      </c>
      <c r="I951" s="120" t="s">
        <v>212</v>
      </c>
      <c r="J951" s="120" t="s">
        <v>6654</v>
      </c>
      <c r="K951" s="120"/>
      <c r="L951" s="120">
        <v>30000</v>
      </c>
      <c r="M951" s="120">
        <v>101230403</v>
      </c>
      <c r="N951" s="121" t="s">
        <v>127</v>
      </c>
      <c r="O951" s="120" t="s">
        <v>6598</v>
      </c>
      <c r="P951" s="121">
        <v>45820</v>
      </c>
      <c r="Q951" s="121" t="s">
        <v>137</v>
      </c>
      <c r="R951" s="121">
        <v>45820</v>
      </c>
      <c r="S951" s="121"/>
      <c r="T951" s="135" t="str">
        <f>IF(ISBLANK(Table_1[[#This Row],[FECHA REQ 2]]),"-",Table_1[[#This Row],[FECHA REQ 2]]-Table_1[[#This Row],[FECHA REQ 1]])</f>
        <v>-</v>
      </c>
      <c r="U951" s="122">
        <f>Table_1[[#This Row],[FECHA REQ 1]]-Table_1[[#This Row],[FECHA DE ENTREGA DE INFORME]]</f>
        <v>-1</v>
      </c>
      <c r="V951" s="120" t="s">
        <v>6655</v>
      </c>
      <c r="W951" s="121">
        <v>45821</v>
      </c>
      <c r="X951" s="121">
        <v>45819</v>
      </c>
      <c r="Y951" s="120">
        <f t="shared" si="56"/>
        <v>2</v>
      </c>
      <c r="Z951" s="121">
        <v>45821</v>
      </c>
      <c r="AA951" s="120">
        <f t="shared" si="64"/>
        <v>3</v>
      </c>
      <c r="AB951" s="120" t="s">
        <v>6656</v>
      </c>
      <c r="AC951" s="123">
        <v>18647.23</v>
      </c>
      <c r="AD951" s="121">
        <v>45824</v>
      </c>
      <c r="AE951" s="12">
        <f t="shared" si="61"/>
        <v>4</v>
      </c>
      <c r="AF951" s="121">
        <v>45821</v>
      </c>
      <c r="AG951" s="44">
        <v>4400629655</v>
      </c>
      <c r="AH951" s="62" t="s">
        <v>3406</v>
      </c>
      <c r="AI951" s="121">
        <v>45835</v>
      </c>
      <c r="AJ951" s="121">
        <v>45832</v>
      </c>
      <c r="AK951" s="10" t="str">
        <f t="shared" si="70"/>
        <v>EN TIEMPO</v>
      </c>
      <c r="AL951" s="15">
        <f t="shared" si="67"/>
        <v>9</v>
      </c>
      <c r="AM951" s="120" t="s">
        <v>6657</v>
      </c>
      <c r="AN951" s="120" t="s">
        <v>6658</v>
      </c>
      <c r="AO951" s="120" t="s">
        <v>6659</v>
      </c>
      <c r="AP951" s="121">
        <v>45856</v>
      </c>
      <c r="AQ951" s="120">
        <f t="shared" ca="1" si="68"/>
        <v>14</v>
      </c>
      <c r="AR951" s="63" t="s">
        <v>143</v>
      </c>
      <c r="AS951" s="120">
        <f t="shared" ca="1" si="65"/>
        <v>3</v>
      </c>
      <c r="AT951" s="44" t="s">
        <v>19</v>
      </c>
      <c r="AU951" s="120"/>
      <c r="AV951" s="120"/>
      <c r="AW951" s="120"/>
      <c r="AX951" s="120"/>
      <c r="AY951" s="120"/>
      <c r="AZ951" s="120"/>
      <c r="BA951" s="120"/>
      <c r="BB951" s="120"/>
      <c r="BC951" s="9"/>
    </row>
    <row r="952" spans="1:55" ht="15.75" customHeight="1" x14ac:dyDescent="0.3">
      <c r="A952" s="61">
        <v>339625</v>
      </c>
      <c r="B952" s="120" t="s">
        <v>60</v>
      </c>
      <c r="C952" s="120" t="s">
        <v>8</v>
      </c>
      <c r="D952" s="120" t="s">
        <v>123</v>
      </c>
      <c r="E952" s="120" t="s">
        <v>189</v>
      </c>
      <c r="F952" s="120" t="s">
        <v>1</v>
      </c>
      <c r="G952" s="120" t="s">
        <v>246</v>
      </c>
      <c r="H952" s="120" t="s">
        <v>854</v>
      </c>
      <c r="I952" s="120" t="s">
        <v>212</v>
      </c>
      <c r="J952" s="120" t="s">
        <v>6660</v>
      </c>
      <c r="K952" s="120"/>
      <c r="L952" s="120">
        <v>30000</v>
      </c>
      <c r="M952" s="120">
        <v>101176024</v>
      </c>
      <c r="N952" s="121" t="s">
        <v>127</v>
      </c>
      <c r="O952" s="120" t="s">
        <v>6598</v>
      </c>
      <c r="P952" s="121">
        <v>45820</v>
      </c>
      <c r="Q952" s="121" t="s">
        <v>137</v>
      </c>
      <c r="R952" s="121">
        <v>45820</v>
      </c>
      <c r="S952" s="121"/>
      <c r="T952" s="135" t="str">
        <f>IF(ISBLANK(Table_1[[#This Row],[FECHA REQ 2]]),"-",Table_1[[#This Row],[FECHA REQ 2]]-Table_1[[#This Row],[FECHA REQ 1]])</f>
        <v>-</v>
      </c>
      <c r="U952" s="122">
        <f>Table_1[[#This Row],[FECHA REQ 1]]-Table_1[[#This Row],[FECHA DE ENTREGA DE INFORME]]</f>
        <v>-1</v>
      </c>
      <c r="V952" s="120" t="s">
        <v>6661</v>
      </c>
      <c r="W952" s="121">
        <v>45821</v>
      </c>
      <c r="X952" s="121">
        <v>45819</v>
      </c>
      <c r="Y952" s="120">
        <f t="shared" si="56"/>
        <v>2</v>
      </c>
      <c r="Z952" s="121">
        <v>45821</v>
      </c>
      <c r="AA952" s="120">
        <f t="shared" si="64"/>
        <v>3</v>
      </c>
      <c r="AB952" s="120" t="s">
        <v>6662</v>
      </c>
      <c r="AC952" s="13">
        <v>18647.23</v>
      </c>
      <c r="AD952" s="121">
        <v>45824</v>
      </c>
      <c r="AE952" s="12">
        <f t="shared" si="61"/>
        <v>4</v>
      </c>
      <c r="AF952" s="121">
        <v>45834</v>
      </c>
      <c r="AG952" s="44">
        <v>4400629654</v>
      </c>
      <c r="AH952" s="62" t="s">
        <v>3406</v>
      </c>
      <c r="AI952" s="121">
        <v>45858</v>
      </c>
      <c r="AJ952" s="121">
        <v>45860</v>
      </c>
      <c r="AK952" s="10" t="str">
        <f t="shared" si="70"/>
        <v>DEMORA</v>
      </c>
      <c r="AL952" s="15">
        <f t="shared" si="67"/>
        <v>37</v>
      </c>
      <c r="AM952" s="120" t="s">
        <v>6663</v>
      </c>
      <c r="AN952" s="120" t="s">
        <v>6664</v>
      </c>
      <c r="AO952" s="120" t="s">
        <v>6665</v>
      </c>
      <c r="AP952" s="121">
        <v>45887</v>
      </c>
      <c r="AQ952" s="120">
        <f t="shared" ca="1" si="68"/>
        <v>42</v>
      </c>
      <c r="AR952" s="63" t="s">
        <v>143</v>
      </c>
      <c r="AS952" s="63">
        <f t="shared" ca="1" si="65"/>
        <v>16</v>
      </c>
      <c r="AT952" s="65" t="s">
        <v>20</v>
      </c>
      <c r="AU952" s="120"/>
      <c r="AV952" s="120"/>
      <c r="AW952" s="120"/>
      <c r="AX952" s="120"/>
      <c r="AY952" s="120"/>
      <c r="AZ952" s="120"/>
      <c r="BA952" s="120"/>
      <c r="BB952" s="120" t="s">
        <v>2000</v>
      </c>
      <c r="BC952" s="9"/>
    </row>
    <row r="953" spans="1:55" ht="15.75" customHeight="1" x14ac:dyDescent="0.3">
      <c r="A953" s="258">
        <v>339725</v>
      </c>
      <c r="B953" s="120" t="s">
        <v>60</v>
      </c>
      <c r="C953" s="120" t="s">
        <v>1991</v>
      </c>
      <c r="D953" s="120" t="s">
        <v>123</v>
      </c>
      <c r="E953" s="120" t="s">
        <v>124</v>
      </c>
      <c r="F953" s="120">
        <v>24</v>
      </c>
      <c r="G953" s="120" t="s">
        <v>246</v>
      </c>
      <c r="H953" s="120" t="s">
        <v>916</v>
      </c>
      <c r="I953" s="120">
        <v>4421908</v>
      </c>
      <c r="J953" s="120" t="s">
        <v>6666</v>
      </c>
      <c r="K953" s="120"/>
      <c r="L953" s="120">
        <v>6000</v>
      </c>
      <c r="M953" s="120">
        <v>101173841</v>
      </c>
      <c r="N953" s="121" t="s">
        <v>127</v>
      </c>
      <c r="O953" s="120" t="s">
        <v>6598</v>
      </c>
      <c r="P953" s="121">
        <v>45824</v>
      </c>
      <c r="Q953" s="121" t="s">
        <v>1037</v>
      </c>
      <c r="R953" s="121">
        <v>45824</v>
      </c>
      <c r="S953" s="121"/>
      <c r="T953" s="135" t="str">
        <f>IF(ISBLANK(Table_1[[#This Row],[FECHA REQ 2]]),"-",Table_1[[#This Row],[FECHA REQ 2]]-Table_1[[#This Row],[FECHA REQ 1]])</f>
        <v>-</v>
      </c>
      <c r="U953" s="122">
        <f>Table_1[[#This Row],[FECHA REQ 1]]-Table_1[[#This Row],[FECHA DE ENTREGA DE INFORME]]</f>
        <v>0</v>
      </c>
      <c r="V953" s="120" t="s">
        <v>6667</v>
      </c>
      <c r="W953" s="121">
        <v>45824</v>
      </c>
      <c r="X953" s="121">
        <v>45819</v>
      </c>
      <c r="Y953" s="120">
        <f t="shared" si="56"/>
        <v>6</v>
      </c>
      <c r="Z953" s="121">
        <v>45853</v>
      </c>
      <c r="AA953" s="120">
        <f t="shared" si="64"/>
        <v>35</v>
      </c>
      <c r="AB953" s="120" t="s">
        <v>6668</v>
      </c>
      <c r="AC953" s="13">
        <v>24080.97</v>
      </c>
      <c r="AD953" s="121">
        <v>45854</v>
      </c>
      <c r="AE953" s="12">
        <f t="shared" si="61"/>
        <v>2</v>
      </c>
      <c r="AF953" s="121">
        <v>45859</v>
      </c>
      <c r="AG953" s="44">
        <v>4400629649</v>
      </c>
      <c r="AH953" s="62">
        <v>1</v>
      </c>
      <c r="AI953" s="121">
        <v>45902</v>
      </c>
      <c r="AJ953" s="121">
        <v>45902</v>
      </c>
      <c r="AK953" s="10" t="str">
        <f t="shared" si="70"/>
        <v>EN TIEMPO</v>
      </c>
      <c r="AL953" s="15">
        <f t="shared" si="67"/>
        <v>49</v>
      </c>
      <c r="AM953" s="120" t="s">
        <v>6669</v>
      </c>
      <c r="AN953" s="120" t="s">
        <v>6670</v>
      </c>
      <c r="AO953" s="5" t="s">
        <v>6671</v>
      </c>
      <c r="AP953" s="121">
        <v>45905</v>
      </c>
      <c r="AQ953" s="120">
        <f t="shared" ca="1" si="68"/>
        <v>84</v>
      </c>
      <c r="AR953" s="63" t="s">
        <v>143</v>
      </c>
      <c r="AS953" s="63">
        <f t="shared" ca="1" si="65"/>
        <v>41</v>
      </c>
      <c r="AT953" s="120" t="s">
        <v>19</v>
      </c>
      <c r="AU953" s="120"/>
      <c r="AV953" s="120"/>
      <c r="AW953" s="120"/>
      <c r="AX953" s="120"/>
      <c r="AY953" s="120"/>
      <c r="AZ953" s="120"/>
      <c r="BA953" s="120"/>
      <c r="BB953" s="5" t="s">
        <v>2000</v>
      </c>
      <c r="BC953" s="9"/>
    </row>
    <row r="954" spans="1:55" ht="15.75" customHeight="1" x14ac:dyDescent="0.3">
      <c r="A954" s="258">
        <v>339825</v>
      </c>
      <c r="B954" s="120" t="s">
        <v>60</v>
      </c>
      <c r="C954" s="120" t="s">
        <v>1991</v>
      </c>
      <c r="D954" s="120" t="s">
        <v>123</v>
      </c>
      <c r="E954" s="120" t="s">
        <v>124</v>
      </c>
      <c r="F954" s="120">
        <v>24</v>
      </c>
      <c r="G954" s="120" t="s">
        <v>246</v>
      </c>
      <c r="H954" s="120" t="s">
        <v>916</v>
      </c>
      <c r="I954" s="120">
        <v>4421909</v>
      </c>
      <c r="J954" s="120" t="s">
        <v>6672</v>
      </c>
      <c r="K954" s="120"/>
      <c r="L954" s="120">
        <v>6000</v>
      </c>
      <c r="M954" s="120">
        <v>101173842</v>
      </c>
      <c r="N954" s="121" t="s">
        <v>127</v>
      </c>
      <c r="O954" s="120" t="s">
        <v>6598</v>
      </c>
      <c r="P954" s="121">
        <v>45824</v>
      </c>
      <c r="Q954" s="121" t="s">
        <v>1037</v>
      </c>
      <c r="R954" s="121">
        <v>45824</v>
      </c>
      <c r="S954" s="121"/>
      <c r="T954" s="135" t="str">
        <f>IF(ISBLANK(Table_1[[#This Row],[FECHA REQ 2]]),"-",Table_1[[#This Row],[FECHA REQ 2]]-Table_1[[#This Row],[FECHA REQ 1]])</f>
        <v>-</v>
      </c>
      <c r="U954" s="122">
        <f>Table_1[[#This Row],[FECHA REQ 1]]-Table_1[[#This Row],[FECHA DE ENTREGA DE INFORME]]</f>
        <v>0</v>
      </c>
      <c r="V954" s="120" t="s">
        <v>6673</v>
      </c>
      <c r="W954" s="121">
        <v>45824</v>
      </c>
      <c r="X954" s="121">
        <v>45819</v>
      </c>
      <c r="Y954" s="120">
        <f t="shared" si="56"/>
        <v>6</v>
      </c>
      <c r="Z954" s="121">
        <v>45853</v>
      </c>
      <c r="AA954" s="120">
        <f t="shared" si="64"/>
        <v>35</v>
      </c>
      <c r="AB954" s="120" t="s">
        <v>6674</v>
      </c>
      <c r="AC954" s="13">
        <v>24080.97</v>
      </c>
      <c r="AD954" s="121">
        <v>45854</v>
      </c>
      <c r="AE954" s="12">
        <f t="shared" si="61"/>
        <v>2</v>
      </c>
      <c r="AF954" s="121">
        <v>45859</v>
      </c>
      <c r="AG954" s="44">
        <v>4400629648</v>
      </c>
      <c r="AH954" s="62">
        <v>1</v>
      </c>
      <c r="AI954" s="121">
        <v>45902</v>
      </c>
      <c r="AJ954" s="121">
        <v>45903</v>
      </c>
      <c r="AK954" s="10" t="str">
        <f t="shared" si="70"/>
        <v>DEMORA</v>
      </c>
      <c r="AL954" s="15">
        <f t="shared" si="67"/>
        <v>50</v>
      </c>
      <c r="AM954" s="120" t="s">
        <v>6675</v>
      </c>
      <c r="AN954" s="120" t="s">
        <v>6676</v>
      </c>
      <c r="AO954" s="120" t="s">
        <v>6677</v>
      </c>
      <c r="AP954" s="121">
        <v>45905</v>
      </c>
      <c r="AQ954" s="120">
        <f t="shared" ca="1" si="68"/>
        <v>85</v>
      </c>
      <c r="AR954" s="63" t="s">
        <v>143</v>
      </c>
      <c r="AS954" s="63">
        <f t="shared" ca="1" si="65"/>
        <v>41</v>
      </c>
      <c r="AT954" s="120" t="s">
        <v>19</v>
      </c>
      <c r="AU954" s="120"/>
      <c r="AV954" s="120"/>
      <c r="AW954" s="120"/>
      <c r="AX954" s="120"/>
      <c r="AY954" s="120"/>
      <c r="AZ954" s="120"/>
      <c r="BA954" s="120"/>
      <c r="BB954" s="5" t="s">
        <v>2000</v>
      </c>
      <c r="BC954" s="9"/>
    </row>
    <row r="955" spans="1:55" ht="15.75" customHeight="1" x14ac:dyDescent="0.3">
      <c r="A955" s="61">
        <v>339925</v>
      </c>
      <c r="B955" s="120" t="s">
        <v>59</v>
      </c>
      <c r="C955" s="120" t="s">
        <v>8</v>
      </c>
      <c r="D955" s="120" t="s">
        <v>123</v>
      </c>
      <c r="E955" s="120" t="s">
        <v>124</v>
      </c>
      <c r="F955" s="120" t="s">
        <v>40</v>
      </c>
      <c r="G955" s="120" t="s">
        <v>246</v>
      </c>
      <c r="H955" s="120" t="s">
        <v>1895</v>
      </c>
      <c r="I955" s="120">
        <v>2898620</v>
      </c>
      <c r="J955" s="120" t="s">
        <v>6678</v>
      </c>
      <c r="K955" s="120">
        <v>357</v>
      </c>
      <c r="L955" s="120">
        <v>30000</v>
      </c>
      <c r="M955" s="120" t="s">
        <v>6679</v>
      </c>
      <c r="N955" s="121" t="s">
        <v>123</v>
      </c>
      <c r="O955" s="120" t="s">
        <v>6680</v>
      </c>
      <c r="P955" s="121">
        <v>45825</v>
      </c>
      <c r="Q955" s="121" t="s">
        <v>137</v>
      </c>
      <c r="R955" s="121">
        <v>45825</v>
      </c>
      <c r="S955" s="121"/>
      <c r="T955" s="135" t="str">
        <f>IF(ISBLANK(Table_1[[#This Row],[FECHA REQ 2]]),"-",Table_1[[#This Row],[FECHA REQ 2]]-Table_1[[#This Row],[FECHA REQ 1]])</f>
        <v>-</v>
      </c>
      <c r="U955" s="122">
        <f>Table_1[[#This Row],[FECHA REQ 1]]-Table_1[[#This Row],[FECHA DE ENTREGA DE INFORME]]</f>
        <v>-1</v>
      </c>
      <c r="V955" s="120" t="s">
        <v>6681</v>
      </c>
      <c r="W955" s="121">
        <v>45826</v>
      </c>
      <c r="X955" s="121">
        <v>45820</v>
      </c>
      <c r="Y955" s="120">
        <f t="shared" si="56"/>
        <v>6</v>
      </c>
      <c r="Z955" s="121">
        <v>45826</v>
      </c>
      <c r="AA955" s="120">
        <f t="shared" si="64"/>
        <v>7</v>
      </c>
      <c r="AB955" s="120" t="s">
        <v>6682</v>
      </c>
      <c r="AC955" s="123" t="s">
        <v>5339</v>
      </c>
      <c r="AD955" s="121"/>
      <c r="AE955" s="12" t="str">
        <f t="shared" si="61"/>
        <v/>
      </c>
      <c r="AF955" s="121">
        <v>45877</v>
      </c>
      <c r="AG955" s="120">
        <v>4500578674</v>
      </c>
      <c r="AH955" s="62"/>
      <c r="AI955" s="121">
        <v>45898</v>
      </c>
      <c r="AJ955" s="121"/>
      <c r="AK955" s="10" t="str">
        <f t="shared" si="70"/>
        <v/>
      </c>
      <c r="AL955" s="15" t="str">
        <f t="shared" si="67"/>
        <v/>
      </c>
      <c r="AM955" s="120"/>
      <c r="AN955" s="120"/>
      <c r="AO955" s="120"/>
      <c r="AP955" s="121"/>
      <c r="AQ955" s="120">
        <f t="shared" ca="1" si="68"/>
        <v>226</v>
      </c>
      <c r="AR955" s="63" t="s">
        <v>16</v>
      </c>
      <c r="AS955" s="63">
        <f t="shared" ca="1" si="65"/>
        <v>58</v>
      </c>
      <c r="AT955" s="220" t="s">
        <v>20</v>
      </c>
      <c r="AU955" s="120"/>
      <c r="AV955" s="120"/>
      <c r="AW955" s="120"/>
      <c r="AX955" s="120"/>
      <c r="AY955" s="120"/>
      <c r="AZ955" s="120"/>
      <c r="BA955" s="120"/>
      <c r="BB955" s="5"/>
      <c r="BC955" s="9"/>
    </row>
    <row r="956" spans="1:55" ht="15.75" customHeight="1" x14ac:dyDescent="0.3">
      <c r="A956" s="61">
        <v>340025</v>
      </c>
      <c r="B956" s="120" t="s">
        <v>60</v>
      </c>
      <c r="C956" s="120" t="s">
        <v>8</v>
      </c>
      <c r="D956" s="120" t="s">
        <v>123</v>
      </c>
      <c r="E956" s="120" t="s">
        <v>189</v>
      </c>
      <c r="F956" s="120" t="s">
        <v>1</v>
      </c>
      <c r="G956" s="120"/>
      <c r="H956" s="120" t="s">
        <v>302</v>
      </c>
      <c r="I956" s="120" t="s">
        <v>212</v>
      </c>
      <c r="J956" s="120" t="s">
        <v>6683</v>
      </c>
      <c r="K956" s="120"/>
      <c r="L956" s="120">
        <v>38000</v>
      </c>
      <c r="M956" s="120">
        <v>101301273</v>
      </c>
      <c r="N956" s="121" t="s">
        <v>127</v>
      </c>
      <c r="O956" s="120" t="s">
        <v>6684</v>
      </c>
      <c r="P956" s="121">
        <v>45832</v>
      </c>
      <c r="Q956" s="121" t="s">
        <v>137</v>
      </c>
      <c r="R956" s="121">
        <v>45854</v>
      </c>
      <c r="S956" s="121"/>
      <c r="T956" s="135" t="str">
        <f>IF(ISBLANK(Table_1[[#This Row],[FECHA REQ 2]]),"-",Table_1[[#This Row],[FECHA REQ 2]]-Table_1[[#This Row],[FECHA REQ 1]])</f>
        <v>-</v>
      </c>
      <c r="U956" s="122">
        <f>Table_1[[#This Row],[FECHA REQ 1]]-Table_1[[#This Row],[FECHA DE ENTREGA DE INFORME]]</f>
        <v>22</v>
      </c>
      <c r="V956" s="120" t="s">
        <v>6685</v>
      </c>
      <c r="W956" s="121">
        <v>45832</v>
      </c>
      <c r="X956" s="121">
        <v>45825</v>
      </c>
      <c r="Y956" s="122">
        <f t="shared" si="56"/>
        <v>8</v>
      </c>
      <c r="Z956" s="121">
        <v>45832</v>
      </c>
      <c r="AA956" s="120">
        <f t="shared" si="64"/>
        <v>8</v>
      </c>
      <c r="AB956" s="120" t="s">
        <v>6686</v>
      </c>
      <c r="AC956" s="123">
        <v>69920</v>
      </c>
      <c r="AD956" s="121">
        <v>45889</v>
      </c>
      <c r="AE956" s="12">
        <f t="shared" si="61"/>
        <v>58</v>
      </c>
      <c r="AF956" s="121">
        <v>45888</v>
      </c>
      <c r="AG956" s="44">
        <v>4400630857</v>
      </c>
      <c r="AH956" s="62"/>
      <c r="AI956" s="121">
        <v>45902</v>
      </c>
      <c r="AJ956" s="121">
        <v>45902</v>
      </c>
      <c r="AK956" s="10" t="str">
        <f t="shared" si="70"/>
        <v>EN TIEMPO</v>
      </c>
      <c r="AL956" s="15">
        <f t="shared" si="67"/>
        <v>14</v>
      </c>
      <c r="AM956" s="120" t="s">
        <v>6687</v>
      </c>
      <c r="AN956" s="120" t="s">
        <v>6688</v>
      </c>
      <c r="AO956" s="120" t="s">
        <v>6689</v>
      </c>
      <c r="AP956" s="121">
        <v>45905</v>
      </c>
      <c r="AQ956" s="120">
        <f t="shared" ca="1" si="68"/>
        <v>78</v>
      </c>
      <c r="AR956" s="63" t="s">
        <v>143</v>
      </c>
      <c r="AS956" s="63">
        <f t="shared" ca="1" si="65"/>
        <v>64</v>
      </c>
      <c r="AT956" s="44" t="s">
        <v>20</v>
      </c>
      <c r="AU956" s="120"/>
      <c r="AV956" s="120"/>
      <c r="AW956" s="120"/>
      <c r="AX956" s="120"/>
      <c r="AY956" s="120"/>
      <c r="AZ956" s="120"/>
      <c r="BA956" s="120"/>
      <c r="BB956" s="5" t="s">
        <v>2000</v>
      </c>
      <c r="BC956" s="9">
        <v>1</v>
      </c>
    </row>
    <row r="957" spans="1:55" ht="15.75" customHeight="1" x14ac:dyDescent="0.3">
      <c r="A957" s="134">
        <v>340125</v>
      </c>
      <c r="B957" s="120" t="s">
        <v>60</v>
      </c>
      <c r="C957" s="120" t="s">
        <v>6</v>
      </c>
      <c r="D957" s="72" t="s">
        <v>123</v>
      </c>
      <c r="E957" s="120" t="s">
        <v>189</v>
      </c>
      <c r="F957" s="120" t="s">
        <v>44</v>
      </c>
      <c r="G957" s="120"/>
      <c r="H957" s="120" t="s">
        <v>4863</v>
      </c>
      <c r="I957" s="120" t="s">
        <v>5842</v>
      </c>
      <c r="J957" s="120" t="s">
        <v>6690</v>
      </c>
      <c r="K957" s="120"/>
      <c r="L957" s="120"/>
      <c r="M957" s="120">
        <v>101179059</v>
      </c>
      <c r="N957" s="121" t="s">
        <v>127</v>
      </c>
      <c r="O957" s="120" t="s">
        <v>6684</v>
      </c>
      <c r="P957" s="121">
        <v>45829</v>
      </c>
      <c r="Q957" s="121" t="s">
        <v>137</v>
      </c>
      <c r="R957" s="121">
        <v>45831</v>
      </c>
      <c r="S957" s="121"/>
      <c r="T957" s="135" t="str">
        <f>IF(ISBLANK(Table_1[[#This Row],[FECHA REQ 2]]),"-",Table_1[[#This Row],[FECHA REQ 2]]-Table_1[[#This Row],[FECHA REQ 1]])</f>
        <v>-</v>
      </c>
      <c r="U957" s="122">
        <f>Table_1[[#This Row],[FECHA REQ 1]]-Table_1[[#This Row],[FECHA DE ENTREGA DE INFORME]]</f>
        <v>0</v>
      </c>
      <c r="V957" s="120" t="s">
        <v>6691</v>
      </c>
      <c r="W957" s="121">
        <v>45831</v>
      </c>
      <c r="X957" s="121">
        <v>45825</v>
      </c>
      <c r="Y957" s="122">
        <f t="shared" si="56"/>
        <v>5</v>
      </c>
      <c r="Z957" s="121">
        <v>45832</v>
      </c>
      <c r="AA957" s="120">
        <f t="shared" si="64"/>
        <v>8</v>
      </c>
      <c r="AB957" s="120" t="s">
        <v>6692</v>
      </c>
      <c r="AC957" s="123">
        <v>4497.3100000000004</v>
      </c>
      <c r="AD957" s="121">
        <v>45834</v>
      </c>
      <c r="AE957" s="12">
        <f t="shared" si="61"/>
        <v>3</v>
      </c>
      <c r="AF957" s="121">
        <v>45835</v>
      </c>
      <c r="AG957" s="44">
        <v>4400630854</v>
      </c>
      <c r="AH957" s="62" t="s">
        <v>833</v>
      </c>
      <c r="AI957" s="121">
        <v>45856</v>
      </c>
      <c r="AJ957" s="121">
        <v>45853</v>
      </c>
      <c r="AK957" s="10" t="str">
        <f t="shared" si="70"/>
        <v>EN TIEMPO</v>
      </c>
      <c r="AL957" s="15">
        <f t="shared" si="67"/>
        <v>20</v>
      </c>
      <c r="AM957" s="120" t="s">
        <v>6693</v>
      </c>
      <c r="AN957" s="120" t="s">
        <v>6694</v>
      </c>
      <c r="AO957" s="120" t="s">
        <v>6695</v>
      </c>
      <c r="AP957" s="121">
        <v>45856</v>
      </c>
      <c r="AQ957" s="120">
        <f t="shared" ca="1" si="68"/>
        <v>29</v>
      </c>
      <c r="AR957" s="63" t="s">
        <v>143</v>
      </c>
      <c r="AS957" s="63">
        <f t="shared" ca="1" si="65"/>
        <v>11</v>
      </c>
      <c r="AT957" s="44" t="s">
        <v>19</v>
      </c>
      <c r="AU957" s="120"/>
      <c r="AV957" s="120"/>
      <c r="AW957" s="120"/>
      <c r="AX957" s="120"/>
      <c r="AY957" s="120"/>
      <c r="AZ957" s="120"/>
      <c r="BA957" s="120"/>
      <c r="BB957" s="120" t="s">
        <v>2000</v>
      </c>
      <c r="BC957" s="9">
        <v>1</v>
      </c>
    </row>
    <row r="958" spans="1:55" ht="15.75" customHeight="1" x14ac:dyDescent="0.3">
      <c r="A958" s="134">
        <v>340225</v>
      </c>
      <c r="B958" s="120" t="s">
        <v>60</v>
      </c>
      <c r="C958" s="120" t="s">
        <v>6</v>
      </c>
      <c r="D958" s="72" t="s">
        <v>123</v>
      </c>
      <c r="E958" s="120" t="s">
        <v>189</v>
      </c>
      <c r="F958" s="120" t="s">
        <v>44</v>
      </c>
      <c r="G958" s="120"/>
      <c r="H958" s="120" t="s">
        <v>6696</v>
      </c>
      <c r="I958" s="120" t="s">
        <v>5842</v>
      </c>
      <c r="J958" s="120" t="s">
        <v>6697</v>
      </c>
      <c r="K958" s="120"/>
      <c r="L958" s="120"/>
      <c r="M958" s="120">
        <v>101185068</v>
      </c>
      <c r="N958" s="121" t="s">
        <v>127</v>
      </c>
      <c r="O958" s="120" t="s">
        <v>6684</v>
      </c>
      <c r="P958" s="121">
        <v>45829</v>
      </c>
      <c r="Q958" s="121" t="s">
        <v>137</v>
      </c>
      <c r="R958" s="121">
        <v>45831</v>
      </c>
      <c r="S958" s="121"/>
      <c r="T958" s="135" t="str">
        <f>IF(ISBLANK(Table_1[[#This Row],[FECHA REQ 2]]),"-",Table_1[[#This Row],[FECHA REQ 2]]-Table_1[[#This Row],[FECHA REQ 1]])</f>
        <v>-</v>
      </c>
      <c r="U958" s="122">
        <f>Table_1[[#This Row],[FECHA REQ 1]]-Table_1[[#This Row],[FECHA DE ENTREGA DE INFORME]]</f>
        <v>0</v>
      </c>
      <c r="V958" s="120" t="s">
        <v>6698</v>
      </c>
      <c r="W958" s="121">
        <v>45831</v>
      </c>
      <c r="X958" s="121">
        <v>45825</v>
      </c>
      <c r="Y958" s="122">
        <f t="shared" si="56"/>
        <v>5</v>
      </c>
      <c r="Z958" s="121">
        <v>45832</v>
      </c>
      <c r="AA958" s="120">
        <f t="shared" si="64"/>
        <v>8</v>
      </c>
      <c r="AB958" s="120" t="s">
        <v>6699</v>
      </c>
      <c r="AC958" s="13">
        <v>4497.3100000000004</v>
      </c>
      <c r="AD958" s="121">
        <v>45833</v>
      </c>
      <c r="AE958" s="12">
        <f t="shared" si="61"/>
        <v>2</v>
      </c>
      <c r="AF958" s="121">
        <v>45835</v>
      </c>
      <c r="AG958" s="44">
        <v>4400630853</v>
      </c>
      <c r="AH958" s="62" t="s">
        <v>833</v>
      </c>
      <c r="AI958" s="121">
        <v>45856</v>
      </c>
      <c r="AJ958" s="121">
        <v>45853</v>
      </c>
      <c r="AK958" s="10" t="str">
        <f t="shared" si="70"/>
        <v>EN TIEMPO</v>
      </c>
      <c r="AL958" s="15">
        <f t="shared" si="67"/>
        <v>21</v>
      </c>
      <c r="AM958" s="120" t="s">
        <v>6700</v>
      </c>
      <c r="AN958" s="120" t="s">
        <v>6701</v>
      </c>
      <c r="AO958" s="120" t="s">
        <v>6702</v>
      </c>
      <c r="AP958" s="121">
        <v>45856</v>
      </c>
      <c r="AQ958" s="120">
        <f t="shared" ca="1" si="68"/>
        <v>29</v>
      </c>
      <c r="AR958" s="63" t="s">
        <v>143</v>
      </c>
      <c r="AS958" s="63">
        <f t="shared" ca="1" si="65"/>
        <v>11</v>
      </c>
      <c r="AT958" s="44" t="s">
        <v>19</v>
      </c>
      <c r="AU958" s="120"/>
      <c r="AV958" s="120"/>
      <c r="AW958" s="120"/>
      <c r="AX958" s="120"/>
      <c r="AY958" s="120"/>
      <c r="AZ958" s="120"/>
      <c r="BA958" s="120"/>
      <c r="BB958" s="5" t="s">
        <v>2000</v>
      </c>
      <c r="BC958" s="9">
        <v>1</v>
      </c>
    </row>
    <row r="959" spans="1:55" ht="15.75" customHeight="1" x14ac:dyDescent="0.3">
      <c r="A959" s="134">
        <v>340325</v>
      </c>
      <c r="B959" s="120" t="s">
        <v>59</v>
      </c>
      <c r="C959" s="213" t="s">
        <v>6</v>
      </c>
      <c r="D959" s="213" t="s">
        <v>123</v>
      </c>
      <c r="E959" s="213" t="s">
        <v>124</v>
      </c>
      <c r="F959" s="213" t="s">
        <v>39</v>
      </c>
      <c r="G959" s="213" t="s">
        <v>210</v>
      </c>
      <c r="H959" s="213" t="s">
        <v>6703</v>
      </c>
      <c r="I959" s="120" t="s">
        <v>601</v>
      </c>
      <c r="J959" s="120" t="s">
        <v>6704</v>
      </c>
      <c r="K959" s="120">
        <v>33890</v>
      </c>
      <c r="L959" s="120">
        <v>18000</v>
      </c>
      <c r="M959" s="120" t="s">
        <v>6705</v>
      </c>
      <c r="N959" s="121" t="s">
        <v>127</v>
      </c>
      <c r="O959" s="120" t="s">
        <v>6706</v>
      </c>
      <c r="P959" s="121">
        <v>45831</v>
      </c>
      <c r="Q959" s="121" t="s">
        <v>137</v>
      </c>
      <c r="R959" s="121">
        <v>45834</v>
      </c>
      <c r="S959" s="121"/>
      <c r="T959" s="135" t="str">
        <f>IF(ISBLANK(Table_1[[#This Row],[FECHA REQ 2]]),"-",Table_1[[#This Row],[FECHA REQ 2]]-Table_1[[#This Row],[FECHA REQ 1]])</f>
        <v>-</v>
      </c>
      <c r="U959" s="122">
        <f>Table_1[[#This Row],[FECHA REQ 1]]-Table_1[[#This Row],[FECHA DE ENTREGA DE INFORME]]</f>
        <v>0</v>
      </c>
      <c r="V959" s="120" t="s">
        <v>6707</v>
      </c>
      <c r="W959" s="121">
        <v>45834</v>
      </c>
      <c r="X959" s="121">
        <v>45825</v>
      </c>
      <c r="Y959" s="122">
        <f t="shared" si="56"/>
        <v>7</v>
      </c>
      <c r="Z959" s="121">
        <v>45834</v>
      </c>
      <c r="AA959" s="120">
        <f t="shared" si="64"/>
        <v>10</v>
      </c>
      <c r="AB959" s="120" t="s">
        <v>6708</v>
      </c>
      <c r="AC959" s="13">
        <v>7493.98</v>
      </c>
      <c r="AD959" s="121">
        <v>45931</v>
      </c>
      <c r="AE959" s="12">
        <f t="shared" si="61"/>
        <v>98</v>
      </c>
      <c r="AF959" s="121">
        <v>45845</v>
      </c>
      <c r="AG959" s="155" t="s">
        <v>6709</v>
      </c>
      <c r="AH959" s="62" t="s">
        <v>833</v>
      </c>
      <c r="AI959" s="121">
        <v>45876</v>
      </c>
      <c r="AJ959" s="10">
        <v>45932</v>
      </c>
      <c r="AK959" s="10" t="str">
        <f t="shared" si="70"/>
        <v>DEMORA</v>
      </c>
      <c r="AL959" s="15">
        <f t="shared" si="67"/>
        <v>2</v>
      </c>
      <c r="AM959" s="120" t="s">
        <v>6710</v>
      </c>
      <c r="AN959" s="120" t="s">
        <v>6711</v>
      </c>
      <c r="AO959" s="120" t="s">
        <v>6712</v>
      </c>
      <c r="AP959" s="121">
        <v>45947</v>
      </c>
      <c r="AQ959" s="120">
        <f t="shared" ca="1" si="68"/>
        <v>108</v>
      </c>
      <c r="AR959" s="63" t="s">
        <v>143</v>
      </c>
      <c r="AS959" s="63">
        <f t="shared" ca="1" si="65"/>
        <v>21</v>
      </c>
      <c r="AT959" s="44" t="s">
        <v>19</v>
      </c>
      <c r="AU959" s="120"/>
      <c r="AV959" s="120"/>
      <c r="AW959" s="120"/>
      <c r="AX959" s="120"/>
      <c r="AY959" s="120"/>
      <c r="AZ959" s="120"/>
      <c r="BA959" s="120"/>
      <c r="BB959" s="5" t="s">
        <v>2000</v>
      </c>
      <c r="BC959" s="9">
        <v>1</v>
      </c>
    </row>
    <row r="960" spans="1:55" ht="15.75" customHeight="1" x14ac:dyDescent="0.3">
      <c r="A960" s="134">
        <v>340425</v>
      </c>
      <c r="B960" s="120" t="s">
        <v>59</v>
      </c>
      <c r="C960" s="62" t="s">
        <v>893</v>
      </c>
      <c r="D960" s="62" t="s">
        <v>123</v>
      </c>
      <c r="E960" s="62" t="s">
        <v>124</v>
      </c>
      <c r="F960" s="62" t="s">
        <v>499</v>
      </c>
      <c r="G960" s="62" t="s">
        <v>210</v>
      </c>
      <c r="H960" s="62" t="s">
        <v>1792</v>
      </c>
      <c r="I960" s="120">
        <v>4707141</v>
      </c>
      <c r="J960" s="120" t="s">
        <v>6713</v>
      </c>
      <c r="K960" s="120">
        <v>16335</v>
      </c>
      <c r="L960" s="120">
        <v>15000</v>
      </c>
      <c r="M960" s="120" t="s">
        <v>6714</v>
      </c>
      <c r="N960" s="121" t="s">
        <v>127</v>
      </c>
      <c r="O960" s="120" t="s">
        <v>6715</v>
      </c>
      <c r="P960" s="121">
        <v>45831</v>
      </c>
      <c r="Q960" s="121" t="s">
        <v>137</v>
      </c>
      <c r="R960" s="121">
        <v>45832</v>
      </c>
      <c r="S960" s="121"/>
      <c r="T960" s="135" t="str">
        <f>IF(ISBLANK(Table_1[[#This Row],[FECHA REQ 2]]),"-",Table_1[[#This Row],[FECHA REQ 2]]-Table_1[[#This Row],[FECHA REQ 1]])</f>
        <v>-</v>
      </c>
      <c r="U960" s="122">
        <f>Table_1[[#This Row],[FECHA REQ 1]]-Table_1[[#This Row],[FECHA DE ENTREGA DE INFORME]]</f>
        <v>1</v>
      </c>
      <c r="V960" s="120" t="s">
        <v>6716</v>
      </c>
      <c r="W960" s="121">
        <v>45831</v>
      </c>
      <c r="X960" s="121">
        <v>45825</v>
      </c>
      <c r="Y960" s="122">
        <f t="shared" si="56"/>
        <v>7</v>
      </c>
      <c r="Z960" s="121">
        <v>45832</v>
      </c>
      <c r="AA960" s="120">
        <f t="shared" si="64"/>
        <v>8</v>
      </c>
      <c r="AB960" s="120" t="s">
        <v>6717</v>
      </c>
      <c r="AC960" s="13">
        <v>5936.45</v>
      </c>
      <c r="AD960" s="121">
        <v>45909</v>
      </c>
      <c r="AE960" s="12">
        <f t="shared" si="61"/>
        <v>78</v>
      </c>
      <c r="AF960" s="121">
        <v>45856</v>
      </c>
      <c r="AG960" s="44" t="s">
        <v>6718</v>
      </c>
      <c r="AH960" s="62"/>
      <c r="AI960" s="121">
        <v>45856</v>
      </c>
      <c r="AJ960" s="121">
        <v>45909</v>
      </c>
      <c r="AK960" s="10" t="str">
        <f t="shared" si="70"/>
        <v>DEMORA</v>
      </c>
      <c r="AL960" s="15">
        <f t="shared" si="67"/>
        <v>1</v>
      </c>
      <c r="AM960" s="120" t="s">
        <v>6719</v>
      </c>
      <c r="AN960" s="120" t="s">
        <v>6720</v>
      </c>
      <c r="AO960" s="120" t="s">
        <v>6721</v>
      </c>
      <c r="AP960" s="121">
        <v>45912</v>
      </c>
      <c r="AQ960" s="120">
        <f t="shared" ca="1" si="68"/>
        <v>85</v>
      </c>
      <c r="AR960" s="63" t="s">
        <v>143</v>
      </c>
      <c r="AS960" s="63">
        <f t="shared" ca="1" si="65"/>
        <v>32</v>
      </c>
      <c r="AT960" s="65" t="s">
        <v>19</v>
      </c>
      <c r="AU960" s="120"/>
      <c r="AV960" s="120"/>
      <c r="AW960" s="120"/>
      <c r="AX960" s="120"/>
      <c r="AY960" s="120"/>
      <c r="AZ960" s="120"/>
      <c r="BA960" s="120"/>
      <c r="BB960" s="5" t="s">
        <v>2000</v>
      </c>
      <c r="BC960" s="9">
        <v>1</v>
      </c>
    </row>
    <row r="961" spans="1:55" ht="15.75" customHeight="1" x14ac:dyDescent="0.3">
      <c r="A961" s="145">
        <v>340525</v>
      </c>
      <c r="B961" s="120" t="s">
        <v>60</v>
      </c>
      <c r="C961" s="120" t="s">
        <v>1067</v>
      </c>
      <c r="D961" s="120" t="s">
        <v>123</v>
      </c>
      <c r="E961" s="120" t="s">
        <v>124</v>
      </c>
      <c r="F961" s="120" t="s">
        <v>36</v>
      </c>
      <c r="G961" s="120"/>
      <c r="H961" s="120" t="s">
        <v>526</v>
      </c>
      <c r="I961" s="120">
        <v>6058793</v>
      </c>
      <c r="J961" s="120" t="s">
        <v>6722</v>
      </c>
      <c r="K961" s="120"/>
      <c r="L961" s="120">
        <v>10000</v>
      </c>
      <c r="M961" s="120">
        <v>101294497</v>
      </c>
      <c r="N961" s="121" t="s">
        <v>127</v>
      </c>
      <c r="O961" s="120" t="s">
        <v>6723</v>
      </c>
      <c r="P961" s="121">
        <v>45829</v>
      </c>
      <c r="Q961" s="121" t="s">
        <v>137</v>
      </c>
      <c r="R961" s="121">
        <v>45832</v>
      </c>
      <c r="S961" s="121"/>
      <c r="T961" s="135" t="str">
        <f>IF(ISBLANK(Table_1[[#This Row],[FECHA REQ 2]]),"-",Table_1[[#This Row],[FECHA REQ 2]]-Table_1[[#This Row],[FECHA REQ 1]])</f>
        <v>-</v>
      </c>
      <c r="U961" s="122">
        <f>Table_1[[#This Row],[FECHA REQ 1]]-Table_1[[#This Row],[FECHA DE ENTREGA DE INFORME]]</f>
        <v>0</v>
      </c>
      <c r="V961" s="120" t="s">
        <v>6724</v>
      </c>
      <c r="W961" s="121">
        <v>45832</v>
      </c>
      <c r="X961" s="121">
        <v>45828</v>
      </c>
      <c r="Y961" s="122">
        <f t="shared" si="56"/>
        <v>2</v>
      </c>
      <c r="Z961" s="121">
        <v>45832</v>
      </c>
      <c r="AA961" s="120">
        <f t="shared" si="64"/>
        <v>5</v>
      </c>
      <c r="AB961" s="120" t="s">
        <v>6725</v>
      </c>
      <c r="AC961" s="13">
        <v>2633.65</v>
      </c>
      <c r="AD961" s="121">
        <v>45839</v>
      </c>
      <c r="AE961" s="12">
        <f t="shared" si="61"/>
        <v>8</v>
      </c>
      <c r="AF961" s="121">
        <v>45835</v>
      </c>
      <c r="AG961" s="44">
        <v>4400628470</v>
      </c>
      <c r="AH961" s="62"/>
      <c r="AI961" s="121">
        <v>45876</v>
      </c>
      <c r="AJ961" s="121">
        <v>45876</v>
      </c>
      <c r="AK961" s="10" t="str">
        <f t="shared" si="70"/>
        <v>EN TIEMPO</v>
      </c>
      <c r="AL961" s="15">
        <f t="shared" si="67"/>
        <v>38</v>
      </c>
      <c r="AM961" s="120" t="s">
        <v>6726</v>
      </c>
      <c r="AN961" s="120" t="s">
        <v>6727</v>
      </c>
      <c r="AO961" s="120" t="s">
        <v>6728</v>
      </c>
      <c r="AP961" s="121">
        <v>45887</v>
      </c>
      <c r="AQ961" s="120">
        <f t="shared" ca="1" si="68"/>
        <v>49</v>
      </c>
      <c r="AR961" s="63" t="s">
        <v>143</v>
      </c>
      <c r="AS961" s="63">
        <f t="shared" ca="1" si="65"/>
        <v>8</v>
      </c>
      <c r="AT961" s="65" t="s">
        <v>20</v>
      </c>
      <c r="AU961" s="120"/>
      <c r="AV961" s="120"/>
      <c r="AW961" s="120"/>
      <c r="AX961" s="120"/>
      <c r="AY961" s="120"/>
      <c r="AZ961" s="120"/>
      <c r="BA961" s="120"/>
      <c r="BB961" s="5" t="s">
        <v>2000</v>
      </c>
      <c r="BC961" s="9">
        <v>1</v>
      </c>
    </row>
    <row r="962" spans="1:55" ht="15.75" customHeight="1" x14ac:dyDescent="0.3">
      <c r="A962" s="145">
        <v>340625</v>
      </c>
      <c r="B962" s="120" t="s">
        <v>60</v>
      </c>
      <c r="C962" s="120" t="s">
        <v>1067</v>
      </c>
      <c r="D962" s="120" t="s">
        <v>123</v>
      </c>
      <c r="E962" s="120" t="s">
        <v>124</v>
      </c>
      <c r="F962" s="120" t="s">
        <v>36</v>
      </c>
      <c r="G962" s="120" t="s">
        <v>210</v>
      </c>
      <c r="H962" s="120" t="s">
        <v>960</v>
      </c>
      <c r="I962" s="120">
        <v>6058793</v>
      </c>
      <c r="J962" s="120" t="s">
        <v>6729</v>
      </c>
      <c r="K962" s="120"/>
      <c r="L962" s="120">
        <v>10000</v>
      </c>
      <c r="M962" s="120">
        <v>101297182</v>
      </c>
      <c r="N962" s="121" t="s">
        <v>127</v>
      </c>
      <c r="O962" s="120" t="s">
        <v>6723</v>
      </c>
      <c r="P962" s="121">
        <v>45829</v>
      </c>
      <c r="Q962" s="121" t="s">
        <v>137</v>
      </c>
      <c r="R962" s="121">
        <v>45832</v>
      </c>
      <c r="S962" s="121"/>
      <c r="T962" s="135" t="str">
        <f>IF(ISBLANK(Table_1[[#This Row],[FECHA REQ 2]]),"-",Table_1[[#This Row],[FECHA REQ 2]]-Table_1[[#This Row],[FECHA REQ 1]])</f>
        <v>-</v>
      </c>
      <c r="U962" s="122">
        <f>Table_1[[#This Row],[FECHA REQ 1]]-Table_1[[#This Row],[FECHA DE ENTREGA DE INFORME]]</f>
        <v>0</v>
      </c>
      <c r="V962" s="120" t="s">
        <v>6730</v>
      </c>
      <c r="W962" s="121">
        <v>45832</v>
      </c>
      <c r="X962" s="121">
        <v>45828</v>
      </c>
      <c r="Y962" s="122">
        <f t="shared" si="56"/>
        <v>2</v>
      </c>
      <c r="Z962" s="121">
        <v>45832</v>
      </c>
      <c r="AA962" s="120">
        <f t="shared" si="64"/>
        <v>5</v>
      </c>
      <c r="AB962" s="120" t="s">
        <v>6731</v>
      </c>
      <c r="AC962" s="123">
        <v>2633.65</v>
      </c>
      <c r="AD962" s="121">
        <v>45839</v>
      </c>
      <c r="AE962" s="12">
        <f t="shared" si="61"/>
        <v>8</v>
      </c>
      <c r="AF962" s="121">
        <v>45854</v>
      </c>
      <c r="AG962" s="44">
        <v>4400629650</v>
      </c>
      <c r="AH962" s="62"/>
      <c r="AI962" s="121">
        <v>45864</v>
      </c>
      <c r="AJ962" s="121">
        <v>45864</v>
      </c>
      <c r="AK962" s="10" t="str">
        <f t="shared" si="70"/>
        <v>EN TIEMPO</v>
      </c>
      <c r="AL962" s="15">
        <f t="shared" si="67"/>
        <v>26</v>
      </c>
      <c r="AM962" s="120" t="s">
        <v>6732</v>
      </c>
      <c r="AN962" s="120" t="s">
        <v>6733</v>
      </c>
      <c r="AO962" s="120" t="s">
        <v>6734</v>
      </c>
      <c r="AP962" s="121">
        <v>45887</v>
      </c>
      <c r="AQ962" s="120">
        <f t="shared" ca="1" si="68"/>
        <v>37</v>
      </c>
      <c r="AR962" s="76" t="s">
        <v>143</v>
      </c>
      <c r="AS962" s="76">
        <f t="shared" ca="1" si="65"/>
        <v>27</v>
      </c>
      <c r="AT962" s="65" t="s">
        <v>20</v>
      </c>
      <c r="AU962" s="120"/>
      <c r="AV962" s="120"/>
      <c r="AW962" s="120"/>
      <c r="AX962" s="120"/>
      <c r="AY962" s="120"/>
      <c r="AZ962" s="120"/>
      <c r="BA962" s="120"/>
      <c r="BB962" s="120" t="s">
        <v>6735</v>
      </c>
      <c r="BC962" s="9">
        <v>1</v>
      </c>
    </row>
    <row r="963" spans="1:55" ht="15.75" customHeight="1" x14ac:dyDescent="0.3">
      <c r="A963" s="134">
        <v>340725</v>
      </c>
      <c r="B963" s="120" t="s">
        <v>60</v>
      </c>
      <c r="C963" s="120" t="s">
        <v>1160</v>
      </c>
      <c r="D963" s="120" t="s">
        <v>123</v>
      </c>
      <c r="E963" s="120" t="s">
        <v>124</v>
      </c>
      <c r="F963" s="120" t="s">
        <v>45</v>
      </c>
      <c r="G963" s="120" t="s">
        <v>246</v>
      </c>
      <c r="H963" s="120" t="s">
        <v>136</v>
      </c>
      <c r="I963" s="120" t="s">
        <v>4305</v>
      </c>
      <c r="J963" s="120" t="s">
        <v>6736</v>
      </c>
      <c r="K963" s="120"/>
      <c r="L963" s="120"/>
      <c r="M963" s="120">
        <v>101074682</v>
      </c>
      <c r="N963" s="121" t="s">
        <v>127</v>
      </c>
      <c r="O963" s="120" t="s">
        <v>6737</v>
      </c>
      <c r="P963" s="121">
        <v>45834</v>
      </c>
      <c r="Q963" s="121" t="s">
        <v>137</v>
      </c>
      <c r="R963" s="121">
        <v>45834</v>
      </c>
      <c r="S963" s="121"/>
      <c r="T963" s="135" t="str">
        <f>IF(ISBLANK(Table_1[[#This Row],[FECHA REQ 2]]),"-",Table_1[[#This Row],[FECHA REQ 2]]-Table_1[[#This Row],[FECHA REQ 1]])</f>
        <v>-</v>
      </c>
      <c r="U963" s="122">
        <f>Table_1[[#This Row],[FECHA REQ 1]]-Table_1[[#This Row],[FECHA DE ENTREGA DE INFORME]]</f>
        <v>-4</v>
      </c>
      <c r="V963" s="120" t="s">
        <v>6738</v>
      </c>
      <c r="W963" s="121">
        <v>45838</v>
      </c>
      <c r="X963" s="121">
        <v>45831</v>
      </c>
      <c r="Y963" s="122">
        <f t="shared" si="56"/>
        <v>4</v>
      </c>
      <c r="Z963" s="121">
        <v>45838</v>
      </c>
      <c r="AA963" s="120">
        <f t="shared" si="64"/>
        <v>8</v>
      </c>
      <c r="AB963" s="120" t="s">
        <v>6739</v>
      </c>
      <c r="AC963" s="13">
        <v>3629.36</v>
      </c>
      <c r="AD963" s="121">
        <v>45839</v>
      </c>
      <c r="AE963" s="12">
        <f t="shared" si="61"/>
        <v>2</v>
      </c>
      <c r="AF963" s="121">
        <v>45845</v>
      </c>
      <c r="AG963" s="44">
        <v>4400632067</v>
      </c>
      <c r="AH963" s="62" t="s">
        <v>833</v>
      </c>
      <c r="AI963" s="121">
        <v>45859</v>
      </c>
      <c r="AJ963" s="121">
        <v>45859</v>
      </c>
      <c r="AK963" s="10" t="str">
        <f t="shared" si="70"/>
        <v>EN TIEMPO</v>
      </c>
      <c r="AL963" s="15">
        <f t="shared" si="67"/>
        <v>21</v>
      </c>
      <c r="AM963" s="120" t="s">
        <v>6740</v>
      </c>
      <c r="AN963" s="120" t="s">
        <v>6741</v>
      </c>
      <c r="AO963" s="120" t="s">
        <v>6742</v>
      </c>
      <c r="AP963" s="121">
        <v>45863</v>
      </c>
      <c r="AQ963" s="120">
        <f t="shared" ca="1" si="68"/>
        <v>29</v>
      </c>
      <c r="AR963" s="63" t="s">
        <v>143</v>
      </c>
      <c r="AS963" s="63">
        <f t="shared" ca="1" si="65"/>
        <v>15</v>
      </c>
      <c r="AT963" s="120" t="s">
        <v>19</v>
      </c>
      <c r="AU963" s="120"/>
      <c r="AV963" s="120"/>
      <c r="AW963" s="120"/>
      <c r="AX963" s="120"/>
      <c r="AY963" s="120"/>
      <c r="AZ963" s="120"/>
      <c r="BA963" s="120"/>
      <c r="BB963" s="5" t="s">
        <v>5841</v>
      </c>
      <c r="BC963" s="9"/>
    </row>
    <row r="964" spans="1:55" ht="15.75" customHeight="1" x14ac:dyDescent="0.3">
      <c r="A964" s="134">
        <v>340825</v>
      </c>
      <c r="B964" s="120" t="s">
        <v>60</v>
      </c>
      <c r="C964" s="120" t="s">
        <v>1160</v>
      </c>
      <c r="D964" s="120" t="s">
        <v>123</v>
      </c>
      <c r="E964" s="120" t="s">
        <v>124</v>
      </c>
      <c r="F964" s="120" t="s">
        <v>45</v>
      </c>
      <c r="G964" s="120" t="s">
        <v>210</v>
      </c>
      <c r="H964" s="120" t="s">
        <v>136</v>
      </c>
      <c r="I964" s="120" t="s">
        <v>4312</v>
      </c>
      <c r="J964" s="120" t="s">
        <v>6743</v>
      </c>
      <c r="K964" s="120"/>
      <c r="L964" s="120"/>
      <c r="M964" s="120">
        <v>101074683</v>
      </c>
      <c r="N964" s="121" t="s">
        <v>127</v>
      </c>
      <c r="O964" s="120" t="s">
        <v>6737</v>
      </c>
      <c r="P964" s="121">
        <v>45834</v>
      </c>
      <c r="Q964" s="121" t="s">
        <v>137</v>
      </c>
      <c r="R964" s="121">
        <v>45834</v>
      </c>
      <c r="S964" s="121"/>
      <c r="T964" s="135" t="str">
        <f>IF(ISBLANK(Table_1[[#This Row],[FECHA REQ 2]]),"-",Table_1[[#This Row],[FECHA REQ 2]]-Table_1[[#This Row],[FECHA REQ 1]])</f>
        <v>-</v>
      </c>
      <c r="U964" s="122">
        <f>Table_1[[#This Row],[FECHA REQ 1]]-Table_1[[#This Row],[FECHA DE ENTREGA DE INFORME]]</f>
        <v>-4</v>
      </c>
      <c r="V964" s="120" t="s">
        <v>6744</v>
      </c>
      <c r="W964" s="121">
        <v>45838</v>
      </c>
      <c r="X964" s="121">
        <v>45831</v>
      </c>
      <c r="Y964" s="122">
        <f t="shared" si="56"/>
        <v>4</v>
      </c>
      <c r="Z964" s="121">
        <v>45838</v>
      </c>
      <c r="AA964" s="120">
        <f t="shared" si="64"/>
        <v>8</v>
      </c>
      <c r="AB964" s="120" t="s">
        <v>6745</v>
      </c>
      <c r="AC964" s="13">
        <v>3629.36</v>
      </c>
      <c r="AD964" s="121">
        <v>45839</v>
      </c>
      <c r="AE964" s="12">
        <f t="shared" si="61"/>
        <v>2</v>
      </c>
      <c r="AF964" s="121"/>
      <c r="AG964" s="44">
        <v>4400632068</v>
      </c>
      <c r="AH964" s="62" t="s">
        <v>833</v>
      </c>
      <c r="AI964" s="121">
        <v>45859</v>
      </c>
      <c r="AJ964" s="121">
        <v>45859</v>
      </c>
      <c r="AK964" s="10" t="str">
        <f t="shared" si="70"/>
        <v>EN TIEMPO</v>
      </c>
      <c r="AL964" s="15">
        <f t="shared" si="67"/>
        <v>21</v>
      </c>
      <c r="AM964" s="44" t="s">
        <v>6746</v>
      </c>
      <c r="AN964" s="120" t="s">
        <v>6747</v>
      </c>
      <c r="AO964" s="120" t="s">
        <v>6748</v>
      </c>
      <c r="AP964" s="121">
        <v>45863</v>
      </c>
      <c r="AQ964" s="120">
        <f t="shared" ca="1" si="68"/>
        <v>29</v>
      </c>
      <c r="AR964" s="63" t="s">
        <v>143</v>
      </c>
      <c r="AS964" s="63">
        <f t="shared" ref="AS964:AS1027" ca="1" si="71">IF(AF964="",TODAY()-X964+1,AF964-X964+1)</f>
        <v>215</v>
      </c>
      <c r="AT964" s="120" t="s">
        <v>19</v>
      </c>
      <c r="AU964" s="120"/>
      <c r="AV964" s="120"/>
      <c r="AW964" s="120"/>
      <c r="AX964" s="120"/>
      <c r="AY964" s="120"/>
      <c r="AZ964" s="120"/>
      <c r="BA964" s="120"/>
      <c r="BB964" s="120" t="s">
        <v>5841</v>
      </c>
      <c r="BC964" s="9"/>
    </row>
    <row r="965" spans="1:55" ht="15.75" customHeight="1" x14ac:dyDescent="0.3">
      <c r="A965" s="134">
        <v>340925</v>
      </c>
      <c r="B965" s="120" t="s">
        <v>60</v>
      </c>
      <c r="C965" s="62" t="s">
        <v>6</v>
      </c>
      <c r="D965" s="62" t="s">
        <v>123</v>
      </c>
      <c r="E965" s="62" t="s">
        <v>124</v>
      </c>
      <c r="F965" s="62" t="s">
        <v>45</v>
      </c>
      <c r="G965" s="62"/>
      <c r="H965" s="62" t="s">
        <v>136</v>
      </c>
      <c r="I965" s="120">
        <v>3630218</v>
      </c>
      <c r="J965" s="120" t="s">
        <v>6749</v>
      </c>
      <c r="K965" s="120"/>
      <c r="L965" s="5">
        <v>15000</v>
      </c>
      <c r="M965" s="120">
        <v>101075185</v>
      </c>
      <c r="N965" s="121" t="s">
        <v>127</v>
      </c>
      <c r="O965" s="120" t="s">
        <v>6737</v>
      </c>
      <c r="P965" s="121">
        <v>45833</v>
      </c>
      <c r="Q965" s="121" t="s">
        <v>137</v>
      </c>
      <c r="R965" s="121">
        <v>45834</v>
      </c>
      <c r="S965" s="121"/>
      <c r="T965" s="135" t="str">
        <f>IF(ISBLANK(Table_1[[#This Row],[FECHA REQ 2]]),"-",Table_1[[#This Row],[FECHA REQ 2]]-Table_1[[#This Row],[FECHA REQ 1]])</f>
        <v>-</v>
      </c>
      <c r="U965" s="122">
        <f>Table_1[[#This Row],[FECHA REQ 1]]-Table_1[[#This Row],[FECHA DE ENTREGA DE INFORME]]</f>
        <v>0</v>
      </c>
      <c r="V965" s="120" t="s">
        <v>6750</v>
      </c>
      <c r="W965" s="121">
        <v>45834</v>
      </c>
      <c r="X965" s="121">
        <v>45831</v>
      </c>
      <c r="Y965" s="122">
        <f t="shared" si="56"/>
        <v>3</v>
      </c>
      <c r="Z965" s="121">
        <v>45834</v>
      </c>
      <c r="AA965" s="120">
        <f t="shared" si="64"/>
        <v>4</v>
      </c>
      <c r="AB965" s="120" t="s">
        <v>6751</v>
      </c>
      <c r="AC965" s="123">
        <v>3278.85</v>
      </c>
      <c r="AD965" s="121">
        <v>45839</v>
      </c>
      <c r="AE965" s="12">
        <f t="shared" si="61"/>
        <v>6</v>
      </c>
      <c r="AF965" s="121">
        <v>45848</v>
      </c>
      <c r="AG965" s="44">
        <v>4400632069</v>
      </c>
      <c r="AH965" s="17"/>
      <c r="AI965" s="121">
        <v>45856</v>
      </c>
      <c r="AJ965" s="121">
        <v>45876</v>
      </c>
      <c r="AK965" s="10" t="str">
        <f t="shared" si="70"/>
        <v>DEMORA</v>
      </c>
      <c r="AL965" s="15">
        <f t="shared" si="67"/>
        <v>38</v>
      </c>
      <c r="AM965" s="120" t="s">
        <v>6752</v>
      </c>
      <c r="AN965" s="120" t="s">
        <v>6753</v>
      </c>
      <c r="AO965" s="120" t="s">
        <v>6754</v>
      </c>
      <c r="AP965" s="121">
        <v>45887</v>
      </c>
      <c r="AQ965" s="120">
        <f t="shared" ca="1" si="68"/>
        <v>46</v>
      </c>
      <c r="AR965" s="63" t="s">
        <v>143</v>
      </c>
      <c r="AS965" s="63">
        <f t="shared" ca="1" si="71"/>
        <v>18</v>
      </c>
      <c r="AT965" s="120" t="s">
        <v>19</v>
      </c>
      <c r="AU965" s="120"/>
      <c r="AV965" s="120"/>
      <c r="AW965" s="120"/>
      <c r="AX965" s="120"/>
      <c r="AY965" s="120"/>
      <c r="AZ965" s="120"/>
      <c r="BA965" s="120"/>
      <c r="BB965" s="120" t="s">
        <v>6755</v>
      </c>
      <c r="BC965" s="9"/>
    </row>
    <row r="966" spans="1:55" ht="15.75" customHeight="1" x14ac:dyDescent="0.3">
      <c r="A966" s="134">
        <v>341025</v>
      </c>
      <c r="B966" s="120" t="s">
        <v>60</v>
      </c>
      <c r="C966" s="120" t="s">
        <v>566</v>
      </c>
      <c r="D966" s="120" t="s">
        <v>123</v>
      </c>
      <c r="E966" s="120" t="s">
        <v>124</v>
      </c>
      <c r="F966" s="120" t="s">
        <v>45</v>
      </c>
      <c r="G966" s="120"/>
      <c r="H966" s="120" t="s">
        <v>136</v>
      </c>
      <c r="I966" s="120">
        <v>3540798</v>
      </c>
      <c r="J966" s="120" t="s">
        <v>6756</v>
      </c>
      <c r="K966" s="120"/>
      <c r="L966" s="120"/>
      <c r="M966" s="120">
        <v>101074685</v>
      </c>
      <c r="N966" s="121" t="s">
        <v>127</v>
      </c>
      <c r="O966" s="120" t="s">
        <v>6737</v>
      </c>
      <c r="P966" s="121">
        <v>45834</v>
      </c>
      <c r="Q966" s="121" t="s">
        <v>137</v>
      </c>
      <c r="R966" s="121">
        <v>45834</v>
      </c>
      <c r="S966" s="121"/>
      <c r="T966" s="135" t="str">
        <f>IF(ISBLANK(Table_1[[#This Row],[FECHA REQ 2]]),"-",Table_1[[#This Row],[FECHA REQ 2]]-Table_1[[#This Row],[FECHA REQ 1]])</f>
        <v>-</v>
      </c>
      <c r="U966" s="122">
        <f>Table_1[[#This Row],[FECHA REQ 1]]-Table_1[[#This Row],[FECHA DE ENTREGA DE INFORME]]</f>
        <v>-4</v>
      </c>
      <c r="V966" s="120" t="s">
        <v>6757</v>
      </c>
      <c r="W966" s="121">
        <v>45838</v>
      </c>
      <c r="X966" s="121">
        <v>45831</v>
      </c>
      <c r="Y966" s="122">
        <f t="shared" si="56"/>
        <v>4</v>
      </c>
      <c r="Z966" s="121">
        <v>45838</v>
      </c>
      <c r="AA966" s="120">
        <f t="shared" si="64"/>
        <v>8</v>
      </c>
      <c r="AB966" s="120" t="s">
        <v>6758</v>
      </c>
      <c r="AC966" s="123">
        <v>5311.09</v>
      </c>
      <c r="AD966" s="121">
        <v>45839</v>
      </c>
      <c r="AE966" s="12">
        <f t="shared" si="61"/>
        <v>2</v>
      </c>
      <c r="AF966" s="122"/>
      <c r="AG966" s="44">
        <v>4400632096</v>
      </c>
      <c r="AH966" s="17"/>
      <c r="AI966" s="121">
        <v>45863</v>
      </c>
      <c r="AJ966" s="121">
        <v>45863</v>
      </c>
      <c r="AK966" s="10" t="str">
        <f t="shared" si="70"/>
        <v>EN TIEMPO</v>
      </c>
      <c r="AL966" s="15">
        <f t="shared" si="67"/>
        <v>25</v>
      </c>
      <c r="AM966" s="120" t="s">
        <v>6759</v>
      </c>
      <c r="AN966" s="120" t="s">
        <v>6760</v>
      </c>
      <c r="AO966" s="120" t="s">
        <v>6761</v>
      </c>
      <c r="AP966" s="121">
        <v>45887</v>
      </c>
      <c r="AQ966" s="120">
        <f t="shared" ca="1" si="68"/>
        <v>33</v>
      </c>
      <c r="AR966" s="76" t="s">
        <v>143</v>
      </c>
      <c r="AS966" s="76">
        <f t="shared" ca="1" si="71"/>
        <v>215</v>
      </c>
      <c r="AT966" s="120" t="s">
        <v>19</v>
      </c>
      <c r="AU966" s="120"/>
      <c r="AV966" s="120"/>
      <c r="AW966" s="120"/>
      <c r="AX966" s="120"/>
      <c r="AY966" s="120"/>
      <c r="AZ966" s="120"/>
      <c r="BA966" s="120"/>
      <c r="BB966" s="120" t="s">
        <v>5841</v>
      </c>
      <c r="BC966" s="9"/>
    </row>
    <row r="967" spans="1:55" ht="15.75" customHeight="1" x14ac:dyDescent="0.3">
      <c r="A967" s="61">
        <v>341125</v>
      </c>
      <c r="B967" s="120" t="s">
        <v>60</v>
      </c>
      <c r="C967" s="120" t="s">
        <v>8</v>
      </c>
      <c r="D967" s="120" t="s">
        <v>123</v>
      </c>
      <c r="E967" s="120" t="s">
        <v>189</v>
      </c>
      <c r="F967" s="120" t="s">
        <v>1</v>
      </c>
      <c r="G967" s="120" t="s">
        <v>246</v>
      </c>
      <c r="H967" s="120" t="s">
        <v>923</v>
      </c>
      <c r="I967" s="120" t="s">
        <v>212</v>
      </c>
      <c r="J967" s="120" t="s">
        <v>6762</v>
      </c>
      <c r="K967" s="120"/>
      <c r="L967" s="120">
        <v>38000</v>
      </c>
      <c r="M967" s="120">
        <v>101298594</v>
      </c>
      <c r="N967" s="121" t="s">
        <v>127</v>
      </c>
      <c r="O967" s="120" t="s">
        <v>6737</v>
      </c>
      <c r="P967" s="121">
        <v>45832</v>
      </c>
      <c r="Q967" s="121" t="s">
        <v>137</v>
      </c>
      <c r="R967" s="121">
        <v>45832</v>
      </c>
      <c r="S967" s="121"/>
      <c r="T967" s="135" t="str">
        <f>IF(ISBLANK(Table_1[[#This Row],[FECHA REQ 2]]),"-",Table_1[[#This Row],[FECHA REQ 2]]-Table_1[[#This Row],[FECHA REQ 1]])</f>
        <v>-</v>
      </c>
      <c r="U967" s="122">
        <f>Table_1[[#This Row],[FECHA REQ 1]]-Table_1[[#This Row],[FECHA DE ENTREGA DE INFORME]]</f>
        <v>-2</v>
      </c>
      <c r="V967" s="120" t="s">
        <v>6763</v>
      </c>
      <c r="W967" s="121">
        <v>45834</v>
      </c>
      <c r="X967" s="121">
        <v>45831</v>
      </c>
      <c r="Y967" s="122">
        <f t="shared" si="56"/>
        <v>2</v>
      </c>
      <c r="Z967" s="121">
        <v>45834</v>
      </c>
      <c r="AA967" s="120">
        <f t="shared" si="64"/>
        <v>4</v>
      </c>
      <c r="AB967" s="120" t="s">
        <v>6764</v>
      </c>
      <c r="AC967" s="13">
        <v>18647.23</v>
      </c>
      <c r="AD967" s="121">
        <v>45839</v>
      </c>
      <c r="AE967" s="12">
        <f t="shared" si="61"/>
        <v>6</v>
      </c>
      <c r="AF967" s="122"/>
      <c r="AG967" s="44">
        <v>4400632099</v>
      </c>
      <c r="AH967" s="62" t="s">
        <v>833</v>
      </c>
      <c r="AI967" s="121">
        <v>45839</v>
      </c>
      <c r="AJ967" s="121">
        <v>45840</v>
      </c>
      <c r="AK967" s="10" t="str">
        <f t="shared" si="70"/>
        <v>DEMORA</v>
      </c>
      <c r="AL967" s="15">
        <f t="shared" si="67"/>
        <v>2</v>
      </c>
      <c r="AM967" s="120" t="s">
        <v>6765</v>
      </c>
      <c r="AN967" s="120" t="s">
        <v>6766</v>
      </c>
      <c r="AO967" s="120" t="s">
        <v>6767</v>
      </c>
      <c r="AP967" s="121">
        <v>45842</v>
      </c>
      <c r="AQ967" s="120">
        <f t="shared" ca="1" si="68"/>
        <v>10</v>
      </c>
      <c r="AR967" s="63" t="s">
        <v>143</v>
      </c>
      <c r="AS967" s="63">
        <f t="shared" ca="1" si="71"/>
        <v>215</v>
      </c>
      <c r="AT967" s="120" t="s">
        <v>19</v>
      </c>
      <c r="AU967" s="120"/>
      <c r="AV967" s="120"/>
      <c r="AW967" s="120"/>
      <c r="AX967" s="120"/>
      <c r="AY967" s="120"/>
      <c r="AZ967" s="120"/>
      <c r="BA967" s="120"/>
      <c r="BB967" s="120" t="s">
        <v>6191</v>
      </c>
      <c r="BC967" s="9">
        <v>1</v>
      </c>
    </row>
    <row r="968" spans="1:55" ht="15.75" customHeight="1" x14ac:dyDescent="0.3">
      <c r="A968" s="61">
        <v>341225</v>
      </c>
      <c r="B968" s="120" t="s">
        <v>60</v>
      </c>
      <c r="C968" s="120" t="s">
        <v>8</v>
      </c>
      <c r="D968" s="120" t="s">
        <v>123</v>
      </c>
      <c r="E968" s="120" t="s">
        <v>189</v>
      </c>
      <c r="F968" s="120" t="s">
        <v>1</v>
      </c>
      <c r="G968" s="120"/>
      <c r="H968" s="120" t="s">
        <v>2579</v>
      </c>
      <c r="I968" s="120" t="s">
        <v>212</v>
      </c>
      <c r="J968" s="120" t="s">
        <v>6768</v>
      </c>
      <c r="K968" s="120"/>
      <c r="L968" s="120">
        <v>38000</v>
      </c>
      <c r="M968" s="120">
        <v>101232349</v>
      </c>
      <c r="N968" s="121" t="s">
        <v>127</v>
      </c>
      <c r="O968" s="120" t="s">
        <v>6737</v>
      </c>
      <c r="P968" s="121">
        <v>45833</v>
      </c>
      <c r="Q968" s="121" t="s">
        <v>137</v>
      </c>
      <c r="R968" s="121">
        <v>45834</v>
      </c>
      <c r="S968" s="121"/>
      <c r="T968" s="135" t="str">
        <f>IF(ISBLANK(Table_1[[#This Row],[FECHA REQ 2]]),"-",Table_1[[#This Row],[FECHA REQ 2]]-Table_1[[#This Row],[FECHA REQ 1]])</f>
        <v>-</v>
      </c>
      <c r="U968" s="122">
        <f>Table_1[[#This Row],[FECHA REQ 1]]-Table_1[[#This Row],[FECHA DE ENTREGA DE INFORME]]</f>
        <v>0</v>
      </c>
      <c r="V968" s="120" t="s">
        <v>6769</v>
      </c>
      <c r="W968" s="121">
        <v>45834</v>
      </c>
      <c r="X968" s="121">
        <v>45831</v>
      </c>
      <c r="Y968" s="122">
        <f t="shared" si="56"/>
        <v>3</v>
      </c>
      <c r="Z968" s="121">
        <v>45834</v>
      </c>
      <c r="AA968" s="120">
        <f t="shared" si="64"/>
        <v>4</v>
      </c>
      <c r="AB968" s="120" t="s">
        <v>6770</v>
      </c>
      <c r="AC968" s="123">
        <v>69920</v>
      </c>
      <c r="AD968" s="121">
        <v>45889</v>
      </c>
      <c r="AE968" s="12">
        <f t="shared" si="61"/>
        <v>56</v>
      </c>
      <c r="AF968" s="121">
        <v>45835</v>
      </c>
      <c r="AG968" s="44">
        <v>4400632100</v>
      </c>
      <c r="AH968" s="62"/>
      <c r="AI968" s="121">
        <v>45902</v>
      </c>
      <c r="AJ968" s="121">
        <v>45902</v>
      </c>
      <c r="AK968" s="10" t="str">
        <f t="shared" si="70"/>
        <v>EN TIEMPO</v>
      </c>
      <c r="AL968" s="15">
        <f t="shared" si="67"/>
        <v>14</v>
      </c>
      <c r="AM968" s="120" t="s">
        <v>6771</v>
      </c>
      <c r="AN968" s="120" t="s">
        <v>6772</v>
      </c>
      <c r="AO968" s="120" t="s">
        <v>6773</v>
      </c>
      <c r="AP968" s="121">
        <v>45905</v>
      </c>
      <c r="AQ968" s="120">
        <f t="shared" ca="1" si="68"/>
        <v>72</v>
      </c>
      <c r="AR968" s="63" t="s">
        <v>143</v>
      </c>
      <c r="AS968" s="63">
        <f t="shared" ca="1" si="71"/>
        <v>5</v>
      </c>
      <c r="AT968" s="44" t="s">
        <v>20</v>
      </c>
      <c r="AU968" s="120"/>
      <c r="AV968" s="120"/>
      <c r="AW968" s="120"/>
      <c r="AX968" s="120"/>
      <c r="AY968" s="120"/>
      <c r="AZ968" s="120"/>
      <c r="BA968" s="120"/>
      <c r="BB968" s="5" t="s">
        <v>2000</v>
      </c>
      <c r="BC968" s="9"/>
    </row>
    <row r="969" spans="1:55" ht="15.75" customHeight="1" x14ac:dyDescent="0.3">
      <c r="A969" s="146">
        <v>341325</v>
      </c>
      <c r="B969" s="211" t="s">
        <v>60</v>
      </c>
      <c r="C969" s="72" t="s">
        <v>3391</v>
      </c>
      <c r="D969" s="72" t="s">
        <v>123</v>
      </c>
      <c r="E969" s="72" t="s">
        <v>135</v>
      </c>
      <c r="F969" s="72" t="s">
        <v>45</v>
      </c>
      <c r="G969" s="72"/>
      <c r="H969" s="72" t="s">
        <v>136</v>
      </c>
      <c r="I969" s="120">
        <v>3170021071</v>
      </c>
      <c r="J969" s="120" t="s">
        <v>6774</v>
      </c>
      <c r="K969" s="120"/>
      <c r="L969" s="120"/>
      <c r="M969" s="120">
        <v>200966555</v>
      </c>
      <c r="N969" s="121" t="s">
        <v>127</v>
      </c>
      <c r="O969" s="120" t="s">
        <v>6737</v>
      </c>
      <c r="P969" s="121">
        <v>45833</v>
      </c>
      <c r="Q969" s="121" t="s">
        <v>137</v>
      </c>
      <c r="R969" s="121">
        <v>45834</v>
      </c>
      <c r="S969" s="121"/>
      <c r="T969" s="135" t="str">
        <f>IF(ISBLANK(Table_1[[#This Row],[FECHA REQ 2]]),"-",Table_1[[#This Row],[FECHA REQ 2]]-Table_1[[#This Row],[FECHA REQ 1]])</f>
        <v>-</v>
      </c>
      <c r="U969" s="122">
        <f>Table_1[[#This Row],[FECHA REQ 1]]-Table_1[[#This Row],[FECHA DE ENTREGA DE INFORME]]</f>
        <v>-4</v>
      </c>
      <c r="V969" s="120" t="s">
        <v>6775</v>
      </c>
      <c r="W969" s="121">
        <v>45838</v>
      </c>
      <c r="X969" s="121">
        <v>45831</v>
      </c>
      <c r="Y969" s="122">
        <f t="shared" si="56"/>
        <v>3</v>
      </c>
      <c r="Z969" s="121">
        <v>45838</v>
      </c>
      <c r="AA969" s="120">
        <f t="shared" si="64"/>
        <v>8</v>
      </c>
      <c r="AB969" s="120" t="s">
        <v>6776</v>
      </c>
      <c r="AC969" s="13">
        <v>4852.6400000000003</v>
      </c>
      <c r="AD969" s="121">
        <v>45839</v>
      </c>
      <c r="AE969" s="12">
        <f t="shared" si="61"/>
        <v>2</v>
      </c>
      <c r="AF969" s="121">
        <v>45845</v>
      </c>
      <c r="AG969" s="44">
        <v>4400632070</v>
      </c>
      <c r="AH969" s="62"/>
      <c r="AI969" s="121">
        <v>45856</v>
      </c>
      <c r="AJ969" s="121">
        <v>45870</v>
      </c>
      <c r="AK969" s="10" t="str">
        <f t="shared" si="70"/>
        <v>DEMORA</v>
      </c>
      <c r="AL969" s="15">
        <f t="shared" si="67"/>
        <v>32</v>
      </c>
      <c r="AM969" s="120" t="s">
        <v>6777</v>
      </c>
      <c r="AN969" s="120" t="s">
        <v>6778</v>
      </c>
      <c r="AO969" s="120" t="s">
        <v>6779</v>
      </c>
      <c r="AP969" s="121">
        <v>45887</v>
      </c>
      <c r="AQ969" s="120">
        <f t="shared" ca="1" si="68"/>
        <v>40</v>
      </c>
      <c r="AR969" s="63" t="s">
        <v>143</v>
      </c>
      <c r="AS969" s="63">
        <f t="shared" ca="1" si="71"/>
        <v>15</v>
      </c>
      <c r="AT969" s="120" t="s">
        <v>20</v>
      </c>
      <c r="AU969" s="120"/>
      <c r="AV969" s="120"/>
      <c r="AW969" s="120"/>
      <c r="AX969" s="120"/>
      <c r="AY969" s="120"/>
      <c r="AZ969" s="120"/>
      <c r="BA969" s="120"/>
      <c r="BB969" s="120" t="s">
        <v>2000</v>
      </c>
      <c r="BC969" s="9"/>
    </row>
    <row r="970" spans="1:55" ht="15.75" customHeight="1" x14ac:dyDescent="0.3">
      <c r="A970" s="61">
        <v>341425</v>
      </c>
      <c r="B970" s="120" t="s">
        <v>60</v>
      </c>
      <c r="C970" s="120" t="s">
        <v>122</v>
      </c>
      <c r="D970" s="120" t="s">
        <v>123</v>
      </c>
      <c r="E970" s="120" t="s">
        <v>124</v>
      </c>
      <c r="F970" s="120" t="s">
        <v>36</v>
      </c>
      <c r="G970" s="120"/>
      <c r="H970" s="120" t="s">
        <v>2017</v>
      </c>
      <c r="I970" s="120">
        <v>5072438</v>
      </c>
      <c r="J970" s="120" t="s">
        <v>6780</v>
      </c>
      <c r="K970" s="120"/>
      <c r="L970" s="120"/>
      <c r="M970" s="120">
        <v>101162503</v>
      </c>
      <c r="N970" s="121" t="s">
        <v>127</v>
      </c>
      <c r="O970" s="120" t="s">
        <v>6737</v>
      </c>
      <c r="P970" s="121">
        <v>45835</v>
      </c>
      <c r="Q970" s="121" t="s">
        <v>137</v>
      </c>
      <c r="R970" s="121">
        <v>45840</v>
      </c>
      <c r="S970" s="121"/>
      <c r="T970" s="135" t="str">
        <f>IF(ISBLANK(Table_1[[#This Row],[FECHA REQ 2]]),"-",Table_1[[#This Row],[FECHA REQ 2]]-Table_1[[#This Row],[FECHA REQ 1]])</f>
        <v>-</v>
      </c>
      <c r="U970" s="122">
        <f>Table_1[[#This Row],[FECHA REQ 1]]-Table_1[[#This Row],[FECHA DE ENTREGA DE INFORME]]</f>
        <v>1</v>
      </c>
      <c r="V970" s="120" t="s">
        <v>6781</v>
      </c>
      <c r="W970" s="121">
        <v>45839</v>
      </c>
      <c r="X970" s="121">
        <v>45831</v>
      </c>
      <c r="Y970" s="122">
        <f t="shared" si="56"/>
        <v>5</v>
      </c>
      <c r="Z970" s="121">
        <v>45839</v>
      </c>
      <c r="AA970" s="120">
        <f t="shared" si="64"/>
        <v>9</v>
      </c>
      <c r="AB970" s="120" t="s">
        <v>6782</v>
      </c>
      <c r="AC970" s="13">
        <v>6090.83</v>
      </c>
      <c r="AD970" s="121">
        <v>45842</v>
      </c>
      <c r="AE970" s="12">
        <f t="shared" si="61"/>
        <v>4</v>
      </c>
      <c r="AF970" s="121">
        <v>45852</v>
      </c>
      <c r="AG970" s="44">
        <v>4400632080</v>
      </c>
      <c r="AH970" s="62"/>
      <c r="AI970" s="121">
        <v>45897</v>
      </c>
      <c r="AJ970" s="121">
        <v>45897</v>
      </c>
      <c r="AK970" s="10" t="str">
        <f t="shared" si="70"/>
        <v>EN TIEMPO</v>
      </c>
      <c r="AL970" s="15">
        <f t="shared" si="67"/>
        <v>56</v>
      </c>
      <c r="AM970" s="120" t="s">
        <v>6783</v>
      </c>
      <c r="AN970" s="120" t="s">
        <v>6784</v>
      </c>
      <c r="AO970" s="120" t="s">
        <v>6785</v>
      </c>
      <c r="AP970" s="10">
        <v>45903</v>
      </c>
      <c r="AQ970" s="120">
        <f t="shared" ca="1" si="68"/>
        <v>67</v>
      </c>
      <c r="AR970" s="63" t="s">
        <v>143</v>
      </c>
      <c r="AS970" s="63">
        <f t="shared" ca="1" si="71"/>
        <v>22</v>
      </c>
      <c r="AT970" s="120" t="s">
        <v>20</v>
      </c>
      <c r="AU970" s="120"/>
      <c r="AV970" s="120"/>
      <c r="AW970" s="120"/>
      <c r="AX970" s="120"/>
      <c r="AY970" s="120"/>
      <c r="AZ970" s="120"/>
      <c r="BA970" s="120"/>
      <c r="BB970" s="5" t="s">
        <v>2000</v>
      </c>
      <c r="BC970" s="9"/>
    </row>
    <row r="971" spans="1:55" ht="15.75" customHeight="1" x14ac:dyDescent="0.3">
      <c r="A971" s="134">
        <v>341525</v>
      </c>
      <c r="B971" s="120" t="s">
        <v>60</v>
      </c>
      <c r="C971" s="120" t="s">
        <v>220</v>
      </c>
      <c r="D971" s="120" t="s">
        <v>123</v>
      </c>
      <c r="E971" s="5" t="s">
        <v>124</v>
      </c>
      <c r="F971" s="120" t="s">
        <v>36</v>
      </c>
      <c r="G971" s="120"/>
      <c r="H971" s="120" t="s">
        <v>526</v>
      </c>
      <c r="I971" s="120">
        <v>1137754</v>
      </c>
      <c r="J971" s="120" t="s">
        <v>6786</v>
      </c>
      <c r="K971" s="120"/>
      <c r="L971" s="120">
        <v>10000</v>
      </c>
      <c r="M971" s="120">
        <v>101192850</v>
      </c>
      <c r="N971" s="121" t="s">
        <v>127</v>
      </c>
      <c r="O971" s="120" t="s">
        <v>6737</v>
      </c>
      <c r="P971" s="121">
        <v>45832</v>
      </c>
      <c r="Q971" s="121" t="s">
        <v>137</v>
      </c>
      <c r="R971" s="121">
        <v>45832</v>
      </c>
      <c r="S971" s="121"/>
      <c r="T971" s="135" t="str">
        <f>IF(ISBLANK(Table_1[[#This Row],[FECHA REQ 2]]),"-",Table_1[[#This Row],[FECHA REQ 2]]-Table_1[[#This Row],[FECHA REQ 1]])</f>
        <v>-</v>
      </c>
      <c r="U971" s="122">
        <f>Table_1[[#This Row],[FECHA REQ 1]]-Table_1[[#This Row],[FECHA DE ENTREGA DE INFORME]]</f>
        <v>-2</v>
      </c>
      <c r="V971" s="120" t="s">
        <v>6787</v>
      </c>
      <c r="W971" s="121">
        <v>45834</v>
      </c>
      <c r="X971" s="121">
        <v>45831</v>
      </c>
      <c r="Y971" s="122">
        <f t="shared" si="56"/>
        <v>2</v>
      </c>
      <c r="Z971" s="121">
        <v>45834</v>
      </c>
      <c r="AA971" s="120">
        <f t="shared" si="64"/>
        <v>4</v>
      </c>
      <c r="AB971" s="120" t="s">
        <v>6788</v>
      </c>
      <c r="AC971" s="123">
        <v>3157.86</v>
      </c>
      <c r="AD971" s="121">
        <v>45839</v>
      </c>
      <c r="AE971" s="12">
        <f t="shared" si="61"/>
        <v>6</v>
      </c>
      <c r="AF971" s="121">
        <v>45834</v>
      </c>
      <c r="AG971" s="44">
        <v>4400632091</v>
      </c>
      <c r="AH971" s="62"/>
      <c r="AI971" s="121">
        <v>45902</v>
      </c>
      <c r="AJ971" s="121">
        <v>45902</v>
      </c>
      <c r="AK971" s="10" t="str">
        <f t="shared" si="70"/>
        <v>EN TIEMPO</v>
      </c>
      <c r="AL971" s="15">
        <f t="shared" si="67"/>
        <v>64</v>
      </c>
      <c r="AM971" s="120" t="s">
        <v>6789</v>
      </c>
      <c r="AN971" s="120" t="s">
        <v>6790</v>
      </c>
      <c r="AO971" s="120" t="s">
        <v>6791</v>
      </c>
      <c r="AP971" s="121">
        <v>45912</v>
      </c>
      <c r="AQ971" s="120">
        <f t="shared" ca="1" si="68"/>
        <v>72</v>
      </c>
      <c r="AR971" s="63" t="s">
        <v>143</v>
      </c>
      <c r="AS971" s="63">
        <f t="shared" ca="1" si="71"/>
        <v>4</v>
      </c>
      <c r="AT971" s="5" t="s">
        <v>20</v>
      </c>
      <c r="AU971" s="120"/>
      <c r="AV971" s="120"/>
      <c r="AW971" s="120"/>
      <c r="AX971" s="120"/>
      <c r="AY971" s="120"/>
      <c r="AZ971" s="120"/>
      <c r="BA971" s="120"/>
      <c r="BB971" s="5" t="s">
        <v>2000</v>
      </c>
      <c r="BC971" s="9"/>
    </row>
    <row r="972" spans="1:55" ht="15.75" customHeight="1" x14ac:dyDescent="0.3">
      <c r="A972" s="61">
        <v>341625</v>
      </c>
      <c r="B972" s="120" t="s">
        <v>60</v>
      </c>
      <c r="C972" s="120" t="s">
        <v>1067</v>
      </c>
      <c r="D972" s="120" t="s">
        <v>123</v>
      </c>
      <c r="E972" s="120" t="s">
        <v>124</v>
      </c>
      <c r="F972" s="120" t="s">
        <v>36</v>
      </c>
      <c r="G972" s="120"/>
      <c r="H972" s="120" t="s">
        <v>960</v>
      </c>
      <c r="I972" s="120">
        <v>6058793</v>
      </c>
      <c r="J972" s="120" t="s">
        <v>6792</v>
      </c>
      <c r="K972" s="120"/>
      <c r="L972" s="120">
        <v>10000</v>
      </c>
      <c r="M972" s="120">
        <v>101302881</v>
      </c>
      <c r="N972" s="121" t="s">
        <v>127</v>
      </c>
      <c r="O972" s="120" t="s">
        <v>6737</v>
      </c>
      <c r="P972" s="121">
        <v>45832</v>
      </c>
      <c r="Q972" s="121" t="s">
        <v>137</v>
      </c>
      <c r="R972" s="121">
        <v>45832</v>
      </c>
      <c r="S972" s="121"/>
      <c r="T972" s="135" t="str">
        <f>IF(ISBLANK(Table_1[[#This Row],[FECHA REQ 2]]),"-",Table_1[[#This Row],[FECHA REQ 2]]-Table_1[[#This Row],[FECHA REQ 1]])</f>
        <v>-</v>
      </c>
      <c r="U972" s="122">
        <f>Table_1[[#This Row],[FECHA REQ 1]]-Table_1[[#This Row],[FECHA DE ENTREGA DE INFORME]]</f>
        <v>-2</v>
      </c>
      <c r="V972" s="120" t="s">
        <v>6793</v>
      </c>
      <c r="W972" s="121">
        <v>45834</v>
      </c>
      <c r="X972" s="121">
        <v>45831</v>
      </c>
      <c r="Y972" s="122">
        <f t="shared" si="56"/>
        <v>2</v>
      </c>
      <c r="Z972" s="121">
        <v>45834</v>
      </c>
      <c r="AA972" s="120">
        <f t="shared" si="64"/>
        <v>4</v>
      </c>
      <c r="AB972" s="120" t="s">
        <v>6794</v>
      </c>
      <c r="AC972" s="123">
        <v>2633.65</v>
      </c>
      <c r="AD972" s="121">
        <v>45839</v>
      </c>
      <c r="AE972" s="12">
        <f t="shared" si="61"/>
        <v>6</v>
      </c>
      <c r="AF972" s="121">
        <v>45852</v>
      </c>
      <c r="AG972" s="44">
        <v>4400632098</v>
      </c>
      <c r="AH972" s="62"/>
      <c r="AI972" s="121">
        <v>45863</v>
      </c>
      <c r="AJ972" s="121">
        <v>45863</v>
      </c>
      <c r="AK972" s="10" t="str">
        <f t="shared" si="70"/>
        <v>EN TIEMPO</v>
      </c>
      <c r="AL972" s="15">
        <f t="shared" si="67"/>
        <v>25</v>
      </c>
      <c r="AM972" s="120" t="s">
        <v>6795</v>
      </c>
      <c r="AN972" s="120" t="s">
        <v>6796</v>
      </c>
      <c r="AO972" s="120" t="s">
        <v>6797</v>
      </c>
      <c r="AP972" s="121">
        <v>45887</v>
      </c>
      <c r="AQ972" s="120">
        <f t="shared" ca="1" si="68"/>
        <v>33</v>
      </c>
      <c r="AR972" s="65" t="s">
        <v>143</v>
      </c>
      <c r="AS972" s="65">
        <f t="shared" ca="1" si="71"/>
        <v>22</v>
      </c>
      <c r="AT972" s="65" t="s">
        <v>20</v>
      </c>
      <c r="AU972" s="120"/>
      <c r="AV972" s="120"/>
      <c r="AW972" s="120"/>
      <c r="AX972" s="120"/>
      <c r="AY972" s="120"/>
      <c r="AZ972" s="120"/>
      <c r="BA972" s="120"/>
      <c r="BB972" s="120" t="s">
        <v>5841</v>
      </c>
      <c r="BC972" s="9">
        <v>1</v>
      </c>
    </row>
    <row r="973" spans="1:55" ht="15.75" customHeight="1" x14ac:dyDescent="0.3">
      <c r="A973" s="61">
        <v>341725</v>
      </c>
      <c r="B973" s="120" t="s">
        <v>60</v>
      </c>
      <c r="C973" s="120" t="s">
        <v>3387</v>
      </c>
      <c r="D973" s="120" t="s">
        <v>127</v>
      </c>
      <c r="E973" s="120" t="s">
        <v>135</v>
      </c>
      <c r="F973" s="120" t="s">
        <v>45</v>
      </c>
      <c r="G973" s="120"/>
      <c r="H973" s="120" t="s">
        <v>1511</v>
      </c>
      <c r="I973" s="120" t="s">
        <v>6798</v>
      </c>
      <c r="J973" s="120" t="s">
        <v>6799</v>
      </c>
      <c r="K973" s="120"/>
      <c r="L973" s="5"/>
      <c r="M973" s="120">
        <v>200964456</v>
      </c>
      <c r="N973" s="121" t="s">
        <v>127</v>
      </c>
      <c r="O973" s="120" t="s">
        <v>6737</v>
      </c>
      <c r="P973" s="121">
        <v>45840</v>
      </c>
      <c r="Q973" s="121" t="s">
        <v>137</v>
      </c>
      <c r="R973" s="121">
        <v>45832</v>
      </c>
      <c r="S973" s="121"/>
      <c r="T973" s="135" t="str">
        <f>IF(ISBLANK(Table_1[[#This Row],[FECHA REQ 2]]),"-",Table_1[[#This Row],[FECHA REQ 2]]-Table_1[[#This Row],[FECHA REQ 1]])</f>
        <v>-</v>
      </c>
      <c r="U973" s="122">
        <f>Table_1[[#This Row],[FECHA REQ 1]]-Table_1[[#This Row],[FECHA DE ENTREGA DE INFORME]]</f>
        <v>-13</v>
      </c>
      <c r="V973" s="120" t="s">
        <v>6800</v>
      </c>
      <c r="W973" s="121">
        <v>45845</v>
      </c>
      <c r="X973" s="121">
        <v>45831</v>
      </c>
      <c r="Y973" s="122">
        <f t="shared" si="56"/>
        <v>10</v>
      </c>
      <c r="Z973" s="121">
        <v>45845</v>
      </c>
      <c r="AA973" s="120">
        <f t="shared" si="64"/>
        <v>15</v>
      </c>
      <c r="AB973" s="120" t="s">
        <v>6801</v>
      </c>
      <c r="AC973" s="123">
        <v>1974.74</v>
      </c>
      <c r="AD973" s="121">
        <v>45848</v>
      </c>
      <c r="AE973" s="12">
        <f t="shared" si="61"/>
        <v>4</v>
      </c>
      <c r="AF973" s="121"/>
      <c r="AG973" s="44">
        <v>4400632085</v>
      </c>
      <c r="AH973" s="62"/>
      <c r="AI973" s="121">
        <v>45880</v>
      </c>
      <c r="AJ973" s="121">
        <v>45880</v>
      </c>
      <c r="AK973" s="10" t="str">
        <f t="shared" si="70"/>
        <v>EN TIEMPO</v>
      </c>
      <c r="AL973" s="15">
        <f t="shared" si="67"/>
        <v>33</v>
      </c>
      <c r="AM973" s="120" t="s">
        <v>6802</v>
      </c>
      <c r="AN973" s="120" t="s">
        <v>6803</v>
      </c>
      <c r="AO973" s="120" t="s">
        <v>6804</v>
      </c>
      <c r="AP973" s="10">
        <v>45903</v>
      </c>
      <c r="AQ973" s="120">
        <f t="shared" ca="1" si="68"/>
        <v>50</v>
      </c>
      <c r="AR973" s="63" t="s">
        <v>143</v>
      </c>
      <c r="AS973" s="65">
        <f t="shared" ca="1" si="71"/>
        <v>215</v>
      </c>
      <c r="AT973" s="120" t="s">
        <v>19</v>
      </c>
      <c r="AU973" s="120"/>
      <c r="AV973" s="120"/>
      <c r="AW973" s="120"/>
      <c r="AX973" s="120"/>
      <c r="AY973" s="120"/>
      <c r="AZ973" s="120"/>
      <c r="BA973" s="120"/>
      <c r="BB973" s="120" t="s">
        <v>6191</v>
      </c>
      <c r="BC973" s="9"/>
    </row>
    <row r="974" spans="1:55" ht="15.75" customHeight="1" x14ac:dyDescent="0.3">
      <c r="A974" s="61">
        <v>341825</v>
      </c>
      <c r="B974" s="120" t="s">
        <v>60</v>
      </c>
      <c r="C974" s="120" t="s">
        <v>144</v>
      </c>
      <c r="D974" s="120" t="s">
        <v>123</v>
      </c>
      <c r="E974" s="120" t="s">
        <v>189</v>
      </c>
      <c r="F974" s="120" t="s">
        <v>1</v>
      </c>
      <c r="G974" s="120"/>
      <c r="H974" s="120" t="s">
        <v>4445</v>
      </c>
      <c r="I974" s="120" t="s">
        <v>190</v>
      </c>
      <c r="J974" s="147">
        <v>10478275</v>
      </c>
      <c r="K974" s="120"/>
      <c r="L974" s="120">
        <v>30000</v>
      </c>
      <c r="M974" s="120">
        <v>101304471</v>
      </c>
      <c r="N974" s="121" t="s">
        <v>127</v>
      </c>
      <c r="O974" s="120" t="s">
        <v>6805</v>
      </c>
      <c r="P974" s="121">
        <v>45831</v>
      </c>
      <c r="Q974" s="121" t="s">
        <v>137</v>
      </c>
      <c r="R974" s="121">
        <v>45831</v>
      </c>
      <c r="S974" s="121"/>
      <c r="T974" s="135" t="str">
        <f>IF(ISBLANK(Table_1[[#This Row],[FECHA REQ 2]]),"-",Table_1[[#This Row],[FECHA REQ 2]]-Table_1[[#This Row],[FECHA REQ 1]])</f>
        <v>-</v>
      </c>
      <c r="U974" s="122">
        <f>Table_1[[#This Row],[FECHA REQ 1]]-Table_1[[#This Row],[FECHA DE ENTREGA DE INFORME]]</f>
        <v>0</v>
      </c>
      <c r="V974" s="120" t="s">
        <v>6806</v>
      </c>
      <c r="W974" s="121">
        <v>45831</v>
      </c>
      <c r="X974" s="121">
        <v>45831</v>
      </c>
      <c r="Y974" s="122">
        <f t="shared" si="56"/>
        <v>1</v>
      </c>
      <c r="Z974" s="121">
        <v>45831</v>
      </c>
      <c r="AA974" s="120">
        <f t="shared" si="64"/>
        <v>1</v>
      </c>
      <c r="AB974" s="120" t="s">
        <v>6807</v>
      </c>
      <c r="AC974" s="13">
        <v>6965.57</v>
      </c>
      <c r="AD974" s="121">
        <v>45845</v>
      </c>
      <c r="AE974" s="12">
        <f t="shared" si="61"/>
        <v>15</v>
      </c>
      <c r="AF974" s="121">
        <v>45831</v>
      </c>
      <c r="AG974" s="44">
        <v>4400635153</v>
      </c>
      <c r="AH974" s="62" t="s">
        <v>3406</v>
      </c>
      <c r="AI974" s="121">
        <v>45831</v>
      </c>
      <c r="AJ974" s="121">
        <v>45832</v>
      </c>
      <c r="AK974" s="10" t="str">
        <f t="shared" si="70"/>
        <v>DEMORA</v>
      </c>
      <c r="AL974" s="15">
        <f t="shared" si="67"/>
        <v>-12</v>
      </c>
      <c r="AM974" s="120" t="s">
        <v>6808</v>
      </c>
      <c r="AN974" s="120" t="s">
        <v>6809</v>
      </c>
      <c r="AO974" s="120" t="s">
        <v>6810</v>
      </c>
      <c r="AP974" s="121">
        <v>45849</v>
      </c>
      <c r="AQ974" s="120">
        <f t="shared" ca="1" si="68"/>
        <v>2</v>
      </c>
      <c r="AR974" s="120" t="s">
        <v>143</v>
      </c>
      <c r="AS974" s="120">
        <f t="shared" ca="1" si="71"/>
        <v>1</v>
      </c>
      <c r="AT974" s="120" t="s">
        <v>19</v>
      </c>
      <c r="AU974" s="120"/>
      <c r="AV974" s="120"/>
      <c r="AW974" s="120"/>
      <c r="AX974" s="120"/>
      <c r="AY974" s="120"/>
      <c r="AZ974" s="120"/>
      <c r="BA974" s="120"/>
      <c r="BB974" s="120"/>
      <c r="BC974" s="9"/>
    </row>
    <row r="975" spans="1:55" ht="15.75" customHeight="1" x14ac:dyDescent="0.3">
      <c r="A975" s="61">
        <v>341925</v>
      </c>
      <c r="B975" s="120" t="s">
        <v>60</v>
      </c>
      <c r="C975" s="120" t="s">
        <v>144</v>
      </c>
      <c r="D975" s="120" t="s">
        <v>123</v>
      </c>
      <c r="E975" s="5" t="s">
        <v>189</v>
      </c>
      <c r="F975" s="120" t="s">
        <v>1</v>
      </c>
      <c r="G975" s="120"/>
      <c r="H975" s="120" t="s">
        <v>2129</v>
      </c>
      <c r="I975" s="120" t="s">
        <v>190</v>
      </c>
      <c r="J975" s="147">
        <v>10478275</v>
      </c>
      <c r="K975" s="120"/>
      <c r="L975" s="120">
        <v>30000</v>
      </c>
      <c r="M975" s="147">
        <v>101235767</v>
      </c>
      <c r="N975" s="121" t="s">
        <v>127</v>
      </c>
      <c r="O975" s="120" t="s">
        <v>6805</v>
      </c>
      <c r="P975" s="121">
        <v>45831</v>
      </c>
      <c r="Q975" s="121" t="s">
        <v>137</v>
      </c>
      <c r="R975" s="121">
        <v>45831</v>
      </c>
      <c r="S975" s="121"/>
      <c r="T975" s="135" t="str">
        <f>IF(ISBLANK(Table_1[[#This Row],[FECHA REQ 2]]),"-",Table_1[[#This Row],[FECHA REQ 2]]-Table_1[[#This Row],[FECHA REQ 1]])</f>
        <v>-</v>
      </c>
      <c r="U975" s="122">
        <f>Table_1[[#This Row],[FECHA REQ 1]]-Table_1[[#This Row],[FECHA DE ENTREGA DE INFORME]]</f>
        <v>0</v>
      </c>
      <c r="V975" s="120" t="s">
        <v>6811</v>
      </c>
      <c r="W975" s="121">
        <v>45831</v>
      </c>
      <c r="X975" s="121">
        <v>45831</v>
      </c>
      <c r="Y975" s="122">
        <f t="shared" si="56"/>
        <v>1</v>
      </c>
      <c r="Z975" s="121">
        <v>45831</v>
      </c>
      <c r="AA975" s="120">
        <f t="shared" si="64"/>
        <v>1</v>
      </c>
      <c r="AB975" s="120" t="s">
        <v>6812</v>
      </c>
      <c r="AC975" s="123">
        <v>6965.57</v>
      </c>
      <c r="AD975" s="121">
        <v>45845</v>
      </c>
      <c r="AE975" s="12">
        <f t="shared" si="61"/>
        <v>15</v>
      </c>
      <c r="AF975" s="121">
        <v>45831</v>
      </c>
      <c r="AG975" s="44">
        <v>4400635158</v>
      </c>
      <c r="AH975" s="62" t="s">
        <v>3406</v>
      </c>
      <c r="AI975" s="121">
        <v>45831</v>
      </c>
      <c r="AJ975" s="121">
        <v>45832</v>
      </c>
      <c r="AK975" s="10" t="str">
        <f t="shared" si="70"/>
        <v>DEMORA</v>
      </c>
      <c r="AL975" s="15">
        <f t="shared" si="67"/>
        <v>-12</v>
      </c>
      <c r="AM975" s="120" t="s">
        <v>6813</v>
      </c>
      <c r="AN975" s="120" t="s">
        <v>6814</v>
      </c>
      <c r="AO975" s="120" t="s">
        <v>6815</v>
      </c>
      <c r="AP975" s="121">
        <v>45849</v>
      </c>
      <c r="AQ975" s="120">
        <f t="shared" ca="1" si="68"/>
        <v>2</v>
      </c>
      <c r="AR975" s="120" t="s">
        <v>143</v>
      </c>
      <c r="AS975" s="120">
        <f t="shared" ca="1" si="71"/>
        <v>1</v>
      </c>
      <c r="AT975" s="120" t="s">
        <v>19</v>
      </c>
      <c r="AU975" s="120"/>
      <c r="AV975" s="120"/>
      <c r="AW975" s="120"/>
      <c r="AX975" s="120"/>
      <c r="AY975" s="120"/>
      <c r="AZ975" s="120"/>
      <c r="BA975" s="120"/>
      <c r="BB975" s="120"/>
      <c r="BC975" s="9"/>
    </row>
    <row r="976" spans="1:55" ht="15.75" customHeight="1" x14ac:dyDescent="0.3">
      <c r="A976" s="61">
        <v>342025</v>
      </c>
      <c r="B976" s="120" t="s">
        <v>60</v>
      </c>
      <c r="C976" s="120" t="s">
        <v>144</v>
      </c>
      <c r="D976" s="120" t="s">
        <v>127</v>
      </c>
      <c r="E976" s="120" t="s">
        <v>189</v>
      </c>
      <c r="F976" s="120" t="s">
        <v>1</v>
      </c>
      <c r="G976" s="120"/>
      <c r="H976" s="120" t="s">
        <v>4445</v>
      </c>
      <c r="I976" s="120" t="s">
        <v>6816</v>
      </c>
      <c r="J976" s="77">
        <v>10478275</v>
      </c>
      <c r="K976" s="120"/>
      <c r="L976" s="120">
        <v>30000</v>
      </c>
      <c r="M976" s="120">
        <v>101305335</v>
      </c>
      <c r="N976" s="121" t="s">
        <v>127</v>
      </c>
      <c r="O976" s="120" t="s">
        <v>6805</v>
      </c>
      <c r="P976" s="121">
        <v>45831</v>
      </c>
      <c r="Q976" s="121" t="s">
        <v>137</v>
      </c>
      <c r="R976" s="121">
        <v>45831</v>
      </c>
      <c r="S976" s="121">
        <v>45831</v>
      </c>
      <c r="T976" s="135">
        <f>IF(ISBLANK(Table_1[[#This Row],[FECHA REQ 2]]),"-",Table_1[[#This Row],[FECHA REQ 2]]-Table_1[[#This Row],[FECHA REQ 1]])</f>
        <v>0</v>
      </c>
      <c r="U976" s="122">
        <f>Table_1[[#This Row],[FECHA REQ 1]]-Table_1[[#This Row],[FECHA DE ENTREGA DE INFORME]]</f>
        <v>0</v>
      </c>
      <c r="V976" s="120" t="s">
        <v>6817</v>
      </c>
      <c r="W976" s="121">
        <v>45831</v>
      </c>
      <c r="X976" s="121">
        <v>45831</v>
      </c>
      <c r="Y976" s="122">
        <f t="shared" si="56"/>
        <v>1</v>
      </c>
      <c r="Z976" s="121">
        <v>45831</v>
      </c>
      <c r="AA976" s="120">
        <f t="shared" si="64"/>
        <v>1</v>
      </c>
      <c r="AB976" s="120" t="s">
        <v>6818</v>
      </c>
      <c r="AC976" s="13">
        <v>6965.57</v>
      </c>
      <c r="AD976" s="121">
        <v>45848</v>
      </c>
      <c r="AE976" s="12">
        <f t="shared" si="61"/>
        <v>18</v>
      </c>
      <c r="AF976" s="121">
        <v>45831</v>
      </c>
      <c r="AG976" s="44">
        <v>4400635155</v>
      </c>
      <c r="AH976" s="62" t="s">
        <v>3406</v>
      </c>
      <c r="AI976" s="121">
        <v>45831</v>
      </c>
      <c r="AJ976" s="121">
        <v>45832</v>
      </c>
      <c r="AK976" s="10" t="str">
        <f t="shared" si="70"/>
        <v>DEMORA</v>
      </c>
      <c r="AL976" s="15">
        <f t="shared" si="67"/>
        <v>-15</v>
      </c>
      <c r="AM976" s="120" t="s">
        <v>6819</v>
      </c>
      <c r="AN976" s="120"/>
      <c r="AO976" s="5" t="s">
        <v>3756</v>
      </c>
      <c r="AP976" s="121"/>
      <c r="AQ976" s="120">
        <f t="shared" ca="1" si="68"/>
        <v>2</v>
      </c>
      <c r="AR976" s="120" t="s">
        <v>3258</v>
      </c>
      <c r="AS976" s="120">
        <f t="shared" ca="1" si="71"/>
        <v>1</v>
      </c>
      <c r="AT976" s="120" t="s">
        <v>19</v>
      </c>
      <c r="AU976" s="120"/>
      <c r="AV976" s="120"/>
      <c r="AW976" s="120"/>
      <c r="AX976" s="120"/>
      <c r="AY976" s="120"/>
      <c r="AZ976" s="120"/>
      <c r="BA976" s="120"/>
      <c r="BB976" s="120"/>
      <c r="BC976" s="9"/>
    </row>
    <row r="977" spans="1:55" ht="15.75" customHeight="1" x14ac:dyDescent="0.3">
      <c r="A977" s="61">
        <v>342125</v>
      </c>
      <c r="B977" s="120" t="s">
        <v>60</v>
      </c>
      <c r="C977" s="212" t="s">
        <v>144</v>
      </c>
      <c r="D977" s="212" t="s">
        <v>127</v>
      </c>
      <c r="E977" s="212" t="s">
        <v>189</v>
      </c>
      <c r="F977" s="212" t="s">
        <v>1</v>
      </c>
      <c r="G977" s="212"/>
      <c r="H977" s="212" t="s">
        <v>1830</v>
      </c>
      <c r="I977" s="120" t="s">
        <v>190</v>
      </c>
      <c r="J977" s="77">
        <v>10478275</v>
      </c>
      <c r="K977" s="120"/>
      <c r="L977" s="120">
        <v>30000</v>
      </c>
      <c r="M977" s="26">
        <v>101293122</v>
      </c>
      <c r="N977" s="121" t="s">
        <v>127</v>
      </c>
      <c r="O977" s="120" t="s">
        <v>6805</v>
      </c>
      <c r="P977" s="121">
        <v>45831</v>
      </c>
      <c r="Q977" s="121" t="s">
        <v>137</v>
      </c>
      <c r="R977" s="121">
        <v>45831</v>
      </c>
      <c r="S977" s="121">
        <v>45831</v>
      </c>
      <c r="T977" s="135">
        <f>IF(ISBLANK(Table_1[[#This Row],[FECHA REQ 2]]),"-",Table_1[[#This Row],[FECHA REQ 2]]-Table_1[[#This Row],[FECHA REQ 1]])</f>
        <v>0</v>
      </c>
      <c r="U977" s="122">
        <f>Table_1[[#This Row],[FECHA REQ 1]]-Table_1[[#This Row],[FECHA DE ENTREGA DE INFORME]]</f>
        <v>0</v>
      </c>
      <c r="V977" s="120" t="s">
        <v>6820</v>
      </c>
      <c r="W977" s="121">
        <v>45831</v>
      </c>
      <c r="X977" s="121">
        <v>45831</v>
      </c>
      <c r="Y977" s="122">
        <f t="shared" si="56"/>
        <v>1</v>
      </c>
      <c r="Z977" s="121">
        <v>45831</v>
      </c>
      <c r="AA977" s="120">
        <f t="shared" si="64"/>
        <v>1</v>
      </c>
      <c r="AB977" s="120" t="s">
        <v>6821</v>
      </c>
      <c r="AC977" s="13">
        <v>6965.57</v>
      </c>
      <c r="AD977" s="121">
        <v>45856</v>
      </c>
      <c r="AE977" s="12">
        <f t="shared" si="61"/>
        <v>26</v>
      </c>
      <c r="AF977" s="121">
        <v>45831</v>
      </c>
      <c r="AG977" s="44">
        <v>4400635152</v>
      </c>
      <c r="AH977" s="62" t="s">
        <v>3406</v>
      </c>
      <c r="AI977" s="121">
        <v>45831</v>
      </c>
      <c r="AJ977" s="121">
        <v>45832</v>
      </c>
      <c r="AK977" s="10" t="str">
        <f t="shared" si="70"/>
        <v>DEMORA</v>
      </c>
      <c r="AL977" s="15">
        <f t="shared" si="67"/>
        <v>-23</v>
      </c>
      <c r="AM977" s="120" t="s">
        <v>6822</v>
      </c>
      <c r="AN977" s="120" t="s">
        <v>6823</v>
      </c>
      <c r="AO977" s="5" t="s">
        <v>6824</v>
      </c>
      <c r="AP977" s="10">
        <v>45940</v>
      </c>
      <c r="AQ977" s="120">
        <f t="shared" ca="1" si="68"/>
        <v>2</v>
      </c>
      <c r="AR977" s="120" t="s">
        <v>143</v>
      </c>
      <c r="AS977" s="120">
        <f t="shared" ca="1" si="71"/>
        <v>1</v>
      </c>
      <c r="AT977" s="120" t="s">
        <v>19</v>
      </c>
      <c r="AU977" s="120"/>
      <c r="AV977" s="120"/>
      <c r="AW977" s="120"/>
      <c r="AX977" s="120"/>
      <c r="AY977" s="120"/>
      <c r="AZ977" s="120"/>
      <c r="BA977" s="120"/>
      <c r="BB977" s="120"/>
      <c r="BC977" s="9"/>
    </row>
    <row r="978" spans="1:55" ht="15.75" customHeight="1" x14ac:dyDescent="0.3">
      <c r="A978" s="61">
        <v>342225</v>
      </c>
      <c r="B978" s="120" t="s">
        <v>60</v>
      </c>
      <c r="C978" s="120" t="s">
        <v>144</v>
      </c>
      <c r="D978" s="120" t="s">
        <v>127</v>
      </c>
      <c r="E978" s="120" t="s">
        <v>189</v>
      </c>
      <c r="F978" s="120" t="s">
        <v>1</v>
      </c>
      <c r="G978" s="120"/>
      <c r="H978" s="120" t="s">
        <v>989</v>
      </c>
      <c r="I978" s="120" t="s">
        <v>190</v>
      </c>
      <c r="J978" s="77">
        <v>10478275</v>
      </c>
      <c r="K978" s="120"/>
      <c r="L978" s="120">
        <v>30000</v>
      </c>
      <c r="M978" s="120">
        <v>101306168</v>
      </c>
      <c r="N978" s="121" t="s">
        <v>127</v>
      </c>
      <c r="O978" s="120" t="s">
        <v>6805</v>
      </c>
      <c r="P978" s="121">
        <v>45831</v>
      </c>
      <c r="Q978" s="121" t="s">
        <v>137</v>
      </c>
      <c r="R978" s="121">
        <v>45831</v>
      </c>
      <c r="S978" s="121">
        <v>45831</v>
      </c>
      <c r="T978" s="135">
        <f>IF(ISBLANK(Table_1[[#This Row],[FECHA REQ 2]]),"-",Table_1[[#This Row],[FECHA REQ 2]]-Table_1[[#This Row],[FECHA REQ 1]])</f>
        <v>0</v>
      </c>
      <c r="U978" s="122">
        <f>Table_1[[#This Row],[FECHA REQ 1]]-Table_1[[#This Row],[FECHA DE ENTREGA DE INFORME]]</f>
        <v>0</v>
      </c>
      <c r="V978" s="120" t="s">
        <v>6825</v>
      </c>
      <c r="W978" s="121">
        <v>45831</v>
      </c>
      <c r="X978" s="121">
        <v>45831</v>
      </c>
      <c r="Y978" s="122">
        <f t="shared" si="56"/>
        <v>1</v>
      </c>
      <c r="Z978" s="121">
        <v>45831</v>
      </c>
      <c r="AA978" s="120">
        <f t="shared" si="64"/>
        <v>1</v>
      </c>
      <c r="AB978" s="120" t="s">
        <v>6826</v>
      </c>
      <c r="AC978" s="13">
        <v>6965.57</v>
      </c>
      <c r="AD978" s="121">
        <v>45845</v>
      </c>
      <c r="AE978" s="12">
        <f t="shared" si="61"/>
        <v>15</v>
      </c>
      <c r="AF978" s="121">
        <v>45831</v>
      </c>
      <c r="AG978" s="44">
        <v>4400635157</v>
      </c>
      <c r="AH978" s="62" t="s">
        <v>3406</v>
      </c>
      <c r="AI978" s="121">
        <v>45831</v>
      </c>
      <c r="AJ978" s="121">
        <v>45832</v>
      </c>
      <c r="AK978" s="10" t="str">
        <f t="shared" si="70"/>
        <v>DEMORA</v>
      </c>
      <c r="AL978" s="15">
        <f t="shared" si="67"/>
        <v>-12</v>
      </c>
      <c r="AM978" s="120" t="s">
        <v>6827</v>
      </c>
      <c r="AN978" s="120" t="s">
        <v>6828</v>
      </c>
      <c r="AO978" s="5" t="s">
        <v>6829</v>
      </c>
      <c r="AP978" s="121">
        <v>45849</v>
      </c>
      <c r="AQ978" s="120">
        <f t="shared" ref="AQ978:AQ1041" ca="1" si="72">IF(AJ978="",TODAY()-X978+1,AJ978-X978+1)</f>
        <v>2</v>
      </c>
      <c r="AR978" s="120" t="s">
        <v>143</v>
      </c>
      <c r="AS978" s="120">
        <f t="shared" ca="1" si="71"/>
        <v>1</v>
      </c>
      <c r="AT978" s="120" t="s">
        <v>19</v>
      </c>
      <c r="AU978" s="120"/>
      <c r="AV978" s="120"/>
      <c r="AW978" s="120"/>
      <c r="AX978" s="120"/>
      <c r="AY978" s="120"/>
      <c r="AZ978" s="120"/>
      <c r="BA978" s="120"/>
      <c r="BB978" s="120"/>
      <c r="BC978" s="9"/>
    </row>
    <row r="979" spans="1:55" ht="15.75" customHeight="1" x14ac:dyDescent="0.3">
      <c r="A979" s="61">
        <v>342325</v>
      </c>
      <c r="B979" s="120" t="s">
        <v>59</v>
      </c>
      <c r="C979" s="120" t="s">
        <v>236</v>
      </c>
      <c r="D979" s="120" t="s">
        <v>123</v>
      </c>
      <c r="E979" s="120" t="s">
        <v>124</v>
      </c>
      <c r="F979" s="120" t="s">
        <v>42</v>
      </c>
      <c r="G979" s="120" t="s">
        <v>246</v>
      </c>
      <c r="H979" s="120" t="s">
        <v>1264</v>
      </c>
      <c r="I979" s="120">
        <v>1098833</v>
      </c>
      <c r="J979" s="5" t="s">
        <v>6830</v>
      </c>
      <c r="K979" s="120">
        <v>3224</v>
      </c>
      <c r="L979" s="120">
        <v>15000</v>
      </c>
      <c r="M979" s="120" t="s">
        <v>6831</v>
      </c>
      <c r="N979" s="121" t="s">
        <v>123</v>
      </c>
      <c r="O979" s="120" t="s">
        <v>6832</v>
      </c>
      <c r="P979" s="121">
        <v>45834</v>
      </c>
      <c r="Q979" s="121" t="s">
        <v>137</v>
      </c>
      <c r="R979" s="121">
        <v>45834</v>
      </c>
      <c r="S979" s="121"/>
      <c r="T979" s="135" t="str">
        <f>IF(ISBLANK(Table_1[[#This Row],[FECHA REQ 2]]),"-",Table_1[[#This Row],[FECHA REQ 2]]-Table_1[[#This Row],[FECHA REQ 1]])</f>
        <v>-</v>
      </c>
      <c r="U979" s="122">
        <f>Table_1[[#This Row],[FECHA REQ 1]]-Table_1[[#This Row],[FECHA DE ENTREGA DE INFORME]]</f>
        <v>-5</v>
      </c>
      <c r="V979" s="120" t="s">
        <v>6833</v>
      </c>
      <c r="W979" s="121">
        <v>45839</v>
      </c>
      <c r="X979" s="121">
        <v>45831</v>
      </c>
      <c r="Y979" s="122">
        <f t="shared" si="56"/>
        <v>4</v>
      </c>
      <c r="Z979" s="121">
        <v>45839</v>
      </c>
      <c r="AA979" s="120">
        <f t="shared" si="64"/>
        <v>9</v>
      </c>
      <c r="AB979" s="120" t="s">
        <v>6834</v>
      </c>
      <c r="AC979" s="13">
        <v>3901.64</v>
      </c>
      <c r="AD979" s="121">
        <v>45852</v>
      </c>
      <c r="AE979" s="12">
        <f t="shared" si="61"/>
        <v>14</v>
      </c>
      <c r="AF979" s="121">
        <v>45838</v>
      </c>
      <c r="AG979" s="44" t="s">
        <v>6835</v>
      </c>
      <c r="AH979" s="62"/>
      <c r="AI979" s="121">
        <v>45877</v>
      </c>
      <c r="AJ979" s="121">
        <v>45877</v>
      </c>
      <c r="AK979" s="10" t="str">
        <f t="shared" si="70"/>
        <v>EN TIEMPO</v>
      </c>
      <c r="AL979" s="15">
        <f t="shared" si="67"/>
        <v>26</v>
      </c>
      <c r="AM979" s="120" t="s">
        <v>6836</v>
      </c>
      <c r="AN979" s="120" t="s">
        <v>6837</v>
      </c>
      <c r="AO979" s="5" t="s">
        <v>6838</v>
      </c>
      <c r="AP979" s="121">
        <v>45891</v>
      </c>
      <c r="AQ979" s="120">
        <f t="shared" ca="1" si="72"/>
        <v>47</v>
      </c>
      <c r="AR979" s="63" t="s">
        <v>143</v>
      </c>
      <c r="AS979" s="63">
        <f t="shared" ca="1" si="71"/>
        <v>8</v>
      </c>
      <c r="AT979" s="65" t="s">
        <v>20</v>
      </c>
      <c r="AU979" s="120"/>
      <c r="AV979" s="120"/>
      <c r="AW979" s="120"/>
      <c r="AX979" s="120"/>
      <c r="AY979" s="120"/>
      <c r="AZ979" s="120"/>
      <c r="BA979" s="120"/>
      <c r="BB979" s="120" t="s">
        <v>5841</v>
      </c>
      <c r="BC979" s="9">
        <v>1</v>
      </c>
    </row>
    <row r="980" spans="1:55" ht="15.75" customHeight="1" x14ac:dyDescent="0.3">
      <c r="A980" s="61">
        <v>342425</v>
      </c>
      <c r="B980" s="120" t="s">
        <v>59</v>
      </c>
      <c r="C980" s="120" t="s">
        <v>236</v>
      </c>
      <c r="D980" s="120" t="s">
        <v>123</v>
      </c>
      <c r="E980" s="120" t="s">
        <v>124</v>
      </c>
      <c r="F980" s="120" t="s">
        <v>43</v>
      </c>
      <c r="G980" s="120" t="s">
        <v>210</v>
      </c>
      <c r="H980" s="120" t="s">
        <v>6839</v>
      </c>
      <c r="I980" s="120">
        <v>1098832</v>
      </c>
      <c r="J980" s="26" t="s">
        <v>6840</v>
      </c>
      <c r="K980" s="120">
        <v>11018</v>
      </c>
      <c r="L980" s="120">
        <v>15000</v>
      </c>
      <c r="M980" s="120" t="s">
        <v>6841</v>
      </c>
      <c r="N980" s="121" t="s">
        <v>123</v>
      </c>
      <c r="O980" s="120" t="s">
        <v>6832</v>
      </c>
      <c r="P980" s="121">
        <v>45834</v>
      </c>
      <c r="Q980" s="121" t="s">
        <v>137</v>
      </c>
      <c r="R980" s="121">
        <v>45834</v>
      </c>
      <c r="S980" s="121"/>
      <c r="T980" s="135" t="str">
        <f>IF(ISBLANK(Table_1[[#This Row],[FECHA REQ 2]]),"-",Table_1[[#This Row],[FECHA REQ 2]]-Table_1[[#This Row],[FECHA REQ 1]])</f>
        <v>-</v>
      </c>
      <c r="U980" s="122">
        <f>Table_1[[#This Row],[FECHA REQ 1]]-Table_1[[#This Row],[FECHA DE ENTREGA DE INFORME]]</f>
        <v>-5</v>
      </c>
      <c r="V980" s="120" t="s">
        <v>6842</v>
      </c>
      <c r="W980" s="121">
        <v>45839</v>
      </c>
      <c r="X980" s="121">
        <v>45831</v>
      </c>
      <c r="Y980" s="122">
        <f t="shared" si="56"/>
        <v>4</v>
      </c>
      <c r="Z980" s="121">
        <v>45839</v>
      </c>
      <c r="AA980" s="120">
        <f t="shared" si="64"/>
        <v>9</v>
      </c>
      <c r="AB980" s="120" t="s">
        <v>6843</v>
      </c>
      <c r="AC980" s="13">
        <v>3901.64</v>
      </c>
      <c r="AD980" s="121">
        <v>45852</v>
      </c>
      <c r="AE980" s="12">
        <f t="shared" si="61"/>
        <v>14</v>
      </c>
      <c r="AF980" s="121">
        <v>45791</v>
      </c>
      <c r="AG980" s="44" t="s">
        <v>6844</v>
      </c>
      <c r="AH980" s="62"/>
      <c r="AI980" s="121">
        <v>45877</v>
      </c>
      <c r="AJ980" s="121">
        <v>45877</v>
      </c>
      <c r="AK980" s="10" t="str">
        <f t="shared" si="70"/>
        <v>EN TIEMPO</v>
      </c>
      <c r="AL980" s="15">
        <f t="shared" si="67"/>
        <v>26</v>
      </c>
      <c r="AM980" s="120" t="s">
        <v>6845</v>
      </c>
      <c r="AN980" s="120" t="s">
        <v>6846</v>
      </c>
      <c r="AO980" s="5" t="s">
        <v>6847</v>
      </c>
      <c r="AP980" s="121">
        <v>45891</v>
      </c>
      <c r="AQ980" s="120">
        <f t="shared" ca="1" si="72"/>
        <v>47</v>
      </c>
      <c r="AR980" s="76" t="s">
        <v>143</v>
      </c>
      <c r="AS980" s="76">
        <f t="shared" ca="1" si="71"/>
        <v>-39</v>
      </c>
      <c r="AT980" s="120" t="s">
        <v>20</v>
      </c>
      <c r="AU980" s="120"/>
      <c r="AV980" s="120"/>
      <c r="AW980" s="120"/>
      <c r="AX980" s="120"/>
      <c r="AY980" s="120"/>
      <c r="AZ980" s="120"/>
      <c r="BA980" s="120"/>
      <c r="BB980" s="120" t="s">
        <v>5841</v>
      </c>
      <c r="BC980" s="9">
        <v>1</v>
      </c>
    </row>
    <row r="981" spans="1:55" ht="15.75" customHeight="1" x14ac:dyDescent="0.3">
      <c r="A981" s="61">
        <v>342525</v>
      </c>
      <c r="B981" s="120" t="s">
        <v>59</v>
      </c>
      <c r="C981" s="120" t="s">
        <v>327</v>
      </c>
      <c r="D981" s="120" t="s">
        <v>123</v>
      </c>
      <c r="E981" s="120" t="s">
        <v>124</v>
      </c>
      <c r="F981" s="120" t="s">
        <v>36</v>
      </c>
      <c r="G981" s="120" t="s">
        <v>246</v>
      </c>
      <c r="H981" s="120" t="s">
        <v>3046</v>
      </c>
      <c r="I981" s="120">
        <v>5530359</v>
      </c>
      <c r="J981" s="120" t="s">
        <v>1338</v>
      </c>
      <c r="K981" s="120">
        <v>23763</v>
      </c>
      <c r="L981" s="120">
        <v>15000</v>
      </c>
      <c r="M981" s="120" t="s">
        <v>6848</v>
      </c>
      <c r="N981" s="121" t="s">
        <v>127</v>
      </c>
      <c r="O981" s="120" t="s">
        <v>6849</v>
      </c>
      <c r="P981" s="121">
        <v>45834</v>
      </c>
      <c r="Q981" s="121" t="s">
        <v>137</v>
      </c>
      <c r="R981" s="121">
        <v>45834</v>
      </c>
      <c r="S981" s="121"/>
      <c r="T981" s="135" t="str">
        <f>IF(ISBLANK(Table_1[[#This Row],[FECHA REQ 2]]),"-",Table_1[[#This Row],[FECHA REQ 2]]-Table_1[[#This Row],[FECHA REQ 1]])</f>
        <v>-</v>
      </c>
      <c r="U981" s="122">
        <f>Table_1[[#This Row],[FECHA REQ 1]]-Table_1[[#This Row],[FECHA DE ENTREGA DE INFORME]]</f>
        <v>-5</v>
      </c>
      <c r="V981" s="120" t="s">
        <v>6850</v>
      </c>
      <c r="W981" s="121">
        <v>45839</v>
      </c>
      <c r="X981" s="121">
        <v>45832</v>
      </c>
      <c r="Y981" s="122">
        <f t="shared" si="56"/>
        <v>3</v>
      </c>
      <c r="Z981" s="121">
        <v>45839</v>
      </c>
      <c r="AA981" s="120">
        <f t="shared" si="64"/>
        <v>8</v>
      </c>
      <c r="AB981" s="120" t="s">
        <v>6851</v>
      </c>
      <c r="AC981" s="123">
        <v>1902.27</v>
      </c>
      <c r="AD981" s="121">
        <v>45852</v>
      </c>
      <c r="AE981" s="12">
        <f t="shared" si="61"/>
        <v>14</v>
      </c>
      <c r="AF981" s="121">
        <v>45838</v>
      </c>
      <c r="AG981" s="44" t="s">
        <v>6852</v>
      </c>
      <c r="AH981" s="62"/>
      <c r="AI981" s="121">
        <v>45898</v>
      </c>
      <c r="AJ981" s="121">
        <v>45896</v>
      </c>
      <c r="AK981" s="10" t="str">
        <f t="shared" si="70"/>
        <v>EN TIEMPO</v>
      </c>
      <c r="AL981" s="15">
        <f t="shared" si="67"/>
        <v>45</v>
      </c>
      <c r="AM981" s="120" t="s">
        <v>6845</v>
      </c>
      <c r="AN981" s="120" t="s">
        <v>6853</v>
      </c>
      <c r="AO981" s="120" t="s">
        <v>6854</v>
      </c>
      <c r="AP981" s="10">
        <v>45903</v>
      </c>
      <c r="AQ981" s="120">
        <f t="shared" ca="1" si="72"/>
        <v>65</v>
      </c>
      <c r="AR981" s="63" t="s">
        <v>143</v>
      </c>
      <c r="AS981" s="63">
        <f t="shared" ca="1" si="71"/>
        <v>7</v>
      </c>
      <c r="AT981" s="120" t="s">
        <v>19</v>
      </c>
      <c r="AU981" s="120"/>
      <c r="AV981" s="120"/>
      <c r="AW981" s="120"/>
      <c r="AX981" s="120"/>
      <c r="AY981" s="120"/>
      <c r="AZ981" s="120"/>
      <c r="BA981" s="120"/>
      <c r="BB981" s="5" t="s">
        <v>2000</v>
      </c>
      <c r="BC981" s="9"/>
    </row>
    <row r="982" spans="1:55" ht="15.75" customHeight="1" x14ac:dyDescent="0.3">
      <c r="A982" s="134">
        <v>342625</v>
      </c>
      <c r="B982" s="120" t="s">
        <v>59</v>
      </c>
      <c r="C982" s="213" t="s">
        <v>6</v>
      </c>
      <c r="D982" s="213" t="s">
        <v>123</v>
      </c>
      <c r="E982" s="213" t="s">
        <v>189</v>
      </c>
      <c r="F982" s="213" t="s">
        <v>1</v>
      </c>
      <c r="G982" s="213" t="s">
        <v>210</v>
      </c>
      <c r="H982" s="213" t="s">
        <v>5572</v>
      </c>
      <c r="I982" s="120" t="s">
        <v>311</v>
      </c>
      <c r="J982" s="120" t="s">
        <v>6855</v>
      </c>
      <c r="K982" s="120">
        <v>20564</v>
      </c>
      <c r="L982" s="120">
        <v>16000</v>
      </c>
      <c r="M982" s="120" t="s">
        <v>6856</v>
      </c>
      <c r="N982" s="121" t="s">
        <v>127</v>
      </c>
      <c r="O982" s="120" t="s">
        <v>6857</v>
      </c>
      <c r="P982" s="121">
        <v>45834</v>
      </c>
      <c r="Q982" s="121" t="s">
        <v>137</v>
      </c>
      <c r="R982" s="121">
        <v>45834</v>
      </c>
      <c r="S982" s="121">
        <v>45834</v>
      </c>
      <c r="T982" s="135">
        <f>IF(ISBLANK(Table_1[[#This Row],[FECHA REQ 2]]),"-",Table_1[[#This Row],[FECHA REQ 2]]-Table_1[[#This Row],[FECHA REQ 1]])</f>
        <v>0</v>
      </c>
      <c r="U982" s="122">
        <f>Table_1[[#This Row],[FECHA REQ 1]]-Table_1[[#This Row],[FECHA DE ENTREGA DE INFORME]]</f>
        <v>-5</v>
      </c>
      <c r="V982" s="120" t="s">
        <v>6858</v>
      </c>
      <c r="W982" s="121">
        <v>45839</v>
      </c>
      <c r="X982" s="121">
        <v>45832</v>
      </c>
      <c r="Y982" s="122">
        <f t="shared" si="56"/>
        <v>3</v>
      </c>
      <c r="Z982" s="121">
        <v>45839</v>
      </c>
      <c r="AA982" s="120">
        <f t="shared" si="64"/>
        <v>8</v>
      </c>
      <c r="AB982" s="120" t="s">
        <v>6859</v>
      </c>
      <c r="AC982" s="123">
        <v>3335.59</v>
      </c>
      <c r="AD982" s="121">
        <v>45854</v>
      </c>
      <c r="AE982" s="12">
        <f t="shared" si="61"/>
        <v>16</v>
      </c>
      <c r="AF982" s="121">
        <v>45836</v>
      </c>
      <c r="AG982" s="155" t="s">
        <v>6860</v>
      </c>
      <c r="AH982" s="62"/>
      <c r="AI982" s="121">
        <v>45856</v>
      </c>
      <c r="AJ982" s="10">
        <v>45932</v>
      </c>
      <c r="AK982" s="10" t="str">
        <f t="shared" si="70"/>
        <v>DEMORA</v>
      </c>
      <c r="AL982" s="15">
        <f t="shared" si="67"/>
        <v>79</v>
      </c>
      <c r="AM982" s="120" t="s">
        <v>6861</v>
      </c>
      <c r="AN982" s="120" t="s">
        <v>6862</v>
      </c>
      <c r="AO982" s="120" t="s">
        <v>6863</v>
      </c>
      <c r="AP982" s="121">
        <v>45947</v>
      </c>
      <c r="AQ982" s="120">
        <f t="shared" ca="1" si="72"/>
        <v>101</v>
      </c>
      <c r="AR982" s="63" t="s">
        <v>143</v>
      </c>
      <c r="AS982" s="63">
        <f t="shared" ca="1" si="71"/>
        <v>5</v>
      </c>
      <c r="AT982" s="120" t="s">
        <v>19</v>
      </c>
      <c r="AU982" s="120"/>
      <c r="AV982" s="120"/>
      <c r="AW982" s="120"/>
      <c r="AX982" s="120"/>
      <c r="AY982" s="120"/>
      <c r="AZ982" s="120"/>
      <c r="BA982" s="120"/>
      <c r="BB982" s="5" t="s">
        <v>2000</v>
      </c>
      <c r="BC982" s="9"/>
    </row>
    <row r="983" spans="1:55" ht="15.75" customHeight="1" x14ac:dyDescent="0.3">
      <c r="A983" s="61">
        <v>342725</v>
      </c>
      <c r="B983" s="120" t="s">
        <v>59</v>
      </c>
      <c r="C983" s="120" t="s">
        <v>1160</v>
      </c>
      <c r="D983" s="120" t="s">
        <v>123</v>
      </c>
      <c r="E983" s="120" t="s">
        <v>189</v>
      </c>
      <c r="F983" s="120" t="s">
        <v>1437</v>
      </c>
      <c r="G983" s="120" t="s">
        <v>246</v>
      </c>
      <c r="H983" s="120" t="s">
        <v>1438</v>
      </c>
      <c r="I983" s="120"/>
      <c r="J983" s="120" t="s">
        <v>6864</v>
      </c>
      <c r="K983" s="120">
        <v>3741</v>
      </c>
      <c r="L983" s="120">
        <v>10000</v>
      </c>
      <c r="M983" s="120" t="s">
        <v>6865</v>
      </c>
      <c r="N983" s="121" t="s">
        <v>127</v>
      </c>
      <c r="O983" s="120" t="s">
        <v>6866</v>
      </c>
      <c r="P983" s="121">
        <v>45839</v>
      </c>
      <c r="Q983" s="121" t="s">
        <v>137</v>
      </c>
      <c r="R983" s="121">
        <v>45840</v>
      </c>
      <c r="S983" s="121"/>
      <c r="T983" s="135" t="str">
        <f>IF(ISBLANK(Table_1[[#This Row],[FECHA REQ 2]]),"-",Table_1[[#This Row],[FECHA REQ 2]]-Table_1[[#This Row],[FECHA REQ 1]])</f>
        <v>-</v>
      </c>
      <c r="U983" s="122">
        <f>Table_1[[#This Row],[FECHA REQ 1]]-Table_1[[#This Row],[FECHA DE ENTREGA DE INFORME]]</f>
        <v>1</v>
      </c>
      <c r="V983" s="120" t="s">
        <v>6867</v>
      </c>
      <c r="W983" s="121">
        <v>45839</v>
      </c>
      <c r="X983" s="121">
        <v>45838</v>
      </c>
      <c r="Y983" s="122">
        <f t="shared" si="56"/>
        <v>2</v>
      </c>
      <c r="Z983" s="121">
        <v>45845</v>
      </c>
      <c r="AA983" s="120">
        <f t="shared" si="64"/>
        <v>8</v>
      </c>
      <c r="AB983" s="120" t="s">
        <v>6868</v>
      </c>
      <c r="AC983" s="123">
        <v>8951.68</v>
      </c>
      <c r="AD983" s="121">
        <v>45852</v>
      </c>
      <c r="AE983" s="12">
        <f t="shared" si="61"/>
        <v>8</v>
      </c>
      <c r="AF983" s="121">
        <v>45858</v>
      </c>
      <c r="AG983" s="44" t="s">
        <v>6869</v>
      </c>
      <c r="AH983" s="62" t="s">
        <v>833</v>
      </c>
      <c r="AI983" s="121">
        <v>45889</v>
      </c>
      <c r="AJ983" s="121">
        <v>45890</v>
      </c>
      <c r="AK983" s="10" t="str">
        <f t="shared" si="70"/>
        <v>DEMORA</v>
      </c>
      <c r="AL983" s="15">
        <f t="shared" si="67"/>
        <v>39</v>
      </c>
      <c r="AM983" s="120" t="s">
        <v>6870</v>
      </c>
      <c r="AN983" s="120" t="s">
        <v>6871</v>
      </c>
      <c r="AO983" s="120" t="s">
        <v>6872</v>
      </c>
      <c r="AP983" s="121">
        <v>45891</v>
      </c>
      <c r="AQ983" s="120">
        <f t="shared" ca="1" si="72"/>
        <v>53</v>
      </c>
      <c r="AR983" s="63" t="s">
        <v>143</v>
      </c>
      <c r="AS983" s="63">
        <f t="shared" ca="1" si="71"/>
        <v>21</v>
      </c>
      <c r="AT983" s="120" t="s">
        <v>19</v>
      </c>
      <c r="AU983" s="120"/>
      <c r="AV983" s="120"/>
      <c r="AW983" s="120"/>
      <c r="AX983" s="120"/>
      <c r="AY983" s="120"/>
      <c r="AZ983" s="120"/>
      <c r="BA983" s="120"/>
      <c r="BB983" s="5" t="s">
        <v>2000</v>
      </c>
      <c r="BC983" s="9"/>
    </row>
    <row r="984" spans="1:55" ht="15.75" customHeight="1" x14ac:dyDescent="0.3">
      <c r="A984" s="61">
        <v>342825</v>
      </c>
      <c r="B984" s="120" t="s">
        <v>59</v>
      </c>
      <c r="C984" s="120" t="s">
        <v>236</v>
      </c>
      <c r="D984" s="120" t="s">
        <v>123</v>
      </c>
      <c r="E984" s="120" t="s">
        <v>124</v>
      </c>
      <c r="F984" s="120" t="s">
        <v>48</v>
      </c>
      <c r="G984" s="120" t="s">
        <v>210</v>
      </c>
      <c r="H984" s="120" t="s">
        <v>1438</v>
      </c>
      <c r="I984" s="120">
        <v>3672258</v>
      </c>
      <c r="J984" s="120" t="s">
        <v>1361</v>
      </c>
      <c r="K984" s="120">
        <v>9082</v>
      </c>
      <c r="L984" s="120">
        <v>10000</v>
      </c>
      <c r="M984" s="120" t="s">
        <v>6873</v>
      </c>
      <c r="N984" s="121" t="s">
        <v>127</v>
      </c>
      <c r="O984" s="120" t="s">
        <v>6866</v>
      </c>
      <c r="P984" s="121">
        <v>45840</v>
      </c>
      <c r="Q984" s="121" t="s">
        <v>137</v>
      </c>
      <c r="R984" s="121">
        <v>45840</v>
      </c>
      <c r="S984" s="121"/>
      <c r="T984" s="135" t="str">
        <f>IF(ISBLANK(Table_1[[#This Row],[FECHA REQ 2]]),"-",Table_1[[#This Row],[FECHA REQ 2]]-Table_1[[#This Row],[FECHA REQ 1]])</f>
        <v>-</v>
      </c>
      <c r="U984" s="122">
        <f>Table_1[[#This Row],[FECHA REQ 1]]-Table_1[[#This Row],[FECHA DE ENTREGA DE INFORME]]</f>
        <v>-5</v>
      </c>
      <c r="V984" s="120" t="s">
        <v>6874</v>
      </c>
      <c r="W984" s="121">
        <v>45845</v>
      </c>
      <c r="X984" s="121">
        <v>45838</v>
      </c>
      <c r="Y984" s="122">
        <f t="shared" si="56"/>
        <v>3</v>
      </c>
      <c r="Z984" s="121">
        <v>45845</v>
      </c>
      <c r="AA984" s="120">
        <f t="shared" si="64"/>
        <v>8</v>
      </c>
      <c r="AB984" s="120" t="s">
        <v>6875</v>
      </c>
      <c r="AC984" s="123">
        <v>5688.3</v>
      </c>
      <c r="AD984" s="121">
        <v>45852</v>
      </c>
      <c r="AE984" s="12">
        <f t="shared" si="61"/>
        <v>8</v>
      </c>
      <c r="AF984" s="121">
        <v>45847</v>
      </c>
      <c r="AG984" s="44" t="s">
        <v>6876</v>
      </c>
      <c r="AH984" s="62"/>
      <c r="AI984" s="121">
        <v>45882</v>
      </c>
      <c r="AJ984" s="121">
        <v>45882</v>
      </c>
      <c r="AK984" s="10" t="str">
        <f t="shared" si="70"/>
        <v>EN TIEMPO</v>
      </c>
      <c r="AL984" s="15">
        <f t="shared" si="67"/>
        <v>31</v>
      </c>
      <c r="AM984" s="120" t="s">
        <v>6877</v>
      </c>
      <c r="AN984" s="120" t="s">
        <v>6878</v>
      </c>
      <c r="AO984" s="120" t="s">
        <v>6879</v>
      </c>
      <c r="AP984" s="121">
        <v>45891</v>
      </c>
      <c r="AQ984" s="120">
        <f t="shared" ca="1" si="72"/>
        <v>45</v>
      </c>
      <c r="AR984" s="63" t="s">
        <v>143</v>
      </c>
      <c r="AS984" s="65">
        <f t="shared" ca="1" si="71"/>
        <v>10</v>
      </c>
      <c r="AT984" s="120" t="s">
        <v>20</v>
      </c>
      <c r="AU984" s="120"/>
      <c r="AV984" s="120"/>
      <c r="AW984" s="120"/>
      <c r="AX984" s="120"/>
      <c r="AY984" s="120"/>
      <c r="AZ984" s="120"/>
      <c r="BA984" s="120"/>
      <c r="BB984" s="5" t="s">
        <v>6880</v>
      </c>
      <c r="BC984" s="9"/>
    </row>
    <row r="985" spans="1:55" ht="15.75" customHeight="1" x14ac:dyDescent="0.3">
      <c r="A985" s="61">
        <v>342925</v>
      </c>
      <c r="B985" s="120" t="s">
        <v>59</v>
      </c>
      <c r="C985" s="120" t="s">
        <v>327</v>
      </c>
      <c r="D985" s="120" t="s">
        <v>123</v>
      </c>
      <c r="E985" s="120" t="s">
        <v>124</v>
      </c>
      <c r="F985" s="120">
        <v>24</v>
      </c>
      <c r="G985" s="120" t="s">
        <v>246</v>
      </c>
      <c r="H985" s="120" t="s">
        <v>377</v>
      </c>
      <c r="I985" s="120">
        <v>5530359</v>
      </c>
      <c r="J985" s="120" t="s">
        <v>1361</v>
      </c>
      <c r="K985" s="120">
        <v>11862</v>
      </c>
      <c r="L985" s="120">
        <v>15000</v>
      </c>
      <c r="M985" s="120" t="s">
        <v>6881</v>
      </c>
      <c r="N985" s="121" t="s">
        <v>127</v>
      </c>
      <c r="O985" s="120" t="s">
        <v>6866</v>
      </c>
      <c r="P985" s="121">
        <v>45840</v>
      </c>
      <c r="Q985" s="121" t="s">
        <v>137</v>
      </c>
      <c r="R985" s="121">
        <v>45840</v>
      </c>
      <c r="S985" s="121"/>
      <c r="T985" s="135" t="str">
        <f>IF(ISBLANK(Table_1[[#This Row],[FECHA REQ 2]]),"-",Table_1[[#This Row],[FECHA REQ 2]]-Table_1[[#This Row],[FECHA REQ 1]])</f>
        <v>-</v>
      </c>
      <c r="U985" s="122">
        <f>Table_1[[#This Row],[FECHA REQ 1]]-Table_1[[#This Row],[FECHA DE ENTREGA DE INFORME]]</f>
        <v>-5</v>
      </c>
      <c r="V985" s="120" t="s">
        <v>6882</v>
      </c>
      <c r="W985" s="121">
        <v>45845</v>
      </c>
      <c r="X985" s="121">
        <v>45838</v>
      </c>
      <c r="Y985" s="122">
        <f t="shared" si="56"/>
        <v>3</v>
      </c>
      <c r="Z985" s="121">
        <v>45845</v>
      </c>
      <c r="AA985" s="120">
        <f t="shared" si="64"/>
        <v>8</v>
      </c>
      <c r="AB985" s="120" t="s">
        <v>6883</v>
      </c>
      <c r="AC985" s="123">
        <v>1902.27</v>
      </c>
      <c r="AD985" s="121">
        <v>45847</v>
      </c>
      <c r="AE985" s="12">
        <f t="shared" si="61"/>
        <v>3</v>
      </c>
      <c r="AF985" s="121">
        <v>45847</v>
      </c>
      <c r="AG985" s="44" t="s">
        <v>6884</v>
      </c>
      <c r="AH985" s="62"/>
      <c r="AI985" s="121">
        <v>45862</v>
      </c>
      <c r="AJ985" s="121">
        <v>45862</v>
      </c>
      <c r="AK985" s="10" t="str">
        <f t="shared" si="70"/>
        <v>EN TIEMPO</v>
      </c>
      <c r="AL985" s="15">
        <f t="shared" si="67"/>
        <v>16</v>
      </c>
      <c r="AM985" s="44" t="s">
        <v>6885</v>
      </c>
      <c r="AN985" s="120" t="s">
        <v>6886</v>
      </c>
      <c r="AO985" s="120" t="s">
        <v>6887</v>
      </c>
      <c r="AP985" s="121"/>
      <c r="AQ985" s="120">
        <f t="shared" ca="1" si="72"/>
        <v>25</v>
      </c>
      <c r="AR985" s="63" t="s">
        <v>143</v>
      </c>
      <c r="AS985" s="63">
        <f t="shared" ca="1" si="71"/>
        <v>10</v>
      </c>
      <c r="AT985" s="120" t="s">
        <v>19</v>
      </c>
      <c r="AU985" s="120"/>
      <c r="AV985" s="120"/>
      <c r="AW985" s="120"/>
      <c r="AX985" s="120"/>
      <c r="AY985" s="120"/>
      <c r="AZ985" s="120"/>
      <c r="BA985" s="120"/>
      <c r="BB985" s="120" t="s">
        <v>6888</v>
      </c>
      <c r="BC985" s="9"/>
    </row>
    <row r="986" spans="1:55" ht="15.75" customHeight="1" x14ac:dyDescent="0.3">
      <c r="A986" s="134">
        <v>343025</v>
      </c>
      <c r="B986" s="120" t="s">
        <v>60</v>
      </c>
      <c r="C986" s="120" t="s">
        <v>6</v>
      </c>
      <c r="D986" s="120" t="s">
        <v>127</v>
      </c>
      <c r="E986" s="120" t="s">
        <v>189</v>
      </c>
      <c r="F986" s="120" t="s">
        <v>52</v>
      </c>
      <c r="G986" s="120"/>
      <c r="H986" s="120" t="s">
        <v>4605</v>
      </c>
      <c r="I986" s="120" t="s">
        <v>4606</v>
      </c>
      <c r="J986" s="120" t="s">
        <v>6889</v>
      </c>
      <c r="K986" s="120"/>
      <c r="L986" s="120">
        <v>12000</v>
      </c>
      <c r="M986" s="120">
        <v>101193711</v>
      </c>
      <c r="N986" s="121" t="s">
        <v>127</v>
      </c>
      <c r="O986" s="120" t="s">
        <v>6890</v>
      </c>
      <c r="P986" s="121">
        <v>45840</v>
      </c>
      <c r="Q986" s="121" t="s">
        <v>137</v>
      </c>
      <c r="R986" s="121">
        <v>45840</v>
      </c>
      <c r="S986" s="121"/>
      <c r="T986" s="135" t="str">
        <f>IF(ISBLANK(Table_1[[#This Row],[FECHA REQ 2]]),"-",Table_1[[#This Row],[FECHA REQ 2]]-Table_1[[#This Row],[FECHA REQ 1]])</f>
        <v>-</v>
      </c>
      <c r="U986" s="122">
        <f>Table_1[[#This Row],[FECHA REQ 1]]-Table_1[[#This Row],[FECHA DE ENTREGA DE INFORME]]</f>
        <v>-5</v>
      </c>
      <c r="V986" s="120" t="s">
        <v>6891</v>
      </c>
      <c r="W986" s="121">
        <v>45845</v>
      </c>
      <c r="X986" s="121">
        <v>45838</v>
      </c>
      <c r="Y986" s="122">
        <f t="shared" si="56"/>
        <v>3</v>
      </c>
      <c r="Z986" s="121">
        <v>45845</v>
      </c>
      <c r="AA986" s="120">
        <f t="shared" si="64"/>
        <v>8</v>
      </c>
      <c r="AB986" s="120" t="s">
        <v>6892</v>
      </c>
      <c r="AC986" s="123">
        <v>5023.33</v>
      </c>
      <c r="AD986" s="121">
        <v>45848</v>
      </c>
      <c r="AE986" s="12">
        <f t="shared" si="61"/>
        <v>4</v>
      </c>
      <c r="AF986" s="121">
        <v>45853</v>
      </c>
      <c r="AG986" s="44">
        <v>4400632818</v>
      </c>
      <c r="AH986" s="62"/>
      <c r="AI986" s="121">
        <v>45873</v>
      </c>
      <c r="AJ986" s="121">
        <v>45873</v>
      </c>
      <c r="AK986" s="10" t="str">
        <f t="shared" si="70"/>
        <v>EN TIEMPO</v>
      </c>
      <c r="AL986" s="15">
        <f t="shared" si="67"/>
        <v>26</v>
      </c>
      <c r="AM986" s="120" t="s">
        <v>6893</v>
      </c>
      <c r="AN986" s="120" t="s">
        <v>6894</v>
      </c>
      <c r="AO986" s="120" t="s">
        <v>6895</v>
      </c>
      <c r="AP986" s="121">
        <v>45887</v>
      </c>
      <c r="AQ986" s="120">
        <f t="shared" ca="1" si="72"/>
        <v>36</v>
      </c>
      <c r="AR986" s="65" t="s">
        <v>143</v>
      </c>
      <c r="AS986" s="65">
        <f t="shared" ca="1" si="71"/>
        <v>16</v>
      </c>
      <c r="AT986" s="120" t="s">
        <v>19</v>
      </c>
      <c r="AU986" s="120"/>
      <c r="AV986" s="120"/>
      <c r="AW986" s="120"/>
      <c r="AX986" s="120"/>
      <c r="AY986" s="120"/>
      <c r="AZ986" s="120"/>
      <c r="BA986" s="120"/>
      <c r="BB986" s="120" t="s">
        <v>6896</v>
      </c>
      <c r="BC986" s="9"/>
    </row>
    <row r="987" spans="1:55" ht="15.75" customHeight="1" x14ac:dyDescent="0.3">
      <c r="A987" s="61">
        <v>343125</v>
      </c>
      <c r="B987" s="120" t="s">
        <v>60</v>
      </c>
      <c r="C987" s="120" t="s">
        <v>8</v>
      </c>
      <c r="D987" s="120" t="s">
        <v>123</v>
      </c>
      <c r="E987" s="120" t="s">
        <v>189</v>
      </c>
      <c r="F987" s="120" t="s">
        <v>1</v>
      </c>
      <c r="G987" s="120"/>
      <c r="H987" s="120" t="s">
        <v>3344</v>
      </c>
      <c r="I987" s="120" t="s">
        <v>212</v>
      </c>
      <c r="J987" s="120" t="s">
        <v>6897</v>
      </c>
      <c r="K987" s="120"/>
      <c r="L987" s="120">
        <v>30000</v>
      </c>
      <c r="M987" s="120">
        <v>101216775</v>
      </c>
      <c r="N987" s="121" t="s">
        <v>127</v>
      </c>
      <c r="O987" s="120" t="s">
        <v>6890</v>
      </c>
      <c r="P987" s="121">
        <v>45839</v>
      </c>
      <c r="Q987" s="121" t="s">
        <v>137</v>
      </c>
      <c r="R987" s="121">
        <v>45840</v>
      </c>
      <c r="S987" s="121"/>
      <c r="T987" s="135" t="str">
        <f>IF(ISBLANK(Table_1[[#This Row],[FECHA REQ 2]]),"-",Table_1[[#This Row],[FECHA REQ 2]]-Table_1[[#This Row],[FECHA REQ 1]])</f>
        <v>-</v>
      </c>
      <c r="U987" s="122">
        <f>Table_1[[#This Row],[FECHA REQ 1]]-Table_1[[#This Row],[FECHA DE ENTREGA DE INFORME]]</f>
        <v>-8</v>
      </c>
      <c r="V987" s="120" t="s">
        <v>6898</v>
      </c>
      <c r="W987" s="121">
        <v>45848</v>
      </c>
      <c r="X987" s="121">
        <v>45838</v>
      </c>
      <c r="Y987" s="122">
        <f t="shared" si="56"/>
        <v>2</v>
      </c>
      <c r="Z987" s="121">
        <v>45852</v>
      </c>
      <c r="AA987" s="120">
        <f t="shared" si="64"/>
        <v>15</v>
      </c>
      <c r="AB987" s="120" t="s">
        <v>6899</v>
      </c>
      <c r="AC987" s="123">
        <v>18647.23</v>
      </c>
      <c r="AD987" s="121">
        <v>45853</v>
      </c>
      <c r="AE987" s="12">
        <f t="shared" si="61"/>
        <v>2</v>
      </c>
      <c r="AF987" s="121">
        <v>45839</v>
      </c>
      <c r="AG987" s="44">
        <v>4400632816</v>
      </c>
      <c r="AH987" s="62"/>
      <c r="AI987" s="121">
        <v>45862</v>
      </c>
      <c r="AJ987" s="121">
        <v>45862</v>
      </c>
      <c r="AK987" s="10" t="str">
        <f t="shared" si="70"/>
        <v>EN TIEMPO</v>
      </c>
      <c r="AL987" s="15">
        <f t="shared" si="67"/>
        <v>10</v>
      </c>
      <c r="AM987" s="120" t="s">
        <v>6900</v>
      </c>
      <c r="AN987" s="120" t="s">
        <v>6901</v>
      </c>
      <c r="AO987" s="120" t="s">
        <v>6902</v>
      </c>
      <c r="AP987" s="121">
        <v>45863</v>
      </c>
      <c r="AQ987" s="120">
        <f t="shared" ca="1" si="72"/>
        <v>25</v>
      </c>
      <c r="AR987" s="63" t="s">
        <v>143</v>
      </c>
      <c r="AS987" s="63">
        <f t="shared" ca="1" si="71"/>
        <v>2</v>
      </c>
      <c r="AT987" s="120" t="s">
        <v>19</v>
      </c>
      <c r="AU987" s="120"/>
      <c r="AV987" s="120"/>
      <c r="AW987" s="120"/>
      <c r="AX987" s="120"/>
      <c r="AY987" s="120"/>
      <c r="AZ987" s="120"/>
      <c r="BA987" s="120"/>
      <c r="BB987" s="120" t="s">
        <v>6896</v>
      </c>
      <c r="BC987" s="9"/>
    </row>
    <row r="988" spans="1:55" ht="15.75" customHeight="1" x14ac:dyDescent="0.3">
      <c r="A988" s="61">
        <v>343225</v>
      </c>
      <c r="B988" s="120" t="s">
        <v>60</v>
      </c>
      <c r="C988" s="120" t="s">
        <v>8</v>
      </c>
      <c r="D988" s="120" t="s">
        <v>123</v>
      </c>
      <c r="E988" s="120" t="s">
        <v>189</v>
      </c>
      <c r="F988" s="120" t="s">
        <v>1</v>
      </c>
      <c r="G988" s="120" t="s">
        <v>246</v>
      </c>
      <c r="H988" s="120" t="s">
        <v>2227</v>
      </c>
      <c r="I988" s="120" t="s">
        <v>212</v>
      </c>
      <c r="J988" s="120" t="s">
        <v>6903</v>
      </c>
      <c r="K988" s="120"/>
      <c r="L988" s="120">
        <v>38000</v>
      </c>
      <c r="M988" s="120">
        <v>101204358</v>
      </c>
      <c r="N988" s="121" t="s">
        <v>127</v>
      </c>
      <c r="O988" s="120" t="s">
        <v>6904</v>
      </c>
      <c r="P988" s="121">
        <v>45839</v>
      </c>
      <c r="Q988" s="121" t="s">
        <v>137</v>
      </c>
      <c r="R988" s="121">
        <v>45840</v>
      </c>
      <c r="S988" s="121"/>
      <c r="T988" s="135" t="str">
        <f>IF(ISBLANK(Table_1[[#This Row],[FECHA REQ 2]]),"-",Table_1[[#This Row],[FECHA REQ 2]]-Table_1[[#This Row],[FECHA REQ 1]])</f>
        <v>-</v>
      </c>
      <c r="U988" s="122">
        <f>Table_1[[#This Row],[FECHA REQ 1]]-Table_1[[#This Row],[FECHA DE ENTREGA DE INFORME]]</f>
        <v>-5</v>
      </c>
      <c r="V988" s="120" t="s">
        <v>6905</v>
      </c>
      <c r="W988" s="121">
        <v>45845</v>
      </c>
      <c r="X988" s="121">
        <v>45838</v>
      </c>
      <c r="Y988" s="122">
        <f t="shared" si="56"/>
        <v>2</v>
      </c>
      <c r="Z988" s="121">
        <v>45845</v>
      </c>
      <c r="AA988" s="120">
        <f t="shared" si="64"/>
        <v>8</v>
      </c>
      <c r="AB988" s="120" t="s">
        <v>6906</v>
      </c>
      <c r="AC988" s="123">
        <v>18647.23</v>
      </c>
      <c r="AD988" s="121">
        <v>45849</v>
      </c>
      <c r="AE988" s="12">
        <f t="shared" si="61"/>
        <v>5</v>
      </c>
      <c r="AF988" s="121">
        <v>45849</v>
      </c>
      <c r="AG988" s="44">
        <v>4400633449</v>
      </c>
      <c r="AH988" s="62"/>
      <c r="AI988" s="121">
        <v>45902</v>
      </c>
      <c r="AJ988" s="121">
        <v>45902</v>
      </c>
      <c r="AK988" s="10" t="str">
        <f t="shared" si="70"/>
        <v>EN TIEMPO</v>
      </c>
      <c r="AL988" s="15">
        <f t="shared" si="67"/>
        <v>54</v>
      </c>
      <c r="AM988" s="120" t="s">
        <v>6907</v>
      </c>
      <c r="AN988" s="120" t="s">
        <v>6908</v>
      </c>
      <c r="AO988" s="120" t="s">
        <v>6909</v>
      </c>
      <c r="AP988" s="121">
        <v>45905</v>
      </c>
      <c r="AQ988" s="120">
        <f t="shared" ca="1" si="72"/>
        <v>65</v>
      </c>
      <c r="AR988" s="63" t="s">
        <v>143</v>
      </c>
      <c r="AS988" s="63">
        <f t="shared" ca="1" si="71"/>
        <v>12</v>
      </c>
      <c r="AT988" s="120" t="s">
        <v>19</v>
      </c>
      <c r="AU988" s="120"/>
      <c r="AV988" s="120"/>
      <c r="AW988" s="120"/>
      <c r="AX988" s="120"/>
      <c r="AY988" s="120"/>
      <c r="AZ988" s="120"/>
      <c r="BA988" s="120"/>
      <c r="BB988" s="5" t="s">
        <v>2000</v>
      </c>
      <c r="BC988" s="9"/>
    </row>
    <row r="989" spans="1:55" ht="15.75" customHeight="1" x14ac:dyDescent="0.3">
      <c r="A989" s="61">
        <v>343325</v>
      </c>
      <c r="B989" s="120" t="s">
        <v>59</v>
      </c>
      <c r="C989" s="120" t="s">
        <v>144</v>
      </c>
      <c r="D989" s="120" t="s">
        <v>123</v>
      </c>
      <c r="E989" s="120" t="s">
        <v>124</v>
      </c>
      <c r="F989" s="120" t="s">
        <v>39</v>
      </c>
      <c r="G989" s="120" t="s">
        <v>581</v>
      </c>
      <c r="H989" s="120" t="s">
        <v>3899</v>
      </c>
      <c r="I989" s="120" t="s">
        <v>1177</v>
      </c>
      <c r="J989" s="120" t="s">
        <v>4927</v>
      </c>
      <c r="K989" s="120">
        <v>0</v>
      </c>
      <c r="L989" s="120">
        <v>16000</v>
      </c>
      <c r="M989" s="120" t="s">
        <v>6910</v>
      </c>
      <c r="N989" s="121" t="s">
        <v>123</v>
      </c>
      <c r="O989" s="120" t="s">
        <v>6911</v>
      </c>
      <c r="P989" s="121">
        <v>45840</v>
      </c>
      <c r="Q989" s="121" t="s">
        <v>137</v>
      </c>
      <c r="R989" s="121">
        <v>45840</v>
      </c>
      <c r="S989" s="121"/>
      <c r="T989" s="135" t="str">
        <f>IF(ISBLANK(Table_1[[#This Row],[FECHA REQ 2]]),"-",Table_1[[#This Row],[FECHA REQ 2]]-Table_1[[#This Row],[FECHA REQ 1]])</f>
        <v>-</v>
      </c>
      <c r="U989" s="122">
        <f>Table_1[[#This Row],[FECHA REQ 1]]-Table_1[[#This Row],[FECHA DE ENTREGA DE INFORME]]</f>
        <v>-5</v>
      </c>
      <c r="V989" s="120" t="s">
        <v>6912</v>
      </c>
      <c r="W989" s="121">
        <v>45845</v>
      </c>
      <c r="X989" s="121">
        <v>45838</v>
      </c>
      <c r="Y989" s="122">
        <f t="shared" si="56"/>
        <v>3</v>
      </c>
      <c r="Z989" s="121">
        <v>45845</v>
      </c>
      <c r="AA989" s="120">
        <f t="shared" si="64"/>
        <v>8</v>
      </c>
      <c r="AB989" s="120" t="s">
        <v>6913</v>
      </c>
      <c r="AC989" s="13">
        <v>434.26</v>
      </c>
      <c r="AD989" s="121">
        <v>45957</v>
      </c>
      <c r="AE989" s="12">
        <f t="shared" si="61"/>
        <v>113</v>
      </c>
      <c r="AF989" s="121">
        <v>45849</v>
      </c>
      <c r="AG989" s="14" t="s">
        <v>6914</v>
      </c>
      <c r="AH989" s="62"/>
      <c r="AI989" s="121">
        <v>45849</v>
      </c>
      <c r="AJ989" s="121">
        <v>45964</v>
      </c>
      <c r="AK989" s="10" t="str">
        <f t="shared" si="70"/>
        <v>DEMORA</v>
      </c>
      <c r="AL989" s="15">
        <f t="shared" si="67"/>
        <v>8</v>
      </c>
      <c r="AM989" s="120" t="s">
        <v>6915</v>
      </c>
      <c r="AN989" s="120" t="s">
        <v>6916</v>
      </c>
      <c r="AO989" s="120" t="s">
        <v>6917</v>
      </c>
      <c r="AP989" s="121">
        <v>45968</v>
      </c>
      <c r="AQ989" s="120">
        <f t="shared" ca="1" si="72"/>
        <v>127</v>
      </c>
      <c r="AR989" s="63" t="s">
        <v>143</v>
      </c>
      <c r="AS989" s="63">
        <f t="shared" ca="1" si="71"/>
        <v>12</v>
      </c>
      <c r="AT989" s="120" t="s">
        <v>19</v>
      </c>
      <c r="AU989" s="120"/>
      <c r="AV989" s="120"/>
      <c r="AW989" s="120"/>
      <c r="AX989" s="120"/>
      <c r="AY989" s="120"/>
      <c r="AZ989" s="120"/>
      <c r="BA989" s="120"/>
      <c r="BB989" s="5"/>
      <c r="BC989" s="9"/>
    </row>
    <row r="990" spans="1:55" ht="15.75" customHeight="1" x14ac:dyDescent="0.3">
      <c r="A990" s="61">
        <v>343425</v>
      </c>
      <c r="B990" s="120" t="s">
        <v>59</v>
      </c>
      <c r="C990" s="120" t="s">
        <v>6</v>
      </c>
      <c r="D990" s="120" t="s">
        <v>123</v>
      </c>
      <c r="E990" s="120" t="s">
        <v>189</v>
      </c>
      <c r="F990" s="120" t="s">
        <v>1</v>
      </c>
      <c r="G990" s="120" t="s">
        <v>246</v>
      </c>
      <c r="H990" s="120" t="s">
        <v>429</v>
      </c>
      <c r="I990" s="120" t="s">
        <v>311</v>
      </c>
      <c r="J990" s="120" t="s">
        <v>6918</v>
      </c>
      <c r="K990" s="120">
        <v>2434</v>
      </c>
      <c r="L990" s="120">
        <v>16000</v>
      </c>
      <c r="M990" s="120" t="s">
        <v>6919</v>
      </c>
      <c r="N990" s="121" t="s">
        <v>127</v>
      </c>
      <c r="O990" s="120" t="s">
        <v>6911</v>
      </c>
      <c r="P990" s="121">
        <v>45840</v>
      </c>
      <c r="Q990" s="121" t="s">
        <v>137</v>
      </c>
      <c r="R990" s="121">
        <v>45840</v>
      </c>
      <c r="S990" s="121"/>
      <c r="T990" s="135" t="str">
        <f>IF(ISBLANK(Table_1[[#This Row],[FECHA REQ 2]]),"-",Table_1[[#This Row],[FECHA REQ 2]]-Table_1[[#This Row],[FECHA REQ 1]])</f>
        <v>-</v>
      </c>
      <c r="U990" s="122">
        <f>Table_1[[#This Row],[FECHA REQ 1]]-Table_1[[#This Row],[FECHA DE ENTREGA DE INFORME]]</f>
        <v>-5</v>
      </c>
      <c r="V990" s="120" t="s">
        <v>6920</v>
      </c>
      <c r="W990" s="121">
        <v>45845</v>
      </c>
      <c r="X990" s="121">
        <v>45838</v>
      </c>
      <c r="Y990" s="122">
        <f t="shared" si="56"/>
        <v>3</v>
      </c>
      <c r="Z990" s="121">
        <v>45845</v>
      </c>
      <c r="AA990" s="120">
        <f t="shared" si="64"/>
        <v>8</v>
      </c>
      <c r="AB990" s="120" t="s">
        <v>6921</v>
      </c>
      <c r="AC990" s="13">
        <v>2409.17</v>
      </c>
      <c r="AD990" s="121">
        <v>45853</v>
      </c>
      <c r="AE990" s="12">
        <f t="shared" si="61"/>
        <v>9</v>
      </c>
      <c r="AF990" s="121">
        <v>45841</v>
      </c>
      <c r="AG990" s="44" t="s">
        <v>6922</v>
      </c>
      <c r="AH990" s="62"/>
      <c r="AI990" s="121"/>
      <c r="AJ990" s="121">
        <v>45863</v>
      </c>
      <c r="AK990" s="10" t="str">
        <f t="shared" si="70"/>
        <v>DEMORA</v>
      </c>
      <c r="AL990" s="15">
        <f t="shared" si="67"/>
        <v>11</v>
      </c>
      <c r="AM990" s="44" t="s">
        <v>6923</v>
      </c>
      <c r="AN990" s="120" t="s">
        <v>6924</v>
      </c>
      <c r="AO990" s="120" t="s">
        <v>6925</v>
      </c>
      <c r="AP990" s="121">
        <v>45881</v>
      </c>
      <c r="AQ990" s="120">
        <f t="shared" ca="1" si="72"/>
        <v>26</v>
      </c>
      <c r="AR990" s="63" t="s">
        <v>143</v>
      </c>
      <c r="AS990" s="63">
        <f t="shared" ca="1" si="71"/>
        <v>4</v>
      </c>
      <c r="AT990" s="120" t="s">
        <v>19</v>
      </c>
      <c r="AU990" s="120"/>
      <c r="AV990" s="120"/>
      <c r="AW990" s="120"/>
      <c r="AX990" s="120"/>
      <c r="AY990" s="120"/>
      <c r="AZ990" s="120"/>
      <c r="BA990" s="120"/>
      <c r="BB990" s="120" t="s">
        <v>6896</v>
      </c>
      <c r="BC990" s="9"/>
    </row>
    <row r="991" spans="1:55" ht="15.75" customHeight="1" x14ac:dyDescent="0.3">
      <c r="A991" s="61">
        <v>343525</v>
      </c>
      <c r="B991" s="120" t="s">
        <v>59</v>
      </c>
      <c r="C991" s="120" t="s">
        <v>144</v>
      </c>
      <c r="D991" s="120" t="s">
        <v>123</v>
      </c>
      <c r="E991" s="120" t="s">
        <v>189</v>
      </c>
      <c r="F991" s="120" t="s">
        <v>1</v>
      </c>
      <c r="G991" s="120" t="s">
        <v>581</v>
      </c>
      <c r="H991" s="120" t="s">
        <v>5572</v>
      </c>
      <c r="I991" s="120" t="s">
        <v>190</v>
      </c>
      <c r="J991" s="120" t="s">
        <v>6926</v>
      </c>
      <c r="K991" s="120">
        <v>6307</v>
      </c>
      <c r="L991" s="120">
        <v>25000</v>
      </c>
      <c r="M991" s="120" t="s">
        <v>6927</v>
      </c>
      <c r="N991" s="121" t="s">
        <v>123</v>
      </c>
      <c r="O991" s="120" t="s">
        <v>6911</v>
      </c>
      <c r="P991" s="121">
        <v>45840</v>
      </c>
      <c r="Q991" s="121" t="s">
        <v>137</v>
      </c>
      <c r="R991" s="121">
        <v>45840</v>
      </c>
      <c r="S991" s="121"/>
      <c r="T991" s="135" t="str">
        <f>IF(ISBLANK(Table_1[[#This Row],[FECHA REQ 2]]),"-",Table_1[[#This Row],[FECHA REQ 2]]-Table_1[[#This Row],[FECHA REQ 1]])</f>
        <v>-</v>
      </c>
      <c r="U991" s="122">
        <f>Table_1[[#This Row],[FECHA REQ 1]]-Table_1[[#This Row],[FECHA DE ENTREGA DE INFORME]]</f>
        <v>-5</v>
      </c>
      <c r="V991" s="120" t="s">
        <v>6928</v>
      </c>
      <c r="W991" s="121">
        <v>45845</v>
      </c>
      <c r="X991" s="121">
        <v>45838</v>
      </c>
      <c r="Y991" s="122">
        <f t="shared" si="56"/>
        <v>3</v>
      </c>
      <c r="Z991" s="121">
        <v>45845</v>
      </c>
      <c r="AA991" s="120">
        <f t="shared" si="64"/>
        <v>8</v>
      </c>
      <c r="AB991" s="120" t="s">
        <v>6929</v>
      </c>
      <c r="AC991" s="13">
        <v>5739.15</v>
      </c>
      <c r="AD991" s="121">
        <v>45957</v>
      </c>
      <c r="AE991" s="12">
        <f t="shared" si="61"/>
        <v>113</v>
      </c>
      <c r="AF991" s="121">
        <v>45841</v>
      </c>
      <c r="AG991" s="14" t="s">
        <v>6930</v>
      </c>
      <c r="AH991" s="62"/>
      <c r="AI991" s="121">
        <v>45841</v>
      </c>
      <c r="AJ991" s="121">
        <v>45964</v>
      </c>
      <c r="AK991" s="10" t="str">
        <f t="shared" si="70"/>
        <v>DEMORA</v>
      </c>
      <c r="AL991" s="15">
        <f t="shared" si="67"/>
        <v>8</v>
      </c>
      <c r="AM991" s="120" t="s">
        <v>6931</v>
      </c>
      <c r="AN991" s="120" t="s">
        <v>6932</v>
      </c>
      <c r="AO991" s="120" t="s">
        <v>6933</v>
      </c>
      <c r="AP991" s="121">
        <v>45968</v>
      </c>
      <c r="AQ991" s="120">
        <f t="shared" ca="1" si="72"/>
        <v>127</v>
      </c>
      <c r="AR991" s="63" t="s">
        <v>143</v>
      </c>
      <c r="AS991" s="63">
        <f t="shared" ca="1" si="71"/>
        <v>4</v>
      </c>
      <c r="AT991" s="120" t="s">
        <v>19</v>
      </c>
      <c r="AU991" s="120"/>
      <c r="AV991" s="120"/>
      <c r="AW991" s="120"/>
      <c r="AX991" s="120"/>
      <c r="AY991" s="120"/>
      <c r="AZ991" s="120"/>
      <c r="BA991" s="120"/>
      <c r="BB991" s="5"/>
      <c r="BC991" s="9"/>
    </row>
    <row r="992" spans="1:55" ht="15.75" customHeight="1" x14ac:dyDescent="0.3">
      <c r="A992" s="61">
        <v>343625</v>
      </c>
      <c r="B992" s="120" t="s">
        <v>59</v>
      </c>
      <c r="C992" s="120" t="s">
        <v>8</v>
      </c>
      <c r="D992" s="120" t="s">
        <v>123</v>
      </c>
      <c r="E992" s="120" t="s">
        <v>189</v>
      </c>
      <c r="F992" s="120" t="s">
        <v>693</v>
      </c>
      <c r="G992" s="120" t="s">
        <v>246</v>
      </c>
      <c r="H992" s="120" t="s">
        <v>5123</v>
      </c>
      <c r="I992" s="120" t="s">
        <v>2009</v>
      </c>
      <c r="J992" s="120" t="s">
        <v>6934</v>
      </c>
      <c r="K992" s="120">
        <v>46066</v>
      </c>
      <c r="L992" s="120">
        <v>30000</v>
      </c>
      <c r="M992" s="120" t="s">
        <v>6935</v>
      </c>
      <c r="N992" s="121" t="s">
        <v>127</v>
      </c>
      <c r="O992" s="120" t="s">
        <v>6911</v>
      </c>
      <c r="P992" s="121">
        <v>45839</v>
      </c>
      <c r="Q992" s="121" t="s">
        <v>137</v>
      </c>
      <c r="R992" s="121">
        <v>45840</v>
      </c>
      <c r="S992" s="121"/>
      <c r="T992" s="135" t="str">
        <f>IF(ISBLANK(Table_1[[#This Row],[FECHA REQ 2]]),"-",Table_1[[#This Row],[FECHA REQ 2]]-Table_1[[#This Row],[FECHA REQ 1]])</f>
        <v>-</v>
      </c>
      <c r="U992" s="122">
        <f>Table_1[[#This Row],[FECHA REQ 1]]-Table_1[[#This Row],[FECHA DE ENTREGA DE INFORME]]</f>
        <v>-5</v>
      </c>
      <c r="V992" s="120" t="s">
        <v>6936</v>
      </c>
      <c r="W992" s="121">
        <v>45845</v>
      </c>
      <c r="X992" s="121">
        <v>45838</v>
      </c>
      <c r="Y992" s="122">
        <f t="shared" si="56"/>
        <v>2</v>
      </c>
      <c r="Z992" s="121">
        <v>45845</v>
      </c>
      <c r="AA992" s="120">
        <f t="shared" si="64"/>
        <v>8</v>
      </c>
      <c r="AB992" s="120" t="s">
        <v>6937</v>
      </c>
      <c r="AC992" s="123">
        <v>7826.93</v>
      </c>
      <c r="AD992" s="121">
        <v>45852</v>
      </c>
      <c r="AE992" s="12">
        <f t="shared" si="61"/>
        <v>8</v>
      </c>
      <c r="AF992" s="121"/>
      <c r="AG992" s="44" t="s">
        <v>6938</v>
      </c>
      <c r="AH992" s="62" t="s">
        <v>833</v>
      </c>
      <c r="AI992" s="121">
        <v>45856</v>
      </c>
      <c r="AJ992" s="121">
        <v>45877</v>
      </c>
      <c r="AK992" s="10" t="str">
        <f t="shared" si="70"/>
        <v>DEMORA</v>
      </c>
      <c r="AL992" s="15">
        <f t="shared" si="67"/>
        <v>26</v>
      </c>
      <c r="AM992" s="120" t="s">
        <v>6939</v>
      </c>
      <c r="AN992" s="120" t="s">
        <v>6940</v>
      </c>
      <c r="AO992" s="120" t="s">
        <v>6941</v>
      </c>
      <c r="AP992" s="121">
        <v>45891</v>
      </c>
      <c r="AQ992" s="120">
        <f t="shared" ca="1" si="72"/>
        <v>40</v>
      </c>
      <c r="AR992" s="65" t="s">
        <v>143</v>
      </c>
      <c r="AS992" s="65">
        <f t="shared" ca="1" si="71"/>
        <v>208</v>
      </c>
      <c r="AT992" s="120" t="s">
        <v>19</v>
      </c>
      <c r="AU992" s="120"/>
      <c r="AV992" s="120"/>
      <c r="AW992" s="120"/>
      <c r="AX992" s="120"/>
      <c r="AY992" s="120"/>
      <c r="AZ992" s="120"/>
      <c r="BA992" s="120"/>
      <c r="BB992" s="120" t="s">
        <v>6896</v>
      </c>
      <c r="BC992" s="9"/>
    </row>
    <row r="993" spans="1:55" ht="15.75" customHeight="1" x14ac:dyDescent="0.3">
      <c r="A993" s="61">
        <v>343725</v>
      </c>
      <c r="B993" s="120" t="s">
        <v>59</v>
      </c>
      <c r="C993" s="120" t="s">
        <v>6</v>
      </c>
      <c r="D993" s="120" t="s">
        <v>123</v>
      </c>
      <c r="E993" s="120" t="s">
        <v>124</v>
      </c>
      <c r="F993" s="120" t="s">
        <v>39</v>
      </c>
      <c r="G993" s="120" t="s">
        <v>210</v>
      </c>
      <c r="H993" s="120" t="s">
        <v>413</v>
      </c>
      <c r="I993" s="120" t="s">
        <v>601</v>
      </c>
      <c r="J993" s="120" t="s">
        <v>6942</v>
      </c>
      <c r="K993" s="120">
        <v>19170</v>
      </c>
      <c r="L993" s="120">
        <v>18000</v>
      </c>
      <c r="M993" s="120" t="s">
        <v>6943</v>
      </c>
      <c r="N993" s="121" t="s">
        <v>127</v>
      </c>
      <c r="O993" s="120" t="s">
        <v>6911</v>
      </c>
      <c r="P993" s="121">
        <v>45840</v>
      </c>
      <c r="Q993" s="121" t="s">
        <v>137</v>
      </c>
      <c r="R993" s="121">
        <v>45840</v>
      </c>
      <c r="S993" s="121"/>
      <c r="T993" s="135" t="str">
        <f>IF(ISBLANK(Table_1[[#This Row],[FECHA REQ 2]]),"-",Table_1[[#This Row],[FECHA REQ 2]]-Table_1[[#This Row],[FECHA REQ 1]])</f>
        <v>-</v>
      </c>
      <c r="U993" s="122">
        <f>Table_1[[#This Row],[FECHA REQ 1]]-Table_1[[#This Row],[FECHA DE ENTREGA DE INFORME]]</f>
        <v>-5</v>
      </c>
      <c r="V993" s="120" t="s">
        <v>6867</v>
      </c>
      <c r="W993" s="121">
        <v>45845</v>
      </c>
      <c r="X993" s="121">
        <v>45838</v>
      </c>
      <c r="Y993" s="122">
        <f t="shared" si="56"/>
        <v>3</v>
      </c>
      <c r="Z993" s="121">
        <v>45845</v>
      </c>
      <c r="AA993" s="120">
        <f t="shared" si="64"/>
        <v>8</v>
      </c>
      <c r="AB993" s="120" t="s">
        <v>6944</v>
      </c>
      <c r="AC993" s="123">
        <v>8043.49</v>
      </c>
      <c r="AD993" s="121">
        <v>45860</v>
      </c>
      <c r="AE993" s="12">
        <f t="shared" si="61"/>
        <v>16</v>
      </c>
      <c r="AF993" s="121">
        <v>45856</v>
      </c>
      <c r="AG993" s="44" t="s">
        <v>6945</v>
      </c>
      <c r="AH993" s="62" t="s">
        <v>833</v>
      </c>
      <c r="AI993" s="121">
        <v>45862</v>
      </c>
      <c r="AJ993" s="121">
        <v>45862</v>
      </c>
      <c r="AK993" s="10" t="str">
        <f t="shared" si="70"/>
        <v>EN TIEMPO</v>
      </c>
      <c r="AL993" s="15">
        <f t="shared" si="67"/>
        <v>3</v>
      </c>
      <c r="AM993" s="44" t="s">
        <v>6946</v>
      </c>
      <c r="AN993" s="120" t="s">
        <v>6947</v>
      </c>
      <c r="AO993" s="120" t="s">
        <v>6948</v>
      </c>
      <c r="AP993" s="121">
        <v>45881</v>
      </c>
      <c r="AQ993" s="120">
        <f t="shared" ca="1" si="72"/>
        <v>25</v>
      </c>
      <c r="AR993" s="63" t="s">
        <v>143</v>
      </c>
      <c r="AS993" s="63">
        <f t="shared" ca="1" si="71"/>
        <v>19</v>
      </c>
      <c r="AT993" s="120" t="s">
        <v>20</v>
      </c>
      <c r="AU993" s="120"/>
      <c r="AV993" s="120"/>
      <c r="AW993" s="120"/>
      <c r="AX993" s="120"/>
      <c r="AY993" s="120"/>
      <c r="AZ993" s="120"/>
      <c r="BA993" s="120"/>
      <c r="BB993" s="120" t="s">
        <v>6896</v>
      </c>
      <c r="BC993" s="9"/>
    </row>
    <row r="994" spans="1:55" ht="15.75" customHeight="1" x14ac:dyDescent="0.3">
      <c r="A994" s="61">
        <v>343825</v>
      </c>
      <c r="B994" s="120" t="s">
        <v>59</v>
      </c>
      <c r="C994" s="120" t="s">
        <v>6</v>
      </c>
      <c r="D994" s="120" t="s">
        <v>123</v>
      </c>
      <c r="E994" s="120" t="s">
        <v>189</v>
      </c>
      <c r="F994" s="120" t="s">
        <v>1</v>
      </c>
      <c r="G994" s="120" t="s">
        <v>246</v>
      </c>
      <c r="H994" s="120" t="s">
        <v>1933</v>
      </c>
      <c r="I994" s="120" t="s">
        <v>311</v>
      </c>
      <c r="J994" s="120" t="s">
        <v>6949</v>
      </c>
      <c r="K994" s="120">
        <v>8605</v>
      </c>
      <c r="L994" s="120">
        <v>16000</v>
      </c>
      <c r="M994" s="120" t="s">
        <v>6950</v>
      </c>
      <c r="N994" s="121" t="s">
        <v>127</v>
      </c>
      <c r="O994" s="120" t="s">
        <v>6951</v>
      </c>
      <c r="P994" s="121">
        <v>45847</v>
      </c>
      <c r="Q994" s="121" t="s">
        <v>137</v>
      </c>
      <c r="R994" s="121">
        <v>45848</v>
      </c>
      <c r="S994" s="121"/>
      <c r="T994" s="135" t="str">
        <f>IF(ISBLANK(Table_1[[#This Row],[FECHA REQ 2]]),"-",Table_1[[#This Row],[FECHA REQ 2]]-Table_1[[#This Row],[FECHA REQ 1]])</f>
        <v>-</v>
      </c>
      <c r="U994" s="122">
        <f>Table_1[[#This Row],[FECHA REQ 1]]-Table_1[[#This Row],[FECHA DE ENTREGA DE INFORME]]</f>
        <v>0</v>
      </c>
      <c r="V994" s="120" t="s">
        <v>6952</v>
      </c>
      <c r="W994" s="121">
        <v>45848</v>
      </c>
      <c r="X994" s="121">
        <v>45846</v>
      </c>
      <c r="Y994" s="122">
        <f t="shared" si="56"/>
        <v>2</v>
      </c>
      <c r="Z994" s="121">
        <v>45852</v>
      </c>
      <c r="AA994" s="120">
        <f t="shared" si="64"/>
        <v>7</v>
      </c>
      <c r="AB994" s="120" t="s">
        <v>6953</v>
      </c>
      <c r="AC994" s="123">
        <v>2409.17</v>
      </c>
      <c r="AD994" s="121">
        <v>45853</v>
      </c>
      <c r="AE994" s="12">
        <f t="shared" si="61"/>
        <v>2</v>
      </c>
      <c r="AF994" s="121"/>
      <c r="AG994" s="44" t="s">
        <v>6954</v>
      </c>
      <c r="AH994" s="62"/>
      <c r="AI994" s="121">
        <v>45874</v>
      </c>
      <c r="AJ994" s="121">
        <v>45874</v>
      </c>
      <c r="AK994" s="10" t="str">
        <f t="shared" si="70"/>
        <v>EN TIEMPO</v>
      </c>
      <c r="AL994" s="15">
        <f t="shared" si="67"/>
        <v>22</v>
      </c>
      <c r="AM994" s="120" t="s">
        <v>6955</v>
      </c>
      <c r="AN994" s="120" t="s">
        <v>6956</v>
      </c>
      <c r="AO994" s="120" t="s">
        <v>6957</v>
      </c>
      <c r="AP994" s="121">
        <v>45881</v>
      </c>
      <c r="AQ994" s="120">
        <f t="shared" ca="1" si="72"/>
        <v>29</v>
      </c>
      <c r="AR994" s="120" t="s">
        <v>143</v>
      </c>
      <c r="AS994" s="120">
        <f t="shared" ca="1" si="71"/>
        <v>200</v>
      </c>
      <c r="AT994" s="120" t="s">
        <v>19</v>
      </c>
      <c r="AU994" s="120"/>
      <c r="AV994" s="120"/>
      <c r="AW994" s="120"/>
      <c r="AX994" s="120"/>
      <c r="AY994" s="120"/>
      <c r="AZ994" s="120"/>
      <c r="BA994" s="120"/>
      <c r="BB994" s="120" t="s">
        <v>6896</v>
      </c>
      <c r="BC994" s="9"/>
    </row>
    <row r="995" spans="1:55" ht="15.75" customHeight="1" x14ac:dyDescent="0.3">
      <c r="A995" s="61">
        <v>343925</v>
      </c>
      <c r="B995" s="120" t="s">
        <v>59</v>
      </c>
      <c r="C995" s="120" t="s">
        <v>1160</v>
      </c>
      <c r="D995" s="120" t="s">
        <v>127</v>
      </c>
      <c r="E995" s="120" t="s">
        <v>124</v>
      </c>
      <c r="F995" s="120" t="s">
        <v>45</v>
      </c>
      <c r="G995" s="120" t="s">
        <v>246</v>
      </c>
      <c r="H995" s="120" t="s">
        <v>3716</v>
      </c>
      <c r="I995" s="120" t="s">
        <v>4312</v>
      </c>
      <c r="J995" s="120" t="s">
        <v>6958</v>
      </c>
      <c r="K995" s="120">
        <v>25068</v>
      </c>
      <c r="L995" s="120">
        <v>21000</v>
      </c>
      <c r="M995" s="120" t="s">
        <v>6959</v>
      </c>
      <c r="N995" s="121" t="s">
        <v>127</v>
      </c>
      <c r="O995" s="120" t="s">
        <v>6960</v>
      </c>
      <c r="P995" s="121">
        <v>45847</v>
      </c>
      <c r="Q995" s="121" t="s">
        <v>137</v>
      </c>
      <c r="R995" s="121">
        <v>45848</v>
      </c>
      <c r="S995" s="121"/>
      <c r="T995" s="135" t="str">
        <f>IF(ISBLANK(Table_1[[#This Row],[FECHA REQ 2]]),"-",Table_1[[#This Row],[FECHA REQ 2]]-Table_1[[#This Row],[FECHA REQ 1]])</f>
        <v>-</v>
      </c>
      <c r="U995" s="122">
        <f>Table_1[[#This Row],[FECHA REQ 1]]-Table_1[[#This Row],[FECHA DE ENTREGA DE INFORME]]</f>
        <v>0</v>
      </c>
      <c r="V995" s="120" t="s">
        <v>6961</v>
      </c>
      <c r="W995" s="121">
        <v>45848</v>
      </c>
      <c r="X995" s="121">
        <v>45846</v>
      </c>
      <c r="Y995" s="122">
        <f t="shared" si="56"/>
        <v>2</v>
      </c>
      <c r="Z995" s="121">
        <v>45852</v>
      </c>
      <c r="AA995" s="120">
        <f t="shared" si="64"/>
        <v>7</v>
      </c>
      <c r="AB995" s="120" t="s">
        <v>6962</v>
      </c>
      <c r="AC995" s="123">
        <v>5691.48</v>
      </c>
      <c r="AD995" s="121">
        <v>45890</v>
      </c>
      <c r="AE995" s="12">
        <f t="shared" si="61"/>
        <v>39</v>
      </c>
      <c r="AF995" s="121">
        <v>45880</v>
      </c>
      <c r="AG995" s="44" t="s">
        <v>6963</v>
      </c>
      <c r="AH995" s="62"/>
      <c r="AI995" s="121">
        <v>45904</v>
      </c>
      <c r="AJ995" s="121">
        <v>45918</v>
      </c>
      <c r="AK995" s="10" t="str">
        <f t="shared" si="70"/>
        <v>DEMORA</v>
      </c>
      <c r="AL995" s="15">
        <f t="shared" si="67"/>
        <v>29</v>
      </c>
      <c r="AM995" s="120" t="s">
        <v>6964</v>
      </c>
      <c r="AN995" s="120" t="s">
        <v>6965</v>
      </c>
      <c r="AO995" s="120" t="s">
        <v>6966</v>
      </c>
      <c r="AP995" s="121">
        <v>45933</v>
      </c>
      <c r="AQ995" s="120">
        <f t="shared" ca="1" si="72"/>
        <v>73</v>
      </c>
      <c r="AR995" s="63" t="s">
        <v>143</v>
      </c>
      <c r="AS995" s="63">
        <f t="shared" ca="1" si="71"/>
        <v>35</v>
      </c>
      <c r="AT995" s="120" t="s">
        <v>19</v>
      </c>
      <c r="AU995" s="120"/>
      <c r="AV995" s="120"/>
      <c r="AW995" s="120"/>
      <c r="AX995" s="120"/>
      <c r="AY995" s="120"/>
      <c r="AZ995" s="120"/>
      <c r="BA995" s="120"/>
      <c r="BB995" s="5" t="s">
        <v>2000</v>
      </c>
      <c r="BC995" s="9"/>
    </row>
    <row r="996" spans="1:55" ht="15.75" customHeight="1" x14ac:dyDescent="0.3">
      <c r="A996" s="61">
        <v>344025</v>
      </c>
      <c r="B996" s="120" t="s">
        <v>59</v>
      </c>
      <c r="C996" s="120" t="s">
        <v>6967</v>
      </c>
      <c r="D996" s="120" t="s">
        <v>127</v>
      </c>
      <c r="E996" s="120" t="s">
        <v>610</v>
      </c>
      <c r="F996" s="120" t="s">
        <v>6968</v>
      </c>
      <c r="G996" s="120"/>
      <c r="H996" s="120">
        <v>4140</v>
      </c>
      <c r="I996" s="120">
        <v>2658314441</v>
      </c>
      <c r="J996" s="120">
        <v>1672910</v>
      </c>
      <c r="K996" s="120"/>
      <c r="L996" s="120"/>
      <c r="M996" s="120" t="s">
        <v>3750</v>
      </c>
      <c r="N996" s="121" t="s">
        <v>127</v>
      </c>
      <c r="O996" s="120" t="s">
        <v>6969</v>
      </c>
      <c r="P996" s="121">
        <v>45851</v>
      </c>
      <c r="Q996" s="121" t="s">
        <v>6970</v>
      </c>
      <c r="R996" s="121">
        <v>45852</v>
      </c>
      <c r="S996" s="121"/>
      <c r="T996" s="135" t="str">
        <f>IF(ISBLANK(Table_1[[#This Row],[FECHA REQ 2]]),"-",Table_1[[#This Row],[FECHA REQ 2]]-Table_1[[#This Row],[FECHA REQ 1]])</f>
        <v>-</v>
      </c>
      <c r="U996" s="122">
        <f>Table_1[[#This Row],[FECHA REQ 1]]-Table_1[[#This Row],[FECHA DE ENTREGA DE INFORME]]</f>
        <v>1</v>
      </c>
      <c r="V996" s="120" t="s">
        <v>6971</v>
      </c>
      <c r="W996" s="121">
        <v>45851</v>
      </c>
      <c r="X996" s="121">
        <v>45851</v>
      </c>
      <c r="Y996" s="122">
        <f t="shared" si="56"/>
        <v>1</v>
      </c>
      <c r="Z996" s="121">
        <v>45869</v>
      </c>
      <c r="AA996" s="120">
        <f t="shared" si="64"/>
        <v>19</v>
      </c>
      <c r="AB996" s="120" t="s">
        <v>6972</v>
      </c>
      <c r="AC996" s="123">
        <v>2846</v>
      </c>
      <c r="AD996" s="121">
        <v>45937</v>
      </c>
      <c r="AE996" s="12">
        <f t="shared" si="61"/>
        <v>69</v>
      </c>
      <c r="AF996" s="121"/>
      <c r="AG996" s="155" t="s">
        <v>6973</v>
      </c>
      <c r="AH996" s="62" t="s">
        <v>833</v>
      </c>
      <c r="AI996" s="121">
        <v>45853</v>
      </c>
      <c r="AJ996" s="121">
        <v>45853</v>
      </c>
      <c r="AK996" s="10" t="str">
        <f t="shared" si="70"/>
        <v>EN TIEMPO</v>
      </c>
      <c r="AL996" s="15">
        <f t="shared" si="67"/>
        <v>-83</v>
      </c>
      <c r="AM996" s="120" t="s">
        <v>6974</v>
      </c>
      <c r="AN996" s="120" t="s">
        <v>6975</v>
      </c>
      <c r="AO996" s="120" t="s">
        <v>3257</v>
      </c>
      <c r="AP996" s="121"/>
      <c r="AQ996" s="120">
        <f t="shared" ca="1" si="72"/>
        <v>3</v>
      </c>
      <c r="AR996" s="120" t="s">
        <v>3258</v>
      </c>
      <c r="AS996" s="120">
        <f t="shared" ca="1" si="71"/>
        <v>195</v>
      </c>
      <c r="AT996" s="120" t="s">
        <v>20</v>
      </c>
      <c r="AU996" s="120"/>
      <c r="AV996" s="120"/>
      <c r="AW996" s="120"/>
      <c r="AX996" s="120"/>
      <c r="AY996" s="120"/>
      <c r="AZ996" s="120"/>
      <c r="BA996" s="120"/>
      <c r="BB996" s="148" t="s">
        <v>6976</v>
      </c>
      <c r="BC996" s="9"/>
    </row>
    <row r="997" spans="1:55" ht="15.75" customHeight="1" x14ac:dyDescent="0.3">
      <c r="A997" s="61">
        <v>344125</v>
      </c>
      <c r="B997" s="120" t="s">
        <v>59</v>
      </c>
      <c r="C997" s="120" t="s">
        <v>6</v>
      </c>
      <c r="D997" s="120" t="s">
        <v>123</v>
      </c>
      <c r="E997" s="120" t="s">
        <v>189</v>
      </c>
      <c r="F997" s="120" t="s">
        <v>1</v>
      </c>
      <c r="G997" s="120" t="s">
        <v>246</v>
      </c>
      <c r="H997" s="120" t="s">
        <v>582</v>
      </c>
      <c r="I997" s="120" t="s">
        <v>311</v>
      </c>
      <c r="J997" s="120" t="s">
        <v>6977</v>
      </c>
      <c r="K997" s="120">
        <v>8588</v>
      </c>
      <c r="L997" s="120">
        <v>16000</v>
      </c>
      <c r="M997" s="120" t="s">
        <v>6978</v>
      </c>
      <c r="N997" s="121" t="s">
        <v>127</v>
      </c>
      <c r="O997" s="120"/>
      <c r="P997" s="121">
        <v>45859</v>
      </c>
      <c r="Q997" s="121" t="s">
        <v>137</v>
      </c>
      <c r="R997" s="121">
        <v>45860</v>
      </c>
      <c r="S997" s="121"/>
      <c r="T997" s="135" t="str">
        <f>IF(ISBLANK(Table_1[[#This Row],[FECHA REQ 2]]),"-",Table_1[[#This Row],[FECHA REQ 2]]-Table_1[[#This Row],[FECHA REQ 1]])</f>
        <v>-</v>
      </c>
      <c r="U997" s="122">
        <f>Table_1[[#This Row],[FECHA REQ 1]]-Table_1[[#This Row],[FECHA DE ENTREGA DE INFORME]]</f>
        <v>0</v>
      </c>
      <c r="V997" s="120" t="s">
        <v>6979</v>
      </c>
      <c r="W997" s="121">
        <v>45860</v>
      </c>
      <c r="X997" s="121">
        <v>45855</v>
      </c>
      <c r="Y997" s="122">
        <f t="shared" si="56"/>
        <v>5</v>
      </c>
      <c r="Z997" s="121">
        <v>45860</v>
      </c>
      <c r="AA997" s="120">
        <f t="shared" si="64"/>
        <v>6</v>
      </c>
      <c r="AB997" s="120" t="s">
        <v>6980</v>
      </c>
      <c r="AC997" s="123">
        <v>2409.17</v>
      </c>
      <c r="AD997" s="121">
        <v>45925</v>
      </c>
      <c r="AE997" s="12">
        <f t="shared" ref="AE997:AE1089" si="73">IF(AD997="","",AD997-Z997+1)</f>
        <v>66</v>
      </c>
      <c r="AF997" s="121">
        <v>45869</v>
      </c>
      <c r="AG997" s="155" t="s">
        <v>6981</v>
      </c>
      <c r="AH997" s="62"/>
      <c r="AI997" s="121">
        <v>45895</v>
      </c>
      <c r="AJ997" s="121">
        <v>45931</v>
      </c>
      <c r="AK997" s="10" t="str">
        <f t="shared" si="70"/>
        <v>DEMORA</v>
      </c>
      <c r="AL997" s="15">
        <f t="shared" si="67"/>
        <v>7</v>
      </c>
      <c r="AM997" s="120" t="s">
        <v>6982</v>
      </c>
      <c r="AN997" s="120" t="s">
        <v>6983</v>
      </c>
      <c r="AO997" s="120" t="s">
        <v>6984</v>
      </c>
      <c r="AP997" s="121">
        <v>45947</v>
      </c>
      <c r="AQ997" s="120">
        <f t="shared" ca="1" si="72"/>
        <v>77</v>
      </c>
      <c r="AR997" s="63" t="s">
        <v>143</v>
      </c>
      <c r="AS997" s="63">
        <f t="shared" ca="1" si="71"/>
        <v>15</v>
      </c>
      <c r="AT997" s="120" t="s">
        <v>19</v>
      </c>
      <c r="AU997" s="120"/>
      <c r="AV997" s="120"/>
      <c r="AW997" s="120"/>
      <c r="AX997" s="120"/>
      <c r="AY997" s="120"/>
      <c r="AZ997" s="120"/>
      <c r="BA997" s="120"/>
      <c r="BB997" s="5" t="s">
        <v>2000</v>
      </c>
      <c r="BC997" s="9"/>
    </row>
    <row r="998" spans="1:55" ht="15.75" customHeight="1" x14ac:dyDescent="0.3">
      <c r="A998" s="61">
        <v>344225</v>
      </c>
      <c r="B998" s="120" t="s">
        <v>59</v>
      </c>
      <c r="C998" s="120" t="s">
        <v>340</v>
      </c>
      <c r="D998" s="120" t="s">
        <v>123</v>
      </c>
      <c r="E998" s="120" t="s">
        <v>124</v>
      </c>
      <c r="F998" s="120" t="s">
        <v>48</v>
      </c>
      <c r="G998" s="120" t="s">
        <v>246</v>
      </c>
      <c r="H998" s="120" t="s">
        <v>1940</v>
      </c>
      <c r="I998" s="120">
        <v>2520471</v>
      </c>
      <c r="J998" s="120" t="s">
        <v>6985</v>
      </c>
      <c r="K998" s="120">
        <v>5281</v>
      </c>
      <c r="L998" s="120">
        <v>10000</v>
      </c>
      <c r="M998" s="120" t="s">
        <v>6986</v>
      </c>
      <c r="N998" s="121" t="s">
        <v>123</v>
      </c>
      <c r="O998" s="120"/>
      <c r="P998" s="121">
        <v>45859</v>
      </c>
      <c r="Q998" s="121" t="s">
        <v>137</v>
      </c>
      <c r="R998" s="121">
        <v>45860</v>
      </c>
      <c r="S998" s="121"/>
      <c r="T998" s="135" t="str">
        <f>IF(ISBLANK(Table_1[[#This Row],[FECHA REQ 2]]),"-",Table_1[[#This Row],[FECHA REQ 2]]-Table_1[[#This Row],[FECHA REQ 1]])</f>
        <v>-</v>
      </c>
      <c r="U998" s="122">
        <f>Table_1[[#This Row],[FECHA REQ 1]]-Table_1[[#This Row],[FECHA DE ENTREGA DE INFORME]]</f>
        <v>0</v>
      </c>
      <c r="V998" s="120" t="s">
        <v>6987</v>
      </c>
      <c r="W998" s="121">
        <v>45860</v>
      </c>
      <c r="X998" s="121">
        <v>45855</v>
      </c>
      <c r="Y998" s="122">
        <f t="shared" si="56"/>
        <v>5</v>
      </c>
      <c r="Z998" s="121">
        <v>45860</v>
      </c>
      <c r="AA998" s="120">
        <f t="shared" si="64"/>
        <v>6</v>
      </c>
      <c r="AB998" s="120" t="s">
        <v>6988</v>
      </c>
      <c r="AC998" s="123">
        <v>3611.94</v>
      </c>
      <c r="AD998" s="121">
        <v>45862</v>
      </c>
      <c r="AE998" s="122">
        <f t="shared" si="73"/>
        <v>3</v>
      </c>
      <c r="AF998" s="121">
        <v>45874</v>
      </c>
      <c r="AG998" s="44" t="s">
        <v>6989</v>
      </c>
      <c r="AH998" s="62"/>
      <c r="AI998" s="121">
        <v>45883</v>
      </c>
      <c r="AJ998" s="121">
        <v>45883</v>
      </c>
      <c r="AK998" s="10" t="str">
        <f t="shared" si="70"/>
        <v>EN TIEMPO</v>
      </c>
      <c r="AL998" s="15">
        <f t="shared" si="67"/>
        <v>22</v>
      </c>
      <c r="AM998" s="120" t="s">
        <v>6990</v>
      </c>
      <c r="AN998" s="120" t="s">
        <v>6991</v>
      </c>
      <c r="AO998" s="120" t="s">
        <v>6992</v>
      </c>
      <c r="AP998" s="10">
        <v>45903</v>
      </c>
      <c r="AQ998" s="120">
        <f t="shared" ca="1" si="72"/>
        <v>29</v>
      </c>
      <c r="AR998" s="63" t="s">
        <v>143</v>
      </c>
      <c r="AS998" s="63">
        <f t="shared" ca="1" si="71"/>
        <v>20</v>
      </c>
      <c r="AT998" s="120" t="s">
        <v>19</v>
      </c>
      <c r="AU998" s="120"/>
      <c r="AV998" s="120"/>
      <c r="AW998" s="120"/>
      <c r="AX998" s="120"/>
      <c r="AY998" s="120"/>
      <c r="AZ998" s="120"/>
      <c r="BA998" s="120"/>
      <c r="BB998" s="5" t="s">
        <v>2000</v>
      </c>
      <c r="BC998" s="9"/>
    </row>
    <row r="999" spans="1:55" ht="15.75" customHeight="1" x14ac:dyDescent="0.3">
      <c r="A999" s="61">
        <v>344325</v>
      </c>
      <c r="B999" s="120" t="s">
        <v>59</v>
      </c>
      <c r="C999" s="120" t="s">
        <v>236</v>
      </c>
      <c r="D999" s="120" t="s">
        <v>123</v>
      </c>
      <c r="E999" s="120" t="s">
        <v>124</v>
      </c>
      <c r="F999" s="120" t="s">
        <v>42</v>
      </c>
      <c r="G999" s="120" t="s">
        <v>246</v>
      </c>
      <c r="H999" s="120" t="s">
        <v>1264</v>
      </c>
      <c r="I999" s="120">
        <v>1098832</v>
      </c>
      <c r="J999" s="120" t="s">
        <v>6993</v>
      </c>
      <c r="K999" s="120">
        <v>561</v>
      </c>
      <c r="L999" s="120">
        <v>15000</v>
      </c>
      <c r="M999" s="120" t="s">
        <v>6994</v>
      </c>
      <c r="N999" s="121" t="s">
        <v>123</v>
      </c>
      <c r="O999" s="120"/>
      <c r="P999" s="121">
        <v>45859</v>
      </c>
      <c r="Q999" s="121" t="s">
        <v>137</v>
      </c>
      <c r="R999" s="121">
        <v>45860</v>
      </c>
      <c r="S999" s="121">
        <v>45874</v>
      </c>
      <c r="T999" s="135">
        <f>IF(ISBLANK(Table_1[[#This Row],[FECHA REQ 2]]),"-",Table_1[[#This Row],[FECHA REQ 2]]-Table_1[[#This Row],[FECHA REQ 1]])</f>
        <v>14</v>
      </c>
      <c r="U999" s="122">
        <f>Table_1[[#This Row],[FECHA REQ 1]]-Table_1[[#This Row],[FECHA DE ENTREGA DE INFORME]]</f>
        <v>0</v>
      </c>
      <c r="V999" s="120" t="s">
        <v>6995</v>
      </c>
      <c r="W999" s="121">
        <v>45860</v>
      </c>
      <c r="X999" s="121">
        <v>45855</v>
      </c>
      <c r="Y999" s="122">
        <f t="shared" si="56"/>
        <v>5</v>
      </c>
      <c r="Z999" s="121">
        <v>45860</v>
      </c>
      <c r="AA999" s="120">
        <f t="shared" si="64"/>
        <v>6</v>
      </c>
      <c r="AB999" s="120" t="s">
        <v>6996</v>
      </c>
      <c r="AC999" s="123">
        <v>4451.6400000000003</v>
      </c>
      <c r="AD999" s="121">
        <v>45862</v>
      </c>
      <c r="AE999" s="12">
        <f t="shared" si="73"/>
        <v>3</v>
      </c>
      <c r="AF999" s="121">
        <v>45883</v>
      </c>
      <c r="AG999" s="44" t="s">
        <v>6997</v>
      </c>
      <c r="AH999" s="62"/>
      <c r="AI999" s="121">
        <v>45889</v>
      </c>
      <c r="AJ999" s="121">
        <v>45889</v>
      </c>
      <c r="AK999" s="10" t="str">
        <f t="shared" si="70"/>
        <v>EN TIEMPO</v>
      </c>
      <c r="AL999" s="15">
        <f t="shared" si="67"/>
        <v>28</v>
      </c>
      <c r="AM999" s="120" t="s">
        <v>6998</v>
      </c>
      <c r="AN999" s="120" t="s">
        <v>6999</v>
      </c>
      <c r="AO999" s="120" t="s">
        <v>7000</v>
      </c>
      <c r="AP999" s="10">
        <v>45903</v>
      </c>
      <c r="AQ999" s="120">
        <f t="shared" ca="1" si="72"/>
        <v>35</v>
      </c>
      <c r="AR999" s="63" t="s">
        <v>143</v>
      </c>
      <c r="AS999" s="63">
        <f t="shared" ca="1" si="71"/>
        <v>29</v>
      </c>
      <c r="AT999" s="120" t="s">
        <v>20</v>
      </c>
      <c r="AU999" s="120"/>
      <c r="AV999" s="120"/>
      <c r="AW999" s="120"/>
      <c r="AX999" s="120"/>
      <c r="AY999" s="120"/>
      <c r="AZ999" s="120"/>
      <c r="BA999" s="120"/>
      <c r="BB999" s="5" t="s">
        <v>2000</v>
      </c>
      <c r="BC999" s="9"/>
    </row>
    <row r="1000" spans="1:55" ht="15.75" customHeight="1" x14ac:dyDescent="0.3">
      <c r="A1000" s="61">
        <v>344425</v>
      </c>
      <c r="B1000" s="120" t="s">
        <v>59</v>
      </c>
      <c r="C1000" s="120" t="s">
        <v>8</v>
      </c>
      <c r="D1000" s="120" t="s">
        <v>123</v>
      </c>
      <c r="E1000" s="120" t="s">
        <v>124</v>
      </c>
      <c r="F1000" s="120" t="s">
        <v>40</v>
      </c>
      <c r="G1000" s="120" t="s">
        <v>210</v>
      </c>
      <c r="H1000" s="120" t="s">
        <v>2599</v>
      </c>
      <c r="I1000" s="120">
        <v>2898619</v>
      </c>
      <c r="J1000" s="120" t="s">
        <v>7001</v>
      </c>
      <c r="K1000" s="120">
        <v>2843</v>
      </c>
      <c r="L1000" s="120">
        <v>30000</v>
      </c>
      <c r="M1000" s="120" t="s">
        <v>7002</v>
      </c>
      <c r="N1000" s="121" t="s">
        <v>123</v>
      </c>
      <c r="O1000" s="120" t="s">
        <v>7003</v>
      </c>
      <c r="P1000" s="121">
        <v>45861</v>
      </c>
      <c r="Q1000" s="121" t="s">
        <v>137</v>
      </c>
      <c r="R1000" s="121">
        <v>45862</v>
      </c>
      <c r="S1000" s="121">
        <v>45876</v>
      </c>
      <c r="T1000" s="135">
        <f>IF(ISBLANK(Table_1[[#This Row],[FECHA REQ 2]]),"-",Table_1[[#This Row],[FECHA REQ 2]]-Table_1[[#This Row],[FECHA REQ 1]])</f>
        <v>14</v>
      </c>
      <c r="U1000" s="122">
        <f>Table_1[[#This Row],[FECHA REQ 1]]-Table_1[[#This Row],[FECHA DE ENTREGA DE INFORME]]</f>
        <v>-1</v>
      </c>
      <c r="V1000" s="120" t="s">
        <v>7004</v>
      </c>
      <c r="W1000" s="121">
        <v>45863</v>
      </c>
      <c r="X1000" s="121">
        <v>45860</v>
      </c>
      <c r="Y1000" s="122">
        <f t="shared" si="56"/>
        <v>2</v>
      </c>
      <c r="Z1000" s="121">
        <v>45876</v>
      </c>
      <c r="AA1000" s="120">
        <f t="shared" si="64"/>
        <v>17</v>
      </c>
      <c r="AB1000" s="120" t="s">
        <v>7005</v>
      </c>
      <c r="AC1000" s="123">
        <v>17945.27</v>
      </c>
      <c r="AD1000" s="121">
        <v>45957</v>
      </c>
      <c r="AE1000" s="12">
        <f t="shared" si="73"/>
        <v>82</v>
      </c>
      <c r="AF1000" s="121">
        <v>45952</v>
      </c>
      <c r="AG1000" s="44" t="s">
        <v>7006</v>
      </c>
      <c r="AH1000" s="62" t="s">
        <v>833</v>
      </c>
      <c r="AI1000" s="121">
        <v>46003</v>
      </c>
      <c r="AJ1000" s="121">
        <v>46008</v>
      </c>
      <c r="AK1000" s="10" t="str">
        <f t="shared" si="70"/>
        <v>DEMORA</v>
      </c>
      <c r="AL1000" s="15">
        <f t="shared" si="67"/>
        <v>52</v>
      </c>
      <c r="AM1000" s="120" t="s">
        <v>7007</v>
      </c>
      <c r="AN1000" s="120" t="s">
        <v>7008</v>
      </c>
      <c r="AO1000" s="120" t="s">
        <v>7009</v>
      </c>
      <c r="AP1000" s="121">
        <v>46010</v>
      </c>
      <c r="AQ1000" s="120">
        <f t="shared" ca="1" si="72"/>
        <v>149</v>
      </c>
      <c r="AR1000" s="205" t="s">
        <v>143</v>
      </c>
      <c r="AS1000" s="205">
        <f t="shared" ca="1" si="71"/>
        <v>93</v>
      </c>
      <c r="AT1000" s="120" t="s">
        <v>20</v>
      </c>
      <c r="AU1000" s="120"/>
      <c r="AV1000" s="120"/>
      <c r="AW1000" s="120"/>
      <c r="AX1000" s="120"/>
      <c r="AY1000" s="120"/>
      <c r="AZ1000" s="120"/>
      <c r="BA1000" s="120"/>
      <c r="BB1000" s="5" t="s">
        <v>7010</v>
      </c>
      <c r="BC1000" s="9"/>
    </row>
    <row r="1001" spans="1:55" ht="15.75" customHeight="1" x14ac:dyDescent="0.3">
      <c r="A1001" s="61">
        <v>344525</v>
      </c>
      <c r="B1001" s="120" t="s">
        <v>59</v>
      </c>
      <c r="C1001" s="120" t="s">
        <v>134</v>
      </c>
      <c r="D1001" s="120" t="s">
        <v>123</v>
      </c>
      <c r="E1001" s="120" t="s">
        <v>124</v>
      </c>
      <c r="F1001" s="120" t="s">
        <v>2737</v>
      </c>
      <c r="G1001" s="120" t="s">
        <v>210</v>
      </c>
      <c r="H1001" s="120" t="s">
        <v>2738</v>
      </c>
      <c r="I1001" s="120" t="s">
        <v>7011</v>
      </c>
      <c r="J1001" s="120" t="s">
        <v>7012</v>
      </c>
      <c r="K1001" s="120">
        <v>19300</v>
      </c>
      <c r="L1001" s="120">
        <v>8000</v>
      </c>
      <c r="M1001" s="120" t="s">
        <v>7013</v>
      </c>
      <c r="N1001" s="121" t="s">
        <v>127</v>
      </c>
      <c r="O1001" s="120" t="s">
        <v>7014</v>
      </c>
      <c r="P1001" s="121">
        <v>45861</v>
      </c>
      <c r="Q1001" s="121" t="s">
        <v>137</v>
      </c>
      <c r="R1001" s="121">
        <v>45861</v>
      </c>
      <c r="S1001" s="121">
        <v>45876</v>
      </c>
      <c r="T1001" s="135">
        <f>IF(ISBLANK(Table_1[[#This Row],[FECHA REQ 2]]),"-",Table_1[[#This Row],[FECHA REQ 2]]-Table_1[[#This Row],[FECHA REQ 1]])</f>
        <v>15</v>
      </c>
      <c r="U1001" s="122">
        <f>Table_1[[#This Row],[FECHA REQ 1]]-Table_1[[#This Row],[FECHA DE ENTREGA DE INFORME]]</f>
        <v>-2</v>
      </c>
      <c r="V1001" s="120" t="s">
        <v>7015</v>
      </c>
      <c r="W1001" s="121">
        <v>45863</v>
      </c>
      <c r="X1001" s="121">
        <v>45860</v>
      </c>
      <c r="Y1001" s="122">
        <f t="shared" si="56"/>
        <v>2</v>
      </c>
      <c r="Z1001" s="121">
        <v>45871</v>
      </c>
      <c r="AA1001" s="120">
        <f t="shared" si="64"/>
        <v>12</v>
      </c>
      <c r="AB1001" s="120" t="s">
        <v>7016</v>
      </c>
      <c r="AC1001" s="123">
        <v>23231</v>
      </c>
      <c r="AD1001" s="121">
        <v>45890</v>
      </c>
      <c r="AE1001" s="12">
        <f t="shared" si="73"/>
        <v>20</v>
      </c>
      <c r="AF1001" s="121"/>
      <c r="AG1001" s="44" t="s">
        <v>7017</v>
      </c>
      <c r="AH1001" s="62" t="s">
        <v>833</v>
      </c>
      <c r="AI1001" s="121">
        <v>45887</v>
      </c>
      <c r="AJ1001" s="121">
        <v>45888</v>
      </c>
      <c r="AK1001" s="10" t="str">
        <f t="shared" si="70"/>
        <v>DEMORA</v>
      </c>
      <c r="AL1001" s="15">
        <f t="shared" si="67"/>
        <v>-1</v>
      </c>
      <c r="AM1001" s="120" t="s">
        <v>7018</v>
      </c>
      <c r="AN1001" s="120" t="s">
        <v>7019</v>
      </c>
      <c r="AO1001" s="120" t="s">
        <v>7020</v>
      </c>
      <c r="AP1001" s="121">
        <v>45891</v>
      </c>
      <c r="AQ1001" s="120">
        <f t="shared" ca="1" si="72"/>
        <v>29</v>
      </c>
      <c r="AR1001" s="120" t="s">
        <v>143</v>
      </c>
      <c r="AS1001" s="63">
        <f t="shared" ca="1" si="71"/>
        <v>186</v>
      </c>
      <c r="AT1001" s="120" t="s">
        <v>20</v>
      </c>
      <c r="AU1001" s="120"/>
      <c r="AV1001" s="120"/>
      <c r="AW1001" s="120"/>
      <c r="AX1001" s="120"/>
      <c r="AY1001" s="120"/>
      <c r="AZ1001" s="120"/>
      <c r="BA1001" s="120"/>
      <c r="BB1001" s="5" t="s">
        <v>2000</v>
      </c>
      <c r="BC1001" s="9"/>
    </row>
    <row r="1002" spans="1:55" ht="15.75" customHeight="1" x14ac:dyDescent="0.3">
      <c r="A1002" s="61">
        <v>344625</v>
      </c>
      <c r="B1002" s="120" t="s">
        <v>59</v>
      </c>
      <c r="C1002" s="120" t="s">
        <v>549</v>
      </c>
      <c r="D1002" s="120" t="s">
        <v>123</v>
      </c>
      <c r="E1002" s="120" t="s">
        <v>124</v>
      </c>
      <c r="F1002" s="120" t="s">
        <v>2737</v>
      </c>
      <c r="G1002" s="120" t="s">
        <v>246</v>
      </c>
      <c r="H1002" s="120" t="s">
        <v>2738</v>
      </c>
      <c r="I1002" s="120" t="s">
        <v>7011</v>
      </c>
      <c r="J1002" s="120" t="s">
        <v>7021</v>
      </c>
      <c r="K1002" s="120">
        <v>19300</v>
      </c>
      <c r="L1002" s="120">
        <v>8000</v>
      </c>
      <c r="M1002" s="120" t="s">
        <v>7022</v>
      </c>
      <c r="N1002" s="121" t="s">
        <v>127</v>
      </c>
      <c r="O1002" s="120" t="s">
        <v>7014</v>
      </c>
      <c r="P1002" s="121">
        <v>45861</v>
      </c>
      <c r="Q1002" s="121" t="s">
        <v>137</v>
      </c>
      <c r="R1002" s="121">
        <v>45861</v>
      </c>
      <c r="S1002" s="121"/>
      <c r="T1002" s="135" t="str">
        <f>IF(ISBLANK(Table_1[[#This Row],[FECHA REQ 2]]),"-",Table_1[[#This Row],[FECHA REQ 2]]-Table_1[[#This Row],[FECHA REQ 1]])</f>
        <v>-</v>
      </c>
      <c r="U1002" s="122">
        <f>Table_1[[#This Row],[FECHA REQ 1]]-Table_1[[#This Row],[FECHA DE ENTREGA DE INFORME]]</f>
        <v>-1</v>
      </c>
      <c r="V1002" s="120" t="s">
        <v>7023</v>
      </c>
      <c r="W1002" s="121">
        <v>45862</v>
      </c>
      <c r="X1002" s="121">
        <v>45860</v>
      </c>
      <c r="Y1002" s="122">
        <f t="shared" si="56"/>
        <v>2</v>
      </c>
      <c r="Z1002" s="121">
        <v>45871</v>
      </c>
      <c r="AA1002" s="120">
        <f t="shared" si="64"/>
        <v>12</v>
      </c>
      <c r="AB1002" s="120" t="s">
        <v>7024</v>
      </c>
      <c r="AC1002" s="123">
        <v>29081</v>
      </c>
      <c r="AD1002" s="121">
        <v>45890</v>
      </c>
      <c r="AE1002" s="12">
        <f t="shared" si="73"/>
        <v>20</v>
      </c>
      <c r="AF1002" s="121"/>
      <c r="AG1002" s="44" t="s">
        <v>7025</v>
      </c>
      <c r="AH1002" s="62" t="s">
        <v>833</v>
      </c>
      <c r="AI1002" s="121">
        <v>45887</v>
      </c>
      <c r="AJ1002" s="121">
        <v>45887</v>
      </c>
      <c r="AK1002" s="10" t="str">
        <f t="shared" si="70"/>
        <v>EN TIEMPO</v>
      </c>
      <c r="AL1002" s="15">
        <f t="shared" si="67"/>
        <v>-2</v>
      </c>
      <c r="AM1002" s="120" t="s">
        <v>7026</v>
      </c>
      <c r="AN1002" s="120" t="s">
        <v>7027</v>
      </c>
      <c r="AO1002" s="120" t="s">
        <v>7028</v>
      </c>
      <c r="AP1002" s="121">
        <v>45891</v>
      </c>
      <c r="AQ1002" s="120">
        <f t="shared" ca="1" si="72"/>
        <v>28</v>
      </c>
      <c r="AR1002" s="120" t="s">
        <v>143</v>
      </c>
      <c r="AS1002" s="120">
        <f t="shared" ca="1" si="71"/>
        <v>186</v>
      </c>
      <c r="AT1002" s="120" t="s">
        <v>20</v>
      </c>
      <c r="AU1002" s="120"/>
      <c r="AV1002" s="120"/>
      <c r="AW1002" s="120"/>
      <c r="AX1002" s="120"/>
      <c r="AY1002" s="120"/>
      <c r="AZ1002" s="120"/>
      <c r="BA1002" s="120"/>
      <c r="BB1002" s="120"/>
      <c r="BC1002" s="9"/>
    </row>
    <row r="1003" spans="1:55" ht="15.75" customHeight="1" x14ac:dyDescent="0.3">
      <c r="A1003" s="61">
        <v>344725</v>
      </c>
      <c r="B1003" s="120" t="s">
        <v>59</v>
      </c>
      <c r="C1003" s="120" t="s">
        <v>893</v>
      </c>
      <c r="D1003" s="120" t="s">
        <v>123</v>
      </c>
      <c r="E1003" s="120" t="s">
        <v>124</v>
      </c>
      <c r="F1003" s="120" t="s">
        <v>2737</v>
      </c>
      <c r="G1003" s="120" t="s">
        <v>246</v>
      </c>
      <c r="H1003" s="120" t="s">
        <v>2738</v>
      </c>
      <c r="I1003" s="120" t="s">
        <v>7029</v>
      </c>
      <c r="J1003" s="120" t="s">
        <v>7030</v>
      </c>
      <c r="K1003" s="120">
        <v>19300</v>
      </c>
      <c r="L1003" s="120">
        <v>8000</v>
      </c>
      <c r="M1003" s="120" t="s">
        <v>7031</v>
      </c>
      <c r="N1003" s="121" t="s">
        <v>127</v>
      </c>
      <c r="O1003" s="120" t="s">
        <v>7014</v>
      </c>
      <c r="P1003" s="121">
        <v>45862</v>
      </c>
      <c r="Q1003" s="121" t="s">
        <v>137</v>
      </c>
      <c r="R1003" s="121">
        <v>45861</v>
      </c>
      <c r="S1003" s="121"/>
      <c r="T1003" s="135" t="str">
        <f>IF(ISBLANK(Table_1[[#This Row],[FECHA REQ 2]]),"-",Table_1[[#This Row],[FECHA REQ 2]]-Table_1[[#This Row],[FECHA REQ 1]])</f>
        <v>-</v>
      </c>
      <c r="U1003" s="122">
        <f>Table_1[[#This Row],[FECHA REQ 1]]-Table_1[[#This Row],[FECHA DE ENTREGA DE INFORME]]</f>
        <v>-2</v>
      </c>
      <c r="V1003" s="120" t="s">
        <v>7032</v>
      </c>
      <c r="W1003" s="121">
        <v>45863</v>
      </c>
      <c r="X1003" s="121">
        <v>45860</v>
      </c>
      <c r="Y1003" s="122">
        <f t="shared" si="56"/>
        <v>3</v>
      </c>
      <c r="Z1003" s="121">
        <v>45871</v>
      </c>
      <c r="AA1003" s="120">
        <f t="shared" si="64"/>
        <v>12</v>
      </c>
      <c r="AB1003" s="120" t="s">
        <v>7033</v>
      </c>
      <c r="AC1003" s="123">
        <v>55081</v>
      </c>
      <c r="AD1003" s="121"/>
      <c r="AE1003" s="12" t="str">
        <f t="shared" si="73"/>
        <v/>
      </c>
      <c r="AF1003" s="121"/>
      <c r="AG1003" s="44" t="s">
        <v>7034</v>
      </c>
      <c r="AH1003" s="62" t="s">
        <v>833</v>
      </c>
      <c r="AI1003" s="121">
        <v>45887</v>
      </c>
      <c r="AJ1003" s="121">
        <v>45887</v>
      </c>
      <c r="AK1003" s="10" t="str">
        <f t="shared" si="70"/>
        <v>EN TIEMPO</v>
      </c>
      <c r="AL1003" s="15">
        <f t="shared" si="67"/>
        <v>45888</v>
      </c>
      <c r="AM1003" s="120" t="s">
        <v>7035</v>
      </c>
      <c r="AN1003" s="120" t="s">
        <v>7036</v>
      </c>
      <c r="AO1003" s="120" t="s">
        <v>7037</v>
      </c>
      <c r="AP1003" s="121">
        <v>45912</v>
      </c>
      <c r="AQ1003" s="120">
        <f t="shared" ca="1" si="72"/>
        <v>28</v>
      </c>
      <c r="AR1003" s="120" t="s">
        <v>143</v>
      </c>
      <c r="AS1003" s="120">
        <f t="shared" ca="1" si="71"/>
        <v>186</v>
      </c>
      <c r="AT1003" s="120" t="s">
        <v>19</v>
      </c>
      <c r="AU1003" s="120"/>
      <c r="AV1003" s="120"/>
      <c r="AW1003" s="120"/>
      <c r="AX1003" s="120"/>
      <c r="AY1003" s="120"/>
      <c r="AZ1003" s="120"/>
      <c r="BA1003" s="120"/>
      <c r="BB1003" s="120"/>
      <c r="BC1003" s="9"/>
    </row>
    <row r="1004" spans="1:55" ht="15.75" customHeight="1" x14ac:dyDescent="0.3">
      <c r="A1004" s="61">
        <v>344825</v>
      </c>
      <c r="B1004" s="120" t="s">
        <v>59</v>
      </c>
      <c r="C1004" s="120" t="s">
        <v>1115</v>
      </c>
      <c r="D1004" s="120" t="s">
        <v>123</v>
      </c>
      <c r="E1004" s="120" t="s">
        <v>124</v>
      </c>
      <c r="F1004" s="120">
        <v>24</v>
      </c>
      <c r="G1004" s="120" t="s">
        <v>246</v>
      </c>
      <c r="H1004" s="120" t="s">
        <v>2609</v>
      </c>
      <c r="I1004" s="120">
        <v>4680220</v>
      </c>
      <c r="J1004" s="120" t="s">
        <v>7038</v>
      </c>
      <c r="K1004" s="120">
        <v>18216</v>
      </c>
      <c r="L1004" s="120">
        <v>18000</v>
      </c>
      <c r="M1004" s="120" t="s">
        <v>7039</v>
      </c>
      <c r="N1004" s="121" t="s">
        <v>127</v>
      </c>
      <c r="O1004" s="120" t="s">
        <v>7040</v>
      </c>
      <c r="P1004" s="121">
        <v>45860</v>
      </c>
      <c r="Q1004" s="121" t="s">
        <v>137</v>
      </c>
      <c r="R1004" s="121">
        <v>45862</v>
      </c>
      <c r="S1004" s="121"/>
      <c r="T1004" s="135" t="str">
        <f>IF(ISBLANK(Table_1[[#This Row],[FECHA REQ 2]]),"-",Table_1[[#This Row],[FECHA REQ 2]]-Table_1[[#This Row],[FECHA REQ 1]])</f>
        <v>-</v>
      </c>
      <c r="U1004" s="122">
        <f>Table_1[[#This Row],[FECHA REQ 1]]-Table_1[[#This Row],[FECHA DE ENTREGA DE INFORME]]</f>
        <v>0</v>
      </c>
      <c r="V1004" s="120" t="s">
        <v>6328</v>
      </c>
      <c r="W1004" s="121">
        <v>45862</v>
      </c>
      <c r="X1004" s="121">
        <v>45860</v>
      </c>
      <c r="Y1004" s="122">
        <f t="shared" si="56"/>
        <v>1</v>
      </c>
      <c r="Z1004" s="121">
        <v>45863</v>
      </c>
      <c r="AA1004" s="120">
        <f t="shared" si="64"/>
        <v>4</v>
      </c>
      <c r="AB1004" s="120" t="s">
        <v>7041</v>
      </c>
      <c r="AC1004" s="123">
        <v>1513.18</v>
      </c>
      <c r="AD1004" s="121">
        <v>45872</v>
      </c>
      <c r="AE1004" s="12">
        <f t="shared" si="73"/>
        <v>10</v>
      </c>
      <c r="AF1004" s="121">
        <v>45868</v>
      </c>
      <c r="AG1004" s="44" t="s">
        <v>7042</v>
      </c>
      <c r="AH1004" s="62"/>
      <c r="AI1004" s="121">
        <v>45890</v>
      </c>
      <c r="AJ1004" s="121">
        <v>45890</v>
      </c>
      <c r="AK1004" s="10" t="str">
        <f t="shared" si="70"/>
        <v>EN TIEMPO</v>
      </c>
      <c r="AL1004" s="15">
        <f t="shared" si="67"/>
        <v>19</v>
      </c>
      <c r="AM1004" s="120" t="s">
        <v>7043</v>
      </c>
      <c r="AN1004" s="120" t="s">
        <v>7044</v>
      </c>
      <c r="AO1004" s="120" t="s">
        <v>7045</v>
      </c>
      <c r="AP1004" s="10">
        <v>45903</v>
      </c>
      <c r="AQ1004" s="120">
        <f t="shared" ca="1" si="72"/>
        <v>31</v>
      </c>
      <c r="AR1004" s="63" t="s">
        <v>143</v>
      </c>
      <c r="AS1004" s="63">
        <f t="shared" ca="1" si="71"/>
        <v>9</v>
      </c>
      <c r="AT1004" s="120" t="s">
        <v>19</v>
      </c>
      <c r="AU1004" s="120"/>
      <c r="AV1004" s="120"/>
      <c r="AW1004" s="120"/>
      <c r="AX1004" s="120"/>
      <c r="AY1004" s="120"/>
      <c r="AZ1004" s="120"/>
      <c r="BA1004" s="120"/>
      <c r="BB1004" s="5" t="s">
        <v>2000</v>
      </c>
      <c r="BC1004" s="9"/>
    </row>
    <row r="1005" spans="1:55" ht="15.75" customHeight="1" x14ac:dyDescent="0.3">
      <c r="A1005" s="61">
        <v>344925</v>
      </c>
      <c r="B1005" s="120" t="s">
        <v>59</v>
      </c>
      <c r="C1005" s="120" t="s">
        <v>6</v>
      </c>
      <c r="D1005" s="120" t="s">
        <v>123</v>
      </c>
      <c r="E1005" s="120" t="s">
        <v>124</v>
      </c>
      <c r="F1005" s="120" t="s">
        <v>39</v>
      </c>
      <c r="G1005" s="120" t="s">
        <v>246</v>
      </c>
      <c r="H1005" s="120" t="s">
        <v>7046</v>
      </c>
      <c r="I1005" s="120" t="s">
        <v>601</v>
      </c>
      <c r="J1005" s="120" t="s">
        <v>7047</v>
      </c>
      <c r="K1005" s="120">
        <v>23919</v>
      </c>
      <c r="L1005" s="120">
        <v>18000</v>
      </c>
      <c r="M1005" s="120" t="s">
        <v>7048</v>
      </c>
      <c r="N1005" s="121" t="s">
        <v>127</v>
      </c>
      <c r="O1005" s="120" t="s">
        <v>7049</v>
      </c>
      <c r="P1005" s="121">
        <v>45863</v>
      </c>
      <c r="Q1005" s="121" t="s">
        <v>137</v>
      </c>
      <c r="R1005" s="121">
        <v>45863</v>
      </c>
      <c r="S1005" s="121"/>
      <c r="T1005" s="135" t="str">
        <f>IF(ISBLANK(Table_1[[#This Row],[FECHA REQ 2]]),"-",Table_1[[#This Row],[FECHA REQ 2]]-Table_1[[#This Row],[FECHA REQ 1]])</f>
        <v>-</v>
      </c>
      <c r="U1005" s="122">
        <f>Table_1[[#This Row],[FECHA REQ 1]]-Table_1[[#This Row],[FECHA DE ENTREGA DE INFORME]]</f>
        <v>-5</v>
      </c>
      <c r="V1005" s="120" t="s">
        <v>7050</v>
      </c>
      <c r="W1005" s="121">
        <v>45868</v>
      </c>
      <c r="X1005" s="121">
        <v>45862</v>
      </c>
      <c r="Y1005" s="122">
        <f t="shared" si="56"/>
        <v>2</v>
      </c>
      <c r="Z1005" s="121">
        <v>45868</v>
      </c>
      <c r="AA1005" s="120">
        <f t="shared" si="64"/>
        <v>7</v>
      </c>
      <c r="AB1005" s="120" t="s">
        <v>7051</v>
      </c>
      <c r="AC1005" s="123">
        <v>7493.98</v>
      </c>
      <c r="AD1005" s="121">
        <v>45937</v>
      </c>
      <c r="AE1005" s="12">
        <f t="shared" si="73"/>
        <v>70</v>
      </c>
      <c r="AF1005" s="121">
        <v>45883</v>
      </c>
      <c r="AG1005" s="155" t="s">
        <v>7052</v>
      </c>
      <c r="AH1005" s="62"/>
      <c r="AI1005" s="121">
        <v>45897</v>
      </c>
      <c r="AJ1005" s="121">
        <v>45939</v>
      </c>
      <c r="AK1005" s="10" t="str">
        <f t="shared" si="70"/>
        <v>DEMORA</v>
      </c>
      <c r="AL1005" s="15">
        <f t="shared" si="67"/>
        <v>3</v>
      </c>
      <c r="AM1005" s="120" t="s">
        <v>7053</v>
      </c>
      <c r="AN1005" s="120" t="s">
        <v>7054</v>
      </c>
      <c r="AO1005" s="120" t="s">
        <v>7055</v>
      </c>
      <c r="AP1005" s="121">
        <v>45947</v>
      </c>
      <c r="AQ1005" s="120">
        <f t="shared" ca="1" si="72"/>
        <v>78</v>
      </c>
      <c r="AR1005" s="63" t="s">
        <v>143</v>
      </c>
      <c r="AS1005" s="63">
        <f t="shared" ca="1" si="71"/>
        <v>22</v>
      </c>
      <c r="AT1005" s="120" t="s">
        <v>19</v>
      </c>
      <c r="AU1005" s="120"/>
      <c r="AV1005" s="120"/>
      <c r="AW1005" s="120"/>
      <c r="AX1005" s="120"/>
      <c r="AY1005" s="120"/>
      <c r="AZ1005" s="120"/>
      <c r="BA1005" s="120"/>
      <c r="BB1005" s="5" t="s">
        <v>2000</v>
      </c>
      <c r="BC1005" s="9"/>
    </row>
    <row r="1006" spans="1:55" ht="15.75" customHeight="1" x14ac:dyDescent="0.3">
      <c r="A1006" s="61">
        <v>345025</v>
      </c>
      <c r="B1006" s="120" t="s">
        <v>59</v>
      </c>
      <c r="C1006" s="120" t="s">
        <v>6</v>
      </c>
      <c r="D1006" s="120" t="s">
        <v>123</v>
      </c>
      <c r="E1006" s="120" t="s">
        <v>124</v>
      </c>
      <c r="F1006" s="120" t="s">
        <v>40</v>
      </c>
      <c r="G1006" s="120" t="s">
        <v>210</v>
      </c>
      <c r="H1006" s="120" t="s">
        <v>7056</v>
      </c>
      <c r="I1006" s="120">
        <v>2885537</v>
      </c>
      <c r="J1006" s="120" t="s">
        <v>7057</v>
      </c>
      <c r="K1006" s="120">
        <v>20036</v>
      </c>
      <c r="L1006" s="120">
        <v>18000</v>
      </c>
      <c r="M1006" s="120" t="s">
        <v>7058</v>
      </c>
      <c r="N1006" s="121" t="s">
        <v>127</v>
      </c>
      <c r="O1006" s="120" t="s">
        <v>7059</v>
      </c>
      <c r="P1006" s="121">
        <v>45869</v>
      </c>
      <c r="Q1006" s="121" t="s">
        <v>137</v>
      </c>
      <c r="R1006" s="121">
        <v>45870</v>
      </c>
      <c r="S1006" s="121"/>
      <c r="T1006" s="135" t="str">
        <f>IF(ISBLANK(Table_1[[#This Row],[FECHA REQ 2]]),"-",Table_1[[#This Row],[FECHA REQ 2]]-Table_1[[#This Row],[FECHA REQ 1]])</f>
        <v>-</v>
      </c>
      <c r="U1006" s="122">
        <f>Table_1[[#This Row],[FECHA REQ 1]]-Table_1[[#This Row],[FECHA DE ENTREGA DE INFORME]]</f>
        <v>-6</v>
      </c>
      <c r="V1006" s="120" t="s">
        <v>7060</v>
      </c>
      <c r="W1006" s="121">
        <v>45876</v>
      </c>
      <c r="X1006" s="121">
        <v>45863</v>
      </c>
      <c r="Y1006" s="122">
        <f t="shared" si="56"/>
        <v>7</v>
      </c>
      <c r="Z1006" s="121">
        <v>45876</v>
      </c>
      <c r="AA1006" s="120">
        <f t="shared" si="64"/>
        <v>14</v>
      </c>
      <c r="AB1006" s="120" t="s">
        <v>7061</v>
      </c>
      <c r="AC1006" s="123">
        <v>11438.47</v>
      </c>
      <c r="AD1006" s="121">
        <v>45931</v>
      </c>
      <c r="AE1006" s="12">
        <f t="shared" si="73"/>
        <v>56</v>
      </c>
      <c r="AF1006" s="121">
        <v>45896</v>
      </c>
      <c r="AG1006" s="155" t="s">
        <v>7062</v>
      </c>
      <c r="AH1006" s="62"/>
      <c r="AI1006" s="121">
        <v>45901</v>
      </c>
      <c r="AJ1006" s="10">
        <v>45932</v>
      </c>
      <c r="AK1006" s="10" t="str">
        <f t="shared" si="70"/>
        <v>DEMORA</v>
      </c>
      <c r="AL1006" s="15">
        <f t="shared" si="67"/>
        <v>2</v>
      </c>
      <c r="AM1006" s="120" t="s">
        <v>7063</v>
      </c>
      <c r="AN1006" s="120" t="s">
        <v>7064</v>
      </c>
      <c r="AO1006" s="120" t="s">
        <v>7065</v>
      </c>
      <c r="AP1006" s="10">
        <v>45940</v>
      </c>
      <c r="AQ1006" s="120">
        <f t="shared" ca="1" si="72"/>
        <v>70</v>
      </c>
      <c r="AR1006" s="63" t="s">
        <v>143</v>
      </c>
      <c r="AS1006" s="63">
        <f t="shared" ca="1" si="71"/>
        <v>34</v>
      </c>
      <c r="AT1006" s="120" t="s">
        <v>19</v>
      </c>
      <c r="AU1006" s="120"/>
      <c r="AV1006" s="120"/>
      <c r="AW1006" s="120"/>
      <c r="AX1006" s="120"/>
      <c r="AY1006" s="120"/>
      <c r="AZ1006" s="120"/>
      <c r="BA1006" s="120"/>
      <c r="BB1006" s="5" t="s">
        <v>2000</v>
      </c>
      <c r="BC1006" s="9"/>
    </row>
    <row r="1007" spans="1:55" ht="15.75" customHeight="1" x14ac:dyDescent="0.3">
      <c r="A1007" s="61">
        <v>345125</v>
      </c>
      <c r="B1007" s="120" t="s">
        <v>59</v>
      </c>
      <c r="C1007" s="120" t="s">
        <v>236</v>
      </c>
      <c r="D1007" s="120" t="s">
        <v>123</v>
      </c>
      <c r="E1007" s="120" t="s">
        <v>124</v>
      </c>
      <c r="F1007" s="120" t="s">
        <v>48</v>
      </c>
      <c r="G1007" s="120" t="s">
        <v>210</v>
      </c>
      <c r="H1007" s="120" t="s">
        <v>951</v>
      </c>
      <c r="I1007" s="120">
        <v>3672258</v>
      </c>
      <c r="J1007" s="120" t="s">
        <v>7066</v>
      </c>
      <c r="K1007" s="120">
        <v>6768</v>
      </c>
      <c r="L1007" s="120">
        <v>10000</v>
      </c>
      <c r="M1007" s="120" t="s">
        <v>7067</v>
      </c>
      <c r="N1007" s="121" t="s">
        <v>127</v>
      </c>
      <c r="O1007" s="120" t="s">
        <v>7068</v>
      </c>
      <c r="P1007" s="121">
        <v>45869</v>
      </c>
      <c r="Q1007" s="121" t="s">
        <v>137</v>
      </c>
      <c r="R1007" s="121">
        <v>45870</v>
      </c>
      <c r="S1007" s="121"/>
      <c r="T1007" s="135" t="str">
        <f>IF(ISBLANK(Table_1[[#This Row],[FECHA REQ 2]]),"-",Table_1[[#This Row],[FECHA REQ 2]]-Table_1[[#This Row],[FECHA REQ 1]])</f>
        <v>-</v>
      </c>
      <c r="U1007" s="122">
        <f>Table_1[[#This Row],[FECHA REQ 1]]-Table_1[[#This Row],[FECHA DE ENTREGA DE INFORME]]</f>
        <v>7</v>
      </c>
      <c r="V1007" s="120" t="s">
        <v>7069</v>
      </c>
      <c r="W1007" s="121">
        <v>45863</v>
      </c>
      <c r="X1007" s="121">
        <v>45863</v>
      </c>
      <c r="Y1007" s="122">
        <f t="shared" si="56"/>
        <v>7</v>
      </c>
      <c r="Z1007" s="121">
        <v>45863</v>
      </c>
      <c r="AA1007" s="120">
        <f t="shared" si="64"/>
        <v>1</v>
      </c>
      <c r="AB1007" s="120" t="s">
        <v>7070</v>
      </c>
      <c r="AC1007" s="123">
        <v>7655.64</v>
      </c>
      <c r="AD1007" s="121">
        <v>45890</v>
      </c>
      <c r="AE1007" s="12">
        <f t="shared" si="73"/>
        <v>28</v>
      </c>
      <c r="AF1007" s="121">
        <v>45883</v>
      </c>
      <c r="AG1007" s="44" t="s">
        <v>7071</v>
      </c>
      <c r="AH1007" s="62"/>
      <c r="AI1007" s="121">
        <v>45904</v>
      </c>
      <c r="AJ1007" s="10">
        <v>45904</v>
      </c>
      <c r="AK1007" s="10" t="str">
        <f t="shared" si="70"/>
        <v>EN TIEMPO</v>
      </c>
      <c r="AL1007" s="15">
        <f t="shared" si="67"/>
        <v>15</v>
      </c>
      <c r="AM1007" s="120" t="s">
        <v>7072</v>
      </c>
      <c r="AN1007" s="120" t="s">
        <v>7073</v>
      </c>
      <c r="AO1007" s="120" t="s">
        <v>7074</v>
      </c>
      <c r="AP1007" s="121">
        <v>45912</v>
      </c>
      <c r="AQ1007" s="120">
        <f t="shared" ca="1" si="72"/>
        <v>42</v>
      </c>
      <c r="AR1007" s="63" t="s">
        <v>143</v>
      </c>
      <c r="AS1007" s="63">
        <f t="shared" ca="1" si="71"/>
        <v>21</v>
      </c>
      <c r="AT1007" s="120" t="s">
        <v>20</v>
      </c>
      <c r="AU1007" s="120"/>
      <c r="AV1007" s="120"/>
      <c r="AW1007" s="120"/>
      <c r="AX1007" s="120"/>
      <c r="AY1007" s="120"/>
      <c r="AZ1007" s="120"/>
      <c r="BA1007" s="120"/>
      <c r="BB1007" s="5" t="s">
        <v>2000</v>
      </c>
      <c r="BC1007" s="9"/>
    </row>
    <row r="1008" spans="1:55" ht="15.75" customHeight="1" x14ac:dyDescent="0.3">
      <c r="A1008" s="61">
        <v>345225</v>
      </c>
      <c r="B1008" s="120" t="s">
        <v>59</v>
      </c>
      <c r="C1008" s="120" t="s">
        <v>236</v>
      </c>
      <c r="D1008" s="120" t="s">
        <v>123</v>
      </c>
      <c r="E1008" s="120" t="s">
        <v>124</v>
      </c>
      <c r="F1008" s="120" t="s">
        <v>48</v>
      </c>
      <c r="G1008" s="120" t="s">
        <v>246</v>
      </c>
      <c r="H1008" s="120" t="s">
        <v>951</v>
      </c>
      <c r="I1008" s="120" t="s">
        <v>803</v>
      </c>
      <c r="J1008" s="120" t="s">
        <v>7075</v>
      </c>
      <c r="K1008" s="120">
        <v>5386</v>
      </c>
      <c r="L1008" s="120">
        <v>10000</v>
      </c>
      <c r="M1008" s="120" t="s">
        <v>7076</v>
      </c>
      <c r="N1008" s="121" t="s">
        <v>127</v>
      </c>
      <c r="O1008" s="120" t="s">
        <v>7068</v>
      </c>
      <c r="P1008" s="121">
        <v>45869</v>
      </c>
      <c r="Q1008" s="121" t="s">
        <v>137</v>
      </c>
      <c r="R1008" s="121">
        <v>45870</v>
      </c>
      <c r="S1008" s="121"/>
      <c r="T1008" s="135" t="str">
        <f>IF(ISBLANK(Table_1[[#This Row],[FECHA REQ 2]]),"-",Table_1[[#This Row],[FECHA REQ 2]]-Table_1[[#This Row],[FECHA REQ 1]])</f>
        <v>-</v>
      </c>
      <c r="U1008" s="122">
        <f>Table_1[[#This Row],[FECHA REQ 1]]-Table_1[[#This Row],[FECHA DE ENTREGA DE INFORME]]</f>
        <v>-6</v>
      </c>
      <c r="V1008" s="120" t="s">
        <v>7077</v>
      </c>
      <c r="W1008" s="121">
        <v>45876</v>
      </c>
      <c r="X1008" s="121">
        <v>45863</v>
      </c>
      <c r="Y1008" s="122">
        <f t="shared" si="56"/>
        <v>7</v>
      </c>
      <c r="Z1008" s="121">
        <v>45876</v>
      </c>
      <c r="AA1008" s="120">
        <f t="shared" si="64"/>
        <v>14</v>
      </c>
      <c r="AB1008" s="120" t="s">
        <v>7078</v>
      </c>
      <c r="AC1008" s="123">
        <v>7195.71</v>
      </c>
      <c r="AD1008" s="121">
        <v>45909</v>
      </c>
      <c r="AE1008" s="122">
        <f t="shared" si="73"/>
        <v>34</v>
      </c>
      <c r="AF1008" s="121">
        <v>45883</v>
      </c>
      <c r="AG1008" s="44" t="s">
        <v>7079</v>
      </c>
      <c r="AH1008" s="62"/>
      <c r="AI1008" s="121">
        <v>45911</v>
      </c>
      <c r="AJ1008" s="121">
        <v>45911</v>
      </c>
      <c r="AK1008" s="10" t="str">
        <f t="shared" si="70"/>
        <v>EN TIEMPO</v>
      </c>
      <c r="AL1008" s="15">
        <f t="shared" si="67"/>
        <v>3</v>
      </c>
      <c r="AM1008" s="120" t="s">
        <v>7080</v>
      </c>
      <c r="AN1008" s="120" t="s">
        <v>7081</v>
      </c>
      <c r="AO1008" s="120" t="s">
        <v>7082</v>
      </c>
      <c r="AP1008" s="121">
        <v>45933</v>
      </c>
      <c r="AQ1008" s="120">
        <f t="shared" ca="1" si="72"/>
        <v>49</v>
      </c>
      <c r="AR1008" s="63" t="s">
        <v>143</v>
      </c>
      <c r="AS1008" s="63">
        <f t="shared" ca="1" si="71"/>
        <v>21</v>
      </c>
      <c r="AT1008" s="120" t="s">
        <v>20</v>
      </c>
      <c r="AU1008" s="120"/>
      <c r="AV1008" s="120"/>
      <c r="AW1008" s="120"/>
      <c r="AX1008" s="120"/>
      <c r="AY1008" s="120"/>
      <c r="AZ1008" s="120"/>
      <c r="BA1008" s="120"/>
      <c r="BB1008" s="5" t="s">
        <v>2000</v>
      </c>
      <c r="BC1008" s="9"/>
    </row>
    <row r="1009" spans="1:55" ht="15.75" customHeight="1" x14ac:dyDescent="0.3">
      <c r="A1009" s="61">
        <v>345325</v>
      </c>
      <c r="B1009" s="120" t="s">
        <v>59</v>
      </c>
      <c r="C1009" s="120" t="s">
        <v>134</v>
      </c>
      <c r="D1009" s="120" t="s">
        <v>123</v>
      </c>
      <c r="E1009" s="120" t="s">
        <v>124</v>
      </c>
      <c r="F1009" s="120" t="s">
        <v>499</v>
      </c>
      <c r="G1009" s="120"/>
      <c r="H1009" s="120" t="s">
        <v>1792</v>
      </c>
      <c r="I1009" s="120">
        <v>3631685</v>
      </c>
      <c r="J1009" s="120" t="s">
        <v>7083</v>
      </c>
      <c r="K1009" s="120">
        <v>4522</v>
      </c>
      <c r="L1009" s="120">
        <v>15000</v>
      </c>
      <c r="M1009" s="120" t="s">
        <v>7084</v>
      </c>
      <c r="N1009" s="121" t="s">
        <v>127</v>
      </c>
      <c r="O1009" s="120" t="s">
        <v>7068</v>
      </c>
      <c r="P1009" s="121">
        <v>45870</v>
      </c>
      <c r="Q1009" s="121" t="s">
        <v>137</v>
      </c>
      <c r="R1009" s="121">
        <v>45873</v>
      </c>
      <c r="S1009" s="121"/>
      <c r="T1009" s="135" t="str">
        <f>IF(ISBLANK(Table_1[[#This Row],[FECHA REQ 2]]),"-",Table_1[[#This Row],[FECHA REQ 2]]-Table_1[[#This Row],[FECHA REQ 1]])</f>
        <v>-</v>
      </c>
      <c r="U1009" s="122">
        <f>Table_1[[#This Row],[FECHA REQ 1]]-Table_1[[#This Row],[FECHA DE ENTREGA DE INFORME]]</f>
        <v>-3</v>
      </c>
      <c r="V1009" s="120" t="s">
        <v>7085</v>
      </c>
      <c r="W1009" s="121">
        <v>45876</v>
      </c>
      <c r="X1009" s="121">
        <v>45863</v>
      </c>
      <c r="Y1009" s="122">
        <f t="shared" si="56"/>
        <v>8</v>
      </c>
      <c r="Z1009" s="121">
        <v>45876</v>
      </c>
      <c r="AA1009" s="120">
        <f t="shared" si="64"/>
        <v>14</v>
      </c>
      <c r="AB1009" s="120" t="s">
        <v>7086</v>
      </c>
      <c r="AC1009" s="123">
        <v>15672.78</v>
      </c>
      <c r="AD1009" s="121">
        <v>45903</v>
      </c>
      <c r="AE1009" s="122">
        <f t="shared" si="73"/>
        <v>28</v>
      </c>
      <c r="AF1009" s="121">
        <v>45883</v>
      </c>
      <c r="AG1009" s="44" t="s">
        <v>7087</v>
      </c>
      <c r="AH1009" s="62"/>
      <c r="AI1009" s="121">
        <v>45912</v>
      </c>
      <c r="AJ1009" s="121">
        <v>45933</v>
      </c>
      <c r="AK1009" s="10" t="str">
        <f t="shared" si="70"/>
        <v>DEMORA</v>
      </c>
      <c r="AL1009" s="15">
        <f t="shared" si="67"/>
        <v>31</v>
      </c>
      <c r="AM1009" s="120" t="s">
        <v>7088</v>
      </c>
      <c r="AN1009" s="120" t="s">
        <v>7089</v>
      </c>
      <c r="AO1009" s="120" t="s">
        <v>7090</v>
      </c>
      <c r="AP1009" s="10">
        <v>45940</v>
      </c>
      <c r="AQ1009" s="120">
        <f t="shared" ca="1" si="72"/>
        <v>71</v>
      </c>
      <c r="AR1009" s="63" t="s">
        <v>143</v>
      </c>
      <c r="AS1009" s="63">
        <f t="shared" ca="1" si="71"/>
        <v>21</v>
      </c>
      <c r="AT1009" s="120" t="s">
        <v>20</v>
      </c>
      <c r="AU1009" s="120"/>
      <c r="AV1009" s="120"/>
      <c r="AW1009" s="120"/>
      <c r="AX1009" s="120"/>
      <c r="AY1009" s="120"/>
      <c r="AZ1009" s="120"/>
      <c r="BA1009" s="120"/>
      <c r="BB1009" s="5" t="s">
        <v>2000</v>
      </c>
      <c r="BC1009" s="9"/>
    </row>
    <row r="1010" spans="1:55" ht="15.75" customHeight="1" x14ac:dyDescent="0.3">
      <c r="A1010" s="61">
        <v>345425</v>
      </c>
      <c r="B1010" s="120" t="s">
        <v>59</v>
      </c>
      <c r="C1010" s="120" t="s">
        <v>340</v>
      </c>
      <c r="D1010" s="120" t="s">
        <v>123</v>
      </c>
      <c r="E1010" s="120" t="s">
        <v>124</v>
      </c>
      <c r="F1010" s="120" t="s">
        <v>48</v>
      </c>
      <c r="G1010" s="120" t="s">
        <v>210</v>
      </c>
      <c r="H1010" s="120" t="s">
        <v>1446</v>
      </c>
      <c r="I1010" s="120">
        <v>2520471</v>
      </c>
      <c r="J1010" s="120" t="s">
        <v>7091</v>
      </c>
      <c r="K1010" s="120">
        <v>7429</v>
      </c>
      <c r="L1010" s="120">
        <v>10000</v>
      </c>
      <c r="M1010" s="120" t="s">
        <v>7092</v>
      </c>
      <c r="N1010" s="121" t="s">
        <v>127</v>
      </c>
      <c r="O1010" s="120" t="s">
        <v>7068</v>
      </c>
      <c r="P1010" s="121">
        <v>45869</v>
      </c>
      <c r="Q1010" s="121" t="s">
        <v>137</v>
      </c>
      <c r="R1010" s="121">
        <v>45870</v>
      </c>
      <c r="S1010" s="121"/>
      <c r="T1010" s="135" t="str">
        <f>IF(ISBLANK(Table_1[[#This Row],[FECHA REQ 2]]),"-",Table_1[[#This Row],[FECHA REQ 2]]-Table_1[[#This Row],[FECHA REQ 1]])</f>
        <v>-</v>
      </c>
      <c r="U1010" s="122">
        <f>Table_1[[#This Row],[FECHA REQ 1]]-Table_1[[#This Row],[FECHA DE ENTREGA DE INFORME]]</f>
        <v>-6</v>
      </c>
      <c r="V1010" s="120" t="s">
        <v>7093</v>
      </c>
      <c r="W1010" s="121">
        <v>45876</v>
      </c>
      <c r="X1010" s="121">
        <v>45863</v>
      </c>
      <c r="Y1010" s="122">
        <f t="shared" si="56"/>
        <v>7</v>
      </c>
      <c r="Z1010" s="121">
        <v>45876</v>
      </c>
      <c r="AA1010" s="120">
        <f t="shared" si="64"/>
        <v>14</v>
      </c>
      <c r="AB1010" s="120" t="s">
        <v>7094</v>
      </c>
      <c r="AC1010" s="123">
        <v>4587.91</v>
      </c>
      <c r="AD1010" s="121">
        <v>45890</v>
      </c>
      <c r="AE1010" s="122">
        <f t="shared" si="73"/>
        <v>15</v>
      </c>
      <c r="AF1010" s="121">
        <v>45883</v>
      </c>
      <c r="AG1010" s="44" t="s">
        <v>7095</v>
      </c>
      <c r="AH1010" s="62"/>
      <c r="AI1010" s="121">
        <v>45896</v>
      </c>
      <c r="AJ1010" s="121">
        <v>45890</v>
      </c>
      <c r="AK1010" s="10" t="str">
        <f t="shared" si="70"/>
        <v>EN TIEMPO</v>
      </c>
      <c r="AL1010" s="15">
        <f t="shared" si="67"/>
        <v>1</v>
      </c>
      <c r="AM1010" s="120" t="s">
        <v>7096</v>
      </c>
      <c r="AN1010" s="120" t="s">
        <v>7097</v>
      </c>
      <c r="AO1010" s="120" t="s">
        <v>7098</v>
      </c>
      <c r="AP1010" s="121">
        <v>45912</v>
      </c>
      <c r="AQ1010" s="120">
        <f t="shared" ca="1" si="72"/>
        <v>28</v>
      </c>
      <c r="AR1010" s="63" t="s">
        <v>143</v>
      </c>
      <c r="AS1010" s="63">
        <f t="shared" ca="1" si="71"/>
        <v>21</v>
      </c>
      <c r="AT1010" s="120" t="s">
        <v>19</v>
      </c>
      <c r="AU1010" s="120"/>
      <c r="AV1010" s="120"/>
      <c r="AW1010" s="120"/>
      <c r="AX1010" s="120"/>
      <c r="AY1010" s="120"/>
      <c r="AZ1010" s="120"/>
      <c r="BA1010" s="120"/>
      <c r="BB1010" s="5" t="s">
        <v>2000</v>
      </c>
      <c r="BC1010" s="9"/>
    </row>
    <row r="1011" spans="1:55" ht="15.75" customHeight="1" x14ac:dyDescent="0.3">
      <c r="A1011" s="61">
        <v>345525</v>
      </c>
      <c r="B1011" s="120" t="s">
        <v>60</v>
      </c>
      <c r="C1011" s="5" t="s">
        <v>6</v>
      </c>
      <c r="D1011" s="5" t="s">
        <v>123</v>
      </c>
      <c r="E1011" s="5" t="s">
        <v>189</v>
      </c>
      <c r="F1011" s="5" t="s">
        <v>1</v>
      </c>
      <c r="G1011" s="5"/>
      <c r="H1011" s="5" t="s">
        <v>7099</v>
      </c>
      <c r="I1011" s="120" t="s">
        <v>311</v>
      </c>
      <c r="J1011" s="5" t="s">
        <v>7100</v>
      </c>
      <c r="K1011" s="5"/>
      <c r="L1011" s="120">
        <v>16000</v>
      </c>
      <c r="M1011" s="120">
        <v>101246939</v>
      </c>
      <c r="N1011" s="121" t="s">
        <v>127</v>
      </c>
      <c r="O1011" s="120" t="s">
        <v>7101</v>
      </c>
      <c r="P1011" s="10">
        <v>45880</v>
      </c>
      <c r="Q1011" s="121" t="s">
        <v>137</v>
      </c>
      <c r="R1011" s="121">
        <v>45873</v>
      </c>
      <c r="S1011" s="121"/>
      <c r="T1011" s="135" t="str">
        <f>IF(ISBLANK(Table_1[[#This Row],[FECHA REQ 2]]),"-",Table_1[[#This Row],[FECHA REQ 2]]-Table_1[[#This Row],[FECHA REQ 1]])</f>
        <v>-</v>
      </c>
      <c r="U1011" s="122">
        <f>Table_1[[#This Row],[FECHA REQ 1]]-Table_1[[#This Row],[FECHA DE ENTREGA DE INFORME]]</f>
        <v>-14</v>
      </c>
      <c r="V1011" s="5" t="s">
        <v>7102</v>
      </c>
      <c r="W1011" s="121">
        <v>45887</v>
      </c>
      <c r="X1011" s="121">
        <v>45880</v>
      </c>
      <c r="Y1011" s="12">
        <f t="shared" si="56"/>
        <v>1</v>
      </c>
      <c r="Z1011" s="121">
        <v>45887</v>
      </c>
      <c r="AA1011" s="5">
        <f t="shared" si="64"/>
        <v>8</v>
      </c>
      <c r="AB1011" s="5" t="s">
        <v>7103</v>
      </c>
      <c r="AC1011" s="13" t="s">
        <v>7104</v>
      </c>
      <c r="AD1011" s="10">
        <v>45901</v>
      </c>
      <c r="AE1011" s="122">
        <f t="shared" si="73"/>
        <v>15</v>
      </c>
      <c r="AF1011" s="121">
        <v>45877</v>
      </c>
      <c r="AG1011" s="14">
        <v>4400635172</v>
      </c>
      <c r="AH1011" s="17"/>
      <c r="AI1011" s="10">
        <v>45911</v>
      </c>
      <c r="AJ1011" s="10">
        <v>45911</v>
      </c>
      <c r="AK1011" s="10" t="str">
        <f t="shared" si="70"/>
        <v>EN TIEMPO</v>
      </c>
      <c r="AL1011" s="15">
        <f t="shared" si="67"/>
        <v>11</v>
      </c>
      <c r="AM1011" s="5" t="s">
        <v>7105</v>
      </c>
      <c r="AN1011" s="5" t="s">
        <v>7106</v>
      </c>
      <c r="AO1011" s="5" t="s">
        <v>7107</v>
      </c>
      <c r="AP1011" s="10">
        <v>45940</v>
      </c>
      <c r="AQ1011" s="120">
        <f t="shared" ca="1" si="72"/>
        <v>32</v>
      </c>
      <c r="AR1011" s="63" t="s">
        <v>143</v>
      </c>
      <c r="AS1011" s="63">
        <f t="shared" ca="1" si="71"/>
        <v>-2</v>
      </c>
      <c r="AT1011" s="120" t="s">
        <v>19</v>
      </c>
      <c r="AU1011" s="5"/>
      <c r="AV1011" s="5"/>
      <c r="AW1011" s="5"/>
      <c r="AX1011" s="5"/>
      <c r="AY1011" s="5"/>
      <c r="AZ1011" s="5"/>
      <c r="BA1011" s="5"/>
      <c r="BB1011" s="5" t="s">
        <v>2000</v>
      </c>
      <c r="BC1011" s="138"/>
    </row>
    <row r="1012" spans="1:55" ht="15.75" customHeight="1" x14ac:dyDescent="0.3">
      <c r="A1012" s="61">
        <v>345625</v>
      </c>
      <c r="B1012" s="120" t="s">
        <v>60</v>
      </c>
      <c r="C1012" s="120" t="s">
        <v>8</v>
      </c>
      <c r="D1012" s="120" t="s">
        <v>123</v>
      </c>
      <c r="E1012" s="120" t="s">
        <v>189</v>
      </c>
      <c r="F1012" s="120" t="s">
        <v>1</v>
      </c>
      <c r="G1012" s="120"/>
      <c r="H1012" s="120" t="s">
        <v>1123</v>
      </c>
      <c r="I1012" s="120" t="s">
        <v>212</v>
      </c>
      <c r="J1012" s="120" t="s">
        <v>7108</v>
      </c>
      <c r="K1012" s="120"/>
      <c r="L1012" s="120">
        <v>38000</v>
      </c>
      <c r="M1012" s="120">
        <v>101256425</v>
      </c>
      <c r="N1012" s="121" t="s">
        <v>127</v>
      </c>
      <c r="O1012" s="120" t="s">
        <v>7101</v>
      </c>
      <c r="P1012" s="121">
        <v>45880</v>
      </c>
      <c r="Q1012" s="121" t="s">
        <v>137</v>
      </c>
      <c r="R1012" s="121">
        <v>45873</v>
      </c>
      <c r="S1012" s="121"/>
      <c r="T1012" s="135" t="str">
        <f>IF(ISBLANK(Table_1[[#This Row],[FECHA REQ 2]]),"-",Table_1[[#This Row],[FECHA REQ 2]]-Table_1[[#This Row],[FECHA REQ 1]])</f>
        <v>-</v>
      </c>
      <c r="U1012" s="122">
        <f>Table_1[[#This Row],[FECHA REQ 1]]-Table_1[[#This Row],[FECHA DE ENTREGA DE INFORME]]</f>
        <v>-14</v>
      </c>
      <c r="V1012" s="120" t="s">
        <v>7109</v>
      </c>
      <c r="W1012" s="121">
        <v>45887</v>
      </c>
      <c r="X1012" s="121">
        <v>45880</v>
      </c>
      <c r="Y1012" s="122">
        <f t="shared" si="56"/>
        <v>1</v>
      </c>
      <c r="Z1012" s="121">
        <v>45887</v>
      </c>
      <c r="AA1012" s="120">
        <f t="shared" si="64"/>
        <v>8</v>
      </c>
      <c r="AB1012" s="120" t="s">
        <v>7110</v>
      </c>
      <c r="AC1012" s="123">
        <v>18647.23</v>
      </c>
      <c r="AD1012" s="10">
        <v>45901</v>
      </c>
      <c r="AE1012" s="122">
        <f t="shared" si="73"/>
        <v>15</v>
      </c>
      <c r="AF1012" s="121">
        <v>45895</v>
      </c>
      <c r="AG1012" s="44">
        <v>4400635173</v>
      </c>
      <c r="AH1012" s="62"/>
      <c r="AI1012" s="121">
        <v>45940</v>
      </c>
      <c r="AJ1012" s="121">
        <v>45940</v>
      </c>
      <c r="AK1012" s="10" t="str">
        <f t="shared" si="70"/>
        <v>EN TIEMPO</v>
      </c>
      <c r="AL1012" s="15">
        <f t="shared" si="67"/>
        <v>40</v>
      </c>
      <c r="AM1012" s="120" t="s">
        <v>7111</v>
      </c>
      <c r="AN1012" s="120" t="s">
        <v>7112</v>
      </c>
      <c r="AO1012" s="120" t="s">
        <v>7113</v>
      </c>
      <c r="AP1012" s="121">
        <v>45947</v>
      </c>
      <c r="AQ1012" s="120">
        <f t="shared" ca="1" si="72"/>
        <v>61</v>
      </c>
      <c r="AR1012" s="63" t="s">
        <v>143</v>
      </c>
      <c r="AS1012" s="63">
        <f t="shared" ca="1" si="71"/>
        <v>16</v>
      </c>
      <c r="AT1012" s="120" t="s">
        <v>19</v>
      </c>
      <c r="AU1012" s="120"/>
      <c r="AV1012" s="120"/>
      <c r="AW1012" s="120"/>
      <c r="AX1012" s="120"/>
      <c r="AY1012" s="120"/>
      <c r="AZ1012" s="120"/>
      <c r="BA1012" s="120"/>
      <c r="BB1012" s="5" t="s">
        <v>2000</v>
      </c>
      <c r="BC1012" s="9"/>
    </row>
    <row r="1013" spans="1:55" ht="15.75" customHeight="1" x14ac:dyDescent="0.3">
      <c r="A1013" s="61">
        <v>345725</v>
      </c>
      <c r="B1013" s="120" t="s">
        <v>60</v>
      </c>
      <c r="C1013" s="120" t="s">
        <v>6</v>
      </c>
      <c r="D1013" s="120" t="s">
        <v>123</v>
      </c>
      <c r="E1013" s="120" t="s">
        <v>189</v>
      </c>
      <c r="F1013" s="120" t="s">
        <v>1</v>
      </c>
      <c r="G1013" s="120"/>
      <c r="H1013" s="120" t="s">
        <v>1084</v>
      </c>
      <c r="I1013" s="120" t="s">
        <v>7114</v>
      </c>
      <c r="J1013" s="120" t="s">
        <v>7115</v>
      </c>
      <c r="K1013" s="120"/>
      <c r="L1013" s="120">
        <v>16000</v>
      </c>
      <c r="M1013" s="120">
        <v>101231953</v>
      </c>
      <c r="N1013" s="121" t="s">
        <v>127</v>
      </c>
      <c r="O1013" s="120" t="s">
        <v>7116</v>
      </c>
      <c r="P1013" s="121">
        <v>45876</v>
      </c>
      <c r="Q1013" s="121" t="s">
        <v>137</v>
      </c>
      <c r="R1013" s="121">
        <v>45877</v>
      </c>
      <c r="S1013" s="121"/>
      <c r="T1013" s="135" t="str">
        <f>IF(ISBLANK(Table_1[[#This Row],[FECHA REQ 2]]),"-",Table_1[[#This Row],[FECHA REQ 2]]-Table_1[[#This Row],[FECHA REQ 1]])</f>
        <v>-</v>
      </c>
      <c r="U1013" s="122">
        <f>Table_1[[#This Row],[FECHA REQ 1]]-Table_1[[#This Row],[FECHA DE ENTREGA DE INFORME]]</f>
        <v>0</v>
      </c>
      <c r="V1013" s="120" t="s">
        <v>7117</v>
      </c>
      <c r="W1013" s="121">
        <v>45877</v>
      </c>
      <c r="X1013" s="121">
        <v>45870</v>
      </c>
      <c r="Y1013" s="122">
        <f t="shared" si="56"/>
        <v>7</v>
      </c>
      <c r="Z1013" s="121">
        <v>45880</v>
      </c>
      <c r="AA1013" s="120">
        <f t="shared" si="64"/>
        <v>11</v>
      </c>
      <c r="AB1013" s="120" t="s">
        <v>7118</v>
      </c>
      <c r="AC1013" s="123">
        <v>2523.14</v>
      </c>
      <c r="AD1013" s="121">
        <v>45888</v>
      </c>
      <c r="AE1013" s="122">
        <f t="shared" si="73"/>
        <v>9</v>
      </c>
      <c r="AF1013" s="121">
        <v>45877</v>
      </c>
      <c r="AG1013" s="44">
        <v>4400636883</v>
      </c>
      <c r="AH1013" s="62"/>
      <c r="AI1013" s="121">
        <v>45895</v>
      </c>
      <c r="AJ1013" s="121">
        <v>45895</v>
      </c>
      <c r="AK1013" s="10" t="str">
        <f t="shared" si="70"/>
        <v>EN TIEMPO</v>
      </c>
      <c r="AL1013" s="15">
        <f t="shared" si="67"/>
        <v>8</v>
      </c>
      <c r="AM1013" s="120" t="s">
        <v>7111</v>
      </c>
      <c r="AN1013" s="120" t="s">
        <v>7119</v>
      </c>
      <c r="AO1013" s="120" t="s">
        <v>7120</v>
      </c>
      <c r="AP1013" s="121">
        <v>45919</v>
      </c>
      <c r="AQ1013" s="120">
        <f t="shared" ca="1" si="72"/>
        <v>26</v>
      </c>
      <c r="AR1013" s="63" t="s">
        <v>143</v>
      </c>
      <c r="AS1013" s="63">
        <f t="shared" ca="1" si="71"/>
        <v>8</v>
      </c>
      <c r="AT1013" s="120" t="s">
        <v>19</v>
      </c>
      <c r="AU1013" s="120"/>
      <c r="AV1013" s="120"/>
      <c r="AW1013" s="120"/>
      <c r="AX1013" s="120"/>
      <c r="AY1013" s="120"/>
      <c r="AZ1013" s="120"/>
      <c r="BA1013" s="120"/>
      <c r="BB1013" s="5" t="s">
        <v>2000</v>
      </c>
      <c r="BC1013" s="9"/>
    </row>
    <row r="1014" spans="1:55" ht="15.75" customHeight="1" x14ac:dyDescent="0.3">
      <c r="A1014" s="61">
        <v>345825</v>
      </c>
      <c r="B1014" s="120" t="s">
        <v>60</v>
      </c>
      <c r="C1014" s="120" t="s">
        <v>6</v>
      </c>
      <c r="D1014" s="120" t="s">
        <v>123</v>
      </c>
      <c r="E1014" s="120" t="s">
        <v>189</v>
      </c>
      <c r="F1014" s="120" t="s">
        <v>1</v>
      </c>
      <c r="G1014" s="120"/>
      <c r="H1014" s="120" t="s">
        <v>1084</v>
      </c>
      <c r="I1014" s="120" t="s">
        <v>7114</v>
      </c>
      <c r="J1014" s="120" t="s">
        <v>7121</v>
      </c>
      <c r="K1014" s="120"/>
      <c r="L1014" s="120">
        <v>16000</v>
      </c>
      <c r="M1014" s="120">
        <v>101252078</v>
      </c>
      <c r="N1014" s="121" t="s">
        <v>127</v>
      </c>
      <c r="O1014" s="120" t="s">
        <v>7116</v>
      </c>
      <c r="P1014" s="121">
        <v>45876</v>
      </c>
      <c r="Q1014" s="121" t="s">
        <v>137</v>
      </c>
      <c r="R1014" s="121">
        <v>45877</v>
      </c>
      <c r="S1014" s="121"/>
      <c r="T1014" s="135" t="str">
        <f>IF(ISBLANK(Table_1[[#This Row],[FECHA REQ 2]]),"-",Table_1[[#This Row],[FECHA REQ 2]]-Table_1[[#This Row],[FECHA REQ 1]])</f>
        <v>-</v>
      </c>
      <c r="U1014" s="122">
        <f>Table_1[[#This Row],[FECHA REQ 1]]-Table_1[[#This Row],[FECHA DE ENTREGA DE INFORME]]</f>
        <v>0</v>
      </c>
      <c r="V1014" s="120" t="s">
        <v>7122</v>
      </c>
      <c r="W1014" s="121">
        <v>45877</v>
      </c>
      <c r="X1014" s="121">
        <v>45870</v>
      </c>
      <c r="Y1014" s="122">
        <f t="shared" si="56"/>
        <v>7</v>
      </c>
      <c r="Z1014" s="121">
        <v>45880</v>
      </c>
      <c r="AA1014" s="120">
        <f t="shared" si="64"/>
        <v>11</v>
      </c>
      <c r="AB1014" s="120" t="s">
        <v>7123</v>
      </c>
      <c r="AC1014" s="123">
        <v>2523.14</v>
      </c>
      <c r="AD1014" s="121"/>
      <c r="AE1014" s="122" t="str">
        <f t="shared" si="73"/>
        <v/>
      </c>
      <c r="AF1014" s="121">
        <v>45877</v>
      </c>
      <c r="AG1014" s="120">
        <v>4400636882</v>
      </c>
      <c r="AH1014" s="62"/>
      <c r="AI1014" s="121"/>
      <c r="AJ1014" s="121"/>
      <c r="AK1014" s="10" t="str">
        <f t="shared" si="70"/>
        <v/>
      </c>
      <c r="AL1014" s="15" t="str">
        <f t="shared" si="67"/>
        <v/>
      </c>
      <c r="AM1014" s="120"/>
      <c r="AN1014" s="120"/>
      <c r="AO1014" s="5" t="s">
        <v>3257</v>
      </c>
      <c r="AP1014" s="121"/>
      <c r="AQ1014" s="120">
        <f t="shared" ca="1" si="72"/>
        <v>176</v>
      </c>
      <c r="AR1014" s="63" t="s">
        <v>14</v>
      </c>
      <c r="AS1014" s="63">
        <f t="shared" ca="1" si="71"/>
        <v>8</v>
      </c>
      <c r="AT1014" s="120" t="s">
        <v>19</v>
      </c>
      <c r="AU1014" s="120"/>
      <c r="AV1014" s="120"/>
      <c r="AW1014" s="120"/>
      <c r="AX1014" s="120"/>
      <c r="AY1014" s="120"/>
      <c r="AZ1014" s="120"/>
      <c r="BA1014" s="120"/>
      <c r="BB1014" s="5"/>
      <c r="BC1014" s="9"/>
    </row>
    <row r="1015" spans="1:55" ht="15.75" customHeight="1" x14ac:dyDescent="0.3">
      <c r="A1015" s="61">
        <v>345925</v>
      </c>
      <c r="B1015" s="120" t="s">
        <v>60</v>
      </c>
      <c r="C1015" s="120" t="s">
        <v>6</v>
      </c>
      <c r="D1015" s="120" t="s">
        <v>123</v>
      </c>
      <c r="E1015" s="120" t="s">
        <v>189</v>
      </c>
      <c r="F1015" s="120" t="s">
        <v>1</v>
      </c>
      <c r="G1015" s="120"/>
      <c r="H1015" s="120" t="s">
        <v>854</v>
      </c>
      <c r="I1015" s="120" t="s">
        <v>7114</v>
      </c>
      <c r="J1015" s="120" t="s">
        <v>7124</v>
      </c>
      <c r="K1015" s="120"/>
      <c r="L1015" s="120">
        <v>16000</v>
      </c>
      <c r="M1015" s="120">
        <v>101314293</v>
      </c>
      <c r="N1015" s="121" t="s">
        <v>127</v>
      </c>
      <c r="O1015" s="120" t="s">
        <v>7116</v>
      </c>
      <c r="P1015" s="121">
        <v>45876</v>
      </c>
      <c r="Q1015" s="121" t="s">
        <v>137</v>
      </c>
      <c r="R1015" s="121">
        <v>45877</v>
      </c>
      <c r="S1015" s="121"/>
      <c r="T1015" s="135" t="str">
        <f>IF(ISBLANK(Table_1[[#This Row],[FECHA REQ 2]]),"-",Table_1[[#This Row],[FECHA REQ 2]]-Table_1[[#This Row],[FECHA REQ 1]])</f>
        <v>-</v>
      </c>
      <c r="U1015" s="122">
        <f>Table_1[[#This Row],[FECHA REQ 1]]-Table_1[[#This Row],[FECHA DE ENTREGA DE INFORME]]</f>
        <v>0</v>
      </c>
      <c r="V1015" s="120" t="s">
        <v>7125</v>
      </c>
      <c r="W1015" s="121">
        <v>45877</v>
      </c>
      <c r="X1015" s="121">
        <v>45870</v>
      </c>
      <c r="Y1015" s="122">
        <f t="shared" si="56"/>
        <v>7</v>
      </c>
      <c r="Z1015" s="121">
        <v>45880</v>
      </c>
      <c r="AA1015" s="120">
        <f t="shared" si="64"/>
        <v>11</v>
      </c>
      <c r="AB1015" s="120" t="s">
        <v>7126</v>
      </c>
      <c r="AC1015" s="123">
        <v>3523.14</v>
      </c>
      <c r="AD1015" s="121">
        <v>45886</v>
      </c>
      <c r="AE1015" s="122">
        <f t="shared" si="73"/>
        <v>7</v>
      </c>
      <c r="AF1015" s="121">
        <v>45883</v>
      </c>
      <c r="AG1015" s="44">
        <v>4400636881</v>
      </c>
      <c r="AH1015" s="62"/>
      <c r="AI1015" s="10">
        <v>45904</v>
      </c>
      <c r="AJ1015" s="10">
        <v>45904</v>
      </c>
      <c r="AK1015" s="10" t="str">
        <f t="shared" si="70"/>
        <v>EN TIEMPO</v>
      </c>
      <c r="AL1015" s="15">
        <f t="shared" si="67"/>
        <v>19</v>
      </c>
      <c r="AM1015" s="120" t="s">
        <v>7127</v>
      </c>
      <c r="AN1015" s="120" t="s">
        <v>7128</v>
      </c>
      <c r="AO1015" s="120" t="s">
        <v>7129</v>
      </c>
      <c r="AP1015" s="121">
        <v>45919</v>
      </c>
      <c r="AQ1015" s="120">
        <f t="shared" ca="1" si="72"/>
        <v>35</v>
      </c>
      <c r="AR1015" s="63" t="s">
        <v>143</v>
      </c>
      <c r="AS1015" s="63">
        <f t="shared" ca="1" si="71"/>
        <v>14</v>
      </c>
      <c r="AT1015" s="120" t="s">
        <v>20</v>
      </c>
      <c r="AU1015" s="120"/>
      <c r="AV1015" s="120"/>
      <c r="AW1015" s="120"/>
      <c r="AX1015" s="120"/>
      <c r="AY1015" s="120"/>
      <c r="AZ1015" s="120"/>
      <c r="BA1015" s="120"/>
      <c r="BB1015" s="5" t="s">
        <v>2000</v>
      </c>
      <c r="BC1015" s="9"/>
    </row>
    <row r="1016" spans="1:55" ht="15.75" customHeight="1" x14ac:dyDescent="0.3">
      <c r="A1016" s="61">
        <v>346025</v>
      </c>
      <c r="B1016" s="120" t="s">
        <v>60</v>
      </c>
      <c r="C1016" s="120" t="s">
        <v>6</v>
      </c>
      <c r="D1016" s="120" t="s">
        <v>123</v>
      </c>
      <c r="E1016" s="120" t="s">
        <v>189</v>
      </c>
      <c r="F1016" s="120" t="s">
        <v>1</v>
      </c>
      <c r="G1016" s="5"/>
      <c r="H1016" s="5" t="s">
        <v>854</v>
      </c>
      <c r="I1016" s="120" t="s">
        <v>7114</v>
      </c>
      <c r="J1016" s="5" t="s">
        <v>7130</v>
      </c>
      <c r="K1016" s="5"/>
      <c r="L1016" s="120">
        <v>16000</v>
      </c>
      <c r="M1016" s="5">
        <v>101314621</v>
      </c>
      <c r="N1016" s="10" t="s">
        <v>127</v>
      </c>
      <c r="O1016" s="120" t="s">
        <v>7116</v>
      </c>
      <c r="P1016" s="10">
        <v>45876</v>
      </c>
      <c r="Q1016" s="10" t="s">
        <v>137</v>
      </c>
      <c r="R1016" s="121">
        <v>45877</v>
      </c>
      <c r="S1016" s="121"/>
      <c r="T1016" s="135" t="str">
        <f>IF(ISBLANK(Table_1[[#This Row],[FECHA REQ 2]]),"-",Table_1[[#This Row],[FECHA REQ 2]]-Table_1[[#This Row],[FECHA REQ 1]])</f>
        <v>-</v>
      </c>
      <c r="U1016" s="122">
        <f>Table_1[[#This Row],[FECHA REQ 1]]-Table_1[[#This Row],[FECHA DE ENTREGA DE INFORME]]</f>
        <v>0</v>
      </c>
      <c r="V1016" s="5" t="s">
        <v>7131</v>
      </c>
      <c r="W1016" s="121">
        <v>45877</v>
      </c>
      <c r="X1016" s="121">
        <v>45870</v>
      </c>
      <c r="Y1016" s="12">
        <f t="shared" si="56"/>
        <v>7</v>
      </c>
      <c r="Z1016" s="10">
        <v>45887</v>
      </c>
      <c r="AA1016" s="5">
        <f t="shared" si="64"/>
        <v>18</v>
      </c>
      <c r="AB1016" s="5" t="s">
        <v>7132</v>
      </c>
      <c r="AC1016" s="13">
        <v>2303.14</v>
      </c>
      <c r="AD1016" s="10">
        <v>45901</v>
      </c>
      <c r="AE1016" s="122">
        <f t="shared" si="73"/>
        <v>15</v>
      </c>
      <c r="AF1016" s="121">
        <v>45883</v>
      </c>
      <c r="AG1016" s="14">
        <v>4400636884</v>
      </c>
      <c r="AH1016" s="17"/>
      <c r="AI1016" s="10">
        <v>45904</v>
      </c>
      <c r="AJ1016" s="10">
        <v>45904</v>
      </c>
      <c r="AK1016" s="10" t="str">
        <f t="shared" si="70"/>
        <v>EN TIEMPO</v>
      </c>
      <c r="AL1016" s="15">
        <f t="shared" si="67"/>
        <v>4</v>
      </c>
      <c r="AM1016" s="5" t="s">
        <v>7133</v>
      </c>
      <c r="AN1016" s="10" t="s">
        <v>7134</v>
      </c>
      <c r="AO1016" s="5" t="s">
        <v>7135</v>
      </c>
      <c r="AP1016" s="10">
        <v>45919</v>
      </c>
      <c r="AQ1016" s="120">
        <f t="shared" ca="1" si="72"/>
        <v>35</v>
      </c>
      <c r="AR1016" s="63" t="s">
        <v>143</v>
      </c>
      <c r="AS1016" s="63">
        <f t="shared" ca="1" si="71"/>
        <v>14</v>
      </c>
      <c r="AT1016" s="5" t="s">
        <v>20</v>
      </c>
      <c r="AU1016" s="5"/>
      <c r="AV1016" s="5"/>
      <c r="AW1016" s="5"/>
      <c r="AX1016" s="5"/>
      <c r="AY1016" s="5"/>
      <c r="AZ1016" s="5"/>
      <c r="BA1016" s="5"/>
      <c r="BB1016" s="5" t="s">
        <v>2000</v>
      </c>
      <c r="BC1016" s="138"/>
    </row>
    <row r="1017" spans="1:55" ht="15.75" customHeight="1" x14ac:dyDescent="0.3">
      <c r="A1017" s="61">
        <v>346125</v>
      </c>
      <c r="B1017" s="120" t="s">
        <v>60</v>
      </c>
      <c r="C1017" s="120" t="s">
        <v>6</v>
      </c>
      <c r="D1017" s="120" t="s">
        <v>123</v>
      </c>
      <c r="E1017" s="120" t="s">
        <v>189</v>
      </c>
      <c r="F1017" s="120" t="s">
        <v>1</v>
      </c>
      <c r="G1017" s="5"/>
      <c r="H1017" s="5" t="s">
        <v>3921</v>
      </c>
      <c r="I1017" s="120" t="s">
        <v>7114</v>
      </c>
      <c r="J1017" s="5" t="s">
        <v>7136</v>
      </c>
      <c r="K1017" s="5"/>
      <c r="L1017" s="120">
        <v>16000</v>
      </c>
      <c r="M1017" s="5">
        <v>101274295</v>
      </c>
      <c r="N1017" s="10" t="s">
        <v>127</v>
      </c>
      <c r="O1017" s="120" t="s">
        <v>7116</v>
      </c>
      <c r="P1017" s="10">
        <v>45876</v>
      </c>
      <c r="Q1017" s="10" t="s">
        <v>137</v>
      </c>
      <c r="R1017" s="121">
        <v>45877</v>
      </c>
      <c r="S1017" s="121"/>
      <c r="T1017" s="135" t="str">
        <f>IF(ISBLANK(Table_1[[#This Row],[FECHA REQ 2]]),"-",Table_1[[#This Row],[FECHA REQ 2]]-Table_1[[#This Row],[FECHA REQ 1]])</f>
        <v>-</v>
      </c>
      <c r="U1017" s="122">
        <f>Table_1[[#This Row],[FECHA REQ 1]]-Table_1[[#This Row],[FECHA DE ENTREGA DE INFORME]]</f>
        <v>0</v>
      </c>
      <c r="V1017" s="5" t="s">
        <v>7137</v>
      </c>
      <c r="W1017" s="121">
        <v>45877</v>
      </c>
      <c r="X1017" s="121">
        <v>45870</v>
      </c>
      <c r="Y1017" s="12">
        <f t="shared" si="56"/>
        <v>7</v>
      </c>
      <c r="Z1017" s="10">
        <v>45880</v>
      </c>
      <c r="AA1017" s="5">
        <f t="shared" si="64"/>
        <v>11</v>
      </c>
      <c r="AB1017" s="5" t="s">
        <v>7138</v>
      </c>
      <c r="AC1017" s="13">
        <v>2523.14</v>
      </c>
      <c r="AD1017" s="10">
        <v>45888</v>
      </c>
      <c r="AE1017" s="122">
        <f t="shared" si="73"/>
        <v>9</v>
      </c>
      <c r="AF1017" s="121">
        <v>45883</v>
      </c>
      <c r="AG1017" s="14">
        <v>4400635462</v>
      </c>
      <c r="AH1017" s="17"/>
      <c r="AI1017" s="121">
        <v>45902</v>
      </c>
      <c r="AJ1017" s="10">
        <v>45902</v>
      </c>
      <c r="AK1017" s="10" t="str">
        <f t="shared" si="70"/>
        <v>EN TIEMPO</v>
      </c>
      <c r="AL1017" s="15">
        <f t="shared" si="67"/>
        <v>15</v>
      </c>
      <c r="AM1017" s="5" t="s">
        <v>7139</v>
      </c>
      <c r="AN1017" s="5" t="s">
        <v>7140</v>
      </c>
      <c r="AO1017" s="5" t="s">
        <v>7141</v>
      </c>
      <c r="AP1017" s="10">
        <v>45919</v>
      </c>
      <c r="AQ1017" s="120">
        <f t="shared" ca="1" si="72"/>
        <v>33</v>
      </c>
      <c r="AR1017" s="63" t="s">
        <v>143</v>
      </c>
      <c r="AS1017" s="63">
        <f t="shared" ca="1" si="71"/>
        <v>14</v>
      </c>
      <c r="AT1017" s="5" t="s">
        <v>19</v>
      </c>
      <c r="AU1017" s="5"/>
      <c r="AV1017" s="5"/>
      <c r="AW1017" s="5"/>
      <c r="AX1017" s="5"/>
      <c r="AY1017" s="5"/>
      <c r="AZ1017" s="5"/>
      <c r="BA1017" s="5"/>
      <c r="BB1017" s="5" t="s">
        <v>2000</v>
      </c>
      <c r="BC1017" s="138"/>
    </row>
    <row r="1018" spans="1:55" ht="15.75" customHeight="1" x14ac:dyDescent="0.3">
      <c r="A1018" s="61">
        <v>346225</v>
      </c>
      <c r="B1018" s="120" t="s">
        <v>60</v>
      </c>
      <c r="C1018" s="120" t="s">
        <v>340</v>
      </c>
      <c r="D1018" s="120" t="s">
        <v>123</v>
      </c>
      <c r="E1018" s="120" t="s">
        <v>124</v>
      </c>
      <c r="F1018" s="120" t="s">
        <v>43</v>
      </c>
      <c r="G1018" s="5" t="s">
        <v>246</v>
      </c>
      <c r="H1018" s="5" t="s">
        <v>7142</v>
      </c>
      <c r="I1018" s="120">
        <v>5025819</v>
      </c>
      <c r="J1018" s="5" t="s">
        <v>7143</v>
      </c>
      <c r="K1018" s="5"/>
      <c r="L1018" s="120">
        <v>15000</v>
      </c>
      <c r="M1018" s="5">
        <v>101034531</v>
      </c>
      <c r="N1018" s="10" t="s">
        <v>127</v>
      </c>
      <c r="O1018" s="120" t="s">
        <v>7116</v>
      </c>
      <c r="P1018" s="10">
        <v>45876</v>
      </c>
      <c r="Q1018" s="10" t="s">
        <v>137</v>
      </c>
      <c r="R1018" s="121">
        <v>45877</v>
      </c>
      <c r="S1018" s="121"/>
      <c r="T1018" s="135" t="str">
        <f>IF(ISBLANK(Table_1[[#This Row],[FECHA REQ 2]]),"-",Table_1[[#This Row],[FECHA REQ 2]]-Table_1[[#This Row],[FECHA REQ 1]])</f>
        <v>-</v>
      </c>
      <c r="U1018" s="122">
        <f>Table_1[[#This Row],[FECHA REQ 1]]-Table_1[[#This Row],[FECHA DE ENTREGA DE INFORME]]</f>
        <v>0</v>
      </c>
      <c r="V1018" s="5" t="s">
        <v>7144</v>
      </c>
      <c r="W1018" s="121">
        <v>45877</v>
      </c>
      <c r="X1018" s="121">
        <v>45870</v>
      </c>
      <c r="Y1018" s="12">
        <f t="shared" si="56"/>
        <v>7</v>
      </c>
      <c r="Z1018" s="10">
        <v>45887</v>
      </c>
      <c r="AA1018" s="5">
        <f t="shared" si="64"/>
        <v>18</v>
      </c>
      <c r="AB1018" s="5" t="s">
        <v>7145</v>
      </c>
      <c r="AC1018" s="13">
        <v>7677.63</v>
      </c>
      <c r="AD1018" s="10">
        <v>45901</v>
      </c>
      <c r="AE1018" s="122">
        <f t="shared" si="73"/>
        <v>15</v>
      </c>
      <c r="AF1018" s="121">
        <v>45895</v>
      </c>
      <c r="AG1018" s="14">
        <v>4400637046</v>
      </c>
      <c r="AH1018" s="17"/>
      <c r="AI1018" s="10">
        <v>45936</v>
      </c>
      <c r="AJ1018" s="10">
        <v>45940</v>
      </c>
      <c r="AK1018" s="10" t="str">
        <f t="shared" si="70"/>
        <v>DEMORA</v>
      </c>
      <c r="AL1018" s="15">
        <f t="shared" si="67"/>
        <v>40</v>
      </c>
      <c r="AM1018" s="5" t="s">
        <v>7146</v>
      </c>
      <c r="AN1018" s="5" t="s">
        <v>7147</v>
      </c>
      <c r="AO1018" s="5" t="s">
        <v>7148</v>
      </c>
      <c r="AP1018" s="121">
        <v>45947</v>
      </c>
      <c r="AQ1018" s="120">
        <f t="shared" ca="1" si="72"/>
        <v>71</v>
      </c>
      <c r="AR1018" s="63" t="s">
        <v>143</v>
      </c>
      <c r="AS1018" s="63">
        <f t="shared" ca="1" si="71"/>
        <v>26</v>
      </c>
      <c r="AT1018" s="5" t="s">
        <v>20</v>
      </c>
      <c r="AU1018" s="5"/>
      <c r="AV1018" s="5"/>
      <c r="AW1018" s="5"/>
      <c r="AX1018" s="5"/>
      <c r="AY1018" s="5"/>
      <c r="AZ1018" s="5"/>
      <c r="BA1018" s="5"/>
      <c r="BB1018" s="5"/>
      <c r="BC1018" s="138"/>
    </row>
    <row r="1019" spans="1:55" ht="15.75" customHeight="1" x14ac:dyDescent="0.3">
      <c r="A1019" s="61">
        <v>346325</v>
      </c>
      <c r="B1019" s="120" t="s">
        <v>60</v>
      </c>
      <c r="C1019" s="120" t="s">
        <v>236</v>
      </c>
      <c r="D1019" s="120" t="s">
        <v>123</v>
      </c>
      <c r="E1019" s="120" t="s">
        <v>124</v>
      </c>
      <c r="F1019" s="120" t="s">
        <v>41</v>
      </c>
      <c r="G1019" s="5" t="s">
        <v>246</v>
      </c>
      <c r="H1019" s="5" t="s">
        <v>320</v>
      </c>
      <c r="I1019" s="120">
        <v>2643233</v>
      </c>
      <c r="J1019" s="5" t="s">
        <v>7149</v>
      </c>
      <c r="K1019" s="5"/>
      <c r="L1019" s="5"/>
      <c r="M1019" s="5">
        <v>101207605</v>
      </c>
      <c r="N1019" s="10" t="s">
        <v>127</v>
      </c>
      <c r="O1019" s="120" t="s">
        <v>7116</v>
      </c>
      <c r="P1019" s="10">
        <v>45876</v>
      </c>
      <c r="Q1019" s="10" t="s">
        <v>137</v>
      </c>
      <c r="R1019" s="121">
        <v>45874</v>
      </c>
      <c r="S1019" s="121">
        <v>45890</v>
      </c>
      <c r="T1019" s="135">
        <f>IF(ISBLANK(Table_1[[#This Row],[FECHA REQ 2]]),"-",Table_1[[#This Row],[FECHA REQ 2]]-Table_1[[#This Row],[FECHA REQ 1]])</f>
        <v>16</v>
      </c>
      <c r="U1019" s="122">
        <f>Table_1[[#This Row],[FECHA REQ 1]]-Table_1[[#This Row],[FECHA DE ENTREGA DE INFORME]]</f>
        <v>-2</v>
      </c>
      <c r="V1019" s="5" t="s">
        <v>7150</v>
      </c>
      <c r="W1019" s="121">
        <v>45876</v>
      </c>
      <c r="X1019" s="121">
        <v>45870</v>
      </c>
      <c r="Y1019" s="12">
        <f t="shared" si="56"/>
        <v>7</v>
      </c>
      <c r="Z1019" s="10">
        <v>45880</v>
      </c>
      <c r="AA1019" s="5">
        <f t="shared" si="64"/>
        <v>11</v>
      </c>
      <c r="AB1019" s="5" t="s">
        <v>7151</v>
      </c>
      <c r="AC1019" s="13">
        <v>2118.4299999999998</v>
      </c>
      <c r="AD1019" s="10">
        <v>45888</v>
      </c>
      <c r="AE1019" s="122">
        <f t="shared" si="73"/>
        <v>9</v>
      </c>
      <c r="AF1019" s="121">
        <v>45895</v>
      </c>
      <c r="AG1019" s="14">
        <v>4400635884</v>
      </c>
      <c r="AH1019" s="17"/>
      <c r="AI1019" s="10">
        <v>45912</v>
      </c>
      <c r="AJ1019" s="10">
        <v>45918</v>
      </c>
      <c r="AK1019" s="10" t="str">
        <f t="shared" si="70"/>
        <v>DEMORA</v>
      </c>
      <c r="AL1019" s="15">
        <f t="shared" si="67"/>
        <v>31</v>
      </c>
      <c r="AM1019" s="5" t="s">
        <v>7152</v>
      </c>
      <c r="AN1019" s="5" t="s">
        <v>7153</v>
      </c>
      <c r="AO1019" s="5" t="s">
        <v>7154</v>
      </c>
      <c r="AP1019" s="10">
        <v>45933</v>
      </c>
      <c r="AQ1019" s="120">
        <f t="shared" ca="1" si="72"/>
        <v>49</v>
      </c>
      <c r="AR1019" s="63" t="s">
        <v>143</v>
      </c>
      <c r="AS1019" s="63">
        <f t="shared" ca="1" si="71"/>
        <v>26</v>
      </c>
      <c r="AT1019" s="5" t="s">
        <v>19</v>
      </c>
      <c r="AU1019" s="5"/>
      <c r="AV1019" s="5"/>
      <c r="AW1019" s="5"/>
      <c r="AX1019" s="5"/>
      <c r="AY1019" s="5"/>
      <c r="AZ1019" s="5"/>
      <c r="BA1019" s="5"/>
      <c r="BB1019" s="5"/>
      <c r="BC1019" s="138"/>
    </row>
    <row r="1020" spans="1:55" ht="15.75" customHeight="1" x14ac:dyDescent="0.3">
      <c r="A1020" s="61">
        <v>346425</v>
      </c>
      <c r="B1020" s="120" t="s">
        <v>60</v>
      </c>
      <c r="C1020" s="120" t="s">
        <v>236</v>
      </c>
      <c r="D1020" s="120" t="s">
        <v>127</v>
      </c>
      <c r="E1020" s="120" t="s">
        <v>124</v>
      </c>
      <c r="F1020" s="120" t="s">
        <v>41</v>
      </c>
      <c r="G1020" s="120" t="s">
        <v>210</v>
      </c>
      <c r="H1020" s="120" t="s">
        <v>320</v>
      </c>
      <c r="I1020" s="120">
        <v>1515171</v>
      </c>
      <c r="J1020" s="5" t="s">
        <v>7155</v>
      </c>
      <c r="K1020" s="5"/>
      <c r="L1020" s="5"/>
      <c r="M1020" s="5">
        <v>101214827</v>
      </c>
      <c r="N1020" s="10" t="s">
        <v>127</v>
      </c>
      <c r="O1020" s="120" t="s">
        <v>7116</v>
      </c>
      <c r="P1020" s="10">
        <v>45875</v>
      </c>
      <c r="Q1020" s="10" t="s">
        <v>137</v>
      </c>
      <c r="R1020" s="121">
        <v>45874</v>
      </c>
      <c r="S1020" s="121"/>
      <c r="T1020" s="135" t="str">
        <f>IF(ISBLANK(Table_1[[#This Row],[FECHA REQ 2]]),"-",Table_1[[#This Row],[FECHA REQ 2]]-Table_1[[#This Row],[FECHA REQ 1]])</f>
        <v>-</v>
      </c>
      <c r="U1020" s="122">
        <f>Table_1[[#This Row],[FECHA REQ 1]]-Table_1[[#This Row],[FECHA DE ENTREGA DE INFORME]]</f>
        <v>-2</v>
      </c>
      <c r="V1020" s="5" t="s">
        <v>7156</v>
      </c>
      <c r="W1020" s="121">
        <v>45876</v>
      </c>
      <c r="X1020" s="121">
        <v>45870</v>
      </c>
      <c r="Y1020" s="12">
        <f t="shared" si="56"/>
        <v>6</v>
      </c>
      <c r="Z1020" s="10">
        <v>45880</v>
      </c>
      <c r="AA1020" s="5">
        <f t="shared" si="64"/>
        <v>11</v>
      </c>
      <c r="AB1020" s="5" t="s">
        <v>7157</v>
      </c>
      <c r="AC1020" s="13">
        <v>2418.4299999999998</v>
      </c>
      <c r="AD1020" s="10">
        <v>45888</v>
      </c>
      <c r="AE1020" s="122">
        <f t="shared" si="73"/>
        <v>9</v>
      </c>
      <c r="AF1020" s="121">
        <v>45895</v>
      </c>
      <c r="AG1020" s="14">
        <v>4400635874</v>
      </c>
      <c r="AH1020" s="17"/>
      <c r="AI1020" s="10">
        <v>45912</v>
      </c>
      <c r="AJ1020" s="10">
        <v>45918</v>
      </c>
      <c r="AK1020" s="10" t="str">
        <f t="shared" si="70"/>
        <v>DEMORA</v>
      </c>
      <c r="AL1020" s="15">
        <f t="shared" si="67"/>
        <v>31</v>
      </c>
      <c r="AM1020" s="5" t="s">
        <v>7158</v>
      </c>
      <c r="AN1020" s="5" t="s">
        <v>7159</v>
      </c>
      <c r="AO1020" s="5" t="s">
        <v>7160</v>
      </c>
      <c r="AP1020" s="10">
        <v>45933</v>
      </c>
      <c r="AQ1020" s="120">
        <f t="shared" ca="1" si="72"/>
        <v>49</v>
      </c>
      <c r="AR1020" s="63" t="s">
        <v>143</v>
      </c>
      <c r="AS1020" s="63">
        <f t="shared" ca="1" si="71"/>
        <v>26</v>
      </c>
      <c r="AT1020" s="5" t="s">
        <v>19</v>
      </c>
      <c r="AU1020" s="5"/>
      <c r="AV1020" s="5"/>
      <c r="AW1020" s="5"/>
      <c r="AX1020" s="5"/>
      <c r="AY1020" s="5"/>
      <c r="AZ1020" s="5"/>
      <c r="BA1020" s="5"/>
      <c r="BB1020" s="5"/>
      <c r="BC1020" s="138"/>
    </row>
    <row r="1021" spans="1:55" ht="15.75" customHeight="1" x14ac:dyDescent="0.3">
      <c r="A1021" s="61">
        <v>346525</v>
      </c>
      <c r="B1021" s="120" t="s">
        <v>60</v>
      </c>
      <c r="C1021" s="5" t="s">
        <v>134</v>
      </c>
      <c r="D1021" s="120" t="s">
        <v>123</v>
      </c>
      <c r="E1021" s="5" t="s">
        <v>124</v>
      </c>
      <c r="F1021" s="5" t="s">
        <v>38</v>
      </c>
      <c r="G1021" s="5"/>
      <c r="H1021" s="5" t="s">
        <v>2947</v>
      </c>
      <c r="I1021" s="120">
        <v>3631685</v>
      </c>
      <c r="J1021" s="5" t="s">
        <v>7161</v>
      </c>
      <c r="K1021" s="5"/>
      <c r="L1021" s="120">
        <v>12000</v>
      </c>
      <c r="M1021" s="5">
        <v>101307461</v>
      </c>
      <c r="N1021" s="10" t="s">
        <v>123</v>
      </c>
      <c r="O1021" s="120" t="s">
        <v>7116</v>
      </c>
      <c r="P1021" s="10">
        <v>45877</v>
      </c>
      <c r="Q1021" s="10" t="s">
        <v>137</v>
      </c>
      <c r="R1021" s="121">
        <v>45877</v>
      </c>
      <c r="S1021" s="121"/>
      <c r="T1021" s="135" t="str">
        <f>IF(ISBLANK(Table_1[[#This Row],[FECHA REQ 2]]),"-",Table_1[[#This Row],[FECHA REQ 2]]-Table_1[[#This Row],[FECHA REQ 1]])</f>
        <v>-</v>
      </c>
      <c r="U1021" s="122">
        <f>Table_1[[#This Row],[FECHA REQ 1]]-Table_1[[#This Row],[FECHA DE ENTREGA DE INFORME]]</f>
        <v>0</v>
      </c>
      <c r="V1021" s="5" t="s">
        <v>7162</v>
      </c>
      <c r="W1021" s="121">
        <v>45877</v>
      </c>
      <c r="X1021" s="121">
        <v>45870</v>
      </c>
      <c r="Y1021" s="12">
        <f t="shared" si="56"/>
        <v>8</v>
      </c>
      <c r="Z1021" s="10">
        <v>45887</v>
      </c>
      <c r="AA1021" s="5">
        <f t="shared" si="64"/>
        <v>18</v>
      </c>
      <c r="AB1021" s="5" t="s">
        <v>7163</v>
      </c>
      <c r="AC1021" s="13">
        <v>23532.77</v>
      </c>
      <c r="AD1021" s="10">
        <v>45916</v>
      </c>
      <c r="AE1021" s="122">
        <f t="shared" si="73"/>
        <v>30</v>
      </c>
      <c r="AF1021" s="121">
        <v>45898</v>
      </c>
      <c r="AG1021" s="14">
        <v>4400635459</v>
      </c>
      <c r="AH1021" s="17"/>
      <c r="AI1021" s="10">
        <v>45916</v>
      </c>
      <c r="AJ1021" s="10">
        <v>45916</v>
      </c>
      <c r="AK1021" s="10" t="str">
        <f t="shared" si="70"/>
        <v>EN TIEMPO</v>
      </c>
      <c r="AL1021" s="15">
        <f t="shared" si="67"/>
        <v>1</v>
      </c>
      <c r="AM1021" s="5" t="s">
        <v>7164</v>
      </c>
      <c r="AN1021" s="5" t="s">
        <v>7165</v>
      </c>
      <c r="AO1021" s="5" t="s">
        <v>7166</v>
      </c>
      <c r="AP1021" s="10">
        <v>45919</v>
      </c>
      <c r="AQ1021" s="120">
        <f t="shared" ca="1" si="72"/>
        <v>47</v>
      </c>
      <c r="AR1021" s="63" t="s">
        <v>143</v>
      </c>
      <c r="AS1021" s="63">
        <f t="shared" ca="1" si="71"/>
        <v>29</v>
      </c>
      <c r="AT1021" s="5" t="s">
        <v>20</v>
      </c>
      <c r="AU1021" s="5"/>
      <c r="AV1021" s="5"/>
      <c r="AW1021" s="5"/>
      <c r="AX1021" s="5"/>
      <c r="AY1021" s="5"/>
      <c r="AZ1021" s="5"/>
      <c r="BA1021" s="5"/>
      <c r="BB1021" s="5"/>
      <c r="BC1021" s="138"/>
    </row>
    <row r="1022" spans="1:55" ht="15.75" customHeight="1" x14ac:dyDescent="0.3">
      <c r="A1022" s="61">
        <v>346625</v>
      </c>
      <c r="B1022" s="120" t="s">
        <v>60</v>
      </c>
      <c r="C1022" s="78" t="s">
        <v>9</v>
      </c>
      <c r="D1022" s="149" t="s">
        <v>123</v>
      </c>
      <c r="E1022" s="78" t="s">
        <v>189</v>
      </c>
      <c r="F1022" s="78" t="s">
        <v>1</v>
      </c>
      <c r="G1022" s="80" t="s">
        <v>246</v>
      </c>
      <c r="H1022" s="78" t="s">
        <v>1123</v>
      </c>
      <c r="I1022" s="120" t="s">
        <v>3957</v>
      </c>
      <c r="J1022" s="5" t="s">
        <v>7167</v>
      </c>
      <c r="K1022" s="5"/>
      <c r="L1022" s="5">
        <v>22000</v>
      </c>
      <c r="M1022" s="5">
        <v>101304475</v>
      </c>
      <c r="N1022" s="10" t="s">
        <v>127</v>
      </c>
      <c r="O1022" s="120" t="s">
        <v>7116</v>
      </c>
      <c r="P1022" s="10">
        <v>45877</v>
      </c>
      <c r="Q1022" s="10" t="s">
        <v>137</v>
      </c>
      <c r="R1022" s="121"/>
      <c r="S1022" s="121"/>
      <c r="T1022" s="135" t="str">
        <f>IF(ISBLANK(Table_1[[#This Row],[FECHA REQ 2]]),"-",Table_1[[#This Row],[FECHA REQ 2]]-Table_1[[#This Row],[FECHA REQ 1]])</f>
        <v>-</v>
      </c>
      <c r="U1022" s="122">
        <f>Table_1[[#This Row],[FECHA REQ 1]]-Table_1[[#This Row],[FECHA DE ENTREGA DE INFORME]]</f>
        <v>-45931</v>
      </c>
      <c r="V1022" s="5" t="s">
        <v>7168</v>
      </c>
      <c r="W1022" s="121">
        <v>45931</v>
      </c>
      <c r="X1022" s="121">
        <v>45870</v>
      </c>
      <c r="Y1022" s="12">
        <f t="shared" si="56"/>
        <v>8</v>
      </c>
      <c r="Z1022" s="121">
        <v>45931</v>
      </c>
      <c r="AA1022" s="5">
        <f t="shared" si="64"/>
        <v>62</v>
      </c>
      <c r="AB1022" s="5" t="s">
        <v>7169</v>
      </c>
      <c r="AC1022" s="13">
        <v>39750</v>
      </c>
      <c r="AD1022" s="10">
        <v>45943</v>
      </c>
      <c r="AE1022" s="122">
        <f t="shared" si="73"/>
        <v>13</v>
      </c>
      <c r="AF1022" s="121"/>
      <c r="AG1022" s="155">
        <v>4400636840</v>
      </c>
      <c r="AH1022" s="17"/>
      <c r="AI1022" s="10">
        <v>45947</v>
      </c>
      <c r="AJ1022" s="10">
        <v>45958</v>
      </c>
      <c r="AK1022" s="10" t="str">
        <f t="shared" si="70"/>
        <v>DEMORA</v>
      </c>
      <c r="AL1022" s="15">
        <f t="shared" si="67"/>
        <v>16</v>
      </c>
      <c r="AM1022" s="5" t="s">
        <v>7170</v>
      </c>
      <c r="AN1022" s="5" t="s">
        <v>7171</v>
      </c>
      <c r="AO1022" s="5" t="s">
        <v>7172</v>
      </c>
      <c r="AP1022" s="121">
        <v>45968</v>
      </c>
      <c r="AQ1022" s="120">
        <f t="shared" ca="1" si="72"/>
        <v>89</v>
      </c>
      <c r="AR1022" s="205" t="s">
        <v>143</v>
      </c>
      <c r="AS1022" s="205">
        <f t="shared" ca="1" si="71"/>
        <v>176</v>
      </c>
      <c r="AT1022" s="5" t="s">
        <v>19</v>
      </c>
      <c r="AU1022" s="5"/>
      <c r="AV1022" s="5"/>
      <c r="AW1022" s="5"/>
      <c r="AX1022" s="5"/>
      <c r="AY1022" s="5"/>
      <c r="AZ1022" s="5"/>
      <c r="BA1022" s="5"/>
      <c r="BB1022" s="5" t="s">
        <v>7173</v>
      </c>
      <c r="BC1022" s="138"/>
    </row>
    <row r="1023" spans="1:55" ht="15.75" customHeight="1" x14ac:dyDescent="0.3">
      <c r="A1023" s="61">
        <v>346725</v>
      </c>
      <c r="B1023" s="120" t="s">
        <v>60</v>
      </c>
      <c r="C1023" s="5" t="s">
        <v>7</v>
      </c>
      <c r="D1023" s="120" t="s">
        <v>123</v>
      </c>
      <c r="E1023" s="78" t="s">
        <v>189</v>
      </c>
      <c r="F1023" s="78" t="s">
        <v>1</v>
      </c>
      <c r="G1023" s="80" t="s">
        <v>246</v>
      </c>
      <c r="H1023" s="5" t="s">
        <v>1123</v>
      </c>
      <c r="I1023" s="120" t="s">
        <v>2296</v>
      </c>
      <c r="J1023" s="5" t="s">
        <v>7174</v>
      </c>
      <c r="K1023" s="5">
        <v>0</v>
      </c>
      <c r="L1023" s="5">
        <v>22000</v>
      </c>
      <c r="M1023" s="5">
        <v>101204476</v>
      </c>
      <c r="N1023" s="10" t="s">
        <v>127</v>
      </c>
      <c r="O1023" s="120" t="s">
        <v>7116</v>
      </c>
      <c r="P1023" s="10">
        <v>45893</v>
      </c>
      <c r="Q1023" s="10" t="s">
        <v>137</v>
      </c>
      <c r="R1023" s="121">
        <v>45889</v>
      </c>
      <c r="S1023" s="121"/>
      <c r="T1023" s="135" t="str">
        <f>IF(ISBLANK(Table_1[[#This Row],[FECHA REQ 2]]),"-",Table_1[[#This Row],[FECHA REQ 2]]-Table_1[[#This Row],[FECHA REQ 1]])</f>
        <v>-</v>
      </c>
      <c r="U1023" s="122">
        <f>Table_1[[#This Row],[FECHA REQ 1]]-Table_1[[#This Row],[FECHA DE ENTREGA DE INFORME]]</f>
        <v>-8</v>
      </c>
      <c r="V1023" s="5" t="s">
        <v>7175</v>
      </c>
      <c r="W1023" s="121">
        <v>45897</v>
      </c>
      <c r="X1023" s="121">
        <v>45870</v>
      </c>
      <c r="Y1023" s="12">
        <f t="shared" si="56"/>
        <v>24</v>
      </c>
      <c r="Z1023" s="10">
        <v>45897</v>
      </c>
      <c r="AA1023" s="5">
        <f t="shared" si="64"/>
        <v>28</v>
      </c>
      <c r="AB1023" s="5" t="s">
        <v>7176</v>
      </c>
      <c r="AC1023" s="13">
        <v>0</v>
      </c>
      <c r="AD1023" s="10">
        <v>45897</v>
      </c>
      <c r="AE1023" s="122">
        <f t="shared" si="73"/>
        <v>1</v>
      </c>
      <c r="AF1023" s="121">
        <v>45903</v>
      </c>
      <c r="AG1023" s="14">
        <v>4400636829</v>
      </c>
      <c r="AH1023" s="17"/>
      <c r="AI1023" s="10">
        <v>45947</v>
      </c>
      <c r="AJ1023" s="10">
        <v>45958</v>
      </c>
      <c r="AK1023" s="10" t="str">
        <f t="shared" si="70"/>
        <v>DEMORA</v>
      </c>
      <c r="AL1023" s="15">
        <f t="shared" si="67"/>
        <v>62</v>
      </c>
      <c r="AM1023" s="5" t="s">
        <v>7177</v>
      </c>
      <c r="AN1023" s="5" t="s">
        <v>7178</v>
      </c>
      <c r="AO1023" s="5"/>
      <c r="AP1023" s="121">
        <v>45968</v>
      </c>
      <c r="AQ1023" s="120">
        <f t="shared" ca="1" si="72"/>
        <v>89</v>
      </c>
      <c r="AR1023" s="63" t="s">
        <v>143</v>
      </c>
      <c r="AS1023" s="63">
        <f t="shared" ca="1" si="71"/>
        <v>34</v>
      </c>
      <c r="AT1023" s="5" t="s">
        <v>19</v>
      </c>
      <c r="AU1023" s="5"/>
      <c r="AV1023" s="5"/>
      <c r="AW1023" s="5"/>
      <c r="AX1023" s="5"/>
      <c r="AY1023" s="5"/>
      <c r="AZ1023" s="5"/>
      <c r="BA1023" s="5"/>
      <c r="BB1023" s="5"/>
      <c r="BC1023" s="138"/>
    </row>
    <row r="1024" spans="1:55" ht="15.75" customHeight="1" x14ac:dyDescent="0.3">
      <c r="A1024" s="61">
        <v>346825</v>
      </c>
      <c r="B1024" s="120" t="s">
        <v>60</v>
      </c>
      <c r="C1024" s="79" t="s">
        <v>9</v>
      </c>
      <c r="D1024" s="79" t="s">
        <v>123</v>
      </c>
      <c r="E1024" s="79" t="s">
        <v>189</v>
      </c>
      <c r="F1024" s="79" t="s">
        <v>1</v>
      </c>
      <c r="G1024" s="80" t="s">
        <v>246</v>
      </c>
      <c r="H1024" s="80" t="s">
        <v>2579</v>
      </c>
      <c r="I1024" s="120" t="s">
        <v>3957</v>
      </c>
      <c r="J1024" s="5" t="s">
        <v>7179</v>
      </c>
      <c r="K1024" s="5"/>
      <c r="L1024" s="5">
        <v>22000</v>
      </c>
      <c r="M1024" s="5">
        <v>101269896</v>
      </c>
      <c r="N1024" s="10" t="s">
        <v>127</v>
      </c>
      <c r="O1024" s="120" t="s">
        <v>7116</v>
      </c>
      <c r="P1024" s="10">
        <v>45889</v>
      </c>
      <c r="Q1024" s="121" t="s">
        <v>137</v>
      </c>
      <c r="R1024" s="121">
        <v>45874</v>
      </c>
      <c r="S1024" s="121">
        <v>45889</v>
      </c>
      <c r="T1024" s="135">
        <f>IF(ISBLANK(Table_1[[#This Row],[FECHA REQ 2]]),"-",Table_1[[#This Row],[FECHA REQ 2]]-Table_1[[#This Row],[FECHA REQ 1]])</f>
        <v>15</v>
      </c>
      <c r="U1024" s="122">
        <f>Table_1[[#This Row],[FECHA REQ 1]]-Table_1[[#This Row],[FECHA DE ENTREGA DE INFORME]]</f>
        <v>0</v>
      </c>
      <c r="V1024" s="5" t="s">
        <v>7180</v>
      </c>
      <c r="W1024" s="121">
        <v>45874</v>
      </c>
      <c r="X1024" s="121">
        <v>45870</v>
      </c>
      <c r="Y1024" s="12">
        <f t="shared" si="56"/>
        <v>20</v>
      </c>
      <c r="Z1024" s="10">
        <v>45897</v>
      </c>
      <c r="AA1024" s="5">
        <f t="shared" si="64"/>
        <v>28</v>
      </c>
      <c r="AB1024" s="5" t="s">
        <v>7181</v>
      </c>
      <c r="AC1024" s="13">
        <v>39750</v>
      </c>
      <c r="AD1024" s="10">
        <v>45909</v>
      </c>
      <c r="AE1024" s="122">
        <f t="shared" si="73"/>
        <v>13</v>
      </c>
      <c r="AF1024" s="121">
        <v>45932</v>
      </c>
      <c r="AG1024" s="14">
        <v>4400636886</v>
      </c>
      <c r="AH1024" s="17"/>
      <c r="AI1024" s="10">
        <v>45954</v>
      </c>
      <c r="AJ1024" s="10">
        <v>45964</v>
      </c>
      <c r="AK1024" s="10" t="str">
        <f t="shared" si="70"/>
        <v>DEMORA</v>
      </c>
      <c r="AL1024" s="15">
        <f t="shared" si="67"/>
        <v>56</v>
      </c>
      <c r="AM1024" s="5" t="s">
        <v>7182</v>
      </c>
      <c r="AN1024" s="5" t="s">
        <v>7183</v>
      </c>
      <c r="AO1024" s="5" t="s">
        <v>7184</v>
      </c>
      <c r="AP1024" s="121">
        <v>45968</v>
      </c>
      <c r="AQ1024" s="120">
        <f t="shared" ca="1" si="72"/>
        <v>95</v>
      </c>
      <c r="AR1024" s="205" t="s">
        <v>143</v>
      </c>
      <c r="AS1024" s="205">
        <f t="shared" ca="1" si="71"/>
        <v>63</v>
      </c>
      <c r="AT1024" s="5" t="s">
        <v>19</v>
      </c>
      <c r="AU1024" s="5"/>
      <c r="AV1024" s="5"/>
      <c r="AW1024" s="5"/>
      <c r="AX1024" s="5"/>
      <c r="AY1024" s="5"/>
      <c r="AZ1024" s="5"/>
      <c r="BA1024" s="5"/>
      <c r="BB1024" s="5"/>
      <c r="BC1024" s="138"/>
    </row>
    <row r="1025" spans="1:55" ht="15.75" customHeight="1" x14ac:dyDescent="0.3">
      <c r="A1025" s="61">
        <v>346925</v>
      </c>
      <c r="B1025" s="120" t="s">
        <v>60</v>
      </c>
      <c r="C1025" s="5" t="s">
        <v>7</v>
      </c>
      <c r="D1025" s="120" t="s">
        <v>123</v>
      </c>
      <c r="E1025" s="79" t="s">
        <v>189</v>
      </c>
      <c r="F1025" s="79" t="s">
        <v>1</v>
      </c>
      <c r="G1025" s="80" t="s">
        <v>246</v>
      </c>
      <c r="H1025" s="5" t="s">
        <v>2579</v>
      </c>
      <c r="I1025" s="120" t="s">
        <v>2296</v>
      </c>
      <c r="J1025" s="5" t="s">
        <v>7185</v>
      </c>
      <c r="K1025" s="5"/>
      <c r="L1025" s="5">
        <v>22000</v>
      </c>
      <c r="M1025" s="5">
        <v>101269897</v>
      </c>
      <c r="N1025" s="10" t="s">
        <v>127</v>
      </c>
      <c r="O1025" s="120" t="s">
        <v>7116</v>
      </c>
      <c r="P1025" s="10">
        <v>45880</v>
      </c>
      <c r="Q1025" s="121" t="s">
        <v>137</v>
      </c>
      <c r="R1025" s="121">
        <v>45889</v>
      </c>
      <c r="S1025" s="121">
        <v>45889</v>
      </c>
      <c r="T1025" s="135">
        <f>IF(ISBLANK(Table_1[[#This Row],[FECHA REQ 2]]),"-",Table_1[[#This Row],[FECHA REQ 2]]-Table_1[[#This Row],[FECHA REQ 1]])</f>
        <v>0</v>
      </c>
      <c r="U1025" s="122">
        <f>Table_1[[#This Row],[FECHA REQ 1]]-Table_1[[#This Row],[FECHA DE ENTREGA DE INFORME]]</f>
        <v>0</v>
      </c>
      <c r="V1025" s="5" t="s">
        <v>7186</v>
      </c>
      <c r="W1025" s="121">
        <v>45889</v>
      </c>
      <c r="X1025" s="121">
        <v>45870</v>
      </c>
      <c r="Y1025" s="12">
        <f t="shared" si="56"/>
        <v>11</v>
      </c>
      <c r="Z1025" s="10">
        <v>45897</v>
      </c>
      <c r="AA1025" s="5">
        <f t="shared" si="64"/>
        <v>28</v>
      </c>
      <c r="AB1025" s="5" t="s">
        <v>7187</v>
      </c>
      <c r="AC1025" s="13">
        <v>15604.18</v>
      </c>
      <c r="AD1025" s="10">
        <v>45909</v>
      </c>
      <c r="AE1025" s="122">
        <f t="shared" si="73"/>
        <v>13</v>
      </c>
      <c r="AF1025" s="121">
        <v>45910</v>
      </c>
      <c r="AG1025" s="14">
        <v>4400636887</v>
      </c>
      <c r="AH1025" s="17"/>
      <c r="AI1025" s="10">
        <v>45954</v>
      </c>
      <c r="AJ1025" s="10">
        <v>45964</v>
      </c>
      <c r="AK1025" s="10" t="str">
        <f t="shared" si="70"/>
        <v>DEMORA</v>
      </c>
      <c r="AL1025" s="15">
        <f t="shared" si="67"/>
        <v>56</v>
      </c>
      <c r="AM1025" s="5" t="s">
        <v>7188</v>
      </c>
      <c r="AN1025" s="5" t="s">
        <v>7189</v>
      </c>
      <c r="AO1025" s="5" t="s">
        <v>7190</v>
      </c>
      <c r="AP1025" s="121">
        <v>45968</v>
      </c>
      <c r="AQ1025" s="120">
        <f t="shared" ca="1" si="72"/>
        <v>95</v>
      </c>
      <c r="AR1025" s="63" t="s">
        <v>143</v>
      </c>
      <c r="AS1025" s="63">
        <f t="shared" ca="1" si="71"/>
        <v>41</v>
      </c>
      <c r="AT1025" s="5" t="s">
        <v>19</v>
      </c>
      <c r="AU1025" s="5"/>
      <c r="AV1025" s="5"/>
      <c r="AW1025" s="5"/>
      <c r="AX1025" s="5"/>
      <c r="AY1025" s="5"/>
      <c r="AZ1025" s="5"/>
      <c r="BA1025" s="5"/>
      <c r="BB1025" s="5"/>
      <c r="BC1025" s="138"/>
    </row>
    <row r="1026" spans="1:55" ht="15.75" customHeight="1" x14ac:dyDescent="0.3">
      <c r="A1026" s="61">
        <v>347025</v>
      </c>
      <c r="B1026" s="120" t="s">
        <v>59</v>
      </c>
      <c r="C1026" s="80" t="s">
        <v>236</v>
      </c>
      <c r="D1026" s="80" t="s">
        <v>127</v>
      </c>
      <c r="E1026" s="80" t="s">
        <v>189</v>
      </c>
      <c r="F1026" s="80" t="s">
        <v>50</v>
      </c>
      <c r="G1026" s="120" t="s">
        <v>210</v>
      </c>
      <c r="H1026" s="120" t="s">
        <v>7191</v>
      </c>
      <c r="I1026" s="120" t="s">
        <v>2956</v>
      </c>
      <c r="J1026" s="120" t="s">
        <v>7192</v>
      </c>
      <c r="K1026" s="120">
        <v>17275</v>
      </c>
      <c r="L1026" s="120">
        <v>12000</v>
      </c>
      <c r="M1026" s="120" t="s">
        <v>7193</v>
      </c>
      <c r="N1026" s="121" t="s">
        <v>127</v>
      </c>
      <c r="O1026" s="120" t="s">
        <v>7194</v>
      </c>
      <c r="P1026" s="121">
        <v>45875</v>
      </c>
      <c r="Q1026" s="121" t="s">
        <v>137</v>
      </c>
      <c r="R1026" s="121">
        <v>45877</v>
      </c>
      <c r="S1026" s="121"/>
      <c r="T1026" s="135" t="str">
        <f>IF(ISBLANK(Table_1[[#This Row],[FECHA REQ 2]]),"-",Table_1[[#This Row],[FECHA REQ 2]]-Table_1[[#This Row],[FECHA REQ 1]])</f>
        <v>-</v>
      </c>
      <c r="U1026" s="122">
        <f>Table_1[[#This Row],[FECHA REQ 1]]-Table_1[[#This Row],[FECHA DE ENTREGA DE INFORME]]</f>
        <v>-17</v>
      </c>
      <c r="V1026" s="120" t="s">
        <v>7195</v>
      </c>
      <c r="W1026" s="121">
        <v>45894</v>
      </c>
      <c r="X1026" s="121">
        <v>45873</v>
      </c>
      <c r="Y1026" s="122">
        <f t="shared" si="56"/>
        <v>3</v>
      </c>
      <c r="Z1026" s="121">
        <v>45888</v>
      </c>
      <c r="AA1026" s="120">
        <f t="shared" si="64"/>
        <v>16</v>
      </c>
      <c r="AB1026" s="120" t="s">
        <v>7196</v>
      </c>
      <c r="AC1026" s="123">
        <v>7028.67</v>
      </c>
      <c r="AD1026" s="121">
        <v>45903</v>
      </c>
      <c r="AE1026" s="122">
        <f t="shared" si="73"/>
        <v>16</v>
      </c>
      <c r="AF1026" s="121">
        <v>45883</v>
      </c>
      <c r="AG1026" s="44" t="s">
        <v>7197</v>
      </c>
      <c r="AH1026" s="62"/>
      <c r="AI1026" s="121">
        <v>45903</v>
      </c>
      <c r="AJ1026" s="121">
        <v>45909</v>
      </c>
      <c r="AK1026" s="10" t="str">
        <f t="shared" si="70"/>
        <v>DEMORA</v>
      </c>
      <c r="AL1026" s="15">
        <f t="shared" si="67"/>
        <v>7</v>
      </c>
      <c r="AM1026" s="120" t="s">
        <v>7198</v>
      </c>
      <c r="AN1026" s="120" t="s">
        <v>7199</v>
      </c>
      <c r="AO1026" s="120" t="s">
        <v>7200</v>
      </c>
      <c r="AP1026" s="121">
        <v>45912</v>
      </c>
      <c r="AQ1026" s="120">
        <f t="shared" ca="1" si="72"/>
        <v>37</v>
      </c>
      <c r="AR1026" s="63" t="s">
        <v>143</v>
      </c>
      <c r="AS1026" s="63">
        <f t="shared" ca="1" si="71"/>
        <v>11</v>
      </c>
      <c r="AT1026" s="120" t="s">
        <v>19</v>
      </c>
      <c r="AU1026" s="120"/>
      <c r="AV1026" s="120"/>
      <c r="AW1026" s="120"/>
      <c r="AX1026" s="120"/>
      <c r="AY1026" s="120"/>
      <c r="AZ1026" s="120"/>
      <c r="BA1026" s="120"/>
      <c r="BB1026" s="5" t="s">
        <v>2000</v>
      </c>
      <c r="BC1026" s="9"/>
    </row>
    <row r="1027" spans="1:55" ht="15" customHeight="1" x14ac:dyDescent="0.3">
      <c r="A1027" s="61">
        <v>347125</v>
      </c>
      <c r="B1027" s="120" t="s">
        <v>59</v>
      </c>
      <c r="C1027" s="5" t="s">
        <v>1067</v>
      </c>
      <c r="D1027" s="120" t="s">
        <v>123</v>
      </c>
      <c r="E1027" s="80" t="s">
        <v>124</v>
      </c>
      <c r="F1027" s="80">
        <v>24</v>
      </c>
      <c r="G1027" s="120" t="s">
        <v>210</v>
      </c>
      <c r="H1027" s="120" t="s">
        <v>1353</v>
      </c>
      <c r="I1027" s="120">
        <v>1170836</v>
      </c>
      <c r="J1027" s="120" t="s">
        <v>7201</v>
      </c>
      <c r="K1027" s="120">
        <v>12439</v>
      </c>
      <c r="L1027" s="120">
        <v>21000</v>
      </c>
      <c r="M1027" s="120" t="s">
        <v>7202</v>
      </c>
      <c r="N1027" s="121" t="s">
        <v>127</v>
      </c>
      <c r="O1027" s="120" t="s">
        <v>7194</v>
      </c>
      <c r="P1027" s="121">
        <v>45895</v>
      </c>
      <c r="Q1027" s="10" t="s">
        <v>137</v>
      </c>
      <c r="R1027" s="121">
        <v>45895</v>
      </c>
      <c r="S1027" s="121"/>
      <c r="T1027" s="135" t="str">
        <f>IF(ISBLANK(Table_1[[#This Row],[FECHA REQ 2]]),"-",Table_1[[#This Row],[FECHA REQ 2]]-Table_1[[#This Row],[FECHA REQ 1]])</f>
        <v>-</v>
      </c>
      <c r="U1027" s="122">
        <f>Table_1[[#This Row],[FECHA REQ 1]]-Table_1[[#This Row],[FECHA DE ENTREGA DE INFORME]]</f>
        <v>-15</v>
      </c>
      <c r="V1027" s="120" t="s">
        <v>7203</v>
      </c>
      <c r="W1027" s="121">
        <v>45910</v>
      </c>
      <c r="X1027" s="121">
        <v>45873</v>
      </c>
      <c r="Y1027" s="122">
        <f t="shared" si="56"/>
        <v>23</v>
      </c>
      <c r="Z1027" s="121">
        <v>45910</v>
      </c>
      <c r="AA1027" s="120">
        <f t="shared" si="64"/>
        <v>38</v>
      </c>
      <c r="AB1027" s="120" t="s">
        <v>7204</v>
      </c>
      <c r="AC1027" s="123">
        <v>1829.5</v>
      </c>
      <c r="AD1027" s="121">
        <v>45918</v>
      </c>
      <c r="AE1027" s="122">
        <f t="shared" si="73"/>
        <v>9</v>
      </c>
      <c r="AF1027" s="121">
        <v>45909</v>
      </c>
      <c r="AG1027" s="44" t="s">
        <v>7205</v>
      </c>
      <c r="AH1027" s="62"/>
      <c r="AI1027" s="121">
        <v>45931</v>
      </c>
      <c r="AJ1027" s="121">
        <v>45931</v>
      </c>
      <c r="AK1027" s="10" t="str">
        <f t="shared" si="70"/>
        <v>EN TIEMPO</v>
      </c>
      <c r="AL1027" s="15">
        <f t="shared" si="67"/>
        <v>14</v>
      </c>
      <c r="AM1027" s="120" t="s">
        <v>7206</v>
      </c>
      <c r="AN1027" s="120" t="s">
        <v>7207</v>
      </c>
      <c r="AO1027" s="120" t="s">
        <v>7208</v>
      </c>
      <c r="AP1027" s="121">
        <v>45947</v>
      </c>
      <c r="AQ1027" s="120">
        <f t="shared" ca="1" si="72"/>
        <v>59</v>
      </c>
      <c r="AR1027" s="63" t="s">
        <v>143</v>
      </c>
      <c r="AS1027" s="63">
        <f t="shared" ca="1" si="71"/>
        <v>37</v>
      </c>
      <c r="AT1027" s="120" t="s">
        <v>19</v>
      </c>
      <c r="AU1027" s="120"/>
      <c r="AV1027" s="120"/>
      <c r="AW1027" s="120"/>
      <c r="AX1027" s="120"/>
      <c r="AY1027" s="120"/>
      <c r="AZ1027" s="120"/>
      <c r="BA1027" s="120"/>
      <c r="BB1027" s="5" t="s">
        <v>7209</v>
      </c>
      <c r="BC1027" s="9"/>
    </row>
    <row r="1028" spans="1:55" ht="15" customHeight="1" x14ac:dyDescent="0.3">
      <c r="A1028" s="61">
        <v>347225</v>
      </c>
      <c r="B1028" s="120" t="s">
        <v>59</v>
      </c>
      <c r="C1028" s="5" t="s">
        <v>254</v>
      </c>
      <c r="D1028" s="120" t="s">
        <v>123</v>
      </c>
      <c r="E1028" s="120" t="s">
        <v>124</v>
      </c>
      <c r="F1028" s="120">
        <v>24</v>
      </c>
      <c r="G1028" s="120" t="s">
        <v>210</v>
      </c>
      <c r="H1028" s="120" t="s">
        <v>2609</v>
      </c>
      <c r="I1028" s="120" t="s">
        <v>256</v>
      </c>
      <c r="J1028" s="120" t="s">
        <v>7210</v>
      </c>
      <c r="K1028" s="120">
        <v>18216</v>
      </c>
      <c r="L1028" s="120">
        <v>15000</v>
      </c>
      <c r="M1028" s="120" t="s">
        <v>7211</v>
      </c>
      <c r="N1028" s="121" t="s">
        <v>127</v>
      </c>
      <c r="O1028" s="120" t="s">
        <v>7194</v>
      </c>
      <c r="P1028" s="121">
        <v>45877</v>
      </c>
      <c r="Q1028" s="10" t="s">
        <v>137</v>
      </c>
      <c r="R1028" s="121">
        <v>45877</v>
      </c>
      <c r="S1028" s="121"/>
      <c r="T1028" s="135" t="str">
        <f>IF(ISBLANK(Table_1[[#This Row],[FECHA REQ 2]]),"-",Table_1[[#This Row],[FECHA REQ 2]]-Table_1[[#This Row],[FECHA REQ 1]])</f>
        <v>-</v>
      </c>
      <c r="U1028" s="122">
        <f>Table_1[[#This Row],[FECHA REQ 1]]-Table_1[[#This Row],[FECHA DE ENTREGA DE INFORME]]</f>
        <v>-17</v>
      </c>
      <c r="V1028" s="120" t="s">
        <v>7212</v>
      </c>
      <c r="W1028" s="121">
        <v>45894</v>
      </c>
      <c r="X1028" s="121">
        <v>45873</v>
      </c>
      <c r="Y1028" s="122">
        <f t="shared" si="56"/>
        <v>5</v>
      </c>
      <c r="Z1028" s="121">
        <v>45888</v>
      </c>
      <c r="AA1028" s="120">
        <f t="shared" si="64"/>
        <v>16</v>
      </c>
      <c r="AB1028" s="120" t="s">
        <v>7213</v>
      </c>
      <c r="AC1028" s="123">
        <v>1871.95</v>
      </c>
      <c r="AD1028" s="10">
        <v>45903</v>
      </c>
      <c r="AE1028" s="122">
        <f t="shared" si="73"/>
        <v>16</v>
      </c>
      <c r="AF1028" s="121">
        <v>45883</v>
      </c>
      <c r="AG1028" s="44" t="s">
        <v>7214</v>
      </c>
      <c r="AH1028" s="62"/>
      <c r="AI1028" s="121">
        <v>45911</v>
      </c>
      <c r="AJ1028" s="121">
        <v>45911</v>
      </c>
      <c r="AK1028" s="10" t="str">
        <f t="shared" si="70"/>
        <v>EN TIEMPO</v>
      </c>
      <c r="AL1028" s="15">
        <f t="shared" si="67"/>
        <v>9</v>
      </c>
      <c r="AM1028" s="120" t="s">
        <v>7215</v>
      </c>
      <c r="AN1028" s="120" t="s">
        <v>7216</v>
      </c>
      <c r="AO1028" s="120" t="s">
        <v>7217</v>
      </c>
      <c r="AP1028" s="10">
        <v>45933</v>
      </c>
      <c r="AQ1028" s="120">
        <f t="shared" ca="1" si="72"/>
        <v>39</v>
      </c>
      <c r="AR1028" s="63" t="s">
        <v>143</v>
      </c>
      <c r="AS1028" s="63">
        <f t="shared" ref="AS1028:AS1091" ca="1" si="74">IF(AF1028="",TODAY()-X1028+1,AF1028-X1028+1)</f>
        <v>11</v>
      </c>
      <c r="AT1028" s="120" t="s">
        <v>19</v>
      </c>
      <c r="AU1028" s="120"/>
      <c r="AV1028" s="120"/>
      <c r="AW1028" s="120"/>
      <c r="AX1028" s="120"/>
      <c r="AY1028" s="120"/>
      <c r="AZ1028" s="120"/>
      <c r="BA1028" s="120"/>
      <c r="BB1028" s="5" t="s">
        <v>2000</v>
      </c>
      <c r="BC1028" s="9"/>
    </row>
    <row r="1029" spans="1:55" ht="15" customHeight="1" x14ac:dyDescent="0.3">
      <c r="A1029" s="61">
        <v>347325</v>
      </c>
      <c r="B1029" s="120" t="s">
        <v>59</v>
      </c>
      <c r="C1029" s="120" t="s">
        <v>340</v>
      </c>
      <c r="D1029" s="120" t="s">
        <v>123</v>
      </c>
      <c r="E1029" s="120" t="s">
        <v>189</v>
      </c>
      <c r="F1029" s="120" t="s">
        <v>50</v>
      </c>
      <c r="G1029" s="120" t="s">
        <v>210</v>
      </c>
      <c r="H1029" s="120" t="s">
        <v>7191</v>
      </c>
      <c r="I1029" s="120" t="s">
        <v>2991</v>
      </c>
      <c r="J1029" s="120" t="s">
        <v>7218</v>
      </c>
      <c r="K1029" s="120">
        <v>17275</v>
      </c>
      <c r="L1029" s="120">
        <v>12000</v>
      </c>
      <c r="M1029" s="120" t="s">
        <v>7219</v>
      </c>
      <c r="N1029" s="121" t="s">
        <v>127</v>
      </c>
      <c r="O1029" s="120" t="s">
        <v>7194</v>
      </c>
      <c r="P1029" s="121">
        <v>45877</v>
      </c>
      <c r="Q1029" s="121" t="s">
        <v>137</v>
      </c>
      <c r="R1029" s="121">
        <v>45877</v>
      </c>
      <c r="S1029" s="121"/>
      <c r="T1029" s="135" t="str">
        <f>IF(ISBLANK(Table_1[[#This Row],[FECHA REQ 2]]),"-",Table_1[[#This Row],[FECHA REQ 2]]-Table_1[[#This Row],[FECHA REQ 1]])</f>
        <v>-</v>
      </c>
      <c r="U1029" s="122">
        <f>Table_1[[#This Row],[FECHA REQ 1]]-Table_1[[#This Row],[FECHA DE ENTREGA DE INFORME]]</f>
        <v>-17</v>
      </c>
      <c r="V1029" s="120" t="s">
        <v>7220</v>
      </c>
      <c r="W1029" s="121">
        <v>45894</v>
      </c>
      <c r="X1029" s="121">
        <v>45873</v>
      </c>
      <c r="Y1029" s="122">
        <f t="shared" si="56"/>
        <v>5</v>
      </c>
      <c r="Z1029" s="121">
        <v>45888</v>
      </c>
      <c r="AA1029" s="120">
        <f t="shared" si="64"/>
        <v>16</v>
      </c>
      <c r="AB1029" s="120" t="s">
        <v>7221</v>
      </c>
      <c r="AC1029" s="123">
        <v>10128.370000000001</v>
      </c>
      <c r="AD1029" s="121">
        <v>45909</v>
      </c>
      <c r="AE1029" s="122">
        <f t="shared" si="73"/>
        <v>22</v>
      </c>
      <c r="AF1029" s="121">
        <v>45883</v>
      </c>
      <c r="AG1029" s="44" t="s">
        <v>7222</v>
      </c>
      <c r="AH1029" s="62"/>
      <c r="AI1029" s="121">
        <v>45895</v>
      </c>
      <c r="AJ1029" s="121">
        <v>45909</v>
      </c>
      <c r="AK1029" s="10" t="str">
        <f t="shared" si="70"/>
        <v>DEMORA</v>
      </c>
      <c r="AL1029" s="15">
        <f t="shared" si="67"/>
        <v>1</v>
      </c>
      <c r="AM1029" s="120" t="s">
        <v>7223</v>
      </c>
      <c r="AN1029" s="120" t="s">
        <v>7224</v>
      </c>
      <c r="AO1029" s="120" t="s">
        <v>7225</v>
      </c>
      <c r="AP1029" s="121">
        <v>45912</v>
      </c>
      <c r="AQ1029" s="120">
        <f t="shared" ca="1" si="72"/>
        <v>37</v>
      </c>
      <c r="AR1029" s="63" t="s">
        <v>143</v>
      </c>
      <c r="AS1029" s="205">
        <f t="shared" ca="1" si="74"/>
        <v>11</v>
      </c>
      <c r="AT1029" s="120" t="s">
        <v>19</v>
      </c>
      <c r="AU1029" s="120"/>
      <c r="AV1029" s="120"/>
      <c r="AW1029" s="120"/>
      <c r="AX1029" s="120"/>
      <c r="AY1029" s="120"/>
      <c r="AZ1029" s="120"/>
      <c r="BA1029" s="120"/>
      <c r="BB1029" s="5" t="s">
        <v>7226</v>
      </c>
      <c r="BC1029" s="9"/>
    </row>
    <row r="1030" spans="1:55" ht="15" customHeight="1" x14ac:dyDescent="0.3">
      <c r="A1030" s="61">
        <v>347425</v>
      </c>
      <c r="B1030" s="120" t="s">
        <v>59</v>
      </c>
      <c r="C1030" s="120" t="s">
        <v>340</v>
      </c>
      <c r="D1030" s="120" t="s">
        <v>123</v>
      </c>
      <c r="E1030" s="120" t="s">
        <v>189</v>
      </c>
      <c r="F1030" s="120" t="s">
        <v>50</v>
      </c>
      <c r="G1030" s="120" t="s">
        <v>246</v>
      </c>
      <c r="H1030" s="120" t="s">
        <v>7191</v>
      </c>
      <c r="I1030" s="120" t="s">
        <v>2991</v>
      </c>
      <c r="J1030" s="120" t="s">
        <v>7227</v>
      </c>
      <c r="K1030" s="120">
        <v>17275</v>
      </c>
      <c r="L1030" s="120">
        <v>12000</v>
      </c>
      <c r="M1030" s="120" t="s">
        <v>7228</v>
      </c>
      <c r="N1030" s="121" t="s">
        <v>127</v>
      </c>
      <c r="O1030" s="120" t="s">
        <v>7194</v>
      </c>
      <c r="P1030" s="121">
        <v>45877</v>
      </c>
      <c r="Q1030" s="121" t="s">
        <v>137</v>
      </c>
      <c r="R1030" s="121">
        <v>45877</v>
      </c>
      <c r="S1030" s="121"/>
      <c r="T1030" s="135" t="str">
        <f>IF(ISBLANK(Table_1[[#This Row],[FECHA REQ 2]]),"-",Table_1[[#This Row],[FECHA REQ 2]]-Table_1[[#This Row],[FECHA REQ 1]])</f>
        <v>-</v>
      </c>
      <c r="U1030" s="122">
        <f>Table_1[[#This Row],[FECHA REQ 1]]-Table_1[[#This Row],[FECHA DE ENTREGA DE INFORME]]</f>
        <v>-17</v>
      </c>
      <c r="V1030" s="120" t="s">
        <v>7229</v>
      </c>
      <c r="W1030" s="121">
        <v>45894</v>
      </c>
      <c r="X1030" s="121">
        <v>45873</v>
      </c>
      <c r="Y1030" s="122">
        <f t="shared" si="56"/>
        <v>5</v>
      </c>
      <c r="Z1030" s="121">
        <v>45888</v>
      </c>
      <c r="AA1030" s="120">
        <f t="shared" si="64"/>
        <v>16</v>
      </c>
      <c r="AB1030" s="120" t="s">
        <v>7230</v>
      </c>
      <c r="AC1030" s="123">
        <v>10278.370000000001</v>
      </c>
      <c r="AD1030" s="121">
        <v>45897</v>
      </c>
      <c r="AE1030" s="122">
        <f t="shared" si="73"/>
        <v>10</v>
      </c>
      <c r="AF1030" s="121">
        <v>45883</v>
      </c>
      <c r="AG1030" s="44" t="s">
        <v>7231</v>
      </c>
      <c r="AH1030" s="62" t="s">
        <v>833</v>
      </c>
      <c r="AI1030" s="121">
        <v>45895</v>
      </c>
      <c r="AJ1030" s="121">
        <v>45898</v>
      </c>
      <c r="AK1030" s="10" t="str">
        <f t="shared" si="70"/>
        <v>DEMORA</v>
      </c>
      <c r="AL1030" s="15">
        <f t="shared" si="67"/>
        <v>2</v>
      </c>
      <c r="AM1030" s="120" t="s">
        <v>7232</v>
      </c>
      <c r="AN1030" s="120" t="s">
        <v>7233</v>
      </c>
      <c r="AO1030" s="120" t="s">
        <v>7234</v>
      </c>
      <c r="AP1030" s="121">
        <v>45912</v>
      </c>
      <c r="AQ1030" s="120">
        <f t="shared" ca="1" si="72"/>
        <v>26</v>
      </c>
      <c r="AR1030" s="63" t="s">
        <v>143</v>
      </c>
      <c r="AS1030" s="63">
        <f t="shared" ca="1" si="74"/>
        <v>11</v>
      </c>
      <c r="AT1030" s="120" t="s">
        <v>19</v>
      </c>
      <c r="AU1030" s="120"/>
      <c r="AV1030" s="120"/>
      <c r="AW1030" s="120"/>
      <c r="AX1030" s="120"/>
      <c r="AY1030" s="120"/>
      <c r="AZ1030" s="120"/>
      <c r="BA1030" s="120"/>
      <c r="BB1030" s="5" t="s">
        <v>2000</v>
      </c>
      <c r="BC1030" s="9"/>
    </row>
    <row r="1031" spans="1:55" ht="15" customHeight="1" x14ac:dyDescent="0.3">
      <c r="A1031" s="61">
        <v>347525</v>
      </c>
      <c r="B1031" s="5" t="s">
        <v>59</v>
      </c>
      <c r="C1031" s="120" t="s">
        <v>236</v>
      </c>
      <c r="D1031" s="120" t="s">
        <v>127</v>
      </c>
      <c r="E1031" s="120" t="s">
        <v>189</v>
      </c>
      <c r="F1031" s="120" t="s">
        <v>50</v>
      </c>
      <c r="G1031" s="120" t="s">
        <v>246</v>
      </c>
      <c r="H1031" s="120" t="s">
        <v>7191</v>
      </c>
      <c r="I1031" s="120" t="s">
        <v>2956</v>
      </c>
      <c r="J1031" s="5" t="s">
        <v>7235</v>
      </c>
      <c r="K1031" s="120">
        <v>17275</v>
      </c>
      <c r="L1031" s="120">
        <v>12000</v>
      </c>
      <c r="M1031" s="5" t="s">
        <v>7236</v>
      </c>
      <c r="N1031" s="121" t="s">
        <v>127</v>
      </c>
      <c r="O1031" s="120" t="s">
        <v>7194</v>
      </c>
      <c r="P1031" s="10">
        <v>45877</v>
      </c>
      <c r="Q1031" s="10" t="s">
        <v>137</v>
      </c>
      <c r="R1031" s="121">
        <v>45877</v>
      </c>
      <c r="S1031" s="121"/>
      <c r="T1031" s="135" t="str">
        <f>IF(ISBLANK(Table_1[[#This Row],[FECHA REQ 2]]),"-",Table_1[[#This Row],[FECHA REQ 2]]-Table_1[[#This Row],[FECHA REQ 1]])</f>
        <v>-</v>
      </c>
      <c r="U1031" s="122">
        <f>Table_1[[#This Row],[FECHA REQ 1]]-Table_1[[#This Row],[FECHA DE ENTREGA DE INFORME]]</f>
        <v>-17</v>
      </c>
      <c r="V1031" s="5" t="s">
        <v>7237</v>
      </c>
      <c r="W1031" s="121">
        <v>45894</v>
      </c>
      <c r="X1031" s="10">
        <v>45873</v>
      </c>
      <c r="Y1031" s="12">
        <f t="shared" si="56"/>
        <v>5</v>
      </c>
      <c r="Z1031" s="121">
        <v>45888</v>
      </c>
      <c r="AA1031" s="5">
        <f t="shared" si="64"/>
        <v>16</v>
      </c>
      <c r="AB1031" s="5" t="s">
        <v>7238</v>
      </c>
      <c r="AC1031" s="13">
        <v>6828.67</v>
      </c>
      <c r="AD1031" s="10">
        <v>45903</v>
      </c>
      <c r="AE1031" s="122">
        <f t="shared" si="73"/>
        <v>16</v>
      </c>
      <c r="AF1031" s="121">
        <v>45883</v>
      </c>
      <c r="AG1031" s="44" t="s">
        <v>7239</v>
      </c>
      <c r="AH1031" s="17"/>
      <c r="AI1031" s="10">
        <v>45911</v>
      </c>
      <c r="AJ1031" s="121">
        <v>45918</v>
      </c>
      <c r="AK1031" s="10" t="str">
        <f t="shared" si="70"/>
        <v>DEMORA</v>
      </c>
      <c r="AL1031" s="15">
        <f t="shared" si="67"/>
        <v>16</v>
      </c>
      <c r="AM1031" s="5" t="s">
        <v>7240</v>
      </c>
      <c r="AN1031" s="5" t="s">
        <v>7241</v>
      </c>
      <c r="AO1031" s="5" t="s">
        <v>7242</v>
      </c>
      <c r="AP1031" s="10">
        <v>45933</v>
      </c>
      <c r="AQ1031" s="120">
        <f t="shared" ca="1" si="72"/>
        <v>46</v>
      </c>
      <c r="AR1031" s="63" t="s">
        <v>143</v>
      </c>
      <c r="AS1031" s="63">
        <f t="shared" ca="1" si="74"/>
        <v>11</v>
      </c>
      <c r="AT1031" s="5" t="s">
        <v>19</v>
      </c>
      <c r="AU1031" s="5"/>
      <c r="AV1031" s="5"/>
      <c r="AW1031" s="5"/>
      <c r="AX1031" s="5"/>
      <c r="AY1031" s="5"/>
      <c r="AZ1031" s="5"/>
      <c r="BA1031" s="5"/>
      <c r="BB1031" s="5" t="s">
        <v>2000</v>
      </c>
      <c r="BC1031" s="138"/>
    </row>
    <row r="1032" spans="1:55" ht="15" customHeight="1" x14ac:dyDescent="0.3">
      <c r="A1032" s="61">
        <v>347625</v>
      </c>
      <c r="B1032" s="120" t="s">
        <v>59</v>
      </c>
      <c r="C1032" s="120" t="s">
        <v>8</v>
      </c>
      <c r="D1032" s="120" t="s">
        <v>123</v>
      </c>
      <c r="E1032" s="120" t="s">
        <v>189</v>
      </c>
      <c r="F1032" s="120" t="s">
        <v>1</v>
      </c>
      <c r="G1032" s="120" t="s">
        <v>246</v>
      </c>
      <c r="H1032" s="120" t="s">
        <v>1933</v>
      </c>
      <c r="I1032" s="120" t="s">
        <v>212</v>
      </c>
      <c r="J1032" s="120" t="s">
        <v>7243</v>
      </c>
      <c r="K1032" s="120">
        <v>32385</v>
      </c>
      <c r="L1032" s="120">
        <v>30000</v>
      </c>
      <c r="M1032" s="120" t="s">
        <v>7244</v>
      </c>
      <c r="N1032" s="121" t="s">
        <v>127</v>
      </c>
      <c r="O1032" s="120" t="s">
        <v>7245</v>
      </c>
      <c r="P1032" s="121">
        <v>45883</v>
      </c>
      <c r="Q1032" s="121" t="s">
        <v>137</v>
      </c>
      <c r="R1032" s="121">
        <v>45889</v>
      </c>
      <c r="S1032" s="121"/>
      <c r="T1032" s="135" t="str">
        <f>IF(ISBLANK(Table_1[[#This Row],[FECHA REQ 2]]),"-",Table_1[[#This Row],[FECHA REQ 2]]-Table_1[[#This Row],[FECHA REQ 1]])</f>
        <v>-</v>
      </c>
      <c r="U1032" s="122">
        <f>Table_1[[#This Row],[FECHA REQ 1]]-Table_1[[#This Row],[FECHA DE ENTREGA DE INFORME]]</f>
        <v>-5</v>
      </c>
      <c r="V1032" s="120" t="s">
        <v>7246</v>
      </c>
      <c r="W1032" s="121">
        <v>45894</v>
      </c>
      <c r="X1032" s="121">
        <v>45880</v>
      </c>
      <c r="Y1032" s="122">
        <f t="shared" si="56"/>
        <v>4</v>
      </c>
      <c r="Z1032" s="121">
        <v>45894</v>
      </c>
      <c r="AA1032" s="120">
        <f t="shared" si="64"/>
        <v>15</v>
      </c>
      <c r="AB1032" s="120" t="s">
        <v>7247</v>
      </c>
      <c r="AC1032" s="123">
        <v>12049.68</v>
      </c>
      <c r="AD1032" s="121">
        <v>45937</v>
      </c>
      <c r="AE1032" s="122">
        <f t="shared" si="73"/>
        <v>44</v>
      </c>
      <c r="AF1032" s="121">
        <v>45897</v>
      </c>
      <c r="AG1032" s="155" t="s">
        <v>7248</v>
      </c>
      <c r="AH1032" s="62"/>
      <c r="AI1032" s="121">
        <v>45940</v>
      </c>
      <c r="AJ1032" s="121">
        <v>45940</v>
      </c>
      <c r="AK1032" s="10" t="str">
        <f t="shared" si="70"/>
        <v>EN TIEMPO</v>
      </c>
      <c r="AL1032" s="15">
        <f t="shared" si="67"/>
        <v>4</v>
      </c>
      <c r="AM1032" s="120" t="s">
        <v>7249</v>
      </c>
      <c r="AN1032" s="120" t="s">
        <v>7250</v>
      </c>
      <c r="AO1032" s="120" t="s">
        <v>7251</v>
      </c>
      <c r="AP1032" s="121">
        <v>45947</v>
      </c>
      <c r="AQ1032" s="120">
        <f t="shared" ca="1" si="72"/>
        <v>61</v>
      </c>
      <c r="AR1032" s="63" t="s">
        <v>143</v>
      </c>
      <c r="AS1032" s="63">
        <f t="shared" ca="1" si="74"/>
        <v>18</v>
      </c>
      <c r="AT1032" s="120" t="s">
        <v>19</v>
      </c>
      <c r="AU1032" s="120"/>
      <c r="AV1032" s="120"/>
      <c r="AW1032" s="120"/>
      <c r="AX1032" s="120"/>
      <c r="AY1032" s="120"/>
      <c r="AZ1032" s="120"/>
      <c r="BA1032" s="120"/>
      <c r="BB1032" s="5" t="s">
        <v>7209</v>
      </c>
      <c r="BC1032" s="9"/>
    </row>
    <row r="1033" spans="1:55" ht="15" customHeight="1" x14ac:dyDescent="0.3">
      <c r="A1033" s="61">
        <v>347725</v>
      </c>
      <c r="B1033" s="120" t="s">
        <v>60</v>
      </c>
      <c r="C1033" s="120" t="s">
        <v>6</v>
      </c>
      <c r="D1033" s="120" t="s">
        <v>123</v>
      </c>
      <c r="E1033" s="120" t="s">
        <v>189</v>
      </c>
      <c r="F1033" s="120" t="s">
        <v>1</v>
      </c>
      <c r="G1033" s="5"/>
      <c r="H1033" s="5" t="s">
        <v>5532</v>
      </c>
      <c r="I1033" s="120" t="s">
        <v>7114</v>
      </c>
      <c r="J1033" s="120" t="s">
        <v>7252</v>
      </c>
      <c r="K1033" s="120"/>
      <c r="L1033" s="120">
        <v>16000</v>
      </c>
      <c r="M1033" s="120">
        <v>101237547</v>
      </c>
      <c r="N1033" s="121" t="s">
        <v>127</v>
      </c>
      <c r="O1033" s="120" t="s">
        <v>7253</v>
      </c>
      <c r="P1033" s="121">
        <v>45889</v>
      </c>
      <c r="Q1033" s="121" t="s">
        <v>137</v>
      </c>
      <c r="R1033" s="121">
        <v>45889</v>
      </c>
      <c r="S1033" s="121"/>
      <c r="T1033" s="135" t="str">
        <f>IF(ISBLANK(Table_1[[#This Row],[FECHA REQ 2]]),"-",Table_1[[#This Row],[FECHA REQ 2]]-Table_1[[#This Row],[FECHA REQ 1]])</f>
        <v>-</v>
      </c>
      <c r="U1033" s="122">
        <f>Table_1[[#This Row],[FECHA REQ 1]]-Table_1[[#This Row],[FECHA DE ENTREGA DE INFORME]]</f>
        <v>-5</v>
      </c>
      <c r="V1033" s="120" t="s">
        <v>7254</v>
      </c>
      <c r="W1033" s="121">
        <v>45894</v>
      </c>
      <c r="X1033" s="121">
        <v>45881</v>
      </c>
      <c r="Y1033" s="122">
        <f t="shared" si="56"/>
        <v>9</v>
      </c>
      <c r="Z1033" s="121">
        <v>45894</v>
      </c>
      <c r="AA1033" s="120">
        <f t="shared" si="64"/>
        <v>14</v>
      </c>
      <c r="AB1033" s="120" t="s">
        <v>7255</v>
      </c>
      <c r="AC1033" s="13">
        <v>2553.14</v>
      </c>
      <c r="AD1033" s="121">
        <v>45901</v>
      </c>
      <c r="AE1033" s="122">
        <f t="shared" si="73"/>
        <v>8</v>
      </c>
      <c r="AF1033" s="121">
        <v>45899</v>
      </c>
      <c r="AG1033" s="44">
        <v>4400640449</v>
      </c>
      <c r="AH1033" s="62"/>
      <c r="AI1033" s="121">
        <v>45918</v>
      </c>
      <c r="AJ1033" s="121">
        <v>45918</v>
      </c>
      <c r="AK1033" s="10" t="str">
        <f t="shared" si="70"/>
        <v>EN TIEMPO</v>
      </c>
      <c r="AL1033" s="15">
        <f t="shared" si="67"/>
        <v>18</v>
      </c>
      <c r="AM1033" s="120" t="s">
        <v>7256</v>
      </c>
      <c r="AN1033" s="120" t="s">
        <v>7257</v>
      </c>
      <c r="AO1033" s="120" t="s">
        <v>7258</v>
      </c>
      <c r="AP1033" s="10">
        <v>45933</v>
      </c>
      <c r="AQ1033" s="120">
        <f t="shared" ca="1" si="72"/>
        <v>38</v>
      </c>
      <c r="AR1033" s="63" t="s">
        <v>143</v>
      </c>
      <c r="AS1033" s="63">
        <f t="shared" ca="1" si="74"/>
        <v>19</v>
      </c>
      <c r="AT1033" s="120" t="s">
        <v>19</v>
      </c>
      <c r="AU1033" s="120"/>
      <c r="AV1033" s="120"/>
      <c r="AW1033" s="120"/>
      <c r="AX1033" s="120"/>
      <c r="AY1033" s="120"/>
      <c r="AZ1033" s="120"/>
      <c r="BA1033" s="120"/>
      <c r="BB1033" s="5" t="s">
        <v>7259</v>
      </c>
      <c r="BC1033" s="9"/>
    </row>
    <row r="1034" spans="1:55" ht="15" customHeight="1" x14ac:dyDescent="0.3">
      <c r="A1034" s="61">
        <v>347825</v>
      </c>
      <c r="B1034" s="120" t="s">
        <v>59</v>
      </c>
      <c r="C1034" s="120" t="s">
        <v>1067</v>
      </c>
      <c r="D1034" s="120" t="s">
        <v>123</v>
      </c>
      <c r="E1034" s="120" t="s">
        <v>124</v>
      </c>
      <c r="F1034" s="120">
        <v>24</v>
      </c>
      <c r="G1034" s="120" t="s">
        <v>210</v>
      </c>
      <c r="H1034" s="120" t="s">
        <v>1353</v>
      </c>
      <c r="I1034" s="120">
        <v>1170836</v>
      </c>
      <c r="J1034" s="120" t="s">
        <v>7260</v>
      </c>
      <c r="K1034" s="120">
        <v>214</v>
      </c>
      <c r="L1034" s="120">
        <v>21000</v>
      </c>
      <c r="M1034" s="120" t="s">
        <v>7261</v>
      </c>
      <c r="N1034" s="121" t="s">
        <v>123</v>
      </c>
      <c r="O1034" s="120" t="s">
        <v>7262</v>
      </c>
      <c r="P1034" s="121">
        <v>45891</v>
      </c>
      <c r="Q1034" s="121" t="s">
        <v>137</v>
      </c>
      <c r="R1034" s="121">
        <v>45891</v>
      </c>
      <c r="S1034" s="121"/>
      <c r="T1034" s="135" t="str">
        <f>IF(ISBLANK(Table_1[[#This Row],[FECHA REQ 2]]),"-",Table_1[[#This Row],[FECHA REQ 2]]-Table_1[[#This Row],[FECHA REQ 1]])</f>
        <v>-</v>
      </c>
      <c r="U1034" s="122">
        <f>Table_1[[#This Row],[FECHA REQ 1]]-Table_1[[#This Row],[FECHA DE ENTREGA DE INFORME]]</f>
        <v>-14</v>
      </c>
      <c r="V1034" s="120" t="s">
        <v>7263</v>
      </c>
      <c r="W1034" s="121">
        <v>45905</v>
      </c>
      <c r="X1034" s="121">
        <v>45880</v>
      </c>
      <c r="Y1034" s="122">
        <f t="shared" si="56"/>
        <v>12</v>
      </c>
      <c r="Z1034" s="121">
        <v>45905</v>
      </c>
      <c r="AA1034" s="120">
        <f t="shared" si="64"/>
        <v>26</v>
      </c>
      <c r="AB1034" s="120" t="s">
        <v>7264</v>
      </c>
      <c r="AC1034" s="123">
        <v>1829.5</v>
      </c>
      <c r="AD1034" s="121">
        <v>45912</v>
      </c>
      <c r="AE1034" s="122">
        <f t="shared" si="73"/>
        <v>8</v>
      </c>
      <c r="AF1034" s="121">
        <v>45898</v>
      </c>
      <c r="AG1034" s="44" t="s">
        <v>7265</v>
      </c>
      <c r="AH1034" s="62"/>
      <c r="AI1034" s="121"/>
      <c r="AJ1034" s="121">
        <v>45925</v>
      </c>
      <c r="AK1034" s="10" t="str">
        <f t="shared" si="70"/>
        <v>DEMORA</v>
      </c>
      <c r="AL1034" s="15">
        <f t="shared" si="67"/>
        <v>14</v>
      </c>
      <c r="AM1034" s="120" t="s">
        <v>7266</v>
      </c>
      <c r="AN1034" s="120" t="s">
        <v>7267</v>
      </c>
      <c r="AO1034" s="120" t="s">
        <v>7268</v>
      </c>
      <c r="AP1034" s="10">
        <v>45933</v>
      </c>
      <c r="AQ1034" s="120">
        <f t="shared" ca="1" si="72"/>
        <v>46</v>
      </c>
      <c r="AR1034" s="63" t="s">
        <v>143</v>
      </c>
      <c r="AS1034" s="63">
        <f t="shared" ca="1" si="74"/>
        <v>19</v>
      </c>
      <c r="AT1034" s="120" t="s">
        <v>20</v>
      </c>
      <c r="AU1034" s="120"/>
      <c r="AV1034" s="120"/>
      <c r="AW1034" s="120"/>
      <c r="AX1034" s="120"/>
      <c r="AY1034" s="120"/>
      <c r="AZ1034" s="120"/>
      <c r="BA1034" s="120"/>
      <c r="BB1034" s="5" t="s">
        <v>7209</v>
      </c>
      <c r="BC1034" s="9"/>
    </row>
    <row r="1035" spans="1:55" ht="15.75" customHeight="1" x14ac:dyDescent="0.3">
      <c r="A1035" s="61">
        <v>347925</v>
      </c>
      <c r="B1035" s="120" t="s">
        <v>59</v>
      </c>
      <c r="C1035" s="120" t="s">
        <v>340</v>
      </c>
      <c r="D1035" s="120" t="s">
        <v>123</v>
      </c>
      <c r="E1035" s="120" t="s">
        <v>124</v>
      </c>
      <c r="F1035" s="120" t="s">
        <v>48</v>
      </c>
      <c r="G1035" s="120" t="s">
        <v>246</v>
      </c>
      <c r="H1035" s="120" t="s">
        <v>421</v>
      </c>
      <c r="I1035" s="120">
        <v>2520471</v>
      </c>
      <c r="J1035" s="120" t="s">
        <v>7269</v>
      </c>
      <c r="K1035" s="120">
        <v>6352</v>
      </c>
      <c r="L1035" s="120">
        <v>10000</v>
      </c>
      <c r="M1035" s="120" t="s">
        <v>7270</v>
      </c>
      <c r="N1035" s="121" t="s">
        <v>127</v>
      </c>
      <c r="O1035" s="120" t="s">
        <v>7262</v>
      </c>
      <c r="P1035" s="121">
        <v>45888</v>
      </c>
      <c r="Q1035" s="121" t="s">
        <v>137</v>
      </c>
      <c r="R1035" s="121">
        <v>45887</v>
      </c>
      <c r="S1035" s="121"/>
      <c r="T1035" s="135" t="str">
        <f>IF(ISBLANK(Table_1[[#This Row],[FECHA REQ 2]]),"-",Table_1[[#This Row],[FECHA REQ 2]]-Table_1[[#This Row],[FECHA REQ 1]])</f>
        <v>-</v>
      </c>
      <c r="U1035" s="122">
        <f>Table_1[[#This Row],[FECHA REQ 1]]-Table_1[[#This Row],[FECHA DE ENTREGA DE INFORME]]</f>
        <v>-7</v>
      </c>
      <c r="V1035" s="120" t="s">
        <v>7271</v>
      </c>
      <c r="W1035" s="121">
        <v>45894</v>
      </c>
      <c r="X1035" s="121">
        <v>45880</v>
      </c>
      <c r="Y1035" s="122">
        <f t="shared" si="56"/>
        <v>9</v>
      </c>
      <c r="Z1035" s="121">
        <v>45894</v>
      </c>
      <c r="AA1035" s="120">
        <f t="shared" si="64"/>
        <v>15</v>
      </c>
      <c r="AB1035" s="120" t="s">
        <v>7272</v>
      </c>
      <c r="AC1035" s="123">
        <v>6822.13</v>
      </c>
      <c r="AD1035" s="121">
        <v>45918</v>
      </c>
      <c r="AE1035" s="122">
        <f t="shared" si="73"/>
        <v>25</v>
      </c>
      <c r="AF1035" s="121">
        <v>45902</v>
      </c>
      <c r="AG1035" s="44" t="s">
        <v>7273</v>
      </c>
      <c r="AH1035" s="62"/>
      <c r="AI1035" s="121"/>
      <c r="AJ1035" s="121">
        <v>45925</v>
      </c>
      <c r="AK1035" s="10" t="str">
        <f t="shared" ref="AK1035" si="75">IF(AJ1035="","",IF(AJ1035&gt;AI1035,"DEMORA","EN TIEMPO"))</f>
        <v>DEMORA</v>
      </c>
      <c r="AL1035" s="15">
        <f t="shared" ref="AL1035" si="76">IF(AJ1035="","",AJ1035-AD1035+1)</f>
        <v>8</v>
      </c>
      <c r="AM1035" s="120" t="s">
        <v>7274</v>
      </c>
      <c r="AN1035" s="120" t="s">
        <v>7275</v>
      </c>
      <c r="AO1035" s="120" t="s">
        <v>7276</v>
      </c>
      <c r="AP1035" s="10">
        <v>45933</v>
      </c>
      <c r="AQ1035" s="120">
        <f t="shared" ca="1" si="72"/>
        <v>46</v>
      </c>
      <c r="AR1035" s="65" t="s">
        <v>143</v>
      </c>
      <c r="AS1035" s="65">
        <f t="shared" ca="1" si="74"/>
        <v>23</v>
      </c>
      <c r="AT1035" s="120" t="s">
        <v>20</v>
      </c>
      <c r="AU1035" s="120"/>
      <c r="AV1035" s="120"/>
      <c r="AW1035" s="120"/>
      <c r="AX1035" s="120"/>
      <c r="AY1035" s="120"/>
      <c r="AZ1035" s="120"/>
      <c r="BA1035" s="120"/>
      <c r="BB1035" s="5" t="s">
        <v>7259</v>
      </c>
      <c r="BC1035" s="9"/>
    </row>
    <row r="1036" spans="1:55" ht="15.75" customHeight="1" x14ac:dyDescent="0.3">
      <c r="A1036" s="61">
        <v>348025</v>
      </c>
      <c r="B1036" s="5" t="s">
        <v>59</v>
      </c>
      <c r="C1036" s="120" t="s">
        <v>340</v>
      </c>
      <c r="D1036" s="5" t="s">
        <v>123</v>
      </c>
      <c r="E1036" s="5" t="s">
        <v>124</v>
      </c>
      <c r="F1036" s="5" t="s">
        <v>48</v>
      </c>
      <c r="G1036" s="5" t="s">
        <v>210</v>
      </c>
      <c r="H1036" s="5" t="s">
        <v>1940</v>
      </c>
      <c r="I1036" s="120">
        <v>2520471</v>
      </c>
      <c r="J1036" s="5" t="s">
        <v>7277</v>
      </c>
      <c r="K1036" s="5">
        <v>3976</v>
      </c>
      <c r="L1036" s="120">
        <v>10000</v>
      </c>
      <c r="M1036" s="120" t="s">
        <v>7278</v>
      </c>
      <c r="N1036" s="10" t="s">
        <v>123</v>
      </c>
      <c r="O1036" s="120" t="s">
        <v>7262</v>
      </c>
      <c r="P1036" s="10">
        <v>45889</v>
      </c>
      <c r="Q1036" s="121" t="s">
        <v>137</v>
      </c>
      <c r="R1036" s="121">
        <v>45889</v>
      </c>
      <c r="S1036" s="121"/>
      <c r="T1036" s="135" t="str">
        <f>IF(ISBLANK(Table_1[[#This Row],[FECHA REQ 2]]),"-",Table_1[[#This Row],[FECHA REQ 2]]-Table_1[[#This Row],[FECHA REQ 1]])</f>
        <v>-</v>
      </c>
      <c r="U1036" s="122">
        <f>Table_1[[#This Row],[FECHA REQ 1]]-Table_1[[#This Row],[FECHA DE ENTREGA DE INFORME]]</f>
        <v>-8</v>
      </c>
      <c r="V1036" s="5" t="s">
        <v>7279</v>
      </c>
      <c r="W1036" s="121">
        <v>45897</v>
      </c>
      <c r="X1036" s="121">
        <v>45880</v>
      </c>
      <c r="Y1036" s="12">
        <f t="shared" si="56"/>
        <v>10</v>
      </c>
      <c r="Z1036" s="10">
        <v>45898</v>
      </c>
      <c r="AA1036" s="5">
        <f t="shared" si="64"/>
        <v>19</v>
      </c>
      <c r="AB1036" s="5" t="s">
        <v>7280</v>
      </c>
      <c r="AC1036" s="13">
        <v>3661.94</v>
      </c>
      <c r="AD1036" s="10">
        <v>46014</v>
      </c>
      <c r="AE1036" s="122">
        <f t="shared" si="73"/>
        <v>117</v>
      </c>
      <c r="AF1036" s="121">
        <v>45898</v>
      </c>
      <c r="AG1036" s="208" t="s">
        <v>7281</v>
      </c>
      <c r="AH1036" s="17"/>
      <c r="AI1036" s="10">
        <v>46021</v>
      </c>
      <c r="AJ1036" s="10">
        <v>46021</v>
      </c>
      <c r="AK1036" s="10" t="str">
        <f t="shared" si="70"/>
        <v>EN TIEMPO</v>
      </c>
      <c r="AL1036" s="15">
        <f t="shared" si="67"/>
        <v>8</v>
      </c>
      <c r="AM1036" s="5" t="s">
        <v>7282</v>
      </c>
      <c r="AN1036" s="5" t="s">
        <v>7283</v>
      </c>
      <c r="AO1036" s="5" t="s">
        <v>7284</v>
      </c>
      <c r="AP1036" s="10">
        <v>46029</v>
      </c>
      <c r="AQ1036" s="120">
        <f t="shared" ca="1" si="72"/>
        <v>142</v>
      </c>
      <c r="AR1036" s="63" t="s">
        <v>143</v>
      </c>
      <c r="AS1036" s="247">
        <f t="shared" ca="1" si="74"/>
        <v>19</v>
      </c>
      <c r="AT1036" s="5" t="s">
        <v>19</v>
      </c>
      <c r="AU1036" s="5"/>
      <c r="AV1036" s="5"/>
      <c r="AW1036" s="5"/>
      <c r="AX1036" s="5"/>
      <c r="AY1036" s="5"/>
      <c r="AZ1036" s="5"/>
      <c r="BA1036" s="5"/>
      <c r="BB1036" s="5"/>
      <c r="BC1036" s="138"/>
    </row>
    <row r="1037" spans="1:55" ht="15.75" customHeight="1" x14ac:dyDescent="0.3">
      <c r="A1037" s="61">
        <v>348125</v>
      </c>
      <c r="B1037" s="5" t="s">
        <v>59</v>
      </c>
      <c r="C1037" s="5" t="s">
        <v>236</v>
      </c>
      <c r="D1037" s="5" t="s">
        <v>123</v>
      </c>
      <c r="E1037" s="5" t="s">
        <v>124</v>
      </c>
      <c r="F1037" s="5" t="s">
        <v>48</v>
      </c>
      <c r="G1037" s="5" t="s">
        <v>210</v>
      </c>
      <c r="H1037" s="5" t="s">
        <v>1940</v>
      </c>
      <c r="I1037" s="120">
        <v>3672258</v>
      </c>
      <c r="J1037" s="5" t="s">
        <v>7285</v>
      </c>
      <c r="K1037" s="5">
        <v>7250</v>
      </c>
      <c r="L1037" s="120">
        <v>10000</v>
      </c>
      <c r="M1037" s="120" t="s">
        <v>7286</v>
      </c>
      <c r="N1037" s="10" t="s">
        <v>127</v>
      </c>
      <c r="O1037" s="120" t="s">
        <v>7262</v>
      </c>
      <c r="P1037" s="10">
        <v>45889</v>
      </c>
      <c r="Q1037" s="121" t="s">
        <v>137</v>
      </c>
      <c r="R1037" s="150">
        <v>45890</v>
      </c>
      <c r="S1037" s="121"/>
      <c r="T1037" s="135" t="str">
        <f>IF(ISBLANK(Table_1[[#This Row],[FECHA REQ 2]]),"-",Table_1[[#This Row],[FECHA REQ 2]]-Table_1[[#This Row],[FECHA REQ 1]])</f>
        <v>-</v>
      </c>
      <c r="U1037" s="122">
        <f>Table_1[[#This Row],[FECHA REQ 1]]-Table_1[[#This Row],[FECHA DE ENTREGA DE INFORME]]</f>
        <v>-4</v>
      </c>
      <c r="V1037" s="5" t="s">
        <v>7287</v>
      </c>
      <c r="W1037" s="121">
        <v>45894</v>
      </c>
      <c r="X1037" s="121">
        <v>45880</v>
      </c>
      <c r="Y1037" s="12">
        <f t="shared" si="56"/>
        <v>10</v>
      </c>
      <c r="Z1037" s="121">
        <v>45894</v>
      </c>
      <c r="AA1037" s="5">
        <f t="shared" si="64"/>
        <v>15</v>
      </c>
      <c r="AB1037" s="5" t="s">
        <v>7288</v>
      </c>
      <c r="AC1037" s="13">
        <v>8067.39</v>
      </c>
      <c r="AD1037" s="10">
        <v>45918</v>
      </c>
      <c r="AE1037" s="122">
        <f t="shared" si="73"/>
        <v>25</v>
      </c>
      <c r="AF1037" s="121">
        <v>45915</v>
      </c>
      <c r="AG1037" s="44" t="s">
        <v>7289</v>
      </c>
      <c r="AH1037" s="17"/>
      <c r="AI1037" s="10"/>
      <c r="AJ1037" s="10">
        <v>45925</v>
      </c>
      <c r="AK1037" s="10" t="str">
        <f t="shared" ref="AK1037" si="77">IF(AJ1037="","",IF(AJ1037&gt;AI1037,"DEMORA","EN TIEMPO"))</f>
        <v>DEMORA</v>
      </c>
      <c r="AL1037" s="15">
        <f t="shared" ref="AL1037" si="78">IF(AJ1037="","",AJ1037-AD1037+1)</f>
        <v>8</v>
      </c>
      <c r="AM1037" s="5" t="s">
        <v>7290</v>
      </c>
      <c r="AN1037" s="5" t="s">
        <v>7291</v>
      </c>
      <c r="AO1037" s="5" t="s">
        <v>7292</v>
      </c>
      <c r="AP1037" s="10">
        <v>45933</v>
      </c>
      <c r="AQ1037" s="151">
        <f t="shared" ca="1" si="72"/>
        <v>46</v>
      </c>
      <c r="AR1037" s="63" t="s">
        <v>143</v>
      </c>
      <c r="AS1037" s="81">
        <f t="shared" ca="1" si="74"/>
        <v>36</v>
      </c>
      <c r="AT1037" s="5" t="s">
        <v>20</v>
      </c>
      <c r="AU1037" s="5"/>
      <c r="AV1037" s="5"/>
      <c r="AW1037" s="5"/>
      <c r="AX1037" s="5"/>
      <c r="AY1037" s="5"/>
      <c r="AZ1037" s="5"/>
      <c r="BA1037" s="5"/>
      <c r="BB1037" s="5" t="s">
        <v>7209</v>
      </c>
      <c r="BC1037" s="138"/>
    </row>
    <row r="1038" spans="1:55" ht="15.75" customHeight="1" x14ac:dyDescent="0.3">
      <c r="A1038" s="61">
        <v>348225</v>
      </c>
      <c r="B1038" s="5" t="s">
        <v>59</v>
      </c>
      <c r="C1038" s="5" t="s">
        <v>122</v>
      </c>
      <c r="D1038" s="5" t="s">
        <v>123</v>
      </c>
      <c r="E1038" s="5" t="s">
        <v>124</v>
      </c>
      <c r="F1038" s="5">
        <v>24</v>
      </c>
      <c r="G1038" s="5"/>
      <c r="H1038" s="5" t="s">
        <v>1337</v>
      </c>
      <c r="I1038" s="120">
        <v>1412914</v>
      </c>
      <c r="J1038" s="5" t="s">
        <v>7293</v>
      </c>
      <c r="K1038" s="5">
        <v>14999</v>
      </c>
      <c r="L1038" s="5">
        <v>15000</v>
      </c>
      <c r="M1038" s="5" t="s">
        <v>7294</v>
      </c>
      <c r="N1038" s="10" t="s">
        <v>127</v>
      </c>
      <c r="O1038" s="120" t="s">
        <v>7262</v>
      </c>
      <c r="P1038" s="10">
        <v>45889</v>
      </c>
      <c r="Q1038" s="121" t="s">
        <v>137</v>
      </c>
      <c r="R1038" s="150">
        <v>45890</v>
      </c>
      <c r="S1038" s="121"/>
      <c r="T1038" s="135" t="str">
        <f>IF(ISBLANK(Table_1[[#This Row],[FECHA REQ 2]]),"-",Table_1[[#This Row],[FECHA REQ 2]]-Table_1[[#This Row],[FECHA REQ 1]])</f>
        <v>-</v>
      </c>
      <c r="U1038" s="122">
        <f>Table_1[[#This Row],[FECHA REQ 1]]-Table_1[[#This Row],[FECHA DE ENTREGA DE INFORME]]</f>
        <v>-11</v>
      </c>
      <c r="V1038" s="5" t="s">
        <v>7295</v>
      </c>
      <c r="W1038" s="121">
        <v>45901</v>
      </c>
      <c r="X1038" s="121">
        <v>45880</v>
      </c>
      <c r="Y1038" s="12">
        <f t="shared" si="56"/>
        <v>10</v>
      </c>
      <c r="Z1038" s="10">
        <v>45901</v>
      </c>
      <c r="AA1038" s="5">
        <f t="shared" si="64"/>
        <v>22</v>
      </c>
      <c r="AB1038" s="5" t="s">
        <v>7296</v>
      </c>
      <c r="AC1038" s="13">
        <v>3488.71</v>
      </c>
      <c r="AD1038" s="121">
        <v>45912</v>
      </c>
      <c r="AE1038" s="122">
        <f t="shared" si="73"/>
        <v>12</v>
      </c>
      <c r="AF1038" s="121">
        <v>45905</v>
      </c>
      <c r="AG1038" s="44" t="s">
        <v>7297</v>
      </c>
      <c r="AH1038" s="17"/>
      <c r="AI1038" s="10"/>
      <c r="AJ1038" s="10">
        <v>45925</v>
      </c>
      <c r="AK1038" s="10" t="str">
        <f t="shared" si="70"/>
        <v>DEMORA</v>
      </c>
      <c r="AL1038" s="15">
        <f t="shared" si="67"/>
        <v>14</v>
      </c>
      <c r="AM1038" s="5" t="s">
        <v>7298</v>
      </c>
      <c r="AN1038" s="5" t="s">
        <v>7299</v>
      </c>
      <c r="AO1038" s="5" t="s">
        <v>7300</v>
      </c>
      <c r="AP1038" s="10">
        <v>45933</v>
      </c>
      <c r="AQ1038" s="151">
        <f t="shared" ca="1" si="72"/>
        <v>46</v>
      </c>
      <c r="AR1038" s="63" t="s">
        <v>143</v>
      </c>
      <c r="AS1038" s="81">
        <f t="shared" ca="1" si="74"/>
        <v>26</v>
      </c>
      <c r="AT1038" s="5" t="s">
        <v>20</v>
      </c>
      <c r="AU1038" s="5"/>
      <c r="AV1038" s="5"/>
      <c r="AW1038" s="5"/>
      <c r="AX1038" s="5"/>
      <c r="AY1038" s="5"/>
      <c r="AZ1038" s="5"/>
      <c r="BA1038" s="5"/>
      <c r="BB1038" s="5" t="s">
        <v>7209</v>
      </c>
      <c r="BC1038" s="138"/>
    </row>
    <row r="1039" spans="1:55" ht="15.75" customHeight="1" x14ac:dyDescent="0.3">
      <c r="A1039" s="61">
        <v>348325</v>
      </c>
      <c r="B1039" s="120" t="s">
        <v>59</v>
      </c>
      <c r="C1039" s="120" t="s">
        <v>8</v>
      </c>
      <c r="D1039" s="120" t="s">
        <v>123</v>
      </c>
      <c r="E1039" s="120" t="s">
        <v>189</v>
      </c>
      <c r="F1039" s="120" t="s">
        <v>2074</v>
      </c>
      <c r="G1039" s="120" t="s">
        <v>246</v>
      </c>
      <c r="H1039" s="120" t="s">
        <v>7301</v>
      </c>
      <c r="I1039" s="120" t="s">
        <v>2009</v>
      </c>
      <c r="J1039" s="120" t="s">
        <v>7302</v>
      </c>
      <c r="K1039" s="120">
        <v>10484</v>
      </c>
      <c r="L1039" s="120">
        <v>30000</v>
      </c>
      <c r="M1039" s="120" t="s">
        <v>7303</v>
      </c>
      <c r="N1039" s="121" t="s">
        <v>127</v>
      </c>
      <c r="O1039" s="120" t="s">
        <v>7304</v>
      </c>
      <c r="P1039" s="121">
        <v>45890</v>
      </c>
      <c r="Q1039" s="121" t="s">
        <v>137</v>
      </c>
      <c r="R1039" s="121">
        <v>45891</v>
      </c>
      <c r="S1039" s="121">
        <v>45947</v>
      </c>
      <c r="T1039" s="135">
        <f>IF(ISBLANK(Table_1[[#This Row],[FECHA REQ 2]]),"-",Table_1[[#This Row],[FECHA REQ 2]]-Table_1[[#This Row],[FECHA REQ 1]])</f>
        <v>56</v>
      </c>
      <c r="U1039" s="122">
        <f>Table_1[[#This Row],[FECHA REQ 1]]-Table_1[[#This Row],[FECHA DE ENTREGA DE INFORME]]</f>
        <v>-6</v>
      </c>
      <c r="V1039" s="120" t="s">
        <v>7305</v>
      </c>
      <c r="W1039" s="121">
        <v>45897</v>
      </c>
      <c r="X1039" s="121">
        <v>45882</v>
      </c>
      <c r="Y1039" s="122">
        <f t="shared" si="56"/>
        <v>9</v>
      </c>
      <c r="Z1039" s="121">
        <v>45897</v>
      </c>
      <c r="AA1039" s="120">
        <f t="shared" si="64"/>
        <v>16</v>
      </c>
      <c r="AB1039" s="120" t="s">
        <v>7306</v>
      </c>
      <c r="AC1039" s="123">
        <v>8276.93</v>
      </c>
      <c r="AD1039" s="121">
        <v>45937</v>
      </c>
      <c r="AE1039" s="122">
        <f t="shared" si="73"/>
        <v>41</v>
      </c>
      <c r="AF1039" s="121">
        <v>45915</v>
      </c>
      <c r="AG1039" s="155" t="s">
        <v>7307</v>
      </c>
      <c r="AH1039" s="62"/>
      <c r="AI1039" s="121">
        <v>45964</v>
      </c>
      <c r="AJ1039" s="121">
        <v>45964</v>
      </c>
      <c r="AK1039" s="10" t="str">
        <f t="shared" si="70"/>
        <v>EN TIEMPO</v>
      </c>
      <c r="AL1039" s="15">
        <f t="shared" si="67"/>
        <v>28</v>
      </c>
      <c r="AM1039" s="120" t="s">
        <v>7308</v>
      </c>
      <c r="AN1039" s="120" t="s">
        <v>7309</v>
      </c>
      <c r="AO1039" s="120" t="s">
        <v>7310</v>
      </c>
      <c r="AP1039" s="121">
        <v>45968</v>
      </c>
      <c r="AQ1039" s="120">
        <f t="shared" ca="1" si="72"/>
        <v>83</v>
      </c>
      <c r="AR1039" s="63" t="s">
        <v>143</v>
      </c>
      <c r="AS1039" s="63">
        <f t="shared" ca="1" si="74"/>
        <v>34</v>
      </c>
      <c r="AT1039" s="120" t="s">
        <v>19</v>
      </c>
      <c r="AU1039" s="120"/>
      <c r="AV1039" s="120"/>
      <c r="AW1039" s="120"/>
      <c r="AX1039" s="120"/>
      <c r="AY1039" s="120"/>
      <c r="AZ1039" s="120"/>
      <c r="BA1039" s="120"/>
      <c r="BB1039" s="5"/>
      <c r="BC1039" s="9"/>
    </row>
    <row r="1040" spans="1:55" ht="15.75" customHeight="1" x14ac:dyDescent="0.3">
      <c r="A1040" s="61">
        <v>348425</v>
      </c>
      <c r="B1040" s="120" t="s">
        <v>59</v>
      </c>
      <c r="C1040" s="120" t="s">
        <v>6</v>
      </c>
      <c r="D1040" s="120" t="s">
        <v>123</v>
      </c>
      <c r="E1040" s="120" t="s">
        <v>124</v>
      </c>
      <c r="F1040" s="120" t="s">
        <v>39</v>
      </c>
      <c r="G1040" s="120" t="s">
        <v>210</v>
      </c>
      <c r="H1040" s="120" t="s">
        <v>7046</v>
      </c>
      <c r="I1040" s="120" t="s">
        <v>601</v>
      </c>
      <c r="J1040" s="120" t="s">
        <v>7311</v>
      </c>
      <c r="K1040" s="120">
        <v>21646</v>
      </c>
      <c r="L1040" s="120">
        <v>18000</v>
      </c>
      <c r="M1040" s="120" t="s">
        <v>7312</v>
      </c>
      <c r="N1040" s="121" t="s">
        <v>127</v>
      </c>
      <c r="O1040" s="120" t="s">
        <v>7313</v>
      </c>
      <c r="P1040" s="121">
        <v>45889</v>
      </c>
      <c r="Q1040" s="121" t="s">
        <v>137</v>
      </c>
      <c r="R1040" s="121">
        <v>45889</v>
      </c>
      <c r="S1040" s="121"/>
      <c r="T1040" s="135" t="str">
        <f>IF(ISBLANK(Table_1[[#This Row],[FECHA REQ 2]]),"-",Table_1[[#This Row],[FECHA REQ 2]]-Table_1[[#This Row],[FECHA REQ 1]])</f>
        <v>-</v>
      </c>
      <c r="U1040" s="122">
        <f>Table_1[[#This Row],[FECHA REQ 1]]-Table_1[[#This Row],[FECHA DE ENTREGA DE INFORME]]</f>
        <v>-5</v>
      </c>
      <c r="V1040" s="120" t="s">
        <v>7314</v>
      </c>
      <c r="W1040" s="121">
        <v>45894</v>
      </c>
      <c r="X1040" s="121">
        <v>45887</v>
      </c>
      <c r="Y1040" s="122">
        <f t="shared" si="56"/>
        <v>3</v>
      </c>
      <c r="Z1040" s="121">
        <v>45894</v>
      </c>
      <c r="AA1040" s="120">
        <f t="shared" si="64"/>
        <v>8</v>
      </c>
      <c r="AB1040" s="120" t="s">
        <v>7315</v>
      </c>
      <c r="AC1040" s="123">
        <v>8384.5499999999993</v>
      </c>
      <c r="AD1040" s="121">
        <v>45937</v>
      </c>
      <c r="AE1040" s="122">
        <f t="shared" si="73"/>
        <v>44</v>
      </c>
      <c r="AF1040" s="121">
        <v>45945</v>
      </c>
      <c r="AG1040" s="155" t="s">
        <v>7316</v>
      </c>
      <c r="AH1040" s="62"/>
      <c r="AI1040" s="121">
        <v>45946</v>
      </c>
      <c r="AJ1040" s="121">
        <v>45946</v>
      </c>
      <c r="AK1040" s="10" t="str">
        <f t="shared" ref="AK1040:AK1046" si="79">IF(AJ1040="","",IF(AJ1040&gt;AI1040,"DEMORA","EN TIEMPO"))</f>
        <v>EN TIEMPO</v>
      </c>
      <c r="AL1040" s="15">
        <f t="shared" si="67"/>
        <v>10</v>
      </c>
      <c r="AM1040" s="120" t="s">
        <v>7317</v>
      </c>
      <c r="AN1040" s="120" t="s">
        <v>7318</v>
      </c>
      <c r="AO1040" s="120" t="s">
        <v>7319</v>
      </c>
      <c r="AP1040" s="121">
        <v>45954</v>
      </c>
      <c r="AQ1040" s="120">
        <f t="shared" ca="1" si="72"/>
        <v>60</v>
      </c>
      <c r="AR1040" s="205" t="s">
        <v>143</v>
      </c>
      <c r="AS1040" s="205">
        <f t="shared" ca="1" si="74"/>
        <v>59</v>
      </c>
      <c r="AT1040" s="120" t="s">
        <v>19</v>
      </c>
      <c r="AU1040" s="5" t="s">
        <v>7209</v>
      </c>
      <c r="AV1040" s="120"/>
      <c r="AW1040" s="120"/>
      <c r="AX1040" s="120"/>
      <c r="AY1040" s="120"/>
      <c r="AZ1040" s="120"/>
      <c r="BA1040" s="120"/>
      <c r="BB1040" s="5" t="s">
        <v>7320</v>
      </c>
      <c r="BC1040" s="9"/>
    </row>
    <row r="1041" spans="1:55" ht="15.75" customHeight="1" x14ac:dyDescent="0.3">
      <c r="A1041" s="61">
        <v>348525</v>
      </c>
      <c r="B1041" s="120" t="s">
        <v>59</v>
      </c>
      <c r="C1041" s="120" t="s">
        <v>6</v>
      </c>
      <c r="D1041" s="120" t="s">
        <v>123</v>
      </c>
      <c r="E1041" s="120" t="s">
        <v>189</v>
      </c>
      <c r="F1041" s="120" t="s">
        <v>1</v>
      </c>
      <c r="G1041" s="120" t="s">
        <v>210</v>
      </c>
      <c r="H1041" s="120" t="s">
        <v>676</v>
      </c>
      <c r="I1041" s="120" t="s">
        <v>7114</v>
      </c>
      <c r="J1041" s="120" t="s">
        <v>7321</v>
      </c>
      <c r="K1041" s="120">
        <v>10951</v>
      </c>
      <c r="L1041" s="120">
        <v>16000</v>
      </c>
      <c r="M1041" s="120" t="s">
        <v>7322</v>
      </c>
      <c r="N1041" s="121" t="s">
        <v>127</v>
      </c>
      <c r="O1041" s="120" t="s">
        <v>7323</v>
      </c>
      <c r="P1041" s="121">
        <v>45889</v>
      </c>
      <c r="Q1041" s="121" t="s">
        <v>137</v>
      </c>
      <c r="R1041" s="121">
        <v>45889</v>
      </c>
      <c r="S1041" s="121"/>
      <c r="T1041" s="135" t="str">
        <f>IF(ISBLANK(Table_1[[#This Row],[FECHA REQ 2]]),"-",Table_1[[#This Row],[FECHA REQ 2]]-Table_1[[#This Row],[FECHA REQ 1]])</f>
        <v>-</v>
      </c>
      <c r="U1041" s="122">
        <f>Table_1[[#This Row],[FECHA REQ 1]]-Table_1[[#This Row],[FECHA DE ENTREGA DE INFORME]]</f>
        <v>-5</v>
      </c>
      <c r="V1041" s="120" t="s">
        <v>7324</v>
      </c>
      <c r="W1041" s="121">
        <v>45894</v>
      </c>
      <c r="X1041" s="121">
        <v>45887</v>
      </c>
      <c r="Y1041" s="122">
        <f t="shared" si="56"/>
        <v>3</v>
      </c>
      <c r="Z1041" s="121">
        <v>45894</v>
      </c>
      <c r="AA1041" s="120">
        <f t="shared" si="64"/>
        <v>8</v>
      </c>
      <c r="AB1041" s="120" t="s">
        <v>7325</v>
      </c>
      <c r="AC1041" s="123">
        <v>2489.17</v>
      </c>
      <c r="AD1041" s="121">
        <v>45937</v>
      </c>
      <c r="AE1041" s="122">
        <f t="shared" si="73"/>
        <v>44</v>
      </c>
      <c r="AF1041" s="121">
        <v>45902</v>
      </c>
      <c r="AG1041" s="155" t="s">
        <v>7326</v>
      </c>
      <c r="AH1041" s="62"/>
      <c r="AI1041" s="121">
        <v>45953</v>
      </c>
      <c r="AJ1041" s="121">
        <v>45953</v>
      </c>
      <c r="AK1041" s="10" t="str">
        <f t="shared" si="79"/>
        <v>EN TIEMPO</v>
      </c>
      <c r="AL1041" s="15">
        <f t="shared" si="67"/>
        <v>17</v>
      </c>
      <c r="AM1041" s="120" t="s">
        <v>7327</v>
      </c>
      <c r="AN1041" s="120" t="s">
        <v>7328</v>
      </c>
      <c r="AO1041" s="120" t="s">
        <v>7329</v>
      </c>
      <c r="AP1041" s="121">
        <v>45968</v>
      </c>
      <c r="AQ1041" s="120">
        <f t="shared" ca="1" si="72"/>
        <v>67</v>
      </c>
      <c r="AR1041" s="205" t="s">
        <v>143</v>
      </c>
      <c r="AS1041" s="205">
        <f t="shared" ca="1" si="74"/>
        <v>16</v>
      </c>
      <c r="AT1041" s="120" t="s">
        <v>19</v>
      </c>
      <c r="AU1041" s="120"/>
      <c r="AV1041" s="120"/>
      <c r="AW1041" s="120"/>
      <c r="AX1041" s="120"/>
      <c r="AY1041" s="120"/>
      <c r="AZ1041" s="120"/>
      <c r="BA1041" s="120"/>
      <c r="BB1041" s="5"/>
      <c r="BC1041" s="9"/>
    </row>
    <row r="1042" spans="1:55" ht="15.75" customHeight="1" x14ac:dyDescent="0.3">
      <c r="A1042" s="61">
        <v>348625</v>
      </c>
      <c r="B1042" s="120" t="s">
        <v>60</v>
      </c>
      <c r="C1042" s="120" t="s">
        <v>340</v>
      </c>
      <c r="D1042" s="120" t="s">
        <v>123</v>
      </c>
      <c r="E1042" s="120" t="s">
        <v>124</v>
      </c>
      <c r="F1042" s="120" t="s">
        <v>43</v>
      </c>
      <c r="G1042" s="120" t="s">
        <v>210</v>
      </c>
      <c r="H1042" s="120" t="s">
        <v>7142</v>
      </c>
      <c r="I1042" s="120" t="s">
        <v>342</v>
      </c>
      <c r="J1042" s="120" t="s">
        <v>7330</v>
      </c>
      <c r="K1042" s="120"/>
      <c r="L1042" s="120">
        <v>15000</v>
      </c>
      <c r="M1042" s="120">
        <v>101094532</v>
      </c>
      <c r="N1042" s="121" t="s">
        <v>127</v>
      </c>
      <c r="O1042" s="120" t="s">
        <v>7331</v>
      </c>
      <c r="P1042" s="121">
        <v>45915</v>
      </c>
      <c r="Q1042" s="121" t="s">
        <v>5722</v>
      </c>
      <c r="R1042" s="121">
        <v>45915</v>
      </c>
      <c r="S1042" s="121"/>
      <c r="T1042" s="135" t="str">
        <f>IF(ISBLANK(Table_1[[#This Row],[FECHA REQ 2]]),"-",Table_1[[#This Row],[FECHA REQ 2]]-Table_1[[#This Row],[FECHA REQ 1]])</f>
        <v>-</v>
      </c>
      <c r="U1042" s="122">
        <f>Table_1[[#This Row],[FECHA REQ 1]]-Table_1[[#This Row],[FECHA DE ENTREGA DE INFORME]]</f>
        <v>-1</v>
      </c>
      <c r="V1042" s="120" t="s">
        <v>7332</v>
      </c>
      <c r="W1042" s="121">
        <v>45916</v>
      </c>
      <c r="X1042" s="121">
        <v>45895</v>
      </c>
      <c r="Y1042" s="122">
        <f t="shared" si="56"/>
        <v>21</v>
      </c>
      <c r="Z1042" s="121">
        <v>45916</v>
      </c>
      <c r="AA1042" s="120">
        <f t="shared" si="64"/>
        <v>22</v>
      </c>
      <c r="AB1042" s="120" t="s">
        <v>7333</v>
      </c>
      <c r="AC1042" s="123">
        <v>5095.22</v>
      </c>
      <c r="AD1042" s="121">
        <v>45918</v>
      </c>
      <c r="AE1042" s="122">
        <f t="shared" si="73"/>
        <v>3</v>
      </c>
      <c r="AF1042" s="121"/>
      <c r="AG1042" s="44">
        <v>4400642433</v>
      </c>
      <c r="AH1042" s="62"/>
      <c r="AI1042" s="121">
        <v>45937</v>
      </c>
      <c r="AJ1042" s="121">
        <v>45944</v>
      </c>
      <c r="AK1042" s="10" t="str">
        <f t="shared" si="79"/>
        <v>DEMORA</v>
      </c>
      <c r="AL1042" s="15">
        <f t="shared" ref="AL1042:AL1049" si="80">IF(AJ1042="","",AJ1042-AD1042+1)</f>
        <v>27</v>
      </c>
      <c r="AM1042" s="120" t="s">
        <v>7334</v>
      </c>
      <c r="AN1042" s="120" t="s">
        <v>7335</v>
      </c>
      <c r="AO1042" s="120" t="s">
        <v>7336</v>
      </c>
      <c r="AP1042" s="121">
        <v>45954</v>
      </c>
      <c r="AQ1042" s="120">
        <f t="shared" ref="AQ1042:AQ1105" ca="1" si="81">IF(AJ1042="",TODAY()-X1042+1,AJ1042-X1042+1)</f>
        <v>50</v>
      </c>
      <c r="AR1042" s="205" t="s">
        <v>143</v>
      </c>
      <c r="AS1042" s="205">
        <f t="shared" ca="1" si="74"/>
        <v>151</v>
      </c>
      <c r="AT1042" s="5" t="s">
        <v>20</v>
      </c>
      <c r="AU1042" s="120"/>
      <c r="AV1042" s="120"/>
      <c r="AW1042" s="120"/>
      <c r="AX1042" s="120"/>
      <c r="AY1042" s="120"/>
      <c r="AZ1042" s="120"/>
      <c r="BA1042" s="120"/>
      <c r="BB1042" s="120"/>
      <c r="BC1042" s="9"/>
    </row>
    <row r="1043" spans="1:55" ht="15.75" customHeight="1" x14ac:dyDescent="0.3">
      <c r="A1043" s="61">
        <v>348725</v>
      </c>
      <c r="B1043" s="120" t="s">
        <v>60</v>
      </c>
      <c r="C1043" s="120" t="s">
        <v>134</v>
      </c>
      <c r="D1043" s="120" t="s">
        <v>123</v>
      </c>
      <c r="E1043" s="120" t="s">
        <v>124</v>
      </c>
      <c r="F1043" s="120" t="s">
        <v>38</v>
      </c>
      <c r="G1043" s="120">
        <v>1</v>
      </c>
      <c r="H1043" s="120" t="s">
        <v>550</v>
      </c>
      <c r="I1043" s="120" t="s">
        <v>2948</v>
      </c>
      <c r="J1043" s="120" t="s">
        <v>7337</v>
      </c>
      <c r="K1043" s="120"/>
      <c r="L1043" s="120">
        <v>12000</v>
      </c>
      <c r="M1043" s="120">
        <v>101322481</v>
      </c>
      <c r="N1043" s="121" t="s">
        <v>127</v>
      </c>
      <c r="O1043" s="120" t="s">
        <v>7331</v>
      </c>
      <c r="P1043" s="121">
        <v>45904</v>
      </c>
      <c r="Q1043" s="121" t="s">
        <v>137</v>
      </c>
      <c r="R1043" s="121">
        <v>45904</v>
      </c>
      <c r="S1043" s="121">
        <v>45951</v>
      </c>
      <c r="T1043" s="135">
        <f>IF(ISBLANK(Table_1[[#This Row],[FECHA REQ 2]]),"-",Table_1[[#This Row],[FECHA REQ 2]]-Table_1[[#This Row],[FECHA REQ 1]])</f>
        <v>47</v>
      </c>
      <c r="U1043" s="122">
        <f>Table_1[[#This Row],[FECHA REQ 1]]-Table_1[[#This Row],[FECHA DE ENTREGA DE INFORME]]</f>
        <v>-5</v>
      </c>
      <c r="V1043" s="120" t="s">
        <v>7338</v>
      </c>
      <c r="W1043" s="121">
        <v>45909</v>
      </c>
      <c r="X1043" s="121">
        <v>45895</v>
      </c>
      <c r="Y1043" s="122">
        <f t="shared" si="56"/>
        <v>10</v>
      </c>
      <c r="Z1043" s="121">
        <v>45909</v>
      </c>
      <c r="AA1043" s="120">
        <f t="shared" si="64"/>
        <v>15</v>
      </c>
      <c r="AB1043" s="120" t="s">
        <v>7339</v>
      </c>
      <c r="AC1043" s="123">
        <v>23532.77</v>
      </c>
      <c r="AD1043" s="121">
        <v>45926</v>
      </c>
      <c r="AE1043" s="122">
        <f t="shared" si="73"/>
        <v>18</v>
      </c>
      <c r="AF1043" s="121">
        <v>45917</v>
      </c>
      <c r="AG1043" s="155">
        <v>4400642455</v>
      </c>
      <c r="AH1043" s="62" t="s">
        <v>833</v>
      </c>
      <c r="AI1043" s="121">
        <v>45947</v>
      </c>
      <c r="AJ1043" s="121">
        <v>45994</v>
      </c>
      <c r="AK1043" s="10" t="str">
        <f t="shared" si="79"/>
        <v>DEMORA</v>
      </c>
      <c r="AL1043" s="15">
        <f t="shared" si="80"/>
        <v>69</v>
      </c>
      <c r="AM1043" s="120" t="s">
        <v>7340</v>
      </c>
      <c r="AN1043" s="120" t="s">
        <v>7341</v>
      </c>
      <c r="AO1043" s="120" t="s">
        <v>6384</v>
      </c>
      <c r="AP1043" s="121">
        <v>46003</v>
      </c>
      <c r="AQ1043" s="120">
        <f t="shared" ca="1" si="81"/>
        <v>100</v>
      </c>
      <c r="AR1043" s="205" t="s">
        <v>143</v>
      </c>
      <c r="AS1043" s="205">
        <f t="shared" ca="1" si="74"/>
        <v>23</v>
      </c>
      <c r="AT1043" s="120" t="s">
        <v>20</v>
      </c>
      <c r="AU1043" s="120"/>
      <c r="AV1043" s="120"/>
      <c r="AW1043" s="120"/>
      <c r="AX1043" s="120"/>
      <c r="AY1043" s="120"/>
      <c r="AZ1043" s="120"/>
      <c r="BA1043" s="120"/>
      <c r="BB1043" s="120"/>
      <c r="BC1043" s="9"/>
    </row>
    <row r="1044" spans="1:55" ht="15.75" customHeight="1" x14ac:dyDescent="0.3">
      <c r="A1044" s="61">
        <v>348825</v>
      </c>
      <c r="B1044" s="120" t="s">
        <v>60</v>
      </c>
      <c r="C1044" s="120" t="s">
        <v>893</v>
      </c>
      <c r="D1044" s="120" t="s">
        <v>123</v>
      </c>
      <c r="E1044" s="120" t="s">
        <v>124</v>
      </c>
      <c r="F1044" s="120" t="s">
        <v>45</v>
      </c>
      <c r="G1044" s="120"/>
      <c r="H1044" s="120" t="s">
        <v>567</v>
      </c>
      <c r="I1044" s="120" t="s">
        <v>4577</v>
      </c>
      <c r="J1044" s="120" t="s">
        <v>7342</v>
      </c>
      <c r="K1044" s="120"/>
      <c r="L1044" s="120"/>
      <c r="M1044" s="120">
        <v>200979971</v>
      </c>
      <c r="N1044" s="121" t="s">
        <v>127</v>
      </c>
      <c r="O1044" s="120" t="s">
        <v>7331</v>
      </c>
      <c r="P1044" s="121">
        <v>45908</v>
      </c>
      <c r="Q1044" s="121" t="s">
        <v>137</v>
      </c>
      <c r="R1044" s="121">
        <v>45908</v>
      </c>
      <c r="S1044" s="121"/>
      <c r="T1044" s="135" t="str">
        <f>IF(ISBLANK(Table_1[[#This Row],[FECHA REQ 2]]),"-",Table_1[[#This Row],[FECHA REQ 2]]-Table_1[[#This Row],[FECHA REQ 1]])</f>
        <v>-</v>
      </c>
      <c r="U1044" s="122">
        <f>Table_1[[#This Row],[FECHA REQ 1]]-Table_1[[#This Row],[FECHA DE ENTREGA DE INFORME]]</f>
        <v>-7</v>
      </c>
      <c r="V1044" s="120" t="s">
        <v>7343</v>
      </c>
      <c r="W1044" s="121">
        <v>45915</v>
      </c>
      <c r="X1044" s="121">
        <v>45895</v>
      </c>
      <c r="Y1044" s="122">
        <f t="shared" si="56"/>
        <v>14</v>
      </c>
      <c r="Z1044" s="121">
        <v>45915</v>
      </c>
      <c r="AA1044" s="120">
        <f t="shared" si="64"/>
        <v>21</v>
      </c>
      <c r="AB1044" s="120" t="s">
        <v>7344</v>
      </c>
      <c r="AC1044" s="123">
        <v>5042.6400000000003</v>
      </c>
      <c r="AD1044" s="121">
        <v>45918</v>
      </c>
      <c r="AE1044" s="122">
        <f t="shared" si="73"/>
        <v>4</v>
      </c>
      <c r="AF1044" s="121">
        <v>45930</v>
      </c>
      <c r="AG1044" s="44">
        <v>4400642448</v>
      </c>
      <c r="AH1044" s="62"/>
      <c r="AI1044" s="121">
        <v>45943</v>
      </c>
      <c r="AJ1044" s="121">
        <v>45951</v>
      </c>
      <c r="AK1044" s="10" t="str">
        <f t="shared" si="79"/>
        <v>DEMORA</v>
      </c>
      <c r="AL1044" s="15">
        <f t="shared" si="80"/>
        <v>34</v>
      </c>
      <c r="AM1044" s="120" t="s">
        <v>7345</v>
      </c>
      <c r="AN1044" s="120" t="s">
        <v>7346</v>
      </c>
      <c r="AO1044" s="120" t="s">
        <v>7347</v>
      </c>
      <c r="AP1044" s="121">
        <v>45954</v>
      </c>
      <c r="AQ1044" s="120">
        <f t="shared" ca="1" si="81"/>
        <v>57</v>
      </c>
      <c r="AR1044" s="205" t="s">
        <v>143</v>
      </c>
      <c r="AS1044" s="205">
        <f t="shared" ca="1" si="74"/>
        <v>36</v>
      </c>
      <c r="AT1044" s="120" t="s">
        <v>20</v>
      </c>
      <c r="AU1044" s="120"/>
      <c r="AV1044" s="120"/>
      <c r="AW1044" s="120"/>
      <c r="AX1044" s="120"/>
      <c r="AY1044" s="120"/>
      <c r="AZ1044" s="120"/>
      <c r="BA1044" s="120"/>
      <c r="BB1044" s="120"/>
      <c r="BC1044" s="9"/>
    </row>
    <row r="1045" spans="1:55" ht="15.75" customHeight="1" x14ac:dyDescent="0.3">
      <c r="A1045" s="258">
        <v>348925</v>
      </c>
      <c r="B1045" s="120" t="s">
        <v>60</v>
      </c>
      <c r="C1045" s="120" t="s">
        <v>1991</v>
      </c>
      <c r="D1045" s="120" t="s">
        <v>123</v>
      </c>
      <c r="E1045" s="120" t="s">
        <v>124</v>
      </c>
      <c r="F1045" s="120">
        <v>24</v>
      </c>
      <c r="G1045" s="120"/>
      <c r="H1045" s="120" t="s">
        <v>2017</v>
      </c>
      <c r="I1045" s="120">
        <v>4421908</v>
      </c>
      <c r="J1045" s="120" t="s">
        <v>7348</v>
      </c>
      <c r="K1045" s="120"/>
      <c r="L1045" s="120">
        <v>6000</v>
      </c>
      <c r="M1045" s="120">
        <v>101217548</v>
      </c>
      <c r="N1045" s="121" t="s">
        <v>127</v>
      </c>
      <c r="O1045" s="120" t="s">
        <v>7331</v>
      </c>
      <c r="P1045" s="121">
        <v>45909</v>
      </c>
      <c r="Q1045" s="121" t="s">
        <v>7349</v>
      </c>
      <c r="R1045" s="121">
        <v>45895</v>
      </c>
      <c r="S1045" s="121"/>
      <c r="T1045" s="135" t="str">
        <f>IF(ISBLANK(Table_1[[#This Row],[FECHA REQ 2]]),"-",Table_1[[#This Row],[FECHA REQ 2]]-Table_1[[#This Row],[FECHA REQ 1]])</f>
        <v>-</v>
      </c>
      <c r="U1045" s="122">
        <f>Table_1[[#This Row],[FECHA REQ 1]]-Table_1[[#This Row],[FECHA DE ENTREGA DE INFORME]]</f>
        <v>-15</v>
      </c>
      <c r="V1045" s="120" t="s">
        <v>7350</v>
      </c>
      <c r="W1045" s="121">
        <v>45910</v>
      </c>
      <c r="X1045" s="121">
        <v>45895</v>
      </c>
      <c r="Y1045" s="122">
        <f t="shared" si="56"/>
        <v>15</v>
      </c>
      <c r="Z1045" s="121">
        <v>45916</v>
      </c>
      <c r="AA1045" s="120">
        <f t="shared" si="64"/>
        <v>22</v>
      </c>
      <c r="AB1045" s="120" t="s">
        <v>7351</v>
      </c>
      <c r="AC1045" s="13">
        <v>24080.97</v>
      </c>
      <c r="AD1045" s="121">
        <v>45918</v>
      </c>
      <c r="AE1045" s="122">
        <f t="shared" si="73"/>
        <v>3</v>
      </c>
      <c r="AF1045" s="121">
        <v>45938</v>
      </c>
      <c r="AG1045" s="44">
        <v>4400642436</v>
      </c>
      <c r="AH1045" s="62"/>
      <c r="AI1045" s="121">
        <v>45951</v>
      </c>
      <c r="AJ1045" s="121">
        <v>45951</v>
      </c>
      <c r="AK1045" s="10" t="str">
        <f t="shared" si="79"/>
        <v>EN TIEMPO</v>
      </c>
      <c r="AL1045" s="15">
        <f t="shared" si="80"/>
        <v>34</v>
      </c>
      <c r="AM1045" s="120" t="s">
        <v>7352</v>
      </c>
      <c r="AN1045" s="120" t="s">
        <v>7353</v>
      </c>
      <c r="AO1045" s="120" t="s">
        <v>7354</v>
      </c>
      <c r="AP1045" s="121">
        <v>45954</v>
      </c>
      <c r="AQ1045" s="120">
        <f t="shared" ca="1" si="81"/>
        <v>57</v>
      </c>
      <c r="AR1045" s="205" t="s">
        <v>143</v>
      </c>
      <c r="AS1045" s="205">
        <f t="shared" ca="1" si="74"/>
        <v>44</v>
      </c>
      <c r="AT1045" s="120" t="s">
        <v>19</v>
      </c>
      <c r="AU1045" s="120"/>
      <c r="AV1045" s="120"/>
      <c r="AW1045" s="120"/>
      <c r="AX1045" s="120"/>
      <c r="AY1045" s="120"/>
      <c r="AZ1045" s="120"/>
      <c r="BA1045" s="120"/>
      <c r="BB1045" s="120"/>
      <c r="BC1045" s="9"/>
    </row>
    <row r="1046" spans="1:55" ht="15.75" customHeight="1" x14ac:dyDescent="0.3">
      <c r="A1046" s="258">
        <v>349025</v>
      </c>
      <c r="B1046" s="120" t="s">
        <v>60</v>
      </c>
      <c r="C1046" s="120" t="s">
        <v>1991</v>
      </c>
      <c r="D1046" s="120" t="s">
        <v>123</v>
      </c>
      <c r="E1046" s="120" t="s">
        <v>124</v>
      </c>
      <c r="F1046" s="120">
        <v>24</v>
      </c>
      <c r="G1046" s="120"/>
      <c r="H1046" s="120" t="s">
        <v>2017</v>
      </c>
      <c r="I1046" s="120">
        <v>4421909</v>
      </c>
      <c r="J1046" s="120" t="s">
        <v>7355</v>
      </c>
      <c r="K1046" s="120"/>
      <c r="L1046" s="120">
        <v>6000</v>
      </c>
      <c r="M1046" s="120">
        <v>101217550</v>
      </c>
      <c r="N1046" s="121" t="s">
        <v>127</v>
      </c>
      <c r="O1046" s="120" t="s">
        <v>7331</v>
      </c>
      <c r="P1046" s="121">
        <v>45909</v>
      </c>
      <c r="Q1046" s="121" t="s">
        <v>7349</v>
      </c>
      <c r="R1046" s="121">
        <v>45895</v>
      </c>
      <c r="S1046" s="121"/>
      <c r="T1046" s="135" t="str">
        <f>IF(ISBLANK(Table_1[[#This Row],[FECHA REQ 2]]),"-",Table_1[[#This Row],[FECHA REQ 2]]-Table_1[[#This Row],[FECHA REQ 1]])</f>
        <v>-</v>
      </c>
      <c r="U1046" s="122">
        <f>Table_1[[#This Row],[FECHA REQ 1]]-Table_1[[#This Row],[FECHA DE ENTREGA DE INFORME]]</f>
        <v>-15</v>
      </c>
      <c r="V1046" s="120" t="s">
        <v>7356</v>
      </c>
      <c r="W1046" s="121">
        <v>45910</v>
      </c>
      <c r="X1046" s="121">
        <v>45895</v>
      </c>
      <c r="Y1046" s="122">
        <f t="shared" si="56"/>
        <v>15</v>
      </c>
      <c r="Z1046" s="121">
        <v>45916</v>
      </c>
      <c r="AA1046" s="120">
        <f t="shared" si="64"/>
        <v>22</v>
      </c>
      <c r="AB1046" s="120" t="s">
        <v>7357</v>
      </c>
      <c r="AC1046" s="13">
        <v>24080.97</v>
      </c>
      <c r="AD1046" s="121">
        <v>45918</v>
      </c>
      <c r="AE1046" s="122">
        <f t="shared" si="73"/>
        <v>3</v>
      </c>
      <c r="AF1046" s="121">
        <v>45938</v>
      </c>
      <c r="AG1046" s="44">
        <v>4400642434</v>
      </c>
      <c r="AH1046" s="62"/>
      <c r="AI1046" s="121">
        <v>45951</v>
      </c>
      <c r="AJ1046" s="121">
        <v>45951</v>
      </c>
      <c r="AK1046" s="10" t="str">
        <f t="shared" si="79"/>
        <v>EN TIEMPO</v>
      </c>
      <c r="AL1046" s="15">
        <f t="shared" si="80"/>
        <v>34</v>
      </c>
      <c r="AM1046" s="120" t="s">
        <v>7358</v>
      </c>
      <c r="AN1046" s="120" t="s">
        <v>7359</v>
      </c>
      <c r="AO1046" s="120" t="s">
        <v>7360</v>
      </c>
      <c r="AP1046" s="121">
        <v>45954</v>
      </c>
      <c r="AQ1046" s="120">
        <f t="shared" ca="1" si="81"/>
        <v>57</v>
      </c>
      <c r="AR1046" s="205" t="s">
        <v>143</v>
      </c>
      <c r="AS1046" s="205">
        <f t="shared" ca="1" si="74"/>
        <v>44</v>
      </c>
      <c r="AT1046" s="120" t="s">
        <v>19</v>
      </c>
      <c r="AU1046" s="120"/>
      <c r="AV1046" s="120"/>
      <c r="AW1046" s="120"/>
      <c r="AX1046" s="120"/>
      <c r="AY1046" s="120"/>
      <c r="AZ1046" s="120"/>
      <c r="BA1046" s="120"/>
      <c r="BB1046" s="120"/>
      <c r="BC1046" s="9"/>
    </row>
    <row r="1047" spans="1:55" ht="15.75" customHeight="1" x14ac:dyDescent="0.3">
      <c r="A1047" s="258">
        <v>349125</v>
      </c>
      <c r="B1047" s="120" t="s">
        <v>60</v>
      </c>
      <c r="C1047" s="120" t="s">
        <v>1991</v>
      </c>
      <c r="D1047" s="120" t="s">
        <v>123</v>
      </c>
      <c r="E1047" s="120" t="s">
        <v>124</v>
      </c>
      <c r="F1047" s="120">
        <v>24</v>
      </c>
      <c r="G1047" s="120"/>
      <c r="H1047" s="120" t="s">
        <v>2017</v>
      </c>
      <c r="I1047" s="120">
        <v>4421909</v>
      </c>
      <c r="J1047" s="120" t="s">
        <v>7361</v>
      </c>
      <c r="K1047" s="120"/>
      <c r="L1047" s="120">
        <v>6000</v>
      </c>
      <c r="M1047" s="120">
        <v>101217549</v>
      </c>
      <c r="N1047" s="121" t="s">
        <v>127</v>
      </c>
      <c r="O1047" s="120" t="s">
        <v>7331</v>
      </c>
      <c r="P1047" s="121">
        <v>45909</v>
      </c>
      <c r="Q1047" s="121" t="s">
        <v>7349</v>
      </c>
      <c r="R1047" s="121">
        <v>45895</v>
      </c>
      <c r="S1047" s="121"/>
      <c r="T1047" s="135" t="str">
        <f>IF(ISBLANK(Table_1[[#This Row],[FECHA REQ 2]]),"-",Table_1[[#This Row],[FECHA REQ 2]]-Table_1[[#This Row],[FECHA REQ 1]])</f>
        <v>-</v>
      </c>
      <c r="U1047" s="122">
        <f>Table_1[[#This Row],[FECHA REQ 1]]-Table_1[[#This Row],[FECHA DE ENTREGA DE INFORME]]</f>
        <v>-15</v>
      </c>
      <c r="V1047" s="120" t="s">
        <v>7362</v>
      </c>
      <c r="W1047" s="121">
        <v>45910</v>
      </c>
      <c r="X1047" s="121">
        <v>45895</v>
      </c>
      <c r="Y1047" s="122">
        <f t="shared" si="56"/>
        <v>15</v>
      </c>
      <c r="Z1047" s="121">
        <v>45916</v>
      </c>
      <c r="AA1047" s="120">
        <f t="shared" si="64"/>
        <v>22</v>
      </c>
      <c r="AB1047" s="120" t="s">
        <v>7363</v>
      </c>
      <c r="AC1047" s="13">
        <v>24080.97</v>
      </c>
      <c r="AD1047" s="121">
        <v>45918</v>
      </c>
      <c r="AE1047" s="122">
        <f t="shared" si="73"/>
        <v>3</v>
      </c>
      <c r="AF1047" s="121">
        <v>45944</v>
      </c>
      <c r="AG1047" s="44">
        <v>4400642437</v>
      </c>
      <c r="AH1047" s="62"/>
      <c r="AI1047" s="121">
        <v>45961</v>
      </c>
      <c r="AJ1047" s="121">
        <v>45964</v>
      </c>
      <c r="AK1047" s="10" t="str">
        <f t="shared" ref="AK1047:AK1067" si="82">IF(AJ1047="","",IF(AJ1047&gt;AI1047,"DEMORA","EN TIEMPO"))</f>
        <v>DEMORA</v>
      </c>
      <c r="AL1047" s="15">
        <f t="shared" si="80"/>
        <v>47</v>
      </c>
      <c r="AM1047" s="120" t="s">
        <v>7364</v>
      </c>
      <c r="AN1047" s="120" t="s">
        <v>7365</v>
      </c>
      <c r="AO1047" s="120" t="s">
        <v>7366</v>
      </c>
      <c r="AP1047" s="121">
        <v>45968</v>
      </c>
      <c r="AQ1047" s="120">
        <f t="shared" ca="1" si="81"/>
        <v>70</v>
      </c>
      <c r="AR1047" s="205" t="s">
        <v>143</v>
      </c>
      <c r="AS1047" s="205">
        <f t="shared" ca="1" si="74"/>
        <v>50</v>
      </c>
      <c r="AT1047" s="120" t="s">
        <v>19</v>
      </c>
      <c r="AU1047" s="120"/>
      <c r="AV1047" s="120"/>
      <c r="AW1047" s="120"/>
      <c r="AX1047" s="120"/>
      <c r="AY1047" s="120"/>
      <c r="AZ1047" s="120"/>
      <c r="BA1047" s="120"/>
      <c r="BB1047" s="120" t="s">
        <v>7367</v>
      </c>
      <c r="BC1047" s="9"/>
    </row>
    <row r="1048" spans="1:55" ht="15.75" customHeight="1" x14ac:dyDescent="0.3">
      <c r="A1048" s="258">
        <v>349225</v>
      </c>
      <c r="B1048" s="120" t="s">
        <v>60</v>
      </c>
      <c r="C1048" s="120" t="s">
        <v>1991</v>
      </c>
      <c r="D1048" s="120" t="s">
        <v>123</v>
      </c>
      <c r="E1048" s="120" t="s">
        <v>124</v>
      </c>
      <c r="F1048" s="120">
        <v>24</v>
      </c>
      <c r="G1048" s="120"/>
      <c r="H1048" s="120" t="s">
        <v>2017</v>
      </c>
      <c r="I1048" s="120">
        <v>4421908</v>
      </c>
      <c r="J1048" s="120" t="s">
        <v>7368</v>
      </c>
      <c r="K1048" s="120"/>
      <c r="L1048" s="120">
        <v>6000</v>
      </c>
      <c r="M1048" s="120">
        <v>101217547</v>
      </c>
      <c r="N1048" s="121" t="s">
        <v>127</v>
      </c>
      <c r="O1048" s="120" t="s">
        <v>7331</v>
      </c>
      <c r="P1048" s="121">
        <v>45909</v>
      </c>
      <c r="Q1048" s="121" t="s">
        <v>7349</v>
      </c>
      <c r="R1048" s="121">
        <v>45895</v>
      </c>
      <c r="S1048" s="121"/>
      <c r="T1048" s="135" t="str">
        <f>IF(ISBLANK(Table_1[[#This Row],[FECHA REQ 2]]),"-",Table_1[[#This Row],[FECHA REQ 2]]-Table_1[[#This Row],[FECHA REQ 1]])</f>
        <v>-</v>
      </c>
      <c r="U1048" s="122">
        <f>Table_1[[#This Row],[FECHA REQ 1]]-Table_1[[#This Row],[FECHA DE ENTREGA DE INFORME]]</f>
        <v>-15</v>
      </c>
      <c r="V1048" s="120" t="s">
        <v>7369</v>
      </c>
      <c r="W1048" s="121">
        <v>45910</v>
      </c>
      <c r="X1048" s="121">
        <v>45895</v>
      </c>
      <c r="Y1048" s="122">
        <f t="shared" si="56"/>
        <v>15</v>
      </c>
      <c r="Z1048" s="121">
        <v>45916</v>
      </c>
      <c r="AA1048" s="120">
        <f t="shared" si="64"/>
        <v>22</v>
      </c>
      <c r="AB1048" s="120" t="s">
        <v>7370</v>
      </c>
      <c r="AC1048" s="13">
        <v>24080.97</v>
      </c>
      <c r="AD1048" s="121">
        <v>45918</v>
      </c>
      <c r="AE1048" s="122">
        <f t="shared" si="73"/>
        <v>3</v>
      </c>
      <c r="AF1048" s="121">
        <v>45944</v>
      </c>
      <c r="AG1048" s="44">
        <v>4400642447</v>
      </c>
      <c r="AH1048" s="62"/>
      <c r="AI1048" s="121">
        <v>45961</v>
      </c>
      <c r="AJ1048" s="121">
        <v>45964</v>
      </c>
      <c r="AK1048" s="10" t="str">
        <f t="shared" si="82"/>
        <v>DEMORA</v>
      </c>
      <c r="AL1048" s="15">
        <f t="shared" si="80"/>
        <v>47</v>
      </c>
      <c r="AM1048" s="120" t="s">
        <v>7371</v>
      </c>
      <c r="AN1048" s="120" t="s">
        <v>7372</v>
      </c>
      <c r="AO1048" s="120" t="s">
        <v>7373</v>
      </c>
      <c r="AP1048" s="121">
        <v>45968</v>
      </c>
      <c r="AQ1048" s="120">
        <f t="shared" ca="1" si="81"/>
        <v>70</v>
      </c>
      <c r="AR1048" s="205" t="s">
        <v>143</v>
      </c>
      <c r="AS1048" s="205">
        <f t="shared" ca="1" si="74"/>
        <v>50</v>
      </c>
      <c r="AT1048" s="120" t="s">
        <v>19</v>
      </c>
      <c r="AU1048" s="120"/>
      <c r="AV1048" s="120"/>
      <c r="AW1048" s="120"/>
      <c r="AX1048" s="120"/>
      <c r="AY1048" s="120"/>
      <c r="AZ1048" s="120"/>
      <c r="BA1048" s="120"/>
      <c r="BB1048" s="120" t="s">
        <v>7367</v>
      </c>
      <c r="BC1048" s="9"/>
    </row>
    <row r="1049" spans="1:55" ht="15.75" customHeight="1" x14ac:dyDescent="0.3">
      <c r="A1049" s="61">
        <v>349325</v>
      </c>
      <c r="B1049" s="120" t="s">
        <v>60</v>
      </c>
      <c r="C1049" s="120" t="s">
        <v>8</v>
      </c>
      <c r="D1049" s="120" t="s">
        <v>123</v>
      </c>
      <c r="E1049" s="120" t="s">
        <v>189</v>
      </c>
      <c r="F1049" s="120" t="s">
        <v>1</v>
      </c>
      <c r="G1049" s="120"/>
      <c r="H1049" s="120" t="s">
        <v>2227</v>
      </c>
      <c r="I1049" s="120" t="s">
        <v>212</v>
      </c>
      <c r="J1049" s="120" t="s">
        <v>7374</v>
      </c>
      <c r="K1049" s="120"/>
      <c r="L1049" s="120">
        <v>30000</v>
      </c>
      <c r="M1049" s="120">
        <v>101204359</v>
      </c>
      <c r="N1049" s="121" t="s">
        <v>127</v>
      </c>
      <c r="O1049" s="120" t="s">
        <v>7331</v>
      </c>
      <c r="P1049" s="121">
        <v>45904</v>
      </c>
      <c r="Q1049" s="121" t="s">
        <v>137</v>
      </c>
      <c r="R1049" s="121">
        <v>45904</v>
      </c>
      <c r="S1049" s="121"/>
      <c r="T1049" s="135" t="str">
        <f>IF(ISBLANK(Table_1[[#This Row],[FECHA REQ 2]]),"-",Table_1[[#This Row],[FECHA REQ 2]]-Table_1[[#This Row],[FECHA REQ 1]])</f>
        <v>-</v>
      </c>
      <c r="U1049" s="122">
        <f>Table_1[[#This Row],[FECHA REQ 1]]-Table_1[[#This Row],[FECHA DE ENTREGA DE INFORME]]</f>
        <v>-5</v>
      </c>
      <c r="V1049" s="120" t="s">
        <v>7375</v>
      </c>
      <c r="W1049" s="121">
        <v>45909</v>
      </c>
      <c r="X1049" s="121">
        <v>45895</v>
      </c>
      <c r="Y1049" s="122">
        <f t="shared" si="56"/>
        <v>10</v>
      </c>
      <c r="Z1049" s="121">
        <v>45909</v>
      </c>
      <c r="AA1049" s="120">
        <f t="shared" si="64"/>
        <v>15</v>
      </c>
      <c r="AB1049" s="120" t="s">
        <v>7370</v>
      </c>
      <c r="AC1049" s="123">
        <v>18897.57</v>
      </c>
      <c r="AD1049" s="121">
        <v>45926</v>
      </c>
      <c r="AE1049" s="122">
        <f t="shared" si="73"/>
        <v>18</v>
      </c>
      <c r="AF1049" s="121">
        <v>45917</v>
      </c>
      <c r="AG1049" s="155">
        <v>4400643110</v>
      </c>
      <c r="AH1049" s="62"/>
      <c r="AI1049" s="121">
        <v>45939</v>
      </c>
      <c r="AJ1049" s="121">
        <v>45940</v>
      </c>
      <c r="AK1049" s="10" t="str">
        <f t="shared" si="82"/>
        <v>DEMORA</v>
      </c>
      <c r="AL1049" s="15">
        <f t="shared" si="80"/>
        <v>15</v>
      </c>
      <c r="AM1049" s="120" t="s">
        <v>7376</v>
      </c>
      <c r="AN1049" s="120" t="s">
        <v>7377</v>
      </c>
      <c r="AO1049" s="120" t="s">
        <v>7378</v>
      </c>
      <c r="AP1049" s="121">
        <v>45954</v>
      </c>
      <c r="AQ1049" s="120">
        <f t="shared" ca="1" si="81"/>
        <v>46</v>
      </c>
      <c r="AR1049" s="205" t="s">
        <v>143</v>
      </c>
      <c r="AS1049" s="205">
        <f t="shared" ca="1" si="74"/>
        <v>23</v>
      </c>
      <c r="AT1049" s="120" t="s">
        <v>19</v>
      </c>
      <c r="AU1049" s="120"/>
      <c r="AV1049" s="120"/>
      <c r="AW1049" s="120"/>
      <c r="AX1049" s="120"/>
      <c r="AY1049" s="120"/>
      <c r="AZ1049" s="120"/>
      <c r="BA1049" s="120"/>
      <c r="BB1049" s="120"/>
      <c r="BC1049" s="9"/>
    </row>
    <row r="1050" spans="1:55" ht="15.75" customHeight="1" x14ac:dyDescent="0.3">
      <c r="A1050" s="61">
        <v>349425</v>
      </c>
      <c r="B1050" s="120" t="s">
        <v>60</v>
      </c>
      <c r="C1050" s="120" t="s">
        <v>8</v>
      </c>
      <c r="D1050" s="120" t="s">
        <v>123</v>
      </c>
      <c r="E1050" s="120" t="s">
        <v>189</v>
      </c>
      <c r="F1050" s="120" t="s">
        <v>1</v>
      </c>
      <c r="G1050" s="120"/>
      <c r="H1050" s="120" t="s">
        <v>2842</v>
      </c>
      <c r="I1050" s="120" t="s">
        <v>212</v>
      </c>
      <c r="J1050" s="120" t="s">
        <v>7379</v>
      </c>
      <c r="K1050" s="120"/>
      <c r="L1050" s="120">
        <v>30000</v>
      </c>
      <c r="M1050" s="120">
        <v>101328674</v>
      </c>
      <c r="N1050" s="121" t="s">
        <v>127</v>
      </c>
      <c r="O1050" s="120" t="s">
        <v>7331</v>
      </c>
      <c r="P1050" s="121">
        <v>45904</v>
      </c>
      <c r="Q1050" s="121" t="s">
        <v>137</v>
      </c>
      <c r="R1050" s="121">
        <v>45904</v>
      </c>
      <c r="S1050" s="121"/>
      <c r="T1050" s="135" t="str">
        <f>IF(ISBLANK(Table_1[[#This Row],[FECHA REQ 2]]),"-",Table_1[[#This Row],[FECHA REQ 2]]-Table_1[[#This Row],[FECHA REQ 1]])</f>
        <v>-</v>
      </c>
      <c r="U1050" s="122">
        <f>Table_1[[#This Row],[FECHA REQ 1]]-Table_1[[#This Row],[FECHA DE ENTREGA DE INFORME]]</f>
        <v>-5</v>
      </c>
      <c r="V1050" s="120" t="s">
        <v>7380</v>
      </c>
      <c r="W1050" s="121">
        <v>45909</v>
      </c>
      <c r="X1050" s="121">
        <v>45895</v>
      </c>
      <c r="Y1050" s="122">
        <f t="shared" si="56"/>
        <v>10</v>
      </c>
      <c r="Z1050" s="121">
        <v>45909</v>
      </c>
      <c r="AA1050" s="120">
        <f t="shared" si="64"/>
        <v>15</v>
      </c>
      <c r="AB1050" s="120" t="s">
        <v>7381</v>
      </c>
      <c r="AC1050" s="123">
        <v>18897.57</v>
      </c>
      <c r="AD1050" s="121">
        <v>45926</v>
      </c>
      <c r="AE1050" s="122">
        <f t="shared" si="73"/>
        <v>18</v>
      </c>
      <c r="AF1050" s="121">
        <v>45910</v>
      </c>
      <c r="AG1050" s="155">
        <v>4400643114</v>
      </c>
      <c r="AH1050" s="62"/>
      <c r="AI1050" s="121">
        <v>45951</v>
      </c>
      <c r="AJ1050" s="121">
        <v>45951</v>
      </c>
      <c r="AK1050" s="10" t="str">
        <f t="shared" si="82"/>
        <v>EN TIEMPO</v>
      </c>
      <c r="AL1050" s="15">
        <f t="shared" ref="AL1050:AL1067" si="83">IF(AJ1050="","",AJ1050-AD1050+1)</f>
        <v>26</v>
      </c>
      <c r="AM1050" s="120" t="s">
        <v>7382</v>
      </c>
      <c r="AN1050" s="120" t="s">
        <v>7383</v>
      </c>
      <c r="AO1050" s="120" t="s">
        <v>7384</v>
      </c>
      <c r="AP1050" s="121">
        <v>45954</v>
      </c>
      <c r="AQ1050" s="120">
        <f t="shared" ca="1" si="81"/>
        <v>57</v>
      </c>
      <c r="AR1050" s="63" t="s">
        <v>143</v>
      </c>
      <c r="AS1050" s="63">
        <f t="shared" ca="1" si="74"/>
        <v>16</v>
      </c>
      <c r="AT1050" s="120" t="s">
        <v>20</v>
      </c>
      <c r="AU1050" s="120"/>
      <c r="AV1050" s="120"/>
      <c r="AW1050" s="120"/>
      <c r="AX1050" s="120"/>
      <c r="AY1050" s="120"/>
      <c r="AZ1050" s="120"/>
      <c r="BA1050" s="120"/>
      <c r="BB1050" s="120"/>
      <c r="BC1050" s="9"/>
    </row>
    <row r="1051" spans="1:55" ht="15.75" customHeight="1" x14ac:dyDescent="0.3">
      <c r="A1051" s="61">
        <v>349525</v>
      </c>
      <c r="B1051" s="120" t="s">
        <v>60</v>
      </c>
      <c r="C1051" s="120" t="s">
        <v>273</v>
      </c>
      <c r="D1051" s="120" t="s">
        <v>123</v>
      </c>
      <c r="E1051" s="120" t="s">
        <v>189</v>
      </c>
      <c r="F1051" s="120" t="s">
        <v>1</v>
      </c>
      <c r="G1051" s="120"/>
      <c r="H1051" s="120" t="s">
        <v>620</v>
      </c>
      <c r="I1051" s="120" t="s">
        <v>294</v>
      </c>
      <c r="J1051" s="120" t="s">
        <v>7385</v>
      </c>
      <c r="K1051" s="120"/>
      <c r="L1051" s="120">
        <v>28000</v>
      </c>
      <c r="M1051" s="120">
        <v>101160653</v>
      </c>
      <c r="N1051" s="121" t="s">
        <v>127</v>
      </c>
      <c r="O1051" s="120" t="s">
        <v>7331</v>
      </c>
      <c r="P1051" s="121">
        <v>45916</v>
      </c>
      <c r="Q1051" s="121" t="s">
        <v>137</v>
      </c>
      <c r="R1051" s="121">
        <v>45916</v>
      </c>
      <c r="S1051" s="121"/>
      <c r="T1051" s="135" t="str">
        <f>IF(ISBLANK(Table_1[[#This Row],[FECHA REQ 2]]),"-",Table_1[[#This Row],[FECHA REQ 2]]-Table_1[[#This Row],[FECHA REQ 1]])</f>
        <v>-</v>
      </c>
      <c r="U1051" s="122">
        <f>Table_1[[#This Row],[FECHA REQ 1]]-Table_1[[#This Row],[FECHA DE ENTREGA DE INFORME]]</f>
        <v>-13</v>
      </c>
      <c r="V1051" s="120" t="s">
        <v>7386</v>
      </c>
      <c r="W1051" s="121">
        <v>45929</v>
      </c>
      <c r="X1051" s="121">
        <v>45895</v>
      </c>
      <c r="Y1051" s="122">
        <f t="shared" si="56"/>
        <v>22</v>
      </c>
      <c r="Z1051" s="121">
        <v>45929</v>
      </c>
      <c r="AA1051" s="120">
        <f t="shared" si="64"/>
        <v>35</v>
      </c>
      <c r="AB1051" s="120" t="s">
        <v>7387</v>
      </c>
      <c r="AC1051" s="123">
        <v>20363.68</v>
      </c>
      <c r="AD1051" s="121">
        <v>45943</v>
      </c>
      <c r="AE1051" s="122">
        <f t="shared" si="73"/>
        <v>15</v>
      </c>
      <c r="AF1051" s="121">
        <v>45933</v>
      </c>
      <c r="AG1051" s="155">
        <v>4400643111</v>
      </c>
      <c r="AH1051" s="62"/>
      <c r="AI1051" s="121">
        <v>45965</v>
      </c>
      <c r="AJ1051" s="121">
        <v>45965</v>
      </c>
      <c r="AK1051" s="10" t="str">
        <f t="shared" si="82"/>
        <v>EN TIEMPO</v>
      </c>
      <c r="AL1051" s="15">
        <f t="shared" si="83"/>
        <v>23</v>
      </c>
      <c r="AM1051" s="120" t="s">
        <v>7388</v>
      </c>
      <c r="AN1051" s="120" t="s">
        <v>7389</v>
      </c>
      <c r="AO1051" s="120" t="s">
        <v>7390</v>
      </c>
      <c r="AP1051" s="121">
        <v>45968</v>
      </c>
      <c r="AQ1051" s="120">
        <f t="shared" ca="1" si="81"/>
        <v>71</v>
      </c>
      <c r="AR1051" s="205" t="s">
        <v>143</v>
      </c>
      <c r="AS1051" s="205">
        <f t="shared" ca="1" si="74"/>
        <v>39</v>
      </c>
      <c r="AT1051" s="120" t="s">
        <v>19</v>
      </c>
      <c r="AU1051" s="120"/>
      <c r="AV1051" s="120"/>
      <c r="AW1051" s="120"/>
      <c r="AX1051" s="120"/>
      <c r="AY1051" s="120"/>
      <c r="AZ1051" s="120"/>
      <c r="BA1051" s="120"/>
      <c r="BB1051" s="120"/>
      <c r="BC1051" s="9"/>
    </row>
    <row r="1052" spans="1:55" ht="15.75" customHeight="1" x14ac:dyDescent="0.3">
      <c r="A1052" s="61">
        <v>349625</v>
      </c>
      <c r="B1052" s="120" t="s">
        <v>60</v>
      </c>
      <c r="C1052" s="120" t="s">
        <v>6</v>
      </c>
      <c r="D1052" s="120" t="s">
        <v>123</v>
      </c>
      <c r="E1052" s="120" t="s">
        <v>189</v>
      </c>
      <c r="F1052" s="120" t="s">
        <v>44</v>
      </c>
      <c r="G1052" s="120"/>
      <c r="H1052" s="120" t="s">
        <v>7391</v>
      </c>
      <c r="I1052" s="120" t="s">
        <v>7392</v>
      </c>
      <c r="J1052" s="120" t="s">
        <v>7393</v>
      </c>
      <c r="K1052" s="120"/>
      <c r="L1052" s="120"/>
      <c r="M1052" s="120">
        <v>101064963</v>
      </c>
      <c r="N1052" s="121" t="s">
        <v>127</v>
      </c>
      <c r="O1052" s="120" t="s">
        <v>7331</v>
      </c>
      <c r="P1052" s="121">
        <v>45908</v>
      </c>
      <c r="Q1052" s="121" t="s">
        <v>137</v>
      </c>
      <c r="R1052" s="121">
        <v>45909</v>
      </c>
      <c r="S1052" s="121"/>
      <c r="T1052" s="135" t="str">
        <f>IF(ISBLANK(Table_1[[#This Row],[FECHA REQ 2]]),"-",Table_1[[#This Row],[FECHA REQ 2]]-Table_1[[#This Row],[FECHA REQ 1]])</f>
        <v>-</v>
      </c>
      <c r="U1052" s="122">
        <f>Table_1[[#This Row],[FECHA REQ 1]]-Table_1[[#This Row],[FECHA DE ENTREGA DE INFORME]]</f>
        <v>-6</v>
      </c>
      <c r="V1052" s="120" t="s">
        <v>7394</v>
      </c>
      <c r="W1052" s="121">
        <v>45915</v>
      </c>
      <c r="X1052" s="121">
        <v>45895</v>
      </c>
      <c r="Y1052" s="122">
        <f t="shared" si="56"/>
        <v>14</v>
      </c>
      <c r="Z1052" s="121">
        <v>45916</v>
      </c>
      <c r="AA1052" s="120">
        <f t="shared" si="64"/>
        <v>22</v>
      </c>
      <c r="AB1052" s="120" t="s">
        <v>7395</v>
      </c>
      <c r="AC1052" s="123">
        <v>6766.22</v>
      </c>
      <c r="AD1052" s="121">
        <v>45918</v>
      </c>
      <c r="AE1052" s="122">
        <f t="shared" si="73"/>
        <v>3</v>
      </c>
      <c r="AF1052" s="121"/>
      <c r="AG1052" s="44">
        <v>4400643113</v>
      </c>
      <c r="AH1052" s="62"/>
      <c r="AI1052" s="121">
        <v>45937</v>
      </c>
      <c r="AJ1052" s="121">
        <v>45944</v>
      </c>
      <c r="AK1052" s="10" t="str">
        <f t="shared" si="82"/>
        <v>DEMORA</v>
      </c>
      <c r="AL1052" s="15">
        <f t="shared" si="83"/>
        <v>27</v>
      </c>
      <c r="AM1052" s="120" t="s">
        <v>7396</v>
      </c>
      <c r="AN1052" s="120" t="s">
        <v>7397</v>
      </c>
      <c r="AO1052" s="120" t="s">
        <v>7398</v>
      </c>
      <c r="AP1052" s="121">
        <v>45954</v>
      </c>
      <c r="AQ1052" s="120">
        <f t="shared" ca="1" si="81"/>
        <v>50</v>
      </c>
      <c r="AR1052" s="205" t="s">
        <v>143</v>
      </c>
      <c r="AS1052" s="205">
        <f t="shared" ca="1" si="74"/>
        <v>151</v>
      </c>
      <c r="AT1052" s="120" t="s">
        <v>20</v>
      </c>
      <c r="AU1052" s="120"/>
      <c r="AV1052" s="120"/>
      <c r="AW1052" s="120"/>
      <c r="AX1052" s="120"/>
      <c r="AY1052" s="120"/>
      <c r="AZ1052" s="120"/>
      <c r="BA1052" s="120"/>
      <c r="BB1052" s="120"/>
      <c r="BC1052" s="9"/>
    </row>
    <row r="1053" spans="1:55" ht="15.75" customHeight="1" x14ac:dyDescent="0.3">
      <c r="A1053" s="61">
        <v>349725</v>
      </c>
      <c r="B1053" s="120" t="s">
        <v>60</v>
      </c>
      <c r="C1053" s="120" t="s">
        <v>6</v>
      </c>
      <c r="D1053" s="120" t="s">
        <v>123</v>
      </c>
      <c r="E1053" s="120" t="s">
        <v>189</v>
      </c>
      <c r="F1053" s="120" t="s">
        <v>44</v>
      </c>
      <c r="G1053" s="120"/>
      <c r="H1053" s="120" t="s">
        <v>7391</v>
      </c>
      <c r="I1053" s="120" t="s">
        <v>7392</v>
      </c>
      <c r="J1053" s="120" t="s">
        <v>7399</v>
      </c>
      <c r="K1053" s="120"/>
      <c r="L1053" s="120"/>
      <c r="M1053" s="120">
        <v>101219478</v>
      </c>
      <c r="N1053" s="121" t="s">
        <v>127</v>
      </c>
      <c r="O1053" s="120" t="s">
        <v>7331</v>
      </c>
      <c r="P1053" s="121">
        <v>45908</v>
      </c>
      <c r="Q1053" s="121" t="s">
        <v>137</v>
      </c>
      <c r="R1053" s="121">
        <v>45908</v>
      </c>
      <c r="S1053" s="121"/>
      <c r="T1053" s="135" t="str">
        <f>IF(ISBLANK(Table_1[[#This Row],[FECHA REQ 2]]),"-",Table_1[[#This Row],[FECHA REQ 2]]-Table_1[[#This Row],[FECHA REQ 1]])</f>
        <v>-</v>
      </c>
      <c r="U1053" s="122">
        <f>Table_1[[#This Row],[FECHA REQ 1]]-Table_1[[#This Row],[FECHA DE ENTREGA DE INFORME]]</f>
        <v>-7</v>
      </c>
      <c r="V1053" s="120" t="s">
        <v>7400</v>
      </c>
      <c r="W1053" s="121">
        <v>45915</v>
      </c>
      <c r="X1053" s="121">
        <v>45895</v>
      </c>
      <c r="Y1053" s="122">
        <f t="shared" si="56"/>
        <v>14</v>
      </c>
      <c r="Z1053" s="121">
        <v>45916</v>
      </c>
      <c r="AA1053" s="120">
        <f t="shared" si="64"/>
        <v>22</v>
      </c>
      <c r="AB1053" s="120" t="s">
        <v>7401</v>
      </c>
      <c r="AC1053" s="123">
        <v>5240.22</v>
      </c>
      <c r="AD1053" s="121">
        <v>45918</v>
      </c>
      <c r="AE1053" s="122">
        <f t="shared" si="73"/>
        <v>3</v>
      </c>
      <c r="AF1053" s="121">
        <v>45918</v>
      </c>
      <c r="AG1053" s="44">
        <v>4400643112</v>
      </c>
      <c r="AH1053" s="62"/>
      <c r="AI1053" s="121">
        <v>45937</v>
      </c>
      <c r="AJ1053" s="121">
        <v>45940</v>
      </c>
      <c r="AK1053" s="10" t="str">
        <f t="shared" si="82"/>
        <v>DEMORA</v>
      </c>
      <c r="AL1053" s="15">
        <f t="shared" si="83"/>
        <v>23</v>
      </c>
      <c r="AM1053" s="120" t="s">
        <v>7402</v>
      </c>
      <c r="AN1053" s="120" t="s">
        <v>7403</v>
      </c>
      <c r="AO1053" s="120" t="s">
        <v>7404</v>
      </c>
      <c r="AP1053" s="121">
        <v>45954</v>
      </c>
      <c r="AQ1053" s="120">
        <f t="shared" ca="1" si="81"/>
        <v>46</v>
      </c>
      <c r="AR1053" s="205" t="s">
        <v>143</v>
      </c>
      <c r="AS1053" s="205">
        <f t="shared" ca="1" si="74"/>
        <v>24</v>
      </c>
      <c r="AT1053" s="120" t="s">
        <v>19</v>
      </c>
      <c r="AU1053" s="120"/>
      <c r="AV1053" s="120"/>
      <c r="AW1053" s="120"/>
      <c r="AX1053" s="120"/>
      <c r="AY1053" s="120"/>
      <c r="AZ1053" s="120"/>
      <c r="BA1053" s="120"/>
      <c r="BB1053" s="120"/>
      <c r="BC1053" s="9"/>
    </row>
    <row r="1054" spans="1:55" ht="15.75" customHeight="1" x14ac:dyDescent="0.3">
      <c r="A1054" s="61">
        <v>349825</v>
      </c>
      <c r="B1054" s="120" t="s">
        <v>60</v>
      </c>
      <c r="C1054" s="120" t="s">
        <v>6</v>
      </c>
      <c r="D1054" s="120" t="s">
        <v>123</v>
      </c>
      <c r="E1054" s="120" t="s">
        <v>189</v>
      </c>
      <c r="F1054" s="120" t="s">
        <v>1</v>
      </c>
      <c r="G1054" s="120"/>
      <c r="H1054" s="120" t="s">
        <v>989</v>
      </c>
      <c r="I1054" s="120" t="s">
        <v>311</v>
      </c>
      <c r="J1054" s="120" t="s">
        <v>7405</v>
      </c>
      <c r="K1054" s="120"/>
      <c r="L1054" s="120">
        <v>16000</v>
      </c>
      <c r="M1054" s="120">
        <v>101234227</v>
      </c>
      <c r="N1054" s="121" t="s">
        <v>127</v>
      </c>
      <c r="O1054" s="120" t="s">
        <v>7331</v>
      </c>
      <c r="P1054" s="121">
        <v>45908</v>
      </c>
      <c r="Q1054" s="121" t="s">
        <v>137</v>
      </c>
      <c r="R1054" s="121">
        <v>45908</v>
      </c>
      <c r="S1054" s="121"/>
      <c r="T1054" s="135" t="str">
        <f>IF(ISBLANK(Table_1[[#This Row],[FECHA REQ 2]]),"-",Table_1[[#This Row],[FECHA REQ 2]]-Table_1[[#This Row],[FECHA REQ 1]])</f>
        <v>-</v>
      </c>
      <c r="U1054" s="122">
        <f>Table_1[[#This Row],[FECHA REQ 1]]-Table_1[[#This Row],[FECHA DE ENTREGA DE INFORME]]</f>
        <v>-7</v>
      </c>
      <c r="V1054" s="120" t="s">
        <v>7406</v>
      </c>
      <c r="W1054" s="121">
        <v>45915</v>
      </c>
      <c r="X1054" s="121">
        <v>45895</v>
      </c>
      <c r="Y1054" s="122">
        <f t="shared" si="56"/>
        <v>14</v>
      </c>
      <c r="Z1054" s="121">
        <v>45915</v>
      </c>
      <c r="AA1054" s="120">
        <f t="shared" si="64"/>
        <v>21</v>
      </c>
      <c r="AB1054" s="120" t="s">
        <v>7407</v>
      </c>
      <c r="AC1054" s="13">
        <v>2303.14</v>
      </c>
      <c r="AD1054" s="121">
        <v>45918</v>
      </c>
      <c r="AE1054" s="122">
        <f t="shared" si="73"/>
        <v>4</v>
      </c>
      <c r="AF1054" s="121">
        <v>45911</v>
      </c>
      <c r="AG1054" s="44">
        <v>4400643109</v>
      </c>
      <c r="AH1054" s="62"/>
      <c r="AI1054" s="121">
        <v>45939</v>
      </c>
      <c r="AJ1054" s="121">
        <v>45940</v>
      </c>
      <c r="AK1054" s="10" t="str">
        <f t="shared" si="82"/>
        <v>DEMORA</v>
      </c>
      <c r="AL1054" s="15">
        <f t="shared" si="83"/>
        <v>23</v>
      </c>
      <c r="AM1054" s="120" t="s">
        <v>7408</v>
      </c>
      <c r="AN1054" s="120" t="s">
        <v>7409</v>
      </c>
      <c r="AO1054" s="120" t="s">
        <v>7410</v>
      </c>
      <c r="AP1054" s="121">
        <v>45954</v>
      </c>
      <c r="AQ1054" s="120">
        <f t="shared" ca="1" si="81"/>
        <v>46</v>
      </c>
      <c r="AR1054" s="205" t="s">
        <v>143</v>
      </c>
      <c r="AS1054" s="63">
        <f t="shared" ca="1" si="74"/>
        <v>17</v>
      </c>
      <c r="AT1054" s="120" t="s">
        <v>19</v>
      </c>
      <c r="AU1054" s="120"/>
      <c r="AV1054" s="120"/>
      <c r="AW1054" s="120"/>
      <c r="AX1054" s="120"/>
      <c r="AY1054" s="120"/>
      <c r="AZ1054" s="120"/>
      <c r="BA1054" s="120"/>
      <c r="BB1054" s="120"/>
      <c r="BC1054" s="9"/>
    </row>
    <row r="1055" spans="1:55" ht="15.75" customHeight="1" x14ac:dyDescent="0.3">
      <c r="A1055" s="61">
        <v>349925</v>
      </c>
      <c r="B1055" s="120" t="s">
        <v>60</v>
      </c>
      <c r="C1055" s="120" t="s">
        <v>340</v>
      </c>
      <c r="D1055" s="120" t="s">
        <v>123</v>
      </c>
      <c r="E1055" s="120" t="s">
        <v>189</v>
      </c>
      <c r="F1055" s="120" t="s">
        <v>49</v>
      </c>
      <c r="G1055" s="120"/>
      <c r="H1055" s="120" t="s">
        <v>1019</v>
      </c>
      <c r="I1055" s="120" t="s">
        <v>3867</v>
      </c>
      <c r="J1055" s="120" t="s">
        <v>7411</v>
      </c>
      <c r="K1055" s="120"/>
      <c r="L1055" s="120">
        <v>10000</v>
      </c>
      <c r="M1055" s="120">
        <v>101327379</v>
      </c>
      <c r="N1055" s="121" t="s">
        <v>127</v>
      </c>
      <c r="O1055" s="120" t="s">
        <v>7331</v>
      </c>
      <c r="P1055" s="121">
        <v>45904</v>
      </c>
      <c r="Q1055" s="121" t="s">
        <v>137</v>
      </c>
      <c r="R1055" s="121">
        <v>45904</v>
      </c>
      <c r="S1055" s="121"/>
      <c r="T1055" s="135" t="str">
        <f>IF(ISBLANK(Table_1[[#This Row],[FECHA REQ 2]]),"-",Table_1[[#This Row],[FECHA REQ 2]]-Table_1[[#This Row],[FECHA REQ 1]])</f>
        <v>-</v>
      </c>
      <c r="U1055" s="122">
        <f>Table_1[[#This Row],[FECHA REQ 1]]-Table_1[[#This Row],[FECHA DE ENTREGA DE INFORME]]</f>
        <v>-5</v>
      </c>
      <c r="V1055" s="120" t="s">
        <v>7412</v>
      </c>
      <c r="W1055" s="121">
        <v>45909</v>
      </c>
      <c r="X1055" s="121">
        <v>45895</v>
      </c>
      <c r="Y1055" s="122">
        <f t="shared" si="56"/>
        <v>10</v>
      </c>
      <c r="Z1055" s="121">
        <v>45909</v>
      </c>
      <c r="AA1055" s="120">
        <f t="shared" si="64"/>
        <v>15</v>
      </c>
      <c r="AB1055" s="120" t="s">
        <v>7413</v>
      </c>
      <c r="AC1055" s="123">
        <v>5406.39</v>
      </c>
      <c r="AD1055" s="121">
        <v>45912</v>
      </c>
      <c r="AE1055" s="122">
        <f t="shared" si="73"/>
        <v>4</v>
      </c>
      <c r="AF1055" s="121">
        <v>45919</v>
      </c>
      <c r="AG1055" s="44">
        <v>4400643116</v>
      </c>
      <c r="AH1055" s="62"/>
      <c r="AI1055" s="121">
        <v>45940</v>
      </c>
      <c r="AJ1055" s="121">
        <v>45944</v>
      </c>
      <c r="AK1055" s="10" t="str">
        <f t="shared" si="82"/>
        <v>DEMORA</v>
      </c>
      <c r="AL1055" s="15">
        <f t="shared" si="83"/>
        <v>33</v>
      </c>
      <c r="AM1055" s="120" t="s">
        <v>7414</v>
      </c>
      <c r="AN1055" s="120" t="s">
        <v>7415</v>
      </c>
      <c r="AO1055" s="120" t="s">
        <v>7416</v>
      </c>
      <c r="AP1055" s="121">
        <v>45954</v>
      </c>
      <c r="AQ1055" s="120">
        <f t="shared" ca="1" si="81"/>
        <v>50</v>
      </c>
      <c r="AR1055" s="205" t="s">
        <v>143</v>
      </c>
      <c r="AS1055" s="205">
        <f t="shared" ca="1" si="74"/>
        <v>25</v>
      </c>
      <c r="AT1055" s="120" t="s">
        <v>19</v>
      </c>
      <c r="AU1055" s="120"/>
      <c r="AV1055" s="120"/>
      <c r="AW1055" s="120"/>
      <c r="AX1055" s="120"/>
      <c r="AY1055" s="120"/>
      <c r="AZ1055" s="120"/>
      <c r="BA1055" s="120"/>
      <c r="BB1055" s="120"/>
      <c r="BC1055" s="9"/>
    </row>
    <row r="1056" spans="1:55" ht="15.75" customHeight="1" x14ac:dyDescent="0.3">
      <c r="A1056" s="61">
        <v>350025</v>
      </c>
      <c r="B1056" s="120" t="s">
        <v>60</v>
      </c>
      <c r="C1056" s="120" t="s">
        <v>144</v>
      </c>
      <c r="D1056" s="120" t="s">
        <v>123</v>
      </c>
      <c r="E1056" s="120" t="s">
        <v>189</v>
      </c>
      <c r="F1056" s="120" t="s">
        <v>44</v>
      </c>
      <c r="G1056" s="120"/>
      <c r="H1056" s="120" t="s">
        <v>201</v>
      </c>
      <c r="I1056" s="120" t="s">
        <v>5834</v>
      </c>
      <c r="J1056" s="120" t="s">
        <v>7417</v>
      </c>
      <c r="K1056" s="120"/>
      <c r="L1056" s="5">
        <v>30000</v>
      </c>
      <c r="M1056" s="120">
        <v>101032059</v>
      </c>
      <c r="N1056" s="121" t="s">
        <v>127</v>
      </c>
      <c r="O1056" s="120" t="s">
        <v>7331</v>
      </c>
      <c r="P1056" s="121">
        <v>45904</v>
      </c>
      <c r="Q1056" s="121" t="s">
        <v>137</v>
      </c>
      <c r="R1056" s="121">
        <v>45904</v>
      </c>
      <c r="S1056" s="121"/>
      <c r="T1056" s="135" t="str">
        <f>IF(ISBLANK(Table_1[[#This Row],[FECHA REQ 2]]),"-",Table_1[[#This Row],[FECHA REQ 2]]-Table_1[[#This Row],[FECHA REQ 1]])</f>
        <v>-</v>
      </c>
      <c r="U1056" s="122">
        <f>Table_1[[#This Row],[FECHA REQ 1]]-Table_1[[#This Row],[FECHA DE ENTREGA DE INFORME]]</f>
        <v>-5</v>
      </c>
      <c r="V1056" s="120" t="s">
        <v>7418</v>
      </c>
      <c r="W1056" s="121">
        <v>45909</v>
      </c>
      <c r="X1056" s="121">
        <v>45895</v>
      </c>
      <c r="Y1056" s="122">
        <f t="shared" si="56"/>
        <v>10</v>
      </c>
      <c r="Z1056" s="121">
        <v>45909</v>
      </c>
      <c r="AA1056" s="120">
        <f t="shared" si="64"/>
        <v>15</v>
      </c>
      <c r="AB1056" s="120" t="s">
        <v>7419</v>
      </c>
      <c r="AC1056" s="13">
        <v>9821</v>
      </c>
      <c r="AD1056" s="121">
        <v>45926</v>
      </c>
      <c r="AE1056" s="122">
        <f t="shared" si="73"/>
        <v>18</v>
      </c>
      <c r="AF1056" s="121">
        <v>45942</v>
      </c>
      <c r="AG1056" s="155">
        <v>4400643108</v>
      </c>
      <c r="AH1056" s="62"/>
      <c r="AI1056" s="121">
        <v>45939</v>
      </c>
      <c r="AJ1056" s="121">
        <v>45965</v>
      </c>
      <c r="AK1056" s="10" t="str">
        <f t="shared" si="82"/>
        <v>DEMORA</v>
      </c>
      <c r="AL1056" s="15">
        <f t="shared" si="83"/>
        <v>40</v>
      </c>
      <c r="AM1056" s="120" t="s">
        <v>7420</v>
      </c>
      <c r="AN1056" s="120" t="s">
        <v>7421</v>
      </c>
      <c r="AO1056" s="120" t="s">
        <v>7422</v>
      </c>
      <c r="AP1056" s="121">
        <v>45968</v>
      </c>
      <c r="AQ1056" s="120">
        <f t="shared" ca="1" si="81"/>
        <v>71</v>
      </c>
      <c r="AR1056" s="205" t="s">
        <v>143</v>
      </c>
      <c r="AS1056" s="205">
        <f t="shared" ca="1" si="74"/>
        <v>48</v>
      </c>
      <c r="AT1056" s="120" t="s">
        <v>19</v>
      </c>
      <c r="AU1056" s="120"/>
      <c r="AV1056" s="120"/>
      <c r="AW1056" s="120"/>
      <c r="AX1056" s="120"/>
      <c r="AY1056" s="120"/>
      <c r="AZ1056" s="120"/>
      <c r="BA1056" s="120"/>
      <c r="BB1056" s="120"/>
      <c r="BC1056" s="9"/>
    </row>
    <row r="1057" spans="1:55" ht="15.75" customHeight="1" x14ac:dyDescent="0.3">
      <c r="A1057" s="61">
        <v>350125</v>
      </c>
      <c r="B1057" s="120" t="s">
        <v>60</v>
      </c>
      <c r="C1057" s="120" t="s">
        <v>340</v>
      </c>
      <c r="D1057" s="120" t="s">
        <v>123</v>
      </c>
      <c r="E1057" s="120" t="s">
        <v>189</v>
      </c>
      <c r="F1057" s="120" t="s">
        <v>49</v>
      </c>
      <c r="G1057" s="120"/>
      <c r="H1057" s="120" t="s">
        <v>5483</v>
      </c>
      <c r="I1057" s="120" t="s">
        <v>3867</v>
      </c>
      <c r="J1057" s="120" t="s">
        <v>7423</v>
      </c>
      <c r="K1057" s="120"/>
      <c r="L1057" s="120">
        <v>10000</v>
      </c>
      <c r="M1057" s="120">
        <v>101277687</v>
      </c>
      <c r="N1057" s="121" t="s">
        <v>127</v>
      </c>
      <c r="O1057" s="120" t="s">
        <v>7424</v>
      </c>
      <c r="P1057" s="121">
        <v>45904</v>
      </c>
      <c r="Q1057" s="121" t="s">
        <v>137</v>
      </c>
      <c r="R1057" s="121">
        <v>45904</v>
      </c>
      <c r="S1057" s="121"/>
      <c r="T1057" s="135" t="str">
        <f>IF(ISBLANK(Table_1[[#This Row],[FECHA REQ 2]]),"-",Table_1[[#This Row],[FECHA REQ 2]]-Table_1[[#This Row],[FECHA REQ 1]])</f>
        <v>-</v>
      </c>
      <c r="U1057" s="122">
        <f>Table_1[[#This Row],[FECHA REQ 1]]-Table_1[[#This Row],[FECHA DE ENTREGA DE INFORME]]</f>
        <v>-5</v>
      </c>
      <c r="V1057" s="120" t="s">
        <v>7425</v>
      </c>
      <c r="W1057" s="121">
        <v>45909</v>
      </c>
      <c r="X1057" s="121">
        <v>45895</v>
      </c>
      <c r="Y1057" s="122">
        <f t="shared" si="56"/>
        <v>10</v>
      </c>
      <c r="Z1057" s="121">
        <v>45909</v>
      </c>
      <c r="AA1057" s="120">
        <f t="shared" si="64"/>
        <v>15</v>
      </c>
      <c r="AB1057" s="120" t="s">
        <v>7426</v>
      </c>
      <c r="AC1057" s="123">
        <v>5406.39</v>
      </c>
      <c r="AD1057" s="121">
        <v>45926</v>
      </c>
      <c r="AE1057" s="122">
        <f t="shared" si="73"/>
        <v>18</v>
      </c>
      <c r="AF1057" s="121">
        <v>45911</v>
      </c>
      <c r="AG1057" s="155">
        <v>4400635170</v>
      </c>
      <c r="AH1057" s="62"/>
      <c r="AI1057" s="121">
        <v>45945</v>
      </c>
      <c r="AJ1057" s="121">
        <v>45944</v>
      </c>
      <c r="AK1057" s="10" t="str">
        <f t="shared" si="82"/>
        <v>EN TIEMPO</v>
      </c>
      <c r="AL1057" s="15">
        <f t="shared" si="83"/>
        <v>19</v>
      </c>
      <c r="AM1057" s="120" t="s">
        <v>7427</v>
      </c>
      <c r="AN1057" s="120" t="s">
        <v>7428</v>
      </c>
      <c r="AO1057" s="120" t="s">
        <v>7429</v>
      </c>
      <c r="AP1057" s="121">
        <v>45954</v>
      </c>
      <c r="AQ1057" s="120">
        <f t="shared" ca="1" si="81"/>
        <v>50</v>
      </c>
      <c r="AR1057" s="63" t="s">
        <v>143</v>
      </c>
      <c r="AS1057" s="63">
        <f t="shared" ca="1" si="74"/>
        <v>17</v>
      </c>
      <c r="AT1057" s="120" t="s">
        <v>19</v>
      </c>
      <c r="AU1057" s="120"/>
      <c r="AV1057" s="120"/>
      <c r="AW1057" s="120"/>
      <c r="AX1057" s="120"/>
      <c r="AY1057" s="120"/>
      <c r="AZ1057" s="120"/>
      <c r="BA1057" s="120"/>
      <c r="BB1057" s="120"/>
      <c r="BC1057" s="9"/>
    </row>
    <row r="1058" spans="1:55" ht="15.75" customHeight="1" x14ac:dyDescent="0.3">
      <c r="A1058" s="61">
        <v>350225</v>
      </c>
      <c r="B1058" s="120" t="s">
        <v>59</v>
      </c>
      <c r="C1058" s="120" t="s">
        <v>8</v>
      </c>
      <c r="D1058" s="120" t="s">
        <v>123</v>
      </c>
      <c r="E1058" s="120" t="s">
        <v>189</v>
      </c>
      <c r="F1058" s="120" t="s">
        <v>1</v>
      </c>
      <c r="G1058" s="120" t="s">
        <v>246</v>
      </c>
      <c r="H1058" s="120" t="s">
        <v>1185</v>
      </c>
      <c r="I1058" s="120" t="s">
        <v>212</v>
      </c>
      <c r="J1058" s="120" t="s">
        <v>7430</v>
      </c>
      <c r="K1058" s="120">
        <v>9936</v>
      </c>
      <c r="L1058" s="120">
        <v>30000</v>
      </c>
      <c r="M1058" s="120" t="s">
        <v>7431</v>
      </c>
      <c r="N1058" s="121" t="s">
        <v>127</v>
      </c>
      <c r="O1058" s="120" t="s">
        <v>7432</v>
      </c>
      <c r="P1058" s="121">
        <v>45903</v>
      </c>
      <c r="Q1058" s="121" t="s">
        <v>137</v>
      </c>
      <c r="R1058" s="121">
        <v>45904</v>
      </c>
      <c r="S1058" s="121"/>
      <c r="T1058" s="135" t="str">
        <f>IF(ISBLANK(Table_1[[#This Row],[FECHA REQ 2]]),"-",Table_1[[#This Row],[FECHA REQ 2]]-Table_1[[#This Row],[FECHA REQ 1]])</f>
        <v>-</v>
      </c>
      <c r="U1058" s="122">
        <f>Table_1[[#This Row],[FECHA REQ 1]]-Table_1[[#This Row],[FECHA DE ENTREGA DE INFORME]]</f>
        <v>-5</v>
      </c>
      <c r="V1058" s="120" t="s">
        <v>7433</v>
      </c>
      <c r="W1058" s="121">
        <v>45909</v>
      </c>
      <c r="X1058" s="121">
        <v>45895</v>
      </c>
      <c r="Y1058" s="122">
        <f t="shared" si="56"/>
        <v>9</v>
      </c>
      <c r="Z1058" s="121">
        <v>45909</v>
      </c>
      <c r="AA1058" s="120">
        <f t="shared" si="64"/>
        <v>15</v>
      </c>
      <c r="AB1058" s="120" t="s">
        <v>7434</v>
      </c>
      <c r="AC1058" s="123">
        <v>12049.68</v>
      </c>
      <c r="AD1058" s="121">
        <v>45939</v>
      </c>
      <c r="AE1058" s="122">
        <f t="shared" si="73"/>
        <v>31</v>
      </c>
      <c r="AF1058" s="121">
        <v>45932</v>
      </c>
      <c r="AG1058" s="155" t="s">
        <v>7435</v>
      </c>
      <c r="AH1058" s="62"/>
      <c r="AI1058" s="121">
        <v>45940</v>
      </c>
      <c r="AJ1058" s="121">
        <v>45940</v>
      </c>
      <c r="AK1058" s="10" t="str">
        <f t="shared" si="82"/>
        <v>EN TIEMPO</v>
      </c>
      <c r="AL1058" s="15">
        <f t="shared" si="83"/>
        <v>2</v>
      </c>
      <c r="AM1058" s="120" t="s">
        <v>7436</v>
      </c>
      <c r="AN1058" s="120" t="s">
        <v>7437</v>
      </c>
      <c r="AO1058" s="120" t="s">
        <v>7438</v>
      </c>
      <c r="AP1058" s="121">
        <v>45947</v>
      </c>
      <c r="AQ1058" s="120">
        <f t="shared" ca="1" si="81"/>
        <v>46</v>
      </c>
      <c r="AR1058" s="205" t="s">
        <v>143</v>
      </c>
      <c r="AS1058" s="205">
        <f t="shared" ca="1" si="74"/>
        <v>38</v>
      </c>
      <c r="AT1058" s="120" t="s">
        <v>19</v>
      </c>
      <c r="AU1058" s="120"/>
      <c r="AV1058" s="120"/>
      <c r="AW1058" s="120"/>
      <c r="AX1058" s="120"/>
      <c r="AY1058" s="120"/>
      <c r="AZ1058" s="120"/>
      <c r="BA1058" s="120"/>
      <c r="BB1058" s="5" t="s">
        <v>7209</v>
      </c>
      <c r="BC1058" s="9"/>
    </row>
    <row r="1059" spans="1:55" ht="15.75" customHeight="1" x14ac:dyDescent="0.3">
      <c r="A1059" s="61">
        <v>350325</v>
      </c>
      <c r="B1059" s="120" t="s">
        <v>59</v>
      </c>
      <c r="C1059" s="120" t="s">
        <v>340</v>
      </c>
      <c r="D1059" s="120" t="s">
        <v>123</v>
      </c>
      <c r="E1059" s="120" t="s">
        <v>124</v>
      </c>
      <c r="F1059" s="120" t="s">
        <v>48</v>
      </c>
      <c r="G1059" s="120" t="s">
        <v>210</v>
      </c>
      <c r="H1059" s="120" t="s">
        <v>421</v>
      </c>
      <c r="I1059" s="120">
        <v>2520471</v>
      </c>
      <c r="J1059" s="120" t="s">
        <v>7439</v>
      </c>
      <c r="K1059" s="120">
        <v>3734</v>
      </c>
      <c r="L1059" s="120">
        <v>10000</v>
      </c>
      <c r="M1059" s="120" t="s">
        <v>7440</v>
      </c>
      <c r="N1059" s="121" t="s">
        <v>123</v>
      </c>
      <c r="O1059" s="120" t="s">
        <v>7441</v>
      </c>
      <c r="P1059" s="121">
        <v>45904</v>
      </c>
      <c r="Q1059" s="121" t="s">
        <v>137</v>
      </c>
      <c r="R1059" s="121">
        <v>45904</v>
      </c>
      <c r="S1059" s="121"/>
      <c r="T1059" s="135" t="str">
        <f>IF(ISBLANK(Table_1[[#This Row],[FECHA REQ 2]]),"-",Table_1[[#This Row],[FECHA REQ 2]]-Table_1[[#This Row],[FECHA REQ 1]])</f>
        <v>-</v>
      </c>
      <c r="U1059" s="122">
        <f>Table_1[[#This Row],[FECHA REQ 1]]-Table_1[[#This Row],[FECHA DE ENTREGA DE INFORME]]</f>
        <v>-11</v>
      </c>
      <c r="V1059" s="120" t="s">
        <v>7442</v>
      </c>
      <c r="W1059" s="121">
        <v>45915</v>
      </c>
      <c r="X1059" s="121">
        <v>45895</v>
      </c>
      <c r="Y1059" s="122">
        <f t="shared" si="56"/>
        <v>10</v>
      </c>
      <c r="Z1059" s="121">
        <v>45915</v>
      </c>
      <c r="AA1059" s="120">
        <f t="shared" si="64"/>
        <v>21</v>
      </c>
      <c r="AB1059" s="120" t="s">
        <v>7443</v>
      </c>
      <c r="AC1059" s="123">
        <v>4337.6099999999997</v>
      </c>
      <c r="AD1059" s="121">
        <v>45957</v>
      </c>
      <c r="AE1059" s="122">
        <f t="shared" si="73"/>
        <v>43</v>
      </c>
      <c r="AF1059" s="121">
        <v>45919</v>
      </c>
      <c r="AG1059" s="155" t="s">
        <v>7444</v>
      </c>
      <c r="AH1059" s="62"/>
      <c r="AI1059" s="121">
        <v>45965</v>
      </c>
      <c r="AJ1059" s="121">
        <v>45965</v>
      </c>
      <c r="AK1059" s="10" t="str">
        <f t="shared" si="82"/>
        <v>EN TIEMPO</v>
      </c>
      <c r="AL1059" s="15">
        <f t="shared" si="83"/>
        <v>9</v>
      </c>
      <c r="AM1059" s="120" t="s">
        <v>7445</v>
      </c>
      <c r="AN1059" s="120" t="s">
        <v>7446</v>
      </c>
      <c r="AO1059" s="120" t="s">
        <v>7447</v>
      </c>
      <c r="AP1059" s="121">
        <v>45968</v>
      </c>
      <c r="AQ1059" s="120">
        <f t="shared" ca="1" si="81"/>
        <v>71</v>
      </c>
      <c r="AR1059" s="205" t="s">
        <v>143</v>
      </c>
      <c r="AS1059" s="205">
        <f t="shared" ca="1" si="74"/>
        <v>25</v>
      </c>
      <c r="AT1059" s="120" t="s">
        <v>20</v>
      </c>
      <c r="AU1059" s="120"/>
      <c r="AV1059" s="120"/>
      <c r="AW1059" s="120"/>
      <c r="AX1059" s="120"/>
      <c r="AY1059" s="120"/>
      <c r="AZ1059" s="120"/>
      <c r="BA1059" s="120"/>
      <c r="BB1059" s="5"/>
      <c r="BC1059" s="9"/>
    </row>
    <row r="1060" spans="1:55" ht="15.75" customHeight="1" x14ac:dyDescent="0.3">
      <c r="A1060" s="61">
        <v>350425</v>
      </c>
      <c r="B1060" s="120" t="s">
        <v>59</v>
      </c>
      <c r="C1060" s="120" t="s">
        <v>236</v>
      </c>
      <c r="D1060" s="120" t="s">
        <v>123</v>
      </c>
      <c r="E1060" s="120" t="s">
        <v>124</v>
      </c>
      <c r="F1060" s="120" t="s">
        <v>42</v>
      </c>
      <c r="G1060" s="120" t="s">
        <v>246</v>
      </c>
      <c r="H1060" s="120" t="s">
        <v>1264</v>
      </c>
      <c r="I1060" s="120">
        <v>1098833</v>
      </c>
      <c r="J1060" s="120" t="s">
        <v>7448</v>
      </c>
      <c r="K1060" s="120">
        <v>778</v>
      </c>
      <c r="L1060" s="120">
        <v>15000</v>
      </c>
      <c r="M1060" s="120" t="s">
        <v>7449</v>
      </c>
      <c r="N1060" s="121" t="s">
        <v>127</v>
      </c>
      <c r="O1060" s="120" t="s">
        <v>7441</v>
      </c>
      <c r="P1060" s="121">
        <v>45915</v>
      </c>
      <c r="Q1060" s="121" t="s">
        <v>5722</v>
      </c>
      <c r="R1060" s="121">
        <v>45915</v>
      </c>
      <c r="S1060" s="121"/>
      <c r="T1060" s="135" t="str">
        <f>IF(ISBLANK(Table_1[[#This Row],[FECHA REQ 2]]),"-",Table_1[[#This Row],[FECHA REQ 2]]-Table_1[[#This Row],[FECHA REQ 1]])</f>
        <v>-</v>
      </c>
      <c r="U1060" s="122">
        <f>Table_1[[#This Row],[FECHA REQ 1]]-Table_1[[#This Row],[FECHA DE ENTREGA DE INFORME]]</f>
        <v>-1</v>
      </c>
      <c r="V1060" s="120" t="s">
        <v>7450</v>
      </c>
      <c r="W1060" s="121">
        <v>45916</v>
      </c>
      <c r="X1060" s="121">
        <v>45895</v>
      </c>
      <c r="Y1060" s="122">
        <f t="shared" si="56"/>
        <v>21</v>
      </c>
      <c r="Z1060" s="121">
        <v>45916</v>
      </c>
      <c r="AA1060" s="120">
        <f t="shared" si="64"/>
        <v>22</v>
      </c>
      <c r="AB1060" s="120" t="s">
        <v>7451</v>
      </c>
      <c r="AC1060" s="123">
        <v>4689.6400000000003</v>
      </c>
      <c r="AD1060" s="121">
        <v>45930</v>
      </c>
      <c r="AE1060" s="122">
        <f t="shared" si="73"/>
        <v>15</v>
      </c>
      <c r="AF1060" s="121">
        <v>45919</v>
      </c>
      <c r="AG1060" s="44" t="s">
        <v>7452</v>
      </c>
      <c r="AH1060" s="62"/>
      <c r="AI1060" s="121">
        <v>45944</v>
      </c>
      <c r="AJ1060" s="121">
        <v>45944</v>
      </c>
      <c r="AK1060" s="10" t="str">
        <f t="shared" si="82"/>
        <v>EN TIEMPO</v>
      </c>
      <c r="AL1060" s="15">
        <f t="shared" si="83"/>
        <v>15</v>
      </c>
      <c r="AM1060" s="120" t="s">
        <v>7453</v>
      </c>
      <c r="AN1060" s="120" t="s">
        <v>7454</v>
      </c>
      <c r="AO1060" s="120" t="s">
        <v>7455</v>
      </c>
      <c r="AP1060" s="121">
        <v>45947</v>
      </c>
      <c r="AQ1060" s="120">
        <f t="shared" ca="1" si="81"/>
        <v>50</v>
      </c>
      <c r="AR1060" s="205" t="s">
        <v>143</v>
      </c>
      <c r="AS1060" s="205">
        <f t="shared" ca="1" si="74"/>
        <v>25</v>
      </c>
      <c r="AT1060" s="120" t="s">
        <v>20</v>
      </c>
      <c r="AU1060" s="120"/>
      <c r="AV1060" s="120"/>
      <c r="AW1060" s="120"/>
      <c r="AX1060" s="120"/>
      <c r="AY1060" s="120"/>
      <c r="AZ1060" s="120"/>
      <c r="BA1060" s="120"/>
      <c r="BB1060" s="5" t="s">
        <v>7209</v>
      </c>
      <c r="BC1060" s="9"/>
    </row>
    <row r="1061" spans="1:55" ht="15.75" customHeight="1" x14ac:dyDescent="0.3">
      <c r="A1061" s="61">
        <v>350525</v>
      </c>
      <c r="B1061" s="120" t="s">
        <v>59</v>
      </c>
      <c r="C1061" s="120" t="s">
        <v>327</v>
      </c>
      <c r="D1061" s="120" t="s">
        <v>123</v>
      </c>
      <c r="E1061" s="120" t="s">
        <v>124</v>
      </c>
      <c r="F1061" s="120">
        <v>24</v>
      </c>
      <c r="G1061" s="120" t="s">
        <v>246</v>
      </c>
      <c r="H1061" s="120" t="s">
        <v>2609</v>
      </c>
      <c r="I1061" s="120">
        <v>5530359</v>
      </c>
      <c r="J1061" s="120" t="s">
        <v>7456</v>
      </c>
      <c r="K1061" s="120">
        <v>1229</v>
      </c>
      <c r="L1061" s="120">
        <v>15000</v>
      </c>
      <c r="M1061" s="120" t="s">
        <v>7457</v>
      </c>
      <c r="N1061" s="121" t="s">
        <v>123</v>
      </c>
      <c r="O1061" s="120" t="s">
        <v>7441</v>
      </c>
      <c r="P1061" s="121">
        <v>45904</v>
      </c>
      <c r="Q1061" s="121" t="s">
        <v>137</v>
      </c>
      <c r="R1061" s="121">
        <v>45904</v>
      </c>
      <c r="S1061" s="121"/>
      <c r="T1061" s="135" t="str">
        <f>IF(ISBLANK(Table_1[[#This Row],[FECHA REQ 2]]),"-",Table_1[[#This Row],[FECHA REQ 2]]-Table_1[[#This Row],[FECHA REQ 1]])</f>
        <v>-</v>
      </c>
      <c r="U1061" s="122">
        <f>Table_1[[#This Row],[FECHA REQ 1]]-Table_1[[#This Row],[FECHA DE ENTREGA DE INFORME]]</f>
        <v>-5</v>
      </c>
      <c r="V1061" s="120" t="s">
        <v>7458</v>
      </c>
      <c r="W1061" s="121">
        <v>45909</v>
      </c>
      <c r="X1061" s="121">
        <v>45895</v>
      </c>
      <c r="Y1061" s="122">
        <f t="shared" si="56"/>
        <v>10</v>
      </c>
      <c r="Z1061" s="121">
        <v>45909</v>
      </c>
      <c r="AA1061" s="120">
        <f t="shared" si="64"/>
        <v>15</v>
      </c>
      <c r="AB1061" s="120" t="s">
        <v>7459</v>
      </c>
      <c r="AC1061" s="123">
        <v>1902.27</v>
      </c>
      <c r="AD1061" s="121">
        <v>45918</v>
      </c>
      <c r="AE1061" s="122">
        <f t="shared" si="73"/>
        <v>10</v>
      </c>
      <c r="AF1061" s="121">
        <v>45919</v>
      </c>
      <c r="AG1061" s="44" t="s">
        <v>7460</v>
      </c>
      <c r="AH1061" s="62"/>
      <c r="AI1061" s="121">
        <v>45933</v>
      </c>
      <c r="AJ1061" s="121">
        <v>45933</v>
      </c>
      <c r="AK1061" s="10" t="str">
        <f t="shared" si="82"/>
        <v>EN TIEMPO</v>
      </c>
      <c r="AL1061" s="15">
        <f t="shared" si="83"/>
        <v>16</v>
      </c>
      <c r="AM1061" s="120" t="s">
        <v>7461</v>
      </c>
      <c r="AN1061" s="120" t="s">
        <v>7462</v>
      </c>
      <c r="AO1061" s="120" t="s">
        <v>7463</v>
      </c>
      <c r="AP1061" s="121">
        <v>45947</v>
      </c>
      <c r="AQ1061" s="120">
        <f t="shared" ca="1" si="81"/>
        <v>39</v>
      </c>
      <c r="AR1061" s="205" t="s">
        <v>143</v>
      </c>
      <c r="AS1061" s="205">
        <f t="shared" ca="1" si="74"/>
        <v>25</v>
      </c>
      <c r="AT1061" s="120" t="s">
        <v>19</v>
      </c>
      <c r="AU1061" s="120"/>
      <c r="AV1061" s="120"/>
      <c r="AW1061" s="120"/>
      <c r="AX1061" s="120"/>
      <c r="AY1061" s="120"/>
      <c r="AZ1061" s="120"/>
      <c r="BA1061" s="120"/>
      <c r="BB1061" s="5" t="s">
        <v>7209</v>
      </c>
      <c r="BC1061" s="9"/>
    </row>
    <row r="1062" spans="1:55" ht="15.75" customHeight="1" x14ac:dyDescent="0.3">
      <c r="A1062" s="250">
        <v>350625</v>
      </c>
      <c r="B1062" s="120" t="s">
        <v>59</v>
      </c>
      <c r="C1062" s="120" t="s">
        <v>327</v>
      </c>
      <c r="D1062" s="120" t="s">
        <v>123</v>
      </c>
      <c r="E1062" s="120" t="s">
        <v>124</v>
      </c>
      <c r="F1062" s="120">
        <v>24</v>
      </c>
      <c r="G1062" s="120" t="s">
        <v>210</v>
      </c>
      <c r="H1062" s="120" t="s">
        <v>1151</v>
      </c>
      <c r="I1062" s="120">
        <v>5530359</v>
      </c>
      <c r="J1062" s="120" t="s">
        <v>7464</v>
      </c>
      <c r="K1062" s="120">
        <v>20246</v>
      </c>
      <c r="L1062" s="120">
        <v>15000</v>
      </c>
      <c r="M1062" s="120" t="s">
        <v>7465</v>
      </c>
      <c r="N1062" s="121" t="s">
        <v>127</v>
      </c>
      <c r="O1062" s="120" t="s">
        <v>7466</v>
      </c>
      <c r="P1062" s="121">
        <v>45904</v>
      </c>
      <c r="Q1062" s="121" t="s">
        <v>137</v>
      </c>
      <c r="R1062" s="121">
        <v>45908</v>
      </c>
      <c r="S1062" s="121"/>
      <c r="T1062" s="135" t="str">
        <f>IF(ISBLANK(Table_1[[#This Row],[FECHA REQ 2]]),"-",Table_1[[#This Row],[FECHA REQ 2]]-Table_1[[#This Row],[FECHA REQ 1]])</f>
        <v>-</v>
      </c>
      <c r="U1062" s="122">
        <f>Table_1[[#This Row],[FECHA REQ 1]]-Table_1[[#This Row],[FECHA DE ENTREGA DE INFORME]]</f>
        <v>0</v>
      </c>
      <c r="V1062" s="120" t="s">
        <v>7467</v>
      </c>
      <c r="W1062" s="121">
        <v>45908</v>
      </c>
      <c r="X1062" s="121">
        <v>45903</v>
      </c>
      <c r="Y1062" s="122">
        <f t="shared" si="56"/>
        <v>2</v>
      </c>
      <c r="Z1062" s="121">
        <v>45908</v>
      </c>
      <c r="AA1062" s="120">
        <f t="shared" si="64"/>
        <v>6</v>
      </c>
      <c r="AB1062" s="120" t="s">
        <v>7468</v>
      </c>
      <c r="AC1062" s="123">
        <v>1581.85</v>
      </c>
      <c r="AD1062" s="121">
        <v>45918</v>
      </c>
      <c r="AE1062" s="122">
        <f t="shared" si="73"/>
        <v>11</v>
      </c>
      <c r="AF1062" s="121">
        <v>45917</v>
      </c>
      <c r="AG1062" s="44" t="s">
        <v>7469</v>
      </c>
      <c r="AH1062" s="62"/>
      <c r="AI1062" s="121">
        <v>45940</v>
      </c>
      <c r="AJ1062" s="121">
        <v>45940</v>
      </c>
      <c r="AK1062" s="10" t="str">
        <f t="shared" si="82"/>
        <v>EN TIEMPO</v>
      </c>
      <c r="AL1062" s="15">
        <f t="shared" si="83"/>
        <v>23</v>
      </c>
      <c r="AM1062" s="120" t="s">
        <v>7470</v>
      </c>
      <c r="AN1062" s="120" t="s">
        <v>7471</v>
      </c>
      <c r="AO1062" s="120" t="s">
        <v>7472</v>
      </c>
      <c r="AP1062" s="121">
        <v>45996</v>
      </c>
      <c r="AQ1062" s="120">
        <f t="shared" ca="1" si="81"/>
        <v>38</v>
      </c>
      <c r="AR1062" s="205" t="s">
        <v>143</v>
      </c>
      <c r="AS1062" s="205">
        <f t="shared" ca="1" si="74"/>
        <v>15</v>
      </c>
      <c r="AT1062" s="120" t="s">
        <v>19</v>
      </c>
      <c r="AU1062" s="120"/>
      <c r="AV1062" s="120"/>
      <c r="AW1062" s="120"/>
      <c r="AX1062" s="120"/>
      <c r="AY1062" s="120"/>
      <c r="AZ1062" s="120"/>
      <c r="BA1062" s="120"/>
      <c r="BB1062" s="5" t="s">
        <v>7209</v>
      </c>
      <c r="BC1062" s="9"/>
    </row>
    <row r="1063" spans="1:55" ht="15.75" customHeight="1" x14ac:dyDescent="0.3">
      <c r="A1063" s="61">
        <v>350725</v>
      </c>
      <c r="B1063" s="120" t="s">
        <v>59</v>
      </c>
      <c r="C1063" s="120" t="s">
        <v>327</v>
      </c>
      <c r="D1063" s="120" t="s">
        <v>123</v>
      </c>
      <c r="E1063" s="120" t="s">
        <v>124</v>
      </c>
      <c r="F1063" s="120">
        <v>24</v>
      </c>
      <c r="G1063" s="120" t="s">
        <v>246</v>
      </c>
      <c r="H1063" s="120" t="s">
        <v>1151</v>
      </c>
      <c r="I1063" s="120">
        <v>5530359</v>
      </c>
      <c r="J1063" s="120" t="s">
        <v>7473</v>
      </c>
      <c r="K1063" s="120">
        <v>20246</v>
      </c>
      <c r="L1063" s="120">
        <v>15000</v>
      </c>
      <c r="M1063" s="120" t="s">
        <v>7474</v>
      </c>
      <c r="N1063" s="121" t="s">
        <v>127</v>
      </c>
      <c r="O1063" s="120" t="s">
        <v>7466</v>
      </c>
      <c r="P1063" s="121">
        <v>45908</v>
      </c>
      <c r="Q1063" s="121" t="s">
        <v>137</v>
      </c>
      <c r="R1063" s="121">
        <v>45908</v>
      </c>
      <c r="S1063" s="121">
        <v>45933</v>
      </c>
      <c r="T1063" s="135">
        <f>IF(ISBLANK(Table_1[[#This Row],[FECHA REQ 2]]),"-",Table_1[[#This Row],[FECHA REQ 2]]-Table_1[[#This Row],[FECHA REQ 1]])</f>
        <v>25</v>
      </c>
      <c r="U1063" s="122">
        <f>Table_1[[#This Row],[FECHA REQ 1]]-Table_1[[#This Row],[FECHA DE ENTREGA DE INFORME]]</f>
        <v>0</v>
      </c>
      <c r="V1063" s="120" t="s">
        <v>7475</v>
      </c>
      <c r="W1063" s="121">
        <v>45908</v>
      </c>
      <c r="X1063" s="121">
        <v>45903</v>
      </c>
      <c r="Y1063" s="122">
        <f t="shared" si="56"/>
        <v>6</v>
      </c>
      <c r="Z1063" s="121">
        <v>45908</v>
      </c>
      <c r="AA1063" s="120">
        <f t="shared" si="64"/>
        <v>6</v>
      </c>
      <c r="AB1063" s="120" t="s">
        <v>7476</v>
      </c>
      <c r="AC1063" s="123">
        <v>1581.85</v>
      </c>
      <c r="AD1063" s="121">
        <v>45918</v>
      </c>
      <c r="AE1063" s="122">
        <f t="shared" si="73"/>
        <v>11</v>
      </c>
      <c r="AF1063" s="121">
        <v>45917</v>
      </c>
      <c r="AG1063" s="44" t="s">
        <v>7477</v>
      </c>
      <c r="AH1063" s="62"/>
      <c r="AI1063" s="121">
        <v>45940</v>
      </c>
      <c r="AJ1063" s="121">
        <v>45940</v>
      </c>
      <c r="AK1063" s="10" t="str">
        <f t="shared" si="82"/>
        <v>EN TIEMPO</v>
      </c>
      <c r="AL1063" s="15">
        <f t="shared" si="83"/>
        <v>23</v>
      </c>
      <c r="AM1063" s="120" t="s">
        <v>7478</v>
      </c>
      <c r="AN1063" s="120" t="s">
        <v>7479</v>
      </c>
      <c r="AO1063" s="120" t="s">
        <v>7480</v>
      </c>
      <c r="AP1063" s="121">
        <v>45947</v>
      </c>
      <c r="AQ1063" s="120">
        <f t="shared" ca="1" si="81"/>
        <v>38</v>
      </c>
      <c r="AR1063" s="205" t="s">
        <v>143</v>
      </c>
      <c r="AS1063" s="205">
        <f t="shared" ca="1" si="74"/>
        <v>15</v>
      </c>
      <c r="AT1063" s="120" t="s">
        <v>19</v>
      </c>
      <c r="AU1063" s="120"/>
      <c r="AV1063" s="120"/>
      <c r="AW1063" s="120"/>
      <c r="AX1063" s="120"/>
      <c r="AY1063" s="120"/>
      <c r="AZ1063" s="120"/>
      <c r="BA1063" s="120"/>
      <c r="BB1063" s="5" t="s">
        <v>7209</v>
      </c>
      <c r="BC1063" s="9"/>
    </row>
    <row r="1064" spans="1:55" ht="15.75" customHeight="1" x14ac:dyDescent="0.3">
      <c r="A1064" s="61">
        <v>350825</v>
      </c>
      <c r="B1064" s="120" t="s">
        <v>59</v>
      </c>
      <c r="C1064" s="120" t="s">
        <v>220</v>
      </c>
      <c r="D1064" s="120" t="s">
        <v>123</v>
      </c>
      <c r="E1064" s="120" t="s">
        <v>124</v>
      </c>
      <c r="F1064" s="120">
        <v>24</v>
      </c>
      <c r="G1064" s="120"/>
      <c r="H1064" s="120" t="s">
        <v>2609</v>
      </c>
      <c r="I1064" s="120">
        <v>6058762</v>
      </c>
      <c r="J1064" s="120" t="s">
        <v>7481</v>
      </c>
      <c r="K1064" s="120">
        <v>18591</v>
      </c>
      <c r="L1064" s="120">
        <v>15000</v>
      </c>
      <c r="M1064" s="120" t="s">
        <v>7482</v>
      </c>
      <c r="N1064" s="121" t="s">
        <v>127</v>
      </c>
      <c r="O1064" s="120" t="s">
        <v>7466</v>
      </c>
      <c r="P1064" s="121">
        <v>45908</v>
      </c>
      <c r="Q1064" s="10" t="s">
        <v>137</v>
      </c>
      <c r="R1064" s="121">
        <v>45908</v>
      </c>
      <c r="S1064" s="121"/>
      <c r="T1064" s="135" t="str">
        <f>IF(ISBLANK(Table_1[[#This Row],[FECHA REQ 2]]),"-",Table_1[[#This Row],[FECHA REQ 2]]-Table_1[[#This Row],[FECHA REQ 1]])</f>
        <v>-</v>
      </c>
      <c r="U1064" s="122">
        <f>Table_1[[#This Row],[FECHA REQ 1]]-Table_1[[#This Row],[FECHA DE ENTREGA DE INFORME]]</f>
        <v>-7</v>
      </c>
      <c r="V1064" s="120" t="s">
        <v>7483</v>
      </c>
      <c r="W1064" s="121">
        <v>45915</v>
      </c>
      <c r="X1064" s="121">
        <v>45903</v>
      </c>
      <c r="Y1064" s="122">
        <f t="shared" si="56"/>
        <v>6</v>
      </c>
      <c r="Z1064" s="121">
        <v>45916</v>
      </c>
      <c r="AA1064" s="120">
        <f t="shared" si="64"/>
        <v>14</v>
      </c>
      <c r="AB1064" s="120" t="s">
        <v>7484</v>
      </c>
      <c r="AC1064" s="123">
        <v>1702</v>
      </c>
      <c r="AD1064" s="121">
        <v>45939</v>
      </c>
      <c r="AE1064" s="122">
        <f t="shared" si="73"/>
        <v>24</v>
      </c>
      <c r="AF1064" s="121">
        <v>45933</v>
      </c>
      <c r="AG1064" s="44" t="s">
        <v>7485</v>
      </c>
      <c r="AH1064" s="62"/>
      <c r="AI1064" s="121">
        <v>45944</v>
      </c>
      <c r="AJ1064" s="121">
        <v>45944</v>
      </c>
      <c r="AK1064" s="10" t="str">
        <f t="shared" si="82"/>
        <v>EN TIEMPO</v>
      </c>
      <c r="AL1064" s="15">
        <f t="shared" si="83"/>
        <v>6</v>
      </c>
      <c r="AM1064" s="120" t="s">
        <v>7486</v>
      </c>
      <c r="AN1064" s="120" t="s">
        <v>7487</v>
      </c>
      <c r="AO1064" s="120" t="s">
        <v>7488</v>
      </c>
      <c r="AP1064" s="121">
        <v>45947</v>
      </c>
      <c r="AQ1064" s="120">
        <f t="shared" ca="1" si="81"/>
        <v>42</v>
      </c>
      <c r="AR1064" s="205" t="s">
        <v>143</v>
      </c>
      <c r="AS1064" s="205">
        <f t="shared" ca="1" si="74"/>
        <v>31</v>
      </c>
      <c r="AT1064" s="120" t="s">
        <v>19</v>
      </c>
      <c r="AU1064" s="120"/>
      <c r="AV1064" s="120"/>
      <c r="AW1064" s="120"/>
      <c r="AX1064" s="120"/>
      <c r="AY1064" s="120"/>
      <c r="AZ1064" s="120"/>
      <c r="BA1064" s="120"/>
      <c r="BB1064" s="5" t="s">
        <v>7209</v>
      </c>
      <c r="BC1064" s="9"/>
    </row>
    <row r="1065" spans="1:55" ht="15.75" customHeight="1" x14ac:dyDescent="0.3">
      <c r="A1065" s="61">
        <v>350925</v>
      </c>
      <c r="B1065" s="120" t="s">
        <v>59</v>
      </c>
      <c r="C1065" s="120" t="s">
        <v>144</v>
      </c>
      <c r="D1065" s="120" t="s">
        <v>123</v>
      </c>
      <c r="E1065" s="120" t="s">
        <v>124</v>
      </c>
      <c r="F1065" s="120" t="s">
        <v>40</v>
      </c>
      <c r="G1065" s="120" t="s">
        <v>386</v>
      </c>
      <c r="H1065" s="120" t="s">
        <v>5295</v>
      </c>
      <c r="I1065" s="120">
        <v>2777219</v>
      </c>
      <c r="J1065" s="120" t="s">
        <v>7489</v>
      </c>
      <c r="K1065" s="120">
        <v>2701</v>
      </c>
      <c r="L1065" s="120">
        <v>16000</v>
      </c>
      <c r="M1065" s="120" t="s">
        <v>7490</v>
      </c>
      <c r="N1065" s="121" t="s">
        <v>123</v>
      </c>
      <c r="O1065" s="120" t="s">
        <v>7491</v>
      </c>
      <c r="P1065" s="121">
        <v>45904</v>
      </c>
      <c r="Q1065" s="10" t="s">
        <v>137</v>
      </c>
      <c r="R1065" s="121">
        <v>45904</v>
      </c>
      <c r="S1065" s="121"/>
      <c r="T1065" s="135" t="str">
        <f>IF(ISBLANK(Table_1[[#This Row],[FECHA REQ 2]]),"-",Table_1[[#This Row],[FECHA REQ 2]]-Table_1[[#This Row],[FECHA REQ 1]])</f>
        <v>-</v>
      </c>
      <c r="U1065" s="122">
        <f>Table_1[[#This Row],[FECHA REQ 1]]-Table_1[[#This Row],[FECHA DE ENTREGA DE INFORME]]</f>
        <v>-11</v>
      </c>
      <c r="V1065" s="120" t="s">
        <v>7492</v>
      </c>
      <c r="W1065" s="121">
        <v>45915</v>
      </c>
      <c r="X1065" s="121">
        <v>45903</v>
      </c>
      <c r="Y1065" s="122">
        <f t="shared" si="56"/>
        <v>2</v>
      </c>
      <c r="Z1065" s="121">
        <v>45915</v>
      </c>
      <c r="AA1065" s="120">
        <f t="shared" si="64"/>
        <v>13</v>
      </c>
      <c r="AB1065" s="120" t="s">
        <v>7493</v>
      </c>
      <c r="AC1065" s="13">
        <v>5627.43</v>
      </c>
      <c r="AD1065" s="121">
        <v>45957</v>
      </c>
      <c r="AE1065" s="122">
        <f t="shared" si="73"/>
        <v>43</v>
      </c>
      <c r="AF1065" s="121">
        <v>45922</v>
      </c>
      <c r="AG1065" s="155" t="s">
        <v>7494</v>
      </c>
      <c r="AH1065" s="62"/>
      <c r="AI1065" s="121">
        <v>45964</v>
      </c>
      <c r="AJ1065" s="121">
        <v>45964</v>
      </c>
      <c r="AK1065" s="10" t="str">
        <f t="shared" si="82"/>
        <v>EN TIEMPO</v>
      </c>
      <c r="AL1065" s="15">
        <f t="shared" si="83"/>
        <v>8</v>
      </c>
      <c r="AM1065" s="120" t="s">
        <v>7495</v>
      </c>
      <c r="AN1065" s="120" t="s">
        <v>7496</v>
      </c>
      <c r="AO1065" s="120" t="s">
        <v>7497</v>
      </c>
      <c r="AP1065" s="121">
        <v>45968</v>
      </c>
      <c r="AQ1065" s="120">
        <f t="shared" ca="1" si="81"/>
        <v>62</v>
      </c>
      <c r="AR1065" s="205" t="s">
        <v>143</v>
      </c>
      <c r="AS1065" s="205">
        <f t="shared" ca="1" si="74"/>
        <v>20</v>
      </c>
      <c r="AT1065" s="120" t="s">
        <v>19</v>
      </c>
      <c r="AU1065" s="120"/>
      <c r="AV1065" s="120"/>
      <c r="AW1065" s="120"/>
      <c r="AX1065" s="120"/>
      <c r="AY1065" s="120"/>
      <c r="AZ1065" s="120"/>
      <c r="BA1065" s="120"/>
      <c r="BB1065" s="5"/>
      <c r="BC1065" s="9"/>
    </row>
    <row r="1066" spans="1:55" ht="15.75" customHeight="1" x14ac:dyDescent="0.3">
      <c r="A1066" s="61">
        <v>351025</v>
      </c>
      <c r="B1066" s="120" t="s">
        <v>59</v>
      </c>
      <c r="C1066" s="120" t="s">
        <v>7498</v>
      </c>
      <c r="D1066" s="120" t="s">
        <v>127</v>
      </c>
      <c r="E1066" s="120" t="s">
        <v>124</v>
      </c>
      <c r="F1066" s="120" t="s">
        <v>39</v>
      </c>
      <c r="G1066" s="120" t="s">
        <v>246</v>
      </c>
      <c r="H1066" s="120" t="s">
        <v>413</v>
      </c>
      <c r="I1066" s="120"/>
      <c r="J1066" s="120" t="s">
        <v>7499</v>
      </c>
      <c r="K1066" s="120">
        <v>8198</v>
      </c>
      <c r="L1066" s="120">
        <v>10000</v>
      </c>
      <c r="M1066" s="120" t="s">
        <v>7500</v>
      </c>
      <c r="N1066" s="121" t="s">
        <v>127</v>
      </c>
      <c r="O1066" s="120" t="s">
        <v>7501</v>
      </c>
      <c r="P1066" s="121">
        <v>45912</v>
      </c>
      <c r="Q1066" s="121" t="s">
        <v>5722</v>
      </c>
      <c r="R1066" s="121"/>
      <c r="S1066" s="121"/>
      <c r="T1066" s="135" t="str">
        <f>IF(ISBLANK(Table_1[[#This Row],[FECHA REQ 2]]),"-",Table_1[[#This Row],[FECHA REQ 2]]-Table_1[[#This Row],[FECHA REQ 1]])</f>
        <v>-</v>
      </c>
      <c r="U1066" s="122">
        <f>Table_1[[#This Row],[FECHA REQ 1]]-Table_1[[#This Row],[FECHA DE ENTREGA DE INFORME]]</f>
        <v>-45912</v>
      </c>
      <c r="V1066" s="120" t="s">
        <v>7502</v>
      </c>
      <c r="W1066" s="121">
        <v>45912</v>
      </c>
      <c r="X1066" s="121">
        <v>45911</v>
      </c>
      <c r="Y1066" s="122">
        <f t="shared" si="56"/>
        <v>2</v>
      </c>
      <c r="Z1066" s="121">
        <v>45912</v>
      </c>
      <c r="AA1066" s="120">
        <f t="shared" si="64"/>
        <v>2</v>
      </c>
      <c r="AB1066" s="120" t="s">
        <v>7503</v>
      </c>
      <c r="AC1066" s="123">
        <v>5440.18</v>
      </c>
      <c r="AD1066" s="121">
        <v>45918</v>
      </c>
      <c r="AE1066" s="122">
        <f t="shared" si="73"/>
        <v>7</v>
      </c>
      <c r="AF1066" s="121">
        <v>45916</v>
      </c>
      <c r="AG1066" s="44" t="s">
        <v>7504</v>
      </c>
      <c r="AH1066" s="62" t="s">
        <v>833</v>
      </c>
      <c r="AI1066" s="121">
        <v>45919</v>
      </c>
      <c r="AJ1066" s="121">
        <v>45919</v>
      </c>
      <c r="AK1066" s="10" t="str">
        <f t="shared" si="82"/>
        <v>EN TIEMPO</v>
      </c>
      <c r="AL1066" s="15">
        <f t="shared" si="83"/>
        <v>2</v>
      </c>
      <c r="AM1066" s="120" t="s">
        <v>7505</v>
      </c>
      <c r="AN1066" s="120" t="s">
        <v>7506</v>
      </c>
      <c r="AO1066" s="120" t="s">
        <v>7507</v>
      </c>
      <c r="AP1066" s="121">
        <v>45947</v>
      </c>
      <c r="AQ1066" s="120">
        <f t="shared" ca="1" si="81"/>
        <v>9</v>
      </c>
      <c r="AR1066" s="206" t="s">
        <v>143</v>
      </c>
      <c r="AS1066" s="206">
        <f t="shared" ca="1" si="74"/>
        <v>6</v>
      </c>
      <c r="AT1066" s="120" t="s">
        <v>20</v>
      </c>
      <c r="AU1066" s="120"/>
      <c r="AV1066" s="120"/>
      <c r="AW1066" s="120"/>
      <c r="AX1066" s="120"/>
      <c r="AY1066" s="120"/>
      <c r="AZ1066" s="120"/>
      <c r="BA1066" s="120"/>
      <c r="BB1066" s="120"/>
      <c r="BC1066" s="9"/>
    </row>
    <row r="1067" spans="1:55" ht="15.75" customHeight="1" x14ac:dyDescent="0.3">
      <c r="A1067" s="61">
        <v>351125</v>
      </c>
      <c r="B1067" s="120" t="s">
        <v>59</v>
      </c>
      <c r="C1067" s="120" t="s">
        <v>516</v>
      </c>
      <c r="D1067" s="120" t="s">
        <v>123</v>
      </c>
      <c r="E1067" s="120" t="s">
        <v>189</v>
      </c>
      <c r="F1067" s="120" t="s">
        <v>1437</v>
      </c>
      <c r="G1067" s="120" t="s">
        <v>210</v>
      </c>
      <c r="H1067" s="120" t="s">
        <v>1438</v>
      </c>
      <c r="I1067" s="120"/>
      <c r="J1067" s="120" t="s">
        <v>7508</v>
      </c>
      <c r="K1067" s="120">
        <v>7056</v>
      </c>
      <c r="L1067" s="120">
        <v>10000</v>
      </c>
      <c r="M1067" s="120" t="s">
        <v>7509</v>
      </c>
      <c r="N1067" s="121" t="s">
        <v>127</v>
      </c>
      <c r="O1067" s="120" t="s">
        <v>7510</v>
      </c>
      <c r="P1067" s="121">
        <v>45916</v>
      </c>
      <c r="Q1067" s="121" t="s">
        <v>5722</v>
      </c>
      <c r="R1067" s="121">
        <v>45916</v>
      </c>
      <c r="S1067" s="121">
        <v>45958</v>
      </c>
      <c r="T1067" s="135">
        <f>IF(ISBLANK(Table_1[[#This Row],[FECHA REQ 2]]),"-",Table_1[[#This Row],[FECHA REQ 2]]-Table_1[[#This Row],[FECHA REQ 1]])</f>
        <v>42</v>
      </c>
      <c r="U1067" s="122">
        <f>Table_1[[#This Row],[FECHA REQ 1]]-Table_1[[#This Row],[FECHA DE ENTREGA DE INFORME]]</f>
        <v>-13</v>
      </c>
      <c r="V1067" s="120" t="s">
        <v>7511</v>
      </c>
      <c r="W1067" s="121">
        <v>45929</v>
      </c>
      <c r="X1067" s="121">
        <v>45911</v>
      </c>
      <c r="Y1067" s="122">
        <f t="shared" si="56"/>
        <v>6</v>
      </c>
      <c r="Z1067" s="121">
        <v>45929</v>
      </c>
      <c r="AA1067" s="120">
        <f t="shared" si="64"/>
        <v>19</v>
      </c>
      <c r="AB1067" s="120" t="s">
        <v>7512</v>
      </c>
      <c r="AC1067" s="123">
        <v>8951.68</v>
      </c>
      <c r="AD1067" s="121">
        <v>45939</v>
      </c>
      <c r="AE1067" s="122">
        <f t="shared" si="73"/>
        <v>11</v>
      </c>
      <c r="AF1067" s="121">
        <v>45945</v>
      </c>
      <c r="AG1067" s="155" t="s">
        <v>7513</v>
      </c>
      <c r="AH1067" s="62"/>
      <c r="AI1067" s="121"/>
      <c r="AJ1067" s="121">
        <v>45966</v>
      </c>
      <c r="AK1067" s="10" t="str">
        <f t="shared" si="82"/>
        <v>DEMORA</v>
      </c>
      <c r="AL1067" s="15">
        <f t="shared" si="83"/>
        <v>28</v>
      </c>
      <c r="AM1067" s="120" t="s">
        <v>7514</v>
      </c>
      <c r="AN1067" s="120" t="s">
        <v>7515</v>
      </c>
      <c r="AO1067" s="120" t="s">
        <v>7516</v>
      </c>
      <c r="AP1067" s="121">
        <v>45968</v>
      </c>
      <c r="AQ1067" s="120">
        <f t="shared" ca="1" si="81"/>
        <v>56</v>
      </c>
      <c r="AR1067" s="206" t="s">
        <v>143</v>
      </c>
      <c r="AS1067" s="206">
        <f t="shared" ca="1" si="74"/>
        <v>35</v>
      </c>
      <c r="AT1067" s="120" t="s">
        <v>19</v>
      </c>
      <c r="AU1067" s="120"/>
      <c r="AV1067" s="120"/>
      <c r="AW1067" s="120"/>
      <c r="AX1067" s="120"/>
      <c r="AY1067" s="120"/>
      <c r="AZ1067" s="120"/>
      <c r="BA1067" s="120"/>
      <c r="BB1067" s="120" t="s">
        <v>7517</v>
      </c>
      <c r="BC1067" s="9"/>
    </row>
    <row r="1068" spans="1:55" ht="15.75" customHeight="1" x14ac:dyDescent="0.3">
      <c r="A1068" s="61">
        <v>351225</v>
      </c>
      <c r="B1068" s="120" t="s">
        <v>59</v>
      </c>
      <c r="C1068" s="120" t="s">
        <v>340</v>
      </c>
      <c r="D1068" s="120" t="s">
        <v>123</v>
      </c>
      <c r="E1068" s="120" t="s">
        <v>124</v>
      </c>
      <c r="F1068" s="120" t="s">
        <v>48</v>
      </c>
      <c r="G1068" s="120" t="s">
        <v>246</v>
      </c>
      <c r="H1068" s="120" t="s">
        <v>1446</v>
      </c>
      <c r="I1068" s="120">
        <v>2520471</v>
      </c>
      <c r="J1068" s="120" t="s">
        <v>7518</v>
      </c>
      <c r="K1068" s="120">
        <v>9146</v>
      </c>
      <c r="L1068" s="120">
        <v>10000</v>
      </c>
      <c r="M1068" s="120" t="s">
        <v>7519</v>
      </c>
      <c r="N1068" s="121" t="s">
        <v>127</v>
      </c>
      <c r="O1068" s="120" t="s">
        <v>7510</v>
      </c>
      <c r="P1068" s="121">
        <v>45915</v>
      </c>
      <c r="Q1068" s="121" t="s">
        <v>5722</v>
      </c>
      <c r="R1068" s="121">
        <v>45915</v>
      </c>
      <c r="S1068" s="121"/>
      <c r="T1068" s="135" t="str">
        <f>IF(ISBLANK(Table_1[[#This Row],[FECHA REQ 2]]),"-",Table_1[[#This Row],[FECHA REQ 2]]-Table_1[[#This Row],[FECHA REQ 1]])</f>
        <v>-</v>
      </c>
      <c r="U1068" s="122">
        <f>Table_1[[#This Row],[FECHA REQ 1]]-Table_1[[#This Row],[FECHA DE ENTREGA DE INFORME]]</f>
        <v>-14</v>
      </c>
      <c r="V1068" s="121" t="s">
        <v>7520</v>
      </c>
      <c r="W1068" s="121">
        <v>45929</v>
      </c>
      <c r="X1068" s="121">
        <v>45911</v>
      </c>
      <c r="Y1068" s="122">
        <f t="shared" ref="Y1068:Y1132" si="84">IF(P1068="","POR EVALUAR",P1068-X1068+1)</f>
        <v>5</v>
      </c>
      <c r="Z1068" s="121">
        <v>45929</v>
      </c>
      <c r="AA1068" s="120">
        <f t="shared" si="64"/>
        <v>19</v>
      </c>
      <c r="AB1068" s="120" t="s">
        <v>7521</v>
      </c>
      <c r="AC1068" s="123">
        <v>6623.36</v>
      </c>
      <c r="AD1068" s="121">
        <v>45939</v>
      </c>
      <c r="AE1068" s="122">
        <f t="shared" si="73"/>
        <v>11</v>
      </c>
      <c r="AF1068" s="121">
        <v>45942</v>
      </c>
      <c r="AG1068" s="155" t="s">
        <v>7522</v>
      </c>
      <c r="AH1068" s="62" t="s">
        <v>833</v>
      </c>
      <c r="AI1068" s="121">
        <v>45981</v>
      </c>
      <c r="AJ1068" s="121">
        <v>45981</v>
      </c>
      <c r="AK1068" s="10" t="str">
        <f t="shared" ref="AK1068:AK1072" si="85">IF(AJ1068="","",IF(AJ1068&gt;AI1068,"DEMORA","EN TIEMPO"))</f>
        <v>EN TIEMPO</v>
      </c>
      <c r="AL1068" s="15">
        <f t="shared" ref="AL1068:AL1099" si="86">IF(AJ1068="","",AJ1068-AD1068+1)</f>
        <v>43</v>
      </c>
      <c r="AM1068" s="120" t="s">
        <v>7523</v>
      </c>
      <c r="AN1068" s="120" t="s">
        <v>7524</v>
      </c>
      <c r="AO1068" s="120" t="s">
        <v>7525</v>
      </c>
      <c r="AP1068" s="121">
        <v>45988</v>
      </c>
      <c r="AQ1068" s="120">
        <f t="shared" ca="1" si="81"/>
        <v>71</v>
      </c>
      <c r="AR1068" s="206" t="s">
        <v>143</v>
      </c>
      <c r="AS1068" s="206">
        <f t="shared" ca="1" si="74"/>
        <v>32</v>
      </c>
      <c r="AT1068" s="120" t="s">
        <v>20</v>
      </c>
      <c r="AU1068" s="120"/>
      <c r="AV1068" s="120"/>
      <c r="AW1068" s="120"/>
      <c r="AX1068" s="120"/>
      <c r="AY1068" s="120"/>
      <c r="AZ1068" s="120"/>
      <c r="BA1068" s="120"/>
      <c r="BB1068" s="120"/>
      <c r="BC1068" s="9"/>
    </row>
    <row r="1069" spans="1:55" ht="15.75" customHeight="1" x14ac:dyDescent="0.3">
      <c r="A1069" s="61">
        <v>351325</v>
      </c>
      <c r="B1069" s="120" t="s">
        <v>60</v>
      </c>
      <c r="C1069" s="120" t="s">
        <v>1067</v>
      </c>
      <c r="D1069" s="120" t="s">
        <v>123</v>
      </c>
      <c r="E1069" s="120" t="s">
        <v>124</v>
      </c>
      <c r="F1069" s="120">
        <v>24</v>
      </c>
      <c r="G1069" s="120"/>
      <c r="H1069" s="120" t="s">
        <v>2017</v>
      </c>
      <c r="I1069" s="120">
        <v>6058793</v>
      </c>
      <c r="J1069" s="120" t="s">
        <v>7526</v>
      </c>
      <c r="K1069" s="120"/>
      <c r="L1069" s="120"/>
      <c r="M1069" s="120">
        <v>10199150</v>
      </c>
      <c r="N1069" s="121" t="s">
        <v>127</v>
      </c>
      <c r="O1069" s="120" t="s">
        <v>7527</v>
      </c>
      <c r="P1069" s="121">
        <v>45926</v>
      </c>
      <c r="Q1069" s="121" t="s">
        <v>5722</v>
      </c>
      <c r="R1069" s="121">
        <v>45926</v>
      </c>
      <c r="S1069" s="121"/>
      <c r="T1069" s="135" t="str">
        <f>IF(ISBLANK(Table_1[[#This Row],[FECHA REQ 2]]),"-",Table_1[[#This Row],[FECHA REQ 2]]-Table_1[[#This Row],[FECHA REQ 1]])</f>
        <v>-</v>
      </c>
      <c r="U1069" s="122">
        <f>Table_1[[#This Row],[FECHA REQ 1]]-Table_1[[#This Row],[FECHA DE ENTREGA DE INFORME]]</f>
        <v>-5</v>
      </c>
      <c r="V1069" s="120" t="s">
        <v>7528</v>
      </c>
      <c r="W1069" s="121">
        <v>45931</v>
      </c>
      <c r="X1069" s="121">
        <v>45915</v>
      </c>
      <c r="Y1069" s="122">
        <f t="shared" si="84"/>
        <v>12</v>
      </c>
      <c r="Z1069" s="121">
        <v>45932</v>
      </c>
      <c r="AA1069" s="120">
        <f t="shared" si="64"/>
        <v>18</v>
      </c>
      <c r="AB1069" s="120" t="s">
        <v>7529</v>
      </c>
      <c r="AC1069" s="123">
        <v>2853.52</v>
      </c>
      <c r="AD1069" s="121">
        <v>45943</v>
      </c>
      <c r="AE1069" s="122">
        <f t="shared" si="73"/>
        <v>12</v>
      </c>
      <c r="AF1069" s="121">
        <v>45940</v>
      </c>
      <c r="AG1069" s="155">
        <v>4400645297</v>
      </c>
      <c r="AH1069" s="62"/>
      <c r="AI1069" s="121">
        <v>45951</v>
      </c>
      <c r="AJ1069" s="121">
        <v>45951</v>
      </c>
      <c r="AK1069" s="10" t="str">
        <f t="shared" si="85"/>
        <v>EN TIEMPO</v>
      </c>
      <c r="AL1069" s="15">
        <f t="shared" si="86"/>
        <v>9</v>
      </c>
      <c r="AM1069" s="120" t="s">
        <v>7530</v>
      </c>
      <c r="AN1069" s="120" t="s">
        <v>7531</v>
      </c>
      <c r="AO1069" s="120" t="s">
        <v>7532</v>
      </c>
      <c r="AP1069" s="121">
        <v>45954</v>
      </c>
      <c r="AQ1069" s="120">
        <f t="shared" ca="1" si="81"/>
        <v>37</v>
      </c>
      <c r="AR1069" s="206" t="s">
        <v>143</v>
      </c>
      <c r="AS1069" s="206">
        <f t="shared" ca="1" si="74"/>
        <v>26</v>
      </c>
      <c r="AT1069" s="120" t="s">
        <v>20</v>
      </c>
      <c r="AU1069" s="120"/>
      <c r="AV1069" s="120"/>
      <c r="AW1069" s="120"/>
      <c r="AX1069" s="120"/>
      <c r="AY1069" s="120"/>
      <c r="AZ1069" s="120"/>
      <c r="BA1069" s="120"/>
      <c r="BB1069" s="120"/>
      <c r="BC1069" s="9"/>
    </row>
    <row r="1070" spans="1:55" ht="15.75" customHeight="1" x14ac:dyDescent="0.3">
      <c r="A1070" s="61">
        <v>351425</v>
      </c>
      <c r="B1070" s="120" t="s">
        <v>60</v>
      </c>
      <c r="C1070" s="120" t="s">
        <v>6</v>
      </c>
      <c r="D1070" s="120" t="s">
        <v>123</v>
      </c>
      <c r="E1070" s="120" t="s">
        <v>189</v>
      </c>
      <c r="F1070" s="120" t="s">
        <v>1</v>
      </c>
      <c r="G1070" s="120"/>
      <c r="H1070" s="120" t="s">
        <v>869</v>
      </c>
      <c r="I1070" s="120" t="s">
        <v>311</v>
      </c>
      <c r="J1070" s="120" t="s">
        <v>7533</v>
      </c>
      <c r="K1070" s="120"/>
      <c r="L1070" s="120">
        <v>16000</v>
      </c>
      <c r="M1070" s="120">
        <v>101240331</v>
      </c>
      <c r="N1070" s="121" t="s">
        <v>127</v>
      </c>
      <c r="O1070" s="120" t="s">
        <v>7527</v>
      </c>
      <c r="P1070" s="121">
        <v>45926</v>
      </c>
      <c r="Q1070" s="121" t="s">
        <v>5722</v>
      </c>
      <c r="R1070" s="121">
        <v>45926</v>
      </c>
      <c r="S1070" s="121"/>
      <c r="T1070" s="135" t="str">
        <f>IF(ISBLANK(Table_1[[#This Row],[FECHA REQ 2]]),"-",Table_1[[#This Row],[FECHA REQ 2]]-Table_1[[#This Row],[FECHA REQ 1]])</f>
        <v>-</v>
      </c>
      <c r="U1070" s="122">
        <f>Table_1[[#This Row],[FECHA REQ 1]]-Table_1[[#This Row],[FECHA DE ENTREGA DE INFORME]]</f>
        <v>-7</v>
      </c>
      <c r="V1070" s="120" t="s">
        <v>7534</v>
      </c>
      <c r="W1070" s="121">
        <v>45933</v>
      </c>
      <c r="X1070" s="121">
        <v>45915</v>
      </c>
      <c r="Y1070" s="122">
        <f t="shared" si="84"/>
        <v>12</v>
      </c>
      <c r="Z1070" s="121">
        <v>45933</v>
      </c>
      <c r="AA1070" s="120">
        <f t="shared" si="64"/>
        <v>19</v>
      </c>
      <c r="AB1070" s="120" t="s">
        <v>7535</v>
      </c>
      <c r="AC1070" s="123">
        <v>2783.14</v>
      </c>
      <c r="AD1070" s="121">
        <v>45943</v>
      </c>
      <c r="AE1070" s="122">
        <f t="shared" si="73"/>
        <v>11</v>
      </c>
      <c r="AF1070" s="121">
        <v>45936</v>
      </c>
      <c r="AG1070" s="155">
        <v>4400645276</v>
      </c>
      <c r="AH1070" s="62"/>
      <c r="AI1070" s="121">
        <v>45951</v>
      </c>
      <c r="AJ1070" s="121">
        <v>45951</v>
      </c>
      <c r="AK1070" s="10" t="str">
        <f t="shared" si="85"/>
        <v>EN TIEMPO</v>
      </c>
      <c r="AL1070" s="15">
        <f t="shared" si="86"/>
        <v>9</v>
      </c>
      <c r="AM1070" s="120" t="s">
        <v>7536</v>
      </c>
      <c r="AN1070" s="120" t="s">
        <v>7537</v>
      </c>
      <c r="AO1070" s="120" t="s">
        <v>7538</v>
      </c>
      <c r="AP1070" s="121">
        <v>45954</v>
      </c>
      <c r="AQ1070" s="120">
        <f t="shared" ca="1" si="81"/>
        <v>37</v>
      </c>
      <c r="AR1070" s="206" t="s">
        <v>143</v>
      </c>
      <c r="AS1070" s="206">
        <f t="shared" ca="1" si="74"/>
        <v>22</v>
      </c>
      <c r="AT1070" s="120" t="s">
        <v>20</v>
      </c>
      <c r="AU1070" s="120"/>
      <c r="AV1070" s="120"/>
      <c r="AW1070" s="120"/>
      <c r="AX1070" s="120"/>
      <c r="AY1070" s="120"/>
      <c r="AZ1070" s="120"/>
      <c r="BA1070" s="120"/>
      <c r="BB1070" s="120"/>
      <c r="BC1070" s="9"/>
    </row>
    <row r="1071" spans="1:55" ht="15.75" customHeight="1" x14ac:dyDescent="0.3">
      <c r="A1071" s="61">
        <v>351525</v>
      </c>
      <c r="B1071" s="120" t="s">
        <v>60</v>
      </c>
      <c r="C1071" s="120" t="s">
        <v>1115</v>
      </c>
      <c r="D1071" s="120" t="s">
        <v>123</v>
      </c>
      <c r="E1071" s="120" t="s">
        <v>124</v>
      </c>
      <c r="F1071" s="120">
        <v>24</v>
      </c>
      <c r="G1071" s="120"/>
      <c r="H1071" s="120" t="s">
        <v>916</v>
      </c>
      <c r="I1071" s="120">
        <v>6058796</v>
      </c>
      <c r="J1071" s="120" t="s">
        <v>7539</v>
      </c>
      <c r="K1071" s="120"/>
      <c r="L1071" s="120"/>
      <c r="M1071" s="120">
        <v>101074794</v>
      </c>
      <c r="N1071" s="121" t="s">
        <v>127</v>
      </c>
      <c r="O1071" s="120" t="s">
        <v>7527</v>
      </c>
      <c r="P1071" s="121">
        <v>45926</v>
      </c>
      <c r="Q1071" s="121" t="s">
        <v>5722</v>
      </c>
      <c r="R1071" s="121">
        <v>45926</v>
      </c>
      <c r="S1071" s="121"/>
      <c r="T1071" s="135" t="str">
        <f>IF(ISBLANK(Table_1[[#This Row],[FECHA REQ 2]]),"-",Table_1[[#This Row],[FECHA REQ 2]]-Table_1[[#This Row],[FECHA REQ 1]])</f>
        <v>-</v>
      </c>
      <c r="U1071" s="122">
        <f>Table_1[[#This Row],[FECHA REQ 1]]-Table_1[[#This Row],[FECHA DE ENTREGA DE INFORME]]</f>
        <v>-6</v>
      </c>
      <c r="V1071" s="120" t="s">
        <v>7540</v>
      </c>
      <c r="W1071" s="121">
        <v>45932</v>
      </c>
      <c r="X1071" s="121">
        <v>45915</v>
      </c>
      <c r="Y1071" s="122">
        <f t="shared" si="84"/>
        <v>12</v>
      </c>
      <c r="Z1071" s="121">
        <v>45933</v>
      </c>
      <c r="AA1071" s="120">
        <f t="shared" si="64"/>
        <v>19</v>
      </c>
      <c r="AB1071" s="120" t="s">
        <v>7541</v>
      </c>
      <c r="AC1071" s="123">
        <v>2948.01</v>
      </c>
      <c r="AD1071" s="121">
        <v>45943</v>
      </c>
      <c r="AE1071" s="122">
        <f t="shared" si="73"/>
        <v>11</v>
      </c>
      <c r="AF1071" s="121">
        <v>45933</v>
      </c>
      <c r="AG1071" s="155">
        <v>4400645285</v>
      </c>
      <c r="AH1071" s="62"/>
      <c r="AI1071" s="121">
        <v>45954</v>
      </c>
      <c r="AJ1071" s="121">
        <v>45954</v>
      </c>
      <c r="AK1071" s="10" t="str">
        <f t="shared" si="85"/>
        <v>EN TIEMPO</v>
      </c>
      <c r="AL1071" s="15">
        <f t="shared" si="86"/>
        <v>12</v>
      </c>
      <c r="AM1071" s="120" t="s">
        <v>7542</v>
      </c>
      <c r="AN1071" s="120" t="s">
        <v>7543</v>
      </c>
      <c r="AO1071" s="120" t="s">
        <v>7544</v>
      </c>
      <c r="AP1071" s="121">
        <v>45968</v>
      </c>
      <c r="AQ1071" s="120">
        <f t="shared" ca="1" si="81"/>
        <v>40</v>
      </c>
      <c r="AR1071" s="206" t="s">
        <v>143</v>
      </c>
      <c r="AS1071" s="206">
        <f t="shared" ca="1" si="74"/>
        <v>19</v>
      </c>
      <c r="AT1071" s="120" t="s">
        <v>20</v>
      </c>
      <c r="AU1071" s="120"/>
      <c r="AV1071" s="120"/>
      <c r="AW1071" s="120"/>
      <c r="AX1071" s="120"/>
      <c r="AY1071" s="120"/>
      <c r="AZ1071" s="120"/>
      <c r="BA1071" s="120"/>
      <c r="BB1071" s="120"/>
      <c r="BC1071" s="9"/>
    </row>
    <row r="1072" spans="1:55" ht="15.75" customHeight="1" x14ac:dyDescent="0.3">
      <c r="A1072" s="61">
        <v>351625</v>
      </c>
      <c r="B1072" s="120" t="s">
        <v>60</v>
      </c>
      <c r="C1072" s="120" t="s">
        <v>1115</v>
      </c>
      <c r="D1072" s="120" t="s">
        <v>123</v>
      </c>
      <c r="E1072" s="120" t="s">
        <v>124</v>
      </c>
      <c r="F1072" s="120">
        <v>24</v>
      </c>
      <c r="G1072" s="120"/>
      <c r="H1072" s="120" t="s">
        <v>916</v>
      </c>
      <c r="I1072" s="120">
        <v>6058796</v>
      </c>
      <c r="J1072" s="120" t="s">
        <v>7545</v>
      </c>
      <c r="K1072" s="120"/>
      <c r="L1072" s="120"/>
      <c r="M1072" s="120">
        <v>101074795</v>
      </c>
      <c r="N1072" s="121" t="s">
        <v>127</v>
      </c>
      <c r="O1072" s="120" t="s">
        <v>7527</v>
      </c>
      <c r="P1072" s="121">
        <v>45926</v>
      </c>
      <c r="Q1072" s="121" t="s">
        <v>5722</v>
      </c>
      <c r="R1072" s="121">
        <v>45926</v>
      </c>
      <c r="S1072" s="121"/>
      <c r="T1072" s="135" t="str">
        <f>IF(ISBLANK(Table_1[[#This Row],[FECHA REQ 2]]),"-",Table_1[[#This Row],[FECHA REQ 2]]-Table_1[[#This Row],[FECHA REQ 1]])</f>
        <v>-</v>
      </c>
      <c r="U1072" s="122">
        <f>Table_1[[#This Row],[FECHA REQ 1]]-Table_1[[#This Row],[FECHA DE ENTREGA DE INFORME]]</f>
        <v>-6</v>
      </c>
      <c r="V1072" s="120" t="s">
        <v>7546</v>
      </c>
      <c r="W1072" s="121">
        <v>45932</v>
      </c>
      <c r="X1072" s="121">
        <v>45915</v>
      </c>
      <c r="Y1072" s="122">
        <f t="shared" si="84"/>
        <v>12</v>
      </c>
      <c r="Z1072" s="121">
        <v>45933</v>
      </c>
      <c r="AA1072" s="120">
        <f t="shared" si="64"/>
        <v>19</v>
      </c>
      <c r="AB1072" s="120" t="s">
        <v>7547</v>
      </c>
      <c r="AC1072" s="123">
        <v>2948.01</v>
      </c>
      <c r="AD1072" s="121">
        <v>45943</v>
      </c>
      <c r="AE1072" s="122">
        <f t="shared" si="73"/>
        <v>11</v>
      </c>
      <c r="AF1072" s="121">
        <v>45937</v>
      </c>
      <c r="AG1072" s="155">
        <v>4400645286</v>
      </c>
      <c r="AH1072" s="62"/>
      <c r="AI1072" s="121">
        <v>45954</v>
      </c>
      <c r="AJ1072" s="121">
        <v>45954</v>
      </c>
      <c r="AK1072" s="10" t="str">
        <f t="shared" si="85"/>
        <v>EN TIEMPO</v>
      </c>
      <c r="AL1072" s="15">
        <f t="shared" si="86"/>
        <v>12</v>
      </c>
      <c r="AM1072" s="120" t="s">
        <v>7548</v>
      </c>
      <c r="AN1072" s="120" t="s">
        <v>7549</v>
      </c>
      <c r="AO1072" s="120" t="s">
        <v>7550</v>
      </c>
      <c r="AP1072" s="121">
        <v>45968</v>
      </c>
      <c r="AQ1072" s="120">
        <f t="shared" ca="1" si="81"/>
        <v>40</v>
      </c>
      <c r="AR1072" s="206" t="s">
        <v>143</v>
      </c>
      <c r="AS1072" s="206">
        <f t="shared" ca="1" si="74"/>
        <v>23</v>
      </c>
      <c r="AT1072" s="120" t="s">
        <v>20</v>
      </c>
      <c r="AU1072" s="120"/>
      <c r="AV1072" s="120"/>
      <c r="AW1072" s="120"/>
      <c r="AX1072" s="120"/>
      <c r="AY1072" s="120"/>
      <c r="AZ1072" s="120"/>
      <c r="BA1072" s="120"/>
      <c r="BB1072" s="120" t="s">
        <v>7551</v>
      </c>
      <c r="BC1072" s="9"/>
    </row>
    <row r="1073" spans="1:55" ht="15.75" customHeight="1" x14ac:dyDescent="0.3">
      <c r="A1073" s="61">
        <v>351725</v>
      </c>
      <c r="B1073" s="120" t="s">
        <v>60</v>
      </c>
      <c r="C1073" s="120" t="s">
        <v>134</v>
      </c>
      <c r="D1073" s="120" t="s">
        <v>123</v>
      </c>
      <c r="E1073" s="120" t="s">
        <v>124</v>
      </c>
      <c r="F1073" s="120" t="s">
        <v>38</v>
      </c>
      <c r="G1073" s="120"/>
      <c r="H1073" s="120" t="s">
        <v>3294</v>
      </c>
      <c r="I1073" s="120">
        <v>3631685</v>
      </c>
      <c r="J1073" s="120" t="s">
        <v>7552</v>
      </c>
      <c r="K1073" s="120"/>
      <c r="L1073" s="120">
        <v>12000</v>
      </c>
      <c r="M1073" s="120">
        <v>101333631</v>
      </c>
      <c r="N1073" s="121" t="s">
        <v>127</v>
      </c>
      <c r="O1073" s="120" t="s">
        <v>7527</v>
      </c>
      <c r="P1073" s="121">
        <v>45934</v>
      </c>
      <c r="Q1073" s="121" t="s">
        <v>5722</v>
      </c>
      <c r="R1073" s="121">
        <v>45931</v>
      </c>
      <c r="S1073" s="121">
        <v>45939</v>
      </c>
      <c r="T1073" s="135">
        <f>IF(ISBLANK(Table_1[[#This Row],[FECHA REQ 2]]),"-",Table_1[[#This Row],[FECHA REQ 2]]-Table_1[[#This Row],[FECHA REQ 1]])</f>
        <v>8</v>
      </c>
      <c r="U1073" s="122">
        <f>Table_1[[#This Row],[FECHA REQ 1]]-Table_1[[#This Row],[FECHA DE ENTREGA DE INFORME]]</f>
        <v>-12</v>
      </c>
      <c r="V1073" s="120" t="s">
        <v>7553</v>
      </c>
      <c r="W1073" s="121">
        <v>45943</v>
      </c>
      <c r="X1073" s="121">
        <v>45915</v>
      </c>
      <c r="Y1073" s="122">
        <f t="shared" si="84"/>
        <v>20</v>
      </c>
      <c r="Z1073" s="121">
        <v>45943</v>
      </c>
      <c r="AA1073" s="120">
        <f t="shared" si="64"/>
        <v>29</v>
      </c>
      <c r="AB1073" s="120" t="s">
        <v>7554</v>
      </c>
      <c r="AC1073" s="123">
        <v>34017.82</v>
      </c>
      <c r="AD1073" s="121">
        <v>45979</v>
      </c>
      <c r="AE1073" s="122">
        <f t="shared" si="73"/>
        <v>37</v>
      </c>
      <c r="AF1073" s="121">
        <v>45948</v>
      </c>
      <c r="AG1073" s="155">
        <v>4400645291</v>
      </c>
      <c r="AH1073" s="62" t="s">
        <v>833</v>
      </c>
      <c r="AI1073" s="121">
        <v>46007</v>
      </c>
      <c r="AJ1073" s="121">
        <v>46007</v>
      </c>
      <c r="AK1073" s="10" t="str">
        <f t="shared" ref="AK1073:AK1104" si="87">IF(AJ1073="","",IF(AJ1073&gt;AI1073,"DEMORA","EN TIEMPO"))</f>
        <v>EN TIEMPO</v>
      </c>
      <c r="AL1073" s="15">
        <f t="shared" si="86"/>
        <v>29</v>
      </c>
      <c r="AM1073" s="120" t="s">
        <v>7555</v>
      </c>
      <c r="AN1073" s="120" t="s">
        <v>7556</v>
      </c>
      <c r="AO1073" s="120" t="s">
        <v>7557</v>
      </c>
      <c r="AP1073" s="121">
        <v>46010</v>
      </c>
      <c r="AQ1073" s="120">
        <f t="shared" ca="1" si="81"/>
        <v>93</v>
      </c>
      <c r="AR1073" s="206" t="s">
        <v>143</v>
      </c>
      <c r="AS1073" s="206">
        <f t="shared" ca="1" si="74"/>
        <v>34</v>
      </c>
      <c r="AT1073" s="120" t="s">
        <v>20</v>
      </c>
      <c r="AU1073" s="120"/>
      <c r="AV1073" s="120"/>
      <c r="AW1073" s="120"/>
      <c r="AX1073" s="120"/>
      <c r="AY1073" s="120"/>
      <c r="AZ1073" s="120"/>
      <c r="BA1073" s="120"/>
      <c r="BB1073" s="120" t="s">
        <v>7558</v>
      </c>
      <c r="BC1073" s="9"/>
    </row>
    <row r="1074" spans="1:55" ht="15.75" customHeight="1" x14ac:dyDescent="0.3">
      <c r="A1074" s="61">
        <v>351825</v>
      </c>
      <c r="B1074" s="120" t="s">
        <v>60</v>
      </c>
      <c r="C1074" s="120" t="s">
        <v>327</v>
      </c>
      <c r="D1074" s="120" t="s">
        <v>123</v>
      </c>
      <c r="E1074" s="120" t="s">
        <v>124</v>
      </c>
      <c r="F1074" s="120" t="s">
        <v>36</v>
      </c>
      <c r="G1074" s="120"/>
      <c r="H1074" s="120" t="s">
        <v>255</v>
      </c>
      <c r="I1074" s="120">
        <v>5530359</v>
      </c>
      <c r="J1074" s="120" t="s">
        <v>7559</v>
      </c>
      <c r="K1074" s="120"/>
      <c r="L1074" s="120"/>
      <c r="M1074" s="120">
        <v>101306169</v>
      </c>
      <c r="N1074" s="121" t="s">
        <v>127</v>
      </c>
      <c r="O1074" s="120" t="s">
        <v>7527</v>
      </c>
      <c r="P1074" s="121">
        <v>45926</v>
      </c>
      <c r="Q1074" s="121" t="s">
        <v>5722</v>
      </c>
      <c r="R1074" s="121">
        <v>45926</v>
      </c>
      <c r="S1074" s="121"/>
      <c r="T1074" s="135" t="str">
        <f>IF(ISBLANK(Table_1[[#This Row],[FECHA REQ 2]]),"-",Table_1[[#This Row],[FECHA REQ 2]]-Table_1[[#This Row],[FECHA REQ 1]])</f>
        <v>-</v>
      </c>
      <c r="U1074" s="122">
        <f>Table_1[[#This Row],[FECHA REQ 1]]-Table_1[[#This Row],[FECHA DE ENTREGA DE INFORME]]</f>
        <v>-6</v>
      </c>
      <c r="V1074" s="120" t="s">
        <v>7560</v>
      </c>
      <c r="W1074" s="121">
        <v>45932</v>
      </c>
      <c r="X1074" s="121">
        <v>45915</v>
      </c>
      <c r="Y1074" s="122">
        <f t="shared" si="84"/>
        <v>12</v>
      </c>
      <c r="Z1074" s="121">
        <v>45933</v>
      </c>
      <c r="AA1074" s="120">
        <f t="shared" si="64"/>
        <v>19</v>
      </c>
      <c r="AB1074" s="120" t="s">
        <v>7561</v>
      </c>
      <c r="AC1074" s="123">
        <v>2122.33</v>
      </c>
      <c r="AD1074" s="121">
        <v>45943</v>
      </c>
      <c r="AE1074" s="122">
        <f t="shared" si="73"/>
        <v>11</v>
      </c>
      <c r="AF1074" s="121">
        <v>45933</v>
      </c>
      <c r="AG1074" s="155">
        <v>4400645289</v>
      </c>
      <c r="AH1074" s="62" t="s">
        <v>833</v>
      </c>
      <c r="AI1074" s="121">
        <v>45975</v>
      </c>
      <c r="AJ1074" s="121">
        <v>45975</v>
      </c>
      <c r="AK1074" s="10" t="str">
        <f t="shared" si="87"/>
        <v>EN TIEMPO</v>
      </c>
      <c r="AL1074" s="15">
        <f t="shared" si="86"/>
        <v>33</v>
      </c>
      <c r="AM1074" s="120" t="s">
        <v>7562</v>
      </c>
      <c r="AN1074" s="120" t="s">
        <v>7563</v>
      </c>
      <c r="AO1074" s="120" t="s">
        <v>7564</v>
      </c>
      <c r="AP1074" s="121">
        <v>45982</v>
      </c>
      <c r="AQ1074" s="120">
        <f t="shared" ca="1" si="81"/>
        <v>61</v>
      </c>
      <c r="AR1074" s="206" t="s">
        <v>143</v>
      </c>
      <c r="AS1074" s="206">
        <f t="shared" ca="1" si="74"/>
        <v>19</v>
      </c>
      <c r="AT1074" s="120" t="s">
        <v>20</v>
      </c>
      <c r="AU1074" s="120"/>
      <c r="AV1074" s="120"/>
      <c r="AW1074" s="120"/>
      <c r="AX1074" s="120"/>
      <c r="AY1074" s="120"/>
      <c r="AZ1074" s="120"/>
      <c r="BA1074" s="120"/>
      <c r="BB1074" s="120"/>
      <c r="BC1074" s="9"/>
    </row>
    <row r="1075" spans="1:55" ht="15.75" customHeight="1" x14ac:dyDescent="0.3">
      <c r="A1075" s="61">
        <v>351925</v>
      </c>
      <c r="B1075" s="120" t="s">
        <v>60</v>
      </c>
      <c r="C1075" s="120" t="s">
        <v>340</v>
      </c>
      <c r="D1075" s="120" t="s">
        <v>123</v>
      </c>
      <c r="E1075" s="120" t="s">
        <v>124</v>
      </c>
      <c r="F1075" s="120" t="s">
        <v>47</v>
      </c>
      <c r="G1075" s="120"/>
      <c r="H1075" s="120" t="s">
        <v>1417</v>
      </c>
      <c r="I1075" s="120">
        <v>5617981</v>
      </c>
      <c r="J1075" s="120" t="s">
        <v>7565</v>
      </c>
      <c r="K1075" s="120"/>
      <c r="L1075" s="120"/>
      <c r="M1075" s="120">
        <v>101327793</v>
      </c>
      <c r="N1075" s="121" t="s">
        <v>127</v>
      </c>
      <c r="O1075" s="120" t="s">
        <v>7527</v>
      </c>
      <c r="P1075" s="121">
        <v>45931</v>
      </c>
      <c r="Q1075" s="121" t="s">
        <v>5722</v>
      </c>
      <c r="R1075" s="121">
        <v>45931</v>
      </c>
      <c r="S1075" s="121"/>
      <c r="T1075" s="135" t="str">
        <f>IF(ISBLANK(Table_1[[#This Row],[FECHA REQ 2]]),"-",Table_1[[#This Row],[FECHA REQ 2]]-Table_1[[#This Row],[FECHA REQ 1]])</f>
        <v>-</v>
      </c>
      <c r="U1075" s="122">
        <f>Table_1[[#This Row],[FECHA REQ 1]]-Table_1[[#This Row],[FECHA DE ENTREGA DE INFORME]]</f>
        <v>-12</v>
      </c>
      <c r="V1075" s="120" t="s">
        <v>7566</v>
      </c>
      <c r="W1075" s="121">
        <v>45943</v>
      </c>
      <c r="X1075" s="121">
        <v>45915</v>
      </c>
      <c r="Y1075" s="122">
        <f t="shared" si="84"/>
        <v>17</v>
      </c>
      <c r="Z1075" s="121">
        <v>45943</v>
      </c>
      <c r="AA1075" s="120">
        <f t="shared" si="64"/>
        <v>29</v>
      </c>
      <c r="AB1075" s="120" t="s">
        <v>7567</v>
      </c>
      <c r="AC1075" s="123">
        <v>11709.66</v>
      </c>
      <c r="AD1075" s="121">
        <v>45958</v>
      </c>
      <c r="AE1075" s="122">
        <f t="shared" si="73"/>
        <v>16</v>
      </c>
      <c r="AF1075" s="121">
        <v>45940</v>
      </c>
      <c r="AG1075" s="155">
        <v>4400645287</v>
      </c>
      <c r="AH1075" s="62"/>
      <c r="AI1075" s="121"/>
      <c r="AJ1075" s="121">
        <v>45967</v>
      </c>
      <c r="AK1075" s="10" t="str">
        <f t="shared" si="87"/>
        <v>DEMORA</v>
      </c>
      <c r="AL1075" s="15">
        <f t="shared" si="86"/>
        <v>10</v>
      </c>
      <c r="AM1075" s="120" t="s">
        <v>7568</v>
      </c>
      <c r="AN1075" s="120" t="s">
        <v>7569</v>
      </c>
      <c r="AO1075" s="120" t="s">
        <v>7570</v>
      </c>
      <c r="AP1075" s="121">
        <v>45975</v>
      </c>
      <c r="AQ1075" s="120">
        <f t="shared" ca="1" si="81"/>
        <v>53</v>
      </c>
      <c r="AR1075" s="206" t="s">
        <v>143</v>
      </c>
      <c r="AS1075" s="206">
        <f t="shared" ca="1" si="74"/>
        <v>26</v>
      </c>
      <c r="AT1075" s="120" t="s">
        <v>20</v>
      </c>
      <c r="AU1075" s="120"/>
      <c r="AV1075" s="120"/>
      <c r="AW1075" s="120"/>
      <c r="AX1075" s="120"/>
      <c r="AY1075" s="120"/>
      <c r="AZ1075" s="120"/>
      <c r="BA1075" s="120"/>
      <c r="BB1075" s="120"/>
      <c r="BC1075" s="9"/>
    </row>
    <row r="1076" spans="1:55" ht="15.75" customHeight="1" x14ac:dyDescent="0.3">
      <c r="A1076" s="61">
        <v>352025</v>
      </c>
      <c r="B1076" s="120" t="s">
        <v>60</v>
      </c>
      <c r="C1076" s="120" t="s">
        <v>6277</v>
      </c>
      <c r="D1076" s="120" t="s">
        <v>127</v>
      </c>
      <c r="E1076" s="120" t="s">
        <v>6278</v>
      </c>
      <c r="F1076" s="120" t="s">
        <v>53</v>
      </c>
      <c r="G1076" s="120"/>
      <c r="H1076" s="120" t="s">
        <v>7571</v>
      </c>
      <c r="I1076" s="120" t="s">
        <v>6279</v>
      </c>
      <c r="J1076" s="120" t="s">
        <v>7572</v>
      </c>
      <c r="K1076" s="120"/>
      <c r="L1076" s="120"/>
      <c r="M1076" s="120">
        <v>101295933</v>
      </c>
      <c r="N1076" s="121" t="s">
        <v>127</v>
      </c>
      <c r="O1076" s="120" t="s">
        <v>7527</v>
      </c>
      <c r="P1076" s="121">
        <v>45926</v>
      </c>
      <c r="Q1076" s="121" t="s">
        <v>5722</v>
      </c>
      <c r="R1076" s="121">
        <v>45931</v>
      </c>
      <c r="S1076" s="121"/>
      <c r="T1076" s="135" t="str">
        <f>IF(ISBLANK(Table_1[[#This Row],[FECHA REQ 2]]),"-",Table_1[[#This Row],[FECHA REQ 2]]-Table_1[[#This Row],[FECHA REQ 1]])</f>
        <v>-</v>
      </c>
      <c r="U1076" s="122">
        <f>Table_1[[#This Row],[FECHA REQ 1]]-Table_1[[#This Row],[FECHA DE ENTREGA DE INFORME]]</f>
        <v>-12</v>
      </c>
      <c r="V1076" s="120" t="s">
        <v>7573</v>
      </c>
      <c r="W1076" s="121">
        <v>45943</v>
      </c>
      <c r="X1076" s="121">
        <v>45915</v>
      </c>
      <c r="Y1076" s="122">
        <f t="shared" si="84"/>
        <v>12</v>
      </c>
      <c r="Z1076" s="121">
        <v>45943</v>
      </c>
      <c r="AA1076" s="120">
        <f t="shared" si="64"/>
        <v>29</v>
      </c>
      <c r="AB1076" s="120" t="s">
        <v>7574</v>
      </c>
      <c r="AC1076" s="123">
        <v>16532.89</v>
      </c>
      <c r="AD1076" s="121">
        <v>46042</v>
      </c>
      <c r="AE1076" s="122">
        <f t="shared" si="73"/>
        <v>100</v>
      </c>
      <c r="AF1076" s="121">
        <v>45952</v>
      </c>
      <c r="AG1076" s="155">
        <v>4400645258</v>
      </c>
      <c r="AH1076" s="62"/>
      <c r="AI1076" s="121">
        <v>46045</v>
      </c>
      <c r="AJ1076" s="121"/>
      <c r="AK1076" s="10" t="str">
        <f t="shared" si="87"/>
        <v/>
      </c>
      <c r="AL1076" s="15" t="str">
        <f t="shared" si="86"/>
        <v/>
      </c>
      <c r="AM1076" s="120"/>
      <c r="AN1076" s="120"/>
      <c r="AO1076" s="120"/>
      <c r="AP1076" s="121"/>
      <c r="AQ1076" s="120">
        <f t="shared" ca="1" si="81"/>
        <v>131</v>
      </c>
      <c r="AR1076" s="206" t="s">
        <v>14</v>
      </c>
      <c r="AS1076" s="206">
        <f t="shared" ca="1" si="74"/>
        <v>38</v>
      </c>
      <c r="AT1076" s="120" t="s">
        <v>20</v>
      </c>
      <c r="AU1076" s="120"/>
      <c r="AV1076" s="120"/>
      <c r="AW1076" s="120"/>
      <c r="AX1076" s="120"/>
      <c r="AY1076" s="120"/>
      <c r="AZ1076" s="120"/>
      <c r="BA1076" s="120"/>
      <c r="BB1076" s="120" t="s">
        <v>7575</v>
      </c>
      <c r="BC1076" s="9"/>
    </row>
    <row r="1077" spans="1:55" ht="15.75" customHeight="1" x14ac:dyDescent="0.3">
      <c r="A1077" s="61">
        <v>352125</v>
      </c>
      <c r="B1077" s="120" t="s">
        <v>60</v>
      </c>
      <c r="C1077" s="5" t="s">
        <v>340</v>
      </c>
      <c r="D1077" s="120" t="s">
        <v>123</v>
      </c>
      <c r="E1077" s="120" t="s">
        <v>124</v>
      </c>
      <c r="F1077" s="120" t="s">
        <v>2163</v>
      </c>
      <c r="G1077" s="120"/>
      <c r="H1077" s="120" t="s">
        <v>7576</v>
      </c>
      <c r="I1077" s="120">
        <v>2505861</v>
      </c>
      <c r="J1077" s="120" t="s">
        <v>7577</v>
      </c>
      <c r="K1077" s="120"/>
      <c r="L1077" s="120"/>
      <c r="M1077" s="120">
        <v>101093424</v>
      </c>
      <c r="N1077" s="121" t="s">
        <v>127</v>
      </c>
      <c r="O1077" s="120" t="s">
        <v>7527</v>
      </c>
      <c r="P1077" s="121">
        <v>45926</v>
      </c>
      <c r="Q1077" s="121" t="s">
        <v>5722</v>
      </c>
      <c r="R1077" s="121">
        <v>45926</v>
      </c>
      <c r="S1077" s="121">
        <v>45933</v>
      </c>
      <c r="T1077" s="135">
        <f>IF(ISBLANK(Table_1[[#This Row],[FECHA REQ 2]]),"-",Table_1[[#This Row],[FECHA REQ 2]]-Table_1[[#This Row],[FECHA REQ 1]])</f>
        <v>7</v>
      </c>
      <c r="U1077" s="122">
        <f>Table_1[[#This Row],[FECHA REQ 1]]-Table_1[[#This Row],[FECHA DE ENTREGA DE INFORME]]</f>
        <v>-6</v>
      </c>
      <c r="V1077" s="120" t="s">
        <v>7578</v>
      </c>
      <c r="W1077" s="121">
        <v>45932</v>
      </c>
      <c r="X1077" s="121">
        <v>45915</v>
      </c>
      <c r="Y1077" s="122">
        <f t="shared" si="84"/>
        <v>12</v>
      </c>
      <c r="Z1077" s="121">
        <v>45933</v>
      </c>
      <c r="AA1077" s="120">
        <f t="shared" si="64"/>
        <v>19</v>
      </c>
      <c r="AB1077" s="120" t="s">
        <v>7579</v>
      </c>
      <c r="AC1077" s="123">
        <v>3420.38</v>
      </c>
      <c r="AD1077" s="121">
        <v>45943</v>
      </c>
      <c r="AE1077" s="122">
        <f t="shared" si="73"/>
        <v>11</v>
      </c>
      <c r="AF1077" s="121">
        <v>45933</v>
      </c>
      <c r="AG1077" s="155">
        <v>4400646822</v>
      </c>
      <c r="AH1077" s="62" t="s">
        <v>833</v>
      </c>
      <c r="AI1077" s="121"/>
      <c r="AJ1077" s="121">
        <v>45994</v>
      </c>
      <c r="AK1077" s="10" t="str">
        <f t="shared" si="87"/>
        <v>DEMORA</v>
      </c>
      <c r="AL1077" s="15">
        <f t="shared" si="86"/>
        <v>52</v>
      </c>
      <c r="AM1077" s="120"/>
      <c r="AN1077" s="120" t="s">
        <v>7580</v>
      </c>
      <c r="AO1077" s="120" t="s">
        <v>7581</v>
      </c>
      <c r="AP1077" s="121">
        <v>45996</v>
      </c>
      <c r="AQ1077" s="120">
        <f t="shared" ca="1" si="81"/>
        <v>80</v>
      </c>
      <c r="AR1077" s="205" t="s">
        <v>143</v>
      </c>
      <c r="AS1077" s="206">
        <f t="shared" ca="1" si="74"/>
        <v>19</v>
      </c>
      <c r="AT1077" s="120" t="s">
        <v>20</v>
      </c>
      <c r="AU1077" s="120"/>
      <c r="AV1077" s="120"/>
      <c r="AW1077" s="120"/>
      <c r="AX1077" s="120"/>
      <c r="AY1077" s="120"/>
      <c r="AZ1077" s="120"/>
      <c r="BA1077" s="120"/>
      <c r="BB1077" s="120"/>
      <c r="BC1077" s="9"/>
    </row>
    <row r="1078" spans="1:55" ht="15.75" customHeight="1" x14ac:dyDescent="0.3">
      <c r="A1078" s="61">
        <v>352225</v>
      </c>
      <c r="B1078" s="120" t="s">
        <v>60</v>
      </c>
      <c r="C1078" s="120" t="s">
        <v>340</v>
      </c>
      <c r="D1078" s="120" t="s">
        <v>123</v>
      </c>
      <c r="E1078" s="120" t="s">
        <v>124</v>
      </c>
      <c r="F1078" s="120" t="s">
        <v>48</v>
      </c>
      <c r="G1078" s="120"/>
      <c r="H1078" s="120" t="s">
        <v>2695</v>
      </c>
      <c r="I1078" s="120">
        <v>2520471</v>
      </c>
      <c r="J1078" s="120" t="s">
        <v>7582</v>
      </c>
      <c r="K1078" s="120"/>
      <c r="L1078" s="5">
        <v>8000</v>
      </c>
      <c r="M1078" s="120">
        <v>101335281</v>
      </c>
      <c r="N1078" s="121" t="s">
        <v>127</v>
      </c>
      <c r="O1078" s="120" t="s">
        <v>7527</v>
      </c>
      <c r="P1078" s="121">
        <v>45926</v>
      </c>
      <c r="Q1078" s="121" t="s">
        <v>5722</v>
      </c>
      <c r="R1078" s="121">
        <v>45926</v>
      </c>
      <c r="S1078" s="121"/>
      <c r="T1078" s="135" t="str">
        <f>IF(ISBLANK(Table_1[[#This Row],[FECHA REQ 2]]),"-",Table_1[[#This Row],[FECHA REQ 2]]-Table_1[[#This Row],[FECHA REQ 1]])</f>
        <v>-</v>
      </c>
      <c r="U1078" s="122">
        <f>Table_1[[#This Row],[FECHA REQ 1]]-Table_1[[#This Row],[FECHA DE ENTREGA DE INFORME]]</f>
        <v>-6</v>
      </c>
      <c r="V1078" s="120" t="s">
        <v>7583</v>
      </c>
      <c r="W1078" s="121">
        <v>45932</v>
      </c>
      <c r="X1078" s="121">
        <v>45915</v>
      </c>
      <c r="Y1078" s="122">
        <f t="shared" si="84"/>
        <v>12</v>
      </c>
      <c r="Z1078" s="121">
        <v>45933</v>
      </c>
      <c r="AA1078" s="120">
        <f t="shared" si="64"/>
        <v>19</v>
      </c>
      <c r="AB1078" s="120" t="s">
        <v>7584</v>
      </c>
      <c r="AC1078" s="123">
        <v>7713.28</v>
      </c>
      <c r="AD1078" s="121">
        <v>45943</v>
      </c>
      <c r="AE1078" s="122">
        <f t="shared" si="73"/>
        <v>11</v>
      </c>
      <c r="AF1078" s="121">
        <v>45940</v>
      </c>
      <c r="AG1078" s="155">
        <v>4400646821</v>
      </c>
      <c r="AH1078" s="209" t="s">
        <v>833</v>
      </c>
      <c r="AI1078" s="121">
        <v>45947</v>
      </c>
      <c r="AJ1078" s="121">
        <v>45947</v>
      </c>
      <c r="AK1078" s="10" t="str">
        <f t="shared" si="87"/>
        <v>EN TIEMPO</v>
      </c>
      <c r="AL1078" s="15">
        <f t="shared" si="86"/>
        <v>5</v>
      </c>
      <c r="AM1078" s="120" t="s">
        <v>7585</v>
      </c>
      <c r="AN1078" s="120" t="s">
        <v>7586</v>
      </c>
      <c r="AO1078" s="120" t="s">
        <v>7587</v>
      </c>
      <c r="AP1078" s="121">
        <v>46003</v>
      </c>
      <c r="AQ1078" s="120">
        <f t="shared" ca="1" si="81"/>
        <v>33</v>
      </c>
      <c r="AR1078" s="206" t="s">
        <v>143</v>
      </c>
      <c r="AS1078" s="206">
        <f t="shared" ca="1" si="74"/>
        <v>26</v>
      </c>
      <c r="AT1078" s="120" t="s">
        <v>20</v>
      </c>
      <c r="AU1078" s="120"/>
      <c r="AV1078" s="120"/>
      <c r="AW1078" s="120"/>
      <c r="AX1078" s="120"/>
      <c r="AY1078" s="120"/>
      <c r="AZ1078" s="120"/>
      <c r="BA1078" s="120"/>
      <c r="BB1078" s="120"/>
      <c r="BC1078" s="9"/>
    </row>
    <row r="1079" spans="1:55" ht="15.75" customHeight="1" x14ac:dyDescent="0.3">
      <c r="A1079" s="61">
        <v>352325</v>
      </c>
      <c r="B1079" s="120" t="s">
        <v>60</v>
      </c>
      <c r="C1079" s="120" t="s">
        <v>340</v>
      </c>
      <c r="D1079" s="120" t="s">
        <v>123</v>
      </c>
      <c r="E1079" s="120" t="s">
        <v>124</v>
      </c>
      <c r="F1079" s="120" t="s">
        <v>48</v>
      </c>
      <c r="G1079" s="120"/>
      <c r="H1079" s="120" t="s">
        <v>2695</v>
      </c>
      <c r="I1079" s="120">
        <v>2520471</v>
      </c>
      <c r="J1079" s="120" t="s">
        <v>7588</v>
      </c>
      <c r="K1079" s="120"/>
      <c r="L1079" s="5">
        <v>8000</v>
      </c>
      <c r="M1079" s="120">
        <v>101335280</v>
      </c>
      <c r="N1079" s="121" t="s">
        <v>127</v>
      </c>
      <c r="O1079" s="120" t="s">
        <v>7527</v>
      </c>
      <c r="P1079" s="121">
        <v>45926</v>
      </c>
      <c r="Q1079" s="121" t="s">
        <v>5722</v>
      </c>
      <c r="R1079" s="121">
        <v>45926</v>
      </c>
      <c r="S1079" s="121"/>
      <c r="T1079" s="135" t="str">
        <f>IF(ISBLANK(Table_1[[#This Row],[FECHA REQ 2]]),"-",Table_1[[#This Row],[FECHA REQ 2]]-Table_1[[#This Row],[FECHA REQ 1]])</f>
        <v>-</v>
      </c>
      <c r="U1079" s="122">
        <f>Table_1[[#This Row],[FECHA REQ 1]]-Table_1[[#This Row],[FECHA DE ENTREGA DE INFORME]]</f>
        <v>-6</v>
      </c>
      <c r="V1079" s="120" t="s">
        <v>7589</v>
      </c>
      <c r="W1079" s="121">
        <v>45932</v>
      </c>
      <c r="X1079" s="121">
        <v>45915</v>
      </c>
      <c r="Y1079" s="122">
        <f t="shared" si="84"/>
        <v>12</v>
      </c>
      <c r="Z1079" s="121">
        <v>45933</v>
      </c>
      <c r="AA1079" s="120">
        <f t="shared" si="64"/>
        <v>19</v>
      </c>
      <c r="AB1079" s="120" t="s">
        <v>7590</v>
      </c>
      <c r="AC1079" s="123">
        <v>7713.28</v>
      </c>
      <c r="AD1079" s="121">
        <v>45943</v>
      </c>
      <c r="AE1079" s="122">
        <f t="shared" si="73"/>
        <v>11</v>
      </c>
      <c r="AF1079" s="121">
        <v>45931</v>
      </c>
      <c r="AG1079" s="155">
        <v>4400646819</v>
      </c>
      <c r="AH1079" s="209" t="s">
        <v>833</v>
      </c>
      <c r="AI1079" s="121">
        <v>45948</v>
      </c>
      <c r="AJ1079" s="121">
        <v>45953</v>
      </c>
      <c r="AK1079" s="10" t="str">
        <f t="shared" si="87"/>
        <v>DEMORA</v>
      </c>
      <c r="AL1079" s="15">
        <f t="shared" si="86"/>
        <v>11</v>
      </c>
      <c r="AM1079" s="120" t="s">
        <v>7591</v>
      </c>
      <c r="AN1079" s="120" t="s">
        <v>7592</v>
      </c>
      <c r="AO1079" s="120" t="s">
        <v>7593</v>
      </c>
      <c r="AP1079" s="121">
        <v>45975</v>
      </c>
      <c r="AQ1079" s="120">
        <f t="shared" ca="1" si="81"/>
        <v>39</v>
      </c>
      <c r="AR1079" s="206" t="s">
        <v>143</v>
      </c>
      <c r="AS1079" s="206">
        <f t="shared" ca="1" si="74"/>
        <v>17</v>
      </c>
      <c r="AT1079" s="120" t="s">
        <v>20</v>
      </c>
      <c r="AU1079" s="120"/>
      <c r="AV1079" s="120"/>
      <c r="AW1079" s="120"/>
      <c r="AX1079" s="120"/>
      <c r="AY1079" s="120"/>
      <c r="AZ1079" s="120"/>
      <c r="BA1079" s="120"/>
      <c r="BB1079" s="120"/>
      <c r="BC1079" s="9"/>
    </row>
    <row r="1080" spans="1:55" ht="15.75" customHeight="1" x14ac:dyDescent="0.3">
      <c r="A1080" s="61">
        <v>352425</v>
      </c>
      <c r="B1080" s="120" t="s">
        <v>60</v>
      </c>
      <c r="C1080" s="120" t="s">
        <v>327</v>
      </c>
      <c r="D1080" s="120" t="s">
        <v>123</v>
      </c>
      <c r="E1080" s="120" t="s">
        <v>124</v>
      </c>
      <c r="F1080" s="120" t="s">
        <v>36</v>
      </c>
      <c r="G1080" s="120"/>
      <c r="H1080" s="120" t="s">
        <v>255</v>
      </c>
      <c r="I1080" s="120">
        <v>5530359</v>
      </c>
      <c r="J1080" s="120" t="s">
        <v>7594</v>
      </c>
      <c r="K1080" s="120"/>
      <c r="L1080" s="120"/>
      <c r="M1080" s="120">
        <v>101163374</v>
      </c>
      <c r="N1080" s="121" t="s">
        <v>127</v>
      </c>
      <c r="O1080" s="120" t="s">
        <v>7527</v>
      </c>
      <c r="P1080" s="121">
        <v>45926</v>
      </c>
      <c r="Q1080" s="121" t="s">
        <v>5722</v>
      </c>
      <c r="R1080" s="121">
        <v>45926</v>
      </c>
      <c r="S1080" s="121"/>
      <c r="T1080" s="135" t="str">
        <f>IF(ISBLANK(Table_1[[#This Row],[FECHA REQ 2]]),"-",Table_1[[#This Row],[FECHA REQ 2]]-Table_1[[#This Row],[FECHA REQ 1]])</f>
        <v>-</v>
      </c>
      <c r="U1080" s="122">
        <f>Table_1[[#This Row],[FECHA REQ 1]]-Table_1[[#This Row],[FECHA DE ENTREGA DE INFORME]]</f>
        <v>-6</v>
      </c>
      <c r="V1080" s="120" t="s">
        <v>7595</v>
      </c>
      <c r="W1080" s="121">
        <v>45932</v>
      </c>
      <c r="X1080" s="121">
        <v>45915</v>
      </c>
      <c r="Y1080" s="122">
        <f t="shared" si="84"/>
        <v>12</v>
      </c>
      <c r="Z1080" s="121">
        <v>45933</v>
      </c>
      <c r="AA1080" s="120">
        <f t="shared" si="64"/>
        <v>19</v>
      </c>
      <c r="AB1080" s="120" t="s">
        <v>7596</v>
      </c>
      <c r="AC1080" s="123">
        <v>2122.33</v>
      </c>
      <c r="AD1080" s="121">
        <v>45958</v>
      </c>
      <c r="AE1080" s="122">
        <f t="shared" si="73"/>
        <v>26</v>
      </c>
      <c r="AF1080" s="121">
        <v>45933</v>
      </c>
      <c r="AG1080" s="155">
        <v>4400646818</v>
      </c>
      <c r="AH1080" s="62" t="s">
        <v>833</v>
      </c>
      <c r="AI1080" s="121">
        <v>45975</v>
      </c>
      <c r="AJ1080" s="121">
        <v>45975</v>
      </c>
      <c r="AK1080" s="10" t="str">
        <f t="shared" si="87"/>
        <v>EN TIEMPO</v>
      </c>
      <c r="AL1080" s="15">
        <f t="shared" si="86"/>
        <v>18</v>
      </c>
      <c r="AM1080" s="120" t="s">
        <v>7597</v>
      </c>
      <c r="AN1080" s="120" t="s">
        <v>7598</v>
      </c>
      <c r="AO1080" s="120" t="s">
        <v>7599</v>
      </c>
      <c r="AP1080" s="121">
        <v>45982</v>
      </c>
      <c r="AQ1080" s="120">
        <f t="shared" ca="1" si="81"/>
        <v>61</v>
      </c>
      <c r="AR1080" s="206" t="s">
        <v>143</v>
      </c>
      <c r="AS1080" s="206">
        <f t="shared" ca="1" si="74"/>
        <v>19</v>
      </c>
      <c r="AT1080" s="120" t="s">
        <v>20</v>
      </c>
      <c r="AU1080" s="120"/>
      <c r="AV1080" s="120"/>
      <c r="AW1080" s="120"/>
      <c r="AX1080" s="120"/>
      <c r="AY1080" s="120"/>
      <c r="AZ1080" s="120"/>
      <c r="BA1080" s="120"/>
      <c r="BB1080" s="120"/>
      <c r="BC1080" s="9"/>
    </row>
    <row r="1081" spans="1:55" ht="15.75" customHeight="1" x14ac:dyDescent="0.3">
      <c r="A1081" s="61">
        <v>352525</v>
      </c>
      <c r="B1081" s="120" t="s">
        <v>60</v>
      </c>
      <c r="C1081" s="120" t="s">
        <v>6</v>
      </c>
      <c r="D1081" s="120" t="s">
        <v>123</v>
      </c>
      <c r="E1081" s="120" t="s">
        <v>189</v>
      </c>
      <c r="F1081" s="120" t="s">
        <v>44</v>
      </c>
      <c r="G1081" s="120"/>
      <c r="H1081" s="120" t="s">
        <v>6696</v>
      </c>
      <c r="I1081" s="120" t="s">
        <v>5842</v>
      </c>
      <c r="J1081" s="120" t="s">
        <v>7600</v>
      </c>
      <c r="K1081" s="5" t="s">
        <v>125</v>
      </c>
      <c r="L1081" s="120"/>
      <c r="M1081" s="120">
        <v>101185069</v>
      </c>
      <c r="N1081" s="121" t="s">
        <v>127</v>
      </c>
      <c r="O1081" s="120" t="s">
        <v>7527</v>
      </c>
      <c r="P1081" s="121">
        <v>45926</v>
      </c>
      <c r="Q1081" s="121" t="s">
        <v>5722</v>
      </c>
      <c r="R1081" s="121" t="s">
        <v>7601</v>
      </c>
      <c r="S1081" s="121"/>
      <c r="T1081" s="135" t="str">
        <f>IF(ISBLANK(Table_1[[#This Row],[FECHA REQ 2]]),"-",Table_1[[#This Row],[FECHA REQ 2]]-Table_1[[#This Row],[FECHA REQ 1]])</f>
        <v>-</v>
      </c>
      <c r="U1081" s="122" t="e">
        <f>Table_1[[#This Row],[FECHA REQ 1]]-Table_1[[#This Row],[FECHA DE ENTREGA DE INFORME]]</f>
        <v>#VALUE!</v>
      </c>
      <c r="V1081" s="120" t="s">
        <v>7602</v>
      </c>
      <c r="W1081" s="121">
        <v>45932</v>
      </c>
      <c r="X1081" s="121">
        <v>45915</v>
      </c>
      <c r="Y1081" s="122">
        <f t="shared" si="84"/>
        <v>12</v>
      </c>
      <c r="Z1081" s="121">
        <v>45933</v>
      </c>
      <c r="AA1081" s="120">
        <f t="shared" si="64"/>
        <v>19</v>
      </c>
      <c r="AB1081" s="120" t="s">
        <v>7603</v>
      </c>
      <c r="AC1081" s="123">
        <v>6023.31</v>
      </c>
      <c r="AD1081" s="121">
        <v>45958</v>
      </c>
      <c r="AE1081" s="122">
        <f t="shared" si="73"/>
        <v>26</v>
      </c>
      <c r="AF1081" s="121">
        <v>45936</v>
      </c>
      <c r="AG1081" s="155">
        <v>4400645815</v>
      </c>
      <c r="AH1081" s="62"/>
      <c r="AI1081" s="121">
        <v>45964</v>
      </c>
      <c r="AJ1081" s="121">
        <v>45964</v>
      </c>
      <c r="AK1081" s="10" t="str">
        <f t="shared" si="87"/>
        <v>EN TIEMPO</v>
      </c>
      <c r="AL1081" s="15">
        <f t="shared" si="86"/>
        <v>7</v>
      </c>
      <c r="AM1081" s="120" t="s">
        <v>7604</v>
      </c>
      <c r="AN1081" s="120" t="s">
        <v>7605</v>
      </c>
      <c r="AO1081" s="120" t="s">
        <v>7606</v>
      </c>
      <c r="AP1081" s="121">
        <v>45975</v>
      </c>
      <c r="AQ1081" s="120">
        <f t="shared" ca="1" si="81"/>
        <v>50</v>
      </c>
      <c r="AR1081" s="206" t="s">
        <v>143</v>
      </c>
      <c r="AS1081" s="206">
        <f t="shared" ca="1" si="74"/>
        <v>22</v>
      </c>
      <c r="AT1081" s="120" t="s">
        <v>20</v>
      </c>
      <c r="AU1081" s="120"/>
      <c r="AV1081" s="120"/>
      <c r="AW1081" s="120"/>
      <c r="AX1081" s="120"/>
      <c r="AY1081" s="120"/>
      <c r="AZ1081" s="120"/>
      <c r="BA1081" s="120"/>
      <c r="BB1081" s="120"/>
      <c r="BC1081" s="9"/>
    </row>
    <row r="1082" spans="1:55" ht="15.75" customHeight="1" x14ac:dyDescent="0.3">
      <c r="A1082" s="258">
        <v>352625</v>
      </c>
      <c r="B1082" s="120" t="s">
        <v>60</v>
      </c>
      <c r="C1082" s="120" t="s">
        <v>1991</v>
      </c>
      <c r="D1082" s="120" t="s">
        <v>123</v>
      </c>
      <c r="E1082" s="120" t="s">
        <v>124</v>
      </c>
      <c r="F1082" s="120" t="s">
        <v>36</v>
      </c>
      <c r="G1082" s="120"/>
      <c r="H1082" s="120" t="s">
        <v>255</v>
      </c>
      <c r="I1082" s="120">
        <v>2719322</v>
      </c>
      <c r="J1082" s="120" t="s">
        <v>7607</v>
      </c>
      <c r="K1082" s="120"/>
      <c r="L1082" s="120"/>
      <c r="M1082" s="120">
        <v>101315126</v>
      </c>
      <c r="N1082" s="121" t="s">
        <v>127</v>
      </c>
      <c r="O1082" s="120" t="s">
        <v>7608</v>
      </c>
      <c r="P1082" s="121">
        <v>45944</v>
      </c>
      <c r="Q1082" s="121" t="s">
        <v>7349</v>
      </c>
      <c r="R1082" s="121">
        <v>45930</v>
      </c>
      <c r="S1082" s="121"/>
      <c r="T1082" s="135" t="str">
        <f>IF(ISBLANK(Table_1[[#This Row],[FECHA REQ 2]]),"-",Table_1[[#This Row],[FECHA REQ 2]]-Table_1[[#This Row],[FECHA REQ 1]])</f>
        <v>-</v>
      </c>
      <c r="U1082" s="122">
        <f>Table_1[[#This Row],[FECHA REQ 1]]-Table_1[[#This Row],[FECHA DE ENTREGA DE INFORME]]</f>
        <v>-14</v>
      </c>
      <c r="V1082" s="120" t="s">
        <v>7609</v>
      </c>
      <c r="W1082" s="121">
        <v>45944</v>
      </c>
      <c r="X1082" s="121">
        <v>45915</v>
      </c>
      <c r="Y1082" s="122">
        <f t="shared" si="84"/>
        <v>30</v>
      </c>
      <c r="Z1082" s="121">
        <v>45915</v>
      </c>
      <c r="AA1082" s="120">
        <f t="shared" si="64"/>
        <v>1</v>
      </c>
      <c r="AB1082" s="120" t="s">
        <v>7610</v>
      </c>
      <c r="AC1082" s="123">
        <v>25780.35</v>
      </c>
      <c r="AD1082" s="121">
        <v>45958</v>
      </c>
      <c r="AE1082" s="122">
        <f t="shared" si="73"/>
        <v>44</v>
      </c>
      <c r="AF1082" s="121">
        <v>45952</v>
      </c>
      <c r="AG1082" s="155">
        <v>4400646823</v>
      </c>
      <c r="AH1082" s="62" t="s">
        <v>833</v>
      </c>
      <c r="AI1082" s="121">
        <v>45974</v>
      </c>
      <c r="AJ1082" s="121">
        <v>45974</v>
      </c>
      <c r="AK1082" s="10" t="str">
        <f t="shared" si="87"/>
        <v>EN TIEMPO</v>
      </c>
      <c r="AL1082" s="15">
        <f t="shared" si="86"/>
        <v>17</v>
      </c>
      <c r="AM1082" s="120" t="s">
        <v>7611</v>
      </c>
      <c r="AN1082" s="120" t="s">
        <v>7612</v>
      </c>
      <c r="AO1082" s="120" t="s">
        <v>7613</v>
      </c>
      <c r="AP1082" s="121">
        <v>45982</v>
      </c>
      <c r="AQ1082" s="120">
        <f t="shared" ca="1" si="81"/>
        <v>60</v>
      </c>
      <c r="AR1082" s="206" t="s">
        <v>143</v>
      </c>
      <c r="AS1082" s="206">
        <f t="shared" ca="1" si="74"/>
        <v>38</v>
      </c>
      <c r="AT1082" s="120" t="s">
        <v>19</v>
      </c>
      <c r="AU1082" s="120"/>
      <c r="AV1082" s="120"/>
      <c r="AW1082" s="120"/>
      <c r="AX1082" s="120"/>
      <c r="AY1082" s="120"/>
      <c r="AZ1082" s="120"/>
      <c r="BA1082" s="120"/>
      <c r="BB1082" s="120" t="s">
        <v>7614</v>
      </c>
      <c r="BC1082" s="9"/>
    </row>
    <row r="1083" spans="1:55" ht="15.75" customHeight="1" x14ac:dyDescent="0.3">
      <c r="A1083" s="258">
        <v>352725</v>
      </c>
      <c r="B1083" s="120" t="s">
        <v>60</v>
      </c>
      <c r="C1083" s="120" t="s">
        <v>1991</v>
      </c>
      <c r="D1083" s="120" t="s">
        <v>123</v>
      </c>
      <c r="E1083" s="120" t="s">
        <v>124</v>
      </c>
      <c r="F1083" s="120" t="s">
        <v>36</v>
      </c>
      <c r="G1083" s="120"/>
      <c r="H1083" s="120" t="s">
        <v>255</v>
      </c>
      <c r="I1083" s="120">
        <v>2719322</v>
      </c>
      <c r="J1083" s="120" t="s">
        <v>7615</v>
      </c>
      <c r="K1083" s="120"/>
      <c r="L1083" s="120"/>
      <c r="M1083" s="120">
        <v>101315131</v>
      </c>
      <c r="N1083" s="121" t="s">
        <v>127</v>
      </c>
      <c r="O1083" s="120" t="s">
        <v>7608</v>
      </c>
      <c r="P1083" s="121">
        <v>45944</v>
      </c>
      <c r="Q1083" s="121" t="s">
        <v>7349</v>
      </c>
      <c r="R1083" s="121">
        <v>45930</v>
      </c>
      <c r="S1083" s="121"/>
      <c r="T1083" s="135" t="str">
        <f>IF(ISBLANK(Table_1[[#This Row],[FECHA REQ 2]]),"-",Table_1[[#This Row],[FECHA REQ 2]]-Table_1[[#This Row],[FECHA REQ 1]])</f>
        <v>-</v>
      </c>
      <c r="U1083" s="122">
        <f>Table_1[[#This Row],[FECHA REQ 1]]-Table_1[[#This Row],[FECHA DE ENTREGA DE INFORME]]</f>
        <v>-14</v>
      </c>
      <c r="V1083" s="120" t="s">
        <v>7616</v>
      </c>
      <c r="W1083" s="121">
        <v>45944</v>
      </c>
      <c r="X1083" s="121">
        <v>45915</v>
      </c>
      <c r="Y1083" s="122">
        <f t="shared" si="84"/>
        <v>30</v>
      </c>
      <c r="Z1083" s="121">
        <v>45915</v>
      </c>
      <c r="AA1083" s="120">
        <f t="shared" si="64"/>
        <v>1</v>
      </c>
      <c r="AB1083" s="120" t="s">
        <v>7617</v>
      </c>
      <c r="AC1083" s="123">
        <v>27033.759999999998</v>
      </c>
      <c r="AD1083" s="121">
        <v>45958</v>
      </c>
      <c r="AE1083" s="122">
        <f t="shared" si="73"/>
        <v>44</v>
      </c>
      <c r="AF1083" s="121">
        <v>45952</v>
      </c>
      <c r="AG1083" s="155">
        <v>4400646825</v>
      </c>
      <c r="AH1083" s="62" t="s">
        <v>833</v>
      </c>
      <c r="AI1083" s="121">
        <v>45974</v>
      </c>
      <c r="AJ1083" s="121">
        <v>45974</v>
      </c>
      <c r="AK1083" s="10" t="str">
        <f t="shared" si="87"/>
        <v>EN TIEMPO</v>
      </c>
      <c r="AL1083" s="15">
        <f t="shared" si="86"/>
        <v>17</v>
      </c>
      <c r="AM1083" s="120" t="s">
        <v>7618</v>
      </c>
      <c r="AN1083" s="120" t="s">
        <v>7619</v>
      </c>
      <c r="AO1083" s="120" t="s">
        <v>7620</v>
      </c>
      <c r="AP1083" s="121">
        <v>45982</v>
      </c>
      <c r="AQ1083" s="120">
        <f t="shared" ca="1" si="81"/>
        <v>60</v>
      </c>
      <c r="AR1083" s="206" t="s">
        <v>143</v>
      </c>
      <c r="AS1083" s="207">
        <f t="shared" ca="1" si="74"/>
        <v>38</v>
      </c>
      <c r="AT1083" s="120" t="s">
        <v>19</v>
      </c>
      <c r="AU1083" s="120"/>
      <c r="AV1083" s="120"/>
      <c r="AW1083" s="120"/>
      <c r="AX1083" s="120"/>
      <c r="AY1083" s="120"/>
      <c r="AZ1083" s="120"/>
      <c r="BA1083" s="120"/>
      <c r="BB1083" s="120" t="s">
        <v>7614</v>
      </c>
      <c r="BC1083" s="9"/>
    </row>
    <row r="1084" spans="1:55" ht="15.75" customHeight="1" x14ac:dyDescent="0.3">
      <c r="A1084" s="258">
        <v>352825</v>
      </c>
      <c r="B1084" s="120" t="s">
        <v>60</v>
      </c>
      <c r="C1084" s="120" t="s">
        <v>1991</v>
      </c>
      <c r="D1084" s="120" t="s">
        <v>123</v>
      </c>
      <c r="E1084" s="120" t="s">
        <v>124</v>
      </c>
      <c r="F1084" s="120" t="s">
        <v>36</v>
      </c>
      <c r="G1084" s="120"/>
      <c r="H1084" s="120" t="s">
        <v>255</v>
      </c>
      <c r="I1084" s="120">
        <v>2719321</v>
      </c>
      <c r="J1084" s="120" t="s">
        <v>7621</v>
      </c>
      <c r="K1084" s="120"/>
      <c r="L1084" s="120"/>
      <c r="M1084" s="120">
        <v>101315133</v>
      </c>
      <c r="N1084" s="121" t="s">
        <v>127</v>
      </c>
      <c r="O1084" s="120" t="s">
        <v>7608</v>
      </c>
      <c r="P1084" s="121">
        <v>45944</v>
      </c>
      <c r="Q1084" s="121" t="s">
        <v>7349</v>
      </c>
      <c r="R1084" s="121">
        <v>45930</v>
      </c>
      <c r="S1084" s="121"/>
      <c r="T1084" s="135" t="str">
        <f>IF(ISBLANK(Table_1[[#This Row],[FECHA REQ 2]]),"-",Table_1[[#This Row],[FECHA REQ 2]]-Table_1[[#This Row],[FECHA REQ 1]])</f>
        <v>-</v>
      </c>
      <c r="U1084" s="122">
        <f>Table_1[[#This Row],[FECHA REQ 1]]-Table_1[[#This Row],[FECHA DE ENTREGA DE INFORME]]</f>
        <v>-14</v>
      </c>
      <c r="V1084" s="120" t="s">
        <v>7622</v>
      </c>
      <c r="W1084" s="121">
        <v>45944</v>
      </c>
      <c r="X1084" s="121">
        <v>45915</v>
      </c>
      <c r="Y1084" s="122">
        <f t="shared" si="84"/>
        <v>30</v>
      </c>
      <c r="Z1084" s="121">
        <v>45915</v>
      </c>
      <c r="AA1084" s="120">
        <f t="shared" si="64"/>
        <v>1</v>
      </c>
      <c r="AB1084" s="120" t="s">
        <v>7623</v>
      </c>
      <c r="AC1084" s="123">
        <v>27033.759999999998</v>
      </c>
      <c r="AD1084" s="121">
        <v>45958</v>
      </c>
      <c r="AE1084" s="122">
        <f t="shared" si="73"/>
        <v>44</v>
      </c>
      <c r="AF1084" s="121">
        <v>45952</v>
      </c>
      <c r="AG1084" s="155">
        <v>4400646827</v>
      </c>
      <c r="AH1084" s="62" t="s">
        <v>833</v>
      </c>
      <c r="AI1084" s="121">
        <v>45993</v>
      </c>
      <c r="AJ1084" s="121">
        <v>45993</v>
      </c>
      <c r="AK1084" s="10" t="str">
        <f t="shared" si="87"/>
        <v>EN TIEMPO</v>
      </c>
      <c r="AL1084" s="15">
        <f t="shared" si="86"/>
        <v>36</v>
      </c>
      <c r="AM1084" s="120" t="s">
        <v>7624</v>
      </c>
      <c r="AN1084" s="120" t="s">
        <v>7341</v>
      </c>
      <c r="AO1084" s="120" t="s">
        <v>7625</v>
      </c>
      <c r="AP1084" s="121">
        <v>45996</v>
      </c>
      <c r="AQ1084" s="120">
        <f t="shared" ca="1" si="81"/>
        <v>79</v>
      </c>
      <c r="AR1084" s="206" t="s">
        <v>143</v>
      </c>
      <c r="AS1084" s="206">
        <f t="shared" ca="1" si="74"/>
        <v>38</v>
      </c>
      <c r="AT1084" s="120" t="s">
        <v>19</v>
      </c>
      <c r="AU1084" s="120"/>
      <c r="AV1084" s="120"/>
      <c r="AW1084" s="120"/>
      <c r="AX1084" s="120"/>
      <c r="AY1084" s="120"/>
      <c r="AZ1084" s="120"/>
      <c r="BA1084" s="120"/>
      <c r="BB1084" s="120" t="s">
        <v>7614</v>
      </c>
      <c r="BC1084" s="9"/>
    </row>
    <row r="1085" spans="1:55" ht="15.75" customHeight="1" x14ac:dyDescent="0.3">
      <c r="A1085" s="258">
        <v>352925</v>
      </c>
      <c r="B1085" s="120" t="s">
        <v>60</v>
      </c>
      <c r="C1085" s="120" t="s">
        <v>1991</v>
      </c>
      <c r="D1085" s="120" t="s">
        <v>123</v>
      </c>
      <c r="E1085" s="120" t="s">
        <v>124</v>
      </c>
      <c r="F1085" s="120" t="s">
        <v>36</v>
      </c>
      <c r="G1085" s="120"/>
      <c r="H1085" s="120" t="s">
        <v>255</v>
      </c>
      <c r="I1085" s="120">
        <v>2719321</v>
      </c>
      <c r="J1085" s="120" t="s">
        <v>7626</v>
      </c>
      <c r="K1085" s="120"/>
      <c r="L1085" s="120"/>
      <c r="M1085" s="120">
        <v>101315132</v>
      </c>
      <c r="N1085" s="121" t="s">
        <v>127</v>
      </c>
      <c r="O1085" s="120" t="s">
        <v>7608</v>
      </c>
      <c r="P1085" s="121">
        <v>45944</v>
      </c>
      <c r="Q1085" s="121" t="s">
        <v>7349</v>
      </c>
      <c r="R1085" s="121">
        <v>45930</v>
      </c>
      <c r="S1085" s="121"/>
      <c r="T1085" s="135" t="str">
        <f>IF(ISBLANK(Table_1[[#This Row],[FECHA REQ 2]]),"-",Table_1[[#This Row],[FECHA REQ 2]]-Table_1[[#This Row],[FECHA REQ 1]])</f>
        <v>-</v>
      </c>
      <c r="U1085" s="122">
        <f>Table_1[[#This Row],[FECHA REQ 1]]-Table_1[[#This Row],[FECHA DE ENTREGA DE INFORME]]</f>
        <v>-14</v>
      </c>
      <c r="V1085" s="120" t="s">
        <v>7627</v>
      </c>
      <c r="W1085" s="121">
        <v>45944</v>
      </c>
      <c r="X1085" s="121">
        <v>45914</v>
      </c>
      <c r="Y1085" s="122">
        <f t="shared" si="84"/>
        <v>31</v>
      </c>
      <c r="Z1085" s="121">
        <v>45914</v>
      </c>
      <c r="AA1085" s="120">
        <f t="shared" si="64"/>
        <v>1</v>
      </c>
      <c r="AB1085" s="120" t="s">
        <v>7628</v>
      </c>
      <c r="AC1085" s="123">
        <v>25780.35</v>
      </c>
      <c r="AD1085" s="121">
        <v>45958</v>
      </c>
      <c r="AE1085" s="122">
        <f t="shared" si="73"/>
        <v>45</v>
      </c>
      <c r="AF1085" s="121">
        <v>45952</v>
      </c>
      <c r="AG1085" s="155">
        <v>4400646826</v>
      </c>
      <c r="AH1085" s="62" t="s">
        <v>833</v>
      </c>
      <c r="AI1085" s="121">
        <v>45993</v>
      </c>
      <c r="AJ1085" s="121">
        <v>45993</v>
      </c>
      <c r="AK1085" s="10" t="str">
        <f t="shared" si="87"/>
        <v>EN TIEMPO</v>
      </c>
      <c r="AL1085" s="15">
        <f t="shared" si="86"/>
        <v>36</v>
      </c>
      <c r="AM1085" s="120" t="s">
        <v>7629</v>
      </c>
      <c r="AN1085" s="120" t="s">
        <v>7630</v>
      </c>
      <c r="AO1085" s="120" t="s">
        <v>7631</v>
      </c>
      <c r="AP1085" s="121">
        <v>45996</v>
      </c>
      <c r="AQ1085" s="120">
        <f t="shared" ca="1" si="81"/>
        <v>80</v>
      </c>
      <c r="AR1085" s="206" t="s">
        <v>143</v>
      </c>
      <c r="AS1085" s="206">
        <f t="shared" ca="1" si="74"/>
        <v>39</v>
      </c>
      <c r="AT1085" s="120" t="s">
        <v>19</v>
      </c>
      <c r="AU1085" s="120"/>
      <c r="AV1085" s="120"/>
      <c r="AW1085" s="120"/>
      <c r="AX1085" s="120"/>
      <c r="AY1085" s="120"/>
      <c r="AZ1085" s="120"/>
      <c r="BA1085" s="120"/>
      <c r="BB1085" s="120" t="s">
        <v>7614</v>
      </c>
      <c r="BC1085" s="9"/>
    </row>
    <row r="1086" spans="1:55" ht="15.75" customHeight="1" x14ac:dyDescent="0.3">
      <c r="A1086" s="61">
        <v>353025</v>
      </c>
      <c r="B1086" s="120" t="s">
        <v>60</v>
      </c>
      <c r="C1086" s="120" t="s">
        <v>8</v>
      </c>
      <c r="D1086" s="120" t="s">
        <v>123</v>
      </c>
      <c r="E1086" s="120" t="s">
        <v>189</v>
      </c>
      <c r="F1086" s="120" t="s">
        <v>1</v>
      </c>
      <c r="G1086" s="120"/>
      <c r="H1086" s="120" t="s">
        <v>7632</v>
      </c>
      <c r="I1086" s="120" t="s">
        <v>212</v>
      </c>
      <c r="J1086" s="120" t="s">
        <v>7633</v>
      </c>
      <c r="K1086" s="120"/>
      <c r="L1086" s="120">
        <v>30000</v>
      </c>
      <c r="M1086" s="120">
        <v>101260590</v>
      </c>
      <c r="N1086" s="121" t="s">
        <v>127</v>
      </c>
      <c r="O1086" s="120" t="s">
        <v>7608</v>
      </c>
      <c r="P1086" s="121">
        <v>45926</v>
      </c>
      <c r="Q1086" s="121" t="s">
        <v>5722</v>
      </c>
      <c r="R1086" s="121">
        <v>45926</v>
      </c>
      <c r="S1086" s="121"/>
      <c r="T1086" s="135" t="str">
        <f>IF(ISBLANK(Table_1[[#This Row],[FECHA REQ 2]]),"-",Table_1[[#This Row],[FECHA REQ 2]]-Table_1[[#This Row],[FECHA REQ 1]])</f>
        <v>-</v>
      </c>
      <c r="U1086" s="122">
        <f>Table_1[[#This Row],[FECHA REQ 1]]-Table_1[[#This Row],[FECHA DE ENTREGA DE INFORME]]</f>
        <v>-6</v>
      </c>
      <c r="V1086" s="120" t="s">
        <v>7634</v>
      </c>
      <c r="W1086" s="121">
        <v>45932</v>
      </c>
      <c r="X1086" s="121">
        <v>45915</v>
      </c>
      <c r="Y1086" s="122">
        <f t="shared" si="84"/>
        <v>12</v>
      </c>
      <c r="Z1086" s="121">
        <v>45933</v>
      </c>
      <c r="AA1086" s="120">
        <f t="shared" si="64"/>
        <v>19</v>
      </c>
      <c r="AB1086" s="120" t="s">
        <v>7635</v>
      </c>
      <c r="AC1086" s="123">
        <v>18987.57</v>
      </c>
      <c r="AD1086" s="121">
        <v>45958</v>
      </c>
      <c r="AE1086" s="122">
        <f t="shared" si="73"/>
        <v>26</v>
      </c>
      <c r="AF1086" s="121">
        <v>45943</v>
      </c>
      <c r="AG1086" s="155">
        <v>4400645811</v>
      </c>
      <c r="AH1086" s="62"/>
      <c r="AI1086" s="121">
        <v>45966</v>
      </c>
      <c r="AJ1086" s="121">
        <v>45966</v>
      </c>
      <c r="AK1086" s="10" t="str">
        <f t="shared" si="87"/>
        <v>EN TIEMPO</v>
      </c>
      <c r="AL1086" s="15">
        <f t="shared" si="86"/>
        <v>9</v>
      </c>
      <c r="AM1086" s="120" t="s">
        <v>7636</v>
      </c>
      <c r="AN1086" s="120" t="s">
        <v>7637</v>
      </c>
      <c r="AO1086" s="120" t="s">
        <v>7638</v>
      </c>
      <c r="AP1086" s="121">
        <v>45975</v>
      </c>
      <c r="AQ1086" s="120">
        <f t="shared" ca="1" si="81"/>
        <v>52</v>
      </c>
      <c r="AR1086" s="206" t="s">
        <v>143</v>
      </c>
      <c r="AS1086" s="207">
        <f t="shared" ca="1" si="74"/>
        <v>29</v>
      </c>
      <c r="AT1086" s="120" t="s">
        <v>19</v>
      </c>
      <c r="AU1086" s="120"/>
      <c r="AV1086" s="120"/>
      <c r="AW1086" s="120"/>
      <c r="AX1086" s="120"/>
      <c r="AY1086" s="120"/>
      <c r="AZ1086" s="120"/>
      <c r="BA1086" s="120"/>
      <c r="BB1086" s="120"/>
      <c r="BC1086" s="9"/>
    </row>
    <row r="1087" spans="1:55" ht="15.75" customHeight="1" x14ac:dyDescent="0.3">
      <c r="A1087" s="61">
        <v>353125</v>
      </c>
      <c r="B1087" s="120" t="s">
        <v>60</v>
      </c>
      <c r="C1087" s="120" t="s">
        <v>273</v>
      </c>
      <c r="D1087" s="120" t="s">
        <v>123</v>
      </c>
      <c r="E1087" s="120" t="s">
        <v>189</v>
      </c>
      <c r="F1087" s="120" t="s">
        <v>1</v>
      </c>
      <c r="G1087" s="120">
        <v>2</v>
      </c>
      <c r="H1087" s="120" t="s">
        <v>620</v>
      </c>
      <c r="I1087" s="120" t="s">
        <v>294</v>
      </c>
      <c r="J1087" s="120" t="s">
        <v>7639</v>
      </c>
      <c r="K1087" s="120"/>
      <c r="L1087" s="120">
        <v>28000</v>
      </c>
      <c r="M1087" s="120">
        <v>101160654</v>
      </c>
      <c r="N1087" s="121" t="s">
        <v>127</v>
      </c>
      <c r="O1087" s="120" t="s">
        <v>7608</v>
      </c>
      <c r="P1087" s="121">
        <v>45926</v>
      </c>
      <c r="Q1087" s="121" t="s">
        <v>5722</v>
      </c>
      <c r="R1087" s="121">
        <v>45926</v>
      </c>
      <c r="S1087" s="121"/>
      <c r="T1087" s="135" t="str">
        <f>IF(ISBLANK(Table_1[[#This Row],[FECHA REQ 2]]),"-",Table_1[[#This Row],[FECHA REQ 2]]-Table_1[[#This Row],[FECHA REQ 1]])</f>
        <v>-</v>
      </c>
      <c r="U1087" s="122">
        <f>Table_1[[#This Row],[FECHA REQ 1]]-Table_1[[#This Row],[FECHA DE ENTREGA DE INFORME]]</f>
        <v>-17</v>
      </c>
      <c r="V1087" s="120" t="s">
        <v>7640</v>
      </c>
      <c r="W1087" s="121">
        <v>45943</v>
      </c>
      <c r="X1087" s="121">
        <v>45915</v>
      </c>
      <c r="Y1087" s="122">
        <f t="shared" si="84"/>
        <v>12</v>
      </c>
      <c r="Z1087" s="121">
        <v>45943</v>
      </c>
      <c r="AA1087" s="120">
        <f t="shared" si="64"/>
        <v>29</v>
      </c>
      <c r="AB1087" s="120" t="s">
        <v>7641</v>
      </c>
      <c r="AC1087" s="123">
        <v>19044.41</v>
      </c>
      <c r="AD1087" s="121">
        <v>45958</v>
      </c>
      <c r="AE1087" s="122">
        <f t="shared" si="73"/>
        <v>16</v>
      </c>
      <c r="AF1087" s="121">
        <v>45943</v>
      </c>
      <c r="AG1087" s="155">
        <v>4400645272</v>
      </c>
      <c r="AH1087" s="62" t="s">
        <v>833</v>
      </c>
      <c r="AI1087" s="121"/>
      <c r="AJ1087" s="121">
        <v>46001</v>
      </c>
      <c r="AK1087" s="10" t="str">
        <f t="shared" si="87"/>
        <v>DEMORA</v>
      </c>
      <c r="AL1087" s="15">
        <f t="shared" si="86"/>
        <v>44</v>
      </c>
      <c r="AM1087" s="120" t="s">
        <v>7642</v>
      </c>
      <c r="AN1087" s="120" t="s">
        <v>7643</v>
      </c>
      <c r="AO1087" s="120" t="s">
        <v>7644</v>
      </c>
      <c r="AP1087" s="121">
        <v>46003</v>
      </c>
      <c r="AQ1087" s="120">
        <f t="shared" ca="1" si="81"/>
        <v>87</v>
      </c>
      <c r="AR1087" s="206" t="s">
        <v>143</v>
      </c>
      <c r="AS1087" s="206">
        <f t="shared" ca="1" si="74"/>
        <v>29</v>
      </c>
      <c r="AT1087" s="120" t="s">
        <v>19</v>
      </c>
      <c r="AU1087" s="120"/>
      <c r="AV1087" s="120"/>
      <c r="AW1087" s="120"/>
      <c r="AX1087" s="120"/>
      <c r="AY1087" s="120"/>
      <c r="AZ1087" s="120"/>
      <c r="BA1087" s="120"/>
      <c r="BB1087" s="120" t="s">
        <v>7645</v>
      </c>
      <c r="BC1087" s="9"/>
    </row>
    <row r="1088" spans="1:55" ht="15.75" customHeight="1" x14ac:dyDescent="0.3">
      <c r="A1088" s="262">
        <v>353225</v>
      </c>
      <c r="B1088" s="120" t="s">
        <v>60</v>
      </c>
      <c r="C1088" s="120" t="s">
        <v>8</v>
      </c>
      <c r="D1088" s="120" t="s">
        <v>123</v>
      </c>
      <c r="E1088" s="120" t="s">
        <v>189</v>
      </c>
      <c r="F1088" s="120" t="s">
        <v>1</v>
      </c>
      <c r="G1088" s="120"/>
      <c r="H1088" s="120" t="s">
        <v>869</v>
      </c>
      <c r="I1088" s="120" t="s">
        <v>212</v>
      </c>
      <c r="J1088" s="120" t="s">
        <v>7646</v>
      </c>
      <c r="K1088" s="120"/>
      <c r="L1088" s="120">
        <v>30000</v>
      </c>
      <c r="M1088" s="120">
        <v>101229151</v>
      </c>
      <c r="N1088" s="121" t="s">
        <v>127</v>
      </c>
      <c r="O1088" s="120" t="s">
        <v>7608</v>
      </c>
      <c r="P1088" s="121">
        <v>45926</v>
      </c>
      <c r="Q1088" s="121" t="s">
        <v>5722</v>
      </c>
      <c r="R1088" s="121">
        <v>45926</v>
      </c>
      <c r="S1088" s="121"/>
      <c r="T1088" s="135" t="str">
        <f>IF(ISBLANK(Table_1[[#This Row],[FECHA REQ 2]]),"-",Table_1[[#This Row],[FECHA REQ 2]]-Table_1[[#This Row],[FECHA REQ 1]])</f>
        <v>-</v>
      </c>
      <c r="U1088" s="122">
        <f>Table_1[[#This Row],[FECHA REQ 1]]-Table_1[[#This Row],[FECHA DE ENTREGA DE INFORME]]</f>
        <v>-17</v>
      </c>
      <c r="V1088" s="120" t="s">
        <v>7647</v>
      </c>
      <c r="W1088" s="121">
        <v>45943</v>
      </c>
      <c r="X1088" s="121">
        <v>45915</v>
      </c>
      <c r="Y1088" s="122">
        <f t="shared" si="84"/>
        <v>12</v>
      </c>
      <c r="Z1088" s="121">
        <v>45943</v>
      </c>
      <c r="AA1088" s="120">
        <f t="shared" si="64"/>
        <v>29</v>
      </c>
      <c r="AB1088" s="120" t="s">
        <v>7648</v>
      </c>
      <c r="AC1088" s="123">
        <v>18987.57</v>
      </c>
      <c r="AD1088" s="121">
        <v>45958</v>
      </c>
      <c r="AE1088" s="122">
        <f t="shared" si="73"/>
        <v>16</v>
      </c>
      <c r="AF1088" s="121">
        <v>45943</v>
      </c>
      <c r="AG1088" s="155">
        <v>4400645275</v>
      </c>
      <c r="AH1088" s="62" t="s">
        <v>833</v>
      </c>
      <c r="AI1088" s="121">
        <v>46009</v>
      </c>
      <c r="AJ1088" s="121">
        <v>46009</v>
      </c>
      <c r="AK1088" s="10" t="str">
        <f t="shared" si="87"/>
        <v>EN TIEMPO</v>
      </c>
      <c r="AL1088" s="15">
        <f t="shared" si="86"/>
        <v>52</v>
      </c>
      <c r="AM1088" s="120" t="s">
        <v>7649</v>
      </c>
      <c r="AN1088" s="120" t="s">
        <v>7650</v>
      </c>
      <c r="AO1088" s="120" t="s">
        <v>7651</v>
      </c>
      <c r="AP1088" s="121">
        <v>46010</v>
      </c>
      <c r="AQ1088" s="120">
        <f t="shared" ca="1" si="81"/>
        <v>95</v>
      </c>
      <c r="AR1088" s="206" t="s">
        <v>143</v>
      </c>
      <c r="AS1088" s="206">
        <f t="shared" ca="1" si="74"/>
        <v>29</v>
      </c>
      <c r="AT1088" s="120" t="s">
        <v>19</v>
      </c>
      <c r="AU1088" s="120"/>
      <c r="AV1088" s="120"/>
      <c r="AW1088" s="120"/>
      <c r="AX1088" s="120"/>
      <c r="AY1088" s="120"/>
      <c r="AZ1088" s="120"/>
      <c r="BA1088" s="120"/>
      <c r="BB1088" s="120" t="s">
        <v>7652</v>
      </c>
      <c r="BC1088" s="9"/>
    </row>
    <row r="1089" spans="1:55" ht="15.75" customHeight="1" x14ac:dyDescent="0.3">
      <c r="A1089" s="61">
        <v>353325</v>
      </c>
      <c r="B1089" s="120" t="s">
        <v>60</v>
      </c>
      <c r="C1089" s="120" t="s">
        <v>273</v>
      </c>
      <c r="D1089" s="120" t="s">
        <v>123</v>
      </c>
      <c r="E1089" s="120" t="s">
        <v>189</v>
      </c>
      <c r="F1089" s="120" t="s">
        <v>44</v>
      </c>
      <c r="G1089" s="120">
        <v>3</v>
      </c>
      <c r="H1089" s="120" t="s">
        <v>817</v>
      </c>
      <c r="I1089" s="120">
        <v>5885001000</v>
      </c>
      <c r="J1089" s="120" t="s">
        <v>7653</v>
      </c>
      <c r="K1089" s="120"/>
      <c r="L1089" s="120">
        <v>28000</v>
      </c>
      <c r="M1089" s="120">
        <v>101328221</v>
      </c>
      <c r="N1089" s="121" t="s">
        <v>127</v>
      </c>
      <c r="O1089" s="120" t="s">
        <v>7654</v>
      </c>
      <c r="P1089" s="121">
        <v>45933</v>
      </c>
      <c r="Q1089" s="121" t="s">
        <v>5722</v>
      </c>
      <c r="R1089" s="121">
        <v>45931</v>
      </c>
      <c r="S1089" s="121"/>
      <c r="T1089" s="135" t="str">
        <f>IF(ISBLANK(Table_1[[#This Row],[FECHA REQ 2]]),"-",Table_1[[#This Row],[FECHA REQ 2]]-Table_1[[#This Row],[FECHA REQ 1]])</f>
        <v>-</v>
      </c>
      <c r="U1089" s="122">
        <f>Table_1[[#This Row],[FECHA REQ 1]]-Table_1[[#This Row],[FECHA DE ENTREGA DE INFORME]]</f>
        <v>0</v>
      </c>
      <c r="V1089" s="120" t="s">
        <v>7655</v>
      </c>
      <c r="W1089" s="121">
        <v>45931</v>
      </c>
      <c r="X1089" s="121">
        <v>45916</v>
      </c>
      <c r="Y1089" s="122">
        <f t="shared" si="84"/>
        <v>18</v>
      </c>
      <c r="Z1089" s="121">
        <v>45933</v>
      </c>
      <c r="AA1089" s="120">
        <f t="shared" si="64"/>
        <v>18</v>
      </c>
      <c r="AB1089" s="120" t="s">
        <v>7656</v>
      </c>
      <c r="AC1089" s="123">
        <v>19044.41</v>
      </c>
      <c r="AD1089" s="121">
        <v>45958</v>
      </c>
      <c r="AE1089" s="122">
        <f t="shared" si="73"/>
        <v>26</v>
      </c>
      <c r="AF1089" s="121">
        <v>45943</v>
      </c>
      <c r="AG1089" s="155">
        <v>4400647821</v>
      </c>
      <c r="AH1089" s="62" t="s">
        <v>833</v>
      </c>
      <c r="AI1089" s="121"/>
      <c r="AJ1089" s="121">
        <v>45994</v>
      </c>
      <c r="AK1089" s="10" t="str">
        <f t="shared" si="87"/>
        <v>DEMORA</v>
      </c>
      <c r="AL1089" s="15">
        <f t="shared" si="86"/>
        <v>37</v>
      </c>
      <c r="AM1089" s="120"/>
      <c r="AN1089" s="120" t="s">
        <v>7657</v>
      </c>
      <c r="AO1089" s="120" t="s">
        <v>7658</v>
      </c>
      <c r="AP1089" s="121">
        <v>45996</v>
      </c>
      <c r="AQ1089" s="120">
        <f t="shared" ca="1" si="81"/>
        <v>79</v>
      </c>
      <c r="AR1089" s="206" t="s">
        <v>143</v>
      </c>
      <c r="AS1089" s="206">
        <f t="shared" ca="1" si="74"/>
        <v>28</v>
      </c>
      <c r="AT1089" s="120" t="s">
        <v>19</v>
      </c>
      <c r="AU1089" s="120"/>
      <c r="AV1089" s="120"/>
      <c r="AW1089" s="120"/>
      <c r="AX1089" s="120"/>
      <c r="AY1089" s="120"/>
      <c r="AZ1089" s="120"/>
      <c r="BA1089" s="120"/>
      <c r="BB1089" s="120" t="s">
        <v>7659</v>
      </c>
      <c r="BC1089" s="9"/>
    </row>
    <row r="1090" spans="1:55" ht="15.75" customHeight="1" x14ac:dyDescent="0.3">
      <c r="A1090" s="120">
        <v>353425</v>
      </c>
      <c r="B1090" s="120" t="s">
        <v>59</v>
      </c>
      <c r="C1090" s="120" t="s">
        <v>1274</v>
      </c>
      <c r="D1090" s="120" t="s">
        <v>123</v>
      </c>
      <c r="E1090" s="120" t="s">
        <v>189</v>
      </c>
      <c r="F1090" s="120" t="s">
        <v>55</v>
      </c>
      <c r="G1090" s="120" t="s">
        <v>210</v>
      </c>
      <c r="H1090" s="120" t="s">
        <v>1275</v>
      </c>
      <c r="I1090" s="120" t="s">
        <v>1276</v>
      </c>
      <c r="J1090" s="120" t="s">
        <v>7660</v>
      </c>
      <c r="K1090" s="120">
        <v>3439</v>
      </c>
      <c r="L1090" s="120">
        <v>14000</v>
      </c>
      <c r="M1090" s="120" t="s">
        <v>7661</v>
      </c>
      <c r="N1090" s="121" t="s">
        <v>127</v>
      </c>
      <c r="O1090" s="120"/>
      <c r="P1090" s="121">
        <v>45926</v>
      </c>
      <c r="Q1090" s="121" t="s">
        <v>5722</v>
      </c>
      <c r="R1090" s="121">
        <v>45931</v>
      </c>
      <c r="S1090" s="121"/>
      <c r="T1090" s="135" t="str">
        <f>IF(ISBLANK(Table_1[[#This Row],[FECHA REQ 2]]),"-",Table_1[[#This Row],[FECHA REQ 2]]-Table_1[[#This Row],[FECHA REQ 1]])</f>
        <v>-</v>
      </c>
      <c r="U1090" s="122">
        <f>Table_1[[#This Row],[FECHA REQ 1]]-Table_1[[#This Row],[FECHA DE ENTREGA DE INFORME]]</f>
        <v>0</v>
      </c>
      <c r="V1090" s="120" t="s">
        <v>7662</v>
      </c>
      <c r="W1090" s="121">
        <v>45931</v>
      </c>
      <c r="X1090" s="121">
        <v>45917</v>
      </c>
      <c r="Y1090" s="122" t="s">
        <v>7663</v>
      </c>
      <c r="Z1090" s="121">
        <v>45916</v>
      </c>
      <c r="AA1090" s="120">
        <f t="shared" si="64"/>
        <v>0</v>
      </c>
      <c r="AB1090" s="120" t="s">
        <v>7664</v>
      </c>
      <c r="AC1090" s="123">
        <v>1581.85</v>
      </c>
      <c r="AD1090" s="121">
        <v>45926</v>
      </c>
      <c r="AE1090" s="122">
        <f t="shared" ref="AE1090:AE1103" si="88">IF(AD1090="","",AD1090-Z1090+1)</f>
        <v>11</v>
      </c>
      <c r="AF1090" s="121">
        <v>45957</v>
      </c>
      <c r="AG1090" s="44" t="s">
        <v>7665</v>
      </c>
      <c r="AH1090" s="62" t="s">
        <v>833</v>
      </c>
      <c r="AI1090" s="121">
        <v>45981</v>
      </c>
      <c r="AJ1090" s="121">
        <v>45981</v>
      </c>
      <c r="AK1090" s="10" t="str">
        <f t="shared" si="87"/>
        <v>EN TIEMPO</v>
      </c>
      <c r="AL1090" s="15">
        <f t="shared" si="86"/>
        <v>56</v>
      </c>
      <c r="AM1090" s="120" t="s">
        <v>7666</v>
      </c>
      <c r="AN1090" s="120" t="s">
        <v>7667</v>
      </c>
      <c r="AO1090" s="120" t="s">
        <v>7668</v>
      </c>
      <c r="AP1090" s="121">
        <v>45988</v>
      </c>
      <c r="AQ1090" s="120">
        <f t="shared" ca="1" si="81"/>
        <v>65</v>
      </c>
      <c r="AR1090" s="206" t="s">
        <v>143</v>
      </c>
      <c r="AS1090" s="206">
        <f t="shared" ca="1" si="74"/>
        <v>41</v>
      </c>
      <c r="AT1090" s="120" t="s">
        <v>20</v>
      </c>
      <c r="AU1090" s="120"/>
      <c r="AV1090" s="120"/>
      <c r="AW1090" s="120"/>
      <c r="AX1090" s="120"/>
      <c r="AY1090" s="120"/>
      <c r="AZ1090" s="120"/>
      <c r="BA1090" s="120"/>
      <c r="BB1090" s="120"/>
      <c r="BC1090" s="120"/>
    </row>
    <row r="1091" spans="1:55" ht="15.75" customHeight="1" x14ac:dyDescent="0.3">
      <c r="A1091" s="120">
        <v>353525</v>
      </c>
      <c r="B1091" s="120" t="s">
        <v>59</v>
      </c>
      <c r="C1091" s="120" t="s">
        <v>236</v>
      </c>
      <c r="D1091" s="120" t="s">
        <v>123</v>
      </c>
      <c r="E1091" s="120" t="s">
        <v>124</v>
      </c>
      <c r="F1091" s="120" t="s">
        <v>48</v>
      </c>
      <c r="G1091" s="120" t="s">
        <v>246</v>
      </c>
      <c r="H1091" s="120" t="s">
        <v>951</v>
      </c>
      <c r="I1091" s="120">
        <v>5173767</v>
      </c>
      <c r="J1091" s="120" t="s">
        <v>7669</v>
      </c>
      <c r="K1091" s="120">
        <v>721</v>
      </c>
      <c r="L1091" s="120">
        <v>10000</v>
      </c>
      <c r="M1091" s="120" t="s">
        <v>7670</v>
      </c>
      <c r="N1091" s="121" t="s">
        <v>127</v>
      </c>
      <c r="O1091" s="120"/>
      <c r="P1091" s="121">
        <v>45930</v>
      </c>
      <c r="Q1091" s="121" t="s">
        <v>5722</v>
      </c>
      <c r="R1091" s="121">
        <v>45931</v>
      </c>
      <c r="S1091" s="121"/>
      <c r="T1091" s="135" t="str">
        <f>IF(ISBLANK(Table_1[[#This Row],[FECHA REQ 2]]),"-",Table_1[[#This Row],[FECHA REQ 2]]-Table_1[[#This Row],[FECHA REQ 1]])</f>
        <v>-</v>
      </c>
      <c r="U1091" s="122">
        <f>Table_1[[#This Row],[FECHA REQ 1]]-Table_1[[#This Row],[FECHA DE ENTREGA DE INFORME]]</f>
        <v>-8</v>
      </c>
      <c r="V1091" s="120" t="s">
        <v>7671</v>
      </c>
      <c r="W1091" s="121">
        <v>45939</v>
      </c>
      <c r="X1091" s="121">
        <v>45917</v>
      </c>
      <c r="Y1091" s="122">
        <f t="shared" si="84"/>
        <v>14</v>
      </c>
      <c r="Z1091" s="121">
        <v>45945</v>
      </c>
      <c r="AA1091" s="120">
        <f t="shared" ref="AA1091:AA1121" si="89">IF(Z1091="","POR COTIZAR",Z1091-X1091+1)</f>
        <v>29</v>
      </c>
      <c r="AB1091" s="120" t="s">
        <v>7672</v>
      </c>
      <c r="AC1091" s="123">
        <v>6243.05</v>
      </c>
      <c r="AD1091" s="121">
        <v>45957</v>
      </c>
      <c r="AE1091" s="122">
        <f t="shared" si="88"/>
        <v>13</v>
      </c>
      <c r="AF1091" s="121">
        <v>45940</v>
      </c>
      <c r="AG1091" s="44" t="s">
        <v>7673</v>
      </c>
      <c r="AH1091" s="62" t="s">
        <v>833</v>
      </c>
      <c r="AI1091" s="121">
        <v>45986</v>
      </c>
      <c r="AJ1091" s="121">
        <v>45986</v>
      </c>
      <c r="AK1091" s="10" t="str">
        <f t="shared" si="87"/>
        <v>EN TIEMPO</v>
      </c>
      <c r="AL1091" s="15">
        <f t="shared" si="86"/>
        <v>30</v>
      </c>
      <c r="AM1091" s="120" t="s">
        <v>7674</v>
      </c>
      <c r="AN1091" s="120" t="s">
        <v>7675</v>
      </c>
      <c r="AO1091" s="120" t="s">
        <v>7676</v>
      </c>
      <c r="AP1091" s="121">
        <v>45988</v>
      </c>
      <c r="AQ1091" s="120">
        <f t="shared" ca="1" si="81"/>
        <v>70</v>
      </c>
      <c r="AR1091" s="206" t="s">
        <v>143</v>
      </c>
      <c r="AS1091" s="206">
        <f t="shared" ca="1" si="74"/>
        <v>24</v>
      </c>
      <c r="AT1091" s="120" t="s">
        <v>20</v>
      </c>
      <c r="AU1091" s="120"/>
      <c r="AV1091" s="120"/>
      <c r="AW1091" s="120"/>
      <c r="AX1091" s="120"/>
      <c r="AY1091" s="120"/>
      <c r="AZ1091" s="120"/>
      <c r="BA1091" s="120"/>
      <c r="BB1091" s="120"/>
      <c r="BC1091" s="120"/>
    </row>
    <row r="1092" spans="1:55" ht="15.75" customHeight="1" x14ac:dyDescent="0.3">
      <c r="A1092" s="120">
        <v>353625</v>
      </c>
      <c r="B1092" s="120" t="s">
        <v>60</v>
      </c>
      <c r="C1092" s="5" t="s">
        <v>7</v>
      </c>
      <c r="D1092" s="120" t="s">
        <v>123</v>
      </c>
      <c r="E1092" s="78" t="s">
        <v>189</v>
      </c>
      <c r="F1092" s="78" t="s">
        <v>1</v>
      </c>
      <c r="G1092" s="120"/>
      <c r="H1092" s="120" t="s">
        <v>789</v>
      </c>
      <c r="I1092" s="120" t="s">
        <v>2296</v>
      </c>
      <c r="J1092" s="120" t="s">
        <v>7677</v>
      </c>
      <c r="K1092" s="120"/>
      <c r="L1092" s="5">
        <v>22000</v>
      </c>
      <c r="M1092" s="120">
        <v>101332277</v>
      </c>
      <c r="N1092" s="121" t="s">
        <v>127</v>
      </c>
      <c r="O1092" s="120" t="s">
        <v>7678</v>
      </c>
      <c r="P1092" s="121">
        <v>45926</v>
      </c>
      <c r="Q1092" s="121" t="s">
        <v>137</v>
      </c>
      <c r="R1092" s="121">
        <v>45926</v>
      </c>
      <c r="S1092" s="121"/>
      <c r="T1092" s="135" t="str">
        <f>IF(ISBLANK(Table_1[[#This Row],[FECHA REQ 2]]),"-",Table_1[[#This Row],[FECHA REQ 2]]-Table_1[[#This Row],[FECHA REQ 1]])</f>
        <v>-</v>
      </c>
      <c r="U1092" s="122">
        <f>Table_1[[#This Row],[FECHA REQ 1]]-Table_1[[#This Row],[FECHA DE ENTREGA DE INFORME]]</f>
        <v>3</v>
      </c>
      <c r="V1092" s="120" t="s">
        <v>7679</v>
      </c>
      <c r="W1092" s="121">
        <v>45923</v>
      </c>
      <c r="X1092" s="121">
        <v>45919</v>
      </c>
      <c r="Y1092" s="122">
        <f>IF(P1092="","POR EVALUAR",P1092-X1092+1)</f>
        <v>8</v>
      </c>
      <c r="Z1092" s="121">
        <v>45923</v>
      </c>
      <c r="AA1092" s="120">
        <f t="shared" si="89"/>
        <v>5</v>
      </c>
      <c r="AB1092" s="120" t="s">
        <v>7680</v>
      </c>
      <c r="AC1092" s="13">
        <v>16164.18</v>
      </c>
      <c r="AD1092" s="121">
        <v>45965</v>
      </c>
      <c r="AE1092" s="122">
        <f t="shared" si="88"/>
        <v>43</v>
      </c>
      <c r="AF1092" s="121">
        <v>45943</v>
      </c>
      <c r="AG1092" s="155">
        <v>4400645809</v>
      </c>
      <c r="AH1092" s="62" t="s">
        <v>833</v>
      </c>
      <c r="AI1092" s="121">
        <v>46010</v>
      </c>
      <c r="AJ1092" s="121">
        <v>46010</v>
      </c>
      <c r="AK1092" s="10" t="str">
        <f t="shared" si="87"/>
        <v>EN TIEMPO</v>
      </c>
      <c r="AL1092" s="15">
        <f t="shared" si="86"/>
        <v>46</v>
      </c>
      <c r="AM1092" s="120" t="s">
        <v>7681</v>
      </c>
      <c r="AN1092" s="120" t="s">
        <v>7682</v>
      </c>
      <c r="AO1092" s="120" t="s">
        <v>7683</v>
      </c>
      <c r="AP1092" s="121">
        <v>46010</v>
      </c>
      <c r="AQ1092" s="120">
        <f t="shared" ca="1" si="81"/>
        <v>92</v>
      </c>
      <c r="AR1092" s="206" t="s">
        <v>143</v>
      </c>
      <c r="AS1092" s="206">
        <f t="shared" ref="AS1092:AS1155" ca="1" si="90">IF(AF1092="",TODAY()-X1092+1,AF1092-X1092+1)</f>
        <v>25</v>
      </c>
      <c r="AT1092" s="120" t="s">
        <v>19</v>
      </c>
      <c r="AU1092" s="120"/>
      <c r="AV1092" s="120"/>
      <c r="AW1092" s="120"/>
      <c r="AX1092" s="120"/>
      <c r="AY1092" s="120"/>
      <c r="AZ1092" s="120"/>
      <c r="BA1092" s="120"/>
      <c r="BB1092" s="120"/>
      <c r="BC1092" s="120"/>
    </row>
    <row r="1093" spans="1:55" ht="15.75" customHeight="1" x14ac:dyDescent="0.3">
      <c r="A1093" s="120">
        <v>353725</v>
      </c>
      <c r="B1093" s="120" t="s">
        <v>60</v>
      </c>
      <c r="C1093" s="79" t="s">
        <v>9</v>
      </c>
      <c r="D1093" s="79" t="s">
        <v>123</v>
      </c>
      <c r="E1093" s="79" t="s">
        <v>189</v>
      </c>
      <c r="F1093" s="79" t="s">
        <v>1</v>
      </c>
      <c r="G1093" s="120"/>
      <c r="H1093" s="120" t="s">
        <v>789</v>
      </c>
      <c r="I1093" s="120" t="s">
        <v>3957</v>
      </c>
      <c r="J1093" s="120" t="s">
        <v>7684</v>
      </c>
      <c r="K1093" s="120"/>
      <c r="L1093" s="5">
        <v>22000</v>
      </c>
      <c r="M1093" s="120">
        <v>101332276</v>
      </c>
      <c r="N1093" s="121" t="s">
        <v>127</v>
      </c>
      <c r="O1093" s="120" t="s">
        <v>7678</v>
      </c>
      <c r="P1093" s="121">
        <v>45930</v>
      </c>
      <c r="Q1093" s="121" t="s">
        <v>137</v>
      </c>
      <c r="R1093" s="121">
        <v>45926</v>
      </c>
      <c r="S1093" s="121"/>
      <c r="T1093" s="135" t="str">
        <f>IF(ISBLANK(Table_1[[#This Row],[FECHA REQ 2]]),"-",Table_1[[#This Row],[FECHA REQ 2]]-Table_1[[#This Row],[FECHA REQ 1]])</f>
        <v>-</v>
      </c>
      <c r="U1093" s="122">
        <f>Table_1[[#This Row],[FECHA REQ 1]]-Table_1[[#This Row],[FECHA DE ENTREGA DE INFORME]]</f>
        <v>-18</v>
      </c>
      <c r="V1093" s="120" t="s">
        <v>7685</v>
      </c>
      <c r="W1093" s="121">
        <v>45944</v>
      </c>
      <c r="X1093" s="121">
        <v>45919</v>
      </c>
      <c r="Y1093" s="122">
        <f>IF(P1093="","POR EVALUAR",P1093-X1093+1)</f>
        <v>12</v>
      </c>
      <c r="Z1093" s="121">
        <v>45944</v>
      </c>
      <c r="AA1093" s="120">
        <f t="shared" si="89"/>
        <v>26</v>
      </c>
      <c r="AB1093" s="120" t="s">
        <v>7686</v>
      </c>
      <c r="AC1093" s="13">
        <v>39750</v>
      </c>
      <c r="AD1093" s="121">
        <v>45965</v>
      </c>
      <c r="AE1093" s="122">
        <f t="shared" si="88"/>
        <v>22</v>
      </c>
      <c r="AF1093" s="121">
        <v>45955</v>
      </c>
      <c r="AG1093" s="155">
        <v>4400645810</v>
      </c>
      <c r="AH1093" s="62" t="s">
        <v>833</v>
      </c>
      <c r="AI1093" s="121">
        <v>46010</v>
      </c>
      <c r="AJ1093" s="121">
        <v>46010</v>
      </c>
      <c r="AK1093" s="10" t="str">
        <f t="shared" si="87"/>
        <v>EN TIEMPO</v>
      </c>
      <c r="AL1093" s="15">
        <f t="shared" si="86"/>
        <v>46</v>
      </c>
      <c r="AM1093" s="120" t="s">
        <v>7687</v>
      </c>
      <c r="AN1093" s="120" t="s">
        <v>7688</v>
      </c>
      <c r="AO1093" s="120" t="s">
        <v>7689</v>
      </c>
      <c r="AP1093" s="121">
        <v>46010</v>
      </c>
      <c r="AQ1093" s="120">
        <f t="shared" ca="1" si="81"/>
        <v>92</v>
      </c>
      <c r="AR1093" s="206" t="s">
        <v>143</v>
      </c>
      <c r="AS1093" s="206">
        <f t="shared" ca="1" si="90"/>
        <v>37</v>
      </c>
      <c r="AT1093" s="120" t="s">
        <v>19</v>
      </c>
      <c r="AU1093" s="120"/>
      <c r="AV1093" s="120"/>
      <c r="AW1093" s="120"/>
      <c r="AX1093" s="120"/>
      <c r="AY1093" s="120"/>
      <c r="AZ1093" s="120"/>
      <c r="BA1093" s="120"/>
      <c r="BB1093" s="120"/>
      <c r="BC1093" s="120"/>
    </row>
    <row r="1094" spans="1:55" ht="15.75" customHeight="1" x14ac:dyDescent="0.3">
      <c r="A1094" s="120">
        <v>353825</v>
      </c>
      <c r="B1094" s="120" t="s">
        <v>60</v>
      </c>
      <c r="C1094" s="5" t="s">
        <v>7</v>
      </c>
      <c r="D1094" s="120" t="s">
        <v>123</v>
      </c>
      <c r="E1094" s="78" t="s">
        <v>189</v>
      </c>
      <c r="F1094" s="78" t="s">
        <v>1</v>
      </c>
      <c r="G1094" s="120">
        <v>4</v>
      </c>
      <c r="H1094" s="120" t="s">
        <v>1482</v>
      </c>
      <c r="I1094" s="120" t="s">
        <v>2296</v>
      </c>
      <c r="J1094" s="120" t="s">
        <v>7690</v>
      </c>
      <c r="K1094" s="120"/>
      <c r="L1094" s="5">
        <v>22000</v>
      </c>
      <c r="M1094" s="120">
        <v>101307879</v>
      </c>
      <c r="N1094" s="121" t="s">
        <v>127</v>
      </c>
      <c r="O1094" s="120" t="s">
        <v>7678</v>
      </c>
      <c r="P1094" s="121">
        <v>45926</v>
      </c>
      <c r="Q1094" s="121" t="s">
        <v>137</v>
      </c>
      <c r="R1094" s="121">
        <v>45926</v>
      </c>
      <c r="S1094" s="121"/>
      <c r="T1094" s="135" t="str">
        <f>IF(ISBLANK(Table_1[[#This Row],[FECHA REQ 2]]),"-",Table_1[[#This Row],[FECHA REQ 2]]-Table_1[[#This Row],[FECHA REQ 1]])</f>
        <v>-</v>
      </c>
      <c r="U1094" s="122">
        <f>Table_1[[#This Row],[FECHA REQ 1]]-Table_1[[#This Row],[FECHA DE ENTREGA DE INFORME]]</f>
        <v>3</v>
      </c>
      <c r="V1094" s="120" t="s">
        <v>7691</v>
      </c>
      <c r="W1094" s="121">
        <v>45923</v>
      </c>
      <c r="X1094" s="121">
        <v>45919</v>
      </c>
      <c r="Y1094" s="122">
        <f>IF(P1094="","POR EVALUAR",P1094-X1094+1)</f>
        <v>8</v>
      </c>
      <c r="Z1094" s="121">
        <v>45923</v>
      </c>
      <c r="AA1094" s="120">
        <f t="shared" si="89"/>
        <v>5</v>
      </c>
      <c r="AB1094" s="120" t="s">
        <v>7692</v>
      </c>
      <c r="AC1094" s="13">
        <v>16164.18</v>
      </c>
      <c r="AD1094" s="121">
        <v>45965</v>
      </c>
      <c r="AE1094" s="122">
        <f t="shared" si="88"/>
        <v>43</v>
      </c>
      <c r="AF1094" s="121">
        <v>45943</v>
      </c>
      <c r="AG1094" s="155">
        <v>4400645225</v>
      </c>
      <c r="AH1094" s="62" t="s">
        <v>833</v>
      </c>
      <c r="AI1094" s="121"/>
      <c r="AJ1094" s="121"/>
      <c r="AK1094" s="10" t="str">
        <f t="shared" si="87"/>
        <v/>
      </c>
      <c r="AL1094" s="15" t="str">
        <f t="shared" si="86"/>
        <v/>
      </c>
      <c r="AM1094" s="120"/>
      <c r="AN1094" s="120"/>
      <c r="AO1094" s="120"/>
      <c r="AP1094" s="121"/>
      <c r="AQ1094" s="120">
        <f t="shared" ca="1" si="81"/>
        <v>127</v>
      </c>
      <c r="AR1094" s="206" t="s">
        <v>12</v>
      </c>
      <c r="AS1094" s="206">
        <f t="shared" ca="1" si="90"/>
        <v>25</v>
      </c>
      <c r="AT1094" s="120" t="s">
        <v>19</v>
      </c>
      <c r="AU1094" s="120"/>
      <c r="AV1094" s="120"/>
      <c r="AW1094" s="120"/>
      <c r="AX1094" s="120"/>
      <c r="AY1094" s="120"/>
      <c r="AZ1094" s="120"/>
      <c r="BA1094" s="120"/>
      <c r="BB1094" s="120"/>
      <c r="BC1094" s="120"/>
    </row>
    <row r="1095" spans="1:55" ht="15.75" customHeight="1" x14ac:dyDescent="0.3">
      <c r="A1095" s="120">
        <v>353925</v>
      </c>
      <c r="B1095" s="120" t="s">
        <v>60</v>
      </c>
      <c r="C1095" s="79" t="s">
        <v>9</v>
      </c>
      <c r="D1095" s="79" t="s">
        <v>123</v>
      </c>
      <c r="E1095" s="79" t="s">
        <v>189</v>
      </c>
      <c r="F1095" s="79" t="s">
        <v>1</v>
      </c>
      <c r="G1095" s="120"/>
      <c r="H1095" s="120" t="s">
        <v>1482</v>
      </c>
      <c r="I1095" s="120" t="s">
        <v>3957</v>
      </c>
      <c r="J1095" s="120" t="s">
        <v>7693</v>
      </c>
      <c r="K1095" s="120"/>
      <c r="L1095" s="5">
        <v>22000</v>
      </c>
      <c r="M1095" s="120">
        <v>101307878</v>
      </c>
      <c r="N1095" s="121" t="s">
        <v>127</v>
      </c>
      <c r="O1095" s="120" t="s">
        <v>7678</v>
      </c>
      <c r="P1095" s="121">
        <v>45930</v>
      </c>
      <c r="Q1095" s="121" t="s">
        <v>137</v>
      </c>
      <c r="R1095" s="121">
        <v>45926</v>
      </c>
      <c r="S1095" s="121"/>
      <c r="T1095" s="135" t="str">
        <f>IF(ISBLANK(Table_1[[#This Row],[FECHA REQ 2]]),"-",Table_1[[#This Row],[FECHA REQ 2]]-Table_1[[#This Row],[FECHA REQ 1]])</f>
        <v>-</v>
      </c>
      <c r="U1095" s="122">
        <f>Table_1[[#This Row],[FECHA REQ 1]]-Table_1[[#This Row],[FECHA DE ENTREGA DE INFORME]]</f>
        <v>3</v>
      </c>
      <c r="V1095" s="120" t="s">
        <v>7694</v>
      </c>
      <c r="W1095" s="121">
        <v>45923</v>
      </c>
      <c r="X1095" s="121">
        <v>45919</v>
      </c>
      <c r="Y1095" s="122">
        <f>IF(P1095="","POR EVALUAR",P1095-X1095+1)</f>
        <v>12</v>
      </c>
      <c r="Z1095" s="121">
        <v>45923</v>
      </c>
      <c r="AA1095" s="120">
        <f t="shared" si="89"/>
        <v>5</v>
      </c>
      <c r="AB1095" s="120" t="s">
        <v>7695</v>
      </c>
      <c r="AC1095" s="13">
        <v>39750</v>
      </c>
      <c r="AD1095" s="121">
        <v>45965</v>
      </c>
      <c r="AE1095" s="122">
        <f t="shared" si="88"/>
        <v>43</v>
      </c>
      <c r="AF1095" s="121">
        <v>45955</v>
      </c>
      <c r="AG1095" s="155">
        <v>4400645226</v>
      </c>
      <c r="AH1095" s="62" t="s">
        <v>833</v>
      </c>
      <c r="AI1095" s="121"/>
      <c r="AJ1095" s="121"/>
      <c r="AK1095" s="10" t="str">
        <f t="shared" si="87"/>
        <v/>
      </c>
      <c r="AL1095" s="15" t="str">
        <f t="shared" si="86"/>
        <v/>
      </c>
      <c r="AM1095" s="120"/>
      <c r="AN1095" s="120"/>
      <c r="AO1095" s="120"/>
      <c r="AP1095" s="121"/>
      <c r="AQ1095" s="120">
        <f t="shared" ca="1" si="81"/>
        <v>127</v>
      </c>
      <c r="AR1095" s="206" t="s">
        <v>12</v>
      </c>
      <c r="AS1095" s="206">
        <f t="shared" ca="1" si="90"/>
        <v>37</v>
      </c>
      <c r="AT1095" s="120" t="s">
        <v>19</v>
      </c>
      <c r="AU1095" s="120"/>
      <c r="AV1095" s="120"/>
      <c r="AW1095" s="120"/>
      <c r="AX1095" s="120"/>
      <c r="AY1095" s="120"/>
      <c r="AZ1095" s="120"/>
      <c r="BA1095" s="120"/>
      <c r="BB1095" s="120"/>
      <c r="BC1095" s="120"/>
    </row>
    <row r="1096" spans="1:55" ht="15.75" customHeight="1" x14ac:dyDescent="0.3">
      <c r="A1096" s="120">
        <v>354025</v>
      </c>
      <c r="B1096" s="120" t="s">
        <v>60</v>
      </c>
      <c r="C1096" s="5" t="s">
        <v>7</v>
      </c>
      <c r="D1096" s="79" t="s">
        <v>123</v>
      </c>
      <c r="E1096" s="79" t="s">
        <v>189</v>
      </c>
      <c r="F1096" s="79" t="s">
        <v>1</v>
      </c>
      <c r="G1096" s="120"/>
      <c r="H1096" s="120" t="s">
        <v>1405</v>
      </c>
      <c r="I1096" s="120" t="s">
        <v>2296</v>
      </c>
      <c r="J1096" s="120" t="s">
        <v>7696</v>
      </c>
      <c r="K1096" s="120"/>
      <c r="L1096" s="5">
        <v>22000</v>
      </c>
      <c r="M1096" s="120">
        <v>101286169</v>
      </c>
      <c r="N1096" s="121" t="s">
        <v>127</v>
      </c>
      <c r="O1096" s="120" t="s">
        <v>7697</v>
      </c>
      <c r="P1096" s="121">
        <v>45926</v>
      </c>
      <c r="Q1096" s="121" t="s">
        <v>137</v>
      </c>
      <c r="R1096" s="121">
        <v>45926</v>
      </c>
      <c r="S1096" s="121"/>
      <c r="T1096" s="135" t="str">
        <f>IF(ISBLANK(Table_1[[#This Row],[FECHA REQ 2]]),"-",Table_1[[#This Row],[FECHA REQ 2]]-Table_1[[#This Row],[FECHA REQ 1]])</f>
        <v>-</v>
      </c>
      <c r="U1096" s="122">
        <f>Table_1[[#This Row],[FECHA REQ 1]]-Table_1[[#This Row],[FECHA DE ENTREGA DE INFORME]]</f>
        <v>3</v>
      </c>
      <c r="V1096" s="120" t="s">
        <v>7698</v>
      </c>
      <c r="W1096" s="121">
        <v>45923</v>
      </c>
      <c r="X1096" s="121">
        <v>45919</v>
      </c>
      <c r="Y1096" s="122">
        <f>IF(P1096="","POR EVALUAR",P1096-X1096+1)</f>
        <v>8</v>
      </c>
      <c r="Z1096" s="121">
        <v>45923</v>
      </c>
      <c r="AA1096" s="120">
        <f t="shared" si="89"/>
        <v>5</v>
      </c>
      <c r="AB1096" s="120" t="s">
        <v>7699</v>
      </c>
      <c r="AC1096" s="13">
        <v>16164.18</v>
      </c>
      <c r="AD1096" s="121">
        <v>45965</v>
      </c>
      <c r="AE1096" s="122">
        <f t="shared" si="88"/>
        <v>43</v>
      </c>
      <c r="AF1096" s="121">
        <v>45943</v>
      </c>
      <c r="AG1096" s="155">
        <v>4400645223</v>
      </c>
      <c r="AH1096" s="62" t="s">
        <v>833</v>
      </c>
      <c r="AI1096" s="121"/>
      <c r="AJ1096" s="121"/>
      <c r="AK1096" s="10" t="str">
        <f t="shared" si="87"/>
        <v/>
      </c>
      <c r="AL1096" s="15" t="str">
        <f t="shared" si="86"/>
        <v/>
      </c>
      <c r="AM1096" s="120"/>
      <c r="AN1096" s="120"/>
      <c r="AO1096" s="120"/>
      <c r="AP1096" s="121"/>
      <c r="AQ1096" s="120">
        <f t="shared" ca="1" si="81"/>
        <v>127</v>
      </c>
      <c r="AR1096" s="206" t="s">
        <v>15</v>
      </c>
      <c r="AS1096" s="206">
        <f t="shared" ca="1" si="90"/>
        <v>25</v>
      </c>
      <c r="AT1096" s="120" t="s">
        <v>19</v>
      </c>
      <c r="AU1096" s="120"/>
      <c r="AV1096" s="120"/>
      <c r="AW1096" s="120"/>
      <c r="AX1096" s="120"/>
      <c r="AY1096" s="120"/>
      <c r="AZ1096" s="120"/>
      <c r="BA1096" s="120"/>
      <c r="BB1096" s="120"/>
      <c r="BC1096" s="120"/>
    </row>
    <row r="1097" spans="1:55" ht="15.75" customHeight="1" x14ac:dyDescent="0.3">
      <c r="A1097" s="120">
        <v>354125</v>
      </c>
      <c r="B1097" s="120" t="s">
        <v>60</v>
      </c>
      <c r="C1097" s="79" t="s">
        <v>9</v>
      </c>
      <c r="D1097" s="120" t="s">
        <v>123</v>
      </c>
      <c r="E1097" s="78" t="s">
        <v>189</v>
      </c>
      <c r="F1097" s="78" t="s">
        <v>1</v>
      </c>
      <c r="G1097" s="120"/>
      <c r="H1097" s="120" t="s">
        <v>1405</v>
      </c>
      <c r="I1097" s="120" t="s">
        <v>3957</v>
      </c>
      <c r="J1097" s="120" t="s">
        <v>7700</v>
      </c>
      <c r="K1097" s="120"/>
      <c r="L1097" s="5">
        <v>22000</v>
      </c>
      <c r="M1097" s="120">
        <v>101286168</v>
      </c>
      <c r="N1097" s="121" t="s">
        <v>127</v>
      </c>
      <c r="O1097" s="120" t="s">
        <v>7697</v>
      </c>
      <c r="P1097" s="121">
        <v>45930</v>
      </c>
      <c r="Q1097" s="121" t="s">
        <v>137</v>
      </c>
      <c r="R1097" s="121">
        <v>45926</v>
      </c>
      <c r="S1097" s="121"/>
      <c r="T1097" s="135" t="str">
        <f>IF(ISBLANK(Table_1[[#This Row],[FECHA REQ 2]]),"-",Table_1[[#This Row],[FECHA REQ 2]]-Table_1[[#This Row],[FECHA REQ 1]])</f>
        <v>-</v>
      </c>
      <c r="U1097" s="122">
        <f>Table_1[[#This Row],[FECHA REQ 1]]-Table_1[[#This Row],[FECHA DE ENTREGA DE INFORME]]</f>
        <v>3</v>
      </c>
      <c r="V1097" s="120" t="s">
        <v>7701</v>
      </c>
      <c r="W1097" s="121">
        <v>45923</v>
      </c>
      <c r="X1097" s="121">
        <v>45919</v>
      </c>
      <c r="Y1097" s="122">
        <f t="shared" si="84"/>
        <v>12</v>
      </c>
      <c r="Z1097" s="121">
        <v>45923</v>
      </c>
      <c r="AA1097" s="120">
        <f t="shared" si="89"/>
        <v>5</v>
      </c>
      <c r="AB1097" s="120" t="s">
        <v>7702</v>
      </c>
      <c r="AC1097" s="13">
        <v>39750</v>
      </c>
      <c r="AD1097" s="121">
        <v>45965</v>
      </c>
      <c r="AE1097" s="122">
        <f t="shared" si="88"/>
        <v>43</v>
      </c>
      <c r="AF1097" s="121">
        <v>45955</v>
      </c>
      <c r="AG1097" s="155">
        <v>4400645224</v>
      </c>
      <c r="AH1097" s="62" t="s">
        <v>833</v>
      </c>
      <c r="AI1097" s="121"/>
      <c r="AJ1097" s="121"/>
      <c r="AK1097" s="10" t="str">
        <f t="shared" si="87"/>
        <v/>
      </c>
      <c r="AL1097" s="15" t="str">
        <f t="shared" si="86"/>
        <v/>
      </c>
      <c r="AM1097" s="120"/>
      <c r="AN1097" s="120"/>
      <c r="AO1097" s="120"/>
      <c r="AP1097" s="121"/>
      <c r="AQ1097" s="120">
        <f t="shared" ca="1" si="81"/>
        <v>127</v>
      </c>
      <c r="AR1097" s="206" t="s">
        <v>15</v>
      </c>
      <c r="AS1097" s="206">
        <f t="shared" ca="1" si="90"/>
        <v>37</v>
      </c>
      <c r="AT1097" s="120" t="s">
        <v>19</v>
      </c>
      <c r="AU1097" s="120"/>
      <c r="AV1097" s="120"/>
      <c r="AW1097" s="120"/>
      <c r="AX1097" s="120"/>
      <c r="AY1097" s="120"/>
      <c r="AZ1097" s="120"/>
      <c r="BA1097" s="120"/>
      <c r="BB1097" s="120"/>
      <c r="BC1097" s="120"/>
    </row>
    <row r="1098" spans="1:55" ht="15.75" customHeight="1" x14ac:dyDescent="0.3">
      <c r="A1098" s="120">
        <v>354225</v>
      </c>
      <c r="B1098" s="120" t="s">
        <v>59</v>
      </c>
      <c r="C1098" s="120" t="s">
        <v>6</v>
      </c>
      <c r="D1098" s="120" t="s">
        <v>127</v>
      </c>
      <c r="E1098" s="120" t="s">
        <v>189</v>
      </c>
      <c r="F1098" s="120" t="s">
        <v>52</v>
      </c>
      <c r="G1098" s="120" t="s">
        <v>210</v>
      </c>
      <c r="H1098" s="120" t="s">
        <v>3064</v>
      </c>
      <c r="I1098" s="120" t="s">
        <v>4606</v>
      </c>
      <c r="J1098" s="120" t="s">
        <v>7703</v>
      </c>
      <c r="K1098" s="120">
        <v>17098</v>
      </c>
      <c r="L1098" s="120">
        <v>16000</v>
      </c>
      <c r="M1098" s="120" t="s">
        <v>7704</v>
      </c>
      <c r="N1098" s="121" t="s">
        <v>127</v>
      </c>
      <c r="O1098" s="120"/>
      <c r="P1098" s="121">
        <v>45930</v>
      </c>
      <c r="Q1098" s="121" t="s">
        <v>5722</v>
      </c>
      <c r="R1098" s="121">
        <v>45931</v>
      </c>
      <c r="S1098" s="121"/>
      <c r="T1098" s="135" t="str">
        <f>IF(ISBLANK(Table_1[[#This Row],[FECHA REQ 2]]),"-",Table_1[[#This Row],[FECHA REQ 2]]-Table_1[[#This Row],[FECHA REQ 1]])</f>
        <v>-</v>
      </c>
      <c r="U1098" s="122">
        <f>Table_1[[#This Row],[FECHA REQ 1]]-Table_1[[#This Row],[FECHA DE ENTREGA DE INFORME]]</f>
        <v>0</v>
      </c>
      <c r="V1098" s="120" t="s">
        <v>7705</v>
      </c>
      <c r="W1098" s="121">
        <v>45931</v>
      </c>
      <c r="X1098" s="121">
        <v>45922</v>
      </c>
      <c r="Y1098" s="122">
        <f t="shared" si="84"/>
        <v>9</v>
      </c>
      <c r="Z1098" s="121">
        <v>45931</v>
      </c>
      <c r="AA1098" s="120">
        <f t="shared" si="89"/>
        <v>10</v>
      </c>
      <c r="AB1098" s="120" t="s">
        <v>7706</v>
      </c>
      <c r="AC1098" s="123">
        <v>3802.69</v>
      </c>
      <c r="AD1098" s="121">
        <v>46010</v>
      </c>
      <c r="AE1098" s="122">
        <f t="shared" si="88"/>
        <v>80</v>
      </c>
      <c r="AF1098" s="121">
        <v>45952</v>
      </c>
      <c r="AG1098" s="155" t="s">
        <v>7707</v>
      </c>
      <c r="AH1098" s="62"/>
      <c r="AI1098" s="121">
        <v>46010</v>
      </c>
      <c r="AJ1098" s="121">
        <v>46010</v>
      </c>
      <c r="AK1098" s="10" t="str">
        <f t="shared" si="87"/>
        <v>EN TIEMPO</v>
      </c>
      <c r="AL1098" s="15">
        <f t="shared" si="86"/>
        <v>1</v>
      </c>
      <c r="AM1098" s="120" t="s">
        <v>7708</v>
      </c>
      <c r="AN1098" s="120" t="s">
        <v>7709</v>
      </c>
      <c r="AO1098" s="120" t="s">
        <v>7710</v>
      </c>
      <c r="AP1098" s="121">
        <v>46013</v>
      </c>
      <c r="AQ1098" s="120">
        <f t="shared" ca="1" si="81"/>
        <v>89</v>
      </c>
      <c r="AR1098" s="206" t="s">
        <v>143</v>
      </c>
      <c r="AS1098" s="206">
        <f t="shared" ca="1" si="90"/>
        <v>31</v>
      </c>
      <c r="AT1098" s="120" t="s">
        <v>19</v>
      </c>
      <c r="AU1098" s="120"/>
      <c r="AV1098" s="120"/>
      <c r="AW1098" s="120"/>
      <c r="AX1098" s="120"/>
      <c r="AY1098" s="120"/>
      <c r="AZ1098" s="120"/>
      <c r="BA1098" s="120"/>
      <c r="BB1098" s="120"/>
      <c r="BC1098" s="120"/>
    </row>
    <row r="1099" spans="1:55" ht="15.75" customHeight="1" x14ac:dyDescent="0.3">
      <c r="A1099" s="120">
        <v>354325</v>
      </c>
      <c r="B1099" s="120" t="s">
        <v>59</v>
      </c>
      <c r="C1099" s="120" t="s">
        <v>6</v>
      </c>
      <c r="D1099" s="120" t="s">
        <v>123</v>
      </c>
      <c r="E1099" s="120" t="s">
        <v>124</v>
      </c>
      <c r="F1099" s="120" t="s">
        <v>39</v>
      </c>
      <c r="G1099" s="120" t="s">
        <v>210</v>
      </c>
      <c r="H1099" s="120" t="s">
        <v>7711</v>
      </c>
      <c r="I1099" s="120" t="s">
        <v>601</v>
      </c>
      <c r="J1099" s="120" t="s">
        <v>7712</v>
      </c>
      <c r="K1099" s="120">
        <v>25087</v>
      </c>
      <c r="L1099" s="120">
        <v>18000</v>
      </c>
      <c r="M1099" s="120" t="s">
        <v>7713</v>
      </c>
      <c r="N1099" s="121" t="s">
        <v>127</v>
      </c>
      <c r="O1099" s="120"/>
      <c r="P1099" s="121">
        <v>45930</v>
      </c>
      <c r="Q1099" s="121" t="s">
        <v>5722</v>
      </c>
      <c r="R1099" s="121">
        <v>45931</v>
      </c>
      <c r="S1099" s="121"/>
      <c r="T1099" s="135" t="str">
        <f>IF(ISBLANK(Table_1[[#This Row],[FECHA REQ 2]]),"-",Table_1[[#This Row],[FECHA REQ 2]]-Table_1[[#This Row],[FECHA REQ 1]])</f>
        <v>-</v>
      </c>
      <c r="U1099" s="122">
        <f>Table_1[[#This Row],[FECHA REQ 1]]-Table_1[[#This Row],[FECHA DE ENTREGA DE INFORME]]</f>
        <v>-12</v>
      </c>
      <c r="V1099" s="120" t="s">
        <v>7714</v>
      </c>
      <c r="W1099" s="121">
        <v>45943</v>
      </c>
      <c r="X1099" s="121">
        <v>45922</v>
      </c>
      <c r="Y1099" s="122">
        <f t="shared" si="84"/>
        <v>9</v>
      </c>
      <c r="Z1099" s="121">
        <v>45943</v>
      </c>
      <c r="AA1099" s="120">
        <f t="shared" si="89"/>
        <v>22</v>
      </c>
      <c r="AB1099" s="120" t="s">
        <v>7715</v>
      </c>
      <c r="AC1099" s="123">
        <v>9220.5300000000007</v>
      </c>
      <c r="AD1099" s="121">
        <v>45957</v>
      </c>
      <c r="AE1099" s="122">
        <f t="shared" si="88"/>
        <v>15</v>
      </c>
      <c r="AF1099" s="121">
        <v>45952</v>
      </c>
      <c r="AG1099" s="44" t="s">
        <v>7716</v>
      </c>
      <c r="AH1099" s="62" t="s">
        <v>833</v>
      </c>
      <c r="AI1099" s="121">
        <v>45986</v>
      </c>
      <c r="AJ1099" s="121">
        <v>45986</v>
      </c>
      <c r="AK1099" s="10" t="str">
        <f t="shared" si="87"/>
        <v>EN TIEMPO</v>
      </c>
      <c r="AL1099" s="15">
        <f t="shared" si="86"/>
        <v>30</v>
      </c>
      <c r="AM1099" s="120" t="s">
        <v>7717</v>
      </c>
      <c r="AN1099" s="120" t="s">
        <v>7718</v>
      </c>
      <c r="AO1099" s="120" t="s">
        <v>7719</v>
      </c>
      <c r="AP1099" s="121">
        <v>45988</v>
      </c>
      <c r="AQ1099" s="120">
        <f t="shared" ca="1" si="81"/>
        <v>65</v>
      </c>
      <c r="AR1099" s="206" t="s">
        <v>143</v>
      </c>
      <c r="AS1099" s="206">
        <f t="shared" ca="1" si="90"/>
        <v>31</v>
      </c>
      <c r="AT1099" s="120" t="s">
        <v>20</v>
      </c>
      <c r="AU1099" s="120"/>
      <c r="AV1099" s="120"/>
      <c r="AW1099" s="120"/>
      <c r="AX1099" s="120"/>
      <c r="AY1099" s="120"/>
      <c r="AZ1099" s="120"/>
      <c r="BA1099" s="120"/>
      <c r="BB1099" s="120" t="s">
        <v>7720</v>
      </c>
      <c r="BC1099" s="120"/>
    </row>
    <row r="1100" spans="1:55" ht="15.75" customHeight="1" x14ac:dyDescent="0.3">
      <c r="A1100" s="120">
        <v>354425</v>
      </c>
      <c r="B1100" s="120" t="s">
        <v>59</v>
      </c>
      <c r="C1100" s="120" t="s">
        <v>2278</v>
      </c>
      <c r="D1100" s="120" t="s">
        <v>123</v>
      </c>
      <c r="E1100" s="120" t="s">
        <v>124</v>
      </c>
      <c r="F1100" s="120" t="s">
        <v>46</v>
      </c>
      <c r="G1100" s="120" t="s">
        <v>246</v>
      </c>
      <c r="H1100" s="120" t="s">
        <v>1161</v>
      </c>
      <c r="I1100" s="120">
        <v>3416034</v>
      </c>
      <c r="J1100" s="120" t="s">
        <v>7721</v>
      </c>
      <c r="K1100" s="120">
        <v>13963</v>
      </c>
      <c r="L1100" s="120">
        <v>10000</v>
      </c>
      <c r="M1100" s="120" t="s">
        <v>7722</v>
      </c>
      <c r="N1100" s="121" t="s">
        <v>127</v>
      </c>
      <c r="O1100" s="120"/>
      <c r="P1100" s="121">
        <v>45930</v>
      </c>
      <c r="Q1100" s="121" t="s">
        <v>5722</v>
      </c>
      <c r="R1100" s="121">
        <v>45931</v>
      </c>
      <c r="S1100" s="121"/>
      <c r="T1100" s="135" t="str">
        <f>IF(ISBLANK(Table_1[[#This Row],[FECHA REQ 2]]),"-",Table_1[[#This Row],[FECHA REQ 2]]-Table_1[[#This Row],[FECHA REQ 1]])</f>
        <v>-</v>
      </c>
      <c r="U1100" s="122">
        <f>Table_1[[#This Row],[FECHA REQ 1]]-Table_1[[#This Row],[FECHA DE ENTREGA DE INFORME]]</f>
        <v>0</v>
      </c>
      <c r="V1100" s="120" t="s">
        <v>7723</v>
      </c>
      <c r="W1100" s="121">
        <v>45931</v>
      </c>
      <c r="X1100" s="121">
        <v>45925</v>
      </c>
      <c r="Y1100" s="122">
        <f t="shared" si="84"/>
        <v>6</v>
      </c>
      <c r="Z1100" s="121">
        <v>45958</v>
      </c>
      <c r="AA1100" s="120">
        <f t="shared" si="89"/>
        <v>34</v>
      </c>
      <c r="AB1100" s="120" t="s">
        <v>7724</v>
      </c>
      <c r="AC1100" s="123">
        <v>32422.53</v>
      </c>
      <c r="AD1100" s="121">
        <v>45978</v>
      </c>
      <c r="AE1100" s="122">
        <f t="shared" si="88"/>
        <v>21</v>
      </c>
      <c r="AF1100" s="121">
        <v>45939</v>
      </c>
      <c r="AG1100" s="44" t="s">
        <v>7725</v>
      </c>
      <c r="AH1100" s="62"/>
      <c r="AI1100" s="121">
        <v>45979</v>
      </c>
      <c r="AJ1100" s="121">
        <v>45979</v>
      </c>
      <c r="AK1100" s="10" t="str">
        <f t="shared" si="87"/>
        <v>EN TIEMPO</v>
      </c>
      <c r="AL1100" s="15">
        <f t="shared" ref="AL1100:AL1128" si="91">IF(AJ1100="","",AJ1100-AD1100+1)</f>
        <v>2</v>
      </c>
      <c r="AM1100" s="120" t="s">
        <v>7726</v>
      </c>
      <c r="AN1100" s="120" t="s">
        <v>7727</v>
      </c>
      <c r="AO1100" s="120" t="s">
        <v>7728</v>
      </c>
      <c r="AP1100" s="121">
        <v>45982</v>
      </c>
      <c r="AQ1100" s="120">
        <f t="shared" ca="1" si="81"/>
        <v>55</v>
      </c>
      <c r="AR1100" s="206" t="s">
        <v>143</v>
      </c>
      <c r="AS1100" s="206">
        <f t="shared" ca="1" si="90"/>
        <v>15</v>
      </c>
      <c r="AT1100" s="120" t="s">
        <v>19</v>
      </c>
      <c r="AU1100" s="120"/>
      <c r="AV1100" s="120"/>
      <c r="AW1100" s="120"/>
      <c r="AX1100" s="120"/>
      <c r="AY1100" s="120"/>
      <c r="AZ1100" s="120"/>
      <c r="BA1100" s="120"/>
      <c r="BB1100" s="120"/>
      <c r="BC1100" s="120"/>
    </row>
    <row r="1101" spans="1:55" ht="15.75" customHeight="1" x14ac:dyDescent="0.3">
      <c r="A1101" s="120">
        <v>354525</v>
      </c>
      <c r="B1101" s="120" t="s">
        <v>59</v>
      </c>
      <c r="C1101" s="120" t="s">
        <v>172</v>
      </c>
      <c r="D1101" s="120" t="s">
        <v>123</v>
      </c>
      <c r="E1101" s="120" t="s">
        <v>189</v>
      </c>
      <c r="F1101" s="120" t="s">
        <v>1</v>
      </c>
      <c r="G1101" s="120"/>
      <c r="H1101" s="120" t="s">
        <v>1034</v>
      </c>
      <c r="I1101" s="120" t="s">
        <v>430</v>
      </c>
      <c r="J1101" s="120" t="s">
        <v>7729</v>
      </c>
      <c r="K1101" s="120">
        <v>18000</v>
      </c>
      <c r="L1101" s="120">
        <v>16000</v>
      </c>
      <c r="M1101" s="120" t="s">
        <v>7730</v>
      </c>
      <c r="N1101" s="121" t="s">
        <v>127</v>
      </c>
      <c r="O1101" s="120"/>
      <c r="P1101" s="121">
        <v>45943</v>
      </c>
      <c r="Q1101" s="121" t="s">
        <v>137</v>
      </c>
      <c r="R1101" s="121">
        <v>45946</v>
      </c>
      <c r="S1101" s="121"/>
      <c r="T1101" s="135" t="str">
        <f>IF(ISBLANK(Table_1[[#This Row],[FECHA REQ 2]]),"-",Table_1[[#This Row],[FECHA REQ 2]]-Table_1[[#This Row],[FECHA REQ 1]])</f>
        <v>-</v>
      </c>
      <c r="U1101" s="122">
        <f>Table_1[[#This Row],[FECHA REQ 1]]-Table_1[[#This Row],[FECHA EVALUACION]]</f>
        <v>3</v>
      </c>
      <c r="V1101" s="120" t="s">
        <v>7731</v>
      </c>
      <c r="W1101" s="121">
        <v>45945</v>
      </c>
      <c r="X1101" s="121">
        <v>45925</v>
      </c>
      <c r="Y1101" s="122">
        <f t="shared" si="84"/>
        <v>19</v>
      </c>
      <c r="Z1101" s="121">
        <v>45945</v>
      </c>
      <c r="AA1101" s="120">
        <f t="shared" si="89"/>
        <v>21</v>
      </c>
      <c r="AB1101" s="120" t="s">
        <v>7732</v>
      </c>
      <c r="AC1101" s="13">
        <v>3114.15</v>
      </c>
      <c r="AD1101" s="121">
        <v>45957</v>
      </c>
      <c r="AE1101" s="122">
        <f t="shared" si="88"/>
        <v>13</v>
      </c>
      <c r="AF1101" s="121">
        <v>45951</v>
      </c>
      <c r="AG1101" s="44" t="s">
        <v>7733</v>
      </c>
      <c r="AH1101" s="62" t="s">
        <v>833</v>
      </c>
      <c r="AI1101" s="121"/>
      <c r="AJ1101" s="121">
        <v>45992</v>
      </c>
      <c r="AK1101" s="10" t="str">
        <f t="shared" si="87"/>
        <v>DEMORA</v>
      </c>
      <c r="AL1101" s="15">
        <f t="shared" si="91"/>
        <v>36</v>
      </c>
      <c r="AM1101" s="120" t="s">
        <v>7734</v>
      </c>
      <c r="AN1101" s="120" t="s">
        <v>7735</v>
      </c>
      <c r="AO1101" s="120" t="s">
        <v>7736</v>
      </c>
      <c r="AP1101" s="121">
        <v>45996</v>
      </c>
      <c r="AQ1101" s="120">
        <f t="shared" ca="1" si="81"/>
        <v>68</v>
      </c>
      <c r="AR1101" s="206" t="s">
        <v>143</v>
      </c>
      <c r="AS1101" s="206">
        <f t="shared" ca="1" si="90"/>
        <v>27</v>
      </c>
      <c r="AT1101" s="120" t="s">
        <v>19</v>
      </c>
      <c r="AU1101" s="120"/>
      <c r="AV1101" s="120"/>
      <c r="AW1101" s="120"/>
      <c r="AX1101" s="120"/>
      <c r="AY1101" s="120"/>
      <c r="AZ1101" s="120"/>
      <c r="BA1101" s="120"/>
      <c r="BB1101" s="120"/>
      <c r="BC1101" s="120"/>
    </row>
    <row r="1102" spans="1:55" ht="15.75" customHeight="1" x14ac:dyDescent="0.3">
      <c r="A1102" s="120">
        <v>354625</v>
      </c>
      <c r="B1102" s="120" t="s">
        <v>59</v>
      </c>
      <c r="C1102" s="120" t="s">
        <v>236</v>
      </c>
      <c r="D1102" s="120" t="s">
        <v>123</v>
      </c>
      <c r="E1102" s="120" t="s">
        <v>124</v>
      </c>
      <c r="F1102" s="120" t="s">
        <v>48</v>
      </c>
      <c r="G1102" s="120" t="s">
        <v>210</v>
      </c>
      <c r="H1102" s="120" t="s">
        <v>951</v>
      </c>
      <c r="I1102" s="120">
        <v>5173767</v>
      </c>
      <c r="J1102" s="120" t="s">
        <v>7737</v>
      </c>
      <c r="K1102" s="120">
        <v>1177</v>
      </c>
      <c r="L1102" s="120">
        <v>10000</v>
      </c>
      <c r="M1102" s="120" t="s">
        <v>7738</v>
      </c>
      <c r="N1102" s="121" t="s">
        <v>127</v>
      </c>
      <c r="O1102" s="120" t="s">
        <v>7739</v>
      </c>
      <c r="P1102" s="121">
        <v>45946</v>
      </c>
      <c r="Q1102" s="121" t="s">
        <v>137</v>
      </c>
      <c r="R1102" s="121">
        <v>45946</v>
      </c>
      <c r="S1102" s="121">
        <v>45947</v>
      </c>
      <c r="T1102" s="135">
        <f>IF(ISBLANK(Table_1[[#This Row],[FECHA REQ 2]]),"-",Table_1[[#This Row],[FECHA REQ 2]]-Table_1[[#This Row],[FECHA REQ 1]])</f>
        <v>1</v>
      </c>
      <c r="U1102" s="122">
        <f>Table_1[[#This Row],[FECHA REQ 1]]-Table_1[[#This Row],[FECHA EVALUACION]]</f>
        <v>0</v>
      </c>
      <c r="V1102" s="120" t="s">
        <v>7740</v>
      </c>
      <c r="W1102" s="121">
        <v>45950</v>
      </c>
      <c r="X1102" s="121">
        <v>45931</v>
      </c>
      <c r="Y1102" s="122">
        <f t="shared" si="84"/>
        <v>16</v>
      </c>
      <c r="Z1102" s="121">
        <v>45950</v>
      </c>
      <c r="AA1102" s="120">
        <f t="shared" si="89"/>
        <v>20</v>
      </c>
      <c r="AB1102" s="120" t="s">
        <v>7741</v>
      </c>
      <c r="AC1102" s="123">
        <v>4939.6400000000003</v>
      </c>
      <c r="AD1102" s="121">
        <v>45965</v>
      </c>
      <c r="AE1102" s="122">
        <f t="shared" si="88"/>
        <v>16</v>
      </c>
      <c r="AF1102" s="121">
        <v>45957</v>
      </c>
      <c r="AG1102" s="155" t="s">
        <v>7742</v>
      </c>
      <c r="AH1102" s="62" t="s">
        <v>833</v>
      </c>
      <c r="AI1102" s="121">
        <v>45986</v>
      </c>
      <c r="AJ1102" s="121">
        <v>45986</v>
      </c>
      <c r="AK1102" s="10" t="str">
        <f t="shared" si="87"/>
        <v>EN TIEMPO</v>
      </c>
      <c r="AL1102" s="15">
        <f t="shared" si="91"/>
        <v>22</v>
      </c>
      <c r="AM1102" s="120" t="s">
        <v>7743</v>
      </c>
      <c r="AN1102" s="120" t="s">
        <v>7744</v>
      </c>
      <c r="AO1102" s="120" t="s">
        <v>7745</v>
      </c>
      <c r="AP1102" s="121">
        <v>45988</v>
      </c>
      <c r="AQ1102" s="120">
        <f t="shared" ca="1" si="81"/>
        <v>56</v>
      </c>
      <c r="AR1102" s="206" t="s">
        <v>143</v>
      </c>
      <c r="AS1102" s="206">
        <f t="shared" ca="1" si="90"/>
        <v>27</v>
      </c>
      <c r="AT1102" s="120" t="s">
        <v>20</v>
      </c>
      <c r="AU1102" s="120"/>
      <c r="AV1102" s="120"/>
      <c r="AW1102" s="120"/>
      <c r="AX1102" s="120"/>
      <c r="AY1102" s="120"/>
      <c r="AZ1102" s="120"/>
      <c r="BA1102" s="120"/>
      <c r="BB1102" s="120"/>
      <c r="BC1102" s="120"/>
    </row>
    <row r="1103" spans="1:55" ht="15.75" customHeight="1" x14ac:dyDescent="0.3">
      <c r="A1103" s="120">
        <v>354725</v>
      </c>
      <c r="B1103" s="120" t="s">
        <v>59</v>
      </c>
      <c r="C1103" s="120" t="s">
        <v>327</v>
      </c>
      <c r="D1103" s="120" t="s">
        <v>123</v>
      </c>
      <c r="E1103" s="120" t="s">
        <v>124</v>
      </c>
      <c r="F1103" s="120">
        <v>24</v>
      </c>
      <c r="G1103" s="120" t="s">
        <v>246</v>
      </c>
      <c r="H1103" s="120" t="s">
        <v>7746</v>
      </c>
      <c r="I1103" s="120">
        <v>5530359</v>
      </c>
      <c r="J1103" s="120" t="s">
        <v>7747</v>
      </c>
      <c r="K1103" s="120">
        <v>2723</v>
      </c>
      <c r="L1103" s="120">
        <v>15000</v>
      </c>
      <c r="M1103" s="120" t="s">
        <v>7748</v>
      </c>
      <c r="N1103" s="121" t="s">
        <v>123</v>
      </c>
      <c r="O1103" s="120" t="s">
        <v>7739</v>
      </c>
      <c r="P1103" s="121">
        <v>45946</v>
      </c>
      <c r="Q1103" s="121" t="s">
        <v>137</v>
      </c>
      <c r="R1103" s="121">
        <v>45946</v>
      </c>
      <c r="S1103" s="121"/>
      <c r="T1103" s="135" t="str">
        <f>IF(ISBLANK(Table_1[[#This Row],[FECHA REQ 2]]),"-",Table_1[[#This Row],[FECHA REQ 2]]-Table_1[[#This Row],[FECHA REQ 1]])</f>
        <v>-</v>
      </c>
      <c r="U1103" s="122">
        <f>Table_1[[#This Row],[FECHA REQ 1]]-Table_1[[#This Row],[FECHA DE ENTREGA DE INFORME]]</f>
        <v>-4</v>
      </c>
      <c r="V1103" s="120" t="s">
        <v>7749</v>
      </c>
      <c r="W1103" s="121">
        <v>45950</v>
      </c>
      <c r="X1103" s="121">
        <v>45931</v>
      </c>
      <c r="Y1103" s="122">
        <f t="shared" si="84"/>
        <v>16</v>
      </c>
      <c r="Z1103" s="121">
        <v>45950</v>
      </c>
      <c r="AA1103" s="120">
        <f t="shared" si="89"/>
        <v>20</v>
      </c>
      <c r="AB1103" s="120" t="s">
        <v>7750</v>
      </c>
      <c r="AC1103" s="123">
        <v>0</v>
      </c>
      <c r="AD1103" s="121">
        <v>45965</v>
      </c>
      <c r="AE1103" s="122">
        <f t="shared" si="88"/>
        <v>16</v>
      </c>
      <c r="AF1103" s="121">
        <v>45950</v>
      </c>
      <c r="AG1103" s="155" t="s">
        <v>7751</v>
      </c>
      <c r="AH1103" s="62"/>
      <c r="AI1103" s="121">
        <v>45971</v>
      </c>
      <c r="AJ1103" s="121">
        <v>45971</v>
      </c>
      <c r="AK1103" s="10" t="str">
        <f t="shared" si="87"/>
        <v>EN TIEMPO</v>
      </c>
      <c r="AL1103" s="15">
        <f t="shared" si="91"/>
        <v>7</v>
      </c>
      <c r="AM1103" s="120" t="s">
        <v>7752</v>
      </c>
      <c r="AN1103" s="120" t="s">
        <v>7753</v>
      </c>
      <c r="AO1103" s="120"/>
      <c r="AP1103" s="121"/>
      <c r="AQ1103" s="120">
        <f t="shared" ca="1" si="81"/>
        <v>41</v>
      </c>
      <c r="AR1103" s="206" t="s">
        <v>3258</v>
      </c>
      <c r="AS1103" s="206">
        <f t="shared" ca="1" si="90"/>
        <v>20</v>
      </c>
      <c r="AT1103" s="120" t="s">
        <v>19</v>
      </c>
      <c r="AU1103" s="120"/>
      <c r="AV1103" s="120"/>
      <c r="AW1103" s="120"/>
      <c r="AX1103" s="120"/>
      <c r="AY1103" s="120"/>
      <c r="AZ1103" s="120"/>
      <c r="BA1103" s="120"/>
      <c r="BB1103" s="120"/>
      <c r="BC1103" s="120"/>
    </row>
    <row r="1104" spans="1:55" ht="15.75" customHeight="1" x14ac:dyDescent="0.3">
      <c r="A1104" s="211">
        <v>354825</v>
      </c>
      <c r="B1104" s="211" t="s">
        <v>60</v>
      </c>
      <c r="C1104" s="211" t="s">
        <v>3391</v>
      </c>
      <c r="D1104" s="211" t="s">
        <v>123</v>
      </c>
      <c r="E1104" s="211" t="s">
        <v>135</v>
      </c>
      <c r="F1104" s="211" t="s">
        <v>45</v>
      </c>
      <c r="G1104" s="211"/>
      <c r="H1104" s="211" t="s">
        <v>567</v>
      </c>
      <c r="I1104" s="120" t="s">
        <v>4577</v>
      </c>
      <c r="J1104" s="120" t="s">
        <v>7754</v>
      </c>
      <c r="K1104" s="120"/>
      <c r="L1104" s="120"/>
      <c r="M1104" s="120">
        <v>101292481</v>
      </c>
      <c r="N1104" s="121" t="s">
        <v>127</v>
      </c>
      <c r="O1104" s="120" t="s">
        <v>7755</v>
      </c>
      <c r="P1104" s="121">
        <v>45949</v>
      </c>
      <c r="Q1104" s="121" t="s">
        <v>7756</v>
      </c>
      <c r="R1104" s="121">
        <v>45950</v>
      </c>
      <c r="S1104" s="121"/>
      <c r="T1104" s="135" t="str">
        <f>IF(ISBLANK(Table_1[[#This Row],[FECHA REQ 2]]),"-",Table_1[[#This Row],[FECHA REQ 2]]-Table_1[[#This Row],[FECHA REQ 1]])</f>
        <v>-</v>
      </c>
      <c r="U1104" s="122">
        <f>Table_1[[#This Row],[FECHA REQ 1]]-Table_1[[#This Row],[FECHA DE ENTREGA DE INFORME]]</f>
        <v>0</v>
      </c>
      <c r="V1104" s="120" t="s">
        <v>7757</v>
      </c>
      <c r="W1104" s="121">
        <v>45950</v>
      </c>
      <c r="X1104" s="121">
        <v>45933</v>
      </c>
      <c r="Y1104" s="122">
        <f t="shared" si="84"/>
        <v>17</v>
      </c>
      <c r="Z1104" s="121">
        <v>45951</v>
      </c>
      <c r="AA1104" s="120">
        <f t="shared" si="89"/>
        <v>19</v>
      </c>
      <c r="AB1104" s="120" t="s">
        <v>7758</v>
      </c>
      <c r="AC1104" s="123">
        <v>6702.64</v>
      </c>
      <c r="AD1104" s="121">
        <v>45957</v>
      </c>
      <c r="AE1104" s="122">
        <f t="shared" ref="AE1104:AE1126" si="92">IF(AD1104="","",AD1104-Z1104+1)</f>
        <v>7</v>
      </c>
      <c r="AF1104" s="121">
        <v>45952</v>
      </c>
      <c r="AG1104" s="155">
        <v>4400648942</v>
      </c>
      <c r="AH1104" s="209" t="s">
        <v>833</v>
      </c>
      <c r="AI1104" s="121">
        <v>45993</v>
      </c>
      <c r="AJ1104" s="121">
        <v>45993</v>
      </c>
      <c r="AK1104" s="10" t="str">
        <f t="shared" si="87"/>
        <v>EN TIEMPO</v>
      </c>
      <c r="AL1104" s="15">
        <f t="shared" si="91"/>
        <v>37</v>
      </c>
      <c r="AM1104" s="120" t="s">
        <v>7759</v>
      </c>
      <c r="AN1104" s="120" t="s">
        <v>7760</v>
      </c>
      <c r="AO1104" s="120" t="s">
        <v>7761</v>
      </c>
      <c r="AP1104" s="121">
        <v>45996</v>
      </c>
      <c r="AQ1104" s="120">
        <f t="shared" ca="1" si="81"/>
        <v>61</v>
      </c>
      <c r="AR1104" s="206" t="s">
        <v>143</v>
      </c>
      <c r="AS1104" s="206">
        <f t="shared" ca="1" si="90"/>
        <v>20</v>
      </c>
      <c r="AT1104" s="120" t="s">
        <v>7762</v>
      </c>
      <c r="AU1104" s="120"/>
      <c r="AV1104" s="120"/>
      <c r="AW1104" s="120"/>
      <c r="AX1104" s="120"/>
      <c r="AY1104" s="120"/>
      <c r="AZ1104" s="120"/>
      <c r="BA1104" s="120"/>
      <c r="BB1104" s="120"/>
      <c r="BC1104" s="120"/>
    </row>
    <row r="1105" spans="1:55" ht="15.75" customHeight="1" x14ac:dyDescent="0.3">
      <c r="A1105" s="120">
        <v>354925</v>
      </c>
      <c r="B1105" s="120" t="s">
        <v>60</v>
      </c>
      <c r="C1105" s="120" t="s">
        <v>6</v>
      </c>
      <c r="D1105" s="120" t="s">
        <v>123</v>
      </c>
      <c r="E1105" s="120" t="s">
        <v>124</v>
      </c>
      <c r="F1105" s="120" t="s">
        <v>45</v>
      </c>
      <c r="G1105" s="120"/>
      <c r="H1105" s="120" t="s">
        <v>1511</v>
      </c>
      <c r="I1105" s="120">
        <v>3630218</v>
      </c>
      <c r="J1105" s="120" t="s">
        <v>7763</v>
      </c>
      <c r="K1105" s="120"/>
      <c r="L1105" s="5">
        <v>15000</v>
      </c>
      <c r="M1105" s="120">
        <v>101075617</v>
      </c>
      <c r="N1105" s="121" t="s">
        <v>127</v>
      </c>
      <c r="O1105" s="120" t="s">
        <v>7755</v>
      </c>
      <c r="P1105" s="121">
        <v>45944</v>
      </c>
      <c r="Q1105" s="121" t="s">
        <v>137</v>
      </c>
      <c r="R1105" s="121">
        <v>45946</v>
      </c>
      <c r="S1105" s="121"/>
      <c r="T1105" s="135" t="str">
        <f>IF(ISBLANK(Table_1[[#This Row],[FECHA REQ 2]]),"-",Table_1[[#This Row],[FECHA REQ 2]]-Table_1[[#This Row],[FECHA REQ 1]])</f>
        <v>-</v>
      </c>
      <c r="U1105" s="122">
        <f>Table_1[[#This Row],[FECHA REQ 1]]-Table_1[[#This Row],[FECHA EVALUACION]]</f>
        <v>2</v>
      </c>
      <c r="V1105" s="120" t="s">
        <v>7764</v>
      </c>
      <c r="W1105" s="121">
        <v>45945</v>
      </c>
      <c r="X1105" s="121">
        <v>45933</v>
      </c>
      <c r="Y1105" s="122">
        <f t="shared" si="84"/>
        <v>12</v>
      </c>
      <c r="Z1105" s="121">
        <v>45945</v>
      </c>
      <c r="AA1105" s="120">
        <f t="shared" si="89"/>
        <v>13</v>
      </c>
      <c r="AB1105" s="120" t="s">
        <v>7732</v>
      </c>
      <c r="AC1105" s="123">
        <v>3278.85</v>
      </c>
      <c r="AD1105" s="121">
        <v>45959</v>
      </c>
      <c r="AE1105" s="122">
        <f t="shared" si="92"/>
        <v>15</v>
      </c>
      <c r="AF1105" s="121">
        <v>45950</v>
      </c>
      <c r="AG1105" s="155">
        <v>4400648944</v>
      </c>
      <c r="AH1105" s="62"/>
      <c r="AI1105" s="121">
        <v>45972</v>
      </c>
      <c r="AJ1105" s="121">
        <v>45972</v>
      </c>
      <c r="AK1105" s="10" t="str">
        <f t="shared" ref="AK1105:AK1135" si="93">IF(AJ1105="","",IF(AJ1105&gt;AI1105,"DEMORA","EN TIEMPO"))</f>
        <v>EN TIEMPO</v>
      </c>
      <c r="AL1105" s="15">
        <f t="shared" si="91"/>
        <v>14</v>
      </c>
      <c r="AM1105" s="120" t="s">
        <v>7765</v>
      </c>
      <c r="AN1105" s="120" t="s">
        <v>7766</v>
      </c>
      <c r="AO1105" s="120" t="s">
        <v>7767</v>
      </c>
      <c r="AP1105" s="121">
        <v>45975</v>
      </c>
      <c r="AQ1105" s="120">
        <f t="shared" ca="1" si="81"/>
        <v>40</v>
      </c>
      <c r="AR1105" s="206" t="s">
        <v>143</v>
      </c>
      <c r="AS1105" s="206">
        <f t="shared" ca="1" si="90"/>
        <v>18</v>
      </c>
      <c r="AT1105" s="120" t="s">
        <v>19</v>
      </c>
      <c r="AU1105" s="120"/>
      <c r="AV1105" s="120"/>
      <c r="AW1105" s="120"/>
      <c r="AX1105" s="120"/>
      <c r="AY1105" s="120"/>
      <c r="AZ1105" s="120"/>
      <c r="BA1105" s="120"/>
      <c r="BB1105" s="120"/>
      <c r="BC1105" s="120"/>
    </row>
    <row r="1106" spans="1:55" ht="16.5" customHeight="1" x14ac:dyDescent="0.3">
      <c r="A1106" s="120">
        <v>355025</v>
      </c>
      <c r="B1106" s="120" t="s">
        <v>60</v>
      </c>
      <c r="C1106" s="120" t="s">
        <v>6</v>
      </c>
      <c r="D1106" s="120" t="s">
        <v>123</v>
      </c>
      <c r="E1106" s="120" t="s">
        <v>189</v>
      </c>
      <c r="F1106" s="120" t="s">
        <v>1</v>
      </c>
      <c r="G1106" s="120">
        <v>5</v>
      </c>
      <c r="H1106" s="120" t="s">
        <v>3344</v>
      </c>
      <c r="I1106" s="120" t="s">
        <v>311</v>
      </c>
      <c r="J1106" s="120" t="s">
        <v>7768</v>
      </c>
      <c r="K1106" s="120"/>
      <c r="L1106" s="120">
        <v>16000</v>
      </c>
      <c r="M1106" s="120">
        <v>101230021</v>
      </c>
      <c r="N1106" s="121" t="s">
        <v>127</v>
      </c>
      <c r="O1106" s="120" t="s">
        <v>7755</v>
      </c>
      <c r="P1106" s="121">
        <v>45944</v>
      </c>
      <c r="Q1106" s="121" t="s">
        <v>137</v>
      </c>
      <c r="R1106" s="121">
        <v>45946</v>
      </c>
      <c r="S1106" s="121"/>
      <c r="T1106" s="135" t="str">
        <f>IF(ISBLANK(Table_1[[#This Row],[FECHA REQ 2]]),"-",Table_1[[#This Row],[FECHA REQ 2]]-Table_1[[#This Row],[FECHA REQ 1]])</f>
        <v>-</v>
      </c>
      <c r="U1106" s="122">
        <f>Table_1[[#This Row],[FECHA REQ 1]]-Table_1[[#This Row],[FECHA EVALUACION]]</f>
        <v>2</v>
      </c>
      <c r="V1106" s="120" t="s">
        <v>7769</v>
      </c>
      <c r="W1106" s="121">
        <v>45945</v>
      </c>
      <c r="X1106" s="121">
        <v>45933</v>
      </c>
      <c r="Y1106" s="122">
        <f t="shared" si="84"/>
        <v>12</v>
      </c>
      <c r="Z1106" s="121">
        <v>45945</v>
      </c>
      <c r="AA1106" s="120">
        <f t="shared" si="89"/>
        <v>13</v>
      </c>
      <c r="AB1106" s="120" t="s">
        <v>7770</v>
      </c>
      <c r="AC1106" s="123">
        <v>2783.14</v>
      </c>
      <c r="AD1106" s="121">
        <v>45957</v>
      </c>
      <c r="AE1106" s="122">
        <f t="shared" si="92"/>
        <v>13</v>
      </c>
      <c r="AF1106" s="121">
        <v>45953</v>
      </c>
      <c r="AG1106" s="155">
        <v>4400649601</v>
      </c>
      <c r="AH1106" s="62" t="s">
        <v>833</v>
      </c>
      <c r="AI1106" s="121">
        <v>45981</v>
      </c>
      <c r="AJ1106" s="121">
        <v>45981</v>
      </c>
      <c r="AK1106" s="10" t="str">
        <f t="shared" si="93"/>
        <v>EN TIEMPO</v>
      </c>
      <c r="AL1106" s="15">
        <f t="shared" si="91"/>
        <v>25</v>
      </c>
      <c r="AM1106" s="120" t="s">
        <v>7771</v>
      </c>
      <c r="AN1106" s="120" t="s">
        <v>7772</v>
      </c>
      <c r="AO1106" s="120" t="s">
        <v>7773</v>
      </c>
      <c r="AP1106" s="121">
        <v>45988</v>
      </c>
      <c r="AQ1106" s="120">
        <f t="shared" ref="AQ1106:AQ1169" ca="1" si="94">IF(AJ1106="",TODAY()-X1106+1,AJ1106-X1106+1)</f>
        <v>49</v>
      </c>
      <c r="AR1106" s="206" t="s">
        <v>143</v>
      </c>
      <c r="AS1106" s="206">
        <f t="shared" ca="1" si="90"/>
        <v>21</v>
      </c>
      <c r="AT1106" s="120" t="s">
        <v>19</v>
      </c>
      <c r="AU1106" s="120"/>
      <c r="AV1106" s="120"/>
      <c r="AW1106" s="120"/>
      <c r="AX1106" s="120"/>
      <c r="AY1106" s="120"/>
      <c r="AZ1106" s="120"/>
      <c r="BA1106" s="120"/>
      <c r="BB1106" s="120" t="s">
        <v>7774</v>
      </c>
      <c r="BC1106" s="120"/>
    </row>
    <row r="1107" spans="1:55" ht="15.75" customHeight="1" x14ac:dyDescent="0.3">
      <c r="A1107" s="120">
        <v>355125</v>
      </c>
      <c r="B1107" s="120" t="s">
        <v>60</v>
      </c>
      <c r="C1107" s="120" t="s">
        <v>8</v>
      </c>
      <c r="D1107" s="120" t="s">
        <v>127</v>
      </c>
      <c r="E1107" s="120" t="s">
        <v>189</v>
      </c>
      <c r="F1107" s="120" t="s">
        <v>44</v>
      </c>
      <c r="G1107" s="120"/>
      <c r="H1107" s="120" t="s">
        <v>641</v>
      </c>
      <c r="I1107" s="120" t="s">
        <v>3822</v>
      </c>
      <c r="J1107" s="120" t="s">
        <v>7775</v>
      </c>
      <c r="K1107" s="5" t="s">
        <v>125</v>
      </c>
      <c r="L1107" s="5">
        <v>30000</v>
      </c>
      <c r="M1107" s="120">
        <v>100961065</v>
      </c>
      <c r="N1107" s="121" t="s">
        <v>127</v>
      </c>
      <c r="O1107" s="120" t="s">
        <v>7755</v>
      </c>
      <c r="P1107" s="121">
        <v>45943</v>
      </c>
      <c r="Q1107" s="121" t="s">
        <v>137</v>
      </c>
      <c r="R1107" s="121">
        <v>45946</v>
      </c>
      <c r="S1107" s="121"/>
      <c r="T1107" s="135" t="str">
        <f>IF(ISBLANK(Table_1[[#This Row],[FECHA REQ 2]]),"-",Table_1[[#This Row],[FECHA REQ 2]]-Table_1[[#This Row],[FECHA REQ 1]])</f>
        <v>-</v>
      </c>
      <c r="U1107" s="122">
        <f>Table_1[[#This Row],[FECHA REQ 1]]-Table_1[[#This Row],[FECHA EVALUACION]]</f>
        <v>3</v>
      </c>
      <c r="V1107" s="120" t="s">
        <v>7776</v>
      </c>
      <c r="W1107" s="120"/>
      <c r="X1107" s="121">
        <v>45933</v>
      </c>
      <c r="Y1107" s="122">
        <f t="shared" si="84"/>
        <v>11</v>
      </c>
      <c r="Z1107" s="121">
        <v>45945</v>
      </c>
      <c r="AA1107" s="120">
        <f t="shared" si="89"/>
        <v>13</v>
      </c>
      <c r="AB1107" s="120" t="s">
        <v>7777</v>
      </c>
      <c r="AC1107" s="123">
        <v>19422.52</v>
      </c>
      <c r="AD1107" s="121">
        <v>45957</v>
      </c>
      <c r="AE1107" s="122">
        <f t="shared" si="92"/>
        <v>13</v>
      </c>
      <c r="AF1107" s="121">
        <v>45957</v>
      </c>
      <c r="AG1107" s="155">
        <v>4400649600</v>
      </c>
      <c r="AH1107" s="209" t="s">
        <v>833</v>
      </c>
      <c r="AI1107" s="121"/>
      <c r="AJ1107" s="121"/>
      <c r="AK1107" s="10" t="str">
        <f t="shared" si="93"/>
        <v/>
      </c>
      <c r="AL1107" s="15" t="str">
        <f t="shared" si="91"/>
        <v/>
      </c>
      <c r="AM1107" s="120"/>
      <c r="AN1107" s="120"/>
      <c r="AO1107" s="120"/>
      <c r="AP1107" s="121"/>
      <c r="AQ1107" s="120">
        <f t="shared" ca="1" si="94"/>
        <v>113</v>
      </c>
      <c r="AR1107" s="206" t="s">
        <v>12</v>
      </c>
      <c r="AS1107" s="206">
        <f t="shared" ca="1" si="90"/>
        <v>25</v>
      </c>
      <c r="AT1107" s="120" t="s">
        <v>19</v>
      </c>
      <c r="AU1107" s="120"/>
      <c r="AV1107" s="120"/>
      <c r="AW1107" s="120"/>
      <c r="AX1107" s="120"/>
      <c r="AY1107" s="120"/>
      <c r="AZ1107" s="120"/>
      <c r="BA1107" s="120"/>
      <c r="BB1107" s="120" t="s">
        <v>7778</v>
      </c>
      <c r="BC1107" s="120"/>
    </row>
    <row r="1108" spans="1:55" ht="15.75" customHeight="1" x14ac:dyDescent="0.3">
      <c r="A1108" s="211">
        <v>355225</v>
      </c>
      <c r="B1108" s="211" t="s">
        <v>60</v>
      </c>
      <c r="C1108" s="211" t="s">
        <v>1284</v>
      </c>
      <c r="D1108" s="211" t="s">
        <v>123</v>
      </c>
      <c r="E1108" s="211" t="s">
        <v>124</v>
      </c>
      <c r="F1108" s="211" t="s">
        <v>45</v>
      </c>
      <c r="G1108" s="120"/>
      <c r="H1108" s="120" t="s">
        <v>1511</v>
      </c>
      <c r="I1108" s="120" t="s">
        <v>7779</v>
      </c>
      <c r="J1108" s="120" t="s">
        <v>7780</v>
      </c>
      <c r="K1108" s="120"/>
      <c r="L1108" s="120"/>
      <c r="M1108" s="120">
        <v>200993997</v>
      </c>
      <c r="N1108" s="121" t="s">
        <v>127</v>
      </c>
      <c r="O1108" s="120" t="s">
        <v>7755</v>
      </c>
      <c r="P1108" s="121">
        <v>45949</v>
      </c>
      <c r="Q1108" s="121" t="s">
        <v>7756</v>
      </c>
      <c r="R1108" s="121">
        <v>45950</v>
      </c>
      <c r="S1108" s="121"/>
      <c r="T1108" s="135" t="str">
        <f>IF(ISBLANK(Table_1[[#This Row],[FECHA REQ 2]]),"-",Table_1[[#This Row],[FECHA REQ 2]]-Table_1[[#This Row],[FECHA REQ 1]])</f>
        <v>-</v>
      </c>
      <c r="U1108" s="122">
        <f>Table_1[[#This Row],[FECHA REQ 1]]-Table_1[[#This Row],[FECHA DE ENTREGA DE INFORME]]</f>
        <v>0</v>
      </c>
      <c r="V1108" s="120" t="s">
        <v>7781</v>
      </c>
      <c r="W1108" s="121">
        <v>45950</v>
      </c>
      <c r="X1108" s="121">
        <v>45933</v>
      </c>
      <c r="Y1108" s="122">
        <f t="shared" si="84"/>
        <v>17</v>
      </c>
      <c r="Z1108" s="121">
        <v>45951</v>
      </c>
      <c r="AA1108" s="120">
        <f t="shared" si="89"/>
        <v>19</v>
      </c>
      <c r="AB1108" s="120" t="s">
        <v>7782</v>
      </c>
      <c r="AC1108" s="123">
        <v>6068.64</v>
      </c>
      <c r="AD1108" s="121">
        <v>45965</v>
      </c>
      <c r="AE1108" s="122">
        <f t="shared" si="92"/>
        <v>15</v>
      </c>
      <c r="AF1108" s="121"/>
      <c r="AG1108" s="155">
        <v>4400648941</v>
      </c>
      <c r="AH1108" s="209" t="s">
        <v>833</v>
      </c>
      <c r="AI1108" s="121">
        <v>45968</v>
      </c>
      <c r="AJ1108" s="121">
        <v>45968</v>
      </c>
      <c r="AK1108" s="10" t="str">
        <f t="shared" si="93"/>
        <v>EN TIEMPO</v>
      </c>
      <c r="AL1108" s="15">
        <f t="shared" si="91"/>
        <v>4</v>
      </c>
      <c r="AM1108" s="120" t="s">
        <v>7783</v>
      </c>
      <c r="AN1108" s="120" t="s">
        <v>7784</v>
      </c>
      <c r="AO1108" s="120" t="s">
        <v>7785</v>
      </c>
      <c r="AP1108" s="121">
        <v>45982</v>
      </c>
      <c r="AQ1108" s="120">
        <f t="shared" ca="1" si="94"/>
        <v>36</v>
      </c>
      <c r="AR1108" s="120" t="s">
        <v>143</v>
      </c>
      <c r="AS1108" s="120">
        <f t="shared" ca="1" si="90"/>
        <v>113</v>
      </c>
      <c r="AT1108" s="120" t="s">
        <v>7762</v>
      </c>
      <c r="AU1108" s="120"/>
      <c r="AV1108" s="120"/>
      <c r="AW1108" s="120"/>
      <c r="AX1108" s="120"/>
      <c r="AY1108" s="120"/>
      <c r="AZ1108" s="120"/>
      <c r="BA1108" s="120"/>
      <c r="BB1108" s="120"/>
      <c r="BC1108" s="120"/>
    </row>
    <row r="1109" spans="1:55" ht="15.75" customHeight="1" x14ac:dyDescent="0.3">
      <c r="A1109" s="211">
        <v>355325</v>
      </c>
      <c r="B1109" s="211" t="s">
        <v>60</v>
      </c>
      <c r="C1109" s="211" t="s">
        <v>7786</v>
      </c>
      <c r="D1109" s="211" t="s">
        <v>127</v>
      </c>
      <c r="E1109" s="211" t="s">
        <v>124</v>
      </c>
      <c r="F1109" s="211" t="s">
        <v>45</v>
      </c>
      <c r="G1109" s="120"/>
      <c r="H1109" s="120" t="s">
        <v>1511</v>
      </c>
      <c r="I1109" s="120" t="s">
        <v>4436</v>
      </c>
      <c r="J1109" s="120" t="s">
        <v>7787</v>
      </c>
      <c r="K1109" s="120"/>
      <c r="L1109" s="120"/>
      <c r="M1109" s="120">
        <v>200975153</v>
      </c>
      <c r="N1109" s="121" t="s">
        <v>127</v>
      </c>
      <c r="O1109" s="120" t="s">
        <v>7755</v>
      </c>
      <c r="P1109" s="121">
        <v>45949</v>
      </c>
      <c r="Q1109" s="121" t="s">
        <v>7756</v>
      </c>
      <c r="R1109" s="121">
        <v>45950</v>
      </c>
      <c r="S1109" s="121"/>
      <c r="T1109" s="135" t="str">
        <f>IF(ISBLANK(Table_1[[#This Row],[FECHA REQ 2]]),"-",Table_1[[#This Row],[FECHA REQ 2]]-Table_1[[#This Row],[FECHA REQ 1]])</f>
        <v>-</v>
      </c>
      <c r="U1109" s="122">
        <f>Table_1[[#This Row],[FECHA REQ 1]]-Table_1[[#This Row],[FECHA DE ENTREGA DE INFORME]]</f>
        <v>0</v>
      </c>
      <c r="V1109" s="120" t="s">
        <v>7788</v>
      </c>
      <c r="W1109" s="121">
        <v>45950</v>
      </c>
      <c r="X1109" s="121">
        <v>45933</v>
      </c>
      <c r="Y1109" s="122">
        <f t="shared" si="84"/>
        <v>17</v>
      </c>
      <c r="Z1109" s="121">
        <v>45951</v>
      </c>
      <c r="AA1109" s="120">
        <f t="shared" si="89"/>
        <v>19</v>
      </c>
      <c r="AB1109" s="120" t="s">
        <v>7789</v>
      </c>
      <c r="AC1109" s="123">
        <v>3618.64</v>
      </c>
      <c r="AD1109" s="121">
        <v>45965</v>
      </c>
      <c r="AE1109" s="122">
        <f t="shared" si="92"/>
        <v>15</v>
      </c>
      <c r="AF1109" s="121"/>
      <c r="AG1109" s="155">
        <v>4400648940</v>
      </c>
      <c r="AH1109" s="209" t="s">
        <v>833</v>
      </c>
      <c r="AI1109" s="121">
        <v>45966</v>
      </c>
      <c r="AJ1109" s="121">
        <v>45966</v>
      </c>
      <c r="AK1109" s="10" t="str">
        <f t="shared" si="93"/>
        <v>EN TIEMPO</v>
      </c>
      <c r="AL1109" s="15">
        <f t="shared" si="91"/>
        <v>2</v>
      </c>
      <c r="AM1109" s="120" t="s">
        <v>7790</v>
      </c>
      <c r="AN1109" s="120" t="s">
        <v>7791</v>
      </c>
      <c r="AO1109" s="120" t="s">
        <v>7792</v>
      </c>
      <c r="AP1109" s="121">
        <v>45982</v>
      </c>
      <c r="AQ1109" s="120">
        <f t="shared" ca="1" si="94"/>
        <v>34</v>
      </c>
      <c r="AR1109" s="206" t="s">
        <v>143</v>
      </c>
      <c r="AS1109" s="120">
        <f t="shared" ca="1" si="90"/>
        <v>113</v>
      </c>
      <c r="AT1109" s="120" t="s">
        <v>7762</v>
      </c>
      <c r="AU1109" s="120"/>
      <c r="AV1109" s="120"/>
      <c r="AW1109" s="120"/>
      <c r="AX1109" s="120"/>
      <c r="AY1109" s="120"/>
      <c r="AZ1109" s="120"/>
      <c r="BA1109" s="120"/>
      <c r="BB1109" s="120"/>
      <c r="BC1109" s="120"/>
    </row>
    <row r="1110" spans="1:55" ht="15.75" customHeight="1" x14ac:dyDescent="0.3">
      <c r="A1110" s="120">
        <v>355425</v>
      </c>
      <c r="B1110" s="120" t="s">
        <v>60</v>
      </c>
      <c r="C1110" s="120" t="s">
        <v>6</v>
      </c>
      <c r="D1110" s="120" t="s">
        <v>123</v>
      </c>
      <c r="E1110" s="120" t="s">
        <v>189</v>
      </c>
      <c r="F1110" s="120" t="s">
        <v>1</v>
      </c>
      <c r="G1110" s="120"/>
      <c r="H1110" s="120" t="s">
        <v>5532</v>
      </c>
      <c r="I1110" s="120" t="s">
        <v>311</v>
      </c>
      <c r="J1110" s="120" t="s">
        <v>7793</v>
      </c>
      <c r="K1110" s="120"/>
      <c r="L1110" s="120">
        <v>16000</v>
      </c>
      <c r="M1110" s="120">
        <v>101297673</v>
      </c>
      <c r="N1110" s="121" t="s">
        <v>127</v>
      </c>
      <c r="O1110" s="120" t="s">
        <v>7755</v>
      </c>
      <c r="P1110" s="121">
        <v>45944</v>
      </c>
      <c r="Q1110" s="121" t="s">
        <v>137</v>
      </c>
      <c r="R1110" s="121">
        <v>45946</v>
      </c>
      <c r="S1110" s="121">
        <v>45947</v>
      </c>
      <c r="T1110" s="135">
        <f>IF(ISBLANK(Table_1[[#This Row],[FECHA REQ 2]]),"-",Table_1[[#This Row],[FECHA REQ 2]]-Table_1[[#This Row],[FECHA REQ 1]])</f>
        <v>1</v>
      </c>
      <c r="U1110" s="122">
        <f>Table_1[[#This Row],[FECHA REQ 1]]-Table_1[[#This Row],[FECHA EVALUACION]]</f>
        <v>2</v>
      </c>
      <c r="V1110" s="120" t="s">
        <v>7794</v>
      </c>
      <c r="W1110" s="121">
        <v>45945</v>
      </c>
      <c r="X1110" s="121">
        <v>45933</v>
      </c>
      <c r="Y1110" s="122">
        <f t="shared" si="84"/>
        <v>12</v>
      </c>
      <c r="Z1110" s="121">
        <v>45945</v>
      </c>
      <c r="AA1110" s="120">
        <f t="shared" si="89"/>
        <v>13</v>
      </c>
      <c r="AB1110" s="120" t="s">
        <v>7795</v>
      </c>
      <c r="AC1110" s="123">
        <v>2783.14</v>
      </c>
      <c r="AD1110" s="121">
        <v>45957</v>
      </c>
      <c r="AE1110" s="122">
        <f t="shared" si="92"/>
        <v>13</v>
      </c>
      <c r="AF1110" s="121">
        <v>45947</v>
      </c>
      <c r="AG1110" s="155">
        <v>4400649283</v>
      </c>
      <c r="AH1110" s="62"/>
      <c r="AI1110" s="121">
        <v>45968</v>
      </c>
      <c r="AJ1110" s="121">
        <v>45968</v>
      </c>
      <c r="AK1110" s="10" t="str">
        <f t="shared" si="93"/>
        <v>EN TIEMPO</v>
      </c>
      <c r="AL1110" s="15">
        <f t="shared" si="91"/>
        <v>12</v>
      </c>
      <c r="AM1110" s="120" t="s">
        <v>7796</v>
      </c>
      <c r="AN1110" s="120" t="s">
        <v>7797</v>
      </c>
      <c r="AO1110" s="120" t="s">
        <v>7798</v>
      </c>
      <c r="AP1110" s="121">
        <v>45975</v>
      </c>
      <c r="AQ1110" s="120">
        <f t="shared" ca="1" si="94"/>
        <v>36</v>
      </c>
      <c r="AR1110" s="206" t="s">
        <v>143</v>
      </c>
      <c r="AS1110" s="206">
        <f t="shared" ca="1" si="90"/>
        <v>15</v>
      </c>
      <c r="AT1110" s="120" t="s">
        <v>20</v>
      </c>
      <c r="AU1110" s="120"/>
      <c r="AV1110" s="120"/>
      <c r="AW1110" s="120"/>
      <c r="AX1110" s="120"/>
      <c r="AY1110" s="120"/>
      <c r="AZ1110" s="120"/>
      <c r="BA1110" s="120"/>
      <c r="BB1110" s="120"/>
      <c r="BC1110" s="120"/>
    </row>
    <row r="1111" spans="1:55" ht="15.75" customHeight="1" x14ac:dyDescent="0.3">
      <c r="A1111" s="120">
        <v>355525</v>
      </c>
      <c r="B1111" s="120" t="s">
        <v>60</v>
      </c>
      <c r="C1111" s="120" t="s">
        <v>144</v>
      </c>
      <c r="D1111" s="120" t="s">
        <v>123</v>
      </c>
      <c r="E1111" s="120" t="s">
        <v>189</v>
      </c>
      <c r="F1111" s="120" t="s">
        <v>44</v>
      </c>
      <c r="G1111" s="120"/>
      <c r="H1111" s="120" t="s">
        <v>201</v>
      </c>
      <c r="I1111" s="120" t="s">
        <v>5834</v>
      </c>
      <c r="J1111" s="120" t="s">
        <v>7799</v>
      </c>
      <c r="K1111" s="5" t="s">
        <v>125</v>
      </c>
      <c r="L1111" s="5">
        <v>30000</v>
      </c>
      <c r="M1111" s="120">
        <v>101032058</v>
      </c>
      <c r="N1111" s="121" t="s">
        <v>127</v>
      </c>
      <c r="O1111" s="120" t="s">
        <v>7755</v>
      </c>
      <c r="P1111" s="121">
        <v>45945</v>
      </c>
      <c r="Q1111" s="121" t="s">
        <v>137</v>
      </c>
      <c r="R1111" s="121">
        <v>45946</v>
      </c>
      <c r="S1111" s="121"/>
      <c r="T1111" s="135" t="str">
        <f>IF(ISBLANK(Table_1[[#This Row],[FECHA REQ 2]]),"-",Table_1[[#This Row],[FECHA REQ 2]]-Table_1[[#This Row],[FECHA REQ 1]])</f>
        <v>-</v>
      </c>
      <c r="U1111" s="122">
        <f>Table_1[[#This Row],[FECHA REQ 1]]-Table_1[[#This Row],[FECHA EVALUACION]]</f>
        <v>1</v>
      </c>
      <c r="V1111" s="120" t="s">
        <v>7800</v>
      </c>
      <c r="W1111" s="121">
        <v>45946</v>
      </c>
      <c r="X1111" s="121">
        <v>45933</v>
      </c>
      <c r="Y1111" s="122">
        <f t="shared" si="84"/>
        <v>13</v>
      </c>
      <c r="Z1111" s="121">
        <v>45946</v>
      </c>
      <c r="AA1111" s="120">
        <f t="shared" si="89"/>
        <v>14</v>
      </c>
      <c r="AB1111" s="120" t="s">
        <v>7801</v>
      </c>
      <c r="AC1111" s="13">
        <v>9821</v>
      </c>
      <c r="AD1111" s="121">
        <v>45964</v>
      </c>
      <c r="AE1111" s="122">
        <f t="shared" si="92"/>
        <v>19</v>
      </c>
      <c r="AF1111" s="121">
        <v>45959</v>
      </c>
      <c r="AG1111" s="155">
        <v>4400649290</v>
      </c>
      <c r="AH1111" s="62" t="s">
        <v>833</v>
      </c>
      <c r="AI1111" s="121"/>
      <c r="AJ1111" s="121">
        <v>45994</v>
      </c>
      <c r="AK1111" s="10" t="str">
        <f t="shared" si="93"/>
        <v>DEMORA</v>
      </c>
      <c r="AL1111" s="15">
        <f t="shared" si="91"/>
        <v>31</v>
      </c>
      <c r="AM1111" s="120"/>
      <c r="AN1111" s="120" t="s">
        <v>7802</v>
      </c>
      <c r="AO1111" s="120" t="s">
        <v>7803</v>
      </c>
      <c r="AP1111" s="121">
        <v>45996</v>
      </c>
      <c r="AQ1111" s="120">
        <f t="shared" ca="1" si="94"/>
        <v>62</v>
      </c>
      <c r="AR1111" s="206" t="s">
        <v>143</v>
      </c>
      <c r="AS1111" s="206">
        <f t="shared" ca="1" si="90"/>
        <v>27</v>
      </c>
      <c r="AT1111" s="120" t="s">
        <v>19</v>
      </c>
      <c r="AU1111" s="120"/>
      <c r="AV1111" s="120"/>
      <c r="AW1111" s="120"/>
      <c r="AX1111" s="120"/>
      <c r="AY1111" s="120"/>
      <c r="AZ1111" s="120"/>
      <c r="BA1111" s="120"/>
      <c r="BB1111" s="120"/>
      <c r="BC1111" s="120"/>
    </row>
    <row r="1112" spans="1:55" ht="15.75" customHeight="1" x14ac:dyDescent="0.3">
      <c r="A1112" s="120">
        <v>355625</v>
      </c>
      <c r="B1112" s="120" t="s">
        <v>60</v>
      </c>
      <c r="C1112" s="120" t="s">
        <v>8</v>
      </c>
      <c r="D1112" s="120" t="s">
        <v>123</v>
      </c>
      <c r="E1112" s="120" t="s">
        <v>189</v>
      </c>
      <c r="F1112" s="120" t="s">
        <v>1</v>
      </c>
      <c r="G1112" s="120"/>
      <c r="H1112" s="120" t="s">
        <v>4445</v>
      </c>
      <c r="I1112" s="120" t="s">
        <v>212</v>
      </c>
      <c r="J1112" s="120" t="s">
        <v>7804</v>
      </c>
      <c r="K1112" s="120"/>
      <c r="L1112" s="120">
        <v>30000</v>
      </c>
      <c r="M1112" s="120">
        <v>101230402</v>
      </c>
      <c r="N1112" s="121" t="s">
        <v>127</v>
      </c>
      <c r="O1112" s="120" t="s">
        <v>7755</v>
      </c>
      <c r="P1112" s="121">
        <v>45943</v>
      </c>
      <c r="Q1112" s="121" t="s">
        <v>137</v>
      </c>
      <c r="R1112" s="121">
        <v>45946</v>
      </c>
      <c r="S1112" s="121"/>
      <c r="T1112" s="135" t="str">
        <f>IF(ISBLANK(Table_1[[#This Row],[FECHA REQ 2]]),"-",Table_1[[#This Row],[FECHA REQ 2]]-Table_1[[#This Row],[FECHA REQ 1]])</f>
        <v>-</v>
      </c>
      <c r="U1112" s="122">
        <f>Table_1[[#This Row],[FECHA REQ 1]]-Table_1[[#This Row],[FECHA EVALUACION]]</f>
        <v>3</v>
      </c>
      <c r="V1112" s="120" t="s">
        <v>7805</v>
      </c>
      <c r="W1112" s="121">
        <v>45945</v>
      </c>
      <c r="X1112" s="121">
        <v>45933</v>
      </c>
      <c r="Y1112" s="122">
        <f t="shared" si="84"/>
        <v>11</v>
      </c>
      <c r="Z1112" s="121">
        <v>45945</v>
      </c>
      <c r="AA1112" s="120">
        <f t="shared" si="89"/>
        <v>13</v>
      </c>
      <c r="AB1112" s="120" t="s">
        <v>7806</v>
      </c>
      <c r="AC1112" s="123">
        <v>18987.57</v>
      </c>
      <c r="AD1112" s="121">
        <v>45957</v>
      </c>
      <c r="AE1112" s="122">
        <f t="shared" si="92"/>
        <v>13</v>
      </c>
      <c r="AF1112" s="121">
        <v>45957</v>
      </c>
      <c r="AG1112" s="155">
        <v>4400648926</v>
      </c>
      <c r="AH1112" s="62" t="s">
        <v>833</v>
      </c>
      <c r="AI1112" s="121">
        <v>45988</v>
      </c>
      <c r="AJ1112" s="121">
        <v>45988</v>
      </c>
      <c r="AK1112" s="10" t="str">
        <f t="shared" si="93"/>
        <v>EN TIEMPO</v>
      </c>
      <c r="AL1112" s="15">
        <f t="shared" si="91"/>
        <v>32</v>
      </c>
      <c r="AM1112" s="120" t="s">
        <v>7807</v>
      </c>
      <c r="AN1112" s="120" t="s">
        <v>7808</v>
      </c>
      <c r="AO1112" s="120" t="s">
        <v>7809</v>
      </c>
      <c r="AP1112" s="121">
        <v>45996</v>
      </c>
      <c r="AQ1112" s="120">
        <f t="shared" ca="1" si="94"/>
        <v>56</v>
      </c>
      <c r="AR1112" s="206" t="s">
        <v>143</v>
      </c>
      <c r="AS1112" s="207">
        <f t="shared" ca="1" si="90"/>
        <v>25</v>
      </c>
      <c r="AT1112" s="120" t="s">
        <v>19</v>
      </c>
      <c r="AU1112" s="120"/>
      <c r="AV1112" s="120"/>
      <c r="AW1112" s="120"/>
      <c r="AX1112" s="120"/>
      <c r="AY1112" s="120"/>
      <c r="AZ1112" s="120"/>
      <c r="BA1112" s="120"/>
      <c r="BB1112" s="120" t="s">
        <v>7652</v>
      </c>
      <c r="BC1112" s="120"/>
    </row>
    <row r="1113" spans="1:55" ht="15.75" customHeight="1" x14ac:dyDescent="0.3">
      <c r="A1113" s="120">
        <v>355725</v>
      </c>
      <c r="B1113" s="120" t="s">
        <v>60</v>
      </c>
      <c r="C1113" s="120" t="s">
        <v>7</v>
      </c>
      <c r="D1113" s="120" t="s">
        <v>123</v>
      </c>
      <c r="E1113" s="120" t="s">
        <v>189</v>
      </c>
      <c r="F1113" s="120" t="s">
        <v>1</v>
      </c>
      <c r="G1113" s="120">
        <v>6</v>
      </c>
      <c r="H1113" s="120" t="s">
        <v>796</v>
      </c>
      <c r="I1113" s="120" t="s">
        <v>2296</v>
      </c>
      <c r="J1113" s="120" t="s">
        <v>7810</v>
      </c>
      <c r="K1113" s="120"/>
      <c r="L1113" s="5">
        <v>22000</v>
      </c>
      <c r="M1113" s="120">
        <v>101326254</v>
      </c>
      <c r="N1113" s="121" t="s">
        <v>127</v>
      </c>
      <c r="O1113" s="120" t="s">
        <v>7811</v>
      </c>
      <c r="P1113" s="121">
        <v>45946</v>
      </c>
      <c r="Q1113" s="121" t="s">
        <v>137</v>
      </c>
      <c r="R1113" s="121">
        <v>45946</v>
      </c>
      <c r="S1113" s="121"/>
      <c r="T1113" s="135" t="str">
        <f>IF(ISBLANK(Table_1[[#This Row],[FECHA REQ 2]]),"-",Table_1[[#This Row],[FECHA REQ 2]]-Table_1[[#This Row],[FECHA REQ 1]])</f>
        <v>-</v>
      </c>
      <c r="U1113" s="122">
        <f>Table_1[[#This Row],[FECHA REQ 1]]-Table_1[[#This Row],[FECHA EVALUACION]]</f>
        <v>0</v>
      </c>
      <c r="V1113" s="120" t="s">
        <v>7812</v>
      </c>
      <c r="W1113" s="121">
        <v>45961</v>
      </c>
      <c r="X1113" s="121">
        <v>45933</v>
      </c>
      <c r="Y1113" s="122">
        <f t="shared" si="84"/>
        <v>14</v>
      </c>
      <c r="Z1113" s="121">
        <v>45961</v>
      </c>
      <c r="AA1113" s="120">
        <f t="shared" si="89"/>
        <v>29</v>
      </c>
      <c r="AB1113" s="120" t="s">
        <v>7813</v>
      </c>
      <c r="AC1113" s="13">
        <v>16164.18</v>
      </c>
      <c r="AD1113" s="121">
        <v>45968</v>
      </c>
      <c r="AE1113" s="122">
        <f t="shared" si="92"/>
        <v>8</v>
      </c>
      <c r="AF1113" s="121">
        <v>45957</v>
      </c>
      <c r="AG1113" s="155">
        <v>4400649294</v>
      </c>
      <c r="AH1113" s="62"/>
      <c r="AI1113" s="121">
        <v>45978</v>
      </c>
      <c r="AJ1113" s="121">
        <v>45978</v>
      </c>
      <c r="AK1113" s="10" t="str">
        <f t="shared" si="93"/>
        <v>EN TIEMPO</v>
      </c>
      <c r="AL1113" s="15">
        <f t="shared" si="91"/>
        <v>11</v>
      </c>
      <c r="AM1113" s="120" t="s">
        <v>7814</v>
      </c>
      <c r="AN1113" s="120" t="s">
        <v>7815</v>
      </c>
      <c r="AO1113" s="120" t="s">
        <v>7816</v>
      </c>
      <c r="AP1113" s="121">
        <v>45982</v>
      </c>
      <c r="AQ1113" s="120">
        <f t="shared" ca="1" si="94"/>
        <v>46</v>
      </c>
      <c r="AR1113" s="206" t="s">
        <v>143</v>
      </c>
      <c r="AS1113" s="206">
        <f t="shared" ca="1" si="90"/>
        <v>25</v>
      </c>
      <c r="AT1113" s="120" t="s">
        <v>19</v>
      </c>
      <c r="AU1113" s="120"/>
      <c r="AV1113" s="120"/>
      <c r="AW1113" s="120"/>
      <c r="AX1113" s="120"/>
      <c r="AY1113" s="120"/>
      <c r="AZ1113" s="120"/>
      <c r="BA1113" s="120"/>
      <c r="BB1113" s="120"/>
      <c r="BC1113" s="120"/>
    </row>
    <row r="1114" spans="1:55" ht="15.75" customHeight="1" x14ac:dyDescent="0.3">
      <c r="A1114" s="120">
        <v>355825</v>
      </c>
      <c r="B1114" s="120" t="s">
        <v>60</v>
      </c>
      <c r="C1114" s="120" t="s">
        <v>9</v>
      </c>
      <c r="D1114" s="120" t="s">
        <v>123</v>
      </c>
      <c r="E1114" s="120" t="s">
        <v>189</v>
      </c>
      <c r="F1114" s="120" t="s">
        <v>1</v>
      </c>
      <c r="G1114" s="120"/>
      <c r="H1114" s="120" t="s">
        <v>796</v>
      </c>
      <c r="I1114" s="120" t="s">
        <v>3957</v>
      </c>
      <c r="J1114" s="120" t="s">
        <v>7817</v>
      </c>
      <c r="K1114" s="120"/>
      <c r="L1114" s="5">
        <v>22000</v>
      </c>
      <c r="M1114" s="120">
        <v>101326253</v>
      </c>
      <c r="N1114" s="121" t="s">
        <v>127</v>
      </c>
      <c r="O1114" s="120" t="s">
        <v>7811</v>
      </c>
      <c r="P1114" s="121">
        <v>45946</v>
      </c>
      <c r="Q1114" s="121" t="s">
        <v>137</v>
      </c>
      <c r="R1114" s="121">
        <v>45946</v>
      </c>
      <c r="S1114" s="121"/>
      <c r="T1114" s="135" t="str">
        <f>IF(ISBLANK(Table_1[[#This Row],[FECHA REQ 2]]),"-",Table_1[[#This Row],[FECHA REQ 2]]-Table_1[[#This Row],[FECHA REQ 1]])</f>
        <v>-</v>
      </c>
      <c r="U1114" s="122">
        <f>Table_1[[#This Row],[FECHA REQ 1]]-Table_1[[#This Row],[FECHA EVALUACION]]</f>
        <v>0</v>
      </c>
      <c r="V1114" s="120" t="s">
        <v>7818</v>
      </c>
      <c r="W1114" s="121">
        <v>45961</v>
      </c>
      <c r="X1114" s="121">
        <v>45933</v>
      </c>
      <c r="Y1114" s="122">
        <f t="shared" si="84"/>
        <v>14</v>
      </c>
      <c r="Z1114" s="121">
        <v>45961</v>
      </c>
      <c r="AA1114" s="120">
        <f t="shared" si="89"/>
        <v>29</v>
      </c>
      <c r="AB1114" s="120" t="s">
        <v>7819</v>
      </c>
      <c r="AC1114" s="13">
        <v>39750</v>
      </c>
      <c r="AD1114" s="121">
        <v>45968</v>
      </c>
      <c r="AE1114" s="122">
        <f t="shared" si="92"/>
        <v>8</v>
      </c>
      <c r="AF1114" s="121">
        <v>45968</v>
      </c>
      <c r="AG1114" s="155">
        <v>4400649293</v>
      </c>
      <c r="AH1114" s="62"/>
      <c r="AI1114" s="121">
        <v>45978</v>
      </c>
      <c r="AJ1114" s="121">
        <v>45978</v>
      </c>
      <c r="AK1114" s="10" t="str">
        <f t="shared" si="93"/>
        <v>EN TIEMPO</v>
      </c>
      <c r="AL1114" s="15">
        <f t="shared" si="91"/>
        <v>11</v>
      </c>
      <c r="AM1114" s="120" t="s">
        <v>7820</v>
      </c>
      <c r="AN1114" s="120" t="s">
        <v>7821</v>
      </c>
      <c r="AO1114" s="120" t="s">
        <v>7822</v>
      </c>
      <c r="AP1114" s="121">
        <v>45982</v>
      </c>
      <c r="AQ1114" s="120">
        <f t="shared" ca="1" si="94"/>
        <v>46</v>
      </c>
      <c r="AR1114" s="206" t="s">
        <v>143</v>
      </c>
      <c r="AS1114" s="206">
        <f t="shared" ca="1" si="90"/>
        <v>36</v>
      </c>
      <c r="AT1114" s="120" t="s">
        <v>19</v>
      </c>
      <c r="AU1114" s="120"/>
      <c r="AV1114" s="120"/>
      <c r="AW1114" s="120"/>
      <c r="AX1114" s="120"/>
      <c r="AY1114" s="120"/>
      <c r="AZ1114" s="120"/>
      <c r="BA1114" s="120"/>
      <c r="BB1114" s="120"/>
      <c r="BC1114" s="120"/>
    </row>
    <row r="1115" spans="1:55" ht="15.75" customHeight="1" x14ac:dyDescent="0.3">
      <c r="A1115" s="120">
        <v>355925</v>
      </c>
      <c r="B1115" s="120" t="s">
        <v>60</v>
      </c>
      <c r="C1115" s="120" t="s">
        <v>236</v>
      </c>
      <c r="D1115" s="120" t="s">
        <v>123</v>
      </c>
      <c r="E1115" s="120" t="s">
        <v>124</v>
      </c>
      <c r="F1115" s="120" t="s">
        <v>48</v>
      </c>
      <c r="G1115" s="120" t="s">
        <v>246</v>
      </c>
      <c r="H1115" s="120" t="s">
        <v>1845</v>
      </c>
      <c r="I1115" s="120">
        <v>5173767</v>
      </c>
      <c r="J1115" s="120" t="s">
        <v>7823</v>
      </c>
      <c r="K1115" s="120"/>
      <c r="L1115" s="5">
        <v>8000</v>
      </c>
      <c r="M1115" s="120">
        <v>101346391</v>
      </c>
      <c r="N1115" s="121" t="s">
        <v>127</v>
      </c>
      <c r="O1115" s="120" t="s">
        <v>7824</v>
      </c>
      <c r="P1115" s="121">
        <v>45946</v>
      </c>
      <c r="Q1115" s="121" t="s">
        <v>137</v>
      </c>
      <c r="R1115" s="121">
        <v>45946</v>
      </c>
      <c r="S1115" s="121">
        <v>45947</v>
      </c>
      <c r="T1115" s="135">
        <f>IF(ISBLANK(Table_1[[#This Row],[FECHA REQ 2]]),"-",Table_1[[#This Row],[FECHA REQ 2]]-Table_1[[#This Row],[FECHA REQ 1]])</f>
        <v>1</v>
      </c>
      <c r="U1115" s="122">
        <f>Table_1[[#This Row],[FECHA REQ 1]]-Table_1[[#This Row],[FECHA EVALUACION]]</f>
        <v>0</v>
      </c>
      <c r="V1115" s="120" t="s">
        <v>7825</v>
      </c>
      <c r="W1115" s="121">
        <v>45950</v>
      </c>
      <c r="X1115" s="121">
        <v>45936</v>
      </c>
      <c r="Y1115" s="122">
        <f t="shared" si="84"/>
        <v>11</v>
      </c>
      <c r="Z1115" s="121">
        <v>45950</v>
      </c>
      <c r="AA1115" s="120">
        <f t="shared" si="89"/>
        <v>15</v>
      </c>
      <c r="AB1115" s="120" t="s">
        <v>7826</v>
      </c>
      <c r="AC1115" s="123">
        <v>7713.28</v>
      </c>
      <c r="AD1115" s="121">
        <v>45965</v>
      </c>
      <c r="AE1115" s="122">
        <f t="shared" si="92"/>
        <v>16</v>
      </c>
      <c r="AF1115" s="121">
        <v>45957</v>
      </c>
      <c r="AG1115" s="155">
        <v>4400650199</v>
      </c>
      <c r="AH1115" s="62"/>
      <c r="AI1115" s="121">
        <v>45986</v>
      </c>
      <c r="AJ1115" s="121">
        <v>45986</v>
      </c>
      <c r="AK1115" s="10" t="str">
        <f t="shared" si="93"/>
        <v>EN TIEMPO</v>
      </c>
      <c r="AL1115" s="15">
        <f t="shared" si="91"/>
        <v>22</v>
      </c>
      <c r="AM1115" s="120" t="s">
        <v>7827</v>
      </c>
      <c r="AN1115" s="120" t="s">
        <v>7828</v>
      </c>
      <c r="AO1115" s="120" t="s">
        <v>7829</v>
      </c>
      <c r="AP1115" s="121">
        <v>45988</v>
      </c>
      <c r="AQ1115" s="120">
        <f t="shared" ca="1" si="94"/>
        <v>51</v>
      </c>
      <c r="AR1115" s="206" t="s">
        <v>143</v>
      </c>
      <c r="AS1115" s="207">
        <f t="shared" ca="1" si="90"/>
        <v>22</v>
      </c>
      <c r="AT1115" s="120" t="s">
        <v>20</v>
      </c>
      <c r="AU1115" s="120"/>
      <c r="AV1115" s="120"/>
      <c r="AW1115" s="120"/>
      <c r="AX1115" s="120"/>
      <c r="AY1115" s="120"/>
      <c r="AZ1115" s="120"/>
      <c r="BA1115" s="120"/>
      <c r="BB1115" s="120"/>
      <c r="BC1115" s="120"/>
    </row>
    <row r="1116" spans="1:55" ht="15.75" customHeight="1" x14ac:dyDescent="0.3">
      <c r="A1116" s="212">
        <v>356025</v>
      </c>
      <c r="B1116" s="212" t="s">
        <v>60</v>
      </c>
      <c r="C1116" s="212" t="s">
        <v>549</v>
      </c>
      <c r="D1116" s="212" t="s">
        <v>123</v>
      </c>
      <c r="E1116" s="212" t="s">
        <v>124</v>
      </c>
      <c r="F1116" s="212" t="s">
        <v>1760</v>
      </c>
      <c r="G1116" s="120"/>
      <c r="H1116" s="120" t="s">
        <v>7830</v>
      </c>
      <c r="I1116" s="120">
        <v>5701986</v>
      </c>
      <c r="J1116" s="120" t="s">
        <v>7831</v>
      </c>
      <c r="K1116" s="120"/>
      <c r="L1116" s="5">
        <v>12000</v>
      </c>
      <c r="M1116" s="120">
        <v>101181301</v>
      </c>
      <c r="N1116" s="121" t="s">
        <v>127</v>
      </c>
      <c r="O1116" s="120" t="s">
        <v>7824</v>
      </c>
      <c r="P1116" s="121">
        <v>45945</v>
      </c>
      <c r="Q1116" s="10" t="s">
        <v>137</v>
      </c>
      <c r="R1116" s="121">
        <v>45950</v>
      </c>
      <c r="S1116" s="121"/>
      <c r="T1116" s="135" t="str">
        <f>IF(ISBLANK(Table_1[[#This Row],[FECHA REQ 2]]),"-",Table_1[[#This Row],[FECHA REQ 2]]-Table_1[[#This Row],[FECHA REQ 1]])</f>
        <v>-</v>
      </c>
      <c r="U1116" s="122">
        <f>Table_1[[#This Row],[FECHA REQ 1]]-Table_1[[#This Row],[FECHA DE ENTREGA DE INFORME]]</f>
        <v>4</v>
      </c>
      <c r="V1116" s="120" t="s">
        <v>7832</v>
      </c>
      <c r="W1116" s="121">
        <v>45946</v>
      </c>
      <c r="X1116" s="121">
        <v>45936</v>
      </c>
      <c r="Y1116" s="120">
        <f t="shared" si="84"/>
        <v>10</v>
      </c>
      <c r="Z1116" s="121">
        <v>45946</v>
      </c>
      <c r="AA1116" s="120">
        <f t="shared" si="89"/>
        <v>11</v>
      </c>
      <c r="AB1116" s="120" t="s">
        <v>7833</v>
      </c>
      <c r="AC1116" s="123">
        <v>15241.17</v>
      </c>
      <c r="AD1116" s="121">
        <v>45960</v>
      </c>
      <c r="AE1116" s="122">
        <f t="shared" si="92"/>
        <v>15</v>
      </c>
      <c r="AF1116" s="121">
        <v>45957</v>
      </c>
      <c r="AG1116" s="155">
        <v>4400650183</v>
      </c>
      <c r="AH1116" s="62" t="s">
        <v>833</v>
      </c>
      <c r="AI1116" s="121">
        <v>46021</v>
      </c>
      <c r="AJ1116" s="121">
        <v>46021</v>
      </c>
      <c r="AK1116" s="10" t="str">
        <f t="shared" si="93"/>
        <v>EN TIEMPO</v>
      </c>
      <c r="AL1116" s="15">
        <f t="shared" si="91"/>
        <v>62</v>
      </c>
      <c r="AM1116" s="120" t="s">
        <v>7834</v>
      </c>
      <c r="AN1116" s="120" t="s">
        <v>7835</v>
      </c>
      <c r="AO1116" s="120" t="s">
        <v>7836</v>
      </c>
      <c r="AP1116" s="121">
        <v>46031</v>
      </c>
      <c r="AQ1116" s="120">
        <f t="shared" ca="1" si="94"/>
        <v>86</v>
      </c>
      <c r="AR1116" s="206" t="s">
        <v>143</v>
      </c>
      <c r="AS1116" s="206">
        <f t="shared" ca="1" si="90"/>
        <v>22</v>
      </c>
      <c r="AT1116" s="120" t="s">
        <v>20</v>
      </c>
      <c r="AU1116" s="120"/>
      <c r="AV1116" s="120"/>
      <c r="AW1116" s="120"/>
      <c r="AX1116" s="120"/>
      <c r="AY1116" s="120"/>
      <c r="AZ1116" s="120"/>
      <c r="BA1116" s="120"/>
      <c r="BB1116" s="120" t="s">
        <v>7837</v>
      </c>
      <c r="BC1116" s="120"/>
    </row>
    <row r="1117" spans="1:55" ht="15.75" customHeight="1" x14ac:dyDescent="0.3">
      <c r="A1117" s="212">
        <v>356125</v>
      </c>
      <c r="B1117" s="120" t="s">
        <v>60</v>
      </c>
      <c r="C1117" s="120" t="s">
        <v>8</v>
      </c>
      <c r="D1117" s="120" t="s">
        <v>123</v>
      </c>
      <c r="E1117" s="120" t="s">
        <v>189</v>
      </c>
      <c r="F1117" s="120" t="s">
        <v>1</v>
      </c>
      <c r="G1117" s="120"/>
      <c r="H1117" s="120" t="s">
        <v>2795</v>
      </c>
      <c r="I1117" s="120" t="s">
        <v>212</v>
      </c>
      <c r="J1117" s="120" t="s">
        <v>7838</v>
      </c>
      <c r="K1117" s="120"/>
      <c r="L1117" s="120">
        <v>30000</v>
      </c>
      <c r="M1117" s="120">
        <v>101289717</v>
      </c>
      <c r="N1117" s="121" t="s">
        <v>127</v>
      </c>
      <c r="O1117" s="120" t="s">
        <v>7824</v>
      </c>
      <c r="P1117" s="121">
        <v>45943</v>
      </c>
      <c r="Q1117" s="121" t="s">
        <v>137</v>
      </c>
      <c r="R1117" s="121">
        <v>45946</v>
      </c>
      <c r="S1117" s="121"/>
      <c r="T1117" s="135" t="str">
        <f>IF(ISBLANK(Table_1[[#This Row],[FECHA REQ 2]]),"-",Table_1[[#This Row],[FECHA REQ 2]]-Table_1[[#This Row],[FECHA REQ 1]])</f>
        <v>-</v>
      </c>
      <c r="U1117" s="122">
        <f>Table_1[[#This Row],[FECHA REQ 1]]-Table_1[[#This Row],[FECHA EVALUACION]]</f>
        <v>3</v>
      </c>
      <c r="V1117" s="120" t="s">
        <v>7839</v>
      </c>
      <c r="W1117" s="121">
        <v>45945</v>
      </c>
      <c r="X1117" s="121">
        <v>45936</v>
      </c>
      <c r="Y1117" s="122">
        <f t="shared" si="84"/>
        <v>8</v>
      </c>
      <c r="Z1117" s="121">
        <v>45945</v>
      </c>
      <c r="AA1117" s="120">
        <f t="shared" si="89"/>
        <v>10</v>
      </c>
      <c r="AB1117" s="120" t="s">
        <v>7840</v>
      </c>
      <c r="AC1117" s="123">
        <v>18987.57</v>
      </c>
      <c r="AD1117" s="121">
        <v>45957</v>
      </c>
      <c r="AE1117" s="122">
        <f t="shared" si="92"/>
        <v>13</v>
      </c>
      <c r="AF1117" s="121">
        <v>45955</v>
      </c>
      <c r="AG1117" s="155">
        <v>4400649953</v>
      </c>
      <c r="AH1117" s="62" t="s">
        <v>833</v>
      </c>
      <c r="AI1117" s="121">
        <v>46010</v>
      </c>
      <c r="AJ1117" s="121">
        <v>46010</v>
      </c>
      <c r="AK1117" s="10" t="str">
        <f t="shared" si="93"/>
        <v>EN TIEMPO</v>
      </c>
      <c r="AL1117" s="15">
        <f t="shared" si="91"/>
        <v>54</v>
      </c>
      <c r="AM1117" s="120" t="s">
        <v>7841</v>
      </c>
      <c r="AN1117" s="120" t="s">
        <v>7842</v>
      </c>
      <c r="AO1117" s="121" t="s">
        <v>7843</v>
      </c>
      <c r="AP1117" s="121">
        <v>46010</v>
      </c>
      <c r="AQ1117" s="120">
        <f t="shared" ca="1" si="94"/>
        <v>75</v>
      </c>
      <c r="AR1117" s="206" t="s">
        <v>143</v>
      </c>
      <c r="AS1117" s="206">
        <f t="shared" ca="1" si="90"/>
        <v>20</v>
      </c>
      <c r="AT1117" s="120" t="s">
        <v>19</v>
      </c>
      <c r="AU1117" s="120"/>
      <c r="AV1117" s="120"/>
      <c r="AW1117" s="120"/>
      <c r="AX1117" s="120"/>
      <c r="AY1117" s="120"/>
      <c r="AZ1117" s="120"/>
      <c r="BA1117" s="120"/>
      <c r="BB1117" s="120" t="s">
        <v>7652</v>
      </c>
      <c r="BC1117" s="120"/>
    </row>
    <row r="1118" spans="1:55" ht="15.75" customHeight="1" x14ac:dyDescent="0.3">
      <c r="A1118" s="120">
        <v>356225</v>
      </c>
      <c r="B1118" s="120" t="s">
        <v>60</v>
      </c>
      <c r="C1118" s="120" t="s">
        <v>6</v>
      </c>
      <c r="D1118" s="120" t="s">
        <v>123</v>
      </c>
      <c r="E1118" s="120" t="s">
        <v>189</v>
      </c>
      <c r="F1118" s="120" t="s">
        <v>44</v>
      </c>
      <c r="G1118" s="120"/>
      <c r="H1118" s="120" t="s">
        <v>2303</v>
      </c>
      <c r="I1118" s="120" t="s">
        <v>5842</v>
      </c>
      <c r="J1118" s="120" t="s">
        <v>7844</v>
      </c>
      <c r="K1118" s="5" t="s">
        <v>125</v>
      </c>
      <c r="L1118" s="120"/>
      <c r="M1118" s="120">
        <v>101216288</v>
      </c>
      <c r="N1118" s="121" t="s">
        <v>127</v>
      </c>
      <c r="O1118" s="120" t="s">
        <v>7824</v>
      </c>
      <c r="P1118" s="121">
        <v>45945</v>
      </c>
      <c r="Q1118" s="121" t="s">
        <v>137</v>
      </c>
      <c r="R1118" s="121">
        <v>45946</v>
      </c>
      <c r="S1118" s="121"/>
      <c r="T1118" s="135" t="str">
        <f>IF(ISBLANK(Table_1[[#This Row],[FECHA REQ 2]]),"-",Table_1[[#This Row],[FECHA REQ 2]]-Table_1[[#This Row],[FECHA REQ 1]])</f>
        <v>-</v>
      </c>
      <c r="U1118" s="122">
        <f>Table_1[[#This Row],[FECHA REQ 1]]-Table_1[[#This Row],[FECHA EVALUACION]]</f>
        <v>1</v>
      </c>
      <c r="V1118" s="120" t="s">
        <v>7845</v>
      </c>
      <c r="W1118" s="121">
        <v>45946</v>
      </c>
      <c r="X1118" s="121">
        <v>45936</v>
      </c>
      <c r="Y1118" s="122">
        <f t="shared" si="84"/>
        <v>10</v>
      </c>
      <c r="Z1118" s="121">
        <v>45936</v>
      </c>
      <c r="AA1118" s="120">
        <f t="shared" si="89"/>
        <v>1</v>
      </c>
      <c r="AB1118" s="120" t="s">
        <v>7846</v>
      </c>
      <c r="AC1118" s="123">
        <v>5240.22</v>
      </c>
      <c r="AD1118" s="121">
        <v>45964</v>
      </c>
      <c r="AE1118" s="122">
        <f t="shared" si="92"/>
        <v>29</v>
      </c>
      <c r="AF1118" s="121">
        <v>45953</v>
      </c>
      <c r="AG1118" s="155">
        <v>4400649956</v>
      </c>
      <c r="AH1118" s="62"/>
      <c r="AI1118" s="121">
        <v>45966</v>
      </c>
      <c r="AJ1118" s="121">
        <v>45966</v>
      </c>
      <c r="AK1118" s="10" t="str">
        <f t="shared" si="93"/>
        <v>EN TIEMPO</v>
      </c>
      <c r="AL1118" s="15">
        <f t="shared" si="91"/>
        <v>3</v>
      </c>
      <c r="AM1118" s="120" t="s">
        <v>7847</v>
      </c>
      <c r="AN1118" s="120" t="s">
        <v>7848</v>
      </c>
      <c r="AO1118" s="120" t="s">
        <v>7849</v>
      </c>
      <c r="AP1118" s="121">
        <v>45975</v>
      </c>
      <c r="AQ1118" s="120">
        <f t="shared" ca="1" si="94"/>
        <v>31</v>
      </c>
      <c r="AR1118" s="206" t="s">
        <v>143</v>
      </c>
      <c r="AS1118" s="207">
        <f t="shared" ca="1" si="90"/>
        <v>18</v>
      </c>
      <c r="AT1118" s="120" t="s">
        <v>19</v>
      </c>
      <c r="AU1118" s="120"/>
      <c r="AV1118" s="120"/>
      <c r="AW1118" s="120"/>
      <c r="AX1118" s="120"/>
      <c r="AY1118" s="120"/>
      <c r="AZ1118" s="120"/>
      <c r="BA1118" s="120"/>
      <c r="BB1118" s="120"/>
      <c r="BC1118" s="120"/>
    </row>
    <row r="1119" spans="1:55" ht="15.75" customHeight="1" x14ac:dyDescent="0.3">
      <c r="A1119" s="211">
        <v>356325</v>
      </c>
      <c r="B1119" s="211" t="s">
        <v>60</v>
      </c>
      <c r="C1119" s="211" t="s">
        <v>220</v>
      </c>
      <c r="D1119" s="211" t="s">
        <v>123</v>
      </c>
      <c r="E1119" s="211" t="s">
        <v>189</v>
      </c>
      <c r="F1119" s="211" t="s">
        <v>50</v>
      </c>
      <c r="G1119" s="120"/>
      <c r="H1119" s="120" t="s">
        <v>357</v>
      </c>
      <c r="I1119" s="120" t="s">
        <v>7850</v>
      </c>
      <c r="J1119" s="120" t="s">
        <v>7851</v>
      </c>
      <c r="K1119" s="120"/>
      <c r="L1119" s="120"/>
      <c r="M1119" s="120">
        <v>101207216</v>
      </c>
      <c r="N1119" s="121" t="s">
        <v>127</v>
      </c>
      <c r="O1119" s="120" t="s">
        <v>7824</v>
      </c>
      <c r="P1119" s="121">
        <v>45949</v>
      </c>
      <c r="Q1119" s="121" t="s">
        <v>7756</v>
      </c>
      <c r="R1119" s="121">
        <v>45950</v>
      </c>
      <c r="S1119" s="121"/>
      <c r="T1119" s="135" t="str">
        <f>IF(ISBLANK(Table_1[[#This Row],[FECHA REQ 2]]),"-",Table_1[[#This Row],[FECHA REQ 2]]-Table_1[[#This Row],[FECHA REQ 1]])</f>
        <v>-</v>
      </c>
      <c r="U1119" s="122">
        <f>Table_1[[#This Row],[FECHA REQ 1]]-Table_1[[#This Row],[FECHA DE ENTREGA DE INFORME]]</f>
        <v>0</v>
      </c>
      <c r="V1119" s="120" t="s">
        <v>7852</v>
      </c>
      <c r="W1119" s="121">
        <v>45950</v>
      </c>
      <c r="X1119" s="121">
        <v>45936</v>
      </c>
      <c r="Y1119" s="122">
        <f t="shared" si="84"/>
        <v>14</v>
      </c>
      <c r="Z1119" s="121">
        <v>45951</v>
      </c>
      <c r="AA1119" s="120">
        <f t="shared" si="89"/>
        <v>16</v>
      </c>
      <c r="AB1119" s="120" t="s">
        <v>7853</v>
      </c>
      <c r="AC1119" s="123">
        <v>6257.42</v>
      </c>
      <c r="AD1119" s="121">
        <v>45965</v>
      </c>
      <c r="AE1119" s="122">
        <f t="shared" si="92"/>
        <v>15</v>
      </c>
      <c r="AF1119" s="121">
        <v>45957</v>
      </c>
      <c r="AG1119" s="155">
        <v>4400649963</v>
      </c>
      <c r="AH1119" s="62"/>
      <c r="AI1119" s="121">
        <v>45981</v>
      </c>
      <c r="AJ1119" s="121">
        <v>45981</v>
      </c>
      <c r="AK1119" s="10" t="str">
        <f t="shared" si="93"/>
        <v>EN TIEMPO</v>
      </c>
      <c r="AL1119" s="15">
        <f t="shared" si="91"/>
        <v>17</v>
      </c>
      <c r="AM1119" s="120" t="s">
        <v>7854</v>
      </c>
      <c r="AN1119" s="120" t="s">
        <v>7855</v>
      </c>
      <c r="AO1119" s="120" t="s">
        <v>7856</v>
      </c>
      <c r="AP1119" s="121">
        <v>45988</v>
      </c>
      <c r="AQ1119" s="120">
        <f t="shared" ca="1" si="94"/>
        <v>46</v>
      </c>
      <c r="AR1119" s="206" t="s">
        <v>143</v>
      </c>
      <c r="AS1119" s="212">
        <f t="shared" ca="1" si="90"/>
        <v>22</v>
      </c>
      <c r="AT1119" s="120" t="s">
        <v>7762</v>
      </c>
      <c r="AU1119" s="120"/>
      <c r="AV1119" s="120"/>
      <c r="AW1119" s="120"/>
      <c r="AX1119" s="120"/>
      <c r="AY1119" s="120"/>
      <c r="AZ1119" s="120"/>
      <c r="BA1119" s="120"/>
      <c r="BB1119" s="120"/>
      <c r="BC1119" s="120"/>
    </row>
    <row r="1120" spans="1:55" ht="15.75" customHeight="1" x14ac:dyDescent="0.3">
      <c r="A1120" s="211">
        <v>356425</v>
      </c>
      <c r="B1120" s="211" t="s">
        <v>60</v>
      </c>
      <c r="C1120" s="211" t="s">
        <v>6</v>
      </c>
      <c r="D1120" s="211" t="s">
        <v>123</v>
      </c>
      <c r="E1120" s="211" t="s">
        <v>189</v>
      </c>
      <c r="F1120" s="211" t="s">
        <v>44</v>
      </c>
      <c r="G1120" s="120"/>
      <c r="H1120" s="120" t="s">
        <v>6153</v>
      </c>
      <c r="I1120" s="120" t="s">
        <v>5842</v>
      </c>
      <c r="J1120" s="120" t="s">
        <v>7857</v>
      </c>
      <c r="K1120" s="5" t="s">
        <v>125</v>
      </c>
      <c r="L1120" s="120"/>
      <c r="M1120" s="120">
        <v>101188606</v>
      </c>
      <c r="N1120" s="121" t="s">
        <v>127</v>
      </c>
      <c r="O1120" s="120" t="s">
        <v>7824</v>
      </c>
      <c r="P1120" s="121">
        <v>45949</v>
      </c>
      <c r="Q1120" s="121" t="s">
        <v>7756</v>
      </c>
      <c r="R1120" s="121">
        <v>45950</v>
      </c>
      <c r="S1120" s="121"/>
      <c r="T1120" s="135" t="str">
        <f>IF(ISBLANK(Table_1[[#This Row],[FECHA REQ 2]]),"-",Table_1[[#This Row],[FECHA REQ 2]]-Table_1[[#This Row],[FECHA REQ 1]])</f>
        <v>-</v>
      </c>
      <c r="U1120" s="122">
        <f>Table_1[[#This Row],[FECHA REQ 1]]-Table_1[[#This Row],[FECHA EVALUACION]]</f>
        <v>1</v>
      </c>
      <c r="V1120" s="120" t="s">
        <v>7858</v>
      </c>
      <c r="W1120" s="121">
        <v>45950</v>
      </c>
      <c r="X1120" s="121">
        <v>45936</v>
      </c>
      <c r="Y1120" s="122">
        <f t="shared" si="84"/>
        <v>14</v>
      </c>
      <c r="Z1120" s="121">
        <v>45951</v>
      </c>
      <c r="AA1120" s="120">
        <f t="shared" si="89"/>
        <v>16</v>
      </c>
      <c r="AB1120" s="120" t="s">
        <v>7859</v>
      </c>
      <c r="AC1120" s="123">
        <v>5240.22</v>
      </c>
      <c r="AD1120" s="121">
        <v>45965</v>
      </c>
      <c r="AE1120" s="122">
        <f t="shared" si="92"/>
        <v>15</v>
      </c>
      <c r="AF1120" s="121"/>
      <c r="AG1120" s="155">
        <v>4400649964</v>
      </c>
      <c r="AH1120" s="62"/>
      <c r="AI1120" s="121">
        <v>45966</v>
      </c>
      <c r="AJ1120" s="121">
        <v>45966</v>
      </c>
      <c r="AK1120" s="10" t="str">
        <f t="shared" si="93"/>
        <v>EN TIEMPO</v>
      </c>
      <c r="AL1120" s="15">
        <f t="shared" si="91"/>
        <v>2</v>
      </c>
      <c r="AM1120" s="120" t="s">
        <v>7860</v>
      </c>
      <c r="AN1120" s="120" t="s">
        <v>7861</v>
      </c>
      <c r="AO1120" s="120" t="s">
        <v>7862</v>
      </c>
      <c r="AP1120" s="121">
        <v>45982</v>
      </c>
      <c r="AQ1120" s="120">
        <f t="shared" ca="1" si="94"/>
        <v>31</v>
      </c>
      <c r="AR1120" s="206" t="s">
        <v>143</v>
      </c>
      <c r="AS1120" s="212">
        <f t="shared" ca="1" si="90"/>
        <v>110</v>
      </c>
      <c r="AT1120" s="120" t="s">
        <v>7762</v>
      </c>
      <c r="AU1120" s="120"/>
      <c r="AV1120" s="120"/>
      <c r="AW1120" s="120"/>
      <c r="AX1120" s="120"/>
      <c r="AY1120" s="120"/>
      <c r="AZ1120" s="120"/>
      <c r="BA1120" s="120"/>
      <c r="BB1120" s="120" t="s">
        <v>7863</v>
      </c>
      <c r="BC1120" s="120"/>
    </row>
    <row r="1121" spans="1:55" ht="15.75" customHeight="1" x14ac:dyDescent="0.3">
      <c r="A1121" s="211">
        <v>356525</v>
      </c>
      <c r="B1121" s="211" t="s">
        <v>60</v>
      </c>
      <c r="C1121" s="211" t="s">
        <v>6</v>
      </c>
      <c r="D1121" s="211" t="s">
        <v>123</v>
      </c>
      <c r="E1121" s="211" t="s">
        <v>189</v>
      </c>
      <c r="F1121" s="211" t="s">
        <v>52</v>
      </c>
      <c r="G1121" s="120"/>
      <c r="H1121" s="120" t="s">
        <v>7864</v>
      </c>
      <c r="I1121" s="120" t="s">
        <v>4606</v>
      </c>
      <c r="J1121" s="120" t="s">
        <v>7865</v>
      </c>
      <c r="K1121" s="120"/>
      <c r="L1121" s="120"/>
      <c r="M1121" s="120">
        <v>101160728</v>
      </c>
      <c r="N1121" s="121" t="s">
        <v>127</v>
      </c>
      <c r="O1121" s="120" t="s">
        <v>7824</v>
      </c>
      <c r="P1121" s="121">
        <v>45949</v>
      </c>
      <c r="Q1121" s="121" t="s">
        <v>7756</v>
      </c>
      <c r="R1121" s="121">
        <v>45950</v>
      </c>
      <c r="S1121" s="121"/>
      <c r="T1121" s="135" t="str">
        <f>IF(ISBLANK(Table_1[[#This Row],[FECHA REQ 2]]),"-",Table_1[[#This Row],[FECHA REQ 2]]-Table_1[[#This Row],[FECHA REQ 1]])</f>
        <v>-</v>
      </c>
      <c r="U1121" s="122">
        <f>Table_1[[#This Row],[FECHA REQ 1]]-Table_1[[#This Row],[FECHA DE ENTREGA DE INFORME]]</f>
        <v>0</v>
      </c>
      <c r="V1121" s="120" t="s">
        <v>7866</v>
      </c>
      <c r="W1121" s="121">
        <v>45950</v>
      </c>
      <c r="X1121" s="121">
        <v>45936</v>
      </c>
      <c r="Y1121" s="122">
        <f t="shared" si="84"/>
        <v>14</v>
      </c>
      <c r="Z1121" s="121">
        <v>45950</v>
      </c>
      <c r="AA1121" s="120">
        <f t="shared" si="89"/>
        <v>15</v>
      </c>
      <c r="AB1121" s="120" t="s">
        <v>7867</v>
      </c>
      <c r="AC1121" s="123">
        <v>3823.33</v>
      </c>
      <c r="AD1121" s="121">
        <v>45965</v>
      </c>
      <c r="AE1121" s="122">
        <f t="shared" si="92"/>
        <v>16</v>
      </c>
      <c r="AF1121" s="121"/>
      <c r="AG1121" s="155">
        <v>4400649968</v>
      </c>
      <c r="AH1121" s="62"/>
      <c r="AI1121" s="121">
        <v>45978</v>
      </c>
      <c r="AJ1121" s="121">
        <v>45978</v>
      </c>
      <c r="AK1121" s="10" t="str">
        <f t="shared" si="93"/>
        <v>EN TIEMPO</v>
      </c>
      <c r="AL1121" s="15">
        <f t="shared" si="91"/>
        <v>14</v>
      </c>
      <c r="AM1121" s="120" t="s">
        <v>7868</v>
      </c>
      <c r="AN1121" s="120" t="s">
        <v>7869</v>
      </c>
      <c r="AO1121" s="120" t="s">
        <v>7870</v>
      </c>
      <c r="AP1121" s="121">
        <v>45988</v>
      </c>
      <c r="AQ1121" s="120">
        <f t="shared" ca="1" si="94"/>
        <v>43</v>
      </c>
      <c r="AR1121" s="212" t="s">
        <v>143</v>
      </c>
      <c r="AS1121" s="212">
        <f t="shared" ca="1" si="90"/>
        <v>110</v>
      </c>
      <c r="AT1121" s="120" t="s">
        <v>7762</v>
      </c>
      <c r="AU1121" s="120"/>
      <c r="AV1121" s="120"/>
      <c r="AW1121" s="120"/>
      <c r="AX1121" s="120"/>
      <c r="AY1121" s="120"/>
      <c r="AZ1121" s="120"/>
      <c r="BA1121" s="120"/>
      <c r="BB1121" s="120"/>
      <c r="BC1121" s="120"/>
    </row>
    <row r="1122" spans="1:55" ht="15.75" customHeight="1" x14ac:dyDescent="0.3">
      <c r="A1122" s="212">
        <v>356625</v>
      </c>
      <c r="B1122" s="212" t="s">
        <v>59</v>
      </c>
      <c r="C1122" s="212" t="s">
        <v>122</v>
      </c>
      <c r="D1122" s="212" t="s">
        <v>127</v>
      </c>
      <c r="E1122" s="212" t="s">
        <v>124</v>
      </c>
      <c r="F1122" s="212">
        <v>24</v>
      </c>
      <c r="G1122" s="120"/>
      <c r="H1122" s="120" t="s">
        <v>1353</v>
      </c>
      <c r="I1122" s="120">
        <v>1412914</v>
      </c>
      <c r="J1122" s="120" t="s">
        <v>7871</v>
      </c>
      <c r="K1122" s="120">
        <v>4721</v>
      </c>
      <c r="L1122" s="120">
        <v>15000</v>
      </c>
      <c r="M1122" s="120" t="s">
        <v>7872</v>
      </c>
      <c r="N1122" s="121" t="s">
        <v>127</v>
      </c>
      <c r="O1122" s="120" t="s">
        <v>7873</v>
      </c>
      <c r="P1122" s="121">
        <v>45945</v>
      </c>
      <c r="Q1122" s="121" t="s">
        <v>137</v>
      </c>
      <c r="R1122" s="121">
        <v>45950</v>
      </c>
      <c r="S1122" s="121"/>
      <c r="T1122" s="135" t="str">
        <f>IF(ISBLANK(Table_1[[#This Row],[FECHA REQ 2]]),"-",Table_1[[#This Row],[FECHA REQ 2]]-Table_1[[#This Row],[FECHA REQ 1]])</f>
        <v>-</v>
      </c>
      <c r="U1122" s="122">
        <f>Table_1[[#This Row],[FECHA REQ 1]]-Table_1[[#This Row],[FECHA DE ENTREGA DE INFORME]]</f>
        <v>4</v>
      </c>
      <c r="V1122" s="120" t="s">
        <v>7874</v>
      </c>
      <c r="W1122" s="121">
        <v>45946</v>
      </c>
      <c r="X1122" s="121">
        <v>45936</v>
      </c>
      <c r="Y1122" s="122">
        <f t="shared" si="84"/>
        <v>10</v>
      </c>
      <c r="Z1122" s="121">
        <v>45946</v>
      </c>
      <c r="AA1122" s="120">
        <f t="shared" ref="AA1122:AA1132" si="95">IF(Z1122="","POR COTIZAR",Z1122-X1122+1)</f>
        <v>11</v>
      </c>
      <c r="AB1122" s="120" t="s">
        <v>7875</v>
      </c>
      <c r="AC1122" s="13">
        <v>3488.71</v>
      </c>
      <c r="AD1122" s="121">
        <v>45972</v>
      </c>
      <c r="AE1122" s="122">
        <f t="shared" si="92"/>
        <v>27</v>
      </c>
      <c r="AF1122" s="121">
        <v>45955</v>
      </c>
      <c r="AG1122" s="155" t="s">
        <v>7876</v>
      </c>
      <c r="AH1122" s="62"/>
      <c r="AI1122" s="121">
        <v>45986</v>
      </c>
      <c r="AJ1122" s="121">
        <v>45986</v>
      </c>
      <c r="AK1122" s="10" t="str">
        <f>IF(AJ1122="","",IF(AJ1122&gt;AI1122,"DEMORA","EN TIEMPO"))</f>
        <v>EN TIEMPO</v>
      </c>
      <c r="AL1122" s="15">
        <f t="shared" si="91"/>
        <v>15</v>
      </c>
      <c r="AM1122" s="120"/>
      <c r="AN1122" s="120" t="s">
        <v>7877</v>
      </c>
      <c r="AO1122" s="120" t="s">
        <v>7878</v>
      </c>
      <c r="AP1122" s="121">
        <v>45988</v>
      </c>
      <c r="AQ1122" s="120">
        <f t="shared" ca="1" si="94"/>
        <v>51</v>
      </c>
      <c r="AR1122" s="206" t="s">
        <v>143</v>
      </c>
      <c r="AS1122" s="206">
        <f t="shared" ca="1" si="90"/>
        <v>20</v>
      </c>
      <c r="AT1122" s="120" t="s">
        <v>20</v>
      </c>
      <c r="AU1122" s="120"/>
      <c r="AV1122" s="120"/>
      <c r="AW1122" s="120"/>
      <c r="AX1122" s="120"/>
      <c r="AY1122" s="120"/>
      <c r="AZ1122" s="120"/>
      <c r="BA1122" s="120"/>
      <c r="BB1122" s="120"/>
      <c r="BC1122" s="120"/>
    </row>
    <row r="1123" spans="1:55" ht="15.75" customHeight="1" x14ac:dyDescent="0.3">
      <c r="A1123" s="211">
        <v>356725</v>
      </c>
      <c r="B1123" s="211" t="s">
        <v>59</v>
      </c>
      <c r="C1123" s="211" t="s">
        <v>340</v>
      </c>
      <c r="D1123" s="211" t="s">
        <v>123</v>
      </c>
      <c r="E1123" s="211" t="s">
        <v>189</v>
      </c>
      <c r="F1123" s="211" t="s">
        <v>50</v>
      </c>
      <c r="G1123" s="120" t="s">
        <v>246</v>
      </c>
      <c r="H1123" s="120" t="s">
        <v>7879</v>
      </c>
      <c r="I1123" s="120" t="s">
        <v>2991</v>
      </c>
      <c r="J1123" s="120" t="s">
        <v>7880</v>
      </c>
      <c r="K1123" s="120">
        <v>15886</v>
      </c>
      <c r="L1123" s="120">
        <v>13000</v>
      </c>
      <c r="M1123" s="120" t="s">
        <v>7881</v>
      </c>
      <c r="N1123" s="121" t="s">
        <v>127</v>
      </c>
      <c r="O1123" s="120" t="s">
        <v>7873</v>
      </c>
      <c r="P1123" s="121">
        <v>45949</v>
      </c>
      <c r="Q1123" s="121" t="s">
        <v>7756</v>
      </c>
      <c r="R1123" s="121">
        <v>45950</v>
      </c>
      <c r="S1123" s="121"/>
      <c r="T1123" s="135" t="str">
        <f>IF(ISBLANK(Table_1[[#This Row],[FECHA REQ 2]]),"-",Table_1[[#This Row],[FECHA REQ 2]]-Table_1[[#This Row],[FECHA REQ 1]])</f>
        <v>-</v>
      </c>
      <c r="U1123" s="122">
        <f>Table_1[[#This Row],[FECHA REQ 1]]-Table_1[[#This Row],[FECHA DE ENTREGA DE INFORME]]</f>
        <v>-1</v>
      </c>
      <c r="V1123" s="120" t="s">
        <v>7882</v>
      </c>
      <c r="W1123" s="121">
        <v>45951</v>
      </c>
      <c r="X1123" s="121">
        <v>45936</v>
      </c>
      <c r="Y1123" s="122">
        <f t="shared" si="84"/>
        <v>14</v>
      </c>
      <c r="Z1123" s="121">
        <v>45951</v>
      </c>
      <c r="AA1123" s="120">
        <f t="shared" si="95"/>
        <v>16</v>
      </c>
      <c r="AB1123" s="120" t="s">
        <v>7883</v>
      </c>
      <c r="AC1123" s="123">
        <v>10678.37</v>
      </c>
      <c r="AD1123" s="121">
        <v>45972</v>
      </c>
      <c r="AE1123" s="122">
        <f t="shared" si="92"/>
        <v>22</v>
      </c>
      <c r="AF1123" s="121">
        <v>45967</v>
      </c>
      <c r="AG1123" s="155" t="s">
        <v>7884</v>
      </c>
      <c r="AH1123" s="62"/>
      <c r="AI1123" s="121">
        <v>45980</v>
      </c>
      <c r="AJ1123" s="121">
        <v>45980</v>
      </c>
      <c r="AK1123" s="10" t="str">
        <f t="shared" si="93"/>
        <v>EN TIEMPO</v>
      </c>
      <c r="AL1123" s="15">
        <f t="shared" si="91"/>
        <v>9</v>
      </c>
      <c r="AM1123" s="120" t="s">
        <v>7885</v>
      </c>
      <c r="AN1123" s="120" t="s">
        <v>7886</v>
      </c>
      <c r="AO1123" s="120" t="s">
        <v>7887</v>
      </c>
      <c r="AP1123" s="121">
        <v>45982</v>
      </c>
      <c r="AQ1123" s="120">
        <f t="shared" ca="1" si="94"/>
        <v>45</v>
      </c>
      <c r="AR1123" s="206" t="s">
        <v>143</v>
      </c>
      <c r="AS1123" s="206">
        <f t="shared" ca="1" si="90"/>
        <v>32</v>
      </c>
      <c r="AT1123" s="120" t="s">
        <v>7762</v>
      </c>
      <c r="AU1123" s="120"/>
      <c r="AV1123" s="120"/>
      <c r="AW1123" s="120"/>
      <c r="AX1123" s="120"/>
      <c r="AY1123" s="120"/>
      <c r="AZ1123" s="120"/>
      <c r="BA1123" s="120"/>
      <c r="BB1123" s="120"/>
      <c r="BC1123" s="120"/>
    </row>
    <row r="1124" spans="1:55" ht="15.75" customHeight="1" x14ac:dyDescent="0.3">
      <c r="A1124" s="211">
        <v>356825</v>
      </c>
      <c r="B1124" s="211" t="s">
        <v>59</v>
      </c>
      <c r="C1124" s="211" t="s">
        <v>340</v>
      </c>
      <c r="D1124" s="211" t="s">
        <v>123</v>
      </c>
      <c r="E1124" s="211" t="s">
        <v>189</v>
      </c>
      <c r="F1124" s="211" t="s">
        <v>50</v>
      </c>
      <c r="G1124" s="120" t="s">
        <v>210</v>
      </c>
      <c r="H1124" s="120" t="s">
        <v>1933</v>
      </c>
      <c r="I1124" s="120" t="s">
        <v>2991</v>
      </c>
      <c r="J1124" s="120" t="s">
        <v>7888</v>
      </c>
      <c r="K1124" s="120">
        <v>15886</v>
      </c>
      <c r="L1124" s="120">
        <v>13000</v>
      </c>
      <c r="M1124" s="120" t="s">
        <v>7889</v>
      </c>
      <c r="N1124" s="121" t="s">
        <v>127</v>
      </c>
      <c r="O1124" s="120" t="s">
        <v>7873</v>
      </c>
      <c r="P1124" s="121">
        <v>45949</v>
      </c>
      <c r="Q1124" s="121" t="s">
        <v>7756</v>
      </c>
      <c r="R1124" s="121">
        <v>45950</v>
      </c>
      <c r="S1124" s="121"/>
      <c r="T1124" s="135" t="str">
        <f>IF(ISBLANK(Table_1[[#This Row],[FECHA REQ 2]]),"-",Table_1[[#This Row],[FECHA REQ 2]]-Table_1[[#This Row],[FECHA REQ 1]])</f>
        <v>-</v>
      </c>
      <c r="U1124" s="122">
        <f>Table_1[[#This Row],[FECHA REQ 1]]-Table_1[[#This Row],[FECHA DE ENTREGA DE INFORME]]</f>
        <v>-1</v>
      </c>
      <c r="V1124" s="120" t="s">
        <v>7890</v>
      </c>
      <c r="W1124" s="121">
        <v>45951</v>
      </c>
      <c r="X1124" s="121">
        <v>45936</v>
      </c>
      <c r="Y1124" s="122">
        <f t="shared" si="84"/>
        <v>14</v>
      </c>
      <c r="Z1124" s="121">
        <v>45951</v>
      </c>
      <c r="AA1124" s="120">
        <f t="shared" si="95"/>
        <v>16</v>
      </c>
      <c r="AB1124" s="120" t="s">
        <v>7891</v>
      </c>
      <c r="AC1124" s="123">
        <v>10678.37</v>
      </c>
      <c r="AD1124" s="121">
        <v>45972</v>
      </c>
      <c r="AE1124" s="122">
        <f t="shared" si="92"/>
        <v>22</v>
      </c>
      <c r="AF1124" s="121">
        <v>45967</v>
      </c>
      <c r="AG1124" s="155" t="s">
        <v>7892</v>
      </c>
      <c r="AH1124" s="62"/>
      <c r="AI1124" s="121">
        <v>45980</v>
      </c>
      <c r="AJ1124" s="121">
        <v>45980</v>
      </c>
      <c r="AK1124" s="10" t="str">
        <f t="shared" si="93"/>
        <v>EN TIEMPO</v>
      </c>
      <c r="AL1124" s="15">
        <f t="shared" si="91"/>
        <v>9</v>
      </c>
      <c r="AM1124" s="120" t="s">
        <v>7893</v>
      </c>
      <c r="AN1124" s="120" t="s">
        <v>7894</v>
      </c>
      <c r="AO1124" s="120" t="s">
        <v>7895</v>
      </c>
      <c r="AP1124" s="121">
        <v>45982</v>
      </c>
      <c r="AQ1124" s="120">
        <f t="shared" ca="1" si="94"/>
        <v>45</v>
      </c>
      <c r="AR1124" s="206" t="s">
        <v>143</v>
      </c>
      <c r="AS1124" s="206">
        <f t="shared" ca="1" si="90"/>
        <v>32</v>
      </c>
      <c r="AT1124" s="120" t="s">
        <v>7762</v>
      </c>
      <c r="AU1124" s="120"/>
      <c r="AV1124" s="120"/>
      <c r="AW1124" s="120"/>
      <c r="AX1124" s="120"/>
      <c r="AY1124" s="120"/>
      <c r="AZ1124" s="120"/>
      <c r="BA1124" s="120"/>
      <c r="BB1124" s="120"/>
      <c r="BC1124" s="120"/>
    </row>
    <row r="1125" spans="1:55" ht="15.75" customHeight="1" x14ac:dyDescent="0.3">
      <c r="A1125" s="211">
        <v>356925</v>
      </c>
      <c r="B1125" s="211" t="s">
        <v>59</v>
      </c>
      <c r="C1125" s="211" t="s">
        <v>236</v>
      </c>
      <c r="D1125" s="211" t="s">
        <v>123</v>
      </c>
      <c r="E1125" s="211" t="s">
        <v>189</v>
      </c>
      <c r="F1125" s="211" t="s">
        <v>50</v>
      </c>
      <c r="G1125" s="120" t="s">
        <v>210</v>
      </c>
      <c r="H1125" s="120" t="s">
        <v>7879</v>
      </c>
      <c r="I1125" s="120" t="s">
        <v>2956</v>
      </c>
      <c r="J1125" s="120" t="s">
        <v>7896</v>
      </c>
      <c r="K1125" s="120">
        <v>15886</v>
      </c>
      <c r="L1125" s="120">
        <v>13000</v>
      </c>
      <c r="M1125" s="120" t="s">
        <v>7897</v>
      </c>
      <c r="N1125" s="121" t="s">
        <v>127</v>
      </c>
      <c r="O1125" s="120" t="s">
        <v>7873</v>
      </c>
      <c r="P1125" s="121">
        <v>45949</v>
      </c>
      <c r="Q1125" s="121" t="s">
        <v>7756</v>
      </c>
      <c r="R1125" s="121">
        <v>45950</v>
      </c>
      <c r="S1125" s="121"/>
      <c r="T1125" s="135" t="str">
        <f>IF(ISBLANK(Table_1[[#This Row],[FECHA REQ 2]]),"-",Table_1[[#This Row],[FECHA REQ 2]]-Table_1[[#This Row],[FECHA REQ 1]])</f>
        <v>-</v>
      </c>
      <c r="U1125" s="122">
        <f>Table_1[[#This Row],[FECHA REQ 1]]-Table_1[[#This Row],[FECHA DE ENTREGA DE INFORME]]</f>
        <v>-1</v>
      </c>
      <c r="V1125" s="120" t="s">
        <v>7898</v>
      </c>
      <c r="W1125" s="121">
        <v>45951</v>
      </c>
      <c r="X1125" s="121">
        <v>45936</v>
      </c>
      <c r="Y1125" s="122">
        <f t="shared" si="84"/>
        <v>14</v>
      </c>
      <c r="Z1125" s="121">
        <v>45951</v>
      </c>
      <c r="AA1125" s="120">
        <f t="shared" si="95"/>
        <v>16</v>
      </c>
      <c r="AB1125" s="120" t="s">
        <v>7899</v>
      </c>
      <c r="AC1125" s="123">
        <v>6452.25</v>
      </c>
      <c r="AD1125" s="121">
        <v>45972</v>
      </c>
      <c r="AE1125" s="122">
        <f t="shared" si="92"/>
        <v>22</v>
      </c>
      <c r="AF1125" s="121">
        <v>45967</v>
      </c>
      <c r="AG1125" s="155" t="s">
        <v>7900</v>
      </c>
      <c r="AH1125" s="62"/>
      <c r="AI1125" s="121">
        <v>45980</v>
      </c>
      <c r="AJ1125" s="121">
        <v>45980</v>
      </c>
      <c r="AK1125" s="10" t="str">
        <f t="shared" si="93"/>
        <v>EN TIEMPO</v>
      </c>
      <c r="AL1125" s="15">
        <f t="shared" si="91"/>
        <v>9</v>
      </c>
      <c r="AM1125" s="120" t="s">
        <v>7901</v>
      </c>
      <c r="AN1125" s="120" t="s">
        <v>7902</v>
      </c>
      <c r="AO1125" s="120" t="s">
        <v>7903</v>
      </c>
      <c r="AP1125" s="121">
        <v>45982</v>
      </c>
      <c r="AQ1125" s="120">
        <f t="shared" ca="1" si="94"/>
        <v>45</v>
      </c>
      <c r="AR1125" s="206" t="s">
        <v>143</v>
      </c>
      <c r="AS1125" s="206">
        <f t="shared" ca="1" si="90"/>
        <v>32</v>
      </c>
      <c r="AT1125" s="120" t="s">
        <v>7762</v>
      </c>
      <c r="AU1125" s="120"/>
      <c r="AV1125" s="120"/>
      <c r="AW1125" s="120"/>
      <c r="AX1125" s="120"/>
      <c r="AY1125" s="120"/>
      <c r="AZ1125" s="120"/>
      <c r="BA1125" s="120"/>
      <c r="BB1125" s="120"/>
      <c r="BC1125" s="120"/>
    </row>
    <row r="1126" spans="1:55" ht="15.75" customHeight="1" x14ac:dyDescent="0.3">
      <c r="A1126" s="211">
        <v>357025</v>
      </c>
      <c r="B1126" s="211" t="s">
        <v>59</v>
      </c>
      <c r="C1126" s="211" t="s">
        <v>340</v>
      </c>
      <c r="D1126" s="211" t="s">
        <v>123</v>
      </c>
      <c r="E1126" s="211" t="s">
        <v>124</v>
      </c>
      <c r="F1126" s="211" t="s">
        <v>48</v>
      </c>
      <c r="G1126" s="120" t="s">
        <v>246</v>
      </c>
      <c r="H1126" s="120" t="s">
        <v>2059</v>
      </c>
      <c r="I1126" s="120">
        <v>2520471</v>
      </c>
      <c r="J1126" s="120" t="s">
        <v>7904</v>
      </c>
      <c r="K1126" s="120">
        <v>9602</v>
      </c>
      <c r="L1126" s="120">
        <v>10000</v>
      </c>
      <c r="M1126" s="120" t="s">
        <v>7905</v>
      </c>
      <c r="N1126" s="121" t="s">
        <v>127</v>
      </c>
      <c r="O1126" s="120" t="s">
        <v>7873</v>
      </c>
      <c r="P1126" s="121">
        <v>45949</v>
      </c>
      <c r="Q1126" s="121" t="s">
        <v>7756</v>
      </c>
      <c r="R1126" s="121">
        <v>45950</v>
      </c>
      <c r="S1126" s="121"/>
      <c r="T1126" s="135" t="str">
        <f>IF(ISBLANK(Table_1[[#This Row],[FECHA REQ 2]]),"-",Table_1[[#This Row],[FECHA REQ 2]]-Table_1[[#This Row],[FECHA REQ 1]])</f>
        <v>-</v>
      </c>
      <c r="U1126" s="122">
        <f>Table_1[[#This Row],[FECHA REQ 1]]-Table_1[[#This Row],[FECHA DE ENTREGA DE INFORME]]</f>
        <v>-1</v>
      </c>
      <c r="V1126" s="120" t="s">
        <v>7906</v>
      </c>
      <c r="W1126" s="121">
        <v>45951</v>
      </c>
      <c r="X1126" s="121">
        <v>45936</v>
      </c>
      <c r="Y1126" s="122">
        <f t="shared" si="84"/>
        <v>14</v>
      </c>
      <c r="Z1126" s="121">
        <v>45951</v>
      </c>
      <c r="AA1126" s="120">
        <f t="shared" si="95"/>
        <v>16</v>
      </c>
      <c r="AB1126" s="120" t="s">
        <v>7907</v>
      </c>
      <c r="AC1126" s="123">
        <v>4021.78</v>
      </c>
      <c r="AD1126" s="121">
        <v>45972</v>
      </c>
      <c r="AE1126" s="122">
        <f t="shared" si="92"/>
        <v>22</v>
      </c>
      <c r="AF1126" s="121">
        <v>45967</v>
      </c>
      <c r="AG1126" s="155" t="s">
        <v>7908</v>
      </c>
      <c r="AH1126" s="62"/>
      <c r="AI1126" s="121">
        <v>45980</v>
      </c>
      <c r="AJ1126" s="121">
        <v>45980</v>
      </c>
      <c r="AK1126" s="10" t="str">
        <f t="shared" si="93"/>
        <v>EN TIEMPO</v>
      </c>
      <c r="AL1126" s="15">
        <f t="shared" si="91"/>
        <v>9</v>
      </c>
      <c r="AM1126" s="120" t="s">
        <v>7909</v>
      </c>
      <c r="AN1126" s="120" t="s">
        <v>7910</v>
      </c>
      <c r="AO1126" s="120" t="s">
        <v>7911</v>
      </c>
      <c r="AP1126" s="121">
        <v>45982</v>
      </c>
      <c r="AQ1126" s="120">
        <f t="shared" ca="1" si="94"/>
        <v>45</v>
      </c>
      <c r="AR1126" s="206" t="s">
        <v>143</v>
      </c>
      <c r="AS1126" s="206">
        <f t="shared" ca="1" si="90"/>
        <v>32</v>
      </c>
      <c r="AT1126" s="120" t="s">
        <v>7762</v>
      </c>
      <c r="AU1126" s="120"/>
      <c r="AV1126" s="120"/>
      <c r="AW1126" s="120"/>
      <c r="AX1126" s="120"/>
      <c r="AY1126" s="120"/>
      <c r="AZ1126" s="120"/>
      <c r="BA1126" s="120"/>
      <c r="BB1126" s="120"/>
      <c r="BC1126" s="120"/>
    </row>
    <row r="1127" spans="1:55" ht="15.75" customHeight="1" x14ac:dyDescent="0.3">
      <c r="A1127" s="120">
        <v>357125</v>
      </c>
      <c r="B1127" s="120" t="s">
        <v>60</v>
      </c>
      <c r="C1127" s="120" t="s">
        <v>220</v>
      </c>
      <c r="D1127" s="120" t="s">
        <v>123</v>
      </c>
      <c r="E1127" s="120" t="s">
        <v>124</v>
      </c>
      <c r="F1127" s="120" t="s">
        <v>47</v>
      </c>
      <c r="G1127" s="120"/>
      <c r="H1127" s="120" t="s">
        <v>1417</v>
      </c>
      <c r="I1127" s="120">
        <v>5617470</v>
      </c>
      <c r="J1127" s="120" t="s">
        <v>7912</v>
      </c>
      <c r="K1127" s="120"/>
      <c r="L1127" s="5">
        <v>18000</v>
      </c>
      <c r="M1127" s="120">
        <v>101348858</v>
      </c>
      <c r="N1127" s="121" t="s">
        <v>127</v>
      </c>
      <c r="O1127" s="120" t="s">
        <v>7913</v>
      </c>
      <c r="P1127" s="121">
        <v>45938</v>
      </c>
      <c r="Q1127" s="121" t="s">
        <v>5722</v>
      </c>
      <c r="R1127" s="121">
        <v>45938</v>
      </c>
      <c r="S1127" s="121">
        <v>45947</v>
      </c>
      <c r="T1127" s="135">
        <f>IF(ISBLANK(Table_1[[#This Row],[FECHA REQ 2]]),"-",Table_1[[#This Row],[FECHA REQ 2]]-Table_1[[#This Row],[FECHA REQ 1]])</f>
        <v>9</v>
      </c>
      <c r="U1127" s="122">
        <f>Table_1[[#This Row],[FECHA REQ 1]]-Table_1[[#This Row],[FECHA DE ENTREGA DE INFORME]]</f>
        <v>0</v>
      </c>
      <c r="V1127" s="120" t="s">
        <v>7914</v>
      </c>
      <c r="W1127" s="121">
        <v>45938</v>
      </c>
      <c r="X1127" s="121">
        <v>45936</v>
      </c>
      <c r="Y1127" s="122">
        <f t="shared" si="84"/>
        <v>3</v>
      </c>
      <c r="Z1127" s="121">
        <v>45938</v>
      </c>
      <c r="AA1127" s="120">
        <f t="shared" si="95"/>
        <v>3</v>
      </c>
      <c r="AB1127" s="120" t="s">
        <v>7915</v>
      </c>
      <c r="AC1127" s="123">
        <v>6265.59</v>
      </c>
      <c r="AD1127" s="121">
        <v>45958</v>
      </c>
      <c r="AE1127" s="122">
        <f t="shared" ref="AE1127:AE1131" si="96">IF(AD1127="","",AD1127-Z1127+1)</f>
        <v>21</v>
      </c>
      <c r="AF1127" s="121"/>
      <c r="AG1127" s="155">
        <v>4400651320</v>
      </c>
      <c r="AH1127" s="209" t="s">
        <v>833</v>
      </c>
      <c r="AI1127" s="121">
        <v>45958</v>
      </c>
      <c r="AJ1127" s="121">
        <v>45958</v>
      </c>
      <c r="AK1127" s="10" t="str">
        <f t="shared" si="93"/>
        <v>EN TIEMPO</v>
      </c>
      <c r="AL1127" s="15">
        <f t="shared" si="91"/>
        <v>1</v>
      </c>
      <c r="AM1127" s="120" t="s">
        <v>7916</v>
      </c>
      <c r="AN1127" s="120" t="s">
        <v>7917</v>
      </c>
      <c r="AO1127" s="120" t="s">
        <v>7918</v>
      </c>
      <c r="AP1127" s="121">
        <v>45975</v>
      </c>
      <c r="AQ1127" s="120">
        <f t="shared" ca="1" si="94"/>
        <v>23</v>
      </c>
      <c r="AR1127" s="206" t="s">
        <v>143</v>
      </c>
      <c r="AS1127" s="206">
        <f t="shared" ca="1" si="90"/>
        <v>110</v>
      </c>
      <c r="AT1127" s="120" t="s">
        <v>20</v>
      </c>
      <c r="AU1127" s="120"/>
      <c r="AV1127" s="120"/>
      <c r="AW1127" s="120"/>
      <c r="AX1127" s="120"/>
      <c r="AY1127" s="120"/>
      <c r="AZ1127" s="120"/>
      <c r="BA1127" s="120"/>
      <c r="BB1127" s="120"/>
      <c r="BC1127" s="120"/>
    </row>
    <row r="1128" spans="1:55" ht="15.75" customHeight="1" x14ac:dyDescent="0.3">
      <c r="A1128" s="120">
        <v>357225</v>
      </c>
      <c r="B1128" s="120" t="s">
        <v>60</v>
      </c>
      <c r="C1128" s="120" t="s">
        <v>220</v>
      </c>
      <c r="D1128" s="120" t="s">
        <v>123</v>
      </c>
      <c r="E1128" s="120" t="s">
        <v>124</v>
      </c>
      <c r="F1128" s="120" t="s">
        <v>47</v>
      </c>
      <c r="G1128" s="120"/>
      <c r="H1128" s="120" t="s">
        <v>1417</v>
      </c>
      <c r="I1128" s="120">
        <v>5617470</v>
      </c>
      <c r="J1128" s="120" t="s">
        <v>7919</v>
      </c>
      <c r="K1128" s="120"/>
      <c r="L1128" s="5">
        <v>18000</v>
      </c>
      <c r="M1128" s="120">
        <v>101074727</v>
      </c>
      <c r="N1128" s="121" t="s">
        <v>127</v>
      </c>
      <c r="O1128" s="120" t="s">
        <v>7913</v>
      </c>
      <c r="P1128" s="121">
        <v>45938</v>
      </c>
      <c r="Q1128" s="121" t="s">
        <v>5722</v>
      </c>
      <c r="R1128" s="121">
        <v>45938</v>
      </c>
      <c r="S1128" s="121"/>
      <c r="T1128" s="135" t="str">
        <f>IF(ISBLANK(Table_1[[#This Row],[FECHA REQ 2]]),"-",Table_1[[#This Row],[FECHA REQ 2]]-Table_1[[#This Row],[FECHA REQ 1]])</f>
        <v>-</v>
      </c>
      <c r="U1128" s="122">
        <f>Table_1[[#This Row],[FECHA REQ 1]]-Table_1[[#This Row],[FECHA DE ENTREGA DE INFORME]]</f>
        <v>0</v>
      </c>
      <c r="V1128" s="120" t="s">
        <v>7920</v>
      </c>
      <c r="W1128" s="121">
        <v>45938</v>
      </c>
      <c r="X1128" s="121">
        <v>45936</v>
      </c>
      <c r="Y1128" s="122">
        <f t="shared" si="84"/>
        <v>3</v>
      </c>
      <c r="Z1128" s="121">
        <v>45938</v>
      </c>
      <c r="AA1128" s="120">
        <f t="shared" si="95"/>
        <v>3</v>
      </c>
      <c r="AB1128" s="120" t="s">
        <v>7921</v>
      </c>
      <c r="AC1128" s="123">
        <v>6265.59</v>
      </c>
      <c r="AD1128" s="121">
        <v>45958</v>
      </c>
      <c r="AE1128" s="122">
        <f t="shared" si="96"/>
        <v>21</v>
      </c>
      <c r="AF1128" s="121"/>
      <c r="AG1128" s="155">
        <v>4400651321</v>
      </c>
      <c r="AH1128" s="209" t="s">
        <v>833</v>
      </c>
      <c r="AI1128" s="121">
        <v>45958</v>
      </c>
      <c r="AJ1128" s="121">
        <v>45958</v>
      </c>
      <c r="AK1128" s="10" t="str">
        <f t="shared" si="93"/>
        <v>EN TIEMPO</v>
      </c>
      <c r="AL1128" s="15">
        <f t="shared" si="91"/>
        <v>1</v>
      </c>
      <c r="AM1128" s="120" t="s">
        <v>7922</v>
      </c>
      <c r="AN1128" s="120" t="s">
        <v>5221</v>
      </c>
      <c r="AO1128" s="120" t="s">
        <v>7923</v>
      </c>
      <c r="AP1128" s="121">
        <v>45975</v>
      </c>
      <c r="AQ1128" s="120">
        <f t="shared" ca="1" si="94"/>
        <v>23</v>
      </c>
      <c r="AR1128" s="206" t="s">
        <v>143</v>
      </c>
      <c r="AS1128" s="206">
        <f t="shared" ca="1" si="90"/>
        <v>110</v>
      </c>
      <c r="AT1128" s="120" t="s">
        <v>20</v>
      </c>
      <c r="AU1128" s="120"/>
      <c r="AV1128" s="120"/>
      <c r="AW1128" s="120"/>
      <c r="AX1128" s="120"/>
      <c r="AY1128" s="120"/>
      <c r="AZ1128" s="120"/>
      <c r="BA1128" s="120"/>
      <c r="BB1128" s="120"/>
      <c r="BC1128" s="120"/>
    </row>
    <row r="1129" spans="1:55" ht="15.75" customHeight="1" x14ac:dyDescent="0.3">
      <c r="A1129" s="120">
        <v>357325</v>
      </c>
      <c r="B1129" s="120" t="s">
        <v>59</v>
      </c>
      <c r="C1129" s="120" t="s">
        <v>340</v>
      </c>
      <c r="D1129" s="120" t="s">
        <v>123</v>
      </c>
      <c r="E1129" s="120" t="s">
        <v>124</v>
      </c>
      <c r="F1129" s="120" t="s">
        <v>43</v>
      </c>
      <c r="G1129" s="120" t="s">
        <v>210</v>
      </c>
      <c r="H1129" s="120" t="s">
        <v>3357</v>
      </c>
      <c r="I1129" s="120" t="s">
        <v>342</v>
      </c>
      <c r="J1129" s="120" t="s">
        <v>7924</v>
      </c>
      <c r="K1129" s="120">
        <v>5884</v>
      </c>
      <c r="L1129" s="120">
        <v>10000</v>
      </c>
      <c r="M1129" s="120" t="s">
        <v>7925</v>
      </c>
      <c r="N1129" s="121" t="s">
        <v>127</v>
      </c>
      <c r="O1129" s="120" t="s">
        <v>7926</v>
      </c>
      <c r="P1129" s="121">
        <v>45947</v>
      </c>
      <c r="Q1129" s="10" t="s">
        <v>137</v>
      </c>
      <c r="R1129" s="121">
        <v>45950</v>
      </c>
      <c r="S1129" s="121"/>
      <c r="T1129" s="135" t="str">
        <f>IF(ISBLANK(Table_1[[#This Row],[FECHA REQ 2]]),"-",Table_1[[#This Row],[FECHA REQ 2]]-Table_1[[#This Row],[FECHA REQ 1]])</f>
        <v>-</v>
      </c>
      <c r="U1129" s="122">
        <f>Table_1[[#This Row],[FECHA REQ 1]]-Table_1[[#This Row],[FECHA DE ENTREGA DE INFORME]]</f>
        <v>0</v>
      </c>
      <c r="V1129" s="120" t="s">
        <v>7927</v>
      </c>
      <c r="W1129" s="121">
        <v>45950</v>
      </c>
      <c r="X1129" s="121">
        <v>45945</v>
      </c>
      <c r="Y1129" s="122">
        <f>IF(P1129="","POR EVALUAR",P1129-X1129+1)</f>
        <v>3</v>
      </c>
      <c r="Z1129" s="121">
        <v>45950</v>
      </c>
      <c r="AA1129" s="120">
        <f>IF(Z1129="","POR COTIZAR",Z1129-X1129+1)</f>
        <v>6</v>
      </c>
      <c r="AB1129" s="120" t="s">
        <v>7928</v>
      </c>
      <c r="AC1129" s="123">
        <v>8199.77</v>
      </c>
      <c r="AD1129" s="121">
        <v>45965</v>
      </c>
      <c r="AE1129" s="122">
        <f>IF(AD1129="","",AD1129-Z1129+1)</f>
        <v>16</v>
      </c>
      <c r="AF1129" s="121">
        <v>45957</v>
      </c>
      <c r="AG1129" s="155" t="s">
        <v>7929</v>
      </c>
      <c r="AH1129" s="62" t="s">
        <v>833</v>
      </c>
      <c r="AI1129" s="121">
        <v>45989</v>
      </c>
      <c r="AJ1129" s="121">
        <v>45989</v>
      </c>
      <c r="AK1129" s="10" t="str">
        <f t="shared" ref="AK1129:AK1134" si="97">IF(AJ1129="","",IF(AJ1129&gt;AI1129,"DEMORA","EN TIEMPO"))</f>
        <v>EN TIEMPO</v>
      </c>
      <c r="AL1129" s="15">
        <f t="shared" ref="AL1129:AL1134" si="98">IF(AJ1129="","",AJ1129-AD1129+1)</f>
        <v>25</v>
      </c>
      <c r="AM1129" s="120" t="s">
        <v>7930</v>
      </c>
      <c r="AN1129" s="120" t="s">
        <v>7931</v>
      </c>
      <c r="AO1129" s="120" t="s">
        <v>7932</v>
      </c>
      <c r="AP1129" s="121">
        <v>46003</v>
      </c>
      <c r="AQ1129" s="120">
        <f t="shared" ca="1" si="94"/>
        <v>45</v>
      </c>
      <c r="AR1129" s="205" t="s">
        <v>143</v>
      </c>
      <c r="AS1129" s="206">
        <f t="shared" ca="1" si="90"/>
        <v>13</v>
      </c>
      <c r="AT1129" s="120" t="s">
        <v>20</v>
      </c>
      <c r="AU1129" s="120"/>
      <c r="AV1129" s="120"/>
      <c r="AW1129" s="120"/>
      <c r="AX1129" s="120"/>
      <c r="AY1129" s="120"/>
      <c r="AZ1129" s="120"/>
      <c r="BA1129" s="120"/>
      <c r="BB1129" s="120"/>
      <c r="BC1129" s="120"/>
    </row>
    <row r="1130" spans="1:55" ht="15.75" customHeight="1" x14ac:dyDescent="0.3">
      <c r="A1130" s="120">
        <v>357425</v>
      </c>
      <c r="B1130" s="120" t="s">
        <v>59</v>
      </c>
      <c r="C1130" s="120" t="s">
        <v>144</v>
      </c>
      <c r="D1130" s="120" t="s">
        <v>123</v>
      </c>
      <c r="E1130" s="120" t="s">
        <v>189</v>
      </c>
      <c r="F1130" s="120" t="s">
        <v>52</v>
      </c>
      <c r="G1130" s="120" t="s">
        <v>581</v>
      </c>
      <c r="H1130" s="120" t="s">
        <v>5100</v>
      </c>
      <c r="I1130" s="120" t="s">
        <v>7933</v>
      </c>
      <c r="J1130" s="120" t="s">
        <v>7934</v>
      </c>
      <c r="K1130" s="120">
        <v>17000</v>
      </c>
      <c r="L1130" s="120">
        <v>16000</v>
      </c>
      <c r="M1130" s="120" t="s">
        <v>7935</v>
      </c>
      <c r="N1130" s="121" t="s">
        <v>127</v>
      </c>
      <c r="O1130" s="120" t="s">
        <v>7926</v>
      </c>
      <c r="P1130" s="121">
        <v>45946</v>
      </c>
      <c r="Q1130" s="10" t="s">
        <v>137</v>
      </c>
      <c r="R1130" s="121">
        <v>45947</v>
      </c>
      <c r="S1130" s="121"/>
      <c r="T1130" s="135" t="str">
        <f>IF(ISBLANK(Table_1[[#This Row],[FECHA REQ 2]]),"-",Table_1[[#This Row],[FECHA REQ 2]]-Table_1[[#This Row],[FECHA REQ 1]])</f>
        <v>-</v>
      </c>
      <c r="U1130" s="122">
        <f>Table_1[[#This Row],[FECHA REQ 1]]-Table_1[[#This Row],[FECHA EVALUACION]]</f>
        <v>1</v>
      </c>
      <c r="V1130" s="120" t="s">
        <v>7936</v>
      </c>
      <c r="W1130" s="121">
        <v>45950</v>
      </c>
      <c r="X1130" s="121">
        <v>45945</v>
      </c>
      <c r="Y1130" s="122">
        <f t="shared" si="84"/>
        <v>2</v>
      </c>
      <c r="Z1130" s="121">
        <v>45950</v>
      </c>
      <c r="AA1130" s="120">
        <f t="shared" si="95"/>
        <v>6</v>
      </c>
      <c r="AB1130" s="120" t="s">
        <v>7937</v>
      </c>
      <c r="AC1130" s="123">
        <v>3114.15</v>
      </c>
      <c r="AD1130" s="121">
        <v>45972</v>
      </c>
      <c r="AE1130" s="122">
        <f t="shared" si="96"/>
        <v>23</v>
      </c>
      <c r="AF1130" s="121">
        <v>45968</v>
      </c>
      <c r="AG1130" s="155" t="s">
        <v>7938</v>
      </c>
      <c r="AH1130" s="62" t="s">
        <v>833</v>
      </c>
      <c r="AI1130" s="121"/>
      <c r="AJ1130" s="121">
        <v>45992</v>
      </c>
      <c r="AK1130" s="10" t="str">
        <f t="shared" si="97"/>
        <v>DEMORA</v>
      </c>
      <c r="AL1130" s="15">
        <f t="shared" si="98"/>
        <v>21</v>
      </c>
      <c r="AM1130" s="120" t="s">
        <v>7939</v>
      </c>
      <c r="AN1130" s="120" t="s">
        <v>7940</v>
      </c>
      <c r="AO1130" s="120" t="s">
        <v>7941</v>
      </c>
      <c r="AP1130" s="121">
        <v>45996</v>
      </c>
      <c r="AQ1130" s="120">
        <f t="shared" ca="1" si="94"/>
        <v>48</v>
      </c>
      <c r="AR1130" s="205" t="s">
        <v>143</v>
      </c>
      <c r="AS1130" s="206">
        <f t="shared" ca="1" si="90"/>
        <v>24</v>
      </c>
      <c r="AT1130" s="120" t="s">
        <v>19</v>
      </c>
      <c r="AU1130" s="120"/>
      <c r="AV1130" s="120"/>
      <c r="AW1130" s="120"/>
      <c r="AX1130" s="120"/>
      <c r="AY1130" s="120"/>
      <c r="AZ1130" s="120"/>
      <c r="BA1130" s="120"/>
      <c r="BB1130" s="120"/>
      <c r="BC1130" s="120"/>
    </row>
    <row r="1131" spans="1:55" ht="15.75" customHeight="1" x14ac:dyDescent="0.3">
      <c r="A1131" s="120">
        <v>357525</v>
      </c>
      <c r="B1131" s="120" t="s">
        <v>59</v>
      </c>
      <c r="C1131" s="120" t="s">
        <v>6</v>
      </c>
      <c r="D1131" s="120" t="s">
        <v>123</v>
      </c>
      <c r="E1131" s="120" t="s">
        <v>189</v>
      </c>
      <c r="F1131" s="120" t="s">
        <v>693</v>
      </c>
      <c r="G1131" s="120" t="s">
        <v>246</v>
      </c>
      <c r="H1131" s="120" t="s">
        <v>694</v>
      </c>
      <c r="I1131" s="120" t="s">
        <v>1586</v>
      </c>
      <c r="J1131" s="120" t="s">
        <v>7942</v>
      </c>
      <c r="K1131" s="120">
        <v>92</v>
      </c>
      <c r="L1131" s="120">
        <v>18000</v>
      </c>
      <c r="M1131" s="120" t="s">
        <v>7943</v>
      </c>
      <c r="N1131" s="121" t="s">
        <v>123</v>
      </c>
      <c r="O1131" s="120" t="s">
        <v>7926</v>
      </c>
      <c r="P1131" s="121">
        <v>45946</v>
      </c>
      <c r="Q1131" s="121" t="s">
        <v>137</v>
      </c>
      <c r="R1131" s="121">
        <v>45946</v>
      </c>
      <c r="S1131" s="121">
        <v>45947</v>
      </c>
      <c r="T1131" s="135">
        <f>IF(ISBLANK(Table_1[[#This Row],[FECHA REQ 2]]),"-",Table_1[[#This Row],[FECHA REQ 2]]-Table_1[[#This Row],[FECHA REQ 1]])</f>
        <v>1</v>
      </c>
      <c r="U1131" s="122">
        <f>Table_1[[#This Row],[FECHA REQ 1]]-Table_1[[#This Row],[FECHA EVALUACION]]</f>
        <v>0</v>
      </c>
      <c r="V1131" s="120" t="s">
        <v>7944</v>
      </c>
      <c r="W1131" s="121">
        <v>45947</v>
      </c>
      <c r="X1131" s="121">
        <v>45945</v>
      </c>
      <c r="Y1131" s="122">
        <f t="shared" si="84"/>
        <v>2</v>
      </c>
      <c r="Z1131" s="121">
        <v>45952</v>
      </c>
      <c r="AA1131" s="120">
        <f t="shared" si="95"/>
        <v>8</v>
      </c>
      <c r="AB1131" s="120" t="s">
        <v>7945</v>
      </c>
      <c r="AC1131" s="123">
        <v>3953.15</v>
      </c>
      <c r="AD1131" s="121">
        <v>46028</v>
      </c>
      <c r="AE1131" s="122">
        <f t="shared" si="96"/>
        <v>77</v>
      </c>
      <c r="AF1131" s="121">
        <v>45954</v>
      </c>
      <c r="AG1131" s="155" t="s">
        <v>7946</v>
      </c>
      <c r="AH1131" s="62" t="s">
        <v>833</v>
      </c>
      <c r="AI1131" s="121">
        <v>46030</v>
      </c>
      <c r="AJ1131" s="121">
        <v>46030</v>
      </c>
      <c r="AK1131" s="10" t="str">
        <f t="shared" si="97"/>
        <v>EN TIEMPO</v>
      </c>
      <c r="AL1131" s="15">
        <f t="shared" si="98"/>
        <v>3</v>
      </c>
      <c r="AM1131" s="120" t="s">
        <v>7947</v>
      </c>
      <c r="AN1131" s="120" t="s">
        <v>7948</v>
      </c>
      <c r="AO1131" s="120" t="s">
        <v>7949</v>
      </c>
      <c r="AP1131" s="121">
        <v>46031</v>
      </c>
      <c r="AQ1131" s="120">
        <f t="shared" ca="1" si="94"/>
        <v>86</v>
      </c>
      <c r="AR1131" s="206" t="s">
        <v>143</v>
      </c>
      <c r="AS1131" s="206">
        <f t="shared" ca="1" si="90"/>
        <v>10</v>
      </c>
      <c r="AT1131" s="120" t="s">
        <v>20</v>
      </c>
      <c r="AU1131" s="120"/>
      <c r="AV1131" s="120"/>
      <c r="AW1131" s="120"/>
      <c r="AX1131" s="120"/>
      <c r="AY1131" s="120"/>
      <c r="AZ1131" s="120"/>
      <c r="BA1131" s="120"/>
      <c r="BB1131" s="120"/>
      <c r="BC1131" s="120"/>
    </row>
    <row r="1132" spans="1:55" ht="15.75" customHeight="1" x14ac:dyDescent="0.3">
      <c r="A1132" s="120">
        <v>357625</v>
      </c>
      <c r="B1132" s="120" t="s">
        <v>60</v>
      </c>
      <c r="C1132" s="120" t="s">
        <v>6</v>
      </c>
      <c r="D1132" s="120" t="s">
        <v>123</v>
      </c>
      <c r="E1132" s="120" t="s">
        <v>189</v>
      </c>
      <c r="F1132" s="120" t="s">
        <v>52</v>
      </c>
      <c r="G1132" s="120"/>
      <c r="H1132" s="120" t="s">
        <v>7864</v>
      </c>
      <c r="I1132" s="120" t="s">
        <v>4606</v>
      </c>
      <c r="J1132" s="120" t="s">
        <v>7950</v>
      </c>
      <c r="K1132" s="120"/>
      <c r="L1132" s="120"/>
      <c r="M1132" s="120">
        <v>101160657</v>
      </c>
      <c r="N1132" s="121" t="s">
        <v>127</v>
      </c>
      <c r="O1132" s="120" t="s">
        <v>7951</v>
      </c>
      <c r="P1132" s="121">
        <v>45957</v>
      </c>
      <c r="Q1132" s="121" t="s">
        <v>137</v>
      </c>
      <c r="R1132" s="121">
        <v>45961</v>
      </c>
      <c r="S1132" s="121"/>
      <c r="T1132" s="135" t="str">
        <f>IF(ISBLANK(Table_1[[#This Row],[FECHA REQ 2]]),"-",Table_1[[#This Row],[FECHA REQ 2]]-Table_1[[#This Row],[FECHA REQ 1]])</f>
        <v>-</v>
      </c>
      <c r="U1132" s="122">
        <f>Table_1[[#This Row],[FECHA REQ 1]]-Table_1[[#This Row],[FECHA DE ENTREGA DE INFORME]]</f>
        <v>-3</v>
      </c>
      <c r="V1132" s="120" t="s">
        <v>7952</v>
      </c>
      <c r="W1132" s="121">
        <v>45964</v>
      </c>
      <c r="X1132" s="121">
        <v>45947</v>
      </c>
      <c r="Y1132" s="122">
        <f t="shared" si="84"/>
        <v>11</v>
      </c>
      <c r="Z1132" s="121">
        <v>45964</v>
      </c>
      <c r="AA1132" s="120">
        <f t="shared" si="95"/>
        <v>18</v>
      </c>
      <c r="AB1132" s="120" t="s">
        <v>7953</v>
      </c>
      <c r="AC1132" s="123">
        <v>3823.33</v>
      </c>
      <c r="AD1132" s="121">
        <v>45968</v>
      </c>
      <c r="AE1132" s="122">
        <f t="shared" ref="AE1132:AE1133" si="99">IF(AD1132="","",AD1132-Z1132+1)</f>
        <v>5</v>
      </c>
      <c r="AF1132" s="121">
        <v>45982</v>
      </c>
      <c r="AG1132" s="155">
        <v>4400652265</v>
      </c>
      <c r="AH1132" s="62" t="s">
        <v>833</v>
      </c>
      <c r="AI1132" s="121">
        <v>45993</v>
      </c>
      <c r="AJ1132" s="121">
        <v>45993</v>
      </c>
      <c r="AK1132" s="10" t="str">
        <f t="shared" si="97"/>
        <v>EN TIEMPO</v>
      </c>
      <c r="AL1132" s="15">
        <f t="shared" si="98"/>
        <v>26</v>
      </c>
      <c r="AM1132" s="120" t="s">
        <v>7954</v>
      </c>
      <c r="AN1132" s="120" t="s">
        <v>7955</v>
      </c>
      <c r="AO1132" s="120" t="s">
        <v>7956</v>
      </c>
      <c r="AP1132" s="121">
        <v>45996</v>
      </c>
      <c r="AQ1132" s="120">
        <f t="shared" ca="1" si="94"/>
        <v>47</v>
      </c>
      <c r="AR1132" s="206" t="s">
        <v>143</v>
      </c>
      <c r="AS1132" s="206">
        <f t="shared" ca="1" si="90"/>
        <v>36</v>
      </c>
      <c r="AT1132" s="120" t="s">
        <v>19</v>
      </c>
      <c r="AU1132" s="120"/>
      <c r="AV1132" s="120"/>
      <c r="AW1132" s="120"/>
      <c r="AX1132" s="120"/>
      <c r="AY1132" s="120"/>
      <c r="AZ1132" s="120"/>
      <c r="BA1132" s="120"/>
      <c r="BB1132" s="120"/>
      <c r="BC1132" s="120"/>
    </row>
    <row r="1133" spans="1:55" ht="15.75" customHeight="1" x14ac:dyDescent="0.3">
      <c r="A1133" s="120">
        <v>357725</v>
      </c>
      <c r="B1133" s="120" t="s">
        <v>60</v>
      </c>
      <c r="C1133" s="120" t="s">
        <v>273</v>
      </c>
      <c r="D1133" s="120" t="s">
        <v>123</v>
      </c>
      <c r="E1133" s="120" t="s">
        <v>189</v>
      </c>
      <c r="F1133" s="120" t="s">
        <v>1</v>
      </c>
      <c r="G1133" s="120">
        <v>7</v>
      </c>
      <c r="H1133" s="120" t="s">
        <v>2344</v>
      </c>
      <c r="I1133" s="120" t="s">
        <v>294</v>
      </c>
      <c r="J1133" s="120" t="s">
        <v>7957</v>
      </c>
      <c r="K1133" s="120"/>
      <c r="L1133" s="120">
        <v>28000</v>
      </c>
      <c r="M1133" s="120">
        <v>101110300</v>
      </c>
      <c r="N1133" s="121" t="s">
        <v>127</v>
      </c>
      <c r="O1133" s="120" t="s">
        <v>7951</v>
      </c>
      <c r="P1133" s="121">
        <v>45957</v>
      </c>
      <c r="Q1133" s="121" t="s">
        <v>137</v>
      </c>
      <c r="R1133" s="121">
        <v>45960</v>
      </c>
      <c r="S1133" s="121"/>
      <c r="T1133" s="121"/>
      <c r="U1133" s="122">
        <f>Table_1[[#This Row],[FECHA REQ 1]]-Table_1[[#This Row],[FECHA DE ENTREGA DE INFORME]]</f>
        <v>-4</v>
      </c>
      <c r="V1133" s="120" t="s">
        <v>7958</v>
      </c>
      <c r="W1133" s="121">
        <v>45964</v>
      </c>
      <c r="X1133" s="121">
        <v>45947</v>
      </c>
      <c r="Y1133" s="122">
        <f t="shared" ref="Y1133:Y1134" si="100">IF(P1133="","POR EVALUAR",P1133-X1133+1)</f>
        <v>11</v>
      </c>
      <c r="Z1133" s="121">
        <v>45964</v>
      </c>
      <c r="AA1133" s="120">
        <f t="shared" ref="AA1133:AA1136" si="101">IF(Z1133="","POR COTIZAR",Z1133-X1133+1)</f>
        <v>18</v>
      </c>
      <c r="AB1133" s="120" t="s">
        <v>7959</v>
      </c>
      <c r="AC1133" s="123">
        <v>20363.68</v>
      </c>
      <c r="AD1133" s="121">
        <v>45968</v>
      </c>
      <c r="AE1133" s="122">
        <f t="shared" si="99"/>
        <v>5</v>
      </c>
      <c r="AF1133" s="121">
        <v>45982</v>
      </c>
      <c r="AG1133" s="155">
        <v>4400651713</v>
      </c>
      <c r="AH1133" s="62" t="s">
        <v>833</v>
      </c>
      <c r="AI1133" s="121">
        <v>46009</v>
      </c>
      <c r="AJ1133" s="121">
        <v>46009</v>
      </c>
      <c r="AK1133" s="10" t="str">
        <f t="shared" si="97"/>
        <v>EN TIEMPO</v>
      </c>
      <c r="AL1133" s="15">
        <f t="shared" si="98"/>
        <v>42</v>
      </c>
      <c r="AM1133" s="120" t="s">
        <v>7960</v>
      </c>
      <c r="AN1133" s="120" t="s">
        <v>7961</v>
      </c>
      <c r="AO1133" s="120" t="s">
        <v>7962</v>
      </c>
      <c r="AP1133" s="121">
        <v>46010</v>
      </c>
      <c r="AQ1133" s="120">
        <f t="shared" ca="1" si="94"/>
        <v>63</v>
      </c>
      <c r="AR1133" s="206" t="s">
        <v>143</v>
      </c>
      <c r="AS1133" s="206">
        <f t="shared" ca="1" si="90"/>
        <v>36</v>
      </c>
      <c r="AT1133" s="120" t="s">
        <v>19</v>
      </c>
      <c r="AU1133" s="120"/>
      <c r="AV1133" s="120"/>
      <c r="AW1133" s="120"/>
      <c r="AX1133" s="120"/>
      <c r="AY1133" s="120"/>
      <c r="AZ1133" s="120"/>
      <c r="BA1133" s="120"/>
      <c r="BB1133" s="120"/>
      <c r="BC1133" s="120"/>
    </row>
    <row r="1134" spans="1:55" ht="15.75" customHeight="1" x14ac:dyDescent="0.3">
      <c r="A1134" s="120">
        <v>357825</v>
      </c>
      <c r="B1134" s="120" t="s">
        <v>60</v>
      </c>
      <c r="C1134" s="120" t="s">
        <v>273</v>
      </c>
      <c r="D1134" s="120" t="s">
        <v>123</v>
      </c>
      <c r="E1134" s="120" t="s">
        <v>189</v>
      </c>
      <c r="F1134" s="120" t="s">
        <v>1</v>
      </c>
      <c r="G1134" s="120">
        <v>8</v>
      </c>
      <c r="H1134" s="120" t="s">
        <v>2344</v>
      </c>
      <c r="I1134" s="120" t="s">
        <v>294</v>
      </c>
      <c r="J1134" s="120" t="s">
        <v>7963</v>
      </c>
      <c r="K1134" s="120"/>
      <c r="L1134" s="120">
        <v>28000</v>
      </c>
      <c r="M1134" s="120">
        <v>101110299</v>
      </c>
      <c r="N1134" s="121" t="s">
        <v>127</v>
      </c>
      <c r="O1134" s="120" t="s">
        <v>7951</v>
      </c>
      <c r="P1134" s="121">
        <v>45957</v>
      </c>
      <c r="Q1134" s="121" t="s">
        <v>137</v>
      </c>
      <c r="R1134" s="121">
        <v>45960</v>
      </c>
      <c r="S1134" s="121"/>
      <c r="T1134" s="121"/>
      <c r="U1134" s="122">
        <f>Table_1[[#This Row],[FECHA REQ 1]]-Table_1[[#This Row],[FECHA DE ENTREGA DE INFORME]]</f>
        <v>-4</v>
      </c>
      <c r="V1134" s="120" t="s">
        <v>7964</v>
      </c>
      <c r="W1134" s="121">
        <v>45964</v>
      </c>
      <c r="X1134" s="121">
        <v>45947</v>
      </c>
      <c r="Y1134" s="122">
        <f t="shared" si="100"/>
        <v>11</v>
      </c>
      <c r="Z1134" s="121">
        <v>45964</v>
      </c>
      <c r="AA1134" s="120">
        <f t="shared" si="101"/>
        <v>18</v>
      </c>
      <c r="AB1134" s="120" t="s">
        <v>7965</v>
      </c>
      <c r="AC1134" s="123">
        <v>20363.68</v>
      </c>
      <c r="AD1134" s="121">
        <v>45968</v>
      </c>
      <c r="AE1134" s="122">
        <f t="shared" ref="AE1134:AE1135" si="102">IF(AD1134="","",AD1134-Z1134+1)</f>
        <v>5</v>
      </c>
      <c r="AF1134" s="121">
        <v>45971</v>
      </c>
      <c r="AG1134" s="155">
        <v>4400651714</v>
      </c>
      <c r="AH1134" s="62" t="s">
        <v>833</v>
      </c>
      <c r="AI1134" s="121">
        <v>46010</v>
      </c>
      <c r="AJ1134" s="121">
        <v>46010</v>
      </c>
      <c r="AK1134" s="10" t="str">
        <f t="shared" si="97"/>
        <v>EN TIEMPO</v>
      </c>
      <c r="AL1134" s="15">
        <f t="shared" si="98"/>
        <v>43</v>
      </c>
      <c r="AM1134" s="120" t="s">
        <v>7966</v>
      </c>
      <c r="AN1134" s="120" t="s">
        <v>7967</v>
      </c>
      <c r="AO1134" s="120" t="s">
        <v>7968</v>
      </c>
      <c r="AP1134" s="121">
        <v>46010</v>
      </c>
      <c r="AQ1134" s="120">
        <f t="shared" ca="1" si="94"/>
        <v>64</v>
      </c>
      <c r="AR1134" s="206" t="s">
        <v>143</v>
      </c>
      <c r="AS1134" s="206">
        <f t="shared" ca="1" si="90"/>
        <v>25</v>
      </c>
      <c r="AT1134" s="120" t="s">
        <v>19</v>
      </c>
      <c r="AU1134" s="120"/>
      <c r="AV1134" s="120"/>
      <c r="AW1134" s="120"/>
      <c r="AX1134" s="120"/>
      <c r="AY1134" s="120"/>
      <c r="AZ1134" s="120"/>
      <c r="BA1134" s="120"/>
      <c r="BB1134" s="120"/>
      <c r="BC1134" s="120"/>
    </row>
    <row r="1135" spans="1:55" ht="15.75" customHeight="1" x14ac:dyDescent="0.3">
      <c r="A1135" s="120">
        <v>357925</v>
      </c>
      <c r="B1135" s="120" t="s">
        <v>60</v>
      </c>
      <c r="C1135" s="120" t="s">
        <v>6</v>
      </c>
      <c r="D1135" s="120" t="s">
        <v>123</v>
      </c>
      <c r="E1135" s="120" t="s">
        <v>189</v>
      </c>
      <c r="F1135" s="120" t="s">
        <v>1</v>
      </c>
      <c r="G1135" s="120"/>
      <c r="H1135" s="120" t="s">
        <v>1830</v>
      </c>
      <c r="I1135" s="120" t="s">
        <v>311</v>
      </c>
      <c r="J1135" s="120" t="s">
        <v>7969</v>
      </c>
      <c r="K1135" s="120"/>
      <c r="L1135" s="120">
        <v>16000</v>
      </c>
      <c r="M1135" s="120">
        <v>101226065</v>
      </c>
      <c r="N1135" s="121" t="s">
        <v>127</v>
      </c>
      <c r="O1135" s="120" t="s">
        <v>7951</v>
      </c>
      <c r="P1135" s="121">
        <v>45957</v>
      </c>
      <c r="Q1135" s="121" t="s">
        <v>137</v>
      </c>
      <c r="R1135" s="121"/>
      <c r="S1135" s="121"/>
      <c r="T1135" s="121"/>
      <c r="U1135" s="122">
        <f>Table_1[[#This Row],[FECHA REQ 1]]-Table_1[[#This Row],[FECHA DE ENTREGA DE INFORME]]</f>
        <v>-45964</v>
      </c>
      <c r="V1135" s="120" t="s">
        <v>7970</v>
      </c>
      <c r="W1135" s="121">
        <v>45964</v>
      </c>
      <c r="X1135" s="121">
        <v>45947</v>
      </c>
      <c r="Y1135" s="122">
        <f t="shared" ref="Y1135:Y1136" si="103">IF(P1135="","POR EVALUAR",P1135-X1135+1)</f>
        <v>11</v>
      </c>
      <c r="Z1135" s="121">
        <v>45964</v>
      </c>
      <c r="AA1135" s="120">
        <f t="shared" si="101"/>
        <v>18</v>
      </c>
      <c r="AB1135" s="120" t="s">
        <v>7971</v>
      </c>
      <c r="AC1135" s="123">
        <v>2783.14</v>
      </c>
      <c r="AD1135" s="121">
        <v>45968</v>
      </c>
      <c r="AE1135" s="122">
        <f t="shared" si="102"/>
        <v>5</v>
      </c>
      <c r="AF1135" s="121"/>
      <c r="AG1135" s="155">
        <v>4400651712</v>
      </c>
      <c r="AH1135" s="62"/>
      <c r="AI1135" s="121">
        <v>45980</v>
      </c>
      <c r="AJ1135" s="121">
        <v>45980</v>
      </c>
      <c r="AK1135" s="10" t="str">
        <f t="shared" si="93"/>
        <v>EN TIEMPO</v>
      </c>
      <c r="AL1135" s="15">
        <f t="shared" ref="AL1135" si="104">IF(AJ1135="","",AJ1135-AD1135+1)</f>
        <v>13</v>
      </c>
      <c r="AM1135" s="120" t="s">
        <v>7972</v>
      </c>
      <c r="AN1135" s="120" t="s">
        <v>7973</v>
      </c>
      <c r="AO1135" s="120" t="s">
        <v>7974</v>
      </c>
      <c r="AP1135" s="121">
        <v>45988</v>
      </c>
      <c r="AQ1135" s="120">
        <f t="shared" ca="1" si="94"/>
        <v>34</v>
      </c>
      <c r="AR1135" s="206" t="s">
        <v>143</v>
      </c>
      <c r="AS1135" s="206">
        <f t="shared" ca="1" si="90"/>
        <v>99</v>
      </c>
      <c r="AT1135" s="120" t="s">
        <v>19</v>
      </c>
      <c r="AU1135" s="120"/>
      <c r="AV1135" s="120"/>
      <c r="AW1135" s="120"/>
      <c r="AX1135" s="120"/>
      <c r="AY1135" s="120"/>
      <c r="AZ1135" s="120"/>
      <c r="BA1135" s="120"/>
      <c r="BB1135" s="120"/>
      <c r="BC1135" s="120"/>
    </row>
    <row r="1136" spans="1:55" ht="15.75" customHeight="1" x14ac:dyDescent="0.3">
      <c r="A1136" s="120">
        <v>358025</v>
      </c>
      <c r="B1136" s="120" t="s">
        <v>59</v>
      </c>
      <c r="C1136" s="120" t="s">
        <v>8</v>
      </c>
      <c r="D1136" s="120" t="s">
        <v>127</v>
      </c>
      <c r="E1136" s="120" t="s">
        <v>124</v>
      </c>
      <c r="F1136" s="120" t="s">
        <v>40</v>
      </c>
      <c r="G1136" s="120" t="s">
        <v>246</v>
      </c>
      <c r="H1136" s="120" t="s">
        <v>7056</v>
      </c>
      <c r="I1136" s="120">
        <v>2898620</v>
      </c>
      <c r="J1136" s="120" t="s">
        <v>7975</v>
      </c>
      <c r="K1136" s="120">
        <v>2835</v>
      </c>
      <c r="L1136" s="120">
        <v>30000</v>
      </c>
      <c r="M1136" s="120" t="s">
        <v>7976</v>
      </c>
      <c r="N1136" s="121" t="s">
        <v>123</v>
      </c>
      <c r="O1136" s="120" t="s">
        <v>7977</v>
      </c>
      <c r="P1136" s="121">
        <v>45961</v>
      </c>
      <c r="Q1136" s="121" t="s">
        <v>137</v>
      </c>
      <c r="R1136" s="121"/>
      <c r="S1136" s="121"/>
      <c r="T1136" s="121"/>
      <c r="U1136" s="122">
        <f>Table_1[[#This Row],[FECHA REQ 1]]-Table_1[[#This Row],[FECHA DE ENTREGA DE INFORME]]</f>
        <v>-45968</v>
      </c>
      <c r="V1136" s="120" t="s">
        <v>7978</v>
      </c>
      <c r="W1136" s="121">
        <v>45968</v>
      </c>
      <c r="X1136" s="121">
        <v>45957</v>
      </c>
      <c r="Y1136" s="122">
        <f t="shared" si="103"/>
        <v>5</v>
      </c>
      <c r="Z1136" s="121">
        <v>45971</v>
      </c>
      <c r="AA1136" s="120">
        <f t="shared" si="101"/>
        <v>15</v>
      </c>
      <c r="AB1136" s="120" t="s">
        <v>7979</v>
      </c>
      <c r="AC1136" s="123">
        <v>17945.27</v>
      </c>
      <c r="AD1136" s="121"/>
      <c r="AE1136" s="122" t="str">
        <f>IF(AD1136="","",AD1136-Z1136+1)</f>
        <v/>
      </c>
      <c r="AF1136" s="121"/>
      <c r="AG1136" s="120">
        <v>6000054695</v>
      </c>
      <c r="AH1136" s="62"/>
      <c r="AI1136" s="121"/>
      <c r="AJ1136" s="121"/>
      <c r="AK1136" s="10" t="str">
        <f>IF(AJ1136="","",IF(AJ1136&gt;AI1136,"DEMORA","EN TIEMPO"))</f>
        <v/>
      </c>
      <c r="AL1136" s="15" t="str">
        <f>IF(AJ1136="","",AJ1136-AD1136+1)</f>
        <v/>
      </c>
      <c r="AM1136" s="120"/>
      <c r="AN1136" s="120"/>
      <c r="AO1136" s="120"/>
      <c r="AP1136" s="121"/>
      <c r="AQ1136" s="120">
        <f t="shared" ca="1" si="94"/>
        <v>89</v>
      </c>
      <c r="AR1136" s="207" t="s">
        <v>15</v>
      </c>
      <c r="AS1136" s="65">
        <f t="shared" ca="1" si="90"/>
        <v>89</v>
      </c>
      <c r="AT1136" s="120" t="s">
        <v>20</v>
      </c>
      <c r="AU1136" s="120"/>
      <c r="AV1136" s="120"/>
      <c r="AW1136" s="120"/>
      <c r="AX1136" s="120"/>
      <c r="AY1136" s="120"/>
      <c r="AZ1136" s="120"/>
      <c r="BA1136" s="120"/>
      <c r="BB1136" s="120"/>
      <c r="BC1136" s="120"/>
    </row>
    <row r="1137" spans="1:55" ht="15.75" customHeight="1" x14ac:dyDescent="0.3">
      <c r="A1137" s="120">
        <v>358125</v>
      </c>
      <c r="B1137" s="120" t="s">
        <v>59</v>
      </c>
      <c r="C1137" s="120" t="s">
        <v>6</v>
      </c>
      <c r="D1137" s="120" t="s">
        <v>123</v>
      </c>
      <c r="E1137" s="120" t="s">
        <v>124</v>
      </c>
      <c r="F1137" s="120" t="s">
        <v>43</v>
      </c>
      <c r="G1137" s="120" t="s">
        <v>246</v>
      </c>
      <c r="H1137" s="120" t="s">
        <v>404</v>
      </c>
      <c r="I1137" s="142" t="s">
        <v>1959</v>
      </c>
      <c r="J1137" s="120" t="s">
        <v>7980</v>
      </c>
      <c r="K1137" s="120">
        <v>14966</v>
      </c>
      <c r="L1137" s="120">
        <v>15000</v>
      </c>
      <c r="M1137" s="120" t="s">
        <v>7981</v>
      </c>
      <c r="N1137" s="121" t="s">
        <v>127</v>
      </c>
      <c r="O1137" s="120" t="s">
        <v>7982</v>
      </c>
      <c r="P1137" s="121">
        <v>45964</v>
      </c>
      <c r="Q1137" s="121" t="s">
        <v>137</v>
      </c>
      <c r="R1137" s="121"/>
      <c r="S1137" s="121"/>
      <c r="T1137" s="121"/>
      <c r="U1137" s="122">
        <f>Table_1[[#This Row],[FECHA REQ 1]]-Table_1[[#This Row],[FECHA DE ENTREGA DE INFORME]]</f>
        <v>0</v>
      </c>
      <c r="V1137" s="120" t="s">
        <v>7983</v>
      </c>
      <c r="W1137" s="120"/>
      <c r="X1137" s="121">
        <v>45957</v>
      </c>
      <c r="Y1137" s="122">
        <f t="shared" ref="Y1137" si="105">IF(P1137="","POR EVALUAR",P1137-X1137+1)</f>
        <v>8</v>
      </c>
      <c r="Z1137" s="121">
        <v>45965</v>
      </c>
      <c r="AA1137" s="120">
        <f t="shared" ref="AA1137" si="106">IF(Z1137="","POR COTIZAR",Z1137-X1137+1)</f>
        <v>9</v>
      </c>
      <c r="AB1137" s="120" t="s">
        <v>7984</v>
      </c>
      <c r="AC1137" s="13">
        <v>2150.7600000000002</v>
      </c>
      <c r="AD1137" s="121">
        <v>45966</v>
      </c>
      <c r="AE1137" s="122">
        <f>IF(AD1137="","",AD1137-Z1137+1)</f>
        <v>2</v>
      </c>
      <c r="AF1137" s="121"/>
      <c r="AG1137" s="155" t="s">
        <v>7985</v>
      </c>
      <c r="AH1137" s="62"/>
      <c r="AI1137" s="121">
        <v>46045</v>
      </c>
      <c r="AJ1137" s="121"/>
      <c r="AK1137" s="10" t="str">
        <f>IF(AJ1137="","",IF(AJ1137&gt;AI1137,"DEMORA","EN TIEMPO"))</f>
        <v/>
      </c>
      <c r="AL1137" s="15" t="str">
        <f>IF(AJ1137="","",AJ1137-AD1137+1)</f>
        <v/>
      </c>
      <c r="AM1137" s="120"/>
      <c r="AN1137" s="120"/>
      <c r="AO1137" s="120"/>
      <c r="AP1137" s="121"/>
      <c r="AQ1137" s="120">
        <f t="shared" ca="1" si="94"/>
        <v>89</v>
      </c>
      <c r="AR1137" s="206" t="s">
        <v>14</v>
      </c>
      <c r="AS1137" s="257">
        <f t="shared" ca="1" si="90"/>
        <v>89</v>
      </c>
      <c r="AT1137" s="120" t="s">
        <v>19</v>
      </c>
      <c r="AU1137" s="120"/>
      <c r="AV1137" s="120"/>
      <c r="AW1137" s="120"/>
      <c r="AX1137" s="120"/>
      <c r="AY1137" s="120"/>
      <c r="AZ1137" s="120"/>
      <c r="BA1137" s="120"/>
      <c r="BB1137" s="120"/>
      <c r="BC1137" s="120"/>
    </row>
    <row r="1138" spans="1:55" ht="15.75" customHeight="1" x14ac:dyDescent="0.3">
      <c r="A1138" s="120">
        <v>358225</v>
      </c>
      <c r="B1138" s="120" t="s">
        <v>59</v>
      </c>
      <c r="C1138" s="120" t="s">
        <v>6</v>
      </c>
      <c r="D1138" s="120" t="s">
        <v>123</v>
      </c>
      <c r="E1138" s="120" t="s">
        <v>189</v>
      </c>
      <c r="F1138" s="120" t="s">
        <v>1</v>
      </c>
      <c r="G1138" s="120" t="s">
        <v>210</v>
      </c>
      <c r="H1138" s="120" t="s">
        <v>1185</v>
      </c>
      <c r="I1138" s="120" t="s">
        <v>311</v>
      </c>
      <c r="J1138" s="120" t="s">
        <v>7986</v>
      </c>
      <c r="K1138" s="120">
        <v>10595</v>
      </c>
      <c r="L1138" s="120">
        <v>16000</v>
      </c>
      <c r="M1138" s="120" t="s">
        <v>7987</v>
      </c>
      <c r="N1138" s="121" t="s">
        <v>127</v>
      </c>
      <c r="O1138" s="120" t="s">
        <v>7988</v>
      </c>
      <c r="P1138" s="121">
        <v>45959</v>
      </c>
      <c r="Q1138" s="121" t="s">
        <v>137</v>
      </c>
      <c r="R1138" s="121">
        <v>45960</v>
      </c>
      <c r="S1138" s="121"/>
      <c r="T1138" s="121"/>
      <c r="U1138" s="122">
        <f>Table_1[[#This Row],[FECHA REQ 1]]-Table_1[[#This Row],[FECHA DE ENTREGA DE INFORME]]</f>
        <v>-4</v>
      </c>
      <c r="V1138" s="120" t="s">
        <v>7989</v>
      </c>
      <c r="W1138" s="121">
        <v>45964</v>
      </c>
      <c r="X1138" s="121">
        <v>45957</v>
      </c>
      <c r="Y1138" s="122">
        <f t="shared" ref="Y1138:Y1139" si="107">IF(P1138="","POR EVALUAR",P1138-X1138+1)</f>
        <v>3</v>
      </c>
      <c r="Z1138" s="121">
        <v>45965</v>
      </c>
      <c r="AA1138" s="120">
        <f t="shared" ref="AA1138:AA1139" si="108">IF(Z1138="","POR COTIZAR",Z1138-X1138+1)</f>
        <v>9</v>
      </c>
      <c r="AB1138" s="120" t="s">
        <v>7990</v>
      </c>
      <c r="AC1138" s="123">
        <v>3131.07</v>
      </c>
      <c r="AD1138" s="121">
        <v>45992</v>
      </c>
      <c r="AE1138" s="122">
        <f>IF(AD1138="","",AD1138-Z1138+1)</f>
        <v>28</v>
      </c>
      <c r="AF1138" s="121">
        <v>45961</v>
      </c>
      <c r="AG1138" s="155" t="s">
        <v>7991</v>
      </c>
      <c r="AH1138" s="62" t="s">
        <v>833</v>
      </c>
      <c r="AI1138" s="121">
        <v>46001</v>
      </c>
      <c r="AJ1138" s="121">
        <v>46001</v>
      </c>
      <c r="AK1138" s="10" t="str">
        <f>IF(AJ1138="","",IF(AJ1138&gt;AI1138,"DEMORA","EN TIEMPO"))</f>
        <v>EN TIEMPO</v>
      </c>
      <c r="AL1138" s="15">
        <f>IF(AJ1138="","",AJ1138-AD1138+1)</f>
        <v>10</v>
      </c>
      <c r="AM1138" s="120" t="s">
        <v>7992</v>
      </c>
      <c r="AN1138" s="120" t="s">
        <v>7993</v>
      </c>
      <c r="AO1138" s="120" t="s">
        <v>7994</v>
      </c>
      <c r="AP1138" s="121">
        <v>46003</v>
      </c>
      <c r="AQ1138" s="120">
        <f t="shared" ca="1" si="94"/>
        <v>45</v>
      </c>
      <c r="AR1138" s="206" t="s">
        <v>143</v>
      </c>
      <c r="AS1138" s="206">
        <f t="shared" ca="1" si="90"/>
        <v>5</v>
      </c>
      <c r="AT1138" s="120" t="s">
        <v>20</v>
      </c>
      <c r="AU1138" s="120"/>
      <c r="AV1138" s="120"/>
      <c r="AW1138" s="120"/>
      <c r="AX1138" s="120"/>
      <c r="AY1138" s="120"/>
      <c r="AZ1138" s="120"/>
      <c r="BA1138" s="120"/>
      <c r="BB1138" s="120"/>
      <c r="BC1138" s="120"/>
    </row>
    <row r="1139" spans="1:55" ht="15.75" customHeight="1" x14ac:dyDescent="0.3">
      <c r="A1139" s="120">
        <v>358325</v>
      </c>
      <c r="B1139" s="120" t="s">
        <v>59</v>
      </c>
      <c r="C1139" s="120" t="s">
        <v>6</v>
      </c>
      <c r="D1139" s="120" t="s">
        <v>123</v>
      </c>
      <c r="E1139" s="120" t="s">
        <v>189</v>
      </c>
      <c r="F1139" s="120" t="s">
        <v>1</v>
      </c>
      <c r="G1139" s="120" t="s">
        <v>210</v>
      </c>
      <c r="H1139" s="120" t="s">
        <v>1933</v>
      </c>
      <c r="I1139" s="120" t="s">
        <v>311</v>
      </c>
      <c r="J1139" s="120" t="s">
        <v>7995</v>
      </c>
      <c r="K1139" s="120">
        <v>17030</v>
      </c>
      <c r="L1139" s="120">
        <v>16000</v>
      </c>
      <c r="M1139" s="120" t="s">
        <v>7996</v>
      </c>
      <c r="N1139" s="121" t="s">
        <v>127</v>
      </c>
      <c r="O1139" s="120" t="s">
        <v>7988</v>
      </c>
      <c r="P1139" s="121">
        <v>45959</v>
      </c>
      <c r="Q1139" s="121" t="s">
        <v>137</v>
      </c>
      <c r="R1139" s="121">
        <v>45960</v>
      </c>
      <c r="S1139" s="121"/>
      <c r="T1139" s="121"/>
      <c r="U1139" s="122">
        <f>Table_1[[#This Row],[FECHA REQ 1]]-Table_1[[#This Row],[FECHA DE ENTREGA DE INFORME]]</f>
        <v>-4</v>
      </c>
      <c r="V1139" s="120" t="s">
        <v>7997</v>
      </c>
      <c r="W1139" s="121">
        <v>45964</v>
      </c>
      <c r="X1139" s="121">
        <v>45957</v>
      </c>
      <c r="Y1139" s="122">
        <f t="shared" si="107"/>
        <v>3</v>
      </c>
      <c r="Z1139" s="121">
        <v>45965</v>
      </c>
      <c r="AA1139" s="120">
        <f t="shared" si="108"/>
        <v>9</v>
      </c>
      <c r="AB1139" s="120" t="s">
        <v>7998</v>
      </c>
      <c r="AC1139" s="123">
        <v>2489.17</v>
      </c>
      <c r="AD1139" s="121">
        <v>45992</v>
      </c>
      <c r="AE1139" s="122">
        <f>IF(AD1139="","",AD1139-Z1139+1)</f>
        <v>28</v>
      </c>
      <c r="AF1139" s="121"/>
      <c r="AG1139" s="155" t="s">
        <v>7999</v>
      </c>
      <c r="AH1139" s="62" t="s">
        <v>833</v>
      </c>
      <c r="AI1139" s="121">
        <v>46001</v>
      </c>
      <c r="AJ1139" s="121">
        <v>46001</v>
      </c>
      <c r="AK1139" s="10" t="str">
        <f>IF(AJ1139="","",IF(AJ1139&gt;AI1139,"DEMORA","EN TIEMPO"))</f>
        <v>EN TIEMPO</v>
      </c>
      <c r="AL1139" s="15">
        <f>IF(AJ1139="","",AJ1139-AD1139+1)</f>
        <v>10</v>
      </c>
      <c r="AM1139" s="120" t="s">
        <v>8000</v>
      </c>
      <c r="AN1139" s="120" t="s">
        <v>8001</v>
      </c>
      <c r="AO1139" s="120" t="s">
        <v>8002</v>
      </c>
      <c r="AP1139" s="121">
        <v>46003</v>
      </c>
      <c r="AQ1139" s="120">
        <f t="shared" ca="1" si="94"/>
        <v>45</v>
      </c>
      <c r="AR1139" s="206" t="s">
        <v>143</v>
      </c>
      <c r="AS1139" s="206">
        <f t="shared" ca="1" si="90"/>
        <v>89</v>
      </c>
      <c r="AT1139" s="120" t="s">
        <v>19</v>
      </c>
      <c r="AU1139" s="120"/>
      <c r="AV1139" s="120"/>
      <c r="AW1139" s="120"/>
      <c r="AX1139" s="120"/>
      <c r="AY1139" s="120"/>
      <c r="AZ1139" s="120"/>
      <c r="BA1139" s="120"/>
      <c r="BB1139" s="120"/>
      <c r="BC1139" s="120"/>
    </row>
    <row r="1140" spans="1:55" ht="15.75" customHeight="1" x14ac:dyDescent="0.3">
      <c r="A1140" s="120">
        <v>358425</v>
      </c>
      <c r="B1140" s="120" t="s">
        <v>60</v>
      </c>
      <c r="C1140" s="120" t="s">
        <v>549</v>
      </c>
      <c r="D1140" s="120" t="s">
        <v>127</v>
      </c>
      <c r="E1140" s="120" t="s">
        <v>124</v>
      </c>
      <c r="F1140" s="120" t="s">
        <v>8003</v>
      </c>
      <c r="G1140" s="120"/>
      <c r="H1140" s="120" t="s">
        <v>8004</v>
      </c>
      <c r="I1140" s="120">
        <v>2107088</v>
      </c>
      <c r="J1140" s="120"/>
      <c r="K1140" s="120"/>
      <c r="L1140" s="120">
        <v>27762</v>
      </c>
      <c r="M1140" s="120"/>
      <c r="N1140" s="121" t="s">
        <v>127</v>
      </c>
      <c r="O1140" s="120"/>
      <c r="P1140" s="121">
        <v>45959</v>
      </c>
      <c r="Q1140" s="121" t="s">
        <v>137</v>
      </c>
      <c r="R1140" s="121">
        <v>45960</v>
      </c>
      <c r="S1140" s="121"/>
      <c r="T1140" s="121"/>
      <c r="U1140" s="122">
        <f>Table_1[[#This Row],[FECHA REQ 1]]-Table_1[[#This Row],[FECHA DE ENTREGA DE INFORME]]</f>
        <v>-4</v>
      </c>
      <c r="V1140" s="120" t="s">
        <v>8005</v>
      </c>
      <c r="W1140" s="121">
        <v>45964</v>
      </c>
      <c r="X1140" s="121">
        <v>45960</v>
      </c>
      <c r="Y1140" s="122">
        <f t="shared" ref="Y1140:Y1145" si="109">IF(P1140="","POR EVALUAR",P1140-X1140+1)</f>
        <v>0</v>
      </c>
      <c r="Z1140" s="121">
        <v>45959</v>
      </c>
      <c r="AA1140" s="120">
        <f t="shared" ref="AA1140:AA1152" si="110">IF(Z1140="","POR COTIZAR",Z1140-X1140+1)</f>
        <v>0</v>
      </c>
      <c r="AB1140" s="120" t="s">
        <v>8006</v>
      </c>
      <c r="AC1140" s="123">
        <v>2157.6</v>
      </c>
      <c r="AD1140" s="121">
        <v>45959</v>
      </c>
      <c r="AE1140" s="122">
        <f t="shared" ref="AE1140" si="111">IF(AD1140="","",AD1140-Z1140+1)</f>
        <v>1</v>
      </c>
      <c r="AF1140" s="121"/>
      <c r="AG1140" s="155">
        <v>4400655177</v>
      </c>
      <c r="AH1140" s="62" t="s">
        <v>833</v>
      </c>
      <c r="AI1140" s="121">
        <v>45961</v>
      </c>
      <c r="AJ1140" s="121">
        <v>45961</v>
      </c>
      <c r="AK1140" s="10" t="str">
        <f t="shared" ref="AK1140" si="112">IF(AJ1140="","",IF(AJ1140&gt;AI1140,"DEMORA","EN TIEMPO"))</f>
        <v>EN TIEMPO</v>
      </c>
      <c r="AL1140" s="15">
        <f t="shared" ref="AL1140" si="113">IF(AJ1140="","",AJ1140-AD1140+1)</f>
        <v>3</v>
      </c>
      <c r="AM1140" s="120" t="s">
        <v>8007</v>
      </c>
      <c r="AN1140" s="120" t="s">
        <v>8008</v>
      </c>
      <c r="AO1140" s="120"/>
      <c r="AP1140" s="121"/>
      <c r="AQ1140" s="120">
        <f t="shared" ca="1" si="94"/>
        <v>2</v>
      </c>
      <c r="AR1140" s="206" t="s">
        <v>3258</v>
      </c>
      <c r="AS1140" s="206">
        <f t="shared" ca="1" si="90"/>
        <v>86</v>
      </c>
      <c r="AT1140" s="120" t="s">
        <v>19</v>
      </c>
      <c r="AU1140" s="120"/>
      <c r="AV1140" s="120"/>
      <c r="AW1140" s="120"/>
      <c r="AX1140" s="120"/>
      <c r="AY1140" s="120"/>
      <c r="AZ1140" s="120"/>
      <c r="BA1140" s="120"/>
      <c r="BB1140" s="120"/>
      <c r="BC1140" s="120"/>
    </row>
    <row r="1141" spans="1:55" ht="15.75" customHeight="1" x14ac:dyDescent="0.3">
      <c r="A1141" s="120">
        <v>358525</v>
      </c>
      <c r="B1141" s="120" t="s">
        <v>59</v>
      </c>
      <c r="C1141" s="120" t="s">
        <v>1067</v>
      </c>
      <c r="D1141" s="120" t="s">
        <v>123</v>
      </c>
      <c r="E1141" s="120" t="s">
        <v>124</v>
      </c>
      <c r="F1141" s="120">
        <v>24</v>
      </c>
      <c r="G1141" s="120" t="s">
        <v>210</v>
      </c>
      <c r="H1141" s="120" t="s">
        <v>1151</v>
      </c>
      <c r="I1141" s="120">
        <v>1170836</v>
      </c>
      <c r="J1141" s="120" t="s">
        <v>8009</v>
      </c>
      <c r="K1141" s="120">
        <v>8636</v>
      </c>
      <c r="L1141" s="120">
        <v>21000</v>
      </c>
      <c r="M1141" s="120" t="s">
        <v>8010</v>
      </c>
      <c r="N1141" s="121" t="s">
        <v>127</v>
      </c>
      <c r="O1141" s="120" t="s">
        <v>8011</v>
      </c>
      <c r="P1141" s="121">
        <v>45966</v>
      </c>
      <c r="Q1141" s="121" t="s">
        <v>137</v>
      </c>
      <c r="R1141" s="121">
        <v>45966</v>
      </c>
      <c r="S1141" s="121"/>
      <c r="T1141" s="121"/>
      <c r="U1141" s="122">
        <f>Table_1[[#This Row],[FECHA REQ 1]]-Table_1[[#This Row],[FECHA DE ENTREGA DE INFORME]]</f>
        <v>-2</v>
      </c>
      <c r="V1141" s="120" t="s">
        <v>8012</v>
      </c>
      <c r="W1141" s="121">
        <v>45968</v>
      </c>
      <c r="X1141" s="121">
        <v>45964</v>
      </c>
      <c r="Y1141" s="122">
        <f t="shared" si="109"/>
        <v>3</v>
      </c>
      <c r="Z1141" s="121">
        <v>45971</v>
      </c>
      <c r="AA1141" s="120">
        <f t="shared" si="110"/>
        <v>8</v>
      </c>
      <c r="AB1141" s="120" t="s">
        <v>8013</v>
      </c>
      <c r="AC1141" s="123">
        <v>1829.5</v>
      </c>
      <c r="AD1141" s="121">
        <v>46017</v>
      </c>
      <c r="AE1141" s="122">
        <f t="shared" ref="AE1141:AE1187" si="114">IF(AD1141="","",AD1141-Z1141+1)</f>
        <v>47</v>
      </c>
      <c r="AF1141" s="121"/>
      <c r="AG1141" s="155" t="s">
        <v>8014</v>
      </c>
      <c r="AH1141" s="62"/>
      <c r="AI1141" s="121">
        <v>46030</v>
      </c>
      <c r="AJ1141" s="121">
        <v>46030</v>
      </c>
      <c r="AK1141" s="10" t="str">
        <f t="shared" ref="AK1141:AK1187" si="115">IF(AJ1141="","",IF(AJ1141&gt;AI1141,"DEMORA","EN TIEMPO"))</f>
        <v>EN TIEMPO</v>
      </c>
      <c r="AL1141" s="15">
        <f t="shared" ref="AL1141:AL1204" si="116">IF(AJ1141="","",AJ1141-AD1141+1)</f>
        <v>14</v>
      </c>
      <c r="AM1141" s="120" t="s">
        <v>8015</v>
      </c>
      <c r="AN1141" s="120" t="s">
        <v>8016</v>
      </c>
      <c r="AO1141" s="120" t="s">
        <v>8017</v>
      </c>
      <c r="AP1141" s="121">
        <v>46031</v>
      </c>
      <c r="AQ1141" s="120">
        <f t="shared" ca="1" si="94"/>
        <v>67</v>
      </c>
      <c r="AR1141" s="206" t="s">
        <v>143</v>
      </c>
      <c r="AS1141" s="206">
        <f t="shared" ca="1" si="90"/>
        <v>82</v>
      </c>
      <c r="AT1141" s="120" t="s">
        <v>20</v>
      </c>
      <c r="AU1141" s="120"/>
      <c r="AV1141" s="120"/>
      <c r="AW1141" s="120"/>
      <c r="AX1141" s="120"/>
      <c r="AY1141" s="120"/>
      <c r="AZ1141" s="120"/>
      <c r="BA1141" s="120"/>
      <c r="BB1141" s="120"/>
      <c r="BC1141" s="120"/>
    </row>
    <row r="1142" spans="1:55" ht="15.75" customHeight="1" x14ac:dyDescent="0.3">
      <c r="A1142" s="120">
        <v>358625</v>
      </c>
      <c r="B1142" s="120" t="s">
        <v>59</v>
      </c>
      <c r="C1142" s="120" t="s">
        <v>340</v>
      </c>
      <c r="D1142" s="120" t="s">
        <v>123</v>
      </c>
      <c r="E1142" s="120" t="s">
        <v>124</v>
      </c>
      <c r="F1142" s="120" t="s">
        <v>43</v>
      </c>
      <c r="G1142" s="120" t="s">
        <v>246</v>
      </c>
      <c r="H1142" s="120" t="s">
        <v>1043</v>
      </c>
      <c r="I1142" s="120" t="s">
        <v>342</v>
      </c>
      <c r="J1142" s="120" t="s">
        <v>8018</v>
      </c>
      <c r="K1142" s="120">
        <v>2421</v>
      </c>
      <c r="L1142" s="120">
        <v>10000</v>
      </c>
      <c r="M1142" s="120" t="s">
        <v>8019</v>
      </c>
      <c r="N1142" s="121" t="s">
        <v>127</v>
      </c>
      <c r="O1142" s="120" t="s">
        <v>8011</v>
      </c>
      <c r="P1142" s="121">
        <v>45966</v>
      </c>
      <c r="Q1142" s="121" t="s">
        <v>137</v>
      </c>
      <c r="R1142" s="121">
        <v>45966</v>
      </c>
      <c r="S1142" s="121"/>
      <c r="T1142" s="121"/>
      <c r="U1142" s="122">
        <f>Table_1[[#This Row],[FECHA REQ 1]]-Table_1[[#This Row],[FECHA DE ENTREGA DE INFORME]]</f>
        <v>-2</v>
      </c>
      <c r="V1142" s="120" t="s">
        <v>8020</v>
      </c>
      <c r="W1142" s="121">
        <v>45968</v>
      </c>
      <c r="X1142" s="121">
        <v>45964</v>
      </c>
      <c r="Y1142" s="122">
        <f t="shared" si="109"/>
        <v>3</v>
      </c>
      <c r="Z1142" s="121">
        <v>45971</v>
      </c>
      <c r="AA1142" s="120">
        <f t="shared" si="110"/>
        <v>8</v>
      </c>
      <c r="AB1142" s="120" t="s">
        <v>8021</v>
      </c>
      <c r="AC1142" s="123">
        <v>5162.82</v>
      </c>
      <c r="AD1142" s="121">
        <v>45992</v>
      </c>
      <c r="AE1142" s="122">
        <f t="shared" si="114"/>
        <v>22</v>
      </c>
      <c r="AF1142" s="121">
        <v>45987</v>
      </c>
      <c r="AG1142" s="155" t="s">
        <v>8022</v>
      </c>
      <c r="AH1142" s="62"/>
      <c r="AI1142" s="121">
        <v>46009</v>
      </c>
      <c r="AJ1142" s="121">
        <v>46009</v>
      </c>
      <c r="AK1142" s="10" t="str">
        <f t="shared" si="115"/>
        <v>EN TIEMPO</v>
      </c>
      <c r="AL1142" s="15">
        <f t="shared" si="116"/>
        <v>18</v>
      </c>
      <c r="AM1142" s="120" t="s">
        <v>8023</v>
      </c>
      <c r="AN1142" s="120" t="s">
        <v>8024</v>
      </c>
      <c r="AO1142" s="120" t="s">
        <v>8025</v>
      </c>
      <c r="AP1142" s="121">
        <v>46027</v>
      </c>
      <c r="AQ1142" s="120">
        <f t="shared" ca="1" si="94"/>
        <v>46</v>
      </c>
      <c r="AR1142" s="206" t="s">
        <v>143</v>
      </c>
      <c r="AS1142" s="206">
        <f t="shared" ca="1" si="90"/>
        <v>24</v>
      </c>
      <c r="AT1142" s="120" t="s">
        <v>20</v>
      </c>
      <c r="AU1142" s="120"/>
      <c r="AV1142" s="120"/>
      <c r="AW1142" s="120"/>
      <c r="AX1142" s="120"/>
      <c r="AY1142" s="120"/>
      <c r="AZ1142" s="120"/>
      <c r="BA1142" s="120"/>
      <c r="BB1142" s="120"/>
      <c r="BC1142" s="120"/>
    </row>
    <row r="1143" spans="1:55" ht="15.75" customHeight="1" x14ac:dyDescent="0.3">
      <c r="A1143" s="120">
        <v>358725</v>
      </c>
      <c r="B1143" s="120" t="s">
        <v>59</v>
      </c>
      <c r="C1143" s="5" t="s">
        <v>4302</v>
      </c>
      <c r="D1143" s="120" t="s">
        <v>123</v>
      </c>
      <c r="E1143" s="120" t="s">
        <v>124</v>
      </c>
      <c r="F1143" s="120" t="s">
        <v>4303</v>
      </c>
      <c r="G1143" s="120" t="s">
        <v>246</v>
      </c>
      <c r="H1143" s="120" t="s">
        <v>8026</v>
      </c>
      <c r="I1143" s="120">
        <v>2424272</v>
      </c>
      <c r="J1143" s="120" t="s">
        <v>8027</v>
      </c>
      <c r="K1143" s="120">
        <v>6427</v>
      </c>
      <c r="L1143" s="120">
        <v>15000</v>
      </c>
      <c r="M1143" s="120" t="s">
        <v>8028</v>
      </c>
      <c r="N1143" s="121" t="s">
        <v>127</v>
      </c>
      <c r="O1143" s="120" t="s">
        <v>8011</v>
      </c>
      <c r="P1143" s="121">
        <v>45971</v>
      </c>
      <c r="Q1143" s="10" t="s">
        <v>137</v>
      </c>
      <c r="R1143" s="121">
        <v>45966</v>
      </c>
      <c r="S1143" s="121"/>
      <c r="T1143" s="121"/>
      <c r="U1143" s="122">
        <f>Table_1[[#This Row],[FECHA REQ 1]]-Table_1[[#This Row],[FECHA DE ENTREGA DE INFORME]]</f>
        <v>-2</v>
      </c>
      <c r="V1143" s="120" t="s">
        <v>8029</v>
      </c>
      <c r="W1143" s="121">
        <v>45968</v>
      </c>
      <c r="X1143" s="121">
        <v>45964</v>
      </c>
      <c r="Y1143" s="122">
        <f t="shared" si="109"/>
        <v>8</v>
      </c>
      <c r="Z1143" s="121">
        <v>45971</v>
      </c>
      <c r="AA1143" s="120">
        <f t="shared" si="110"/>
        <v>8</v>
      </c>
      <c r="AB1143" s="120" t="s">
        <v>8030</v>
      </c>
      <c r="AC1143" s="123">
        <v>6871.43</v>
      </c>
      <c r="AD1143" s="121">
        <v>45992</v>
      </c>
      <c r="AE1143" s="122">
        <f t="shared" si="114"/>
        <v>22</v>
      </c>
      <c r="AF1143" s="121">
        <v>45987</v>
      </c>
      <c r="AG1143" s="155" t="s">
        <v>8031</v>
      </c>
      <c r="AH1143" s="62"/>
      <c r="AI1143" s="121">
        <v>46009</v>
      </c>
      <c r="AJ1143" s="121">
        <v>46009</v>
      </c>
      <c r="AK1143" s="10" t="str">
        <f t="shared" si="115"/>
        <v>EN TIEMPO</v>
      </c>
      <c r="AL1143" s="15">
        <f t="shared" si="116"/>
        <v>18</v>
      </c>
      <c r="AM1143" s="120" t="s">
        <v>8032</v>
      </c>
      <c r="AN1143" s="120" t="s">
        <v>8033</v>
      </c>
      <c r="AO1143" s="120" t="s">
        <v>8034</v>
      </c>
      <c r="AP1143" s="121">
        <v>46027</v>
      </c>
      <c r="AQ1143" s="120">
        <f t="shared" ca="1" si="94"/>
        <v>46</v>
      </c>
      <c r="AR1143" s="206" t="s">
        <v>143</v>
      </c>
      <c r="AS1143" s="206">
        <f t="shared" ca="1" si="90"/>
        <v>24</v>
      </c>
      <c r="AT1143" s="120" t="s">
        <v>20</v>
      </c>
      <c r="AU1143" s="120"/>
      <c r="AV1143" s="120"/>
      <c r="AW1143" s="120"/>
      <c r="AX1143" s="120"/>
      <c r="AY1143" s="120"/>
      <c r="AZ1143" s="120"/>
      <c r="BA1143" s="120"/>
      <c r="BB1143" s="120"/>
      <c r="BC1143" s="120"/>
    </row>
    <row r="1144" spans="1:55" ht="15.75" customHeight="1" x14ac:dyDescent="0.3">
      <c r="A1144" s="120">
        <v>358825</v>
      </c>
      <c r="B1144" s="120" t="s">
        <v>59</v>
      </c>
      <c r="C1144" s="120" t="s">
        <v>236</v>
      </c>
      <c r="D1144" s="120" t="s">
        <v>123</v>
      </c>
      <c r="E1144" s="120" t="s">
        <v>124</v>
      </c>
      <c r="F1144" s="120" t="s">
        <v>47</v>
      </c>
      <c r="G1144" s="120" t="s">
        <v>210</v>
      </c>
      <c r="H1144" s="120" t="s">
        <v>283</v>
      </c>
      <c r="I1144" s="17">
        <v>5616909</v>
      </c>
      <c r="J1144" s="120" t="s">
        <v>8035</v>
      </c>
      <c r="K1144" s="120">
        <v>13303</v>
      </c>
      <c r="L1144" s="120">
        <v>10000</v>
      </c>
      <c r="M1144" s="120" t="s">
        <v>8036</v>
      </c>
      <c r="N1144" s="121" t="s">
        <v>127</v>
      </c>
      <c r="O1144" s="120" t="s">
        <v>8011</v>
      </c>
      <c r="P1144" s="121">
        <v>45965</v>
      </c>
      <c r="Q1144" s="121" t="s">
        <v>137</v>
      </c>
      <c r="R1144" s="121">
        <v>45966</v>
      </c>
      <c r="S1144" s="121"/>
      <c r="T1144" s="121"/>
      <c r="U1144" s="122">
        <f>Table_1[[#This Row],[FECHA REQ 1]]-Table_1[[#This Row],[FECHA DE ENTREGA DE INFORME]]</f>
        <v>-2</v>
      </c>
      <c r="V1144" s="120" t="s">
        <v>8037</v>
      </c>
      <c r="W1144" s="121">
        <v>45968</v>
      </c>
      <c r="X1144" s="121">
        <v>45964</v>
      </c>
      <c r="Y1144" s="122">
        <f t="shared" si="109"/>
        <v>2</v>
      </c>
      <c r="Z1144" s="121">
        <v>45971</v>
      </c>
      <c r="AA1144" s="120">
        <f t="shared" si="110"/>
        <v>8</v>
      </c>
      <c r="AB1144" s="120" t="s">
        <v>8038</v>
      </c>
      <c r="AC1144" s="123">
        <v>6411.93</v>
      </c>
      <c r="AD1144" s="121">
        <v>45992</v>
      </c>
      <c r="AE1144" s="122">
        <f t="shared" si="114"/>
        <v>22</v>
      </c>
      <c r="AF1144" s="121">
        <v>45985</v>
      </c>
      <c r="AG1144" s="155" t="s">
        <v>8039</v>
      </c>
      <c r="AH1144" s="62" t="s">
        <v>833</v>
      </c>
      <c r="AI1144" s="121"/>
      <c r="AJ1144" s="121">
        <v>46001</v>
      </c>
      <c r="AK1144" s="10" t="str">
        <f t="shared" si="115"/>
        <v>DEMORA</v>
      </c>
      <c r="AL1144" s="15">
        <f t="shared" si="116"/>
        <v>10</v>
      </c>
      <c r="AM1144" s="120" t="s">
        <v>8040</v>
      </c>
      <c r="AN1144" s="120" t="s">
        <v>8041</v>
      </c>
      <c r="AO1144" s="120" t="s">
        <v>8042</v>
      </c>
      <c r="AP1144" s="121">
        <v>46003</v>
      </c>
      <c r="AQ1144" s="120">
        <f t="shared" ca="1" si="94"/>
        <v>38</v>
      </c>
      <c r="AR1144" s="206" t="s">
        <v>143</v>
      </c>
      <c r="AS1144" s="206">
        <f t="shared" ca="1" si="90"/>
        <v>22</v>
      </c>
      <c r="AT1144" s="120" t="s">
        <v>20</v>
      </c>
      <c r="AU1144" s="120"/>
      <c r="AV1144" s="120"/>
      <c r="AW1144" s="120"/>
      <c r="AX1144" s="120"/>
      <c r="AY1144" s="120"/>
      <c r="AZ1144" s="120"/>
      <c r="BA1144" s="120"/>
      <c r="BB1144" s="120"/>
      <c r="BC1144" s="120"/>
    </row>
    <row r="1145" spans="1:55" ht="15.75" customHeight="1" x14ac:dyDescent="0.3">
      <c r="A1145" s="120">
        <v>358925</v>
      </c>
      <c r="B1145" s="120" t="s">
        <v>8043</v>
      </c>
      <c r="C1145" s="120" t="s">
        <v>8044</v>
      </c>
      <c r="D1145" s="120" t="s">
        <v>127</v>
      </c>
      <c r="E1145" s="120" t="s">
        <v>51</v>
      </c>
      <c r="F1145" s="120" t="s">
        <v>51</v>
      </c>
      <c r="G1145" s="120"/>
      <c r="H1145" s="120"/>
      <c r="I1145" s="120"/>
      <c r="J1145" s="120"/>
      <c r="K1145" s="120"/>
      <c r="L1145" s="120"/>
      <c r="M1145" s="120"/>
      <c r="N1145" s="121" t="s">
        <v>127</v>
      </c>
      <c r="O1145" s="120" t="s">
        <v>8045</v>
      </c>
      <c r="P1145" s="121">
        <v>45967</v>
      </c>
      <c r="Q1145" s="121" t="s">
        <v>137</v>
      </c>
      <c r="R1145" s="121">
        <v>45966</v>
      </c>
      <c r="S1145" s="121"/>
      <c r="T1145" s="121"/>
      <c r="U1145" s="122">
        <f>Table_1[[#This Row],[FECHA REQ 1]]-Table_1[[#This Row],[FECHA DE ENTREGA DE INFORME]]</f>
        <v>-2</v>
      </c>
      <c r="V1145" s="120" t="s">
        <v>8046</v>
      </c>
      <c r="W1145" s="121">
        <v>45968</v>
      </c>
      <c r="X1145" s="121">
        <v>45965</v>
      </c>
      <c r="Y1145" s="122">
        <f t="shared" si="109"/>
        <v>3</v>
      </c>
      <c r="Z1145" s="121">
        <v>45971</v>
      </c>
      <c r="AA1145" s="120">
        <f t="shared" si="110"/>
        <v>7</v>
      </c>
      <c r="AB1145" s="120" t="s">
        <v>8047</v>
      </c>
      <c r="AC1145" s="123">
        <v>4589.42</v>
      </c>
      <c r="AD1145" s="121"/>
      <c r="AE1145" s="122" t="str">
        <f t="shared" si="114"/>
        <v/>
      </c>
      <c r="AF1145" s="121"/>
      <c r="AG1145" s="120"/>
      <c r="AH1145" s="62"/>
      <c r="AI1145" s="121"/>
      <c r="AJ1145" s="121"/>
      <c r="AK1145" s="10" t="str">
        <f t="shared" si="115"/>
        <v/>
      </c>
      <c r="AL1145" s="15" t="str">
        <f t="shared" si="116"/>
        <v/>
      </c>
      <c r="AM1145" s="120"/>
      <c r="AN1145" s="120"/>
      <c r="AO1145" s="120"/>
      <c r="AP1145" s="121"/>
      <c r="AQ1145" s="120">
        <f t="shared" ca="1" si="94"/>
        <v>81</v>
      </c>
      <c r="AR1145" s="207" t="s">
        <v>129</v>
      </c>
      <c r="AS1145" s="207">
        <f t="shared" ca="1" si="90"/>
        <v>81</v>
      </c>
      <c r="AT1145" s="120" t="s">
        <v>20</v>
      </c>
      <c r="AU1145" s="120"/>
      <c r="AV1145" s="120"/>
      <c r="AW1145" s="120"/>
      <c r="AX1145" s="120"/>
      <c r="AY1145" s="120"/>
      <c r="AZ1145" s="120"/>
      <c r="BA1145" s="120"/>
      <c r="BB1145" s="120"/>
      <c r="BC1145" s="120"/>
    </row>
    <row r="1146" spans="1:55" ht="15.75" customHeight="1" x14ac:dyDescent="0.3">
      <c r="A1146" s="120">
        <v>359025</v>
      </c>
      <c r="B1146" s="5" t="s">
        <v>60</v>
      </c>
      <c r="C1146" s="5" t="s">
        <v>6</v>
      </c>
      <c r="D1146" s="5" t="s">
        <v>123</v>
      </c>
      <c r="E1146" s="5" t="s">
        <v>189</v>
      </c>
      <c r="F1146" s="120" t="s">
        <v>44</v>
      </c>
      <c r="G1146" s="5"/>
      <c r="H1146" s="5" t="s">
        <v>8048</v>
      </c>
      <c r="I1146" s="5" t="s">
        <v>5842</v>
      </c>
      <c r="J1146" s="5" t="s">
        <v>8049</v>
      </c>
      <c r="K1146" s="5" t="s">
        <v>125</v>
      </c>
      <c r="L1146" s="5"/>
      <c r="M1146" s="5">
        <v>101202968</v>
      </c>
      <c r="N1146" s="10" t="s">
        <v>127</v>
      </c>
      <c r="O1146" s="5" t="s">
        <v>8050</v>
      </c>
      <c r="P1146" s="10">
        <v>45966</v>
      </c>
      <c r="Q1146" s="10" t="s">
        <v>137</v>
      </c>
      <c r="R1146" s="10">
        <v>45966</v>
      </c>
      <c r="S1146" s="10"/>
      <c r="T1146" s="10"/>
      <c r="U1146" s="122">
        <f>Table_1[[#This Row],[FECHA REQ 1]]-Table_1[[#This Row],[FECHA DE ENTREGA DE INFORME]]</f>
        <v>-2</v>
      </c>
      <c r="V1146" s="5" t="s">
        <v>8051</v>
      </c>
      <c r="W1146" s="10">
        <v>45968</v>
      </c>
      <c r="X1146" s="121">
        <v>45965</v>
      </c>
      <c r="Y1146" s="122">
        <f t="shared" ref="Y1146:Y1152" si="117">IF(P1146="","POR EVALUAR",P1146-X1146+1)</f>
        <v>2</v>
      </c>
      <c r="Z1146" s="121">
        <v>45971</v>
      </c>
      <c r="AA1146" s="120">
        <f t="shared" si="110"/>
        <v>7</v>
      </c>
      <c r="AB1146" s="5" t="s">
        <v>8052</v>
      </c>
      <c r="AC1146" s="123">
        <v>5240.22</v>
      </c>
      <c r="AD1146" s="10">
        <v>46042</v>
      </c>
      <c r="AE1146" s="122">
        <f t="shared" si="114"/>
        <v>72</v>
      </c>
      <c r="AF1146" s="10"/>
      <c r="AG1146" s="208">
        <v>4400654676</v>
      </c>
      <c r="AH1146" s="17"/>
      <c r="AI1146" s="121">
        <v>46045</v>
      </c>
      <c r="AJ1146" s="10"/>
      <c r="AK1146" s="10" t="str">
        <f t="shared" si="115"/>
        <v/>
      </c>
      <c r="AL1146" s="15" t="str">
        <f t="shared" si="116"/>
        <v/>
      </c>
      <c r="AM1146" s="5"/>
      <c r="AN1146" s="5"/>
      <c r="AO1146" s="5"/>
      <c r="AP1146" s="10"/>
      <c r="AQ1146" s="120">
        <f t="shared" ca="1" si="94"/>
        <v>81</v>
      </c>
      <c r="AR1146" s="206" t="s">
        <v>14</v>
      </c>
      <c r="AS1146" s="206">
        <f t="shared" ca="1" si="90"/>
        <v>81</v>
      </c>
      <c r="AT1146" s="5" t="s">
        <v>19</v>
      </c>
      <c r="AU1146" s="5"/>
      <c r="AV1146" s="5"/>
      <c r="AW1146" s="5"/>
      <c r="AX1146" s="5"/>
      <c r="AY1146" s="5"/>
      <c r="AZ1146" s="5"/>
      <c r="BA1146" s="5"/>
      <c r="BB1146" s="5"/>
      <c r="BC1146" s="5"/>
    </row>
    <row r="1147" spans="1:55" ht="15.75" customHeight="1" x14ac:dyDescent="0.3">
      <c r="A1147" s="5">
        <v>359125</v>
      </c>
      <c r="B1147" s="5" t="s">
        <v>60</v>
      </c>
      <c r="C1147" s="5" t="s">
        <v>9</v>
      </c>
      <c r="D1147" s="5" t="s">
        <v>123</v>
      </c>
      <c r="E1147" s="120" t="s">
        <v>189</v>
      </c>
      <c r="F1147" s="120" t="s">
        <v>1</v>
      </c>
      <c r="G1147" s="5"/>
      <c r="H1147" s="5" t="s">
        <v>3928</v>
      </c>
      <c r="I1147" s="5" t="s">
        <v>3957</v>
      </c>
      <c r="J1147" s="5" t="s">
        <v>8053</v>
      </c>
      <c r="K1147" s="5"/>
      <c r="L1147" s="5">
        <v>22000</v>
      </c>
      <c r="M1147" s="5">
        <v>101323216</v>
      </c>
      <c r="N1147" s="10" t="s">
        <v>127</v>
      </c>
      <c r="O1147" s="5" t="s">
        <v>8054</v>
      </c>
      <c r="P1147" s="5"/>
      <c r="Q1147" s="10"/>
      <c r="R1147" s="10"/>
      <c r="S1147" s="10"/>
      <c r="T1147" s="10"/>
      <c r="U1147" s="122">
        <f>Table_1[[#This Row],[FECHA REQ 1]]-Table_1[[#This Row],[FECHA DE ENTREGA DE INFORME]]</f>
        <v>0</v>
      </c>
      <c r="V1147" s="5"/>
      <c r="W1147" s="5"/>
      <c r="X1147" s="10">
        <v>45971</v>
      </c>
      <c r="Y1147" s="122" t="str">
        <f t="shared" si="117"/>
        <v>POR EVALUAR</v>
      </c>
      <c r="Z1147" s="10"/>
      <c r="AA1147" s="120" t="str">
        <f t="shared" si="110"/>
        <v>POR COTIZAR</v>
      </c>
      <c r="AB1147" s="5"/>
      <c r="AC1147" s="13"/>
      <c r="AD1147" s="10"/>
      <c r="AE1147" s="122" t="str">
        <f t="shared" si="114"/>
        <v/>
      </c>
      <c r="AF1147" s="10"/>
      <c r="AG1147" s="5">
        <v>4400656263</v>
      </c>
      <c r="AH1147" s="17"/>
      <c r="AI1147" s="10"/>
      <c r="AJ1147" s="10"/>
      <c r="AK1147" s="10" t="str">
        <f t="shared" si="115"/>
        <v/>
      </c>
      <c r="AL1147" s="15" t="str">
        <f t="shared" si="116"/>
        <v/>
      </c>
      <c r="AM1147" s="5"/>
      <c r="AN1147" s="5"/>
      <c r="AO1147" s="5"/>
      <c r="AP1147" s="10"/>
      <c r="AQ1147" s="120">
        <f t="shared" ca="1" si="94"/>
        <v>75</v>
      </c>
      <c r="AR1147" s="207" t="s">
        <v>13</v>
      </c>
      <c r="AS1147" s="207">
        <f t="shared" ca="1" si="90"/>
        <v>75</v>
      </c>
      <c r="AT1147" s="5"/>
      <c r="AU1147" s="5"/>
      <c r="AV1147" s="5"/>
      <c r="AW1147" s="5"/>
      <c r="AX1147" s="5"/>
      <c r="AY1147" s="5"/>
      <c r="AZ1147" s="5"/>
      <c r="BA1147" s="5"/>
      <c r="BB1147" s="5"/>
      <c r="BC1147" s="120"/>
    </row>
    <row r="1148" spans="1:55" ht="15.75" customHeight="1" x14ac:dyDescent="0.3">
      <c r="A1148" s="5">
        <v>359225</v>
      </c>
      <c r="B1148" s="5" t="s">
        <v>60</v>
      </c>
      <c r="C1148" s="5" t="s">
        <v>7</v>
      </c>
      <c r="D1148" s="5" t="s">
        <v>123</v>
      </c>
      <c r="E1148" s="120" t="s">
        <v>189</v>
      </c>
      <c r="F1148" s="120" t="s">
        <v>1</v>
      </c>
      <c r="G1148" s="5"/>
      <c r="H1148" s="5" t="s">
        <v>3928</v>
      </c>
      <c r="I1148" s="5" t="s">
        <v>2296</v>
      </c>
      <c r="J1148" s="5" t="s">
        <v>8055</v>
      </c>
      <c r="K1148" s="5"/>
      <c r="L1148" s="5">
        <v>22000</v>
      </c>
      <c r="M1148" s="5">
        <v>101323217</v>
      </c>
      <c r="N1148" s="10" t="s">
        <v>127</v>
      </c>
      <c r="O1148" s="5" t="s">
        <v>8054</v>
      </c>
      <c r="P1148" s="5"/>
      <c r="Q1148" s="10"/>
      <c r="R1148" s="10"/>
      <c r="S1148" s="10"/>
      <c r="T1148" s="10"/>
      <c r="U1148" s="122">
        <f>Table_1[[#This Row],[FECHA REQ 1]]-Table_1[[#This Row],[FECHA DE ENTREGA DE INFORME]]</f>
        <v>0</v>
      </c>
      <c r="V1148" s="5"/>
      <c r="W1148" s="5"/>
      <c r="X1148" s="10">
        <v>45971</v>
      </c>
      <c r="Y1148" s="122" t="str">
        <f t="shared" si="117"/>
        <v>POR EVALUAR</v>
      </c>
      <c r="Z1148" s="10"/>
      <c r="AA1148" s="120" t="str">
        <f t="shared" si="110"/>
        <v>POR COTIZAR</v>
      </c>
      <c r="AB1148" s="5"/>
      <c r="AC1148" s="13"/>
      <c r="AD1148" s="10"/>
      <c r="AE1148" s="122" t="str">
        <f t="shared" si="114"/>
        <v/>
      </c>
      <c r="AF1148" s="10"/>
      <c r="AG1148" s="5">
        <v>4400656264</v>
      </c>
      <c r="AH1148" s="17"/>
      <c r="AI1148" s="10"/>
      <c r="AJ1148" s="10"/>
      <c r="AK1148" s="10" t="str">
        <f t="shared" si="115"/>
        <v/>
      </c>
      <c r="AL1148" s="15" t="str">
        <f t="shared" si="116"/>
        <v/>
      </c>
      <c r="AM1148" s="5"/>
      <c r="AN1148" s="5"/>
      <c r="AO1148" s="5"/>
      <c r="AP1148" s="10"/>
      <c r="AQ1148" s="120">
        <f t="shared" ca="1" si="94"/>
        <v>75</v>
      </c>
      <c r="AR1148" s="207" t="s">
        <v>13</v>
      </c>
      <c r="AS1148" s="207">
        <f t="shared" ca="1" si="90"/>
        <v>75</v>
      </c>
      <c r="AT1148" s="5"/>
      <c r="AU1148" s="5"/>
      <c r="AV1148" s="5"/>
      <c r="AW1148" s="5"/>
      <c r="AX1148" s="5"/>
      <c r="AY1148" s="5"/>
      <c r="AZ1148" s="5"/>
      <c r="BA1148" s="5"/>
      <c r="BB1148" s="5"/>
      <c r="BC1148" s="120"/>
    </row>
    <row r="1149" spans="1:55" ht="15.75" customHeight="1" x14ac:dyDescent="0.3">
      <c r="A1149" s="5">
        <v>359325</v>
      </c>
      <c r="B1149" s="5" t="s">
        <v>59</v>
      </c>
      <c r="C1149" s="5" t="s">
        <v>327</v>
      </c>
      <c r="D1149" s="5" t="s">
        <v>123</v>
      </c>
      <c r="E1149" s="5" t="s">
        <v>124</v>
      </c>
      <c r="F1149" s="5">
        <v>24</v>
      </c>
      <c r="G1149" s="5" t="s">
        <v>246</v>
      </c>
      <c r="H1149" s="5" t="s">
        <v>2609</v>
      </c>
      <c r="I1149" s="120">
        <v>5530359</v>
      </c>
      <c r="J1149" s="5" t="s">
        <v>8056</v>
      </c>
      <c r="K1149" s="5"/>
      <c r="L1149" s="5"/>
      <c r="M1149" s="5" t="s">
        <v>8057</v>
      </c>
      <c r="N1149" s="10" t="s">
        <v>123</v>
      </c>
      <c r="O1149" s="5" t="s">
        <v>8058</v>
      </c>
      <c r="P1149" s="10">
        <v>45993</v>
      </c>
      <c r="Q1149" s="121" t="s">
        <v>137</v>
      </c>
      <c r="R1149" s="10">
        <v>45993</v>
      </c>
      <c r="S1149" s="10"/>
      <c r="T1149" s="10"/>
      <c r="U1149" s="122">
        <f>Table_1[[#This Row],[FECHA REQ 1]]-Table_1[[#This Row],[FECHA DE ENTREGA DE INFORME]]</f>
        <v>-2</v>
      </c>
      <c r="V1149" s="5" t="s">
        <v>8059</v>
      </c>
      <c r="W1149" s="10">
        <v>45995</v>
      </c>
      <c r="X1149" s="10">
        <v>45971</v>
      </c>
      <c r="Y1149" s="122">
        <f t="shared" si="117"/>
        <v>23</v>
      </c>
      <c r="Z1149" s="10">
        <v>45995</v>
      </c>
      <c r="AA1149" s="120">
        <f t="shared" si="110"/>
        <v>25</v>
      </c>
      <c r="AB1149" s="5" t="s">
        <v>8060</v>
      </c>
      <c r="AC1149" s="13">
        <v>1456.35</v>
      </c>
      <c r="AD1149" s="10">
        <v>46028</v>
      </c>
      <c r="AE1149" s="122">
        <f t="shared" si="114"/>
        <v>34</v>
      </c>
      <c r="AF1149" s="10">
        <v>45981</v>
      </c>
      <c r="AG1149" s="208" t="s">
        <v>8061</v>
      </c>
      <c r="AH1149" s="17"/>
      <c r="AI1149" s="10">
        <v>46030</v>
      </c>
      <c r="AJ1149" s="10">
        <v>46030</v>
      </c>
      <c r="AK1149" s="10" t="str">
        <f t="shared" si="115"/>
        <v>EN TIEMPO</v>
      </c>
      <c r="AL1149" s="15">
        <f t="shared" si="116"/>
        <v>3</v>
      </c>
      <c r="AM1149" s="5" t="s">
        <v>8062</v>
      </c>
      <c r="AN1149" s="5" t="s">
        <v>8063</v>
      </c>
      <c r="AO1149" s="5" t="s">
        <v>8064</v>
      </c>
      <c r="AP1149" s="121">
        <v>46031</v>
      </c>
      <c r="AQ1149" s="120">
        <f t="shared" ca="1" si="94"/>
        <v>60</v>
      </c>
      <c r="AR1149" s="206" t="s">
        <v>143</v>
      </c>
      <c r="AS1149" s="206">
        <f t="shared" ca="1" si="90"/>
        <v>11</v>
      </c>
      <c r="AT1149" s="5" t="s">
        <v>7762</v>
      </c>
      <c r="AU1149" s="5" t="s">
        <v>8065</v>
      </c>
      <c r="AV1149" s="5"/>
      <c r="AW1149" s="5"/>
      <c r="AX1149" s="5"/>
      <c r="AY1149" s="5"/>
      <c r="AZ1149" s="5"/>
      <c r="BA1149" s="5"/>
      <c r="BB1149" s="5"/>
      <c r="BC1149" s="120"/>
    </row>
    <row r="1150" spans="1:55" ht="15.75" customHeight="1" x14ac:dyDescent="0.3">
      <c r="A1150" s="5">
        <v>359425</v>
      </c>
      <c r="B1150" s="5" t="s">
        <v>59</v>
      </c>
      <c r="C1150" s="5" t="s">
        <v>8066</v>
      </c>
      <c r="D1150" s="5" t="s">
        <v>127</v>
      </c>
      <c r="E1150" s="5" t="s">
        <v>51</v>
      </c>
      <c r="F1150" s="5" t="s">
        <v>51</v>
      </c>
      <c r="G1150" s="5"/>
      <c r="H1150" s="5"/>
      <c r="I1150" s="5"/>
      <c r="J1150" s="5"/>
      <c r="K1150" s="5"/>
      <c r="L1150" s="5"/>
      <c r="M1150" s="5" t="s">
        <v>8067</v>
      </c>
      <c r="N1150" s="10" t="s">
        <v>127</v>
      </c>
      <c r="O1150" s="5" t="s">
        <v>8058</v>
      </c>
      <c r="P1150" s="5"/>
      <c r="Q1150" s="10"/>
      <c r="R1150" s="10"/>
      <c r="S1150" s="10"/>
      <c r="T1150" s="10"/>
      <c r="U1150" s="122">
        <f>Table_1[[#This Row],[FECHA REQ 1]]-Table_1[[#This Row],[FECHA DE ENTREGA DE INFORME]]</f>
        <v>0</v>
      </c>
      <c r="V1150" s="5"/>
      <c r="W1150" s="5"/>
      <c r="X1150" s="10">
        <v>45971</v>
      </c>
      <c r="Y1150" s="122" t="str">
        <f t="shared" si="117"/>
        <v>POR EVALUAR</v>
      </c>
      <c r="Z1150" s="10"/>
      <c r="AA1150" s="120" t="str">
        <f t="shared" si="110"/>
        <v>POR COTIZAR</v>
      </c>
      <c r="AB1150" s="5"/>
      <c r="AC1150" s="13"/>
      <c r="AD1150" s="10"/>
      <c r="AE1150" s="122" t="str">
        <f t="shared" si="114"/>
        <v/>
      </c>
      <c r="AF1150" s="10"/>
      <c r="AG1150" s="5"/>
      <c r="AH1150" s="17"/>
      <c r="AI1150" s="10"/>
      <c r="AJ1150" s="10"/>
      <c r="AK1150" s="10" t="str">
        <f t="shared" si="115"/>
        <v/>
      </c>
      <c r="AL1150" s="15" t="str">
        <f t="shared" si="116"/>
        <v/>
      </c>
      <c r="AM1150" s="5"/>
      <c r="AN1150" s="5"/>
      <c r="AO1150" s="5"/>
      <c r="AP1150" s="10"/>
      <c r="AQ1150" s="120">
        <f t="shared" ca="1" si="94"/>
        <v>75</v>
      </c>
      <c r="AR1150" s="207" t="s">
        <v>129</v>
      </c>
      <c r="AS1150" s="207">
        <f t="shared" ca="1" si="90"/>
        <v>75</v>
      </c>
      <c r="AT1150" s="5"/>
      <c r="AU1150" s="5"/>
      <c r="AV1150" s="5"/>
      <c r="AW1150" s="5"/>
      <c r="AX1150" s="5"/>
      <c r="AY1150" s="5"/>
      <c r="AZ1150" s="5"/>
      <c r="BA1150" s="5"/>
      <c r="BB1150" s="5"/>
      <c r="BC1150" s="120"/>
    </row>
    <row r="1151" spans="1:55" ht="15.75" customHeight="1" x14ac:dyDescent="0.3">
      <c r="A1151" s="5">
        <v>359525</v>
      </c>
      <c r="B1151" s="5" t="s">
        <v>59</v>
      </c>
      <c r="C1151" s="5" t="s">
        <v>236</v>
      </c>
      <c r="D1151" s="5" t="s">
        <v>123</v>
      </c>
      <c r="E1151" s="5" t="s">
        <v>124</v>
      </c>
      <c r="F1151" s="5" t="s">
        <v>43</v>
      </c>
      <c r="G1151" s="5" t="s">
        <v>210</v>
      </c>
      <c r="H1151" s="5" t="s">
        <v>1043</v>
      </c>
      <c r="I1151" s="120">
        <v>1098832</v>
      </c>
      <c r="J1151" s="5" t="s">
        <v>8068</v>
      </c>
      <c r="K1151" s="5"/>
      <c r="L1151" s="120">
        <v>15000</v>
      </c>
      <c r="M1151" s="5" t="s">
        <v>8069</v>
      </c>
      <c r="N1151" s="10" t="s">
        <v>127</v>
      </c>
      <c r="O1151" s="5" t="s">
        <v>8058</v>
      </c>
      <c r="P1151" s="10">
        <v>45991</v>
      </c>
      <c r="Q1151" s="121" t="s">
        <v>137</v>
      </c>
      <c r="R1151" s="10">
        <v>45985</v>
      </c>
      <c r="S1151" s="10"/>
      <c r="T1151" s="10"/>
      <c r="U1151" s="122">
        <f>Table_1[[#This Row],[FECHA REQ 1]]-Table_1[[#This Row],[FECHA DE ENTREGA DE INFORME]]</f>
        <v>-6</v>
      </c>
      <c r="V1151" s="5" t="s">
        <v>8070</v>
      </c>
      <c r="W1151" s="10">
        <v>45991</v>
      </c>
      <c r="X1151" s="10">
        <v>45971</v>
      </c>
      <c r="Y1151" s="122">
        <f t="shared" si="117"/>
        <v>21</v>
      </c>
      <c r="Z1151" s="10">
        <v>45992</v>
      </c>
      <c r="AA1151" s="120">
        <f t="shared" si="110"/>
        <v>22</v>
      </c>
      <c r="AB1151" s="5" t="s">
        <v>8071</v>
      </c>
      <c r="AC1151" s="13">
        <v>4711.87</v>
      </c>
      <c r="AD1151" s="10">
        <v>46028</v>
      </c>
      <c r="AE1151" s="122">
        <f t="shared" si="114"/>
        <v>37</v>
      </c>
      <c r="AF1151" s="10">
        <v>45981</v>
      </c>
      <c r="AG1151" s="208" t="s">
        <v>8072</v>
      </c>
      <c r="AH1151" s="17"/>
      <c r="AI1151" s="10">
        <v>46030</v>
      </c>
      <c r="AJ1151" s="10">
        <v>46030</v>
      </c>
      <c r="AK1151" s="10" t="str">
        <f t="shared" si="115"/>
        <v>EN TIEMPO</v>
      </c>
      <c r="AL1151" s="15">
        <f t="shared" si="116"/>
        <v>3</v>
      </c>
      <c r="AM1151" s="5" t="s">
        <v>8073</v>
      </c>
      <c r="AN1151" s="5" t="s">
        <v>8074</v>
      </c>
      <c r="AO1151" s="5" t="s">
        <v>8075</v>
      </c>
      <c r="AP1151" s="121">
        <v>46031</v>
      </c>
      <c r="AQ1151" s="120">
        <f t="shared" ca="1" si="94"/>
        <v>60</v>
      </c>
      <c r="AR1151" s="206" t="s">
        <v>143</v>
      </c>
      <c r="AS1151" s="206">
        <f t="shared" ca="1" si="90"/>
        <v>11</v>
      </c>
      <c r="AT1151" s="5" t="s">
        <v>7762</v>
      </c>
      <c r="AU1151" s="5" t="s">
        <v>8065</v>
      </c>
      <c r="AV1151" s="5"/>
      <c r="AW1151" s="5"/>
      <c r="AX1151" s="5"/>
      <c r="AY1151" s="5"/>
      <c r="AZ1151" s="5"/>
      <c r="BA1151" s="5"/>
      <c r="BB1151" s="5"/>
      <c r="BC1151" s="120"/>
    </row>
    <row r="1152" spans="1:55" ht="15.75" customHeight="1" x14ac:dyDescent="0.3">
      <c r="A1152" s="5">
        <v>359625</v>
      </c>
      <c r="B1152" s="5" t="s">
        <v>59</v>
      </c>
      <c r="C1152" s="5" t="s">
        <v>8076</v>
      </c>
      <c r="D1152" s="5" t="s">
        <v>127</v>
      </c>
      <c r="E1152" s="5" t="s">
        <v>51</v>
      </c>
      <c r="F1152" s="5" t="s">
        <v>51</v>
      </c>
      <c r="G1152" s="5"/>
      <c r="H1152" s="5"/>
      <c r="I1152" s="5"/>
      <c r="J1152" s="5"/>
      <c r="K1152" s="5"/>
      <c r="L1152" s="5"/>
      <c r="M1152" s="5" t="s">
        <v>8077</v>
      </c>
      <c r="N1152" s="10" t="s">
        <v>127</v>
      </c>
      <c r="O1152" s="5" t="s">
        <v>8058</v>
      </c>
      <c r="P1152" s="5"/>
      <c r="Q1152" s="10"/>
      <c r="R1152" s="10"/>
      <c r="S1152" s="10"/>
      <c r="T1152" s="10"/>
      <c r="U1152" s="122">
        <f>Table_1[[#This Row],[FECHA REQ 1]]-Table_1[[#This Row],[FECHA DE ENTREGA DE INFORME]]</f>
        <v>0</v>
      </c>
      <c r="V1152" s="5"/>
      <c r="W1152" s="5"/>
      <c r="X1152" s="10">
        <v>45971</v>
      </c>
      <c r="Y1152" s="122" t="str">
        <f t="shared" si="117"/>
        <v>POR EVALUAR</v>
      </c>
      <c r="Z1152" s="10"/>
      <c r="AA1152" s="120" t="str">
        <f t="shared" si="110"/>
        <v>POR COTIZAR</v>
      </c>
      <c r="AB1152" s="5"/>
      <c r="AC1152" s="13"/>
      <c r="AD1152" s="10"/>
      <c r="AE1152" s="122" t="str">
        <f t="shared" si="114"/>
        <v/>
      </c>
      <c r="AF1152" s="10"/>
      <c r="AG1152" s="5"/>
      <c r="AH1152" s="17"/>
      <c r="AI1152" s="10"/>
      <c r="AJ1152" s="10"/>
      <c r="AK1152" s="10" t="str">
        <f t="shared" si="115"/>
        <v/>
      </c>
      <c r="AL1152" s="15" t="str">
        <f t="shared" si="116"/>
        <v/>
      </c>
      <c r="AM1152" s="5"/>
      <c r="AN1152" s="5"/>
      <c r="AO1152" s="5"/>
      <c r="AP1152" s="10"/>
      <c r="AQ1152" s="120">
        <f t="shared" ca="1" si="94"/>
        <v>75</v>
      </c>
      <c r="AR1152" s="207" t="s">
        <v>129</v>
      </c>
      <c r="AS1152" s="207">
        <f t="shared" ca="1" si="90"/>
        <v>75</v>
      </c>
      <c r="AT1152" s="5"/>
      <c r="AU1152" s="5"/>
      <c r="AV1152" s="5"/>
      <c r="AW1152" s="5"/>
      <c r="AX1152" s="5"/>
      <c r="AY1152" s="5"/>
      <c r="AZ1152" s="5"/>
      <c r="BA1152" s="5"/>
      <c r="BB1152" s="5"/>
      <c r="BC1152" s="5"/>
    </row>
    <row r="1153" spans="1:55" ht="15.75" customHeight="1" x14ac:dyDescent="0.3">
      <c r="A1153" s="5">
        <v>359725</v>
      </c>
      <c r="B1153" s="5" t="s">
        <v>59</v>
      </c>
      <c r="C1153" s="5" t="s">
        <v>6</v>
      </c>
      <c r="D1153" s="5" t="s">
        <v>123</v>
      </c>
      <c r="E1153" s="5" t="s">
        <v>124</v>
      </c>
      <c r="F1153" s="120" t="s">
        <v>39</v>
      </c>
      <c r="G1153" s="5" t="s">
        <v>210</v>
      </c>
      <c r="H1153" s="5" t="s">
        <v>3899</v>
      </c>
      <c r="I1153" s="120" t="s">
        <v>601</v>
      </c>
      <c r="J1153" s="5" t="s">
        <v>8078</v>
      </c>
      <c r="K1153" s="5">
        <v>13347</v>
      </c>
      <c r="L1153" s="5">
        <v>18000</v>
      </c>
      <c r="M1153" s="5" t="s">
        <v>8079</v>
      </c>
      <c r="N1153" s="10" t="s">
        <v>127</v>
      </c>
      <c r="O1153" s="5" t="s">
        <v>8080</v>
      </c>
      <c r="P1153" s="10">
        <v>45980</v>
      </c>
      <c r="Q1153" s="121" t="s">
        <v>137</v>
      </c>
      <c r="R1153" s="10">
        <v>45980</v>
      </c>
      <c r="S1153" s="10"/>
      <c r="T1153" s="135" t="str">
        <f>IF(ISBLANK(Table_1[[#This Row],[FECHA REQ 2]]),"-",Table_1[[#This Row],[FECHA REQ 2]]-Table_1[[#This Row],[FECHA REQ 1]])</f>
        <v>-</v>
      </c>
      <c r="U1153" s="122">
        <f>Table_1[[#This Row],[FECHA REQ 1]]-Table_1[[#This Row],[FECHA DE ENTREGA DE INFORME]]</f>
        <v>-11</v>
      </c>
      <c r="V1153" s="5" t="s">
        <v>8081</v>
      </c>
      <c r="W1153" s="10">
        <v>45991</v>
      </c>
      <c r="X1153" s="10">
        <v>45971</v>
      </c>
      <c r="Y1153" s="122">
        <f t="shared" ref="Y1153:Y1165" si="118">IF(P1153="","POR EVALUAR",P1153-X1153+1)</f>
        <v>10</v>
      </c>
      <c r="Z1153" s="10">
        <v>45992</v>
      </c>
      <c r="AA1153" s="120">
        <f t="shared" ref="AA1153:AA1167" si="119">IF(Z1153="","POR COTIZAR",Z1153-X1153+1)</f>
        <v>22</v>
      </c>
      <c r="AB1153" s="5" t="s">
        <v>8082</v>
      </c>
      <c r="AC1153" s="123">
        <v>8716.82</v>
      </c>
      <c r="AD1153" s="10">
        <v>46028</v>
      </c>
      <c r="AE1153" s="122">
        <f t="shared" si="114"/>
        <v>37</v>
      </c>
      <c r="AF1153" s="10">
        <v>45987</v>
      </c>
      <c r="AG1153" s="208" t="s">
        <v>8083</v>
      </c>
      <c r="AH1153" s="17"/>
      <c r="AI1153" s="10">
        <v>46030</v>
      </c>
      <c r="AJ1153" s="10">
        <v>46030</v>
      </c>
      <c r="AK1153" s="10" t="str">
        <f t="shared" si="115"/>
        <v>EN TIEMPO</v>
      </c>
      <c r="AL1153" s="15">
        <f t="shared" si="116"/>
        <v>3</v>
      </c>
      <c r="AM1153" s="5" t="s">
        <v>8084</v>
      </c>
      <c r="AN1153" s="5" t="s">
        <v>8085</v>
      </c>
      <c r="AO1153" s="5" t="s">
        <v>8086</v>
      </c>
      <c r="AP1153" s="121">
        <v>46031</v>
      </c>
      <c r="AQ1153" s="120">
        <f t="shared" ca="1" si="94"/>
        <v>60</v>
      </c>
      <c r="AR1153" s="206" t="s">
        <v>143</v>
      </c>
      <c r="AS1153" s="206">
        <f t="shared" ca="1" si="90"/>
        <v>17</v>
      </c>
      <c r="AT1153" s="5" t="s">
        <v>7762</v>
      </c>
      <c r="AU1153" s="5" t="s">
        <v>8065</v>
      </c>
      <c r="AV1153" s="5"/>
      <c r="AW1153" s="5"/>
      <c r="AX1153" s="5"/>
      <c r="AY1153" s="5"/>
      <c r="AZ1153" s="5"/>
      <c r="BA1153" s="5"/>
      <c r="BB1153" s="5"/>
      <c r="BC1153" s="5"/>
    </row>
    <row r="1154" spans="1:55" ht="15.75" customHeight="1" x14ac:dyDescent="0.3">
      <c r="A1154" s="5">
        <v>359825</v>
      </c>
      <c r="B1154" s="5" t="s">
        <v>61</v>
      </c>
      <c r="C1154" s="5" t="s">
        <v>8087</v>
      </c>
      <c r="D1154" s="5" t="s">
        <v>127</v>
      </c>
      <c r="E1154" s="138" t="s">
        <v>51</v>
      </c>
      <c r="F1154" s="249" t="s">
        <v>57</v>
      </c>
      <c r="G1154" s="137"/>
      <c r="H1154" s="5" t="s">
        <v>8088</v>
      </c>
      <c r="I1154" s="5"/>
      <c r="J1154" s="5"/>
      <c r="K1154" s="5"/>
      <c r="L1154" s="5"/>
      <c r="M1154" s="5"/>
      <c r="N1154" s="10" t="s">
        <v>127</v>
      </c>
      <c r="O1154" s="5" t="s">
        <v>8089</v>
      </c>
      <c r="P1154" s="10">
        <v>45979</v>
      </c>
      <c r="Q1154" s="10" t="s">
        <v>137</v>
      </c>
      <c r="R1154" s="10">
        <v>45979</v>
      </c>
      <c r="S1154" s="10"/>
      <c r="T1154" s="10"/>
      <c r="U1154" s="122">
        <f>Table_1[[#This Row],[FECHA REQ 1]]-Table_1[[#This Row],[FECHA DE ENTREGA DE INFORME]]</f>
        <v>0</v>
      </c>
      <c r="V1154" s="5" t="s">
        <v>8090</v>
      </c>
      <c r="W1154" s="10">
        <v>45979</v>
      </c>
      <c r="X1154" s="10">
        <v>45972</v>
      </c>
      <c r="Y1154" s="122">
        <f t="shared" si="118"/>
        <v>8</v>
      </c>
      <c r="Z1154" s="10">
        <v>45979</v>
      </c>
      <c r="AA1154" s="120">
        <f t="shared" si="119"/>
        <v>8</v>
      </c>
      <c r="AB1154" s="5" t="s">
        <v>8091</v>
      </c>
      <c r="AC1154" s="13">
        <v>978.89</v>
      </c>
      <c r="AD1154" s="10">
        <v>46017</v>
      </c>
      <c r="AE1154" s="122">
        <f t="shared" si="114"/>
        <v>39</v>
      </c>
      <c r="AF1154" s="10"/>
      <c r="AG1154" s="14" t="s">
        <v>8092</v>
      </c>
      <c r="AH1154" s="17"/>
      <c r="AI1154" s="10">
        <v>46036</v>
      </c>
      <c r="AJ1154" s="10">
        <v>46038</v>
      </c>
      <c r="AK1154" s="10" t="str">
        <f t="shared" si="115"/>
        <v>DEMORA</v>
      </c>
      <c r="AL1154" s="15">
        <f t="shared" si="116"/>
        <v>22</v>
      </c>
      <c r="AM1154" s="5" t="s">
        <v>8093</v>
      </c>
      <c r="AN1154" s="5" t="s">
        <v>8094</v>
      </c>
      <c r="AO1154" s="5"/>
      <c r="AP1154" s="10"/>
      <c r="AQ1154" s="120">
        <f t="shared" ca="1" si="94"/>
        <v>67</v>
      </c>
      <c r="AR1154" s="206" t="s">
        <v>3258</v>
      </c>
      <c r="AS1154" s="206">
        <f t="shared" ca="1" si="90"/>
        <v>74</v>
      </c>
      <c r="AT1154" s="5" t="s">
        <v>19</v>
      </c>
      <c r="AU1154" s="5"/>
      <c r="AV1154" s="5"/>
      <c r="AW1154" s="5"/>
      <c r="AX1154" s="5"/>
      <c r="AY1154" s="5"/>
      <c r="AZ1154" s="5"/>
      <c r="BA1154" s="5"/>
      <c r="BB1154" s="5"/>
      <c r="BC1154" s="5"/>
    </row>
    <row r="1155" spans="1:55" ht="15.75" customHeight="1" x14ac:dyDescent="0.3">
      <c r="A1155" s="5">
        <v>359925</v>
      </c>
      <c r="B1155" s="5" t="s">
        <v>61</v>
      </c>
      <c r="C1155" s="5" t="s">
        <v>8087</v>
      </c>
      <c r="D1155" s="5" t="s">
        <v>127</v>
      </c>
      <c r="E1155" s="138" t="s">
        <v>51</v>
      </c>
      <c r="F1155" s="249" t="s">
        <v>57</v>
      </c>
      <c r="G1155" s="137"/>
      <c r="H1155" s="5" t="s">
        <v>8088</v>
      </c>
      <c r="I1155" s="5"/>
      <c r="J1155" s="5"/>
      <c r="K1155" s="5"/>
      <c r="L1155" s="5"/>
      <c r="M1155" s="5"/>
      <c r="N1155" s="10" t="s">
        <v>127</v>
      </c>
      <c r="O1155" s="5" t="s">
        <v>8089</v>
      </c>
      <c r="P1155" s="10">
        <v>45979</v>
      </c>
      <c r="Q1155" s="10" t="s">
        <v>137</v>
      </c>
      <c r="R1155" s="10">
        <v>45979</v>
      </c>
      <c r="S1155" s="10"/>
      <c r="T1155" s="10"/>
      <c r="U1155" s="122">
        <f>Table_1[[#This Row],[FECHA REQ 1]]-Table_1[[#This Row],[FECHA DE ENTREGA DE INFORME]]</f>
        <v>0</v>
      </c>
      <c r="V1155" s="5" t="s">
        <v>8095</v>
      </c>
      <c r="W1155" s="10">
        <v>45979</v>
      </c>
      <c r="X1155" s="10">
        <v>45972</v>
      </c>
      <c r="Y1155" s="122">
        <f t="shared" si="118"/>
        <v>8</v>
      </c>
      <c r="Z1155" s="10">
        <v>45979</v>
      </c>
      <c r="AA1155" s="120">
        <f t="shared" si="119"/>
        <v>8</v>
      </c>
      <c r="AB1155" s="5" t="s">
        <v>8096</v>
      </c>
      <c r="AC1155" s="13">
        <v>861.99</v>
      </c>
      <c r="AD1155" s="10">
        <v>46017</v>
      </c>
      <c r="AE1155" s="122">
        <f t="shared" si="114"/>
        <v>39</v>
      </c>
      <c r="AF1155" s="10"/>
      <c r="AG1155" s="14" t="s">
        <v>8092</v>
      </c>
      <c r="AH1155" s="17"/>
      <c r="AI1155" s="10">
        <v>46036</v>
      </c>
      <c r="AJ1155" s="10">
        <v>46038</v>
      </c>
      <c r="AK1155" s="10" t="str">
        <f t="shared" si="115"/>
        <v>DEMORA</v>
      </c>
      <c r="AL1155" s="15">
        <f t="shared" si="116"/>
        <v>22</v>
      </c>
      <c r="AM1155" s="5" t="s">
        <v>8097</v>
      </c>
      <c r="AN1155" s="5" t="s">
        <v>8094</v>
      </c>
      <c r="AO1155" s="5"/>
      <c r="AP1155" s="10"/>
      <c r="AQ1155" s="120">
        <f t="shared" ca="1" si="94"/>
        <v>67</v>
      </c>
      <c r="AR1155" s="206" t="s">
        <v>3258</v>
      </c>
      <c r="AS1155" s="206">
        <f t="shared" ca="1" si="90"/>
        <v>74</v>
      </c>
      <c r="AT1155" s="5" t="s">
        <v>19</v>
      </c>
      <c r="AU1155" s="5"/>
      <c r="AV1155" s="5"/>
      <c r="AW1155" s="5"/>
      <c r="AX1155" s="5"/>
      <c r="AY1155" s="5"/>
      <c r="AZ1155" s="5"/>
      <c r="BA1155" s="5"/>
      <c r="BB1155" s="5"/>
      <c r="BC1155" s="5"/>
    </row>
    <row r="1156" spans="1:55" ht="15.75" customHeight="1" x14ac:dyDescent="0.3">
      <c r="A1156" s="5">
        <v>360025</v>
      </c>
      <c r="B1156" s="5" t="s">
        <v>60</v>
      </c>
      <c r="C1156" s="5" t="s">
        <v>6</v>
      </c>
      <c r="D1156" s="5" t="s">
        <v>123</v>
      </c>
      <c r="E1156" s="5" t="s">
        <v>189</v>
      </c>
      <c r="F1156" s="47" t="s">
        <v>1</v>
      </c>
      <c r="G1156" s="5"/>
      <c r="H1156" s="5" t="s">
        <v>869</v>
      </c>
      <c r="I1156" s="5" t="s">
        <v>311</v>
      </c>
      <c r="J1156" s="5" t="s">
        <v>8098</v>
      </c>
      <c r="K1156" s="5"/>
      <c r="L1156" s="120">
        <v>16000</v>
      </c>
      <c r="M1156" s="5">
        <v>101318782</v>
      </c>
      <c r="N1156" s="10" t="s">
        <v>127</v>
      </c>
      <c r="O1156" s="5" t="s">
        <v>8099</v>
      </c>
      <c r="P1156" s="10">
        <v>45982</v>
      </c>
      <c r="Q1156" s="10" t="s">
        <v>137</v>
      </c>
      <c r="R1156" s="10">
        <v>45985</v>
      </c>
      <c r="S1156" s="10"/>
      <c r="T1156" s="10"/>
      <c r="U1156" s="122">
        <f>Table_1[[#This Row],[FECHA REQ 1]]-Table_1[[#This Row],[FECHA DE ENTREGA DE INFORME]]</f>
        <v>-2</v>
      </c>
      <c r="V1156" s="5" t="s">
        <v>8100</v>
      </c>
      <c r="W1156" s="10">
        <v>45987</v>
      </c>
      <c r="X1156" s="10">
        <v>45975</v>
      </c>
      <c r="Y1156" s="122">
        <f t="shared" si="118"/>
        <v>8</v>
      </c>
      <c r="Z1156" s="10">
        <v>45987</v>
      </c>
      <c r="AA1156" s="120">
        <f t="shared" si="119"/>
        <v>13</v>
      </c>
      <c r="AB1156" s="5" t="s">
        <v>8101</v>
      </c>
      <c r="AC1156" s="123">
        <v>2783.14</v>
      </c>
      <c r="AD1156" s="10">
        <v>46007</v>
      </c>
      <c r="AE1156" s="122">
        <f t="shared" si="114"/>
        <v>21</v>
      </c>
      <c r="AF1156" s="10">
        <v>45989</v>
      </c>
      <c r="AG1156" s="208">
        <v>4400656262</v>
      </c>
      <c r="AH1156" s="62" t="s">
        <v>833</v>
      </c>
      <c r="AI1156" s="121">
        <v>46009</v>
      </c>
      <c r="AJ1156" s="121">
        <v>46009</v>
      </c>
      <c r="AK1156" s="10" t="str">
        <f t="shared" si="115"/>
        <v>EN TIEMPO</v>
      </c>
      <c r="AL1156" s="15">
        <f t="shared" si="116"/>
        <v>3</v>
      </c>
      <c r="AM1156" s="5" t="s">
        <v>8102</v>
      </c>
      <c r="AN1156" s="5" t="s">
        <v>8103</v>
      </c>
      <c r="AO1156" s="5" t="s">
        <v>8104</v>
      </c>
      <c r="AP1156" s="10">
        <v>46010</v>
      </c>
      <c r="AQ1156" s="120">
        <f t="shared" ca="1" si="94"/>
        <v>35</v>
      </c>
      <c r="AR1156" s="206" t="s">
        <v>143</v>
      </c>
      <c r="AS1156" s="206">
        <f t="shared" ref="AS1156:AS1219" ca="1" si="120">IF(AF1156="",TODAY()-X1156+1,AF1156-X1156+1)</f>
        <v>15</v>
      </c>
      <c r="AT1156" s="5" t="s">
        <v>19</v>
      </c>
      <c r="AU1156" s="5"/>
      <c r="AV1156" s="5"/>
      <c r="AW1156" s="5"/>
      <c r="AX1156" s="5"/>
      <c r="AY1156" s="5"/>
      <c r="AZ1156" s="5"/>
      <c r="BA1156" s="5"/>
      <c r="BB1156" s="5"/>
      <c r="BC1156" s="5"/>
    </row>
    <row r="1157" spans="1:55" ht="15.75" customHeight="1" x14ac:dyDescent="0.3">
      <c r="A1157" s="5">
        <v>360125</v>
      </c>
      <c r="B1157" s="5" t="s">
        <v>60</v>
      </c>
      <c r="C1157" s="5" t="s">
        <v>6</v>
      </c>
      <c r="D1157" s="5" t="s">
        <v>123</v>
      </c>
      <c r="E1157" s="5" t="s">
        <v>189</v>
      </c>
      <c r="F1157" s="5" t="s">
        <v>44</v>
      </c>
      <c r="G1157" s="5"/>
      <c r="H1157" s="5" t="s">
        <v>8048</v>
      </c>
      <c r="I1157" s="5" t="s">
        <v>5842</v>
      </c>
      <c r="J1157" s="5" t="s">
        <v>8105</v>
      </c>
      <c r="K1157" s="5"/>
      <c r="L1157" s="5"/>
      <c r="M1157" s="5">
        <v>101202967</v>
      </c>
      <c r="N1157" s="10" t="s">
        <v>127</v>
      </c>
      <c r="O1157" s="5" t="s">
        <v>8099</v>
      </c>
      <c r="P1157" s="10">
        <v>45991</v>
      </c>
      <c r="Q1157" s="121" t="s">
        <v>137</v>
      </c>
      <c r="R1157" s="10">
        <v>45985</v>
      </c>
      <c r="S1157" s="10"/>
      <c r="T1157" s="10"/>
      <c r="U1157" s="122">
        <f>Table_1[[#This Row],[FECHA REQ 1]]-Table_1[[#This Row],[FECHA DE ENTREGA DE INFORME]]</f>
        <v>-6</v>
      </c>
      <c r="V1157" s="5" t="s">
        <v>8106</v>
      </c>
      <c r="W1157" s="10">
        <v>45991</v>
      </c>
      <c r="X1157" s="10">
        <v>45975</v>
      </c>
      <c r="Y1157" s="122">
        <f t="shared" si="118"/>
        <v>17</v>
      </c>
      <c r="Z1157" s="10">
        <v>45992</v>
      </c>
      <c r="AA1157" s="120">
        <f t="shared" si="119"/>
        <v>18</v>
      </c>
      <c r="AB1157" s="5" t="s">
        <v>8107</v>
      </c>
      <c r="AC1157" s="123">
        <v>5240.22</v>
      </c>
      <c r="AD1157" s="10">
        <v>46007</v>
      </c>
      <c r="AE1157" s="122">
        <f t="shared" si="114"/>
        <v>16</v>
      </c>
      <c r="AF1157" s="10">
        <v>45987</v>
      </c>
      <c r="AG1157" s="208">
        <v>4400654896</v>
      </c>
      <c r="AH1157" s="62" t="s">
        <v>833</v>
      </c>
      <c r="AI1157" s="121">
        <v>46009</v>
      </c>
      <c r="AJ1157" s="121">
        <v>46009</v>
      </c>
      <c r="AK1157" s="10" t="str">
        <f t="shared" si="115"/>
        <v>EN TIEMPO</v>
      </c>
      <c r="AL1157" s="15">
        <f t="shared" si="116"/>
        <v>3</v>
      </c>
      <c r="AM1157" s="5" t="s">
        <v>8108</v>
      </c>
      <c r="AN1157" s="5" t="s">
        <v>8109</v>
      </c>
      <c r="AO1157" s="5" t="s">
        <v>8110</v>
      </c>
      <c r="AP1157" s="10">
        <v>46010</v>
      </c>
      <c r="AQ1157" s="120">
        <f t="shared" ca="1" si="94"/>
        <v>35</v>
      </c>
      <c r="AR1157" s="206" t="s">
        <v>143</v>
      </c>
      <c r="AS1157" s="206">
        <f t="shared" ca="1" si="120"/>
        <v>13</v>
      </c>
      <c r="AT1157" s="5" t="s">
        <v>7762</v>
      </c>
      <c r="AU1157" s="5" t="s">
        <v>8065</v>
      </c>
      <c r="AV1157" s="5"/>
      <c r="AW1157" s="5"/>
      <c r="AX1157" s="5"/>
      <c r="AY1157" s="5"/>
      <c r="AZ1157" s="5"/>
      <c r="BA1157" s="5"/>
      <c r="BB1157" s="5"/>
      <c r="BC1157" s="5"/>
    </row>
    <row r="1158" spans="1:55" ht="15.75" customHeight="1" x14ac:dyDescent="0.3">
      <c r="A1158" s="5">
        <v>360225</v>
      </c>
      <c r="B1158" s="5" t="s">
        <v>60</v>
      </c>
      <c r="C1158" s="5" t="s">
        <v>340</v>
      </c>
      <c r="D1158" s="5" t="s">
        <v>123</v>
      </c>
      <c r="E1158" s="5" t="s">
        <v>124</v>
      </c>
      <c r="F1158" s="5" t="s">
        <v>42</v>
      </c>
      <c r="G1158" s="5"/>
      <c r="H1158" s="5" t="s">
        <v>2976</v>
      </c>
      <c r="I1158" s="5">
        <v>5025819</v>
      </c>
      <c r="J1158" s="5" t="s">
        <v>8111</v>
      </c>
      <c r="K1158" s="5"/>
      <c r="L1158" s="120">
        <v>10000</v>
      </c>
      <c r="M1158" s="5">
        <v>101231121</v>
      </c>
      <c r="N1158" s="10" t="s">
        <v>127</v>
      </c>
      <c r="O1158" s="5" t="s">
        <v>8099</v>
      </c>
      <c r="P1158" s="10">
        <v>45982</v>
      </c>
      <c r="Q1158" s="10" t="s">
        <v>137</v>
      </c>
      <c r="R1158" s="10">
        <v>45985</v>
      </c>
      <c r="S1158" s="10"/>
      <c r="T1158" s="10"/>
      <c r="U1158" s="122">
        <f>Table_1[[#This Row],[FECHA REQ 1]]-Table_1[[#This Row],[FECHA DE ENTREGA DE INFORME]]</f>
        <v>-6</v>
      </c>
      <c r="V1158" s="5" t="s">
        <v>8112</v>
      </c>
      <c r="W1158" s="10">
        <v>45991</v>
      </c>
      <c r="X1158" s="10">
        <v>45975</v>
      </c>
      <c r="Y1158" s="122">
        <f t="shared" si="118"/>
        <v>8</v>
      </c>
      <c r="Z1158" s="10">
        <v>45992</v>
      </c>
      <c r="AA1158" s="120">
        <f t="shared" si="119"/>
        <v>18</v>
      </c>
      <c r="AB1158" s="5" t="s">
        <v>8113</v>
      </c>
      <c r="AC1158" s="13">
        <v>5545.22</v>
      </c>
      <c r="AD1158" s="10">
        <v>46007</v>
      </c>
      <c r="AE1158" s="122">
        <f t="shared" si="114"/>
        <v>16</v>
      </c>
      <c r="AF1158" s="10">
        <v>45992</v>
      </c>
      <c r="AG1158" s="208">
        <v>4400655873</v>
      </c>
      <c r="AH1158" s="17"/>
      <c r="AI1158" s="121">
        <v>46045</v>
      </c>
      <c r="AJ1158" s="10"/>
      <c r="AK1158" s="10" t="str">
        <f t="shared" si="115"/>
        <v/>
      </c>
      <c r="AL1158" s="15" t="str">
        <f t="shared" si="116"/>
        <v/>
      </c>
      <c r="AM1158" s="5"/>
      <c r="AN1158" s="5"/>
      <c r="AO1158" s="5"/>
      <c r="AP1158" s="10"/>
      <c r="AQ1158" s="120">
        <f t="shared" ca="1" si="94"/>
        <v>71</v>
      </c>
      <c r="AR1158" s="206" t="s">
        <v>14</v>
      </c>
      <c r="AS1158" s="206">
        <f t="shared" ca="1" si="120"/>
        <v>18</v>
      </c>
      <c r="AT1158" s="5" t="s">
        <v>20</v>
      </c>
      <c r="AU1158" s="5"/>
      <c r="AV1158" s="5"/>
      <c r="AW1158" s="5"/>
      <c r="AX1158" s="5"/>
      <c r="AY1158" s="5"/>
      <c r="AZ1158" s="5"/>
      <c r="BA1158" s="5"/>
      <c r="BB1158" s="5"/>
      <c r="BC1158" s="5"/>
    </row>
    <row r="1159" spans="1:55" ht="15.75" customHeight="1" x14ac:dyDescent="0.3">
      <c r="A1159" s="5">
        <v>360325</v>
      </c>
      <c r="B1159" s="5" t="s">
        <v>60</v>
      </c>
      <c r="C1159" s="5" t="s">
        <v>220</v>
      </c>
      <c r="D1159" s="5" t="s">
        <v>123</v>
      </c>
      <c r="E1159" s="5" t="s">
        <v>124</v>
      </c>
      <c r="F1159" s="5" t="s">
        <v>36</v>
      </c>
      <c r="G1159" s="5"/>
      <c r="H1159" s="5" t="s">
        <v>526</v>
      </c>
      <c r="I1159" s="5">
        <v>1137754</v>
      </c>
      <c r="J1159" s="5" t="s">
        <v>8114</v>
      </c>
      <c r="K1159" s="5"/>
      <c r="L1159" s="120">
        <v>10000</v>
      </c>
      <c r="M1159" s="5">
        <v>101357721</v>
      </c>
      <c r="N1159" s="10" t="s">
        <v>127</v>
      </c>
      <c r="O1159" s="5" t="s">
        <v>8099</v>
      </c>
      <c r="P1159" s="10">
        <v>45987</v>
      </c>
      <c r="Q1159" s="10" t="s">
        <v>137</v>
      </c>
      <c r="R1159" s="10">
        <v>45988</v>
      </c>
      <c r="S1159" s="10"/>
      <c r="T1159" s="10"/>
      <c r="U1159" s="122">
        <f>Table_1[[#This Row],[FECHA REQ 1]]-Table_1[[#This Row],[FECHA DE ENTREGA DE INFORME]]</f>
        <v>-8</v>
      </c>
      <c r="V1159" s="5" t="s">
        <v>8115</v>
      </c>
      <c r="W1159" s="10">
        <v>45996</v>
      </c>
      <c r="X1159" s="10">
        <v>45975</v>
      </c>
      <c r="Y1159" s="122">
        <f t="shared" si="118"/>
        <v>13</v>
      </c>
      <c r="Z1159" s="10">
        <v>46001</v>
      </c>
      <c r="AA1159" s="120">
        <f t="shared" si="119"/>
        <v>27</v>
      </c>
      <c r="AB1159" s="5" t="s">
        <v>8116</v>
      </c>
      <c r="AC1159" s="123">
        <v>3157.86</v>
      </c>
      <c r="AD1159" s="10">
        <v>46008</v>
      </c>
      <c r="AE1159" s="122">
        <f t="shared" si="114"/>
        <v>8</v>
      </c>
      <c r="AF1159" s="10">
        <v>45992</v>
      </c>
      <c r="AG1159" s="208">
        <v>4400655868</v>
      </c>
      <c r="AH1159" s="17"/>
      <c r="AI1159" s="10">
        <v>46041</v>
      </c>
      <c r="AJ1159" s="10"/>
      <c r="AK1159" s="10" t="str">
        <f t="shared" si="115"/>
        <v/>
      </c>
      <c r="AL1159" s="15" t="str">
        <f t="shared" si="116"/>
        <v/>
      </c>
      <c r="AM1159" s="5"/>
      <c r="AN1159" s="5"/>
      <c r="AO1159" s="5"/>
      <c r="AP1159" s="10"/>
      <c r="AQ1159" s="120">
        <f t="shared" ca="1" si="94"/>
        <v>71</v>
      </c>
      <c r="AR1159" s="206" t="s">
        <v>12</v>
      </c>
      <c r="AS1159" s="206">
        <f t="shared" ca="1" si="120"/>
        <v>18</v>
      </c>
      <c r="AT1159" s="5" t="s">
        <v>20</v>
      </c>
      <c r="AU1159" s="5"/>
      <c r="AV1159" s="5"/>
      <c r="AW1159" s="5"/>
      <c r="AX1159" s="5"/>
      <c r="AY1159" s="5"/>
      <c r="AZ1159" s="5"/>
      <c r="BA1159" s="5"/>
      <c r="BB1159" s="5"/>
      <c r="BC1159" s="5"/>
    </row>
    <row r="1160" spans="1:55" ht="15.75" customHeight="1" x14ac:dyDescent="0.3">
      <c r="A1160" s="5">
        <v>360425</v>
      </c>
      <c r="B1160" s="5" t="s">
        <v>60</v>
      </c>
      <c r="C1160" s="120" t="s">
        <v>236</v>
      </c>
      <c r="D1160" s="5" t="s">
        <v>123</v>
      </c>
      <c r="E1160" s="5" t="s">
        <v>124</v>
      </c>
      <c r="F1160" s="5" t="s">
        <v>41</v>
      </c>
      <c r="G1160" s="5"/>
      <c r="H1160" s="5" t="s">
        <v>1203</v>
      </c>
      <c r="I1160" s="5">
        <v>2643233</v>
      </c>
      <c r="J1160" s="5" t="s">
        <v>8117</v>
      </c>
      <c r="K1160" s="5"/>
      <c r="L1160" s="5"/>
      <c r="M1160" s="5">
        <v>101236454</v>
      </c>
      <c r="N1160" s="10" t="s">
        <v>127</v>
      </c>
      <c r="O1160" s="5" t="s">
        <v>8099</v>
      </c>
      <c r="P1160" s="10">
        <v>45985</v>
      </c>
      <c r="Q1160" s="121" t="s">
        <v>137</v>
      </c>
      <c r="R1160" s="10">
        <v>45987</v>
      </c>
      <c r="S1160" s="10"/>
      <c r="T1160" s="10"/>
      <c r="U1160" s="122">
        <f>Table_1[[#This Row],[FECHA REQ 1]]-Table_1[[#This Row],[FECHA DE ENTREGA DE INFORME]]</f>
        <v>-9</v>
      </c>
      <c r="V1160" s="5" t="s">
        <v>8118</v>
      </c>
      <c r="W1160" s="10">
        <v>45996</v>
      </c>
      <c r="X1160" s="10">
        <v>45975</v>
      </c>
      <c r="Y1160" s="122">
        <f t="shared" si="118"/>
        <v>11</v>
      </c>
      <c r="Z1160" s="10">
        <v>46006</v>
      </c>
      <c r="AA1160" s="120">
        <f t="shared" si="119"/>
        <v>32</v>
      </c>
      <c r="AB1160" s="5" t="s">
        <v>8119</v>
      </c>
      <c r="AC1160" s="13">
        <v>3128.62</v>
      </c>
      <c r="AD1160" s="10">
        <v>46017</v>
      </c>
      <c r="AE1160" s="122">
        <f t="shared" si="114"/>
        <v>12</v>
      </c>
      <c r="AF1160" s="10">
        <v>45981</v>
      </c>
      <c r="AG1160" s="208">
        <v>4400655864</v>
      </c>
      <c r="AH1160" s="17"/>
      <c r="AI1160" s="10">
        <v>46034</v>
      </c>
      <c r="AJ1160" s="10">
        <v>46034</v>
      </c>
      <c r="AK1160" s="10" t="str">
        <f t="shared" si="115"/>
        <v>EN TIEMPO</v>
      </c>
      <c r="AL1160" s="15">
        <f t="shared" si="116"/>
        <v>18</v>
      </c>
      <c r="AM1160" s="5" t="s">
        <v>8120</v>
      </c>
      <c r="AN1160" s="5" t="s">
        <v>8121</v>
      </c>
      <c r="AO1160" s="5" t="s">
        <v>8826</v>
      </c>
      <c r="AP1160" s="10">
        <v>46041</v>
      </c>
      <c r="AQ1160" s="120">
        <f t="shared" ca="1" si="94"/>
        <v>60</v>
      </c>
      <c r="AR1160" s="206" t="s">
        <v>143</v>
      </c>
      <c r="AS1160" s="206">
        <f t="shared" ca="1" si="120"/>
        <v>7</v>
      </c>
      <c r="AT1160" s="5" t="s">
        <v>7762</v>
      </c>
      <c r="AU1160" s="5" t="s">
        <v>8065</v>
      </c>
      <c r="AV1160" s="5"/>
      <c r="AW1160" s="5"/>
      <c r="AX1160" s="5"/>
      <c r="AY1160" s="5"/>
      <c r="AZ1160" s="5"/>
      <c r="BA1160" s="5"/>
      <c r="BB1160" s="5"/>
      <c r="BC1160" s="5"/>
    </row>
    <row r="1161" spans="1:55" ht="15.75" customHeight="1" x14ac:dyDescent="0.3">
      <c r="A1161" s="5">
        <v>360525</v>
      </c>
      <c r="B1161" s="5" t="s">
        <v>60</v>
      </c>
      <c r="C1161" s="5" t="s">
        <v>134</v>
      </c>
      <c r="D1161" s="5" t="s">
        <v>123</v>
      </c>
      <c r="E1161" s="5" t="s">
        <v>124</v>
      </c>
      <c r="F1161" s="5" t="s">
        <v>38</v>
      </c>
      <c r="G1161" s="5"/>
      <c r="H1161" s="5" t="s">
        <v>550</v>
      </c>
      <c r="I1161" s="5">
        <v>3631685</v>
      </c>
      <c r="J1161" s="5" t="s">
        <v>8122</v>
      </c>
      <c r="K1161" s="5"/>
      <c r="L1161" s="120">
        <v>12000</v>
      </c>
      <c r="M1161" s="5">
        <v>101356311</v>
      </c>
      <c r="N1161" s="10" t="s">
        <v>127</v>
      </c>
      <c r="O1161" s="5" t="s">
        <v>8099</v>
      </c>
      <c r="P1161" s="10">
        <v>45985</v>
      </c>
      <c r="Q1161" s="121" t="s">
        <v>137</v>
      </c>
      <c r="R1161" s="10">
        <v>45987</v>
      </c>
      <c r="S1161" s="10"/>
      <c r="T1161" s="10"/>
      <c r="U1161" s="122">
        <f>Table_1[[#This Row],[FECHA REQ 1]]-Table_1[[#This Row],[FECHA DE ENTREGA DE INFORME]]</f>
        <v>-4</v>
      </c>
      <c r="V1161" s="5" t="s">
        <v>8123</v>
      </c>
      <c r="W1161" s="10">
        <v>45991</v>
      </c>
      <c r="X1161" s="10">
        <v>45975</v>
      </c>
      <c r="Y1161" s="122">
        <f t="shared" si="118"/>
        <v>11</v>
      </c>
      <c r="Z1161" s="10">
        <v>45992</v>
      </c>
      <c r="AA1161" s="120">
        <f t="shared" si="119"/>
        <v>18</v>
      </c>
      <c r="AB1161" s="5" t="s">
        <v>8124</v>
      </c>
      <c r="AC1161" s="13">
        <v>23532.77</v>
      </c>
      <c r="AD1161" s="10">
        <v>46007</v>
      </c>
      <c r="AE1161" s="122">
        <f t="shared" si="114"/>
        <v>16</v>
      </c>
      <c r="AF1161" s="10">
        <v>45997</v>
      </c>
      <c r="AG1161" s="208">
        <v>4400655415</v>
      </c>
      <c r="AH1161" s="17"/>
      <c r="AI1161" s="10">
        <v>46048</v>
      </c>
      <c r="AJ1161" s="10"/>
      <c r="AK1161" s="10" t="str">
        <f t="shared" si="115"/>
        <v/>
      </c>
      <c r="AL1161" s="15" t="str">
        <f t="shared" si="116"/>
        <v/>
      </c>
      <c r="AM1161" s="5"/>
      <c r="AN1161" s="5"/>
      <c r="AO1161" s="5"/>
      <c r="AP1161" s="10"/>
      <c r="AQ1161" s="120">
        <f t="shared" ca="1" si="94"/>
        <v>71</v>
      </c>
      <c r="AR1161" s="207" t="s">
        <v>15</v>
      </c>
      <c r="AS1161" s="207">
        <f t="shared" ca="1" si="120"/>
        <v>23</v>
      </c>
      <c r="AT1161" s="5" t="s">
        <v>20</v>
      </c>
      <c r="AU1161" s="5"/>
      <c r="AV1161" s="5"/>
      <c r="AW1161" s="5"/>
      <c r="AX1161" s="5"/>
      <c r="AY1161" s="5"/>
      <c r="AZ1161" s="5"/>
      <c r="BA1161" s="5"/>
      <c r="BB1161" s="5"/>
      <c r="BC1161" s="5"/>
    </row>
    <row r="1162" spans="1:55" ht="15.75" customHeight="1" x14ac:dyDescent="0.3">
      <c r="A1162" s="5">
        <v>360625</v>
      </c>
      <c r="B1162" s="5" t="s">
        <v>60</v>
      </c>
      <c r="C1162" s="5" t="s">
        <v>340</v>
      </c>
      <c r="D1162" s="5" t="s">
        <v>123</v>
      </c>
      <c r="E1162" s="5" t="s">
        <v>189</v>
      </c>
      <c r="F1162" s="5" t="s">
        <v>50</v>
      </c>
      <c r="G1162" s="5"/>
      <c r="H1162" s="5" t="s">
        <v>997</v>
      </c>
      <c r="I1162" s="5" t="s">
        <v>3867</v>
      </c>
      <c r="J1162" s="5" t="s">
        <v>8125</v>
      </c>
      <c r="K1162" s="5"/>
      <c r="L1162" s="120">
        <v>10000</v>
      </c>
      <c r="M1162" s="5">
        <v>101207606</v>
      </c>
      <c r="N1162" s="10" t="s">
        <v>127</v>
      </c>
      <c r="O1162" s="5" t="s">
        <v>8099</v>
      </c>
      <c r="P1162" s="10">
        <v>45985</v>
      </c>
      <c r="Q1162" s="121" t="s">
        <v>137</v>
      </c>
      <c r="R1162" s="10">
        <v>45985</v>
      </c>
      <c r="S1162" s="10"/>
      <c r="T1162" s="10"/>
      <c r="U1162" s="122">
        <f>Table_1[[#This Row],[FECHA REQ 1]]-Table_1[[#This Row],[FECHA DE ENTREGA DE INFORME]]</f>
        <v>-6</v>
      </c>
      <c r="V1162" s="5" t="s">
        <v>8126</v>
      </c>
      <c r="W1162" s="10">
        <v>45991</v>
      </c>
      <c r="X1162" s="10">
        <v>45975</v>
      </c>
      <c r="Y1162" s="122">
        <f t="shared" si="118"/>
        <v>11</v>
      </c>
      <c r="Z1162" s="10">
        <v>45992</v>
      </c>
      <c r="AA1162" s="120">
        <f t="shared" si="119"/>
        <v>18</v>
      </c>
      <c r="AB1162" s="5" t="s">
        <v>8127</v>
      </c>
      <c r="AC1162" s="13">
        <v>5406.39</v>
      </c>
      <c r="AD1162" s="10">
        <v>46007</v>
      </c>
      <c r="AE1162" s="122">
        <f t="shared" si="114"/>
        <v>16</v>
      </c>
      <c r="AF1162" s="10">
        <v>45981</v>
      </c>
      <c r="AG1162" s="208">
        <v>4400654892</v>
      </c>
      <c r="AH1162" s="17"/>
      <c r="AI1162" s="10">
        <v>46034</v>
      </c>
      <c r="AJ1162" s="10">
        <v>46034</v>
      </c>
      <c r="AK1162" s="10" t="str">
        <f t="shared" si="115"/>
        <v>EN TIEMPO</v>
      </c>
      <c r="AL1162" s="15">
        <f t="shared" si="116"/>
        <v>28</v>
      </c>
      <c r="AM1162" s="5" t="s">
        <v>8128</v>
      </c>
      <c r="AN1162" s="5" t="s">
        <v>8129</v>
      </c>
      <c r="AO1162" s="5" t="s">
        <v>8827</v>
      </c>
      <c r="AP1162" s="10">
        <v>46041</v>
      </c>
      <c r="AQ1162" s="120">
        <f t="shared" ca="1" si="94"/>
        <v>60</v>
      </c>
      <c r="AR1162" s="206" t="s">
        <v>143</v>
      </c>
      <c r="AS1162" s="206">
        <f t="shared" ca="1" si="120"/>
        <v>7</v>
      </c>
      <c r="AT1162" s="5" t="s">
        <v>7762</v>
      </c>
      <c r="AU1162" s="5" t="s">
        <v>8065</v>
      </c>
      <c r="AV1162" s="5"/>
      <c r="AW1162" s="5"/>
      <c r="AX1162" s="5"/>
      <c r="AY1162" s="5"/>
      <c r="AZ1162" s="5"/>
      <c r="BA1162" s="5"/>
      <c r="BB1162" s="5"/>
      <c r="BC1162" s="5"/>
    </row>
    <row r="1163" spans="1:55" ht="15.75" customHeight="1" x14ac:dyDescent="0.3">
      <c r="A1163" s="5">
        <v>360725</v>
      </c>
      <c r="B1163" s="5" t="s">
        <v>59</v>
      </c>
      <c r="C1163" s="5" t="s">
        <v>122</v>
      </c>
      <c r="D1163" s="5" t="s">
        <v>123</v>
      </c>
      <c r="E1163" s="5" t="s">
        <v>124</v>
      </c>
      <c r="F1163" s="5">
        <v>24</v>
      </c>
      <c r="G1163" s="5"/>
      <c r="H1163" s="5" t="s">
        <v>3727</v>
      </c>
      <c r="I1163" s="120">
        <v>1412914</v>
      </c>
      <c r="J1163" s="5" t="s">
        <v>8130</v>
      </c>
      <c r="K1163" s="5">
        <v>13799</v>
      </c>
      <c r="L1163" s="5">
        <v>15000</v>
      </c>
      <c r="M1163" s="5" t="s">
        <v>8131</v>
      </c>
      <c r="N1163" s="10" t="s">
        <v>127</v>
      </c>
      <c r="O1163" s="5" t="s">
        <v>8132</v>
      </c>
      <c r="P1163" s="10">
        <v>45982</v>
      </c>
      <c r="Q1163" s="121" t="s">
        <v>137</v>
      </c>
      <c r="R1163" s="10">
        <v>45985</v>
      </c>
      <c r="S1163" s="10"/>
      <c r="T1163" s="10"/>
      <c r="U1163" s="122">
        <f>Table_1[[#This Row],[FECHA REQ 1]]-Table_1[[#This Row],[FECHA DE ENTREGA DE INFORME]]</f>
        <v>-6</v>
      </c>
      <c r="V1163" s="5" t="s">
        <v>8133</v>
      </c>
      <c r="W1163" s="10">
        <v>45991</v>
      </c>
      <c r="X1163" s="10">
        <v>45979</v>
      </c>
      <c r="Y1163" s="122">
        <f t="shared" si="118"/>
        <v>4</v>
      </c>
      <c r="Z1163" s="10">
        <v>45992</v>
      </c>
      <c r="AA1163" s="120">
        <f t="shared" si="119"/>
        <v>14</v>
      </c>
      <c r="AB1163" s="5" t="s">
        <v>8134</v>
      </c>
      <c r="AC1163" s="13">
        <v>3488.71</v>
      </c>
      <c r="AD1163" s="10">
        <v>46028</v>
      </c>
      <c r="AE1163" s="122">
        <f t="shared" si="114"/>
        <v>37</v>
      </c>
      <c r="AF1163" s="10">
        <v>45997</v>
      </c>
      <c r="AG1163" s="208" t="s">
        <v>8135</v>
      </c>
      <c r="AH1163" s="17"/>
      <c r="AI1163" s="10">
        <v>46030</v>
      </c>
      <c r="AJ1163" s="10">
        <v>46030</v>
      </c>
      <c r="AK1163" s="10" t="str">
        <f t="shared" si="115"/>
        <v>EN TIEMPO</v>
      </c>
      <c r="AL1163" s="15">
        <f t="shared" si="116"/>
        <v>3</v>
      </c>
      <c r="AM1163" s="5" t="s">
        <v>8136</v>
      </c>
      <c r="AN1163" s="5" t="s">
        <v>8137</v>
      </c>
      <c r="AO1163" s="5" t="s">
        <v>8138</v>
      </c>
      <c r="AP1163" s="121">
        <v>46031</v>
      </c>
      <c r="AQ1163" s="120">
        <f t="shared" ca="1" si="94"/>
        <v>52</v>
      </c>
      <c r="AR1163" s="206" t="s">
        <v>143</v>
      </c>
      <c r="AS1163" s="206">
        <f t="shared" ca="1" si="120"/>
        <v>19</v>
      </c>
      <c r="AT1163" s="5" t="s">
        <v>20</v>
      </c>
      <c r="AU1163" s="5"/>
      <c r="AV1163" s="5"/>
      <c r="AW1163" s="5"/>
      <c r="AX1163" s="5"/>
      <c r="AY1163" s="5"/>
      <c r="AZ1163" s="5"/>
      <c r="BA1163" s="5"/>
      <c r="BB1163" s="5"/>
      <c r="BC1163" s="5"/>
    </row>
    <row r="1164" spans="1:55" ht="15.75" customHeight="1" x14ac:dyDescent="0.3">
      <c r="A1164" s="5">
        <v>360825</v>
      </c>
      <c r="B1164" s="5" t="s">
        <v>59</v>
      </c>
      <c r="C1164" s="5" t="s">
        <v>516</v>
      </c>
      <c r="D1164" s="5" t="s">
        <v>123</v>
      </c>
      <c r="E1164" s="5" t="s">
        <v>124</v>
      </c>
      <c r="F1164" s="5" t="s">
        <v>46</v>
      </c>
      <c r="G1164" s="5"/>
      <c r="H1164" s="5" t="s">
        <v>1161</v>
      </c>
      <c r="I1164" s="5">
        <v>5695376</v>
      </c>
      <c r="J1164" s="5" t="s">
        <v>8139</v>
      </c>
      <c r="K1164" s="5">
        <v>11426</v>
      </c>
      <c r="L1164" s="5">
        <v>10000</v>
      </c>
      <c r="M1164" s="5" t="s">
        <v>8140</v>
      </c>
      <c r="N1164" s="10" t="s">
        <v>127</v>
      </c>
      <c r="O1164" s="5" t="s">
        <v>8132</v>
      </c>
      <c r="P1164" s="10">
        <v>45988</v>
      </c>
      <c r="Q1164" s="10" t="s">
        <v>137</v>
      </c>
      <c r="R1164" s="10">
        <v>45993</v>
      </c>
      <c r="S1164" s="10"/>
      <c r="T1164" s="10"/>
      <c r="U1164" s="122">
        <f>Table_1[[#This Row],[FECHA REQ 1]]-Table_1[[#This Row],[FECHA DE ENTREGA DE INFORME]]</f>
        <v>-3</v>
      </c>
      <c r="V1164" s="5" t="s">
        <v>8141</v>
      </c>
      <c r="W1164" s="10">
        <v>45996</v>
      </c>
      <c r="X1164" s="10">
        <v>45979</v>
      </c>
      <c r="Y1164" s="122">
        <f t="shared" si="118"/>
        <v>10</v>
      </c>
      <c r="Z1164" s="10">
        <v>46001</v>
      </c>
      <c r="AA1164" s="120">
        <f t="shared" si="119"/>
        <v>23</v>
      </c>
      <c r="AB1164" s="5" t="s">
        <v>8142</v>
      </c>
      <c r="AC1164" s="13">
        <v>10294.530000000001</v>
      </c>
      <c r="AD1164" s="10">
        <v>46034</v>
      </c>
      <c r="AE1164" s="122">
        <f t="shared" si="114"/>
        <v>34</v>
      </c>
      <c r="AF1164" s="10"/>
      <c r="AG1164" s="208" t="s">
        <v>8143</v>
      </c>
      <c r="AH1164" s="17"/>
      <c r="AI1164" s="10">
        <v>46038</v>
      </c>
      <c r="AJ1164" s="10">
        <v>46043</v>
      </c>
      <c r="AK1164" s="10" t="str">
        <f t="shared" si="115"/>
        <v>DEMORA</v>
      </c>
      <c r="AL1164" s="15">
        <f t="shared" si="116"/>
        <v>10</v>
      </c>
      <c r="AM1164" s="5" t="s">
        <v>8141</v>
      </c>
      <c r="AN1164" s="5" t="s">
        <v>8824</v>
      </c>
      <c r="AO1164" s="5"/>
      <c r="AP1164" s="10"/>
      <c r="AQ1164" s="120">
        <f t="shared" ca="1" si="94"/>
        <v>65</v>
      </c>
      <c r="AR1164" s="206" t="s">
        <v>3258</v>
      </c>
      <c r="AS1164" s="206">
        <f t="shared" ca="1" si="120"/>
        <v>67</v>
      </c>
      <c r="AT1164" s="5" t="s">
        <v>19</v>
      </c>
      <c r="AU1164" s="5"/>
      <c r="AV1164" s="5"/>
      <c r="AW1164" s="5"/>
      <c r="AX1164" s="5"/>
      <c r="AY1164" s="5"/>
      <c r="AZ1164" s="5"/>
      <c r="BA1164" s="5"/>
      <c r="BB1164" s="5"/>
      <c r="BC1164" s="5"/>
    </row>
    <row r="1165" spans="1:55" ht="15.75" customHeight="1" x14ac:dyDescent="0.3">
      <c r="A1165" s="5">
        <v>360925</v>
      </c>
      <c r="B1165" s="5" t="s">
        <v>59</v>
      </c>
      <c r="C1165" s="5" t="s">
        <v>6</v>
      </c>
      <c r="D1165" s="5" t="s">
        <v>123</v>
      </c>
      <c r="E1165" s="5" t="s">
        <v>124</v>
      </c>
      <c r="F1165" s="5">
        <v>24</v>
      </c>
      <c r="G1165" s="5"/>
      <c r="H1165" s="5" t="s">
        <v>3727</v>
      </c>
      <c r="I1165" s="120">
        <v>4892403</v>
      </c>
      <c r="J1165" s="5" t="s">
        <v>8144</v>
      </c>
      <c r="K1165" s="5">
        <v>6844</v>
      </c>
      <c r="L1165" s="5">
        <v>13000</v>
      </c>
      <c r="M1165" s="5" t="s">
        <v>8145</v>
      </c>
      <c r="N1165" s="10" t="s">
        <v>127</v>
      </c>
      <c r="O1165" s="5" t="s">
        <v>8132</v>
      </c>
      <c r="P1165" s="10">
        <v>45987</v>
      </c>
      <c r="Q1165" s="10" t="s">
        <v>137</v>
      </c>
      <c r="R1165" s="10">
        <v>45988</v>
      </c>
      <c r="S1165" s="10"/>
      <c r="T1165" s="10"/>
      <c r="U1165" s="122">
        <f>Table_1[[#This Row],[FECHA REQ 1]]-Table_1[[#This Row],[FECHA DE ENTREGA DE INFORME]]</f>
        <v>-8</v>
      </c>
      <c r="V1165" s="5" t="s">
        <v>8146</v>
      </c>
      <c r="W1165" s="10">
        <v>45996</v>
      </c>
      <c r="X1165" s="10">
        <v>45979</v>
      </c>
      <c r="Y1165" s="122">
        <f t="shared" si="118"/>
        <v>9</v>
      </c>
      <c r="Z1165" s="10">
        <v>46001</v>
      </c>
      <c r="AA1165" s="120">
        <f t="shared" si="119"/>
        <v>23</v>
      </c>
      <c r="AB1165" s="5" t="s">
        <v>8147</v>
      </c>
      <c r="AC1165" s="13">
        <v>4694.7700000000004</v>
      </c>
      <c r="AD1165" s="10">
        <v>46028</v>
      </c>
      <c r="AE1165" s="122">
        <f t="shared" si="114"/>
        <v>28</v>
      </c>
      <c r="AF1165" s="10">
        <v>45994</v>
      </c>
      <c r="AG1165" s="208" t="s">
        <v>8148</v>
      </c>
      <c r="AH1165" s="17"/>
      <c r="AI1165" s="121">
        <v>46045</v>
      </c>
      <c r="AJ1165" s="10"/>
      <c r="AK1165" s="10" t="str">
        <f t="shared" si="115"/>
        <v/>
      </c>
      <c r="AL1165" s="15" t="str">
        <f t="shared" si="116"/>
        <v/>
      </c>
      <c r="AM1165" s="5"/>
      <c r="AN1165" s="5"/>
      <c r="AO1165" s="5"/>
      <c r="AP1165" s="10"/>
      <c r="AQ1165" s="120">
        <f t="shared" ca="1" si="94"/>
        <v>67</v>
      </c>
      <c r="AR1165" s="206" t="s">
        <v>14</v>
      </c>
      <c r="AS1165" s="206">
        <f t="shared" ca="1" si="120"/>
        <v>16</v>
      </c>
      <c r="AT1165" s="5" t="s">
        <v>20</v>
      </c>
      <c r="AU1165" s="5"/>
      <c r="AV1165" s="5"/>
      <c r="AW1165" s="5"/>
      <c r="AX1165" s="5"/>
      <c r="AY1165" s="5"/>
      <c r="AZ1165" s="5"/>
      <c r="BA1165" s="5"/>
      <c r="BB1165" s="5"/>
      <c r="BC1165" s="5"/>
    </row>
    <row r="1166" spans="1:55" ht="15.75" customHeight="1" x14ac:dyDescent="0.3">
      <c r="A1166" s="5">
        <v>361025</v>
      </c>
      <c r="B1166" s="5" t="s">
        <v>59</v>
      </c>
      <c r="C1166" s="5" t="s">
        <v>273</v>
      </c>
      <c r="D1166" s="5" t="s">
        <v>123</v>
      </c>
      <c r="E1166" s="5" t="s">
        <v>189</v>
      </c>
      <c r="F1166" s="5" t="s">
        <v>1</v>
      </c>
      <c r="G1166" s="5" t="s">
        <v>246</v>
      </c>
      <c r="H1166" s="5" t="s">
        <v>5572</v>
      </c>
      <c r="I1166" s="120" t="s">
        <v>294</v>
      </c>
      <c r="J1166" s="5" t="s">
        <v>8149</v>
      </c>
      <c r="K1166" s="5">
        <v>26349</v>
      </c>
      <c r="L1166" s="5">
        <v>30000</v>
      </c>
      <c r="M1166" s="5" t="s">
        <v>8150</v>
      </c>
      <c r="N1166" s="10" t="s">
        <v>127</v>
      </c>
      <c r="O1166" s="5" t="s">
        <v>8151</v>
      </c>
      <c r="P1166" s="10">
        <v>45985</v>
      </c>
      <c r="Q1166" s="121" t="s">
        <v>137</v>
      </c>
      <c r="R1166" s="10">
        <v>45986</v>
      </c>
      <c r="S1166" s="10"/>
      <c r="T1166" s="10"/>
      <c r="U1166" s="122">
        <f>Table_1[[#This Row],[FECHA REQ 1]]-Table_1[[#This Row],[FECHA DE ENTREGA DE INFORME]]</f>
        <v>-5</v>
      </c>
      <c r="V1166" s="5" t="s">
        <v>8152</v>
      </c>
      <c r="W1166" s="10">
        <v>45991</v>
      </c>
      <c r="X1166" s="10">
        <v>45979</v>
      </c>
      <c r="Y1166" s="122">
        <f t="shared" ref="Y1166:Y1167" si="121">IF(P1166="","POR EVALUAR",P1166-X1166+1)</f>
        <v>7</v>
      </c>
      <c r="Z1166" s="10">
        <v>45992</v>
      </c>
      <c r="AA1166" s="120">
        <f t="shared" si="119"/>
        <v>14</v>
      </c>
      <c r="AB1166" s="5" t="s">
        <v>8153</v>
      </c>
      <c r="AC1166" s="13">
        <v>14374.19</v>
      </c>
      <c r="AD1166" s="10">
        <v>46028</v>
      </c>
      <c r="AE1166" s="122">
        <f t="shared" si="114"/>
        <v>37</v>
      </c>
      <c r="AF1166" s="10">
        <v>45989</v>
      </c>
      <c r="AG1166" s="208" t="s">
        <v>8154</v>
      </c>
      <c r="AH1166" s="17"/>
      <c r="AI1166" s="10">
        <v>46045</v>
      </c>
      <c r="AJ1166" s="10"/>
      <c r="AK1166" s="10" t="str">
        <f t="shared" si="115"/>
        <v/>
      </c>
      <c r="AL1166" s="15" t="str">
        <f t="shared" si="116"/>
        <v/>
      </c>
      <c r="AM1166" s="5"/>
      <c r="AN1166" s="5"/>
      <c r="AO1166" s="5"/>
      <c r="AP1166" s="10"/>
      <c r="AQ1166" s="120">
        <f t="shared" ca="1" si="94"/>
        <v>67</v>
      </c>
      <c r="AR1166" s="206" t="s">
        <v>12</v>
      </c>
      <c r="AS1166" s="206">
        <f t="shared" ca="1" si="120"/>
        <v>11</v>
      </c>
      <c r="AT1166" s="5" t="s">
        <v>19</v>
      </c>
      <c r="AU1166" s="5"/>
      <c r="AV1166" s="5"/>
      <c r="AW1166" s="5"/>
      <c r="AX1166" s="5"/>
      <c r="AY1166" s="5"/>
      <c r="AZ1166" s="5"/>
      <c r="BA1166" s="5"/>
      <c r="BB1166" s="5"/>
      <c r="BC1166" s="5"/>
    </row>
    <row r="1167" spans="1:55" ht="15.75" customHeight="1" x14ac:dyDescent="0.3">
      <c r="A1167" s="5">
        <v>361125</v>
      </c>
      <c r="B1167" s="5" t="s">
        <v>59</v>
      </c>
      <c r="C1167" s="5" t="s">
        <v>273</v>
      </c>
      <c r="D1167" s="5" t="s">
        <v>123</v>
      </c>
      <c r="E1167" s="5" t="s">
        <v>189</v>
      </c>
      <c r="F1167" s="5" t="s">
        <v>1</v>
      </c>
      <c r="G1167" s="5" t="s">
        <v>210</v>
      </c>
      <c r="H1167" s="5" t="s">
        <v>5572</v>
      </c>
      <c r="I1167" s="120" t="s">
        <v>294</v>
      </c>
      <c r="J1167" s="5" t="s">
        <v>8149</v>
      </c>
      <c r="K1167" s="5">
        <v>26349</v>
      </c>
      <c r="L1167" s="5">
        <v>30000</v>
      </c>
      <c r="M1167" s="5" t="s">
        <v>8155</v>
      </c>
      <c r="N1167" s="10" t="s">
        <v>127</v>
      </c>
      <c r="O1167" s="5" t="s">
        <v>8151</v>
      </c>
      <c r="P1167" s="10">
        <v>45985</v>
      </c>
      <c r="Q1167" s="121" t="s">
        <v>137</v>
      </c>
      <c r="R1167" s="10">
        <v>45986</v>
      </c>
      <c r="S1167" s="10"/>
      <c r="T1167" s="10"/>
      <c r="U1167" s="122">
        <f>Table_1[[#This Row],[FECHA REQ 1]]-Table_1[[#This Row],[FECHA DE ENTREGA DE INFORME]]</f>
        <v>-5</v>
      </c>
      <c r="V1167" s="5" t="s">
        <v>8156</v>
      </c>
      <c r="W1167" s="10">
        <v>45991</v>
      </c>
      <c r="X1167" s="10">
        <v>45979</v>
      </c>
      <c r="Y1167" s="122">
        <f t="shared" si="121"/>
        <v>7</v>
      </c>
      <c r="Z1167" s="10">
        <v>45992</v>
      </c>
      <c r="AA1167" s="120">
        <f t="shared" si="119"/>
        <v>14</v>
      </c>
      <c r="AB1167" s="5" t="s">
        <v>8157</v>
      </c>
      <c r="AC1167" s="13">
        <v>14374.19</v>
      </c>
      <c r="AD1167" s="10">
        <v>46028</v>
      </c>
      <c r="AE1167" s="122">
        <f t="shared" si="114"/>
        <v>37</v>
      </c>
      <c r="AF1167" s="10">
        <v>45989</v>
      </c>
      <c r="AG1167" s="208" t="s">
        <v>8158</v>
      </c>
      <c r="AH1167" s="17"/>
      <c r="AI1167" s="10">
        <v>46050</v>
      </c>
      <c r="AJ1167" s="10"/>
      <c r="AK1167" s="10" t="str">
        <f t="shared" si="115"/>
        <v/>
      </c>
      <c r="AL1167" s="15" t="str">
        <f t="shared" si="116"/>
        <v/>
      </c>
      <c r="AM1167" s="5"/>
      <c r="AN1167" s="5"/>
      <c r="AO1167" s="5"/>
      <c r="AP1167" s="10"/>
      <c r="AQ1167" s="120">
        <f t="shared" ca="1" si="94"/>
        <v>67</v>
      </c>
      <c r="AR1167" s="206" t="s">
        <v>12</v>
      </c>
      <c r="AS1167" s="206">
        <f t="shared" ca="1" si="120"/>
        <v>11</v>
      </c>
      <c r="AT1167" s="5" t="s">
        <v>19</v>
      </c>
      <c r="AU1167" s="5"/>
      <c r="AV1167" s="5"/>
      <c r="AW1167" s="5"/>
      <c r="AX1167" s="5"/>
      <c r="AY1167" s="5"/>
      <c r="AZ1167" s="5"/>
      <c r="BA1167" s="5"/>
      <c r="BB1167" s="5"/>
      <c r="BC1167" s="5"/>
    </row>
    <row r="1168" spans="1:55" ht="15.75" customHeight="1" x14ac:dyDescent="0.3">
      <c r="A1168" s="5">
        <v>361225</v>
      </c>
      <c r="B1168" s="5" t="s">
        <v>59</v>
      </c>
      <c r="C1168" s="5" t="s">
        <v>172</v>
      </c>
      <c r="D1168" s="5" t="s">
        <v>123</v>
      </c>
      <c r="E1168" s="5" t="s">
        <v>189</v>
      </c>
      <c r="F1168" s="5" t="s">
        <v>1</v>
      </c>
      <c r="G1168" s="5" t="s">
        <v>759</v>
      </c>
      <c r="H1168" s="5" t="s">
        <v>1185</v>
      </c>
      <c r="I1168" s="120" t="s">
        <v>430</v>
      </c>
      <c r="J1168" s="5" t="s">
        <v>8159</v>
      </c>
      <c r="K1168" s="5">
        <v>17000</v>
      </c>
      <c r="L1168" s="5">
        <v>16000</v>
      </c>
      <c r="M1168" s="5" t="s">
        <v>8160</v>
      </c>
      <c r="N1168" s="10" t="s">
        <v>127</v>
      </c>
      <c r="O1168" s="5" t="s">
        <v>8151</v>
      </c>
      <c r="P1168" s="10">
        <v>45986</v>
      </c>
      <c r="Q1168" s="10" t="s">
        <v>137</v>
      </c>
      <c r="R1168" s="10">
        <v>45986</v>
      </c>
      <c r="S1168" s="10"/>
      <c r="T1168" s="10"/>
      <c r="U1168" s="122">
        <f>Table_1[[#This Row],[FECHA REQ 1]]-Table_1[[#This Row],[FECHA DE ENTREGA DE INFORME]]</f>
        <v>-5</v>
      </c>
      <c r="V1168" s="5" t="s">
        <v>8161</v>
      </c>
      <c r="W1168" s="10">
        <v>45991</v>
      </c>
      <c r="X1168" s="10">
        <v>45979</v>
      </c>
      <c r="Y1168" s="122">
        <f t="shared" ref="Y1168:Y1170" si="122">IF(P1168="","POR EVALUAR",P1168-X1168+1)</f>
        <v>8</v>
      </c>
      <c r="Z1168" s="10">
        <v>45992</v>
      </c>
      <c r="AA1168" s="120">
        <f t="shared" ref="AA1168:AA1170" si="123">IF(Z1168="","POR COTIZAR",Z1168-X1168+1)</f>
        <v>14</v>
      </c>
      <c r="AB1168" s="5" t="s">
        <v>8162</v>
      </c>
      <c r="AC1168" s="13">
        <v>3740.57</v>
      </c>
      <c r="AD1168" s="10">
        <v>46028</v>
      </c>
      <c r="AE1168" s="122">
        <f t="shared" si="114"/>
        <v>37</v>
      </c>
      <c r="AF1168" s="10">
        <v>45988</v>
      </c>
      <c r="AG1168" s="208" t="s">
        <v>8163</v>
      </c>
      <c r="AH1168" s="17"/>
      <c r="AI1168" s="10">
        <v>46035</v>
      </c>
      <c r="AJ1168" s="10">
        <v>46035</v>
      </c>
      <c r="AK1168" s="10" t="str">
        <f t="shared" si="115"/>
        <v>EN TIEMPO</v>
      </c>
      <c r="AL1168" s="15">
        <f t="shared" si="116"/>
        <v>8</v>
      </c>
      <c r="AM1168" s="5" t="s">
        <v>8164</v>
      </c>
      <c r="AN1168" s="5" t="s">
        <v>8165</v>
      </c>
      <c r="AO1168" s="5" t="s">
        <v>7798</v>
      </c>
      <c r="AP1168" s="10">
        <v>46041</v>
      </c>
      <c r="AQ1168" s="120">
        <f t="shared" ca="1" si="94"/>
        <v>57</v>
      </c>
      <c r="AR1168" s="206" t="s">
        <v>143</v>
      </c>
      <c r="AS1168" s="206">
        <f t="shared" ca="1" si="120"/>
        <v>10</v>
      </c>
      <c r="AT1168" s="5" t="s">
        <v>19</v>
      </c>
      <c r="AU1168" s="5"/>
      <c r="AV1168" s="5"/>
      <c r="AW1168" s="5"/>
      <c r="AX1168" s="5"/>
      <c r="AY1168" s="5"/>
      <c r="AZ1168" s="5"/>
      <c r="BA1168" s="5"/>
      <c r="BB1168" s="5"/>
      <c r="BC1168" s="5"/>
    </row>
    <row r="1169" spans="1:55" ht="15.75" customHeight="1" x14ac:dyDescent="0.3">
      <c r="A1169" s="5">
        <v>361325</v>
      </c>
      <c r="B1169" s="5" t="s">
        <v>59</v>
      </c>
      <c r="C1169" s="5" t="s">
        <v>172</v>
      </c>
      <c r="D1169" s="5" t="s">
        <v>127</v>
      </c>
      <c r="E1169" s="5" t="s">
        <v>189</v>
      </c>
      <c r="F1169" s="5" t="s">
        <v>1</v>
      </c>
      <c r="G1169" s="5" t="s">
        <v>581</v>
      </c>
      <c r="H1169" s="5" t="s">
        <v>5572</v>
      </c>
      <c r="I1169" s="120" t="s">
        <v>430</v>
      </c>
      <c r="J1169" s="5" t="s">
        <v>8149</v>
      </c>
      <c r="K1169" s="5">
        <v>16000</v>
      </c>
      <c r="L1169" s="5">
        <v>16000</v>
      </c>
      <c r="M1169" s="5" t="s">
        <v>8166</v>
      </c>
      <c r="N1169" s="10" t="s">
        <v>127</v>
      </c>
      <c r="O1169" s="5" t="s">
        <v>8151</v>
      </c>
      <c r="P1169" s="10">
        <v>45986</v>
      </c>
      <c r="Q1169" s="10" t="s">
        <v>137</v>
      </c>
      <c r="R1169" s="10">
        <v>45986</v>
      </c>
      <c r="S1169" s="10"/>
      <c r="T1169" s="10"/>
      <c r="U1169" s="122">
        <f>Table_1[[#This Row],[FECHA REQ 1]]-Table_1[[#This Row],[FECHA DE ENTREGA DE INFORME]]</f>
        <v>-5</v>
      </c>
      <c r="V1169" s="5" t="s">
        <v>8167</v>
      </c>
      <c r="W1169" s="10">
        <v>45991</v>
      </c>
      <c r="X1169" s="10">
        <v>45979</v>
      </c>
      <c r="Y1169" s="122">
        <f t="shared" si="122"/>
        <v>8</v>
      </c>
      <c r="Z1169" s="10">
        <v>45992</v>
      </c>
      <c r="AA1169" s="120">
        <f t="shared" si="123"/>
        <v>14</v>
      </c>
      <c r="AB1169" s="5" t="s">
        <v>8168</v>
      </c>
      <c r="AC1169" s="13">
        <v>3740.57</v>
      </c>
      <c r="AD1169" s="10">
        <v>46028</v>
      </c>
      <c r="AE1169" s="122">
        <f t="shared" si="114"/>
        <v>37</v>
      </c>
      <c r="AF1169" s="10">
        <v>45988</v>
      </c>
      <c r="AG1169" s="208" t="s">
        <v>8169</v>
      </c>
      <c r="AH1169" s="17"/>
      <c r="AI1169" s="10">
        <v>46035</v>
      </c>
      <c r="AJ1169" s="10">
        <v>46035</v>
      </c>
      <c r="AK1169" s="10" t="str">
        <f t="shared" si="115"/>
        <v>EN TIEMPO</v>
      </c>
      <c r="AL1169" s="15">
        <f t="shared" si="116"/>
        <v>8</v>
      </c>
      <c r="AM1169" s="5" t="s">
        <v>8170</v>
      </c>
      <c r="AN1169" s="5" t="s">
        <v>8171</v>
      </c>
      <c r="AO1169" s="5" t="s">
        <v>8828</v>
      </c>
      <c r="AP1169" s="10">
        <v>46041</v>
      </c>
      <c r="AQ1169" s="120">
        <f t="shared" ca="1" si="94"/>
        <v>57</v>
      </c>
      <c r="AR1169" s="206" t="s">
        <v>143</v>
      </c>
      <c r="AS1169" s="206">
        <f t="shared" ca="1" si="120"/>
        <v>10</v>
      </c>
      <c r="AT1169" s="5" t="s">
        <v>19</v>
      </c>
      <c r="AU1169" s="5"/>
      <c r="AV1169" s="5"/>
      <c r="AW1169" s="5"/>
      <c r="AX1169" s="5"/>
      <c r="AY1169" s="5"/>
      <c r="AZ1169" s="5"/>
      <c r="BA1169" s="5"/>
      <c r="BB1169" s="5"/>
      <c r="BC1169" s="5"/>
    </row>
    <row r="1170" spans="1:55" ht="15.75" customHeight="1" x14ac:dyDescent="0.3">
      <c r="A1170" s="5">
        <v>361425</v>
      </c>
      <c r="B1170" s="5" t="s">
        <v>60</v>
      </c>
      <c r="C1170" s="5" t="s">
        <v>273</v>
      </c>
      <c r="D1170" s="5" t="s">
        <v>123</v>
      </c>
      <c r="E1170" s="5" t="s">
        <v>189</v>
      </c>
      <c r="F1170" s="5" t="s">
        <v>44</v>
      </c>
      <c r="G1170" s="120">
        <v>3</v>
      </c>
      <c r="H1170" s="5" t="s">
        <v>8048</v>
      </c>
      <c r="I1170" s="120" t="s">
        <v>3822</v>
      </c>
      <c r="J1170" s="5" t="s">
        <v>8172</v>
      </c>
      <c r="K1170" s="5"/>
      <c r="L1170" s="120">
        <v>28000</v>
      </c>
      <c r="M1170" s="5">
        <v>10393348</v>
      </c>
      <c r="N1170" s="10" t="s">
        <v>127</v>
      </c>
      <c r="O1170" s="5" t="s">
        <v>8173</v>
      </c>
      <c r="P1170" s="10">
        <v>45985</v>
      </c>
      <c r="Q1170" s="10" t="s">
        <v>137</v>
      </c>
      <c r="R1170" s="10">
        <v>45986</v>
      </c>
      <c r="S1170" s="10"/>
      <c r="T1170" s="10"/>
      <c r="U1170" s="122">
        <f>Table_1[[#This Row],[FECHA REQ 1]]-Table_1[[#This Row],[FECHA DE ENTREGA DE INFORME]]</f>
        <v>-3</v>
      </c>
      <c r="V1170" s="5" t="s">
        <v>8174</v>
      </c>
      <c r="W1170" s="10">
        <v>45989</v>
      </c>
      <c r="X1170" s="10">
        <v>45980</v>
      </c>
      <c r="Y1170" s="122">
        <f t="shared" si="122"/>
        <v>6</v>
      </c>
      <c r="Z1170" s="10">
        <v>45992</v>
      </c>
      <c r="AA1170" s="120">
        <f t="shared" si="123"/>
        <v>13</v>
      </c>
      <c r="AB1170" s="5" t="s">
        <v>8175</v>
      </c>
      <c r="AC1170" s="123">
        <v>19544.41</v>
      </c>
      <c r="AD1170" s="10">
        <v>46002</v>
      </c>
      <c r="AE1170" s="122">
        <f t="shared" si="114"/>
        <v>11</v>
      </c>
      <c r="AF1170" s="10">
        <v>45989</v>
      </c>
      <c r="AG1170" s="208">
        <v>4400658072</v>
      </c>
      <c r="AH1170" s="17"/>
      <c r="AI1170" s="10">
        <v>46021</v>
      </c>
      <c r="AJ1170" s="10">
        <v>46021</v>
      </c>
      <c r="AK1170" s="10" t="str">
        <f t="shared" si="115"/>
        <v>EN TIEMPO</v>
      </c>
      <c r="AL1170" s="15">
        <f t="shared" si="116"/>
        <v>20</v>
      </c>
      <c r="AM1170" s="5" t="s">
        <v>8176</v>
      </c>
      <c r="AN1170" s="5" t="s">
        <v>8177</v>
      </c>
      <c r="AO1170" s="5" t="s">
        <v>8178</v>
      </c>
      <c r="AP1170" s="121">
        <v>46031</v>
      </c>
      <c r="AQ1170" s="120">
        <f t="shared" ref="AQ1170:AQ1233" ca="1" si="124">IF(AJ1170="",TODAY()-X1170+1,AJ1170-X1170+1)</f>
        <v>42</v>
      </c>
      <c r="AR1170" s="206" t="s">
        <v>143</v>
      </c>
      <c r="AS1170" s="206">
        <f t="shared" ca="1" si="120"/>
        <v>10</v>
      </c>
      <c r="AT1170" s="5" t="s">
        <v>19</v>
      </c>
      <c r="AU1170" s="5"/>
      <c r="AV1170" s="5"/>
      <c r="AW1170" s="5"/>
      <c r="AX1170" s="5"/>
      <c r="AY1170" s="5"/>
      <c r="AZ1170" s="5"/>
      <c r="BA1170" s="5"/>
      <c r="BB1170" s="5"/>
      <c r="BC1170" s="5"/>
    </row>
    <row r="1171" spans="1:55" ht="15.75" customHeight="1" x14ac:dyDescent="0.3">
      <c r="A1171" s="5">
        <v>361525</v>
      </c>
      <c r="B1171" s="5" t="s">
        <v>60</v>
      </c>
      <c r="C1171" s="5" t="s">
        <v>609</v>
      </c>
      <c r="D1171" s="5" t="s">
        <v>123</v>
      </c>
      <c r="E1171" s="5" t="s">
        <v>610</v>
      </c>
      <c r="F1171" s="5" t="s">
        <v>56</v>
      </c>
      <c r="G1171" s="5"/>
      <c r="H1171" s="5" t="s">
        <v>611</v>
      </c>
      <c r="I1171" s="5">
        <v>2654472188</v>
      </c>
      <c r="J1171" s="5" t="s">
        <v>8179</v>
      </c>
      <c r="K1171" s="5"/>
      <c r="L1171" s="5">
        <v>15000</v>
      </c>
      <c r="M1171" s="5">
        <v>101195631</v>
      </c>
      <c r="N1171" s="10" t="s">
        <v>127</v>
      </c>
      <c r="O1171" s="5" t="s">
        <v>8180</v>
      </c>
      <c r="P1171" s="10">
        <v>45986</v>
      </c>
      <c r="Q1171" s="10" t="s">
        <v>137</v>
      </c>
      <c r="R1171" s="10">
        <v>45986</v>
      </c>
      <c r="S1171" s="10"/>
      <c r="T1171" s="10"/>
      <c r="U1171" s="122">
        <f>Table_1[[#This Row],[FECHA REQ 1]]-Table_1[[#This Row],[FECHA DE ENTREGA DE INFORME]]</f>
        <v>-5</v>
      </c>
      <c r="V1171" s="5" t="s">
        <v>8181</v>
      </c>
      <c r="W1171" s="10">
        <v>45991</v>
      </c>
      <c r="X1171" s="10">
        <v>45980</v>
      </c>
      <c r="Y1171" s="122">
        <f t="shared" ref="Y1171:Y1179" si="125">IF(P1171="","POR EVALUAR",P1171-X1171+1)</f>
        <v>7</v>
      </c>
      <c r="Z1171" s="10">
        <v>45992</v>
      </c>
      <c r="AA1171" s="120">
        <f t="shared" ref="AA1171:AA1179" si="126">IF(Z1171="","POR COTIZAR",Z1171-X1171+1)</f>
        <v>13</v>
      </c>
      <c r="AB1171" s="5" t="s">
        <v>8182</v>
      </c>
      <c r="AC1171" s="13">
        <v>15900</v>
      </c>
      <c r="AD1171" s="10">
        <v>46002</v>
      </c>
      <c r="AE1171" s="122">
        <f t="shared" si="114"/>
        <v>11</v>
      </c>
      <c r="AF1171" s="10">
        <v>45994</v>
      </c>
      <c r="AG1171" s="208">
        <v>4400657986</v>
      </c>
      <c r="AH1171" s="17"/>
      <c r="AI1171" s="10" t="s">
        <v>8183</v>
      </c>
      <c r="AJ1171" s="10"/>
      <c r="AK1171" s="10" t="str">
        <f t="shared" si="115"/>
        <v/>
      </c>
      <c r="AL1171" s="15" t="str">
        <f t="shared" si="116"/>
        <v/>
      </c>
      <c r="AM1171" s="5"/>
      <c r="AN1171" s="5"/>
      <c r="AO1171" s="5"/>
      <c r="AP1171" s="10"/>
      <c r="AQ1171" s="120">
        <f t="shared" ca="1" si="124"/>
        <v>66</v>
      </c>
      <c r="AR1171" s="207" t="s">
        <v>15</v>
      </c>
      <c r="AS1171" s="207">
        <f t="shared" ca="1" si="120"/>
        <v>15</v>
      </c>
      <c r="AT1171" s="5" t="s">
        <v>20</v>
      </c>
      <c r="AU1171" s="5"/>
      <c r="AV1171" s="5"/>
      <c r="AW1171" s="5"/>
      <c r="AX1171" s="5"/>
      <c r="AY1171" s="5"/>
      <c r="AZ1171" s="5"/>
      <c r="BA1171" s="5"/>
      <c r="BB1171" s="5"/>
      <c r="BC1171" s="5"/>
    </row>
    <row r="1172" spans="1:55" ht="15.75" customHeight="1" x14ac:dyDescent="0.3">
      <c r="A1172" s="5">
        <v>361625</v>
      </c>
      <c r="B1172" s="5" t="s">
        <v>60</v>
      </c>
      <c r="C1172" s="5" t="s">
        <v>609</v>
      </c>
      <c r="D1172" s="5" t="s">
        <v>123</v>
      </c>
      <c r="E1172" s="5" t="s">
        <v>610</v>
      </c>
      <c r="F1172" s="5" t="s">
        <v>56</v>
      </c>
      <c r="G1172" s="5"/>
      <c r="H1172" s="5" t="s">
        <v>611</v>
      </c>
      <c r="I1172" s="5">
        <v>2654472188</v>
      </c>
      <c r="J1172" s="5" t="s">
        <v>8184</v>
      </c>
      <c r="K1172" s="5"/>
      <c r="L1172" s="5">
        <v>15000</v>
      </c>
      <c r="M1172" s="5">
        <v>101195632</v>
      </c>
      <c r="N1172" s="10" t="s">
        <v>127</v>
      </c>
      <c r="O1172" s="5" t="s">
        <v>8180</v>
      </c>
      <c r="P1172" s="10">
        <v>45986</v>
      </c>
      <c r="Q1172" s="10" t="s">
        <v>137</v>
      </c>
      <c r="R1172" s="10">
        <v>45986</v>
      </c>
      <c r="S1172" s="10"/>
      <c r="T1172" s="10"/>
      <c r="U1172" s="122">
        <f>Table_1[[#This Row],[FECHA REQ 1]]-Table_1[[#This Row],[FECHA DE ENTREGA DE INFORME]]</f>
        <v>-5</v>
      </c>
      <c r="V1172" s="5" t="s">
        <v>8185</v>
      </c>
      <c r="W1172" s="10">
        <v>45991</v>
      </c>
      <c r="X1172" s="10">
        <v>45980</v>
      </c>
      <c r="Y1172" s="122">
        <f t="shared" si="125"/>
        <v>7</v>
      </c>
      <c r="Z1172" s="10">
        <v>45992</v>
      </c>
      <c r="AA1172" s="120">
        <f t="shared" si="126"/>
        <v>13</v>
      </c>
      <c r="AB1172" s="5" t="s">
        <v>8186</v>
      </c>
      <c r="AC1172" s="13">
        <v>11800</v>
      </c>
      <c r="AD1172" s="10">
        <v>46007</v>
      </c>
      <c r="AE1172" s="122">
        <f t="shared" si="114"/>
        <v>16</v>
      </c>
      <c r="AF1172" s="10">
        <v>45994</v>
      </c>
      <c r="AG1172" s="208">
        <v>4400657988</v>
      </c>
      <c r="AH1172" s="17"/>
      <c r="AI1172" s="121">
        <v>46045</v>
      </c>
      <c r="AJ1172" s="10"/>
      <c r="AK1172" s="10" t="str">
        <f t="shared" si="115"/>
        <v/>
      </c>
      <c r="AL1172" s="15" t="str">
        <f t="shared" si="116"/>
        <v/>
      </c>
      <c r="AM1172" s="5"/>
      <c r="AN1172" s="5"/>
      <c r="AO1172" s="5"/>
      <c r="AP1172" s="10"/>
      <c r="AQ1172" s="120">
        <f t="shared" ca="1" si="124"/>
        <v>66</v>
      </c>
      <c r="AR1172" s="206" t="s">
        <v>14</v>
      </c>
      <c r="AS1172" s="206">
        <f t="shared" ca="1" si="120"/>
        <v>15</v>
      </c>
      <c r="AT1172" s="5" t="s">
        <v>19</v>
      </c>
      <c r="AU1172" s="5"/>
      <c r="AV1172" s="5"/>
      <c r="AW1172" s="5"/>
      <c r="AX1172" s="5"/>
      <c r="AY1172" s="5"/>
      <c r="AZ1172" s="5"/>
      <c r="BA1172" s="5"/>
      <c r="BB1172" s="5"/>
      <c r="BC1172" s="5"/>
    </row>
    <row r="1173" spans="1:55" ht="15.75" customHeight="1" x14ac:dyDescent="0.3">
      <c r="A1173" s="5">
        <v>361725</v>
      </c>
      <c r="B1173" s="5" t="s">
        <v>60</v>
      </c>
      <c r="C1173" s="5" t="s">
        <v>6</v>
      </c>
      <c r="D1173" s="5" t="s">
        <v>123</v>
      </c>
      <c r="E1173" s="5" t="s">
        <v>189</v>
      </c>
      <c r="F1173" s="5" t="s">
        <v>1</v>
      </c>
      <c r="G1173" s="5"/>
      <c r="H1173" s="5" t="s">
        <v>633</v>
      </c>
      <c r="I1173" s="5" t="s">
        <v>311</v>
      </c>
      <c r="J1173" s="5" t="s">
        <v>8187</v>
      </c>
      <c r="K1173" s="5"/>
      <c r="L1173" s="120">
        <v>16000</v>
      </c>
      <c r="M1173" s="5">
        <v>101273987</v>
      </c>
      <c r="N1173" s="10" t="s">
        <v>127</v>
      </c>
      <c r="O1173" s="5" t="s">
        <v>8180</v>
      </c>
      <c r="P1173" s="10">
        <v>45982</v>
      </c>
      <c r="Q1173" s="10" t="s">
        <v>137</v>
      </c>
      <c r="R1173" s="10">
        <v>45985</v>
      </c>
      <c r="S1173" s="10"/>
      <c r="T1173" s="10"/>
      <c r="U1173" s="122">
        <f>Table_1[[#This Row],[FECHA REQ 1]]-Table_1[[#This Row],[FECHA DE ENTREGA DE INFORME]]</f>
        <v>-2</v>
      </c>
      <c r="V1173" s="5" t="s">
        <v>8188</v>
      </c>
      <c r="W1173" s="10">
        <v>45987</v>
      </c>
      <c r="X1173" s="10">
        <v>45980</v>
      </c>
      <c r="Y1173" s="122">
        <f t="shared" si="125"/>
        <v>3</v>
      </c>
      <c r="Z1173" s="10">
        <v>45987</v>
      </c>
      <c r="AA1173" s="120">
        <f t="shared" si="126"/>
        <v>8</v>
      </c>
      <c r="AB1173" s="5" t="s">
        <v>8189</v>
      </c>
      <c r="AC1173" s="123">
        <v>2783.14</v>
      </c>
      <c r="AD1173" s="10">
        <v>46007</v>
      </c>
      <c r="AE1173" s="122">
        <f t="shared" si="114"/>
        <v>21</v>
      </c>
      <c r="AF1173" s="10">
        <v>45987</v>
      </c>
      <c r="AG1173" s="208">
        <v>4400658050</v>
      </c>
      <c r="AH1173" s="62" t="s">
        <v>833</v>
      </c>
      <c r="AI1173" s="121">
        <v>46009</v>
      </c>
      <c r="AJ1173" s="121">
        <v>46009</v>
      </c>
      <c r="AK1173" s="10" t="str">
        <f t="shared" si="115"/>
        <v>EN TIEMPO</v>
      </c>
      <c r="AL1173" s="15">
        <f t="shared" si="116"/>
        <v>3</v>
      </c>
      <c r="AM1173" s="5" t="s">
        <v>8190</v>
      </c>
      <c r="AN1173" s="5" t="s">
        <v>8191</v>
      </c>
      <c r="AO1173" s="5" t="s">
        <v>8192</v>
      </c>
      <c r="AP1173" s="10">
        <v>46010</v>
      </c>
      <c r="AQ1173" s="120">
        <f t="shared" ca="1" si="124"/>
        <v>30</v>
      </c>
      <c r="AR1173" s="206" t="s">
        <v>143</v>
      </c>
      <c r="AS1173" s="206">
        <f t="shared" ca="1" si="120"/>
        <v>8</v>
      </c>
      <c r="AT1173" s="5" t="s">
        <v>19</v>
      </c>
      <c r="AU1173" s="5"/>
      <c r="AV1173" s="5"/>
      <c r="AW1173" s="5"/>
      <c r="AX1173" s="5"/>
      <c r="AY1173" s="5"/>
      <c r="AZ1173" s="5"/>
      <c r="BA1173" s="5"/>
      <c r="BB1173" s="5"/>
      <c r="BC1173" s="5"/>
    </row>
    <row r="1174" spans="1:55" ht="15.75" customHeight="1" x14ac:dyDescent="0.3">
      <c r="A1174" s="5">
        <v>361825</v>
      </c>
      <c r="B1174" s="5" t="s">
        <v>60</v>
      </c>
      <c r="C1174" s="5" t="s">
        <v>6</v>
      </c>
      <c r="D1174" s="5" t="s">
        <v>123</v>
      </c>
      <c r="E1174" s="5" t="s">
        <v>189</v>
      </c>
      <c r="F1174" s="5" t="s">
        <v>1</v>
      </c>
      <c r="G1174" s="5"/>
      <c r="H1174" s="5" t="s">
        <v>909</v>
      </c>
      <c r="I1174" s="5" t="s">
        <v>311</v>
      </c>
      <c r="J1174" s="5" t="s">
        <v>8193</v>
      </c>
      <c r="K1174" s="5"/>
      <c r="L1174" s="120">
        <v>16000</v>
      </c>
      <c r="M1174" s="5">
        <v>101218946</v>
      </c>
      <c r="N1174" s="10" t="s">
        <v>127</v>
      </c>
      <c r="O1174" s="5" t="s">
        <v>8180</v>
      </c>
      <c r="P1174" s="10">
        <v>45982</v>
      </c>
      <c r="Q1174" s="10" t="s">
        <v>137</v>
      </c>
      <c r="R1174" s="10">
        <v>45985</v>
      </c>
      <c r="S1174" s="10"/>
      <c r="T1174" s="10"/>
      <c r="U1174" s="122">
        <f>Table_1[[#This Row],[FECHA REQ 1]]-Table_1[[#This Row],[FECHA DE ENTREGA DE INFORME]]</f>
        <v>-2</v>
      </c>
      <c r="V1174" s="5" t="s">
        <v>8194</v>
      </c>
      <c r="W1174" s="10">
        <v>45987</v>
      </c>
      <c r="X1174" s="10">
        <v>45980</v>
      </c>
      <c r="Y1174" s="122">
        <f t="shared" si="125"/>
        <v>3</v>
      </c>
      <c r="Z1174" s="10">
        <v>45987</v>
      </c>
      <c r="AA1174" s="120">
        <f t="shared" si="126"/>
        <v>8</v>
      </c>
      <c r="AB1174" s="5" t="s">
        <v>8195</v>
      </c>
      <c r="AC1174" s="123">
        <v>2783.14</v>
      </c>
      <c r="AD1174" s="10">
        <v>46007</v>
      </c>
      <c r="AE1174" s="122">
        <f t="shared" si="114"/>
        <v>21</v>
      </c>
      <c r="AF1174" s="10">
        <v>45987</v>
      </c>
      <c r="AG1174" s="208">
        <v>4400658046</v>
      </c>
      <c r="AH1174" s="62" t="s">
        <v>833</v>
      </c>
      <c r="AI1174" s="121">
        <v>46009</v>
      </c>
      <c r="AJ1174" s="121">
        <v>46009</v>
      </c>
      <c r="AK1174" s="10" t="str">
        <f t="shared" si="115"/>
        <v>EN TIEMPO</v>
      </c>
      <c r="AL1174" s="15">
        <f t="shared" si="116"/>
        <v>3</v>
      </c>
      <c r="AM1174" s="5" t="s">
        <v>8196</v>
      </c>
      <c r="AN1174" s="5" t="s">
        <v>8197</v>
      </c>
      <c r="AO1174" s="5" t="s">
        <v>8198</v>
      </c>
      <c r="AP1174" s="10">
        <v>46010</v>
      </c>
      <c r="AQ1174" s="120">
        <f t="shared" ca="1" si="124"/>
        <v>30</v>
      </c>
      <c r="AR1174" s="206" t="s">
        <v>143</v>
      </c>
      <c r="AS1174" s="206">
        <f t="shared" ca="1" si="120"/>
        <v>8</v>
      </c>
      <c r="AT1174" s="5" t="s">
        <v>19</v>
      </c>
      <c r="AU1174" s="5"/>
      <c r="AV1174" s="5"/>
      <c r="AW1174" s="5"/>
      <c r="AX1174" s="5"/>
      <c r="AY1174" s="5"/>
      <c r="AZ1174" s="5"/>
      <c r="BA1174" s="5"/>
      <c r="BB1174" s="5"/>
      <c r="BC1174" s="5"/>
    </row>
    <row r="1175" spans="1:55" ht="15.75" customHeight="1" x14ac:dyDescent="0.3">
      <c r="A1175" s="5">
        <v>361925</v>
      </c>
      <c r="B1175" s="5" t="s">
        <v>60</v>
      </c>
      <c r="C1175" s="5" t="s">
        <v>6</v>
      </c>
      <c r="D1175" s="5" t="s">
        <v>123</v>
      </c>
      <c r="E1175" s="5" t="s">
        <v>189</v>
      </c>
      <c r="F1175" s="5" t="s">
        <v>1</v>
      </c>
      <c r="G1175" s="5"/>
      <c r="H1175" s="5" t="s">
        <v>633</v>
      </c>
      <c r="I1175" s="5" t="s">
        <v>311</v>
      </c>
      <c r="J1175" s="5" t="s">
        <v>8199</v>
      </c>
      <c r="K1175" s="5"/>
      <c r="L1175" s="120">
        <v>16000</v>
      </c>
      <c r="M1175" s="5">
        <v>101232900</v>
      </c>
      <c r="N1175" s="10" t="s">
        <v>127</v>
      </c>
      <c r="O1175" s="5" t="s">
        <v>8180</v>
      </c>
      <c r="P1175" s="10">
        <v>45982</v>
      </c>
      <c r="Q1175" s="10" t="s">
        <v>137</v>
      </c>
      <c r="R1175" s="10">
        <v>45985</v>
      </c>
      <c r="S1175" s="10"/>
      <c r="T1175" s="10"/>
      <c r="U1175" s="122">
        <f>Table_1[[#This Row],[FECHA REQ 1]]-Table_1[[#This Row],[FECHA DE ENTREGA DE INFORME]]</f>
        <v>-2</v>
      </c>
      <c r="V1175" s="5" t="s">
        <v>8200</v>
      </c>
      <c r="W1175" s="10">
        <v>45987</v>
      </c>
      <c r="X1175" s="10">
        <v>45980</v>
      </c>
      <c r="Y1175" s="122">
        <f t="shared" si="125"/>
        <v>3</v>
      </c>
      <c r="Z1175" s="10">
        <v>45987</v>
      </c>
      <c r="AA1175" s="120">
        <f t="shared" si="126"/>
        <v>8</v>
      </c>
      <c r="AB1175" s="5" t="s">
        <v>8201</v>
      </c>
      <c r="AC1175" s="123">
        <v>2783.14</v>
      </c>
      <c r="AD1175" s="10">
        <v>46007</v>
      </c>
      <c r="AE1175" s="122">
        <f t="shared" si="114"/>
        <v>21</v>
      </c>
      <c r="AF1175" s="10">
        <v>45987</v>
      </c>
      <c r="AG1175" s="208">
        <v>4400658057</v>
      </c>
      <c r="AH1175" s="62" t="s">
        <v>833</v>
      </c>
      <c r="AI1175" s="121">
        <v>46009</v>
      </c>
      <c r="AJ1175" s="121">
        <v>46009</v>
      </c>
      <c r="AK1175" s="10" t="str">
        <f t="shared" si="115"/>
        <v>EN TIEMPO</v>
      </c>
      <c r="AL1175" s="15">
        <f t="shared" si="116"/>
        <v>3</v>
      </c>
      <c r="AM1175" s="5" t="s">
        <v>8202</v>
      </c>
      <c r="AN1175" s="5" t="s">
        <v>8203</v>
      </c>
      <c r="AO1175" s="5" t="s">
        <v>8204</v>
      </c>
      <c r="AP1175" s="10">
        <v>46010</v>
      </c>
      <c r="AQ1175" s="120">
        <f t="shared" ca="1" si="124"/>
        <v>30</v>
      </c>
      <c r="AR1175" s="206" t="s">
        <v>143</v>
      </c>
      <c r="AS1175" s="206">
        <f t="shared" ca="1" si="120"/>
        <v>8</v>
      </c>
      <c r="AT1175" s="5" t="s">
        <v>19</v>
      </c>
      <c r="AU1175" s="5"/>
      <c r="AV1175" s="5"/>
      <c r="AW1175" s="5"/>
      <c r="AX1175" s="5"/>
      <c r="AY1175" s="5"/>
      <c r="AZ1175" s="5"/>
      <c r="BA1175" s="5"/>
      <c r="BB1175" s="5"/>
      <c r="BC1175" s="5"/>
    </row>
    <row r="1176" spans="1:55" ht="15.75" customHeight="1" x14ac:dyDescent="0.3">
      <c r="A1176" s="5">
        <v>362025</v>
      </c>
      <c r="B1176" s="5" t="s">
        <v>60</v>
      </c>
      <c r="C1176" s="5" t="s">
        <v>6</v>
      </c>
      <c r="D1176" s="5" t="s">
        <v>123</v>
      </c>
      <c r="E1176" s="5" t="s">
        <v>189</v>
      </c>
      <c r="F1176" s="5" t="s">
        <v>1</v>
      </c>
      <c r="G1176" s="5"/>
      <c r="H1176" s="5" t="s">
        <v>909</v>
      </c>
      <c r="I1176" s="5" t="s">
        <v>311</v>
      </c>
      <c r="J1176" s="5" t="s">
        <v>8205</v>
      </c>
      <c r="K1176" s="5"/>
      <c r="L1176" s="120">
        <v>16000</v>
      </c>
      <c r="M1176" s="5">
        <v>101269065</v>
      </c>
      <c r="N1176" s="10" t="s">
        <v>127</v>
      </c>
      <c r="O1176" s="5" t="s">
        <v>8180</v>
      </c>
      <c r="P1176" s="10">
        <v>45982</v>
      </c>
      <c r="Q1176" s="10" t="s">
        <v>137</v>
      </c>
      <c r="R1176" s="10">
        <v>45985</v>
      </c>
      <c r="S1176" s="10"/>
      <c r="T1176" s="10"/>
      <c r="U1176" s="122">
        <f>Table_1[[#This Row],[FECHA REQ 1]]-Table_1[[#This Row],[FECHA DE ENTREGA DE INFORME]]</f>
        <v>-2</v>
      </c>
      <c r="V1176" s="5" t="s">
        <v>8206</v>
      </c>
      <c r="W1176" s="10">
        <v>45987</v>
      </c>
      <c r="X1176" s="10">
        <v>45980</v>
      </c>
      <c r="Y1176" s="122">
        <f t="shared" si="125"/>
        <v>3</v>
      </c>
      <c r="Z1176" s="10">
        <v>45987</v>
      </c>
      <c r="AA1176" s="120">
        <f t="shared" si="126"/>
        <v>8</v>
      </c>
      <c r="AB1176" s="5" t="s">
        <v>8207</v>
      </c>
      <c r="AC1176" s="123">
        <v>2783.14</v>
      </c>
      <c r="AD1176" s="10">
        <v>46007</v>
      </c>
      <c r="AE1176" s="122">
        <f t="shared" si="114"/>
        <v>21</v>
      </c>
      <c r="AF1176" s="10">
        <v>45987</v>
      </c>
      <c r="AG1176" s="208">
        <v>4400658062</v>
      </c>
      <c r="AH1176" s="62" t="s">
        <v>833</v>
      </c>
      <c r="AI1176" s="121">
        <v>46009</v>
      </c>
      <c r="AJ1176" s="121">
        <v>46009</v>
      </c>
      <c r="AK1176" s="10" t="str">
        <f t="shared" si="115"/>
        <v>EN TIEMPO</v>
      </c>
      <c r="AL1176" s="15">
        <f t="shared" si="116"/>
        <v>3</v>
      </c>
      <c r="AM1176" s="5" t="s">
        <v>8208</v>
      </c>
      <c r="AN1176" s="5" t="s">
        <v>8209</v>
      </c>
      <c r="AO1176" s="5" t="s">
        <v>8210</v>
      </c>
      <c r="AP1176" s="10">
        <v>46010</v>
      </c>
      <c r="AQ1176" s="120">
        <f t="shared" ca="1" si="124"/>
        <v>30</v>
      </c>
      <c r="AR1176" s="206" t="s">
        <v>143</v>
      </c>
      <c r="AS1176" s="206">
        <f t="shared" ca="1" si="120"/>
        <v>8</v>
      </c>
      <c r="AT1176" s="5" t="s">
        <v>19</v>
      </c>
      <c r="AU1176" s="5"/>
      <c r="AV1176" s="5"/>
      <c r="AW1176" s="5"/>
      <c r="AX1176" s="5"/>
      <c r="AY1176" s="5"/>
      <c r="AZ1176" s="5"/>
      <c r="BA1176" s="5"/>
      <c r="BB1176" s="5"/>
      <c r="BC1176" s="5"/>
    </row>
    <row r="1177" spans="1:55" ht="15.75" customHeight="1" x14ac:dyDescent="0.3">
      <c r="A1177" s="5">
        <v>362125</v>
      </c>
      <c r="B1177" s="5" t="s">
        <v>60</v>
      </c>
      <c r="C1177" s="5" t="s">
        <v>6</v>
      </c>
      <c r="D1177" s="5" t="s">
        <v>123</v>
      </c>
      <c r="E1177" s="5" t="s">
        <v>189</v>
      </c>
      <c r="F1177" s="5" t="s">
        <v>1</v>
      </c>
      <c r="G1177" s="5"/>
      <c r="H1177" s="5" t="s">
        <v>310</v>
      </c>
      <c r="I1177" s="5" t="s">
        <v>311</v>
      </c>
      <c r="J1177" s="5" t="s">
        <v>8211</v>
      </c>
      <c r="K1177" s="5"/>
      <c r="L1177" s="120">
        <v>16000</v>
      </c>
      <c r="M1177" s="5">
        <v>101320286</v>
      </c>
      <c r="N1177" s="10" t="s">
        <v>127</v>
      </c>
      <c r="O1177" s="5" t="s">
        <v>8180</v>
      </c>
      <c r="P1177" s="10">
        <v>45982</v>
      </c>
      <c r="Q1177" s="10" t="s">
        <v>137</v>
      </c>
      <c r="R1177" s="10">
        <v>45985</v>
      </c>
      <c r="S1177" s="10"/>
      <c r="T1177" s="10"/>
      <c r="U1177" s="122">
        <f>Table_1[[#This Row],[FECHA REQ 1]]-Table_1[[#This Row],[FECHA DE ENTREGA DE INFORME]]</f>
        <v>-2</v>
      </c>
      <c r="V1177" s="5" t="s">
        <v>8212</v>
      </c>
      <c r="W1177" s="10">
        <v>45987</v>
      </c>
      <c r="X1177" s="10">
        <v>45980</v>
      </c>
      <c r="Y1177" s="122">
        <f t="shared" si="125"/>
        <v>3</v>
      </c>
      <c r="Z1177" s="10">
        <v>45987</v>
      </c>
      <c r="AA1177" s="120">
        <f t="shared" si="126"/>
        <v>8</v>
      </c>
      <c r="AB1177" s="5" t="s">
        <v>8213</v>
      </c>
      <c r="AC1177" s="123">
        <v>2783.14</v>
      </c>
      <c r="AD1177" s="10">
        <v>46007</v>
      </c>
      <c r="AE1177" s="122">
        <f t="shared" si="114"/>
        <v>21</v>
      </c>
      <c r="AF1177" s="10">
        <v>45987</v>
      </c>
      <c r="AG1177" s="208">
        <v>4400658020</v>
      </c>
      <c r="AH1177" s="62" t="s">
        <v>833</v>
      </c>
      <c r="AI1177" s="121">
        <v>46009</v>
      </c>
      <c r="AJ1177" s="121">
        <v>46009</v>
      </c>
      <c r="AK1177" s="10" t="str">
        <f t="shared" si="115"/>
        <v>EN TIEMPO</v>
      </c>
      <c r="AL1177" s="15">
        <f t="shared" si="116"/>
        <v>3</v>
      </c>
      <c r="AM1177" s="5" t="s">
        <v>8214</v>
      </c>
      <c r="AN1177" s="5" t="s">
        <v>8215</v>
      </c>
      <c r="AO1177" s="5" t="s">
        <v>8216</v>
      </c>
      <c r="AP1177" s="10">
        <v>46010</v>
      </c>
      <c r="AQ1177" s="120">
        <f t="shared" ca="1" si="124"/>
        <v>30</v>
      </c>
      <c r="AR1177" s="206" t="s">
        <v>143</v>
      </c>
      <c r="AS1177" s="206">
        <f t="shared" ca="1" si="120"/>
        <v>8</v>
      </c>
      <c r="AT1177" s="5" t="s">
        <v>19</v>
      </c>
      <c r="AU1177" s="5"/>
      <c r="AV1177" s="5"/>
      <c r="AW1177" s="5"/>
      <c r="AX1177" s="5"/>
      <c r="AY1177" s="5"/>
      <c r="AZ1177" s="5"/>
      <c r="BA1177" s="5"/>
      <c r="BB1177" s="5"/>
      <c r="BC1177" s="5"/>
    </row>
    <row r="1178" spans="1:55" ht="15.75" customHeight="1" x14ac:dyDescent="0.3">
      <c r="A1178" s="5">
        <v>362225</v>
      </c>
      <c r="B1178" s="5" t="s">
        <v>60</v>
      </c>
      <c r="C1178" s="5" t="s">
        <v>6</v>
      </c>
      <c r="D1178" s="5" t="s">
        <v>123</v>
      </c>
      <c r="E1178" s="5" t="s">
        <v>189</v>
      </c>
      <c r="F1178" s="5" t="s">
        <v>1</v>
      </c>
      <c r="G1178" s="5"/>
      <c r="H1178" s="5" t="s">
        <v>8217</v>
      </c>
      <c r="I1178" s="5" t="s">
        <v>311</v>
      </c>
      <c r="J1178" s="5" t="s">
        <v>8218</v>
      </c>
      <c r="K1178" s="5"/>
      <c r="L1178" s="120">
        <v>16000</v>
      </c>
      <c r="M1178" s="5">
        <v>101305035</v>
      </c>
      <c r="N1178" s="10" t="s">
        <v>127</v>
      </c>
      <c r="O1178" s="5" t="s">
        <v>8180</v>
      </c>
      <c r="P1178" s="10">
        <v>45982</v>
      </c>
      <c r="Q1178" s="10" t="s">
        <v>137</v>
      </c>
      <c r="R1178" s="10">
        <v>45985</v>
      </c>
      <c r="S1178" s="10"/>
      <c r="T1178" s="10"/>
      <c r="U1178" s="122">
        <f>Table_1[[#This Row],[FECHA REQ 1]]-Table_1[[#This Row],[FECHA DE ENTREGA DE INFORME]]</f>
        <v>-2</v>
      </c>
      <c r="V1178" s="5" t="s">
        <v>8219</v>
      </c>
      <c r="W1178" s="10">
        <v>45987</v>
      </c>
      <c r="X1178" s="10">
        <v>45980</v>
      </c>
      <c r="Y1178" s="122">
        <f t="shared" si="125"/>
        <v>3</v>
      </c>
      <c r="Z1178" s="10">
        <v>45987</v>
      </c>
      <c r="AA1178" s="120">
        <f t="shared" si="126"/>
        <v>8</v>
      </c>
      <c r="AB1178" s="5" t="s">
        <v>8220</v>
      </c>
      <c r="AC1178" s="123">
        <v>2783.14</v>
      </c>
      <c r="AD1178" s="10">
        <v>46007</v>
      </c>
      <c r="AE1178" s="122">
        <f t="shared" si="114"/>
        <v>21</v>
      </c>
      <c r="AF1178" s="10">
        <v>45987</v>
      </c>
      <c r="AG1178" s="208">
        <v>4400658027</v>
      </c>
      <c r="AH1178" s="62" t="s">
        <v>833</v>
      </c>
      <c r="AI1178" s="121">
        <v>46009</v>
      </c>
      <c r="AJ1178" s="121">
        <v>46009</v>
      </c>
      <c r="AK1178" s="10" t="str">
        <f t="shared" si="115"/>
        <v>EN TIEMPO</v>
      </c>
      <c r="AL1178" s="15">
        <f t="shared" si="116"/>
        <v>3</v>
      </c>
      <c r="AM1178" s="5" t="s">
        <v>8221</v>
      </c>
      <c r="AN1178" s="5" t="s">
        <v>8222</v>
      </c>
      <c r="AO1178" s="5" t="s">
        <v>8223</v>
      </c>
      <c r="AP1178" s="10">
        <v>46010</v>
      </c>
      <c r="AQ1178" s="120">
        <f t="shared" ca="1" si="124"/>
        <v>30</v>
      </c>
      <c r="AR1178" s="206" t="s">
        <v>143</v>
      </c>
      <c r="AS1178" s="206">
        <f t="shared" ca="1" si="120"/>
        <v>8</v>
      </c>
      <c r="AT1178" s="5" t="s">
        <v>19</v>
      </c>
      <c r="AU1178" s="5"/>
      <c r="AV1178" s="5"/>
      <c r="AW1178" s="5"/>
      <c r="AX1178" s="5"/>
      <c r="AY1178" s="5"/>
      <c r="AZ1178" s="5"/>
      <c r="BA1178" s="5"/>
      <c r="BB1178" s="5"/>
      <c r="BC1178" s="5"/>
    </row>
    <row r="1179" spans="1:55" ht="15.75" customHeight="1" x14ac:dyDescent="0.3">
      <c r="A1179" s="5">
        <v>362325</v>
      </c>
      <c r="B1179" s="5" t="s">
        <v>60</v>
      </c>
      <c r="C1179" s="5" t="s">
        <v>6</v>
      </c>
      <c r="D1179" s="5" t="s">
        <v>127</v>
      </c>
      <c r="E1179" s="5" t="s">
        <v>135</v>
      </c>
      <c r="F1179" s="5" t="s">
        <v>45</v>
      </c>
      <c r="G1179" s="5"/>
      <c r="H1179" s="5" t="s">
        <v>1511</v>
      </c>
      <c r="I1179" s="5" t="s">
        <v>4856</v>
      </c>
      <c r="J1179" s="5" t="s">
        <v>8224</v>
      </c>
      <c r="K1179" s="5"/>
      <c r="L1179" s="5"/>
      <c r="M1179" s="5">
        <v>101365393</v>
      </c>
      <c r="N1179" s="10" t="s">
        <v>127</v>
      </c>
      <c r="O1179" s="5" t="s">
        <v>8225</v>
      </c>
      <c r="P1179" s="10">
        <v>45985</v>
      </c>
      <c r="Q1179" s="10" t="s">
        <v>137</v>
      </c>
      <c r="R1179" s="10">
        <v>45985</v>
      </c>
      <c r="S1179" s="10"/>
      <c r="T1179" s="10"/>
      <c r="U1179" s="122">
        <f>Table_1[[#This Row],[FECHA REQ 1]]-Table_1[[#This Row],[FECHA DE ENTREGA DE INFORME]]</f>
        <v>0</v>
      </c>
      <c r="V1179" s="5" t="s">
        <v>8226</v>
      </c>
      <c r="W1179" s="10">
        <v>45985</v>
      </c>
      <c r="X1179" s="10">
        <v>45984</v>
      </c>
      <c r="Y1179" s="122">
        <f t="shared" si="125"/>
        <v>2</v>
      </c>
      <c r="Z1179" s="10">
        <v>45985</v>
      </c>
      <c r="AA1179" s="120">
        <f t="shared" si="126"/>
        <v>2</v>
      </c>
      <c r="AB1179" s="5" t="s">
        <v>8227</v>
      </c>
      <c r="AC1179" s="13">
        <v>5618.64</v>
      </c>
      <c r="AD1179" s="10">
        <v>45985</v>
      </c>
      <c r="AE1179" s="122">
        <f t="shared" si="114"/>
        <v>1</v>
      </c>
      <c r="AF1179" s="10">
        <v>45985</v>
      </c>
      <c r="AG1179" s="208">
        <v>4400659158</v>
      </c>
      <c r="AH1179" s="17" t="s">
        <v>833</v>
      </c>
      <c r="AI1179" s="10">
        <v>45986</v>
      </c>
      <c r="AJ1179" s="10">
        <v>45986</v>
      </c>
      <c r="AK1179" s="10" t="str">
        <f t="shared" si="115"/>
        <v>EN TIEMPO</v>
      </c>
      <c r="AL1179" s="15">
        <f t="shared" si="116"/>
        <v>2</v>
      </c>
      <c r="AM1179" s="5" t="s">
        <v>8228</v>
      </c>
      <c r="AN1179" s="5" t="s">
        <v>8229</v>
      </c>
      <c r="AO1179" s="5" t="s">
        <v>8230</v>
      </c>
      <c r="AP1179" s="121">
        <v>45996</v>
      </c>
      <c r="AQ1179" s="120">
        <f t="shared" ca="1" si="124"/>
        <v>3</v>
      </c>
      <c r="AR1179" s="206" t="s">
        <v>143</v>
      </c>
      <c r="AS1179" s="206">
        <f t="shared" ca="1" si="120"/>
        <v>2</v>
      </c>
      <c r="AT1179" s="5" t="s">
        <v>20</v>
      </c>
      <c r="AU1179" s="5"/>
      <c r="AV1179" s="5"/>
      <c r="AW1179" s="5"/>
      <c r="AX1179" s="5"/>
      <c r="AY1179" s="5"/>
      <c r="AZ1179" s="5"/>
      <c r="BA1179" s="5"/>
      <c r="BB1179" s="5"/>
      <c r="BC1179" s="5"/>
    </row>
    <row r="1180" spans="1:55" ht="15.75" customHeight="1" x14ac:dyDescent="0.3">
      <c r="A1180" s="5">
        <v>362425</v>
      </c>
      <c r="B1180" s="5" t="s">
        <v>60</v>
      </c>
      <c r="C1180" s="5" t="s">
        <v>893</v>
      </c>
      <c r="D1180" s="5" t="s">
        <v>123</v>
      </c>
      <c r="E1180" s="5" t="s">
        <v>124</v>
      </c>
      <c r="F1180" s="5" t="s">
        <v>38</v>
      </c>
      <c r="G1180" s="5" t="s">
        <v>246</v>
      </c>
      <c r="H1180" s="5" t="s">
        <v>2947</v>
      </c>
      <c r="I1180" s="5">
        <v>3539648</v>
      </c>
      <c r="J1180" s="5" t="s">
        <v>8231</v>
      </c>
      <c r="K1180" s="5"/>
      <c r="L1180" s="5"/>
      <c r="M1180" s="5">
        <v>101127439</v>
      </c>
      <c r="N1180" s="10" t="s">
        <v>127</v>
      </c>
      <c r="O1180" s="5" t="s">
        <v>8232</v>
      </c>
      <c r="P1180" s="10">
        <v>45993</v>
      </c>
      <c r="Q1180" s="121" t="s">
        <v>137</v>
      </c>
      <c r="R1180" s="10">
        <v>45993</v>
      </c>
      <c r="S1180" s="10"/>
      <c r="T1180" s="10"/>
      <c r="U1180" s="122">
        <f>Table_1[[#This Row],[FECHA REQ 1]]-Table_1[[#This Row],[FECHA DE ENTREGA DE INFORME]]</f>
        <v>-3</v>
      </c>
      <c r="V1180" s="5" t="s">
        <v>8233</v>
      </c>
      <c r="W1180" s="10">
        <v>45996</v>
      </c>
      <c r="X1180" s="10">
        <v>45985</v>
      </c>
      <c r="Y1180" s="122">
        <f t="shared" ref="Y1180:Y1190" si="127">IF(P1180="","POR EVALUAR",P1180-X1180+1)</f>
        <v>9</v>
      </c>
      <c r="Z1180" s="10">
        <v>46001</v>
      </c>
      <c r="AA1180" s="120">
        <f t="shared" ref="AA1180:AA1190" si="128">IF(Z1180="","POR COTIZAR",Z1180-X1180+1)</f>
        <v>17</v>
      </c>
      <c r="AB1180" s="5" t="s">
        <v>8234</v>
      </c>
      <c r="AC1180" s="13">
        <v>10530.9</v>
      </c>
      <c r="AD1180" s="10">
        <v>46007</v>
      </c>
      <c r="AE1180" s="122">
        <f t="shared" si="114"/>
        <v>7</v>
      </c>
      <c r="AF1180" s="10"/>
      <c r="AG1180" s="208">
        <v>4400658591</v>
      </c>
      <c r="AH1180" s="17"/>
      <c r="AI1180" s="10" t="s">
        <v>8235</v>
      </c>
      <c r="AJ1180" s="10"/>
      <c r="AK1180" s="10" t="str">
        <f t="shared" si="115"/>
        <v/>
      </c>
      <c r="AL1180" s="15" t="str">
        <f t="shared" si="116"/>
        <v/>
      </c>
      <c r="AM1180" s="5"/>
      <c r="AN1180" s="5"/>
      <c r="AO1180" s="5"/>
      <c r="AP1180" s="10"/>
      <c r="AQ1180" s="120">
        <f t="shared" ca="1" si="124"/>
        <v>61</v>
      </c>
      <c r="AR1180" s="206" t="s">
        <v>15</v>
      </c>
      <c r="AS1180" s="206">
        <f t="shared" ca="1" si="120"/>
        <v>61</v>
      </c>
      <c r="AT1180" s="5" t="s">
        <v>19</v>
      </c>
      <c r="AU1180" s="5"/>
      <c r="AV1180" s="5"/>
      <c r="AW1180" s="5"/>
      <c r="AX1180" s="5"/>
      <c r="AY1180" s="5"/>
      <c r="AZ1180" s="5"/>
      <c r="BA1180" s="5"/>
      <c r="BB1180" s="5"/>
      <c r="BC1180" s="5"/>
    </row>
    <row r="1181" spans="1:55" ht="15.75" customHeight="1" x14ac:dyDescent="0.3">
      <c r="A1181" s="5">
        <v>362525</v>
      </c>
      <c r="B1181" s="5" t="s">
        <v>59</v>
      </c>
      <c r="C1181" s="5" t="s">
        <v>172</v>
      </c>
      <c r="D1181" s="5" t="s">
        <v>127</v>
      </c>
      <c r="E1181" s="5" t="s">
        <v>189</v>
      </c>
      <c r="F1181" s="5" t="s">
        <v>1</v>
      </c>
      <c r="G1181" s="5" t="s">
        <v>759</v>
      </c>
      <c r="H1181" s="5" t="s">
        <v>5572</v>
      </c>
      <c r="I1181" s="120" t="s">
        <v>430</v>
      </c>
      <c r="J1181" s="5" t="s">
        <v>8149</v>
      </c>
      <c r="K1181" s="5">
        <v>17000</v>
      </c>
      <c r="L1181" s="5">
        <v>16000</v>
      </c>
      <c r="M1181" s="5" t="s">
        <v>8236</v>
      </c>
      <c r="N1181" s="10" t="s">
        <v>127</v>
      </c>
      <c r="O1181" s="5" t="s">
        <v>8237</v>
      </c>
      <c r="P1181" s="10">
        <v>45992</v>
      </c>
      <c r="Q1181" s="10" t="s">
        <v>137</v>
      </c>
      <c r="R1181" s="10">
        <v>45993</v>
      </c>
      <c r="S1181" s="10"/>
      <c r="T1181" s="10"/>
      <c r="U1181" s="122">
        <f>Table_1[[#This Row],[FECHA REQ 1]]-Table_1[[#This Row],[FECHA DE ENTREGA DE INFORME]]</f>
        <v>-8</v>
      </c>
      <c r="V1181" s="5" t="s">
        <v>8238</v>
      </c>
      <c r="W1181" s="10">
        <v>46001</v>
      </c>
      <c r="X1181" s="10">
        <v>45985</v>
      </c>
      <c r="Y1181" s="122">
        <f t="shared" si="127"/>
        <v>8</v>
      </c>
      <c r="Z1181" s="10">
        <v>46002</v>
      </c>
      <c r="AA1181" s="120">
        <f t="shared" si="128"/>
        <v>18</v>
      </c>
      <c r="AB1181" s="5" t="s">
        <v>8239</v>
      </c>
      <c r="AC1181" s="13">
        <v>3740.57</v>
      </c>
      <c r="AD1181" s="10">
        <v>46036</v>
      </c>
      <c r="AE1181" s="122">
        <f>IF(AD1181="","",AD1181-Z1181+1)</f>
        <v>35</v>
      </c>
      <c r="AF1181" s="10"/>
      <c r="AG1181" s="208" t="s">
        <v>8240</v>
      </c>
      <c r="AH1181" s="17"/>
      <c r="AI1181" s="10">
        <v>46042</v>
      </c>
      <c r="AJ1181" s="10"/>
      <c r="AK1181" s="10" t="str">
        <f>IF(AJ1181="","",IF(AJ1181&gt;AI1181,"DEMORA","EN TIEMPO"))</f>
        <v/>
      </c>
      <c r="AL1181" s="15" t="str">
        <f>IF(AJ1181="","",AJ1181-AD1181+1)</f>
        <v/>
      </c>
      <c r="AM1181" s="5"/>
      <c r="AN1181" s="5"/>
      <c r="AO1181" s="5"/>
      <c r="AP1181" s="10"/>
      <c r="AQ1181" s="120">
        <f t="shared" ca="1" si="124"/>
        <v>61</v>
      </c>
      <c r="AR1181" s="206" t="s">
        <v>12</v>
      </c>
      <c r="AS1181" s="206">
        <f t="shared" ca="1" si="120"/>
        <v>61</v>
      </c>
      <c r="AT1181" s="5" t="s">
        <v>19</v>
      </c>
      <c r="AU1181" s="5"/>
      <c r="AV1181" s="5"/>
      <c r="AW1181" s="5"/>
      <c r="AX1181" s="5"/>
      <c r="AY1181" s="5"/>
      <c r="AZ1181" s="5"/>
      <c r="BA1181" s="5"/>
      <c r="BB1181" s="5"/>
      <c r="BC1181" s="5"/>
    </row>
    <row r="1182" spans="1:55" ht="15.75" customHeight="1" x14ac:dyDescent="0.3">
      <c r="A1182" s="5">
        <v>362625</v>
      </c>
      <c r="B1182" s="5" t="s">
        <v>59</v>
      </c>
      <c r="C1182" s="5" t="s">
        <v>6</v>
      </c>
      <c r="D1182" s="5" t="s">
        <v>123</v>
      </c>
      <c r="E1182" s="5" t="s">
        <v>124</v>
      </c>
      <c r="F1182" s="5">
        <v>24</v>
      </c>
      <c r="G1182" s="5" t="s">
        <v>246</v>
      </c>
      <c r="H1182" s="5" t="s">
        <v>1337</v>
      </c>
      <c r="I1182" s="120">
        <v>4892403</v>
      </c>
      <c r="J1182" s="5" t="s">
        <v>8241</v>
      </c>
      <c r="K1182" s="5">
        <v>4386</v>
      </c>
      <c r="L1182" s="5">
        <v>13000</v>
      </c>
      <c r="M1182" s="5" t="s">
        <v>8242</v>
      </c>
      <c r="N1182" s="10" t="s">
        <v>127</v>
      </c>
      <c r="O1182" s="5" t="s">
        <v>8243</v>
      </c>
      <c r="P1182" s="10">
        <v>45989</v>
      </c>
      <c r="Q1182" s="10" t="s">
        <v>137</v>
      </c>
      <c r="R1182" s="10">
        <v>45989</v>
      </c>
      <c r="S1182" s="10"/>
      <c r="T1182" s="10"/>
      <c r="U1182" s="122">
        <f>Table_1[[#This Row],[FECHA REQ 1]]-Table_1[[#This Row],[FECHA DE ENTREGA DE INFORME]]</f>
        <v>-7</v>
      </c>
      <c r="V1182" s="5" t="s">
        <v>8244</v>
      </c>
      <c r="W1182" s="10">
        <v>45996</v>
      </c>
      <c r="X1182" s="10">
        <v>45985</v>
      </c>
      <c r="Y1182" s="122">
        <f t="shared" si="127"/>
        <v>5</v>
      </c>
      <c r="Z1182" s="10">
        <v>46001</v>
      </c>
      <c r="AA1182" s="120">
        <f t="shared" si="128"/>
        <v>17</v>
      </c>
      <c r="AB1182" s="5" t="s">
        <v>8245</v>
      </c>
      <c r="AC1182" s="13">
        <v>5962.84</v>
      </c>
      <c r="AD1182" s="10">
        <v>46037</v>
      </c>
      <c r="AE1182" s="122">
        <f t="shared" si="114"/>
        <v>37</v>
      </c>
      <c r="AF1182" s="10"/>
      <c r="AG1182" s="208" t="s">
        <v>8246</v>
      </c>
      <c r="AH1182" s="17"/>
      <c r="AI1182" s="121">
        <v>46045</v>
      </c>
      <c r="AJ1182" s="10"/>
      <c r="AK1182" s="10" t="str">
        <f t="shared" si="115"/>
        <v/>
      </c>
      <c r="AL1182" s="15" t="str">
        <f t="shared" si="116"/>
        <v/>
      </c>
      <c r="AM1182" s="5"/>
      <c r="AN1182" s="5"/>
      <c r="AO1182" s="5"/>
      <c r="AP1182" s="10"/>
      <c r="AQ1182" s="120">
        <f t="shared" ca="1" si="124"/>
        <v>61</v>
      </c>
      <c r="AR1182" s="206" t="s">
        <v>14</v>
      </c>
      <c r="AS1182" s="206">
        <f t="shared" ca="1" si="120"/>
        <v>61</v>
      </c>
      <c r="AT1182" s="5" t="s">
        <v>20</v>
      </c>
      <c r="AU1182" s="5"/>
      <c r="AV1182" s="5"/>
      <c r="AW1182" s="5"/>
      <c r="AX1182" s="5"/>
      <c r="AY1182" s="5"/>
      <c r="AZ1182" s="5"/>
      <c r="BA1182" s="5"/>
      <c r="BB1182" s="5"/>
      <c r="BC1182" s="5"/>
    </row>
    <row r="1183" spans="1:55" ht="15.75" customHeight="1" x14ac:dyDescent="0.3">
      <c r="A1183" s="5">
        <v>362725</v>
      </c>
      <c r="B1183" s="5" t="s">
        <v>60</v>
      </c>
      <c r="C1183" s="5" t="s">
        <v>6</v>
      </c>
      <c r="D1183" s="5" t="s">
        <v>123</v>
      </c>
      <c r="E1183" s="5" t="s">
        <v>135</v>
      </c>
      <c r="F1183" s="5" t="s">
        <v>45</v>
      </c>
      <c r="G1183" s="5"/>
      <c r="H1183" s="5" t="s">
        <v>1511</v>
      </c>
      <c r="I1183" s="5" t="s">
        <v>4856</v>
      </c>
      <c r="J1183" s="5" t="s">
        <v>8224</v>
      </c>
      <c r="K1183" s="5"/>
      <c r="L1183" s="5"/>
      <c r="M1183" s="5">
        <v>101365393</v>
      </c>
      <c r="N1183" s="10" t="s">
        <v>127</v>
      </c>
      <c r="O1183" s="5" t="s">
        <v>8232</v>
      </c>
      <c r="P1183" s="10">
        <v>45989</v>
      </c>
      <c r="Q1183" s="10" t="s">
        <v>137</v>
      </c>
      <c r="R1183" s="10">
        <v>45989</v>
      </c>
      <c r="S1183" s="10"/>
      <c r="T1183" s="10"/>
      <c r="U1183" s="122">
        <f>Table_1[[#This Row],[FECHA REQ 1]]-Table_1[[#This Row],[FECHA DE ENTREGA DE INFORME]]</f>
        <v>-7</v>
      </c>
      <c r="V1183" s="5" t="s">
        <v>8247</v>
      </c>
      <c r="W1183" s="10">
        <v>45996</v>
      </c>
      <c r="X1183" s="10">
        <v>45985</v>
      </c>
      <c r="Y1183" s="122">
        <f t="shared" si="127"/>
        <v>5</v>
      </c>
      <c r="Z1183" s="10">
        <v>46006</v>
      </c>
      <c r="AA1183" s="120">
        <f t="shared" si="128"/>
        <v>22</v>
      </c>
      <c r="AB1183" s="5" t="s">
        <v>8248</v>
      </c>
      <c r="AC1183" s="13">
        <v>6618.64</v>
      </c>
      <c r="AD1183" s="10">
        <v>46017</v>
      </c>
      <c r="AE1183" s="122">
        <f>IF(AD1183="","",AD1183-Z1183+1)</f>
        <v>12</v>
      </c>
      <c r="AF1183" s="10"/>
      <c r="AG1183" s="208">
        <v>4400658588</v>
      </c>
      <c r="AH1183" s="17"/>
      <c r="AI1183" s="10">
        <v>46034</v>
      </c>
      <c r="AJ1183" s="10">
        <v>46034</v>
      </c>
      <c r="AK1183" s="10" t="str">
        <f t="shared" si="115"/>
        <v>EN TIEMPO</v>
      </c>
      <c r="AL1183" s="15">
        <f t="shared" si="116"/>
        <v>18</v>
      </c>
      <c r="AM1183" s="5" t="s">
        <v>8249</v>
      </c>
      <c r="AN1183" s="5" t="s">
        <v>8250</v>
      </c>
      <c r="AO1183" s="5" t="s">
        <v>8829</v>
      </c>
      <c r="AP1183" s="10">
        <v>46041</v>
      </c>
      <c r="AQ1183" s="120">
        <f t="shared" ca="1" si="124"/>
        <v>50</v>
      </c>
      <c r="AR1183" s="206" t="s">
        <v>143</v>
      </c>
      <c r="AS1183" s="206">
        <f t="shared" ca="1" si="120"/>
        <v>61</v>
      </c>
      <c r="AT1183" s="5" t="s">
        <v>20</v>
      </c>
      <c r="AU1183" s="5"/>
      <c r="AV1183" s="5"/>
      <c r="AW1183" s="5"/>
      <c r="AX1183" s="5"/>
      <c r="AY1183" s="5"/>
      <c r="AZ1183" s="5"/>
      <c r="BA1183" s="5"/>
      <c r="BB1183" s="5"/>
      <c r="BC1183" s="5"/>
    </row>
    <row r="1184" spans="1:55" ht="15.75" customHeight="1" x14ac:dyDescent="0.3">
      <c r="A1184" s="5">
        <v>362825</v>
      </c>
      <c r="B1184" s="5" t="s">
        <v>60</v>
      </c>
      <c r="C1184" s="5" t="s">
        <v>1115</v>
      </c>
      <c r="D1184" s="5" t="s">
        <v>123</v>
      </c>
      <c r="E1184" s="5" t="s">
        <v>124</v>
      </c>
      <c r="F1184" s="5">
        <v>24</v>
      </c>
      <c r="G1184" s="5"/>
      <c r="H1184" s="5" t="s">
        <v>255</v>
      </c>
      <c r="I1184" s="5">
        <v>2731733</v>
      </c>
      <c r="J1184" s="5" t="s">
        <v>8251</v>
      </c>
      <c r="K1184" s="5"/>
      <c r="L1184" s="5"/>
      <c r="M1184" s="5">
        <v>101346250</v>
      </c>
      <c r="N1184" s="10" t="s">
        <v>127</v>
      </c>
      <c r="O1184" s="5" t="s">
        <v>8232</v>
      </c>
      <c r="P1184" s="10">
        <v>45994</v>
      </c>
      <c r="Q1184" s="10" t="s">
        <v>4037</v>
      </c>
      <c r="R1184" s="10">
        <v>45995</v>
      </c>
      <c r="S1184" s="10"/>
      <c r="T1184" s="135" t="str">
        <f>IF(ISBLANK(Table_1[[#This Row],[FECHA REQ 2]]),"-",Table_1[[#This Row],[FECHA REQ 2]]-Table_1[[#This Row],[FECHA REQ 1]])</f>
        <v>-</v>
      </c>
      <c r="U1184" s="122">
        <f>Table_1[[#This Row],[FECHA REQ 1]]-Table_1[[#This Row],[FECHA DE ENTREGA DE INFORME]]</f>
        <v>1</v>
      </c>
      <c r="V1184" s="5" t="s">
        <v>8252</v>
      </c>
      <c r="W1184" s="10">
        <v>45994</v>
      </c>
      <c r="X1184" s="10">
        <v>45985</v>
      </c>
      <c r="Y1184" s="122">
        <f t="shared" si="127"/>
        <v>10</v>
      </c>
      <c r="Z1184" s="10">
        <v>45995</v>
      </c>
      <c r="AA1184" s="120">
        <f t="shared" si="128"/>
        <v>11</v>
      </c>
      <c r="AB1184" s="5" t="s">
        <v>8253</v>
      </c>
      <c r="AC1184" s="123">
        <v>2948.01</v>
      </c>
      <c r="AD1184" s="10">
        <v>46000</v>
      </c>
      <c r="AE1184" s="122">
        <f t="shared" si="114"/>
        <v>6</v>
      </c>
      <c r="AF1184" s="10"/>
      <c r="AG1184" s="208">
        <v>4400658592</v>
      </c>
      <c r="AH1184" s="17"/>
      <c r="AI1184" s="10">
        <v>46010</v>
      </c>
      <c r="AJ1184" s="10">
        <v>46010</v>
      </c>
      <c r="AK1184" s="10" t="str">
        <f t="shared" si="115"/>
        <v>EN TIEMPO</v>
      </c>
      <c r="AL1184" s="15">
        <f t="shared" si="116"/>
        <v>11</v>
      </c>
      <c r="AM1184" s="5" t="s">
        <v>8254</v>
      </c>
      <c r="AN1184" s="5" t="s">
        <v>8255</v>
      </c>
      <c r="AO1184" s="5" t="s">
        <v>8256</v>
      </c>
      <c r="AP1184" s="10">
        <v>46010</v>
      </c>
      <c r="AQ1184" s="120">
        <f t="shared" ca="1" si="124"/>
        <v>26</v>
      </c>
      <c r="AR1184" s="206" t="s">
        <v>143</v>
      </c>
      <c r="AS1184" s="206">
        <f t="shared" ca="1" si="120"/>
        <v>61</v>
      </c>
      <c r="AT1184" s="5" t="s">
        <v>7762</v>
      </c>
      <c r="AU1184" s="5" t="s">
        <v>8257</v>
      </c>
      <c r="AV1184" s="5"/>
      <c r="AW1184" s="5"/>
      <c r="AX1184" s="5"/>
      <c r="AY1184" s="5"/>
      <c r="AZ1184" s="5"/>
      <c r="BA1184" s="5"/>
      <c r="BB1184" s="5"/>
      <c r="BC1184" s="5"/>
    </row>
    <row r="1185" spans="1:55" ht="15.75" customHeight="1" x14ac:dyDescent="0.3">
      <c r="A1185" s="5">
        <v>362925</v>
      </c>
      <c r="B1185" s="5" t="s">
        <v>60</v>
      </c>
      <c r="C1185" s="5" t="s">
        <v>1115</v>
      </c>
      <c r="D1185" s="5" t="s">
        <v>123</v>
      </c>
      <c r="E1185" s="5" t="s">
        <v>124</v>
      </c>
      <c r="F1185" s="5">
        <v>24</v>
      </c>
      <c r="G1185" s="5"/>
      <c r="H1185" s="5" t="s">
        <v>916</v>
      </c>
      <c r="I1185" s="5">
        <v>2731733</v>
      </c>
      <c r="J1185" s="5" t="s">
        <v>8258</v>
      </c>
      <c r="K1185" s="5"/>
      <c r="L1185" s="5"/>
      <c r="M1185" s="5">
        <v>101364942</v>
      </c>
      <c r="N1185" s="10" t="s">
        <v>127</v>
      </c>
      <c r="O1185" s="5" t="s">
        <v>8232</v>
      </c>
      <c r="P1185" s="10">
        <v>45994</v>
      </c>
      <c r="Q1185" s="10" t="s">
        <v>4037</v>
      </c>
      <c r="R1185" s="10">
        <v>45995</v>
      </c>
      <c r="S1185" s="10"/>
      <c r="T1185" s="135" t="str">
        <f>IF(ISBLANK(Table_1[[#This Row],[FECHA REQ 2]]),"-",Table_1[[#This Row],[FECHA REQ 2]]-Table_1[[#This Row],[FECHA REQ 1]])</f>
        <v>-</v>
      </c>
      <c r="U1185" s="122">
        <f>Table_1[[#This Row],[FECHA REQ 1]]-Table_1[[#This Row],[FECHA DE ENTREGA DE INFORME]]</f>
        <v>1</v>
      </c>
      <c r="V1185" s="5" t="s">
        <v>8259</v>
      </c>
      <c r="W1185" s="10">
        <v>45994</v>
      </c>
      <c r="X1185" s="10">
        <v>45985</v>
      </c>
      <c r="Y1185" s="122">
        <f t="shared" si="127"/>
        <v>10</v>
      </c>
      <c r="Z1185" s="10">
        <v>45995</v>
      </c>
      <c r="AA1185" s="120">
        <f t="shared" si="128"/>
        <v>11</v>
      </c>
      <c r="AB1185" s="5" t="s">
        <v>8260</v>
      </c>
      <c r="AC1185" s="13">
        <v>3148.01</v>
      </c>
      <c r="AD1185" s="10">
        <v>46000</v>
      </c>
      <c r="AE1185" s="122">
        <f t="shared" si="114"/>
        <v>6</v>
      </c>
      <c r="AF1185" s="10"/>
      <c r="AG1185" s="208">
        <v>4400658595</v>
      </c>
      <c r="AH1185" s="17"/>
      <c r="AI1185" s="10">
        <v>46010</v>
      </c>
      <c r="AJ1185" s="10">
        <v>46010</v>
      </c>
      <c r="AK1185" s="10" t="str">
        <f t="shared" si="115"/>
        <v>EN TIEMPO</v>
      </c>
      <c r="AL1185" s="15">
        <f t="shared" si="116"/>
        <v>11</v>
      </c>
      <c r="AM1185" s="5" t="s">
        <v>8261</v>
      </c>
      <c r="AN1185" s="5" t="s">
        <v>8262</v>
      </c>
      <c r="AO1185" s="5" t="s">
        <v>8263</v>
      </c>
      <c r="AP1185" s="10">
        <v>46010</v>
      </c>
      <c r="AQ1185" s="120">
        <f t="shared" ca="1" si="124"/>
        <v>26</v>
      </c>
      <c r="AR1185" s="206" t="s">
        <v>143</v>
      </c>
      <c r="AS1185" s="206">
        <f t="shared" ca="1" si="120"/>
        <v>61</v>
      </c>
      <c r="AT1185" s="5" t="s">
        <v>7762</v>
      </c>
      <c r="AU1185" s="5" t="s">
        <v>8257</v>
      </c>
      <c r="AV1185" s="5"/>
      <c r="AW1185" s="5"/>
      <c r="AX1185" s="5"/>
      <c r="AY1185" s="5"/>
      <c r="AZ1185" s="5"/>
      <c r="BA1185" s="5"/>
      <c r="BB1185" s="5"/>
      <c r="BC1185" s="5"/>
    </row>
    <row r="1186" spans="1:55" ht="15.75" customHeight="1" x14ac:dyDescent="0.3">
      <c r="A1186" s="5">
        <v>363025</v>
      </c>
      <c r="B1186" s="5" t="s">
        <v>59</v>
      </c>
      <c r="C1186" s="5" t="s">
        <v>1067</v>
      </c>
      <c r="D1186" s="5" t="s">
        <v>123</v>
      </c>
      <c r="E1186" s="5" t="s">
        <v>124</v>
      </c>
      <c r="F1186" s="5">
        <v>24</v>
      </c>
      <c r="G1186" s="5" t="s">
        <v>210</v>
      </c>
      <c r="H1186" s="5" t="s">
        <v>1337</v>
      </c>
      <c r="I1186" s="120">
        <v>1170836</v>
      </c>
      <c r="J1186" s="5" t="s">
        <v>8264</v>
      </c>
      <c r="K1186" s="5">
        <v>20146</v>
      </c>
      <c r="L1186" s="5">
        <v>21000</v>
      </c>
      <c r="M1186" s="5" t="s">
        <v>8265</v>
      </c>
      <c r="N1186" s="10" t="s">
        <v>127</v>
      </c>
      <c r="O1186" s="5" t="s">
        <v>8266</v>
      </c>
      <c r="P1186" s="10">
        <v>45994</v>
      </c>
      <c r="Q1186" s="10" t="s">
        <v>4037</v>
      </c>
      <c r="R1186" s="10">
        <v>45995</v>
      </c>
      <c r="S1186" s="10"/>
      <c r="T1186" s="10"/>
      <c r="U1186" s="122">
        <f>Table_1[[#This Row],[FECHA REQ 1]]-Table_1[[#This Row],[FECHA DE ENTREGA DE INFORME]]</f>
        <v>1</v>
      </c>
      <c r="V1186" s="5" t="s">
        <v>8267</v>
      </c>
      <c r="W1186" s="10">
        <v>45994</v>
      </c>
      <c r="X1186" s="10">
        <v>45985</v>
      </c>
      <c r="Y1186" s="122">
        <f t="shared" si="127"/>
        <v>10</v>
      </c>
      <c r="Z1186" s="10">
        <v>45995</v>
      </c>
      <c r="AA1186" s="120">
        <f t="shared" si="128"/>
        <v>11</v>
      </c>
      <c r="AB1186" s="5" t="s">
        <v>8268</v>
      </c>
      <c r="AC1186" s="13">
        <v>2279.5</v>
      </c>
      <c r="AD1186" s="10">
        <v>46028</v>
      </c>
      <c r="AE1186" s="122">
        <f>IF(AD1186="","",AD1186-Z1186+1)</f>
        <v>34</v>
      </c>
      <c r="AF1186" s="10"/>
      <c r="AG1186" s="208" t="s">
        <v>8269</v>
      </c>
      <c r="AH1186" s="17"/>
      <c r="AI1186" s="10">
        <v>46035</v>
      </c>
      <c r="AJ1186" s="10">
        <v>46035</v>
      </c>
      <c r="AK1186" s="10" t="str">
        <f t="shared" si="115"/>
        <v>EN TIEMPO</v>
      </c>
      <c r="AL1186" s="15">
        <f t="shared" si="116"/>
        <v>8</v>
      </c>
      <c r="AM1186" s="5" t="s">
        <v>8270</v>
      </c>
      <c r="AN1186" s="5" t="s">
        <v>8271</v>
      </c>
      <c r="AO1186" s="5" t="s">
        <v>8830</v>
      </c>
      <c r="AP1186" s="10">
        <v>46041</v>
      </c>
      <c r="AQ1186" s="120">
        <f t="shared" ca="1" si="124"/>
        <v>51</v>
      </c>
      <c r="AR1186" s="206" t="s">
        <v>143</v>
      </c>
      <c r="AS1186" s="206">
        <f t="shared" ca="1" si="120"/>
        <v>61</v>
      </c>
      <c r="AT1186" s="5" t="s">
        <v>7762</v>
      </c>
      <c r="AU1186" s="5" t="s">
        <v>8257</v>
      </c>
      <c r="AV1186" s="5"/>
      <c r="AW1186" s="5"/>
      <c r="AX1186" s="5"/>
      <c r="AY1186" s="5"/>
      <c r="AZ1186" s="5"/>
      <c r="BA1186" s="5"/>
      <c r="BB1186" s="5"/>
      <c r="BC1186" s="5"/>
    </row>
    <row r="1187" spans="1:55" ht="15.75" customHeight="1" x14ac:dyDescent="0.3">
      <c r="A1187" s="5">
        <v>363125</v>
      </c>
      <c r="B1187" s="5" t="s">
        <v>59</v>
      </c>
      <c r="C1187" s="5" t="s">
        <v>480</v>
      </c>
      <c r="D1187" s="5" t="s">
        <v>123</v>
      </c>
      <c r="E1187" s="5" t="s">
        <v>124</v>
      </c>
      <c r="F1187" s="5" t="s">
        <v>54</v>
      </c>
      <c r="G1187" s="5" t="s">
        <v>246</v>
      </c>
      <c r="H1187" s="5" t="s">
        <v>2352</v>
      </c>
      <c r="I1187" s="120" t="s">
        <v>8272</v>
      </c>
      <c r="J1187" s="5" t="s">
        <v>8273</v>
      </c>
      <c r="K1187" s="5">
        <v>14987</v>
      </c>
      <c r="L1187" s="5">
        <v>12000</v>
      </c>
      <c r="M1187" s="5" t="s">
        <v>8274</v>
      </c>
      <c r="N1187" s="10" t="s">
        <v>127</v>
      </c>
      <c r="O1187" s="5" t="s">
        <v>8275</v>
      </c>
      <c r="P1187" s="10">
        <v>45992</v>
      </c>
      <c r="Q1187" s="10" t="s">
        <v>137</v>
      </c>
      <c r="R1187" s="10">
        <v>45993</v>
      </c>
      <c r="S1187" s="10"/>
      <c r="T1187" s="10"/>
      <c r="U1187" s="122">
        <f>Table_1[[#This Row],[FECHA REQ 1]]-Table_1[[#This Row],[FECHA DE ENTREGA DE INFORME]]</f>
        <v>-3</v>
      </c>
      <c r="V1187" s="5" t="s">
        <v>8276</v>
      </c>
      <c r="W1187" s="10">
        <v>45996</v>
      </c>
      <c r="X1187" s="10">
        <v>45985</v>
      </c>
      <c r="Y1187" s="122">
        <f t="shared" si="127"/>
        <v>8</v>
      </c>
      <c r="Z1187" s="10">
        <v>46001</v>
      </c>
      <c r="AA1187" s="120">
        <f t="shared" si="128"/>
        <v>17</v>
      </c>
      <c r="AB1187" s="5" t="s">
        <v>8277</v>
      </c>
      <c r="AC1187" s="13">
        <v>8630.5300000000007</v>
      </c>
      <c r="AD1187" s="10">
        <v>46036</v>
      </c>
      <c r="AE1187" s="122">
        <f t="shared" si="114"/>
        <v>36</v>
      </c>
      <c r="AF1187" s="10"/>
      <c r="AG1187" s="208" t="s">
        <v>8278</v>
      </c>
      <c r="AH1187" s="17"/>
      <c r="AI1187" s="10">
        <v>46050</v>
      </c>
      <c r="AJ1187" s="10"/>
      <c r="AK1187" s="10" t="str">
        <f t="shared" si="115"/>
        <v/>
      </c>
      <c r="AL1187" s="15" t="str">
        <f t="shared" si="116"/>
        <v/>
      </c>
      <c r="AM1187" s="5"/>
      <c r="AN1187" s="5"/>
      <c r="AO1187" s="5"/>
      <c r="AP1187" s="10"/>
      <c r="AQ1187" s="120">
        <f t="shared" ca="1" si="124"/>
        <v>61</v>
      </c>
      <c r="AR1187" s="120" t="s">
        <v>15</v>
      </c>
      <c r="AS1187" s="207">
        <f t="shared" ca="1" si="120"/>
        <v>61</v>
      </c>
      <c r="AT1187" s="5" t="s">
        <v>19</v>
      </c>
      <c r="AU1187" s="5"/>
      <c r="AV1187" s="5"/>
      <c r="AW1187" s="5"/>
      <c r="AX1187" s="5"/>
      <c r="AY1187" s="5"/>
      <c r="AZ1187" s="5"/>
      <c r="BA1187" s="5"/>
      <c r="BB1187" s="5"/>
      <c r="BC1187" s="5"/>
    </row>
    <row r="1188" spans="1:55" ht="15.75" customHeight="1" x14ac:dyDescent="0.3">
      <c r="A1188" s="5">
        <v>363225</v>
      </c>
      <c r="B1188" s="5" t="s">
        <v>59</v>
      </c>
      <c r="C1188" s="5" t="s">
        <v>273</v>
      </c>
      <c r="D1188" s="5" t="s">
        <v>127</v>
      </c>
      <c r="E1188" s="5" t="s">
        <v>124</v>
      </c>
      <c r="F1188" s="5" t="s">
        <v>39</v>
      </c>
      <c r="G1188" s="5" t="s">
        <v>246</v>
      </c>
      <c r="H1188" s="5" t="s">
        <v>7711</v>
      </c>
      <c r="I1188" s="120" t="s">
        <v>275</v>
      </c>
      <c r="J1188" s="5" t="s">
        <v>8279</v>
      </c>
      <c r="K1188" s="5">
        <v>33465</v>
      </c>
      <c r="L1188" s="5">
        <v>30000</v>
      </c>
      <c r="M1188" s="5" t="s">
        <v>8280</v>
      </c>
      <c r="N1188" s="10" t="s">
        <v>127</v>
      </c>
      <c r="O1188" s="5" t="s">
        <v>8281</v>
      </c>
      <c r="P1188" s="10">
        <v>45989</v>
      </c>
      <c r="Q1188" s="121" t="s">
        <v>137</v>
      </c>
      <c r="R1188" s="10">
        <v>45989</v>
      </c>
      <c r="S1188" s="10"/>
      <c r="T1188" s="10"/>
      <c r="U1188" s="122">
        <f>Table_1[[#This Row],[FECHA REQ 1]]-Table_1[[#This Row],[FECHA DE ENTREGA DE INFORME]]</f>
        <v>-7</v>
      </c>
      <c r="V1188" s="5" t="s">
        <v>8282</v>
      </c>
      <c r="W1188" s="10">
        <v>45996</v>
      </c>
      <c r="X1188" s="10">
        <v>45987</v>
      </c>
      <c r="Y1188" s="122">
        <f t="shared" si="127"/>
        <v>3</v>
      </c>
      <c r="Z1188" s="10">
        <v>46001</v>
      </c>
      <c r="AA1188" s="120">
        <f t="shared" si="128"/>
        <v>15</v>
      </c>
      <c r="AB1188" s="5" t="s">
        <v>8283</v>
      </c>
      <c r="AC1188" s="13">
        <v>15196.51</v>
      </c>
      <c r="AD1188" s="10">
        <v>46036</v>
      </c>
      <c r="AE1188" s="122">
        <f t="shared" ref="AE1188:AE1193" si="129">IF(AD1188="","",AD1188-Z1188+1)</f>
        <v>36</v>
      </c>
      <c r="AF1188" s="10"/>
      <c r="AG1188" s="208" t="s">
        <v>8284</v>
      </c>
      <c r="AH1188" s="17"/>
      <c r="AI1188" s="10">
        <v>46057</v>
      </c>
      <c r="AJ1188" s="10"/>
      <c r="AK1188" s="10"/>
      <c r="AL1188" s="15" t="str">
        <f t="shared" si="116"/>
        <v/>
      </c>
      <c r="AM1188" s="5"/>
      <c r="AN1188" s="5"/>
      <c r="AO1188" s="5"/>
      <c r="AP1188" s="10"/>
      <c r="AQ1188" s="120">
        <f t="shared" ca="1" si="124"/>
        <v>59</v>
      </c>
      <c r="AR1188" s="120" t="s">
        <v>15</v>
      </c>
      <c r="AS1188" s="207">
        <f t="shared" ca="1" si="120"/>
        <v>59</v>
      </c>
      <c r="AT1188" s="5" t="s">
        <v>19</v>
      </c>
      <c r="AU1188" s="5"/>
      <c r="AV1188" s="5"/>
      <c r="AW1188" s="5"/>
      <c r="AX1188" s="5"/>
      <c r="AY1188" s="5"/>
      <c r="AZ1188" s="5"/>
      <c r="BA1188" s="5"/>
      <c r="BB1188" s="5"/>
      <c r="BC1188" s="5"/>
    </row>
    <row r="1189" spans="1:55" ht="15.75" customHeight="1" x14ac:dyDescent="0.3">
      <c r="A1189" s="5">
        <v>363325</v>
      </c>
      <c r="B1189" s="304" t="s">
        <v>59</v>
      </c>
      <c r="C1189" s="5" t="s">
        <v>273</v>
      </c>
      <c r="D1189" s="5" t="s">
        <v>123</v>
      </c>
      <c r="E1189" s="5" t="s">
        <v>124</v>
      </c>
      <c r="F1189" s="5" t="s">
        <v>39</v>
      </c>
      <c r="G1189" s="5" t="s">
        <v>210</v>
      </c>
      <c r="H1189" s="5" t="s">
        <v>5623</v>
      </c>
      <c r="I1189" s="120" t="s">
        <v>275</v>
      </c>
      <c r="J1189" s="5" t="s">
        <v>8285</v>
      </c>
      <c r="K1189" s="5">
        <v>33486</v>
      </c>
      <c r="L1189" s="5">
        <v>30000</v>
      </c>
      <c r="M1189" s="5" t="s">
        <v>8286</v>
      </c>
      <c r="N1189" s="10" t="s">
        <v>127</v>
      </c>
      <c r="O1189" s="5" t="s">
        <v>8281</v>
      </c>
      <c r="P1189" s="10">
        <v>45989</v>
      </c>
      <c r="Q1189" s="121" t="s">
        <v>137</v>
      </c>
      <c r="R1189" s="10">
        <v>45989</v>
      </c>
      <c r="S1189" s="10"/>
      <c r="T1189" s="10"/>
      <c r="U1189" s="122">
        <f>Table_1[[#This Row],[FECHA REQ 1]]-Table_1[[#This Row],[FECHA DE ENTREGA DE INFORME]]</f>
        <v>-7</v>
      </c>
      <c r="V1189" s="5" t="s">
        <v>8287</v>
      </c>
      <c r="W1189" s="10">
        <v>45996</v>
      </c>
      <c r="X1189" s="10">
        <v>45987</v>
      </c>
      <c r="Y1189" s="122">
        <f t="shared" si="127"/>
        <v>3</v>
      </c>
      <c r="Z1189" s="10">
        <v>46001</v>
      </c>
      <c r="AA1189" s="120">
        <f t="shared" si="128"/>
        <v>15</v>
      </c>
      <c r="AB1189" s="5" t="s">
        <v>8288</v>
      </c>
      <c r="AC1189" s="13">
        <v>13596.51</v>
      </c>
      <c r="AD1189" s="10">
        <v>46036</v>
      </c>
      <c r="AE1189" s="122">
        <f t="shared" si="129"/>
        <v>36</v>
      </c>
      <c r="AF1189" s="10"/>
      <c r="AG1189" s="208" t="s">
        <v>8289</v>
      </c>
      <c r="AH1189" s="17"/>
      <c r="AI1189" s="10">
        <v>46059</v>
      </c>
      <c r="AJ1189" s="10"/>
      <c r="AK1189" s="10"/>
      <c r="AL1189" s="15" t="str">
        <f t="shared" si="116"/>
        <v/>
      </c>
      <c r="AM1189" s="5"/>
      <c r="AN1189" s="5"/>
      <c r="AO1189" s="5"/>
      <c r="AP1189" s="10"/>
      <c r="AQ1189" s="120">
        <f t="shared" ca="1" si="124"/>
        <v>59</v>
      </c>
      <c r="AR1189" s="120" t="s">
        <v>15</v>
      </c>
      <c r="AS1189" s="207">
        <f t="shared" ca="1" si="120"/>
        <v>59</v>
      </c>
      <c r="AT1189" s="5" t="s">
        <v>19</v>
      </c>
      <c r="AU1189" s="5"/>
      <c r="AV1189" s="5"/>
      <c r="AW1189" s="5"/>
      <c r="AX1189" s="5"/>
      <c r="AY1189" s="5"/>
      <c r="AZ1189" s="5"/>
      <c r="BA1189" s="5"/>
      <c r="BB1189" s="5"/>
      <c r="BC1189" s="5"/>
    </row>
    <row r="1190" spans="1:55" ht="15.75" customHeight="1" x14ac:dyDescent="0.3">
      <c r="A1190" s="5">
        <v>363425</v>
      </c>
      <c r="B1190" s="5" t="s">
        <v>59</v>
      </c>
      <c r="C1190" s="5" t="s">
        <v>273</v>
      </c>
      <c r="D1190" s="5" t="s">
        <v>123</v>
      </c>
      <c r="E1190" s="5" t="s">
        <v>124</v>
      </c>
      <c r="F1190" s="5" t="s">
        <v>39</v>
      </c>
      <c r="G1190" s="5" t="s">
        <v>246</v>
      </c>
      <c r="H1190" s="5" t="s">
        <v>5623</v>
      </c>
      <c r="I1190" s="120" t="s">
        <v>275</v>
      </c>
      <c r="J1190" s="5" t="s">
        <v>8290</v>
      </c>
      <c r="K1190" s="5">
        <v>33486</v>
      </c>
      <c r="L1190" s="5">
        <v>30000</v>
      </c>
      <c r="M1190" s="5" t="s">
        <v>8291</v>
      </c>
      <c r="N1190" s="10" t="s">
        <v>127</v>
      </c>
      <c r="O1190" s="5" t="s">
        <v>8281</v>
      </c>
      <c r="P1190" s="10">
        <v>45989</v>
      </c>
      <c r="Q1190" s="121" t="s">
        <v>137</v>
      </c>
      <c r="R1190" s="10">
        <v>45993</v>
      </c>
      <c r="S1190" s="10"/>
      <c r="T1190" s="10"/>
      <c r="U1190" s="122">
        <f>Table_1[[#This Row],[FECHA REQ 1]]-Table_1[[#This Row],[FECHA DE ENTREGA DE INFORME]]</f>
        <v>-3</v>
      </c>
      <c r="V1190" s="5" t="s">
        <v>8292</v>
      </c>
      <c r="W1190" s="10">
        <v>45996</v>
      </c>
      <c r="X1190" s="10">
        <v>45987</v>
      </c>
      <c r="Y1190" s="122">
        <f t="shared" si="127"/>
        <v>3</v>
      </c>
      <c r="Z1190" s="10">
        <v>46001</v>
      </c>
      <c r="AA1190" s="120">
        <f t="shared" si="128"/>
        <v>15</v>
      </c>
      <c r="AB1190" s="5" t="s">
        <v>8293</v>
      </c>
      <c r="AC1190" s="13">
        <v>13596.51</v>
      </c>
      <c r="AD1190" s="10">
        <v>46036</v>
      </c>
      <c r="AE1190" s="122">
        <f t="shared" si="129"/>
        <v>36</v>
      </c>
      <c r="AF1190" s="10"/>
      <c r="AG1190" s="208" t="s">
        <v>8294</v>
      </c>
      <c r="AH1190" s="17"/>
      <c r="AI1190" s="10">
        <v>46063</v>
      </c>
      <c r="AJ1190" s="10"/>
      <c r="AK1190" s="10"/>
      <c r="AL1190" s="15" t="str">
        <f t="shared" si="116"/>
        <v/>
      </c>
      <c r="AM1190" s="5"/>
      <c r="AN1190" s="5"/>
      <c r="AO1190" s="5"/>
      <c r="AP1190" s="10"/>
      <c r="AQ1190" s="120">
        <f t="shared" ca="1" si="124"/>
        <v>59</v>
      </c>
      <c r="AR1190" s="120" t="s">
        <v>15</v>
      </c>
      <c r="AS1190" s="207">
        <f t="shared" ca="1" si="120"/>
        <v>59</v>
      </c>
      <c r="AT1190" s="5" t="s">
        <v>19</v>
      </c>
      <c r="AU1190" s="5"/>
      <c r="AV1190" s="5"/>
      <c r="AW1190" s="5"/>
      <c r="AX1190" s="5"/>
      <c r="AY1190" s="5"/>
      <c r="AZ1190" s="5"/>
      <c r="BA1190" s="5"/>
      <c r="BB1190" s="5"/>
      <c r="BC1190" s="5"/>
    </row>
    <row r="1191" spans="1:55" ht="15.75" customHeight="1" x14ac:dyDescent="0.3">
      <c r="A1191" s="5">
        <v>363525</v>
      </c>
      <c r="B1191" s="5" t="s">
        <v>59</v>
      </c>
      <c r="C1191" s="5" t="s">
        <v>6</v>
      </c>
      <c r="D1191" s="5" t="s">
        <v>123</v>
      </c>
      <c r="E1191" s="5" t="s">
        <v>189</v>
      </c>
      <c r="F1191" s="5" t="s">
        <v>1</v>
      </c>
      <c r="G1191" s="5" t="s">
        <v>246</v>
      </c>
      <c r="H1191" s="5" t="s">
        <v>1169</v>
      </c>
      <c r="I1191" s="5" t="s">
        <v>311</v>
      </c>
      <c r="J1191" s="5" t="s">
        <v>8295</v>
      </c>
      <c r="K1191" s="5">
        <v>7599</v>
      </c>
      <c r="L1191" s="5">
        <v>16000</v>
      </c>
      <c r="M1191" s="5" t="s">
        <v>8296</v>
      </c>
      <c r="N1191" s="10" t="s">
        <v>127</v>
      </c>
      <c r="O1191" s="5" t="s">
        <v>8297</v>
      </c>
      <c r="P1191" s="10">
        <v>45989</v>
      </c>
      <c r="Q1191" s="121" t="s">
        <v>137</v>
      </c>
      <c r="R1191" s="10">
        <v>45989</v>
      </c>
      <c r="S1191" s="10"/>
      <c r="T1191" s="10"/>
      <c r="U1191" s="122">
        <f>Table_1[[#This Row],[FECHA REQ 1]]-Table_1[[#This Row],[FECHA DE ENTREGA DE INFORME]]</f>
        <v>-7</v>
      </c>
      <c r="V1191" s="5" t="s">
        <v>8298</v>
      </c>
      <c r="W1191" s="10">
        <v>45996</v>
      </c>
      <c r="X1191" s="10">
        <v>45987</v>
      </c>
      <c r="Y1191" s="122">
        <f t="shared" ref="Y1191:Y1193" si="130">IF(P1191="","POR EVALUAR",P1191-X1191+1)</f>
        <v>3</v>
      </c>
      <c r="Z1191" s="10">
        <v>46001</v>
      </c>
      <c r="AA1191" s="120">
        <f t="shared" ref="AA1191:AA1193" si="131">IF(Z1191="","POR COTIZAR",Z1191-X1191+1)</f>
        <v>15</v>
      </c>
      <c r="AB1191" s="5" t="s">
        <v>8299</v>
      </c>
      <c r="AC1191" s="13">
        <v>4629.17</v>
      </c>
      <c r="AD1191" s="10">
        <v>46037</v>
      </c>
      <c r="AE1191" s="122">
        <f t="shared" si="129"/>
        <v>37</v>
      </c>
      <c r="AF1191" s="10"/>
      <c r="AG1191" s="208" t="s">
        <v>8300</v>
      </c>
      <c r="AH1191" s="17"/>
      <c r="AI1191" s="10">
        <v>46044</v>
      </c>
      <c r="AJ1191" s="10">
        <v>46043</v>
      </c>
      <c r="AK1191" s="10" t="str">
        <f t="shared" ref="AK1191:AK1211" si="132">IF(AJ1191="","",IF(AJ1191&gt;AI1191,"DEMORA","EN TIEMPO"))</f>
        <v>EN TIEMPO</v>
      </c>
      <c r="AL1191" s="15">
        <f t="shared" si="116"/>
        <v>7</v>
      </c>
      <c r="AM1191" s="5" t="s">
        <v>8298</v>
      </c>
      <c r="AN1191" s="5" t="s">
        <v>8823</v>
      </c>
      <c r="AO1191" s="5"/>
      <c r="AP1191" s="10"/>
      <c r="AQ1191" s="120">
        <f t="shared" ca="1" si="124"/>
        <v>57</v>
      </c>
      <c r="AR1191" s="206" t="s">
        <v>3258</v>
      </c>
      <c r="AS1191" s="206">
        <f t="shared" ca="1" si="120"/>
        <v>59</v>
      </c>
      <c r="AT1191" s="5" t="s">
        <v>20</v>
      </c>
      <c r="AU1191" s="5"/>
      <c r="AV1191" s="5"/>
      <c r="AW1191" s="5"/>
      <c r="AX1191" s="5"/>
      <c r="AY1191" s="5"/>
      <c r="AZ1191" s="5"/>
      <c r="BA1191" s="5"/>
      <c r="BB1191" s="5"/>
      <c r="BC1191" s="5"/>
    </row>
    <row r="1192" spans="1:55" ht="15.75" customHeight="1" x14ac:dyDescent="0.3">
      <c r="A1192" s="5">
        <v>363625</v>
      </c>
      <c r="B1192" s="5" t="s">
        <v>59</v>
      </c>
      <c r="C1192" s="5" t="s">
        <v>6</v>
      </c>
      <c r="D1192" s="5" t="s">
        <v>123</v>
      </c>
      <c r="E1192" s="5" t="s">
        <v>124</v>
      </c>
      <c r="F1192" s="5" t="s">
        <v>39</v>
      </c>
      <c r="G1192" s="5" t="s">
        <v>246</v>
      </c>
      <c r="H1192" s="5" t="s">
        <v>5340</v>
      </c>
      <c r="I1192" s="120" t="s">
        <v>601</v>
      </c>
      <c r="J1192" s="5" t="s">
        <v>8301</v>
      </c>
      <c r="K1192" s="5">
        <v>23480</v>
      </c>
      <c r="L1192" s="5">
        <v>18000</v>
      </c>
      <c r="M1192" s="5" t="s">
        <v>8302</v>
      </c>
      <c r="N1192" s="10" t="s">
        <v>127</v>
      </c>
      <c r="O1192" s="5" t="s">
        <v>8297</v>
      </c>
      <c r="P1192" s="10">
        <v>45988</v>
      </c>
      <c r="Q1192" s="121" t="s">
        <v>137</v>
      </c>
      <c r="R1192" s="10">
        <v>45988</v>
      </c>
      <c r="S1192" s="10"/>
      <c r="T1192" s="10"/>
      <c r="U1192" s="122">
        <f>Table_1[[#This Row],[FECHA REQ 1]]-Table_1[[#This Row],[FECHA DE ENTREGA DE INFORME]]</f>
        <v>-8</v>
      </c>
      <c r="V1192" s="5" t="s">
        <v>8303</v>
      </c>
      <c r="W1192" s="10">
        <v>45996</v>
      </c>
      <c r="X1192" s="10">
        <v>45987</v>
      </c>
      <c r="Y1192" s="122">
        <f t="shared" si="130"/>
        <v>2</v>
      </c>
      <c r="Z1192" s="10">
        <v>46002</v>
      </c>
      <c r="AA1192" s="120">
        <f t="shared" si="131"/>
        <v>16</v>
      </c>
      <c r="AB1192" s="5" t="s">
        <v>8304</v>
      </c>
      <c r="AC1192" s="13">
        <v>8384.5499999999993</v>
      </c>
      <c r="AD1192" s="10">
        <v>46037</v>
      </c>
      <c r="AE1192" s="122">
        <f t="shared" si="129"/>
        <v>36</v>
      </c>
      <c r="AF1192" s="10"/>
      <c r="AG1192" s="208" t="s">
        <v>8305</v>
      </c>
      <c r="AH1192" s="17"/>
      <c r="AI1192" s="10">
        <v>46043</v>
      </c>
      <c r="AJ1192" s="10">
        <v>46043</v>
      </c>
      <c r="AK1192" s="10" t="str">
        <f t="shared" si="132"/>
        <v>EN TIEMPO</v>
      </c>
      <c r="AL1192" s="15">
        <f t="shared" si="116"/>
        <v>7</v>
      </c>
      <c r="AM1192" s="5" t="s">
        <v>8303</v>
      </c>
      <c r="AN1192" s="5" t="s">
        <v>8825</v>
      </c>
      <c r="AO1192" s="5"/>
      <c r="AP1192" s="10"/>
      <c r="AQ1192" s="120">
        <f t="shared" ca="1" si="124"/>
        <v>57</v>
      </c>
      <c r="AR1192" s="206" t="s">
        <v>3258</v>
      </c>
      <c r="AS1192" s="206">
        <f t="shared" ca="1" si="120"/>
        <v>59</v>
      </c>
      <c r="AT1192" s="5" t="s">
        <v>19</v>
      </c>
      <c r="AU1192" s="5"/>
      <c r="AV1192" s="5"/>
      <c r="AW1192" s="5"/>
      <c r="AX1192" s="5"/>
      <c r="AY1192" s="5"/>
      <c r="AZ1192" s="5"/>
      <c r="BA1192" s="5"/>
      <c r="BB1192" s="5"/>
      <c r="BC1192" s="5"/>
    </row>
    <row r="1193" spans="1:55" ht="15.75" customHeight="1" x14ac:dyDescent="0.3">
      <c r="A1193" s="5">
        <v>363725</v>
      </c>
      <c r="B1193" s="5" t="s">
        <v>4301</v>
      </c>
      <c r="C1193" s="5" t="s">
        <v>3481</v>
      </c>
      <c r="D1193" s="5" t="s">
        <v>127</v>
      </c>
      <c r="E1193" s="5" t="s">
        <v>124</v>
      </c>
      <c r="F1193" s="5" t="s">
        <v>8306</v>
      </c>
      <c r="G1193" s="5"/>
      <c r="H1193" s="5"/>
      <c r="I1193" s="5" t="s">
        <v>8307</v>
      </c>
      <c r="J1193" s="5"/>
      <c r="K1193" s="5"/>
      <c r="L1193" s="5"/>
      <c r="M1193" s="5"/>
      <c r="N1193" s="10" t="s">
        <v>127</v>
      </c>
      <c r="O1193" s="5"/>
      <c r="P1193" s="10">
        <v>45989</v>
      </c>
      <c r="Q1193" s="10" t="s">
        <v>137</v>
      </c>
      <c r="R1193" s="10"/>
      <c r="S1193" s="10"/>
      <c r="T1193" s="10"/>
      <c r="U1193" s="122">
        <f>Table_1[[#This Row],[FECHA REQ 1]]-Table_1[[#This Row],[FECHA DE ENTREGA DE INFORME]]</f>
        <v>-45989</v>
      </c>
      <c r="V1193" s="5" t="s">
        <v>8308</v>
      </c>
      <c r="W1193" s="10">
        <v>45989</v>
      </c>
      <c r="X1193" s="10">
        <v>45989</v>
      </c>
      <c r="Y1193" s="122">
        <f t="shared" si="130"/>
        <v>1</v>
      </c>
      <c r="Z1193" s="10">
        <v>45989</v>
      </c>
      <c r="AA1193" s="120">
        <f t="shared" si="131"/>
        <v>1</v>
      </c>
      <c r="AB1193" s="5" t="s">
        <v>8293</v>
      </c>
      <c r="AC1193" s="13">
        <v>2400.65</v>
      </c>
      <c r="AD1193" s="10">
        <v>45994</v>
      </c>
      <c r="AE1193" s="12">
        <f t="shared" si="129"/>
        <v>6</v>
      </c>
      <c r="AF1193" s="10"/>
      <c r="AG1193" s="208">
        <v>269601</v>
      </c>
      <c r="AH1193" s="17" t="s">
        <v>833</v>
      </c>
      <c r="AI1193" s="10"/>
      <c r="AJ1193" s="10">
        <v>45996</v>
      </c>
      <c r="AK1193" s="10" t="str">
        <f t="shared" si="132"/>
        <v>DEMORA</v>
      </c>
      <c r="AL1193" s="15">
        <f t="shared" ref="AL1193" si="133">IF(AJ1193="","",AJ1193-AD1193+1)</f>
        <v>3</v>
      </c>
      <c r="AM1193" s="5" t="s">
        <v>8309</v>
      </c>
      <c r="AN1193" s="5" t="s">
        <v>8310</v>
      </c>
      <c r="AO1193" s="5" t="s">
        <v>8311</v>
      </c>
      <c r="AP1193" s="121">
        <v>46003</v>
      </c>
      <c r="AQ1193" s="120">
        <f t="shared" ca="1" si="124"/>
        <v>8</v>
      </c>
      <c r="AR1193" s="206" t="s">
        <v>143</v>
      </c>
      <c r="AS1193" s="206">
        <f t="shared" ca="1" si="120"/>
        <v>57</v>
      </c>
      <c r="AT1193" s="5" t="s">
        <v>20</v>
      </c>
      <c r="AU1193" s="5"/>
      <c r="AV1193" s="5"/>
      <c r="AW1193" s="5"/>
      <c r="AX1193" s="5"/>
      <c r="AY1193" s="5"/>
      <c r="AZ1193" s="5"/>
      <c r="BA1193" s="5"/>
      <c r="BB1193" s="5"/>
      <c r="BC1193" s="5"/>
    </row>
    <row r="1194" spans="1:55" ht="15.75" customHeight="1" x14ac:dyDescent="0.3">
      <c r="A1194" s="5">
        <v>363825</v>
      </c>
      <c r="B1194" s="5" t="s">
        <v>62</v>
      </c>
      <c r="C1194" s="5" t="s">
        <v>8312</v>
      </c>
      <c r="D1194" s="5" t="s">
        <v>127</v>
      </c>
      <c r="E1194" s="5">
        <v>1321</v>
      </c>
      <c r="F1194" s="5" t="s">
        <v>8313</v>
      </c>
      <c r="G1194" s="5"/>
      <c r="H1194" s="5"/>
      <c r="I1194" s="5"/>
      <c r="J1194" s="5"/>
      <c r="K1194" s="5"/>
      <c r="L1194" s="5"/>
      <c r="M1194" s="5" t="s">
        <v>8314</v>
      </c>
      <c r="N1194" s="10" t="s">
        <v>127</v>
      </c>
      <c r="O1194" s="5" t="s">
        <v>8315</v>
      </c>
      <c r="P1194" s="10">
        <v>45994</v>
      </c>
      <c r="Q1194" s="10" t="s">
        <v>137</v>
      </c>
      <c r="R1194" s="10"/>
      <c r="S1194" s="10"/>
      <c r="T1194" s="10"/>
      <c r="U1194" s="122">
        <f>Table_1[[#This Row],[FECHA REQ 1]]-Table_1[[#This Row],[FECHA DE ENTREGA DE INFORME]]</f>
        <v>-46002</v>
      </c>
      <c r="V1194" s="5" t="s">
        <v>8316</v>
      </c>
      <c r="W1194" s="10">
        <v>46002</v>
      </c>
      <c r="X1194" s="10">
        <v>45992</v>
      </c>
      <c r="Y1194" s="122">
        <f t="shared" ref="Y1194:Y1226" si="134">IF(P1194="","POR EVALUAR",P1194-X1194+1)</f>
        <v>3</v>
      </c>
      <c r="Z1194" s="10">
        <v>46002</v>
      </c>
      <c r="AA1194" s="120">
        <f t="shared" ref="AA1194:AA1257" si="135">IF(Z1194="","POR COTIZAR",Z1194-X1194+1)</f>
        <v>11</v>
      </c>
      <c r="AB1194" s="5" t="s">
        <v>8317</v>
      </c>
      <c r="AC1194" s="13">
        <v>1306.99</v>
      </c>
      <c r="AD1194" s="10">
        <v>46014</v>
      </c>
      <c r="AE1194" s="12">
        <f t="shared" ref="AE1194:AE1211" si="136">IF(AD1194="","",AD1194-Z1194+1)</f>
        <v>13</v>
      </c>
      <c r="AF1194" s="10">
        <v>46011</v>
      </c>
      <c r="AG1194" s="208">
        <v>3100472674</v>
      </c>
      <c r="AH1194" s="17"/>
      <c r="AI1194" s="10">
        <v>46010</v>
      </c>
      <c r="AJ1194" s="10">
        <v>46010</v>
      </c>
      <c r="AK1194" s="10" t="str">
        <f>IF(AJ1194="","",IF(AJ1194&gt;AI1194,"DEMORA","EN TIEMPO"))</f>
        <v>EN TIEMPO</v>
      </c>
      <c r="AL1194" s="15">
        <f t="shared" si="116"/>
        <v>-3</v>
      </c>
      <c r="AM1194" s="5" t="s">
        <v>8318</v>
      </c>
      <c r="AN1194" s="5" t="s">
        <v>8319</v>
      </c>
      <c r="AO1194" s="5" t="s">
        <v>8138</v>
      </c>
      <c r="AP1194" s="10">
        <v>46032</v>
      </c>
      <c r="AQ1194" s="120">
        <f t="shared" ca="1" si="124"/>
        <v>19</v>
      </c>
      <c r="AR1194" s="120" t="s">
        <v>143</v>
      </c>
      <c r="AS1194" s="207">
        <f t="shared" ca="1" si="120"/>
        <v>20</v>
      </c>
      <c r="AT1194" s="5" t="s">
        <v>19</v>
      </c>
      <c r="AU1194" s="5"/>
      <c r="AV1194" s="5"/>
      <c r="AW1194" s="5"/>
      <c r="AX1194" s="5"/>
      <c r="AY1194" s="5"/>
      <c r="AZ1194" s="5"/>
      <c r="BA1194" s="5"/>
      <c r="BB1194" s="5"/>
      <c r="BC1194" s="5"/>
    </row>
    <row r="1195" spans="1:55" ht="15.75" customHeight="1" x14ac:dyDescent="0.3">
      <c r="A1195" s="5">
        <v>363925</v>
      </c>
      <c r="B1195" s="5" t="s">
        <v>62</v>
      </c>
      <c r="C1195" s="5" t="s">
        <v>8320</v>
      </c>
      <c r="D1195" s="5" t="s">
        <v>127</v>
      </c>
      <c r="E1195" s="5">
        <v>1324</v>
      </c>
      <c r="F1195" s="5" t="s">
        <v>8321</v>
      </c>
      <c r="G1195" s="5"/>
      <c r="H1195" s="5"/>
      <c r="I1195" s="5"/>
      <c r="J1195" s="5"/>
      <c r="K1195" s="5"/>
      <c r="L1195" s="5"/>
      <c r="M1195" s="5" t="s">
        <v>8314</v>
      </c>
      <c r="N1195" s="10" t="s">
        <v>127</v>
      </c>
      <c r="O1195" s="5" t="s">
        <v>8315</v>
      </c>
      <c r="P1195" s="10">
        <v>45994</v>
      </c>
      <c r="Q1195" s="10" t="s">
        <v>137</v>
      </c>
      <c r="R1195" s="10"/>
      <c r="S1195" s="10"/>
      <c r="T1195" s="10"/>
      <c r="U1195" s="122">
        <f>Table_1[[#This Row],[FECHA REQ 1]]-Table_1[[#This Row],[FECHA DE ENTREGA DE INFORME]]</f>
        <v>-46002</v>
      </c>
      <c r="V1195" s="5" t="s">
        <v>8322</v>
      </c>
      <c r="W1195" s="10">
        <v>46002</v>
      </c>
      <c r="X1195" s="10">
        <v>45992</v>
      </c>
      <c r="Y1195" s="122">
        <f t="shared" si="134"/>
        <v>3</v>
      </c>
      <c r="Z1195" s="10">
        <v>46002</v>
      </c>
      <c r="AA1195" s="120">
        <f t="shared" si="135"/>
        <v>11</v>
      </c>
      <c r="AB1195" s="5" t="s">
        <v>8323</v>
      </c>
      <c r="AC1195" s="13">
        <v>1454.5</v>
      </c>
      <c r="AD1195" s="10">
        <v>46014</v>
      </c>
      <c r="AE1195" s="12">
        <f t="shared" si="136"/>
        <v>13</v>
      </c>
      <c r="AF1195" s="10">
        <v>46011</v>
      </c>
      <c r="AG1195" s="208">
        <v>3100472671</v>
      </c>
      <c r="AH1195" s="17"/>
      <c r="AI1195" s="10">
        <v>46010</v>
      </c>
      <c r="AJ1195" s="10">
        <v>46010</v>
      </c>
      <c r="AK1195" s="10" t="str">
        <f>IF(AJ1195="","",IF(AJ1195&gt;AI1195,"DEMORA","EN TIEMPO"))</f>
        <v>EN TIEMPO</v>
      </c>
      <c r="AL1195" s="15">
        <f t="shared" si="116"/>
        <v>-3</v>
      </c>
      <c r="AM1195" s="5" t="s">
        <v>8324</v>
      </c>
      <c r="AN1195" s="5" t="s">
        <v>8319</v>
      </c>
      <c r="AO1195" s="5" t="s">
        <v>8325</v>
      </c>
      <c r="AP1195" s="10">
        <v>46032</v>
      </c>
      <c r="AQ1195" s="120">
        <f t="shared" ca="1" si="124"/>
        <v>19</v>
      </c>
      <c r="AR1195" s="120" t="s">
        <v>143</v>
      </c>
      <c r="AS1195" s="207">
        <f t="shared" ca="1" si="120"/>
        <v>20</v>
      </c>
      <c r="AT1195" s="5" t="s">
        <v>19</v>
      </c>
      <c r="AU1195" s="5"/>
      <c r="AV1195" s="5"/>
      <c r="AW1195" s="5"/>
      <c r="AX1195" s="5"/>
      <c r="AY1195" s="5"/>
      <c r="AZ1195" s="5"/>
      <c r="BA1195" s="5"/>
      <c r="BB1195" s="5"/>
      <c r="BC1195" s="5"/>
    </row>
    <row r="1196" spans="1:55" ht="15.75" customHeight="1" x14ac:dyDescent="0.3">
      <c r="A1196" s="5">
        <v>364025</v>
      </c>
      <c r="B1196" s="5" t="s">
        <v>62</v>
      </c>
      <c r="C1196" s="5" t="s">
        <v>8320</v>
      </c>
      <c r="D1196" s="5" t="s">
        <v>127</v>
      </c>
      <c r="E1196" s="5">
        <v>1324</v>
      </c>
      <c r="F1196" s="5" t="s">
        <v>8321</v>
      </c>
      <c r="G1196" s="5"/>
      <c r="H1196" s="5"/>
      <c r="I1196" s="5"/>
      <c r="J1196" s="5"/>
      <c r="K1196" s="5"/>
      <c r="L1196" s="5"/>
      <c r="M1196" s="5" t="s">
        <v>8314</v>
      </c>
      <c r="N1196" s="10" t="s">
        <v>127</v>
      </c>
      <c r="O1196" s="5" t="s">
        <v>8315</v>
      </c>
      <c r="P1196" s="10">
        <v>45994</v>
      </c>
      <c r="Q1196" s="10" t="s">
        <v>137</v>
      </c>
      <c r="R1196" s="10"/>
      <c r="S1196" s="10"/>
      <c r="T1196" s="10"/>
      <c r="U1196" s="122">
        <f>Table_1[[#This Row],[FECHA REQ 1]]-Table_1[[#This Row],[FECHA DE ENTREGA DE INFORME]]</f>
        <v>-46002</v>
      </c>
      <c r="V1196" s="5" t="s">
        <v>8326</v>
      </c>
      <c r="W1196" s="10">
        <v>46002</v>
      </c>
      <c r="X1196" s="10">
        <v>45992</v>
      </c>
      <c r="Y1196" s="122">
        <f t="shared" si="134"/>
        <v>3</v>
      </c>
      <c r="Z1196" s="10">
        <v>46002</v>
      </c>
      <c r="AA1196" s="120">
        <f t="shared" si="135"/>
        <v>11</v>
      </c>
      <c r="AB1196" s="5" t="s">
        <v>8327</v>
      </c>
      <c r="AC1196" s="13">
        <v>1454.5</v>
      </c>
      <c r="AD1196" s="10">
        <v>46014</v>
      </c>
      <c r="AE1196" s="12">
        <f t="shared" si="136"/>
        <v>13</v>
      </c>
      <c r="AF1196" s="10">
        <v>46011</v>
      </c>
      <c r="AG1196" s="208">
        <v>3100472673</v>
      </c>
      <c r="AH1196" s="17"/>
      <c r="AI1196" s="10">
        <v>46010</v>
      </c>
      <c r="AJ1196" s="10">
        <v>46010</v>
      </c>
      <c r="AK1196" s="10" t="str">
        <f>IF(AJ1196="","",IF(AJ1196&gt;AI1196,"DEMORA","EN TIEMPO"))</f>
        <v>EN TIEMPO</v>
      </c>
      <c r="AL1196" s="15">
        <f t="shared" si="116"/>
        <v>-3</v>
      </c>
      <c r="AM1196" s="5" t="s">
        <v>8328</v>
      </c>
      <c r="AN1196" s="5" t="s">
        <v>8319</v>
      </c>
      <c r="AO1196" s="5" t="s">
        <v>8329</v>
      </c>
      <c r="AP1196" s="10">
        <v>46032</v>
      </c>
      <c r="AQ1196" s="120">
        <f t="shared" ca="1" si="124"/>
        <v>19</v>
      </c>
      <c r="AR1196" s="120" t="s">
        <v>143</v>
      </c>
      <c r="AS1196" s="207">
        <f t="shared" ca="1" si="120"/>
        <v>20</v>
      </c>
      <c r="AT1196" s="5" t="s">
        <v>19</v>
      </c>
      <c r="AU1196" s="5"/>
      <c r="AV1196" s="5"/>
      <c r="AW1196" s="5"/>
      <c r="AX1196" s="5"/>
      <c r="AY1196" s="5"/>
      <c r="AZ1196" s="5"/>
      <c r="BA1196" s="5"/>
      <c r="BB1196" s="5"/>
      <c r="BC1196" s="5"/>
    </row>
    <row r="1197" spans="1:55" ht="15.75" customHeight="1" x14ac:dyDescent="0.3">
      <c r="A1197" s="5">
        <v>364125</v>
      </c>
      <c r="B1197" s="5" t="s">
        <v>4301</v>
      </c>
      <c r="C1197" s="5" t="s">
        <v>3481</v>
      </c>
      <c r="D1197" s="5" t="s">
        <v>127</v>
      </c>
      <c r="E1197" s="5" t="s">
        <v>124</v>
      </c>
      <c r="F1197" s="5" t="s">
        <v>8330</v>
      </c>
      <c r="G1197" s="5"/>
      <c r="H1197" s="5"/>
      <c r="I1197" s="5" t="s">
        <v>8331</v>
      </c>
      <c r="J1197" s="5"/>
      <c r="K1197" s="5"/>
      <c r="L1197" s="5"/>
      <c r="M1197" s="5"/>
      <c r="N1197" s="10" t="s">
        <v>127</v>
      </c>
      <c r="O1197" s="5"/>
      <c r="P1197" s="10">
        <v>46003</v>
      </c>
      <c r="Q1197" s="10" t="s">
        <v>137</v>
      </c>
      <c r="R1197" s="10">
        <v>46003</v>
      </c>
      <c r="S1197" s="10"/>
      <c r="T1197" s="10"/>
      <c r="U1197" s="122">
        <f>Table_1[[#This Row],[FECHA REQ 1]]-Table_1[[#This Row],[FECHA DE ENTREGA DE INFORME]]</f>
        <v>0</v>
      </c>
      <c r="V1197" s="5" t="s">
        <v>8332</v>
      </c>
      <c r="W1197" s="10">
        <v>46003</v>
      </c>
      <c r="X1197" s="10">
        <v>46001</v>
      </c>
      <c r="Y1197" s="122">
        <f t="shared" si="134"/>
        <v>3</v>
      </c>
      <c r="Z1197" s="10">
        <v>46003</v>
      </c>
      <c r="AA1197" s="120">
        <f t="shared" si="135"/>
        <v>3</v>
      </c>
      <c r="AB1197" s="5" t="s">
        <v>8333</v>
      </c>
      <c r="AC1197" s="13">
        <v>4227.33</v>
      </c>
      <c r="AD1197" s="10">
        <v>46007</v>
      </c>
      <c r="AE1197" s="12">
        <f t="shared" si="136"/>
        <v>5</v>
      </c>
      <c r="AF1197" s="10"/>
      <c r="AG1197" s="208">
        <v>270734</v>
      </c>
      <c r="AH1197" s="17"/>
      <c r="AI1197" s="10">
        <v>46024</v>
      </c>
      <c r="AJ1197" s="10">
        <v>46022</v>
      </c>
      <c r="AK1197" s="10" t="str">
        <f t="shared" si="132"/>
        <v>EN TIEMPO</v>
      </c>
      <c r="AL1197" s="15">
        <f t="shared" si="116"/>
        <v>16</v>
      </c>
      <c r="AM1197" s="5" t="s">
        <v>8334</v>
      </c>
      <c r="AN1197" s="5" t="s">
        <v>8335</v>
      </c>
      <c r="AO1197" s="5" t="s">
        <v>8336</v>
      </c>
      <c r="AP1197" s="10">
        <v>46030</v>
      </c>
      <c r="AQ1197" s="120">
        <f t="shared" ca="1" si="124"/>
        <v>22</v>
      </c>
      <c r="AR1197" s="206" t="s">
        <v>143</v>
      </c>
      <c r="AS1197" s="206">
        <f t="shared" ca="1" si="120"/>
        <v>45</v>
      </c>
      <c r="AT1197" s="5" t="s">
        <v>20</v>
      </c>
      <c r="AU1197" s="5"/>
      <c r="AV1197" s="5"/>
      <c r="AW1197" s="5"/>
      <c r="AX1197" s="5"/>
      <c r="AY1197" s="5"/>
      <c r="AZ1197" s="5"/>
      <c r="BA1197" s="5"/>
      <c r="BB1197" s="5"/>
      <c r="BC1197" s="5"/>
    </row>
    <row r="1198" spans="1:55" ht="15.75" customHeight="1" x14ac:dyDescent="0.3">
      <c r="A1198" s="5">
        <v>364225</v>
      </c>
      <c r="B1198" s="5" t="s">
        <v>59</v>
      </c>
      <c r="C1198" s="5" t="s">
        <v>144</v>
      </c>
      <c r="D1198" s="5" t="s">
        <v>127</v>
      </c>
      <c r="E1198" s="5" t="s">
        <v>189</v>
      </c>
      <c r="F1198" s="5" t="s">
        <v>52</v>
      </c>
      <c r="G1198" s="5" t="s">
        <v>581</v>
      </c>
      <c r="H1198" s="5"/>
      <c r="I1198" s="5"/>
      <c r="J1198" s="5" t="s">
        <v>8337</v>
      </c>
      <c r="K1198" s="5">
        <v>800</v>
      </c>
      <c r="L1198" s="5">
        <v>16000</v>
      </c>
      <c r="M1198" s="5" t="s">
        <v>8338</v>
      </c>
      <c r="N1198" s="10" t="s">
        <v>123</v>
      </c>
      <c r="O1198" s="5" t="s">
        <v>8339</v>
      </c>
      <c r="P1198" s="5"/>
      <c r="Q1198" s="10"/>
      <c r="R1198" s="10"/>
      <c r="S1198" s="10"/>
      <c r="T1198" s="10"/>
      <c r="U1198" s="122">
        <f>Table_1[[#This Row],[FECHA REQ 1]]-Table_1[[#This Row],[FECHA DE ENTREGA DE INFORME]]</f>
        <v>0</v>
      </c>
      <c r="V1198" s="5"/>
      <c r="W1198" s="5"/>
      <c r="X1198" s="10">
        <v>46002</v>
      </c>
      <c r="Y1198" s="122" t="str">
        <f t="shared" si="134"/>
        <v>POR EVALUAR</v>
      </c>
      <c r="Z1198" s="10"/>
      <c r="AA1198" s="120" t="str">
        <f t="shared" si="135"/>
        <v>POR COTIZAR</v>
      </c>
      <c r="AB1198" s="5"/>
      <c r="AC1198" s="13"/>
      <c r="AD1198" s="10"/>
      <c r="AE1198" s="122" t="str">
        <f>IF(AD1198="","",AD1198-Z1198+1)</f>
        <v/>
      </c>
      <c r="AF1198" s="10"/>
      <c r="AG1198" s="5">
        <v>6000062650</v>
      </c>
      <c r="AH1198" s="17"/>
      <c r="AI1198" s="10">
        <v>46051</v>
      </c>
      <c r="AJ1198" s="10"/>
      <c r="AK1198" s="10" t="str">
        <f t="shared" si="132"/>
        <v/>
      </c>
      <c r="AL1198" s="15" t="str">
        <f t="shared" si="116"/>
        <v/>
      </c>
      <c r="AM1198" s="5"/>
      <c r="AN1198" s="5"/>
      <c r="AO1198" s="5"/>
      <c r="AP1198" s="10"/>
      <c r="AQ1198" s="120">
        <f t="shared" ca="1" si="124"/>
        <v>44</v>
      </c>
      <c r="AR1198" s="120" t="s">
        <v>13</v>
      </c>
      <c r="AS1198" s="207">
        <f t="shared" ca="1" si="120"/>
        <v>44</v>
      </c>
      <c r="AT1198" s="5"/>
      <c r="AU1198" s="5"/>
      <c r="AV1198" s="5"/>
      <c r="AW1198" s="5"/>
      <c r="AX1198" s="5"/>
      <c r="AY1198" s="5"/>
      <c r="AZ1198" s="5"/>
      <c r="BA1198" s="5"/>
      <c r="BB1198" s="5"/>
      <c r="BC1198" s="5"/>
    </row>
    <row r="1199" spans="1:55" ht="15.75" customHeight="1" x14ac:dyDescent="0.3">
      <c r="A1199" s="5">
        <v>364325</v>
      </c>
      <c r="B1199" s="5" t="s">
        <v>59</v>
      </c>
      <c r="C1199" s="5" t="s">
        <v>236</v>
      </c>
      <c r="D1199" s="5" t="s">
        <v>123</v>
      </c>
      <c r="E1199" s="5" t="s">
        <v>124</v>
      </c>
      <c r="F1199" s="5" t="s">
        <v>48</v>
      </c>
      <c r="G1199" s="5" t="s">
        <v>210</v>
      </c>
      <c r="H1199" s="5" t="s">
        <v>1446</v>
      </c>
      <c r="I1199" s="120">
        <v>5173767</v>
      </c>
      <c r="J1199" s="5" t="s">
        <v>8340</v>
      </c>
      <c r="K1199" s="5">
        <v>3034</v>
      </c>
      <c r="L1199" s="5">
        <v>10000</v>
      </c>
      <c r="M1199" s="5" t="s">
        <v>8341</v>
      </c>
      <c r="N1199" s="10" t="s">
        <v>127</v>
      </c>
      <c r="O1199" s="5" t="s">
        <v>8342</v>
      </c>
      <c r="P1199" s="10">
        <v>46013</v>
      </c>
      <c r="Q1199" s="10" t="s">
        <v>137</v>
      </c>
      <c r="R1199" s="10">
        <v>46017</v>
      </c>
      <c r="S1199" s="10"/>
      <c r="T1199" s="10"/>
      <c r="U1199" s="122">
        <f>Table_1[[#This Row],[FECHA REQ 1]]-Table_1[[#This Row],[FECHA DE ENTREGA DE INFORME]]</f>
        <v>-7</v>
      </c>
      <c r="V1199" s="5" t="s">
        <v>8343</v>
      </c>
      <c r="W1199" s="10">
        <v>46024</v>
      </c>
      <c r="X1199" s="10">
        <v>46002</v>
      </c>
      <c r="Y1199" s="122">
        <f t="shared" si="134"/>
        <v>12</v>
      </c>
      <c r="Z1199" s="10">
        <v>46027</v>
      </c>
      <c r="AA1199" s="120">
        <f t="shared" si="135"/>
        <v>26</v>
      </c>
      <c r="AB1199" s="5" t="s">
        <v>8344</v>
      </c>
      <c r="AC1199" s="13">
        <v>4939.6400000000003</v>
      </c>
      <c r="AD1199" s="10">
        <v>46037</v>
      </c>
      <c r="AE1199" s="122">
        <f>IF(AD1199="","",AD1199-Z1199+1)</f>
        <v>11</v>
      </c>
      <c r="AF1199" s="10"/>
      <c r="AG1199" s="208" t="s">
        <v>8345</v>
      </c>
      <c r="AH1199" s="17"/>
      <c r="AI1199" s="10">
        <v>46041</v>
      </c>
      <c r="AJ1199" s="10">
        <v>46043</v>
      </c>
      <c r="AK1199" s="10" t="str">
        <f t="shared" si="132"/>
        <v>DEMORA</v>
      </c>
      <c r="AL1199" s="15">
        <f t="shared" si="116"/>
        <v>7</v>
      </c>
      <c r="AM1199" s="5" t="s">
        <v>8343</v>
      </c>
      <c r="AN1199" s="5" t="s">
        <v>8822</v>
      </c>
      <c r="AO1199" s="5"/>
      <c r="AP1199" s="10"/>
      <c r="AQ1199" s="120">
        <f t="shared" ca="1" si="124"/>
        <v>42</v>
      </c>
      <c r="AR1199" s="206" t="s">
        <v>3258</v>
      </c>
      <c r="AS1199" s="206">
        <f t="shared" ca="1" si="120"/>
        <v>44</v>
      </c>
      <c r="AT1199" s="5" t="s">
        <v>20</v>
      </c>
      <c r="AU1199" s="5"/>
      <c r="AV1199" s="5"/>
      <c r="AW1199" s="5"/>
      <c r="AX1199" s="5"/>
      <c r="AY1199" s="5"/>
      <c r="AZ1199" s="5"/>
      <c r="BA1199" s="5"/>
      <c r="BB1199" s="5"/>
      <c r="BC1199" s="5"/>
    </row>
    <row r="1200" spans="1:55" ht="15.75" customHeight="1" x14ac:dyDescent="0.3">
      <c r="A1200" s="5">
        <v>364425</v>
      </c>
      <c r="B1200" s="5" t="s">
        <v>59</v>
      </c>
      <c r="C1200" s="5" t="s">
        <v>236</v>
      </c>
      <c r="D1200" s="5" t="s">
        <v>123</v>
      </c>
      <c r="E1200" s="5" t="s">
        <v>124</v>
      </c>
      <c r="F1200" s="5" t="s">
        <v>48</v>
      </c>
      <c r="G1200" s="5" t="s">
        <v>210</v>
      </c>
      <c r="H1200" s="5" t="s">
        <v>421</v>
      </c>
      <c r="I1200" s="120">
        <v>5173767</v>
      </c>
      <c r="J1200" s="5" t="s">
        <v>8346</v>
      </c>
      <c r="K1200" s="5">
        <v>7713</v>
      </c>
      <c r="L1200" s="5">
        <v>10000</v>
      </c>
      <c r="M1200" s="5" t="s">
        <v>8347</v>
      </c>
      <c r="N1200" s="10" t="s">
        <v>127</v>
      </c>
      <c r="O1200" s="5" t="s">
        <v>8342</v>
      </c>
      <c r="P1200" s="10">
        <v>46013</v>
      </c>
      <c r="Q1200" s="10" t="s">
        <v>137</v>
      </c>
      <c r="R1200" s="10">
        <v>46017</v>
      </c>
      <c r="S1200" s="10"/>
      <c r="T1200" s="10"/>
      <c r="U1200" s="122">
        <f>Table_1[[#This Row],[FECHA REQ 1]]-Table_1[[#This Row],[FECHA DE ENTREGA DE INFORME]]</f>
        <v>-7</v>
      </c>
      <c r="V1200" s="5" t="s">
        <v>8348</v>
      </c>
      <c r="W1200" s="10">
        <v>46024</v>
      </c>
      <c r="X1200" s="10">
        <v>46002</v>
      </c>
      <c r="Y1200" s="122">
        <f t="shared" si="134"/>
        <v>12</v>
      </c>
      <c r="Z1200" s="10">
        <v>46027</v>
      </c>
      <c r="AA1200" s="120">
        <f t="shared" si="135"/>
        <v>26</v>
      </c>
      <c r="AB1200" s="5" t="s">
        <v>8349</v>
      </c>
      <c r="AC1200" s="123">
        <v>6243.05</v>
      </c>
      <c r="AD1200" s="10">
        <v>46037</v>
      </c>
      <c r="AE1200" s="12">
        <f>IF(AD1200="","",AD1200-Z1200+1)</f>
        <v>11</v>
      </c>
      <c r="AF1200" s="10"/>
      <c r="AG1200" s="208" t="s">
        <v>8350</v>
      </c>
      <c r="AH1200" s="17"/>
      <c r="AI1200" s="10">
        <v>46041</v>
      </c>
      <c r="AJ1200" s="10"/>
      <c r="AK1200" s="10" t="str">
        <f t="shared" si="132"/>
        <v/>
      </c>
      <c r="AL1200" s="15" t="str">
        <f t="shared" si="116"/>
        <v/>
      </c>
      <c r="AM1200" s="5"/>
      <c r="AN1200" s="5"/>
      <c r="AO1200" s="5"/>
      <c r="AP1200" s="10"/>
      <c r="AQ1200" s="120">
        <f t="shared" ca="1" si="124"/>
        <v>44</v>
      </c>
      <c r="AR1200" s="120" t="s">
        <v>15</v>
      </c>
      <c r="AS1200" s="207">
        <f t="shared" ca="1" si="120"/>
        <v>44</v>
      </c>
      <c r="AT1200" s="5" t="s">
        <v>20</v>
      </c>
      <c r="AU1200" s="5"/>
      <c r="AV1200" s="5"/>
      <c r="AW1200" s="5"/>
      <c r="AX1200" s="5"/>
      <c r="AY1200" s="5"/>
      <c r="AZ1200" s="5"/>
      <c r="BA1200" s="5"/>
      <c r="BB1200" s="5"/>
      <c r="BC1200" s="5"/>
    </row>
    <row r="1201" spans="1:55" ht="15.75" customHeight="1" x14ac:dyDescent="0.3">
      <c r="A1201" s="5">
        <v>364525</v>
      </c>
      <c r="B1201" s="5" t="s">
        <v>59</v>
      </c>
      <c r="C1201" s="5" t="s">
        <v>327</v>
      </c>
      <c r="D1201" s="5" t="s">
        <v>123</v>
      </c>
      <c r="E1201" s="5" t="s">
        <v>124</v>
      </c>
      <c r="F1201" s="5">
        <v>24</v>
      </c>
      <c r="G1201" s="5" t="s">
        <v>210</v>
      </c>
      <c r="H1201" s="5" t="s">
        <v>1337</v>
      </c>
      <c r="I1201" s="120">
        <v>5530359</v>
      </c>
      <c r="J1201" s="5" t="s">
        <v>8351</v>
      </c>
      <c r="K1201" s="5">
        <v>9385</v>
      </c>
      <c r="L1201" s="5">
        <v>15000</v>
      </c>
      <c r="M1201" s="5" t="s">
        <v>8352</v>
      </c>
      <c r="N1201" s="10" t="s">
        <v>127</v>
      </c>
      <c r="O1201" s="5" t="s">
        <v>8342</v>
      </c>
      <c r="P1201" s="10">
        <v>46017</v>
      </c>
      <c r="Q1201" s="10" t="s">
        <v>8353</v>
      </c>
      <c r="R1201" s="10">
        <v>46017</v>
      </c>
      <c r="S1201" s="10"/>
      <c r="T1201" s="10"/>
      <c r="U1201" s="122">
        <f>Table_1[[#This Row],[FECHA REQ 1]]-Table_1[[#This Row],[FECHA DE ENTREGA DE INFORME]]</f>
        <v>0</v>
      </c>
      <c r="V1201" s="5" t="s">
        <v>8354</v>
      </c>
      <c r="W1201" s="10">
        <v>46017</v>
      </c>
      <c r="X1201" s="10">
        <v>46002</v>
      </c>
      <c r="Y1201" s="122">
        <f t="shared" si="134"/>
        <v>16</v>
      </c>
      <c r="Z1201" s="10">
        <v>46030</v>
      </c>
      <c r="AA1201" s="120">
        <f t="shared" si="135"/>
        <v>29</v>
      </c>
      <c r="AB1201" s="5" t="s">
        <v>8355</v>
      </c>
      <c r="AC1201" s="13">
        <v>2006.35</v>
      </c>
      <c r="AD1201" s="10"/>
      <c r="AE1201" s="12" t="str">
        <f>IF(AD1201="","",AD1201-Z1201+1)</f>
        <v/>
      </c>
      <c r="AF1201" s="10">
        <v>46029</v>
      </c>
      <c r="AG1201" s="5"/>
      <c r="AH1201" s="17"/>
      <c r="AI1201" s="10" t="s">
        <v>8356</v>
      </c>
      <c r="AJ1201" s="10"/>
      <c r="AK1201" s="10" t="str">
        <f t="shared" si="132"/>
        <v/>
      </c>
      <c r="AL1201" s="15" t="str">
        <f t="shared" si="116"/>
        <v/>
      </c>
      <c r="AM1201" s="5"/>
      <c r="AN1201" s="5"/>
      <c r="AO1201" s="5"/>
      <c r="AP1201" s="10"/>
      <c r="AQ1201" s="212">
        <f t="shared" ca="1" si="124"/>
        <v>44</v>
      </c>
      <c r="AR1201" s="206" t="s">
        <v>15</v>
      </c>
      <c r="AS1201" s="207">
        <f t="shared" ca="1" si="120"/>
        <v>28</v>
      </c>
      <c r="AT1201" s="5" t="s">
        <v>8357</v>
      </c>
      <c r="AU1201" s="5"/>
      <c r="AV1201" s="5"/>
      <c r="AW1201" s="5"/>
      <c r="AX1201" s="5"/>
      <c r="AY1201" s="5"/>
      <c r="AZ1201" s="5"/>
      <c r="BA1201" s="5"/>
      <c r="BB1201" s="5"/>
      <c r="BC1201" s="5"/>
    </row>
    <row r="1202" spans="1:55" ht="15.75" customHeight="1" x14ac:dyDescent="0.3">
      <c r="A1202" s="5">
        <v>364625</v>
      </c>
      <c r="B1202" s="5" t="s">
        <v>60</v>
      </c>
      <c r="C1202" s="5" t="s">
        <v>7</v>
      </c>
      <c r="D1202" s="5" t="s">
        <v>123</v>
      </c>
      <c r="E1202" s="5" t="s">
        <v>189</v>
      </c>
      <c r="F1202" s="5" t="s">
        <v>1</v>
      </c>
      <c r="G1202" s="5"/>
      <c r="H1202" s="5" t="s">
        <v>3921</v>
      </c>
      <c r="I1202" s="5" t="s">
        <v>2296</v>
      </c>
      <c r="J1202" s="5" t="s">
        <v>8358</v>
      </c>
      <c r="K1202" s="5"/>
      <c r="L1202" s="5"/>
      <c r="M1202" s="5">
        <v>101309140</v>
      </c>
      <c r="N1202" s="10" t="s">
        <v>127</v>
      </c>
      <c r="O1202" s="5" t="s">
        <v>8359</v>
      </c>
      <c r="P1202" s="5"/>
      <c r="Q1202" s="10"/>
      <c r="R1202" s="10"/>
      <c r="S1202" s="10"/>
      <c r="T1202" s="10"/>
      <c r="U1202" s="122">
        <f>Table_1[[#This Row],[FECHA REQ 1]]-Table_1[[#This Row],[FECHA DE ENTREGA DE INFORME]]</f>
        <v>0</v>
      </c>
      <c r="V1202" s="5"/>
      <c r="W1202" s="5"/>
      <c r="X1202" s="10">
        <v>46002</v>
      </c>
      <c r="Y1202" s="122" t="str">
        <f t="shared" si="134"/>
        <v>POR EVALUAR</v>
      </c>
      <c r="Z1202" s="10"/>
      <c r="AA1202" s="120" t="str">
        <f t="shared" si="135"/>
        <v>POR COTIZAR</v>
      </c>
      <c r="AB1202" s="5"/>
      <c r="AC1202" s="13"/>
      <c r="AD1202" s="10"/>
      <c r="AE1202" s="12" t="str">
        <f t="shared" si="136"/>
        <v/>
      </c>
      <c r="AF1202" s="10"/>
      <c r="AG1202" s="5">
        <v>4400659146</v>
      </c>
      <c r="AH1202" s="17"/>
      <c r="AI1202" s="10"/>
      <c r="AJ1202" s="10"/>
      <c r="AK1202" s="10" t="str">
        <f t="shared" si="132"/>
        <v/>
      </c>
      <c r="AL1202" s="15" t="str">
        <f t="shared" si="116"/>
        <v/>
      </c>
      <c r="AM1202" s="5"/>
      <c r="AN1202" s="5"/>
      <c r="AO1202" s="5"/>
      <c r="AP1202" s="10"/>
      <c r="AQ1202" s="212">
        <f t="shared" ca="1" si="124"/>
        <v>44</v>
      </c>
      <c r="AR1202" s="120" t="s">
        <v>13</v>
      </c>
      <c r="AS1202" s="207">
        <f t="shared" ca="1" si="120"/>
        <v>44</v>
      </c>
      <c r="AT1202" s="5"/>
      <c r="AU1202" s="5"/>
      <c r="AV1202" s="5"/>
      <c r="AW1202" s="5"/>
      <c r="AX1202" s="5"/>
      <c r="AY1202" s="5"/>
      <c r="AZ1202" s="5"/>
      <c r="BA1202" s="5"/>
      <c r="BB1202" s="5"/>
      <c r="BC1202" s="5"/>
    </row>
    <row r="1203" spans="1:55" ht="15.75" customHeight="1" x14ac:dyDescent="0.3">
      <c r="A1203" s="5">
        <v>364725</v>
      </c>
      <c r="B1203" s="5" t="s">
        <v>60</v>
      </c>
      <c r="C1203" s="5" t="s">
        <v>9</v>
      </c>
      <c r="D1203" s="5" t="s">
        <v>123</v>
      </c>
      <c r="E1203" s="5" t="s">
        <v>189</v>
      </c>
      <c r="F1203" s="5" t="s">
        <v>1</v>
      </c>
      <c r="G1203" s="5"/>
      <c r="H1203" s="5" t="s">
        <v>3921</v>
      </c>
      <c r="I1203" s="5" t="s">
        <v>3957</v>
      </c>
      <c r="J1203" s="5" t="s">
        <v>8360</v>
      </c>
      <c r="K1203" s="5"/>
      <c r="L1203" s="5">
        <v>22000</v>
      </c>
      <c r="M1203" s="5">
        <v>101309139</v>
      </c>
      <c r="N1203" s="10" t="s">
        <v>127</v>
      </c>
      <c r="O1203" s="5" t="s">
        <v>8359</v>
      </c>
      <c r="P1203" s="5"/>
      <c r="Q1203" s="10"/>
      <c r="R1203" s="10"/>
      <c r="S1203" s="10"/>
      <c r="T1203" s="10"/>
      <c r="U1203" s="122">
        <f>Table_1[[#This Row],[FECHA REQ 1]]-Table_1[[#This Row],[FECHA DE ENTREGA DE INFORME]]</f>
        <v>0</v>
      </c>
      <c r="V1203" s="5"/>
      <c r="W1203" s="5"/>
      <c r="X1203" s="10">
        <v>46002</v>
      </c>
      <c r="Y1203" s="122" t="str">
        <f t="shared" si="134"/>
        <v>POR EVALUAR</v>
      </c>
      <c r="Z1203" s="10"/>
      <c r="AA1203" s="120" t="str">
        <f t="shared" si="135"/>
        <v>POR COTIZAR</v>
      </c>
      <c r="AB1203" s="5"/>
      <c r="AC1203" s="13"/>
      <c r="AD1203" s="10"/>
      <c r="AE1203" s="12" t="str">
        <f t="shared" si="136"/>
        <v/>
      </c>
      <c r="AF1203" s="10"/>
      <c r="AG1203" s="5">
        <v>4400659147</v>
      </c>
      <c r="AH1203" s="17"/>
      <c r="AI1203" s="10"/>
      <c r="AJ1203" s="10"/>
      <c r="AK1203" s="10" t="str">
        <f t="shared" si="132"/>
        <v/>
      </c>
      <c r="AL1203" s="15" t="str">
        <f t="shared" si="116"/>
        <v/>
      </c>
      <c r="AM1203" s="5"/>
      <c r="AN1203" s="5"/>
      <c r="AO1203" s="5"/>
      <c r="AP1203" s="10"/>
      <c r="AQ1203" s="212">
        <f t="shared" ca="1" si="124"/>
        <v>44</v>
      </c>
      <c r="AR1203" s="120" t="s">
        <v>13</v>
      </c>
      <c r="AS1203" s="207">
        <f t="shared" ca="1" si="120"/>
        <v>44</v>
      </c>
      <c r="AT1203" s="5"/>
      <c r="AU1203" s="5"/>
      <c r="AV1203" s="5"/>
      <c r="AW1203" s="5"/>
      <c r="AX1203" s="5"/>
      <c r="AY1203" s="5"/>
      <c r="AZ1203" s="5"/>
      <c r="BA1203" s="5"/>
      <c r="BB1203" s="5"/>
      <c r="BC1203" s="5"/>
    </row>
    <row r="1204" spans="1:55" ht="15.75" customHeight="1" x14ac:dyDescent="0.3">
      <c r="A1204" s="5">
        <v>364825</v>
      </c>
      <c r="B1204" s="5" t="s">
        <v>60</v>
      </c>
      <c r="C1204" s="5" t="s">
        <v>9</v>
      </c>
      <c r="D1204" s="5" t="s">
        <v>123</v>
      </c>
      <c r="E1204" s="5" t="s">
        <v>189</v>
      </c>
      <c r="F1204" s="5" t="s">
        <v>1</v>
      </c>
      <c r="G1204" s="5"/>
      <c r="H1204" s="5" t="s">
        <v>1830</v>
      </c>
      <c r="I1204" s="5" t="s">
        <v>3957</v>
      </c>
      <c r="J1204" s="5" t="s">
        <v>8361</v>
      </c>
      <c r="K1204" s="5"/>
      <c r="L1204" s="5">
        <v>22000</v>
      </c>
      <c r="M1204" s="5">
        <v>101242642</v>
      </c>
      <c r="N1204" s="10" t="s">
        <v>127</v>
      </c>
      <c r="O1204" s="5" t="s">
        <v>8359</v>
      </c>
      <c r="P1204" s="5"/>
      <c r="Q1204" s="10"/>
      <c r="R1204" s="10"/>
      <c r="S1204" s="10"/>
      <c r="T1204" s="10"/>
      <c r="U1204" s="122">
        <f>Table_1[[#This Row],[FECHA REQ 1]]-Table_1[[#This Row],[FECHA DE ENTREGA DE INFORME]]</f>
        <v>0</v>
      </c>
      <c r="V1204" s="5"/>
      <c r="W1204" s="5"/>
      <c r="X1204" s="10">
        <v>46002</v>
      </c>
      <c r="Y1204" s="122" t="str">
        <f t="shared" si="134"/>
        <v>POR EVALUAR</v>
      </c>
      <c r="Z1204" s="10"/>
      <c r="AA1204" s="120" t="str">
        <f t="shared" si="135"/>
        <v>POR COTIZAR</v>
      </c>
      <c r="AB1204" s="5"/>
      <c r="AC1204" s="13"/>
      <c r="AD1204" s="10"/>
      <c r="AE1204" s="12" t="str">
        <f t="shared" si="136"/>
        <v/>
      </c>
      <c r="AF1204" s="10"/>
      <c r="AG1204" s="5">
        <v>4400659144</v>
      </c>
      <c r="AH1204" s="17"/>
      <c r="AI1204" s="10"/>
      <c r="AJ1204" s="10"/>
      <c r="AK1204" s="10" t="str">
        <f t="shared" si="132"/>
        <v/>
      </c>
      <c r="AL1204" s="15" t="str">
        <f t="shared" si="116"/>
        <v/>
      </c>
      <c r="AM1204" s="5"/>
      <c r="AN1204" s="5"/>
      <c r="AO1204" s="5"/>
      <c r="AP1204" s="10"/>
      <c r="AQ1204" s="212">
        <f t="shared" ca="1" si="124"/>
        <v>44</v>
      </c>
      <c r="AR1204" s="120" t="s">
        <v>13</v>
      </c>
      <c r="AS1204" s="207">
        <f t="shared" ca="1" si="120"/>
        <v>44</v>
      </c>
      <c r="AT1204" s="5"/>
      <c r="AU1204" s="5"/>
      <c r="AV1204" s="5"/>
      <c r="AW1204" s="5"/>
      <c r="AX1204" s="5"/>
      <c r="AY1204" s="5"/>
      <c r="AZ1204" s="5"/>
      <c r="BA1204" s="5"/>
      <c r="BB1204" s="5"/>
      <c r="BC1204" s="5"/>
    </row>
    <row r="1205" spans="1:55" ht="15.75" customHeight="1" x14ac:dyDescent="0.3">
      <c r="A1205" s="5">
        <v>364925</v>
      </c>
      <c r="B1205" s="5" t="s">
        <v>60</v>
      </c>
      <c r="C1205" s="5" t="s">
        <v>7</v>
      </c>
      <c r="D1205" s="5" t="s">
        <v>123</v>
      </c>
      <c r="E1205" s="5" t="s">
        <v>189</v>
      </c>
      <c r="F1205" s="5" t="s">
        <v>1</v>
      </c>
      <c r="G1205" s="5"/>
      <c r="H1205" s="5" t="s">
        <v>1830</v>
      </c>
      <c r="I1205" s="5" t="s">
        <v>2296</v>
      </c>
      <c r="J1205" s="5" t="s">
        <v>8362</v>
      </c>
      <c r="K1205" s="5"/>
      <c r="L1205" s="5"/>
      <c r="M1205" s="5">
        <v>101242643</v>
      </c>
      <c r="N1205" s="10" t="s">
        <v>127</v>
      </c>
      <c r="O1205" s="5" t="s">
        <v>8359</v>
      </c>
      <c r="P1205" s="5"/>
      <c r="Q1205" s="10"/>
      <c r="R1205" s="10"/>
      <c r="S1205" s="10"/>
      <c r="T1205" s="10"/>
      <c r="U1205" s="122">
        <f>Table_1[[#This Row],[FECHA REQ 1]]-Table_1[[#This Row],[FECHA DE ENTREGA DE INFORME]]</f>
        <v>0</v>
      </c>
      <c r="V1205" s="5"/>
      <c r="W1205" s="5"/>
      <c r="X1205" s="10">
        <v>46002</v>
      </c>
      <c r="Y1205" s="122" t="str">
        <f t="shared" si="134"/>
        <v>POR EVALUAR</v>
      </c>
      <c r="Z1205" s="10"/>
      <c r="AA1205" s="120" t="str">
        <f t="shared" si="135"/>
        <v>POR COTIZAR</v>
      </c>
      <c r="AB1205" s="5"/>
      <c r="AC1205" s="13"/>
      <c r="AD1205" s="10"/>
      <c r="AE1205" s="12" t="str">
        <f t="shared" si="136"/>
        <v/>
      </c>
      <c r="AF1205" s="10"/>
      <c r="AG1205" s="5">
        <v>4400659145</v>
      </c>
      <c r="AH1205" s="17"/>
      <c r="AI1205" s="10"/>
      <c r="AJ1205" s="10"/>
      <c r="AK1205" s="10" t="str">
        <f t="shared" si="132"/>
        <v/>
      </c>
      <c r="AL1205" s="15" t="str">
        <f t="shared" ref="AL1205:AL1209" si="137">IF(AJ1205="","",AJ1205-AD1205+1)</f>
        <v/>
      </c>
      <c r="AM1205" s="5"/>
      <c r="AN1205" s="5"/>
      <c r="AO1205" s="5"/>
      <c r="AP1205" s="10"/>
      <c r="AQ1205" s="212">
        <f t="shared" ca="1" si="124"/>
        <v>44</v>
      </c>
      <c r="AR1205" s="120" t="s">
        <v>13</v>
      </c>
      <c r="AS1205" s="207">
        <f t="shared" ca="1" si="120"/>
        <v>44</v>
      </c>
      <c r="AT1205" s="5"/>
      <c r="AU1205" s="5"/>
      <c r="AV1205" s="5"/>
      <c r="AW1205" s="5"/>
      <c r="AX1205" s="5"/>
      <c r="AY1205" s="5"/>
      <c r="AZ1205" s="5"/>
      <c r="BA1205" s="5"/>
      <c r="BB1205" s="5"/>
      <c r="BC1205" s="5"/>
    </row>
    <row r="1206" spans="1:55" ht="15.75" customHeight="1" x14ac:dyDescent="0.3">
      <c r="A1206" s="5">
        <v>365025</v>
      </c>
      <c r="B1206" s="5" t="s">
        <v>60</v>
      </c>
      <c r="C1206" s="5" t="s">
        <v>144</v>
      </c>
      <c r="D1206" s="5" t="s">
        <v>123</v>
      </c>
      <c r="E1206" s="5" t="s">
        <v>189</v>
      </c>
      <c r="F1206" s="5" t="s">
        <v>44</v>
      </c>
      <c r="G1206" s="5"/>
      <c r="H1206" s="5" t="s">
        <v>3892</v>
      </c>
      <c r="I1206" s="5" t="s">
        <v>5834</v>
      </c>
      <c r="J1206" s="5" t="s">
        <v>8363</v>
      </c>
      <c r="K1206" s="5"/>
      <c r="L1206" s="5">
        <v>30000</v>
      </c>
      <c r="M1206" s="5">
        <v>101366849</v>
      </c>
      <c r="N1206" s="10" t="s">
        <v>127</v>
      </c>
      <c r="O1206" s="5" t="s">
        <v>8364</v>
      </c>
      <c r="P1206" s="10">
        <v>46013</v>
      </c>
      <c r="Q1206" s="10" t="s">
        <v>137</v>
      </c>
      <c r="R1206" s="10">
        <v>46017</v>
      </c>
      <c r="S1206" s="10"/>
      <c r="T1206" s="10"/>
      <c r="U1206" s="122">
        <f>Table_1[[#This Row],[FECHA REQ 1]]-Table_1[[#This Row],[FECHA DE ENTREGA DE INFORME]]</f>
        <v>-7</v>
      </c>
      <c r="V1206" s="5" t="s">
        <v>8365</v>
      </c>
      <c r="W1206" s="10">
        <v>46024</v>
      </c>
      <c r="X1206" s="10">
        <v>46003</v>
      </c>
      <c r="Y1206" s="122">
        <f t="shared" si="134"/>
        <v>11</v>
      </c>
      <c r="Z1206" s="10">
        <v>46027</v>
      </c>
      <c r="AA1206" s="120">
        <f t="shared" si="135"/>
        <v>25</v>
      </c>
      <c r="AB1206" s="5" t="s">
        <v>8366</v>
      </c>
      <c r="AC1206" s="13">
        <v>9821</v>
      </c>
      <c r="AD1206" s="10">
        <v>46036</v>
      </c>
      <c r="AE1206" s="12">
        <f t="shared" si="136"/>
        <v>10</v>
      </c>
      <c r="AF1206" s="10"/>
      <c r="AG1206" s="208">
        <v>4400659152</v>
      </c>
      <c r="AH1206" s="17"/>
      <c r="AI1206" s="10"/>
      <c r="AJ1206" s="10"/>
      <c r="AK1206" s="10" t="str">
        <f t="shared" si="132"/>
        <v/>
      </c>
      <c r="AL1206" s="15" t="str">
        <f t="shared" si="137"/>
        <v/>
      </c>
      <c r="AM1206" s="5"/>
      <c r="AN1206" s="5"/>
      <c r="AO1206" s="5"/>
      <c r="AP1206" s="10"/>
      <c r="AQ1206" s="212">
        <f t="shared" ca="1" si="124"/>
        <v>43</v>
      </c>
      <c r="AR1206" s="120" t="s">
        <v>15</v>
      </c>
      <c r="AS1206" s="207">
        <f t="shared" ca="1" si="120"/>
        <v>43</v>
      </c>
      <c r="AT1206" s="5" t="s">
        <v>19</v>
      </c>
      <c r="AU1206" s="5"/>
      <c r="AV1206" s="5"/>
      <c r="AW1206" s="5"/>
      <c r="AX1206" s="5"/>
      <c r="AY1206" s="5"/>
      <c r="AZ1206" s="5"/>
      <c r="BA1206" s="5"/>
      <c r="BB1206" s="5"/>
      <c r="BC1206" s="5"/>
    </row>
    <row r="1207" spans="1:55" ht="15.75" customHeight="1" x14ac:dyDescent="0.3">
      <c r="A1207" s="257">
        <v>365125</v>
      </c>
      <c r="B1207" s="5" t="s">
        <v>60</v>
      </c>
      <c r="C1207" s="5" t="s">
        <v>340</v>
      </c>
      <c r="D1207" s="5" t="s">
        <v>123</v>
      </c>
      <c r="E1207" s="5" t="s">
        <v>189</v>
      </c>
      <c r="F1207" s="5" t="s">
        <v>50</v>
      </c>
      <c r="G1207" s="5"/>
      <c r="H1207" s="5" t="s">
        <v>1012</v>
      </c>
      <c r="I1207" s="5" t="s">
        <v>3867</v>
      </c>
      <c r="J1207" s="5" t="s">
        <v>8367</v>
      </c>
      <c r="K1207" s="5"/>
      <c r="L1207" s="5"/>
      <c r="M1207" s="5">
        <v>101293244</v>
      </c>
      <c r="N1207" s="10" t="s">
        <v>127</v>
      </c>
      <c r="O1207" s="5" t="s">
        <v>8364</v>
      </c>
      <c r="P1207" s="10">
        <v>46011</v>
      </c>
      <c r="Q1207" s="10" t="s">
        <v>8368</v>
      </c>
      <c r="R1207" s="10">
        <v>46013</v>
      </c>
      <c r="S1207" s="10"/>
      <c r="T1207" s="10"/>
      <c r="U1207" s="122">
        <f>Table_1[[#This Row],[FECHA REQ 1]]-Table_1[[#This Row],[FECHA DE ENTREGA DE INFORME]]</f>
        <v>0</v>
      </c>
      <c r="V1207" s="5" t="s">
        <v>8369</v>
      </c>
      <c r="W1207" s="10">
        <v>46013</v>
      </c>
      <c r="X1207" s="10">
        <v>46003</v>
      </c>
      <c r="Y1207" s="122">
        <f t="shared" si="134"/>
        <v>9</v>
      </c>
      <c r="Z1207" s="10">
        <v>46034</v>
      </c>
      <c r="AA1207" s="120">
        <f t="shared" si="135"/>
        <v>32</v>
      </c>
      <c r="AB1207" s="5" t="s">
        <v>8370</v>
      </c>
      <c r="AC1207" s="13">
        <v>10878.99</v>
      </c>
      <c r="AD1207" s="10">
        <v>46036</v>
      </c>
      <c r="AE1207" s="12">
        <f t="shared" si="136"/>
        <v>3</v>
      </c>
      <c r="AF1207" s="10"/>
      <c r="AG1207" s="208">
        <v>4400659153</v>
      </c>
      <c r="AH1207" s="17"/>
      <c r="AI1207" s="10"/>
      <c r="AJ1207" s="10"/>
      <c r="AK1207" s="10" t="str">
        <f t="shared" si="132"/>
        <v/>
      </c>
      <c r="AL1207" s="15" t="str">
        <f t="shared" si="137"/>
        <v/>
      </c>
      <c r="AM1207" s="5"/>
      <c r="AN1207" s="5"/>
      <c r="AO1207" s="5"/>
      <c r="AP1207" s="10"/>
      <c r="AQ1207" s="212">
        <f t="shared" ca="1" si="124"/>
        <v>43</v>
      </c>
      <c r="AR1207" s="207" t="s">
        <v>15</v>
      </c>
      <c r="AS1207" s="207">
        <f t="shared" ca="1" si="120"/>
        <v>43</v>
      </c>
      <c r="AT1207" s="208" t="s">
        <v>8371</v>
      </c>
      <c r="AU1207" s="5"/>
      <c r="AV1207" s="5"/>
      <c r="AW1207" s="5"/>
      <c r="AX1207" s="5"/>
      <c r="AY1207" s="5"/>
      <c r="AZ1207" s="5"/>
      <c r="BA1207" s="5"/>
      <c r="BB1207" s="5"/>
      <c r="BC1207" s="5"/>
    </row>
    <row r="1208" spans="1:55" ht="15.75" customHeight="1" x14ac:dyDescent="0.3">
      <c r="A1208" s="5">
        <v>365225</v>
      </c>
      <c r="B1208" s="5" t="s">
        <v>60</v>
      </c>
      <c r="C1208" s="5" t="s">
        <v>220</v>
      </c>
      <c r="D1208" s="5" t="s">
        <v>123</v>
      </c>
      <c r="E1208" s="5" t="s">
        <v>124</v>
      </c>
      <c r="F1208" s="5" t="s">
        <v>47</v>
      </c>
      <c r="G1208" s="5"/>
      <c r="H1208" s="5" t="s">
        <v>1417</v>
      </c>
      <c r="I1208" s="5">
        <v>5617470</v>
      </c>
      <c r="J1208" s="5" t="s">
        <v>8372</v>
      </c>
      <c r="K1208" s="5"/>
      <c r="L1208" s="5">
        <v>18000</v>
      </c>
      <c r="M1208" s="5">
        <v>101368033</v>
      </c>
      <c r="N1208" s="10" t="s">
        <v>127</v>
      </c>
      <c r="O1208" s="5" t="s">
        <v>8364</v>
      </c>
      <c r="P1208" s="10">
        <v>46011</v>
      </c>
      <c r="Q1208" s="10" t="s">
        <v>8368</v>
      </c>
      <c r="R1208" s="10">
        <v>46013</v>
      </c>
      <c r="S1208" s="10"/>
      <c r="T1208" s="10"/>
      <c r="U1208" s="122">
        <f>Table_1[[#This Row],[FECHA REQ 1]]-Table_1[[#This Row],[FECHA DE ENTREGA DE INFORME]]</f>
        <v>0</v>
      </c>
      <c r="V1208" s="5" t="s">
        <v>8373</v>
      </c>
      <c r="W1208" s="10">
        <v>46013</v>
      </c>
      <c r="X1208" s="10">
        <v>46003</v>
      </c>
      <c r="Y1208" s="122">
        <f t="shared" si="134"/>
        <v>9</v>
      </c>
      <c r="Z1208" s="10">
        <v>46034</v>
      </c>
      <c r="AA1208" s="120">
        <f t="shared" si="135"/>
        <v>32</v>
      </c>
      <c r="AB1208" s="5" t="s">
        <v>8374</v>
      </c>
      <c r="AC1208" s="13">
        <v>6865.59</v>
      </c>
      <c r="AD1208" s="10"/>
      <c r="AE1208" s="12" t="str">
        <f t="shared" si="136"/>
        <v/>
      </c>
      <c r="AF1208" s="10"/>
      <c r="AG1208" s="5">
        <v>4400659159</v>
      </c>
      <c r="AH1208" s="17"/>
      <c r="AI1208" s="10"/>
      <c r="AJ1208" s="10"/>
      <c r="AK1208" s="10" t="str">
        <f>IF(AJ1208="","",IF(AJ1208&gt;AI1208,"DEMORA","EN TIEMPO"))</f>
        <v/>
      </c>
      <c r="AL1208" s="15" t="str">
        <f t="shared" si="137"/>
        <v/>
      </c>
      <c r="AM1208" s="5"/>
      <c r="AN1208" s="5"/>
      <c r="AO1208" s="5"/>
      <c r="AP1208" s="10"/>
      <c r="AQ1208" s="212">
        <f t="shared" ca="1" si="124"/>
        <v>43</v>
      </c>
      <c r="AR1208" s="207" t="s">
        <v>15</v>
      </c>
      <c r="AS1208" s="207">
        <f t="shared" ca="1" si="120"/>
        <v>43</v>
      </c>
      <c r="AT1208" s="208" t="s">
        <v>8371</v>
      </c>
      <c r="AU1208" s="5"/>
      <c r="AV1208" s="5"/>
      <c r="AW1208" s="5"/>
      <c r="AX1208" s="5"/>
      <c r="AY1208" s="5"/>
      <c r="AZ1208" s="5"/>
      <c r="BA1208" s="5"/>
      <c r="BB1208" s="5"/>
      <c r="BC1208" s="5"/>
    </row>
    <row r="1209" spans="1:55" ht="15.75" customHeight="1" x14ac:dyDescent="0.3">
      <c r="A1209" s="5">
        <v>365325</v>
      </c>
      <c r="B1209" s="5" t="s">
        <v>8375</v>
      </c>
      <c r="C1209" s="5" t="s">
        <v>1274</v>
      </c>
      <c r="D1209" s="5" t="s">
        <v>127</v>
      </c>
      <c r="E1209" s="5" t="s">
        <v>124</v>
      </c>
      <c r="F1209" s="5" t="s">
        <v>37</v>
      </c>
      <c r="G1209" s="5"/>
      <c r="H1209" s="5"/>
      <c r="I1209" s="5" t="s">
        <v>551</v>
      </c>
      <c r="J1209" s="5"/>
      <c r="K1209" s="5"/>
      <c r="L1209" s="5"/>
      <c r="M1209" s="5"/>
      <c r="N1209" s="10" t="s">
        <v>127</v>
      </c>
      <c r="O1209" s="5"/>
      <c r="P1209" s="10">
        <v>46006</v>
      </c>
      <c r="Q1209" s="10" t="s">
        <v>137</v>
      </c>
      <c r="R1209" s="10"/>
      <c r="S1209" s="10"/>
      <c r="T1209" s="10"/>
      <c r="U1209" s="122">
        <f>Table_1[[#This Row],[FECHA REQ 1]]-Table_1[[#This Row],[FECHA DE ENTREGA DE INFORME]]</f>
        <v>-46006</v>
      </c>
      <c r="V1209" s="5" t="s">
        <v>8376</v>
      </c>
      <c r="W1209" s="10">
        <v>46006</v>
      </c>
      <c r="X1209" s="10">
        <v>46004</v>
      </c>
      <c r="Y1209" s="122">
        <f>IF(P1209="","POR EVALUAR",P1209-X1209+1)</f>
        <v>3</v>
      </c>
      <c r="Z1209" s="10">
        <v>46006</v>
      </c>
      <c r="AA1209" s="120">
        <f>IF(Z1209="","POR COTIZAR",Z1209-X1209+1)</f>
        <v>3</v>
      </c>
      <c r="AB1209" s="5" t="s">
        <v>8377</v>
      </c>
      <c r="AC1209" s="13">
        <v>7655.47</v>
      </c>
      <c r="AD1209" s="10">
        <v>46008</v>
      </c>
      <c r="AE1209" s="12">
        <f>IF(AD1209="","",AD1209-Z1209+1)</f>
        <v>3</v>
      </c>
      <c r="AF1209" s="10"/>
      <c r="AG1209" s="208">
        <v>4</v>
      </c>
      <c r="AH1209" s="17"/>
      <c r="AI1209" s="10">
        <v>46017</v>
      </c>
      <c r="AJ1209" s="10">
        <v>46017</v>
      </c>
      <c r="AK1209" s="10" t="str">
        <f t="shared" si="132"/>
        <v>EN TIEMPO</v>
      </c>
      <c r="AL1209" s="15">
        <f t="shared" si="137"/>
        <v>10</v>
      </c>
      <c r="AM1209" s="5" t="s">
        <v>8378</v>
      </c>
      <c r="AN1209" s="5" t="s">
        <v>8379</v>
      </c>
      <c r="AO1209" s="5" t="s">
        <v>8380</v>
      </c>
      <c r="AP1209" s="10">
        <v>46017</v>
      </c>
      <c r="AQ1209" s="120">
        <f t="shared" ca="1" si="124"/>
        <v>14</v>
      </c>
      <c r="AR1209" s="206" t="s">
        <v>143</v>
      </c>
      <c r="AS1209" s="206">
        <f t="shared" ca="1" si="120"/>
        <v>42</v>
      </c>
      <c r="AT1209" s="5" t="s">
        <v>20</v>
      </c>
      <c r="AU1209" s="5"/>
      <c r="AV1209" s="5"/>
      <c r="AW1209" s="5"/>
      <c r="AX1209" s="5"/>
      <c r="AY1209" s="5"/>
      <c r="AZ1209" s="5"/>
      <c r="BA1209" s="5"/>
      <c r="BB1209" s="5"/>
      <c r="BC1209" s="5"/>
    </row>
    <row r="1210" spans="1:55" ht="15.75" customHeight="1" x14ac:dyDescent="0.3">
      <c r="A1210" s="5">
        <v>365425</v>
      </c>
      <c r="B1210" s="5" t="s">
        <v>60</v>
      </c>
      <c r="C1210" s="5" t="s">
        <v>4483</v>
      </c>
      <c r="D1210" s="5" t="s">
        <v>123</v>
      </c>
      <c r="E1210" s="5" t="s">
        <v>124</v>
      </c>
      <c r="F1210" s="5" t="s">
        <v>41</v>
      </c>
      <c r="G1210" s="5"/>
      <c r="H1210" s="5" t="s">
        <v>320</v>
      </c>
      <c r="I1210" s="5" t="s">
        <v>8381</v>
      </c>
      <c r="J1210" s="5" t="s">
        <v>8382</v>
      </c>
      <c r="K1210" s="5"/>
      <c r="L1210" s="5"/>
      <c r="M1210" s="5">
        <v>101157778</v>
      </c>
      <c r="N1210" s="10" t="s">
        <v>127</v>
      </c>
      <c r="O1210" s="5" t="s">
        <v>8383</v>
      </c>
      <c r="P1210" s="5"/>
      <c r="Q1210" s="10"/>
      <c r="R1210" s="10"/>
      <c r="S1210" s="10"/>
      <c r="T1210" s="10"/>
      <c r="U1210" s="122">
        <f>Table_1[[#This Row],[FECHA REQ 1]]-Table_1[[#This Row],[FECHA DE ENTREGA DE INFORME]]</f>
        <v>0</v>
      </c>
      <c r="V1210" s="5"/>
      <c r="W1210" s="5"/>
      <c r="X1210" s="10">
        <v>46003</v>
      </c>
      <c r="Y1210" s="122" t="str">
        <f t="shared" si="134"/>
        <v>POR EVALUAR</v>
      </c>
      <c r="Z1210" s="10"/>
      <c r="AA1210" s="120" t="str">
        <f t="shared" si="135"/>
        <v>POR COTIZAR</v>
      </c>
      <c r="AB1210" s="5"/>
      <c r="AC1210" s="13"/>
      <c r="AD1210" s="10"/>
      <c r="AE1210" s="12" t="str">
        <f t="shared" si="136"/>
        <v/>
      </c>
      <c r="AF1210" s="10"/>
      <c r="AG1210" s="5">
        <v>4400660282</v>
      </c>
      <c r="AH1210" s="17"/>
      <c r="AI1210" s="10"/>
      <c r="AJ1210" s="10"/>
      <c r="AK1210" s="10" t="str">
        <f t="shared" si="132"/>
        <v/>
      </c>
      <c r="AL1210" s="15" t="str">
        <f t="shared" ref="AL1210:AL1225" si="138">IF(AJ1210="","",AJ1210-AD1210+1)</f>
        <v/>
      </c>
      <c r="AM1210" s="5"/>
      <c r="AN1210" s="5"/>
      <c r="AO1210" s="5"/>
      <c r="AP1210" s="10"/>
      <c r="AQ1210" s="212">
        <f t="shared" ca="1" si="124"/>
        <v>43</v>
      </c>
      <c r="AR1210" s="120" t="s">
        <v>13</v>
      </c>
      <c r="AS1210" s="207">
        <f t="shared" ca="1" si="120"/>
        <v>43</v>
      </c>
      <c r="AT1210" s="5"/>
      <c r="AU1210" s="5"/>
      <c r="AV1210" s="5"/>
      <c r="AW1210" s="5"/>
      <c r="AX1210" s="5"/>
      <c r="AY1210" s="5"/>
      <c r="AZ1210" s="5"/>
      <c r="BA1210" s="5"/>
      <c r="BB1210" s="5"/>
      <c r="BC1210" s="5"/>
    </row>
    <row r="1211" spans="1:55" ht="15.75" customHeight="1" x14ac:dyDescent="0.3">
      <c r="A1211" s="5">
        <v>365525</v>
      </c>
      <c r="B1211" s="5" t="s">
        <v>8384</v>
      </c>
      <c r="C1211" s="5" t="s">
        <v>8385</v>
      </c>
      <c r="D1211" s="5" t="s">
        <v>127</v>
      </c>
      <c r="E1211" s="5" t="s">
        <v>51</v>
      </c>
      <c r="F1211" s="5" t="s">
        <v>51</v>
      </c>
      <c r="G1211" s="5"/>
      <c r="H1211" s="5"/>
      <c r="I1211" s="5"/>
      <c r="J1211" s="5"/>
      <c r="K1211" s="5"/>
      <c r="L1211" s="5"/>
      <c r="M1211" s="5"/>
      <c r="N1211" s="10" t="s">
        <v>127</v>
      </c>
      <c r="O1211" s="5" t="s">
        <v>8386</v>
      </c>
      <c r="P1211" s="10">
        <v>46007</v>
      </c>
      <c r="Q1211" s="10" t="s">
        <v>137</v>
      </c>
      <c r="R1211" s="10">
        <v>46007</v>
      </c>
      <c r="S1211" s="10"/>
      <c r="T1211" s="10"/>
      <c r="U1211" s="122">
        <f>Table_1[[#This Row],[FECHA REQ 1]]-Table_1[[#This Row],[FECHA DE ENTREGA DE INFORME]]</f>
        <v>-1</v>
      </c>
      <c r="V1211" s="5" t="s">
        <v>8387</v>
      </c>
      <c r="W1211" s="10">
        <v>46008</v>
      </c>
      <c r="X1211" s="10">
        <v>46007</v>
      </c>
      <c r="Y1211" s="122">
        <f t="shared" si="134"/>
        <v>1</v>
      </c>
      <c r="Z1211" s="10">
        <v>46008</v>
      </c>
      <c r="AA1211" s="120">
        <f t="shared" si="135"/>
        <v>2</v>
      </c>
      <c r="AB1211" s="5" t="s">
        <v>8388</v>
      </c>
      <c r="AC1211" s="13">
        <v>796</v>
      </c>
      <c r="AD1211" s="10">
        <v>46008</v>
      </c>
      <c r="AE1211" s="12">
        <f t="shared" si="136"/>
        <v>1</v>
      </c>
      <c r="AF1211" s="10"/>
      <c r="AG1211" s="208" t="s">
        <v>8389</v>
      </c>
      <c r="AH1211" s="17"/>
      <c r="AI1211" s="10">
        <v>46024</v>
      </c>
      <c r="AJ1211" s="10">
        <v>46024</v>
      </c>
      <c r="AK1211" s="10" t="str">
        <f t="shared" si="132"/>
        <v>EN TIEMPO</v>
      </c>
      <c r="AL1211" s="15">
        <f t="shared" si="138"/>
        <v>17</v>
      </c>
      <c r="AM1211" s="5" t="s">
        <v>8390</v>
      </c>
      <c r="AN1211" s="5" t="s">
        <v>8391</v>
      </c>
      <c r="AO1211" s="5" t="s">
        <v>8392</v>
      </c>
      <c r="AP1211" s="10">
        <v>46031</v>
      </c>
      <c r="AQ1211" s="120">
        <f t="shared" ca="1" si="124"/>
        <v>18</v>
      </c>
      <c r="AR1211" s="206" t="s">
        <v>143</v>
      </c>
      <c r="AS1211" s="206">
        <f t="shared" ca="1" si="120"/>
        <v>39</v>
      </c>
      <c r="AT1211" s="5" t="s">
        <v>19</v>
      </c>
      <c r="AU1211" s="5"/>
      <c r="AV1211" s="5"/>
      <c r="AW1211" s="5"/>
      <c r="AX1211" s="5"/>
      <c r="AY1211" s="5"/>
      <c r="AZ1211" s="5"/>
      <c r="BA1211" s="5"/>
      <c r="BB1211" s="5"/>
      <c r="BC1211" s="5"/>
    </row>
    <row r="1212" spans="1:55" ht="15.75" customHeight="1" x14ac:dyDescent="0.3">
      <c r="A1212" s="5">
        <v>365625</v>
      </c>
      <c r="B1212" s="5" t="s">
        <v>59</v>
      </c>
      <c r="C1212" s="5" t="s">
        <v>6</v>
      </c>
      <c r="D1212" s="5" t="s">
        <v>123</v>
      </c>
      <c r="E1212" s="5" t="s">
        <v>189</v>
      </c>
      <c r="F1212" s="5" t="s">
        <v>1</v>
      </c>
      <c r="G1212" s="5" t="s">
        <v>210</v>
      </c>
      <c r="H1212" s="5" t="s">
        <v>582</v>
      </c>
      <c r="I1212" s="5" t="s">
        <v>311</v>
      </c>
      <c r="J1212" s="5" t="s">
        <v>8393</v>
      </c>
      <c r="K1212" s="5">
        <v>11923</v>
      </c>
      <c r="L1212" s="5">
        <v>16000</v>
      </c>
      <c r="M1212" s="5" t="s">
        <v>8394</v>
      </c>
      <c r="N1212" s="10" t="s">
        <v>127</v>
      </c>
      <c r="O1212" s="5" t="s">
        <v>8395</v>
      </c>
      <c r="P1212" s="10">
        <v>46022</v>
      </c>
      <c r="Q1212" s="10" t="s">
        <v>8396</v>
      </c>
      <c r="R1212" s="10">
        <v>46024</v>
      </c>
      <c r="S1212" s="10"/>
      <c r="T1212" s="10"/>
      <c r="U1212" s="122">
        <f>Table_1[[#This Row],[FECHA REQ 1]]-Table_1[[#This Row],[FECHA DE ENTREGA DE INFORME]]</f>
        <v>-7</v>
      </c>
      <c r="V1212" s="5" t="s">
        <v>8397</v>
      </c>
      <c r="W1212" s="10">
        <v>46031</v>
      </c>
      <c r="X1212" s="10">
        <v>46010</v>
      </c>
      <c r="Y1212" s="122">
        <f t="shared" si="134"/>
        <v>13</v>
      </c>
      <c r="Z1212" s="10">
        <v>46034</v>
      </c>
      <c r="AA1212" s="120">
        <f t="shared" si="135"/>
        <v>25</v>
      </c>
      <c r="AB1212" s="5" t="s">
        <v>8398</v>
      </c>
      <c r="AC1212" s="123">
        <v>2489.17</v>
      </c>
      <c r="AD1212" s="10"/>
      <c r="AE1212" s="12" t="str">
        <f>IF(AD1212="","",AD1212-Z1212+1)</f>
        <v/>
      </c>
      <c r="AF1212" s="10"/>
      <c r="AG1212" s="5">
        <v>6000068156</v>
      </c>
      <c r="AH1212" s="17"/>
      <c r="AI1212" s="10">
        <v>46045</v>
      </c>
      <c r="AJ1212" s="10"/>
      <c r="AK1212" s="10"/>
      <c r="AL1212" s="15" t="str">
        <f t="shared" si="138"/>
        <v/>
      </c>
      <c r="AM1212" s="5"/>
      <c r="AN1212" s="5"/>
      <c r="AO1212" s="5"/>
      <c r="AP1212" s="10"/>
      <c r="AQ1212" s="212">
        <f t="shared" ca="1" si="124"/>
        <v>36</v>
      </c>
      <c r="AR1212" s="120" t="s">
        <v>15</v>
      </c>
      <c r="AS1212" s="207">
        <f t="shared" ca="1" si="120"/>
        <v>36</v>
      </c>
      <c r="AT1212" s="5" t="s">
        <v>19</v>
      </c>
      <c r="AU1212" s="5"/>
      <c r="AV1212" s="5"/>
      <c r="AW1212" s="5"/>
      <c r="AX1212" s="5"/>
      <c r="AY1212" s="5"/>
      <c r="AZ1212" s="5"/>
      <c r="BA1212" s="5"/>
      <c r="BB1212" s="5"/>
      <c r="BC1212" s="5"/>
    </row>
    <row r="1213" spans="1:55" ht="15.75" customHeight="1" x14ac:dyDescent="0.3">
      <c r="A1213" s="5">
        <v>365725</v>
      </c>
      <c r="B1213" s="5" t="s">
        <v>60</v>
      </c>
      <c r="C1213" s="5" t="s">
        <v>7</v>
      </c>
      <c r="D1213" s="5" t="s">
        <v>123</v>
      </c>
      <c r="E1213" s="5" t="s">
        <v>189</v>
      </c>
      <c r="F1213" s="5" t="s">
        <v>1</v>
      </c>
      <c r="G1213" s="5"/>
      <c r="H1213" s="5" t="s">
        <v>8399</v>
      </c>
      <c r="I1213" s="5" t="s">
        <v>2296</v>
      </c>
      <c r="J1213" s="5" t="s">
        <v>8400</v>
      </c>
      <c r="K1213" s="5"/>
      <c r="L1213" s="5"/>
      <c r="M1213" s="5"/>
      <c r="N1213" s="10" t="s">
        <v>127</v>
      </c>
      <c r="O1213" s="5" t="s">
        <v>8401</v>
      </c>
      <c r="P1213" s="5"/>
      <c r="Q1213" s="10"/>
      <c r="R1213" s="10"/>
      <c r="S1213" s="10"/>
      <c r="T1213" s="10"/>
      <c r="U1213" s="122">
        <f>Table_1[[#This Row],[FECHA REQ 1]]-Table_1[[#This Row],[FECHA DE ENTREGA DE INFORME]]</f>
        <v>0</v>
      </c>
      <c r="V1213" s="5"/>
      <c r="W1213" s="5"/>
      <c r="X1213" s="10">
        <v>46010</v>
      </c>
      <c r="Y1213" s="122" t="str">
        <f t="shared" si="134"/>
        <v>POR EVALUAR</v>
      </c>
      <c r="Z1213" s="10">
        <v>46043</v>
      </c>
      <c r="AA1213" s="120">
        <f t="shared" si="135"/>
        <v>34</v>
      </c>
      <c r="AB1213" s="5" t="s">
        <v>8833</v>
      </c>
      <c r="AC1213" s="13">
        <v>16164.18</v>
      </c>
      <c r="AD1213" s="10"/>
      <c r="AE1213" s="12"/>
      <c r="AF1213" s="10"/>
      <c r="AG1213" s="5">
        <v>4400661454</v>
      </c>
      <c r="AH1213" s="17"/>
      <c r="AI1213" s="10"/>
      <c r="AJ1213" s="10"/>
      <c r="AK1213" s="10"/>
      <c r="AL1213" s="15" t="str">
        <f t="shared" si="138"/>
        <v/>
      </c>
      <c r="AM1213" s="5"/>
      <c r="AN1213" s="5"/>
      <c r="AO1213" s="5"/>
      <c r="AP1213" s="10"/>
      <c r="AQ1213" s="212">
        <f t="shared" ca="1" si="124"/>
        <v>36</v>
      </c>
      <c r="AR1213" s="120" t="s">
        <v>13</v>
      </c>
      <c r="AS1213" s="207">
        <f t="shared" ca="1" si="120"/>
        <v>36</v>
      </c>
      <c r="AT1213" s="5"/>
      <c r="AU1213" s="5"/>
      <c r="AV1213" s="5"/>
      <c r="AW1213" s="5"/>
      <c r="AX1213" s="5"/>
      <c r="AY1213" s="5"/>
      <c r="AZ1213" s="5"/>
      <c r="BA1213" s="5"/>
      <c r="BB1213" s="5"/>
      <c r="BC1213" s="5"/>
    </row>
    <row r="1214" spans="1:55" ht="15.75" customHeight="1" x14ac:dyDescent="0.3">
      <c r="A1214" s="5">
        <v>365825</v>
      </c>
      <c r="B1214" s="5" t="s">
        <v>60</v>
      </c>
      <c r="C1214" s="5" t="s">
        <v>9</v>
      </c>
      <c r="D1214" s="5" t="s">
        <v>123</v>
      </c>
      <c r="E1214" s="5" t="s">
        <v>189</v>
      </c>
      <c r="F1214" s="5" t="s">
        <v>1</v>
      </c>
      <c r="G1214" s="5"/>
      <c r="H1214" s="5" t="s">
        <v>8399</v>
      </c>
      <c r="I1214" s="5" t="s">
        <v>3957</v>
      </c>
      <c r="J1214" s="5" t="s">
        <v>8402</v>
      </c>
      <c r="K1214" s="5"/>
      <c r="L1214" s="5">
        <v>22000</v>
      </c>
      <c r="M1214" s="5"/>
      <c r="N1214" s="10" t="s">
        <v>127</v>
      </c>
      <c r="O1214" s="5" t="s">
        <v>8401</v>
      </c>
      <c r="P1214" s="5"/>
      <c r="Q1214" s="10"/>
      <c r="R1214" s="10"/>
      <c r="S1214" s="10"/>
      <c r="T1214" s="10"/>
      <c r="U1214" s="122">
        <f>Table_1[[#This Row],[FECHA REQ 1]]-Table_1[[#This Row],[FECHA DE ENTREGA DE INFORME]]</f>
        <v>0</v>
      </c>
      <c r="V1214" s="5"/>
      <c r="W1214" s="5"/>
      <c r="X1214" s="10">
        <v>46010</v>
      </c>
      <c r="Y1214" s="122" t="str">
        <f t="shared" si="134"/>
        <v>POR EVALUAR</v>
      </c>
      <c r="Z1214" s="10"/>
      <c r="AA1214" s="120" t="str">
        <f t="shared" si="135"/>
        <v>POR COTIZAR</v>
      </c>
      <c r="AB1214" s="5"/>
      <c r="AC1214" s="13"/>
      <c r="AD1214" s="10"/>
      <c r="AE1214" s="12"/>
      <c r="AF1214" s="10"/>
      <c r="AG1214" s="5">
        <v>4400661455</v>
      </c>
      <c r="AH1214" s="17"/>
      <c r="AI1214" s="10"/>
      <c r="AJ1214" s="10"/>
      <c r="AK1214" s="10"/>
      <c r="AL1214" s="15" t="str">
        <f t="shared" si="138"/>
        <v/>
      </c>
      <c r="AM1214" s="5"/>
      <c r="AN1214" s="5"/>
      <c r="AO1214" s="5"/>
      <c r="AP1214" s="10"/>
      <c r="AQ1214" s="212">
        <f t="shared" ca="1" si="124"/>
        <v>36</v>
      </c>
      <c r="AR1214" s="120" t="s">
        <v>13</v>
      </c>
      <c r="AS1214" s="207">
        <f t="shared" ca="1" si="120"/>
        <v>36</v>
      </c>
      <c r="AT1214" s="5"/>
      <c r="AU1214" s="5"/>
      <c r="AV1214" s="5"/>
      <c r="AW1214" s="5"/>
      <c r="AX1214" s="5"/>
      <c r="AY1214" s="5"/>
      <c r="AZ1214" s="5"/>
      <c r="BA1214" s="5"/>
      <c r="BB1214" s="5"/>
      <c r="BC1214" s="5"/>
    </row>
    <row r="1215" spans="1:55" ht="15.75" customHeight="1" x14ac:dyDescent="0.3">
      <c r="A1215" s="5">
        <v>365925</v>
      </c>
      <c r="B1215" s="5" t="s">
        <v>59</v>
      </c>
      <c r="C1215" s="5" t="s">
        <v>236</v>
      </c>
      <c r="D1215" s="5" t="s">
        <v>123</v>
      </c>
      <c r="E1215" s="5" t="s">
        <v>189</v>
      </c>
      <c r="F1215" s="5" t="s">
        <v>50</v>
      </c>
      <c r="G1215" s="5" t="s">
        <v>246</v>
      </c>
      <c r="H1215" s="5" t="s">
        <v>1933</v>
      </c>
      <c r="I1215" s="120" t="s">
        <v>8403</v>
      </c>
      <c r="J1215" s="5" t="s">
        <v>8404</v>
      </c>
      <c r="K1215" s="5">
        <v>17007</v>
      </c>
      <c r="L1215" s="5">
        <v>10000</v>
      </c>
      <c r="M1215" s="5" t="s">
        <v>8405</v>
      </c>
      <c r="N1215" s="10" t="s">
        <v>127</v>
      </c>
      <c r="O1215" s="5" t="s">
        <v>8406</v>
      </c>
      <c r="P1215" s="10">
        <v>46022</v>
      </c>
      <c r="Q1215" s="10" t="s">
        <v>8396</v>
      </c>
      <c r="R1215" s="10">
        <v>46024</v>
      </c>
      <c r="S1215" s="10"/>
      <c r="T1215" s="10"/>
      <c r="U1215" s="122">
        <f>Table_1[[#This Row],[FECHA REQ 1]]-Table_1[[#This Row],[FECHA DE ENTREGA DE INFORME]]</f>
        <v>-7</v>
      </c>
      <c r="V1215" s="5" t="s">
        <v>8407</v>
      </c>
      <c r="W1215" s="10">
        <v>46031</v>
      </c>
      <c r="X1215" s="10">
        <v>46013</v>
      </c>
      <c r="Y1215" s="122">
        <f t="shared" si="134"/>
        <v>10</v>
      </c>
      <c r="Z1215" s="10">
        <v>46034</v>
      </c>
      <c r="AA1215" s="120">
        <f t="shared" si="135"/>
        <v>22</v>
      </c>
      <c r="AB1215" s="5" t="s">
        <v>8408</v>
      </c>
      <c r="AC1215" s="123">
        <v>6452.25</v>
      </c>
      <c r="AD1215" s="10">
        <v>46036</v>
      </c>
      <c r="AE1215" s="12">
        <f t="shared" ref="AE1215:AE1238" si="139">IF(AD1215="","",AD1215-Z1215+1)</f>
        <v>3</v>
      </c>
      <c r="AF1215" s="10"/>
      <c r="AG1215" s="208" t="s">
        <v>8409</v>
      </c>
      <c r="AH1215" s="17"/>
      <c r="AI1215" s="10">
        <v>46068</v>
      </c>
      <c r="AJ1215" s="10"/>
      <c r="AK1215" s="10"/>
      <c r="AL1215" s="15" t="str">
        <f t="shared" si="138"/>
        <v/>
      </c>
      <c r="AM1215" s="5"/>
      <c r="AN1215" s="5"/>
      <c r="AO1215" s="5"/>
      <c r="AP1215" s="10"/>
      <c r="AQ1215" s="212">
        <f t="shared" ca="1" si="124"/>
        <v>33</v>
      </c>
      <c r="AR1215" s="120" t="s">
        <v>15</v>
      </c>
      <c r="AS1215" s="207">
        <f t="shared" ca="1" si="120"/>
        <v>33</v>
      </c>
      <c r="AT1215" s="5" t="s">
        <v>19</v>
      </c>
      <c r="AU1215" s="5"/>
      <c r="AV1215" s="5"/>
      <c r="AW1215" s="5"/>
      <c r="AX1215" s="5"/>
      <c r="AY1215" s="5"/>
      <c r="AZ1215" s="5"/>
      <c r="BA1215" s="5"/>
      <c r="BB1215" s="5"/>
      <c r="BC1215" s="5"/>
    </row>
    <row r="1216" spans="1:55" ht="15.75" customHeight="1" x14ac:dyDescent="0.3">
      <c r="A1216" s="5">
        <v>366025</v>
      </c>
      <c r="B1216" s="5" t="s">
        <v>59</v>
      </c>
      <c r="C1216" s="5" t="s">
        <v>1274</v>
      </c>
      <c r="D1216" s="5" t="s">
        <v>123</v>
      </c>
      <c r="E1216" s="5" t="s">
        <v>124</v>
      </c>
      <c r="F1216" s="5" t="s">
        <v>37</v>
      </c>
      <c r="G1216" s="5"/>
      <c r="H1216" s="5" t="s">
        <v>500</v>
      </c>
      <c r="I1216" s="5">
        <v>4340194</v>
      </c>
      <c r="J1216" s="5" t="s">
        <v>8410</v>
      </c>
      <c r="K1216" s="5">
        <v>6249</v>
      </c>
      <c r="L1216" s="5">
        <v>12000</v>
      </c>
      <c r="M1216" s="5" t="s">
        <v>8411</v>
      </c>
      <c r="N1216" s="10" t="s">
        <v>127</v>
      </c>
      <c r="O1216" s="5" t="s">
        <v>8406</v>
      </c>
      <c r="P1216" s="10">
        <v>46022</v>
      </c>
      <c r="Q1216" s="10" t="s">
        <v>8396</v>
      </c>
      <c r="R1216" s="10">
        <v>46024</v>
      </c>
      <c r="S1216" s="10"/>
      <c r="T1216" s="10"/>
      <c r="U1216" s="122">
        <f>Table_1[[#This Row],[FECHA REQ 1]]-Table_1[[#This Row],[FECHA DE ENTREGA DE INFORME]]</f>
        <v>-7</v>
      </c>
      <c r="V1216" s="5" t="s">
        <v>8412</v>
      </c>
      <c r="W1216" s="10">
        <v>46031</v>
      </c>
      <c r="X1216" s="10">
        <v>46013</v>
      </c>
      <c r="Y1216" s="122">
        <f t="shared" si="134"/>
        <v>10</v>
      </c>
      <c r="Z1216" s="10">
        <v>46034</v>
      </c>
      <c r="AA1216" s="120">
        <f t="shared" si="135"/>
        <v>22</v>
      </c>
      <c r="AB1216" s="5" t="s">
        <v>8413</v>
      </c>
      <c r="AC1216" s="13">
        <v>8697.02</v>
      </c>
      <c r="AD1216" s="10">
        <v>46036</v>
      </c>
      <c r="AE1216" s="12">
        <f t="shared" si="139"/>
        <v>3</v>
      </c>
      <c r="AF1216" s="10"/>
      <c r="AG1216" s="208" t="s">
        <v>8414</v>
      </c>
      <c r="AH1216" s="17"/>
      <c r="AI1216" s="10">
        <v>46094</v>
      </c>
      <c r="AJ1216" s="10"/>
      <c r="AK1216" s="10"/>
      <c r="AL1216" s="15" t="str">
        <f t="shared" si="138"/>
        <v/>
      </c>
      <c r="AM1216" s="5"/>
      <c r="AN1216" s="5"/>
      <c r="AO1216" s="5"/>
      <c r="AP1216" s="10"/>
      <c r="AQ1216" s="212">
        <f t="shared" ca="1" si="124"/>
        <v>33</v>
      </c>
      <c r="AR1216" s="120" t="s">
        <v>15</v>
      </c>
      <c r="AS1216" s="207">
        <f t="shared" ca="1" si="120"/>
        <v>33</v>
      </c>
      <c r="AT1216" s="5" t="s">
        <v>20</v>
      </c>
      <c r="AU1216" s="5"/>
      <c r="AV1216" s="5"/>
      <c r="AW1216" s="5"/>
      <c r="AX1216" s="5"/>
      <c r="AY1216" s="5"/>
      <c r="AZ1216" s="5"/>
      <c r="BA1216" s="5"/>
      <c r="BB1216" s="5"/>
      <c r="BC1216" s="5"/>
    </row>
    <row r="1217" spans="1:55" ht="15.75" customHeight="1" x14ac:dyDescent="0.3">
      <c r="A1217" s="5">
        <v>366125</v>
      </c>
      <c r="B1217" s="5" t="s">
        <v>59</v>
      </c>
      <c r="C1217" s="5" t="s">
        <v>340</v>
      </c>
      <c r="D1217" s="5" t="s">
        <v>123</v>
      </c>
      <c r="E1217" s="5" t="s">
        <v>124</v>
      </c>
      <c r="F1217" s="5" t="s">
        <v>47</v>
      </c>
      <c r="G1217" s="5" t="s">
        <v>246</v>
      </c>
      <c r="H1217" s="5" t="s">
        <v>283</v>
      </c>
      <c r="I1217" s="5">
        <v>4652717</v>
      </c>
      <c r="J1217" s="5" t="s">
        <v>8415</v>
      </c>
      <c r="K1217" s="5">
        <v>10026</v>
      </c>
      <c r="L1217" s="5">
        <v>10000</v>
      </c>
      <c r="M1217" s="5" t="s">
        <v>8416</v>
      </c>
      <c r="N1217" s="10" t="s">
        <v>127</v>
      </c>
      <c r="O1217" s="5" t="s">
        <v>8406</v>
      </c>
      <c r="P1217" s="10">
        <v>46022</v>
      </c>
      <c r="Q1217" s="10" t="s">
        <v>8396</v>
      </c>
      <c r="R1217" s="10">
        <v>46024</v>
      </c>
      <c r="S1217" s="10"/>
      <c r="T1217" s="10"/>
      <c r="U1217" s="122">
        <f>Table_1[[#This Row],[FECHA REQ 1]]-Table_1[[#This Row],[FECHA DE ENTREGA DE INFORME]]</f>
        <v>-7</v>
      </c>
      <c r="V1217" s="5" t="s">
        <v>8417</v>
      </c>
      <c r="W1217" s="10">
        <v>46031</v>
      </c>
      <c r="X1217" s="10">
        <v>46013</v>
      </c>
      <c r="Y1217" s="122">
        <f t="shared" si="134"/>
        <v>10</v>
      </c>
      <c r="Z1217" s="10">
        <v>46034</v>
      </c>
      <c r="AA1217" s="120">
        <f t="shared" si="135"/>
        <v>22</v>
      </c>
      <c r="AB1217" s="5" t="s">
        <v>8418</v>
      </c>
      <c r="AC1217" s="13">
        <v>6311.45</v>
      </c>
      <c r="AD1217" s="10">
        <v>46036</v>
      </c>
      <c r="AE1217" s="12">
        <f t="shared" si="139"/>
        <v>3</v>
      </c>
      <c r="AF1217" s="10"/>
      <c r="AG1217" s="208" t="s">
        <v>8419</v>
      </c>
      <c r="AH1217" s="17"/>
      <c r="AI1217" s="10">
        <v>46086</v>
      </c>
      <c r="AJ1217" s="10"/>
      <c r="AK1217" s="10"/>
      <c r="AL1217" s="15" t="str">
        <f t="shared" si="138"/>
        <v/>
      </c>
      <c r="AM1217" s="5"/>
      <c r="AN1217" s="5"/>
      <c r="AO1217" s="5"/>
      <c r="AP1217" s="10"/>
      <c r="AQ1217" s="212">
        <f t="shared" ca="1" si="124"/>
        <v>33</v>
      </c>
      <c r="AR1217" s="120" t="s">
        <v>15</v>
      </c>
      <c r="AS1217" s="207">
        <f t="shared" ca="1" si="120"/>
        <v>33</v>
      </c>
      <c r="AT1217" s="5" t="s">
        <v>19</v>
      </c>
      <c r="AU1217" s="5"/>
      <c r="AV1217" s="5"/>
      <c r="AW1217" s="5"/>
      <c r="AX1217" s="5"/>
      <c r="AY1217" s="5"/>
      <c r="AZ1217" s="5"/>
      <c r="BA1217" s="5"/>
      <c r="BB1217" s="5"/>
      <c r="BC1217" s="5"/>
    </row>
    <row r="1218" spans="1:55" ht="15.75" customHeight="1" x14ac:dyDescent="0.3">
      <c r="A1218" s="5">
        <v>366225</v>
      </c>
      <c r="B1218" s="5" t="s">
        <v>59</v>
      </c>
      <c r="C1218" s="5" t="s">
        <v>340</v>
      </c>
      <c r="D1218" s="5" t="s">
        <v>123</v>
      </c>
      <c r="E1218" s="5" t="s">
        <v>124</v>
      </c>
      <c r="F1218" s="5" t="s">
        <v>48</v>
      </c>
      <c r="G1218" s="5" t="s">
        <v>210</v>
      </c>
      <c r="H1218" s="5" t="s">
        <v>951</v>
      </c>
      <c r="I1218" s="120">
        <v>2520471</v>
      </c>
      <c r="J1218" s="5" t="s">
        <v>8420</v>
      </c>
      <c r="K1218" s="5">
        <v>5116</v>
      </c>
      <c r="L1218" s="5">
        <v>10000</v>
      </c>
      <c r="M1218" s="5" t="s">
        <v>8421</v>
      </c>
      <c r="N1218" s="10" t="s">
        <v>127</v>
      </c>
      <c r="O1218" s="5" t="s">
        <v>8406</v>
      </c>
      <c r="P1218" s="10">
        <v>46022</v>
      </c>
      <c r="Q1218" s="10" t="s">
        <v>8396</v>
      </c>
      <c r="R1218" s="10">
        <v>46024</v>
      </c>
      <c r="S1218" s="10"/>
      <c r="T1218" s="10"/>
      <c r="U1218" s="122">
        <f>Table_1[[#This Row],[FECHA REQ 1]]-Table_1[[#This Row],[FECHA DE ENTREGA DE INFORME]]</f>
        <v>-10</v>
      </c>
      <c r="V1218" s="5" t="s">
        <v>8422</v>
      </c>
      <c r="W1218" s="10">
        <v>46034</v>
      </c>
      <c r="X1218" s="10">
        <v>46013</v>
      </c>
      <c r="Y1218" s="122">
        <f t="shared" si="134"/>
        <v>10</v>
      </c>
      <c r="Z1218" s="10">
        <v>46036</v>
      </c>
      <c r="AA1218" s="120">
        <f t="shared" si="135"/>
        <v>24</v>
      </c>
      <c r="AB1218" s="5" t="s">
        <v>8423</v>
      </c>
      <c r="AC1218" s="13">
        <v>4561.9399999999996</v>
      </c>
      <c r="AD1218" s="10">
        <v>46042</v>
      </c>
      <c r="AE1218" s="12">
        <f t="shared" si="139"/>
        <v>7</v>
      </c>
      <c r="AF1218" s="10"/>
      <c r="AG1218" s="208" t="s">
        <v>8424</v>
      </c>
      <c r="AH1218" s="17"/>
      <c r="AI1218" s="10">
        <v>46050</v>
      </c>
      <c r="AJ1218" s="10"/>
      <c r="AK1218" s="10"/>
      <c r="AL1218" s="15" t="str">
        <f t="shared" si="138"/>
        <v/>
      </c>
      <c r="AM1218" s="5"/>
      <c r="AN1218" s="5"/>
      <c r="AO1218" s="5"/>
      <c r="AP1218" s="10"/>
      <c r="AQ1218" s="212">
        <f t="shared" ca="1" si="124"/>
        <v>33</v>
      </c>
      <c r="AR1218" s="120" t="s">
        <v>15</v>
      </c>
      <c r="AS1218" s="207">
        <f t="shared" ca="1" si="120"/>
        <v>33</v>
      </c>
      <c r="AT1218" s="5" t="s">
        <v>19</v>
      </c>
      <c r="AU1218" s="5"/>
      <c r="AV1218" s="5"/>
      <c r="AW1218" s="5"/>
      <c r="AX1218" s="5"/>
      <c r="AY1218" s="5"/>
      <c r="AZ1218" s="5"/>
      <c r="BA1218" s="5"/>
      <c r="BB1218" s="5"/>
      <c r="BC1218" s="5"/>
    </row>
    <row r="1219" spans="1:55" ht="15.75" customHeight="1" x14ac:dyDescent="0.3">
      <c r="A1219" s="5">
        <v>366325</v>
      </c>
      <c r="B1219" s="5" t="s">
        <v>59</v>
      </c>
      <c r="C1219" s="5" t="s">
        <v>236</v>
      </c>
      <c r="D1219" s="5" t="s">
        <v>123</v>
      </c>
      <c r="E1219" s="5" t="s">
        <v>124</v>
      </c>
      <c r="F1219" s="5" t="s">
        <v>48</v>
      </c>
      <c r="G1219" s="5" t="s">
        <v>246</v>
      </c>
      <c r="H1219" s="5" t="s">
        <v>951</v>
      </c>
      <c r="I1219" s="5"/>
      <c r="J1219" s="5" t="s">
        <v>8425</v>
      </c>
      <c r="K1219" s="252">
        <v>1900</v>
      </c>
      <c r="L1219" s="252">
        <v>10000</v>
      </c>
      <c r="M1219" s="5" t="s">
        <v>8426</v>
      </c>
      <c r="N1219" s="10" t="s">
        <v>127</v>
      </c>
      <c r="O1219" s="5" t="s">
        <v>8406</v>
      </c>
      <c r="P1219" s="10">
        <v>46024</v>
      </c>
      <c r="Q1219" s="10" t="s">
        <v>5722</v>
      </c>
      <c r="R1219" s="10">
        <v>46024</v>
      </c>
      <c r="S1219" s="10"/>
      <c r="T1219" s="10"/>
      <c r="U1219" s="122">
        <f>Table_1[[#This Row],[FECHA REQ 1]]-Table_1[[#This Row],[FECHA DE ENTREGA DE INFORME]]</f>
        <v>-7</v>
      </c>
      <c r="V1219" s="5" t="s">
        <v>8427</v>
      </c>
      <c r="W1219" s="10">
        <v>46031</v>
      </c>
      <c r="X1219" s="10">
        <v>46013</v>
      </c>
      <c r="Y1219" s="122">
        <f t="shared" si="134"/>
        <v>12</v>
      </c>
      <c r="Z1219" s="10">
        <v>46034</v>
      </c>
      <c r="AA1219" s="120">
        <f t="shared" si="135"/>
        <v>22</v>
      </c>
      <c r="AB1219" s="5" t="s">
        <v>8428</v>
      </c>
      <c r="AC1219" s="13">
        <v>4689.6400000000003</v>
      </c>
      <c r="AD1219" s="10">
        <v>46036</v>
      </c>
      <c r="AE1219" s="12">
        <f t="shared" si="139"/>
        <v>3</v>
      </c>
      <c r="AF1219" s="10"/>
      <c r="AG1219" s="208" t="s">
        <v>8429</v>
      </c>
      <c r="AH1219" s="17"/>
      <c r="AI1219" s="10">
        <v>46068</v>
      </c>
      <c r="AJ1219" s="10"/>
      <c r="AK1219" s="10"/>
      <c r="AL1219" s="15" t="str">
        <f t="shared" si="138"/>
        <v/>
      </c>
      <c r="AM1219" s="5"/>
      <c r="AN1219" s="5"/>
      <c r="AO1219" s="5"/>
      <c r="AP1219" s="10"/>
      <c r="AQ1219" s="212">
        <f t="shared" ca="1" si="124"/>
        <v>33</v>
      </c>
      <c r="AR1219" s="120" t="s">
        <v>15</v>
      </c>
      <c r="AS1219" s="207">
        <f t="shared" ca="1" si="120"/>
        <v>33</v>
      </c>
      <c r="AT1219" s="5" t="s">
        <v>20</v>
      </c>
      <c r="AU1219" s="5"/>
      <c r="AV1219" s="5"/>
      <c r="AW1219" s="5"/>
      <c r="AX1219" s="5"/>
      <c r="AY1219" s="5"/>
      <c r="AZ1219" s="5"/>
      <c r="BA1219" s="5"/>
      <c r="BB1219" s="5"/>
      <c r="BC1219" s="5"/>
    </row>
    <row r="1220" spans="1:55" ht="15.75" customHeight="1" x14ac:dyDescent="0.3">
      <c r="A1220" s="5">
        <v>366425</v>
      </c>
      <c r="B1220" s="5" t="s">
        <v>60</v>
      </c>
      <c r="C1220" s="5" t="s">
        <v>220</v>
      </c>
      <c r="D1220" s="5" t="s">
        <v>123</v>
      </c>
      <c r="E1220" s="5" t="s">
        <v>124</v>
      </c>
      <c r="F1220" s="5" t="s">
        <v>47</v>
      </c>
      <c r="G1220" s="5"/>
      <c r="H1220" s="5" t="s">
        <v>1417</v>
      </c>
      <c r="I1220" s="5">
        <v>5617470</v>
      </c>
      <c r="J1220" s="5" t="s">
        <v>8430</v>
      </c>
      <c r="K1220" s="5"/>
      <c r="L1220" s="5">
        <v>18000</v>
      </c>
      <c r="M1220" s="5">
        <v>101370938</v>
      </c>
      <c r="N1220" s="10" t="s">
        <v>127</v>
      </c>
      <c r="O1220" s="5" t="s">
        <v>8431</v>
      </c>
      <c r="P1220" s="10">
        <v>46011</v>
      </c>
      <c r="Q1220" s="10" t="s">
        <v>8368</v>
      </c>
      <c r="R1220" s="10">
        <v>46013</v>
      </c>
      <c r="S1220" s="10"/>
      <c r="T1220" s="10"/>
      <c r="U1220" s="122">
        <f>Table_1[[#This Row],[FECHA REQ 1]]-Table_1[[#This Row],[FECHA DE ENTREGA DE INFORME]]</f>
        <v>-11</v>
      </c>
      <c r="V1220" s="5" t="s">
        <v>8432</v>
      </c>
      <c r="W1220" s="10">
        <v>46024</v>
      </c>
      <c r="X1220" s="10">
        <v>46015</v>
      </c>
      <c r="Y1220" s="122">
        <f t="shared" si="134"/>
        <v>-3</v>
      </c>
      <c r="Z1220" s="10">
        <v>46042</v>
      </c>
      <c r="AA1220" s="120">
        <f t="shared" si="135"/>
        <v>28</v>
      </c>
      <c r="AB1220" s="5" t="s">
        <v>8433</v>
      </c>
      <c r="AC1220" s="13">
        <v>3258.59</v>
      </c>
      <c r="AD1220" s="10"/>
      <c r="AE1220" s="12" t="str">
        <f t="shared" si="139"/>
        <v/>
      </c>
      <c r="AF1220" s="10"/>
      <c r="AG1220" s="5">
        <v>4400662630</v>
      </c>
      <c r="AH1220" s="17"/>
      <c r="AI1220" s="10"/>
      <c r="AJ1220" s="10"/>
      <c r="AK1220" s="10" t="str">
        <f>IF(AJ1220="","",IF(AJ1220&gt;AI1220,"DEMORA","EN TIEMPO"))</f>
        <v/>
      </c>
      <c r="AL1220" s="15" t="str">
        <f t="shared" si="138"/>
        <v/>
      </c>
      <c r="AM1220" s="5"/>
      <c r="AN1220" s="5"/>
      <c r="AO1220" s="5"/>
      <c r="AP1220" s="10"/>
      <c r="AQ1220" s="212">
        <f t="shared" ca="1" si="124"/>
        <v>31</v>
      </c>
      <c r="AR1220" s="207" t="s">
        <v>15</v>
      </c>
      <c r="AS1220" s="207">
        <f t="shared" ref="AS1220:AS1262" ca="1" si="140">IF(AF1220="",TODAY()-X1220+1,AF1220-X1220+1)</f>
        <v>31</v>
      </c>
      <c r="AT1220" s="208" t="s">
        <v>8434</v>
      </c>
      <c r="AU1220" s="5"/>
      <c r="AV1220" s="5"/>
      <c r="AW1220" s="5"/>
      <c r="AX1220" s="5"/>
      <c r="AY1220" s="5"/>
      <c r="AZ1220" s="5"/>
      <c r="BA1220" s="5"/>
      <c r="BB1220" s="5"/>
      <c r="BC1220" s="5"/>
    </row>
    <row r="1221" spans="1:55" ht="15.75" customHeight="1" x14ac:dyDescent="0.3">
      <c r="A1221" s="5">
        <v>366525</v>
      </c>
      <c r="B1221" s="5" t="s">
        <v>60</v>
      </c>
      <c r="C1221" s="5" t="s">
        <v>273</v>
      </c>
      <c r="D1221" s="5" t="s">
        <v>123</v>
      </c>
      <c r="E1221" s="5" t="s">
        <v>189</v>
      </c>
      <c r="F1221" s="5" t="s">
        <v>1</v>
      </c>
      <c r="G1221" s="5"/>
      <c r="H1221" s="5" t="s">
        <v>796</v>
      </c>
      <c r="I1221" s="5" t="s">
        <v>294</v>
      </c>
      <c r="J1221" s="5" t="s">
        <v>8435</v>
      </c>
      <c r="K1221" s="5"/>
      <c r="L1221" s="5">
        <v>30000</v>
      </c>
      <c r="M1221" s="5">
        <v>101209018</v>
      </c>
      <c r="N1221" s="10" t="s">
        <v>127</v>
      </c>
      <c r="O1221" s="5" t="s">
        <v>8431</v>
      </c>
      <c r="P1221" s="10">
        <v>46022</v>
      </c>
      <c r="Q1221" s="10" t="s">
        <v>5722</v>
      </c>
      <c r="R1221" s="10">
        <v>46024</v>
      </c>
      <c r="S1221" s="10"/>
      <c r="T1221" s="10"/>
      <c r="U1221" s="122">
        <f>Table_1[[#This Row],[FECHA REQ 1]]-Table_1[[#This Row],[FECHA DE ENTREGA DE INFORME]]</f>
        <v>-7</v>
      </c>
      <c r="V1221" s="5" t="s">
        <v>8436</v>
      </c>
      <c r="W1221" s="10">
        <v>46031</v>
      </c>
      <c r="X1221" s="10">
        <v>46015</v>
      </c>
      <c r="Y1221" s="122">
        <f t="shared" si="134"/>
        <v>8</v>
      </c>
      <c r="Z1221" s="10">
        <v>46034</v>
      </c>
      <c r="AA1221" s="120">
        <f t="shared" si="135"/>
        <v>20</v>
      </c>
      <c r="AB1221" s="5" t="s">
        <v>8437</v>
      </c>
      <c r="AC1221" s="123">
        <v>20363.68</v>
      </c>
      <c r="AD1221" s="10"/>
      <c r="AE1221" s="12" t="str">
        <f t="shared" si="139"/>
        <v/>
      </c>
      <c r="AF1221" s="10"/>
      <c r="AG1221" s="5">
        <v>4400662064</v>
      </c>
      <c r="AH1221" s="17"/>
      <c r="AI1221" s="10"/>
      <c r="AJ1221" s="10"/>
      <c r="AK1221" s="10"/>
      <c r="AL1221" s="15" t="str">
        <f t="shared" si="138"/>
        <v/>
      </c>
      <c r="AM1221" s="5"/>
      <c r="AN1221" s="5"/>
      <c r="AO1221" s="5"/>
      <c r="AP1221" s="10"/>
      <c r="AQ1221" s="212">
        <f t="shared" ca="1" si="124"/>
        <v>31</v>
      </c>
      <c r="AR1221" s="120" t="s">
        <v>15</v>
      </c>
      <c r="AS1221" s="207">
        <f t="shared" ca="1" si="140"/>
        <v>31</v>
      </c>
      <c r="AT1221" s="5" t="s">
        <v>19</v>
      </c>
      <c r="AU1221" s="5"/>
      <c r="AV1221" s="5"/>
      <c r="AW1221" s="5"/>
      <c r="AX1221" s="5"/>
      <c r="AY1221" s="5"/>
      <c r="AZ1221" s="5"/>
      <c r="BA1221" s="5"/>
      <c r="BB1221" s="5"/>
      <c r="BC1221" s="5"/>
    </row>
    <row r="1222" spans="1:55" ht="15.75" customHeight="1" x14ac:dyDescent="0.3">
      <c r="A1222" s="5">
        <v>366625</v>
      </c>
      <c r="B1222" s="5" t="s">
        <v>60</v>
      </c>
      <c r="C1222" s="5" t="s">
        <v>273</v>
      </c>
      <c r="D1222" s="5" t="s">
        <v>123</v>
      </c>
      <c r="E1222" s="5" t="s">
        <v>189</v>
      </c>
      <c r="F1222" s="5" t="s">
        <v>1</v>
      </c>
      <c r="G1222" s="5"/>
      <c r="H1222" s="5" t="s">
        <v>796</v>
      </c>
      <c r="I1222" s="5" t="s">
        <v>294</v>
      </c>
      <c r="J1222" s="5" t="s">
        <v>8438</v>
      </c>
      <c r="K1222" s="5"/>
      <c r="L1222" s="5">
        <v>30000</v>
      </c>
      <c r="M1222" s="5">
        <v>101203975</v>
      </c>
      <c r="N1222" s="10" t="s">
        <v>127</v>
      </c>
      <c r="O1222" s="5" t="s">
        <v>8431</v>
      </c>
      <c r="P1222" s="10">
        <v>46022</v>
      </c>
      <c r="Q1222" s="10" t="s">
        <v>5722</v>
      </c>
      <c r="R1222" s="10">
        <v>46024</v>
      </c>
      <c r="S1222" s="10"/>
      <c r="T1222" s="10"/>
      <c r="U1222" s="122">
        <f>Table_1[[#This Row],[FECHA REQ 1]]-Table_1[[#This Row],[FECHA DE ENTREGA DE INFORME]]</f>
        <v>-7</v>
      </c>
      <c r="V1222" s="5" t="s">
        <v>8439</v>
      </c>
      <c r="W1222" s="10">
        <v>46031</v>
      </c>
      <c r="X1222" s="10">
        <v>46015</v>
      </c>
      <c r="Y1222" s="122">
        <f t="shared" si="134"/>
        <v>8</v>
      </c>
      <c r="Z1222" s="10">
        <v>46034</v>
      </c>
      <c r="AA1222" s="120">
        <f t="shared" si="135"/>
        <v>20</v>
      </c>
      <c r="AB1222" s="5" t="s">
        <v>8440</v>
      </c>
      <c r="AC1222" s="123">
        <v>20363.68</v>
      </c>
      <c r="AD1222" s="10"/>
      <c r="AE1222" s="12" t="str">
        <f t="shared" si="139"/>
        <v/>
      </c>
      <c r="AF1222" s="10"/>
      <c r="AG1222" s="5">
        <v>4400662074</v>
      </c>
      <c r="AH1222" s="17"/>
      <c r="AI1222" s="10"/>
      <c r="AJ1222" s="10"/>
      <c r="AK1222" s="10"/>
      <c r="AL1222" s="15" t="str">
        <f t="shared" si="138"/>
        <v/>
      </c>
      <c r="AM1222" s="5"/>
      <c r="AN1222" s="5"/>
      <c r="AO1222" s="5"/>
      <c r="AP1222" s="10"/>
      <c r="AQ1222" s="212">
        <f t="shared" ca="1" si="124"/>
        <v>31</v>
      </c>
      <c r="AR1222" s="120" t="s">
        <v>15</v>
      </c>
      <c r="AS1222" s="207">
        <f t="shared" ca="1" si="140"/>
        <v>31</v>
      </c>
      <c r="AT1222" s="5" t="s">
        <v>19</v>
      </c>
      <c r="AU1222" s="5"/>
      <c r="AV1222" s="5"/>
      <c r="AW1222" s="5"/>
      <c r="AX1222" s="5"/>
      <c r="AY1222" s="5"/>
      <c r="AZ1222" s="5"/>
      <c r="BA1222" s="5"/>
      <c r="BB1222" s="5"/>
      <c r="BC1222" s="5"/>
    </row>
    <row r="1223" spans="1:55" ht="15.75" customHeight="1" x14ac:dyDescent="0.3">
      <c r="A1223" s="5">
        <v>366725</v>
      </c>
      <c r="B1223" s="5" t="s">
        <v>60</v>
      </c>
      <c r="C1223" s="5" t="s">
        <v>220</v>
      </c>
      <c r="D1223" s="5" t="s">
        <v>123</v>
      </c>
      <c r="E1223" s="5" t="s">
        <v>124</v>
      </c>
      <c r="F1223" s="5" t="s">
        <v>36</v>
      </c>
      <c r="G1223" s="5"/>
      <c r="H1223" s="5" t="s">
        <v>526</v>
      </c>
      <c r="I1223" s="5">
        <v>1137754</v>
      </c>
      <c r="J1223" s="5" t="s">
        <v>8441</v>
      </c>
      <c r="K1223" s="5"/>
      <c r="L1223" s="120">
        <v>10000</v>
      </c>
      <c r="M1223" s="5">
        <v>101370020</v>
      </c>
      <c r="N1223" s="10" t="s">
        <v>127</v>
      </c>
      <c r="O1223" s="5" t="s">
        <v>8431</v>
      </c>
      <c r="P1223" s="10">
        <v>46362</v>
      </c>
      <c r="Q1223" s="10" t="s">
        <v>8353</v>
      </c>
      <c r="R1223" s="10">
        <v>46029</v>
      </c>
      <c r="S1223" s="10"/>
      <c r="T1223" s="10"/>
      <c r="U1223" s="122">
        <f>Table_1[[#This Row],[FECHA REQ 1]]-Table_1[[#This Row],[FECHA DE ENTREGA DE INFORME]]</f>
        <v>0</v>
      </c>
      <c r="V1223" s="5" t="s">
        <v>8442</v>
      </c>
      <c r="W1223" s="10">
        <v>46029</v>
      </c>
      <c r="X1223" s="10">
        <v>46015</v>
      </c>
      <c r="Y1223" s="122">
        <f>IF(P1223="","POR EVALUAR",P1223-X1223+1)</f>
        <v>348</v>
      </c>
      <c r="Z1223" s="10">
        <v>46029</v>
      </c>
      <c r="AA1223" s="120">
        <f t="shared" si="135"/>
        <v>15</v>
      </c>
      <c r="AB1223" s="5" t="s">
        <v>8443</v>
      </c>
      <c r="AC1223" s="123">
        <v>3157.86</v>
      </c>
      <c r="AD1223" s="10"/>
      <c r="AE1223" s="12" t="str">
        <f t="shared" si="139"/>
        <v/>
      </c>
      <c r="AF1223" s="10"/>
      <c r="AG1223" s="5">
        <v>4400661451</v>
      </c>
      <c r="AH1223" s="17"/>
      <c r="AI1223" s="10"/>
      <c r="AJ1223" s="10"/>
      <c r="AK1223" s="10"/>
      <c r="AL1223" s="15" t="str">
        <f t="shared" si="138"/>
        <v/>
      </c>
      <c r="AM1223" s="5"/>
      <c r="AN1223" s="5"/>
      <c r="AO1223" s="5"/>
      <c r="AP1223" s="10"/>
      <c r="AQ1223" s="212">
        <f t="shared" ca="1" si="124"/>
        <v>31</v>
      </c>
      <c r="AR1223" s="207" t="s">
        <v>15</v>
      </c>
      <c r="AS1223" s="207">
        <f t="shared" ca="1" si="140"/>
        <v>31</v>
      </c>
      <c r="AT1223" s="5" t="s">
        <v>8444</v>
      </c>
      <c r="AU1223" s="5"/>
      <c r="AV1223" s="5"/>
      <c r="AW1223" s="5"/>
      <c r="AX1223" s="5"/>
      <c r="AY1223" s="5"/>
      <c r="AZ1223" s="5"/>
      <c r="BA1223" s="5"/>
      <c r="BB1223" s="5"/>
      <c r="BC1223" s="5"/>
    </row>
    <row r="1224" spans="1:55" ht="15.75" customHeight="1" x14ac:dyDescent="0.3">
      <c r="A1224" s="5">
        <v>366825</v>
      </c>
      <c r="B1224" s="5" t="s">
        <v>60</v>
      </c>
      <c r="C1224" s="5" t="s">
        <v>6</v>
      </c>
      <c r="D1224" s="5" t="s">
        <v>127</v>
      </c>
      <c r="E1224" s="5" t="s">
        <v>124</v>
      </c>
      <c r="F1224" s="5" t="s">
        <v>45</v>
      </c>
      <c r="G1224" s="5"/>
      <c r="H1224" s="5" t="s">
        <v>1511</v>
      </c>
      <c r="I1224" s="5" t="s">
        <v>4856</v>
      </c>
      <c r="J1224" s="5" t="s">
        <v>8445</v>
      </c>
      <c r="K1224" s="5"/>
      <c r="L1224" s="5"/>
      <c r="M1224" s="5">
        <v>101371602</v>
      </c>
      <c r="N1224" s="10" t="s">
        <v>127</v>
      </c>
      <c r="O1224" s="5" t="s">
        <v>8431</v>
      </c>
      <c r="P1224" s="10">
        <v>46025</v>
      </c>
      <c r="Q1224" s="10" t="s">
        <v>8353</v>
      </c>
      <c r="R1224" s="10">
        <v>46025</v>
      </c>
      <c r="S1224" s="10"/>
      <c r="T1224" s="10"/>
      <c r="U1224" s="122">
        <f>Table_1[[#This Row],[FECHA REQ 1]]-Table_1[[#This Row],[FECHA DE ENTREGA DE INFORME]]</f>
        <v>-17</v>
      </c>
      <c r="V1224" s="5" t="s">
        <v>8446</v>
      </c>
      <c r="W1224" s="10">
        <v>46042</v>
      </c>
      <c r="X1224" s="10">
        <v>46015</v>
      </c>
      <c r="Y1224" s="122">
        <f t="shared" si="134"/>
        <v>11</v>
      </c>
      <c r="Z1224" s="10">
        <v>46042</v>
      </c>
      <c r="AA1224" s="120">
        <f t="shared" si="135"/>
        <v>28</v>
      </c>
      <c r="AB1224" s="5" t="s">
        <v>8447</v>
      </c>
      <c r="AC1224" s="13">
        <v>6618.64</v>
      </c>
      <c r="AD1224" s="10"/>
      <c r="AE1224" s="12" t="str">
        <f t="shared" si="139"/>
        <v/>
      </c>
      <c r="AF1224" s="10"/>
      <c r="AG1224" s="5">
        <v>4400662628</v>
      </c>
      <c r="AH1224" s="17"/>
      <c r="AI1224" s="10"/>
      <c r="AJ1224" s="10"/>
      <c r="AK1224" s="10"/>
      <c r="AL1224" s="15" t="str">
        <f t="shared" si="138"/>
        <v/>
      </c>
      <c r="AM1224" s="5"/>
      <c r="AN1224" s="5"/>
      <c r="AO1224" s="5"/>
      <c r="AP1224" s="10"/>
      <c r="AQ1224" s="212">
        <f t="shared" ca="1" si="124"/>
        <v>31</v>
      </c>
      <c r="AR1224" s="207" t="s">
        <v>15</v>
      </c>
      <c r="AS1224" s="207">
        <f t="shared" ca="1" si="140"/>
        <v>31</v>
      </c>
      <c r="AT1224" s="5" t="s">
        <v>8444</v>
      </c>
      <c r="AU1224" s="5"/>
      <c r="AV1224" s="5"/>
      <c r="AW1224" s="5"/>
      <c r="AX1224" s="5"/>
      <c r="AY1224" s="5"/>
      <c r="AZ1224" s="5"/>
      <c r="BA1224" s="5"/>
      <c r="BB1224" s="5"/>
      <c r="BC1224" s="5"/>
    </row>
    <row r="1225" spans="1:55" ht="15.75" customHeight="1" x14ac:dyDescent="0.3">
      <c r="A1225" s="5">
        <v>366925</v>
      </c>
      <c r="B1225" s="5" t="s">
        <v>60</v>
      </c>
      <c r="C1225" s="5" t="s">
        <v>6</v>
      </c>
      <c r="D1225" s="5" t="s">
        <v>123</v>
      </c>
      <c r="E1225" s="5" t="s">
        <v>124</v>
      </c>
      <c r="F1225" s="5" t="s">
        <v>45</v>
      </c>
      <c r="G1225" s="5"/>
      <c r="H1225" s="5" t="s">
        <v>567</v>
      </c>
      <c r="I1225" s="5">
        <v>3630218</v>
      </c>
      <c r="J1225" s="5" t="s">
        <v>8448</v>
      </c>
      <c r="K1225" s="5"/>
      <c r="L1225" s="5"/>
      <c r="M1225" s="5">
        <v>101074677</v>
      </c>
      <c r="N1225" s="10" t="s">
        <v>127</v>
      </c>
      <c r="O1225" s="5" t="s">
        <v>8431</v>
      </c>
      <c r="P1225" s="10">
        <v>46025</v>
      </c>
      <c r="Q1225" s="10" t="s">
        <v>8353</v>
      </c>
      <c r="R1225" s="10">
        <v>46025</v>
      </c>
      <c r="S1225" s="10"/>
      <c r="T1225" s="10"/>
      <c r="U1225" s="122">
        <f>Table_1[[#This Row],[FECHA REQ 1]]-Table_1[[#This Row],[FECHA DE ENTREGA DE INFORME]]</f>
        <v>-17</v>
      </c>
      <c r="V1225" s="5" t="s">
        <v>8449</v>
      </c>
      <c r="W1225" s="10">
        <v>46042</v>
      </c>
      <c r="X1225" s="10">
        <v>46015</v>
      </c>
      <c r="Y1225" s="122">
        <f t="shared" si="134"/>
        <v>11</v>
      </c>
      <c r="Z1225" s="10">
        <v>46042</v>
      </c>
      <c r="AA1225" s="120">
        <f t="shared" si="135"/>
        <v>28</v>
      </c>
      <c r="AB1225" s="5" t="s">
        <v>8450</v>
      </c>
      <c r="AC1225" s="13">
        <v>3278.85</v>
      </c>
      <c r="AD1225" s="10">
        <v>46043</v>
      </c>
      <c r="AE1225" s="12">
        <f t="shared" si="139"/>
        <v>2</v>
      </c>
      <c r="AF1225" s="10"/>
      <c r="AG1225" s="208">
        <v>4400662625</v>
      </c>
      <c r="AH1225" s="17"/>
      <c r="AI1225" s="10"/>
      <c r="AJ1225" s="10"/>
      <c r="AK1225" s="10"/>
      <c r="AL1225" s="15" t="str">
        <f t="shared" si="138"/>
        <v/>
      </c>
      <c r="AM1225" s="5"/>
      <c r="AN1225" s="5"/>
      <c r="AO1225" s="5"/>
      <c r="AP1225" s="10"/>
      <c r="AQ1225" s="212">
        <f t="shared" ca="1" si="124"/>
        <v>31</v>
      </c>
      <c r="AR1225" s="207" t="s">
        <v>15</v>
      </c>
      <c r="AS1225" s="207">
        <f t="shared" ca="1" si="140"/>
        <v>31</v>
      </c>
      <c r="AT1225" s="5" t="s">
        <v>8444</v>
      </c>
      <c r="AU1225" s="5"/>
      <c r="AV1225" s="5"/>
      <c r="AW1225" s="5"/>
      <c r="AX1225" s="5"/>
      <c r="AY1225" s="5"/>
      <c r="AZ1225" s="5"/>
      <c r="BA1225" s="5"/>
      <c r="BB1225" s="5"/>
      <c r="BC1225" s="5"/>
    </row>
    <row r="1226" spans="1:55" ht="15.75" customHeight="1" x14ac:dyDescent="0.3">
      <c r="A1226" s="252">
        <v>367025</v>
      </c>
      <c r="B1226" s="252" t="s">
        <v>60</v>
      </c>
      <c r="C1226" s="252" t="s">
        <v>516</v>
      </c>
      <c r="D1226" s="252" t="s">
        <v>123</v>
      </c>
      <c r="E1226" s="252" t="s">
        <v>124</v>
      </c>
      <c r="F1226" s="252" t="s">
        <v>41</v>
      </c>
      <c r="G1226" s="5"/>
      <c r="H1226" s="5" t="s">
        <v>1203</v>
      </c>
      <c r="I1226" s="5">
        <v>2349000</v>
      </c>
      <c r="J1226" s="5" t="s">
        <v>8451</v>
      </c>
      <c r="K1226" s="5"/>
      <c r="L1226" s="5"/>
      <c r="M1226" s="5">
        <v>101258706</v>
      </c>
      <c r="N1226" s="10" t="s">
        <v>127</v>
      </c>
      <c r="O1226" s="5" t="s">
        <v>8431</v>
      </c>
      <c r="P1226" s="5"/>
      <c r="Q1226" s="10"/>
      <c r="R1226" s="10"/>
      <c r="S1226" s="10"/>
      <c r="T1226" s="10"/>
      <c r="U1226" s="122">
        <f>Table_1[[#This Row],[FECHA REQ 1]]-Table_1[[#This Row],[FECHA DE ENTREGA DE INFORME]]</f>
        <v>0</v>
      </c>
      <c r="V1226" s="5"/>
      <c r="W1226" s="5"/>
      <c r="X1226" s="10">
        <v>46015</v>
      </c>
      <c r="Y1226" s="122" t="str">
        <f t="shared" si="134"/>
        <v>POR EVALUAR</v>
      </c>
      <c r="Z1226" s="10"/>
      <c r="AA1226" s="120" t="str">
        <f t="shared" si="135"/>
        <v>POR COTIZAR</v>
      </c>
      <c r="AB1226" s="5"/>
      <c r="AC1226" s="13"/>
      <c r="AD1226" s="10"/>
      <c r="AE1226" s="12" t="str">
        <f t="shared" si="139"/>
        <v/>
      </c>
      <c r="AF1226" s="10"/>
      <c r="AG1226" s="5">
        <v>4400661458</v>
      </c>
      <c r="AH1226" s="17"/>
      <c r="AI1226" s="10"/>
      <c r="AJ1226" s="10"/>
      <c r="AK1226" s="10"/>
      <c r="AL1226" s="5"/>
      <c r="AM1226" s="5"/>
      <c r="AN1226" s="5"/>
      <c r="AO1226" s="5"/>
      <c r="AP1226" s="10"/>
      <c r="AQ1226" s="212">
        <f t="shared" ca="1" si="124"/>
        <v>31</v>
      </c>
      <c r="AR1226" s="207" t="s">
        <v>13</v>
      </c>
      <c r="AS1226" s="207">
        <f t="shared" ca="1" si="140"/>
        <v>31</v>
      </c>
      <c r="AT1226" s="263" t="s">
        <v>8434</v>
      </c>
      <c r="AU1226" s="5"/>
      <c r="AV1226" s="5"/>
      <c r="AW1226" s="5"/>
      <c r="AX1226" s="5"/>
      <c r="AY1226" s="5"/>
      <c r="AZ1226" s="5"/>
      <c r="BA1226" s="5"/>
      <c r="BB1226" s="5"/>
      <c r="BC1226" s="5"/>
    </row>
    <row r="1227" spans="1:55" ht="15.75" customHeight="1" x14ac:dyDescent="0.3">
      <c r="A1227" s="5">
        <v>367125</v>
      </c>
      <c r="B1227" s="5" t="s">
        <v>60</v>
      </c>
      <c r="C1227" s="5" t="s">
        <v>134</v>
      </c>
      <c r="D1227" s="5" t="s">
        <v>123</v>
      </c>
      <c r="E1227" s="5" t="s">
        <v>124</v>
      </c>
      <c r="F1227" s="5" t="s">
        <v>38</v>
      </c>
      <c r="G1227" s="5"/>
      <c r="H1227" s="5" t="s">
        <v>2947</v>
      </c>
      <c r="I1227" s="5">
        <v>3631685</v>
      </c>
      <c r="J1227" s="5" t="s">
        <v>8452</v>
      </c>
      <c r="K1227" s="5"/>
      <c r="L1227" s="120">
        <v>12000</v>
      </c>
      <c r="M1227" s="5">
        <v>101376434</v>
      </c>
      <c r="N1227" s="10" t="s">
        <v>127</v>
      </c>
      <c r="O1227" s="5" t="s">
        <v>8453</v>
      </c>
      <c r="P1227" s="10">
        <v>46021</v>
      </c>
      <c r="Q1227" s="10" t="s">
        <v>5722</v>
      </c>
      <c r="R1227" s="10">
        <v>46024</v>
      </c>
      <c r="S1227" s="10"/>
      <c r="T1227" s="10"/>
      <c r="U1227" s="122">
        <f>Table_1[[#This Row],[FECHA REQ 1]]-Table_1[[#This Row],[FECHA DE ENTREGA DE INFORME]]</f>
        <v>-7</v>
      </c>
      <c r="V1227" s="5" t="s">
        <v>8454</v>
      </c>
      <c r="W1227" s="10">
        <v>46031</v>
      </c>
      <c r="X1227" s="10">
        <v>46015</v>
      </c>
      <c r="Y1227" s="122">
        <f t="shared" ref="Y1227:Y1241" si="141">IF(P1227="","POR EVALUAR",P1227-X1227+1)</f>
        <v>7</v>
      </c>
      <c r="Z1227" s="10">
        <v>46034</v>
      </c>
      <c r="AA1227" s="120">
        <f t="shared" si="135"/>
        <v>20</v>
      </c>
      <c r="AB1227" s="5" t="s">
        <v>8455</v>
      </c>
      <c r="AC1227" s="123">
        <v>34017.82</v>
      </c>
      <c r="AD1227" s="10"/>
      <c r="AE1227" s="12" t="str">
        <f t="shared" si="139"/>
        <v/>
      </c>
      <c r="AF1227" s="10"/>
      <c r="AG1227" s="5">
        <v>4400662635</v>
      </c>
      <c r="AH1227" s="17"/>
      <c r="AI1227" s="10"/>
      <c r="AJ1227" s="10"/>
      <c r="AK1227" s="10"/>
      <c r="AL1227" s="5"/>
      <c r="AM1227" s="5"/>
      <c r="AN1227" s="5"/>
      <c r="AO1227" s="5"/>
      <c r="AP1227" s="10"/>
      <c r="AQ1227" s="212">
        <f t="shared" ca="1" si="124"/>
        <v>31</v>
      </c>
      <c r="AR1227" s="120" t="s">
        <v>15</v>
      </c>
      <c r="AS1227" s="207">
        <f t="shared" ca="1" si="140"/>
        <v>31</v>
      </c>
      <c r="AT1227" s="5" t="s">
        <v>20</v>
      </c>
      <c r="AU1227" s="5"/>
      <c r="AV1227" s="5"/>
      <c r="AW1227" s="5"/>
      <c r="AX1227" s="5"/>
      <c r="AY1227" s="5"/>
      <c r="AZ1227" s="5"/>
      <c r="BA1227" s="5"/>
      <c r="BB1227" s="5"/>
      <c r="BC1227" s="5"/>
    </row>
    <row r="1228" spans="1:55" ht="15.75" customHeight="1" x14ac:dyDescent="0.3">
      <c r="A1228" s="5">
        <v>367225</v>
      </c>
      <c r="B1228" s="5" t="s">
        <v>60</v>
      </c>
      <c r="C1228" s="5" t="s">
        <v>254</v>
      </c>
      <c r="D1228" s="5" t="s">
        <v>127</v>
      </c>
      <c r="E1228" s="5" t="s">
        <v>124</v>
      </c>
      <c r="F1228" s="5" t="s">
        <v>35</v>
      </c>
      <c r="G1228" s="5"/>
      <c r="H1228" s="5" t="s">
        <v>517</v>
      </c>
      <c r="I1228" s="5">
        <v>3899511</v>
      </c>
      <c r="J1228" s="5" t="s">
        <v>8456</v>
      </c>
      <c r="K1228" s="5"/>
      <c r="L1228" s="5"/>
      <c r="M1228" s="5">
        <v>101158106</v>
      </c>
      <c r="N1228" s="10" t="s">
        <v>127</v>
      </c>
      <c r="O1228" s="5" t="s">
        <v>8453</v>
      </c>
      <c r="P1228" s="10">
        <v>46028</v>
      </c>
      <c r="Q1228" s="10" t="s">
        <v>8353</v>
      </c>
      <c r="R1228" s="10">
        <v>46028</v>
      </c>
      <c r="S1228" s="10"/>
      <c r="T1228" s="10"/>
      <c r="U1228" s="122">
        <f>Table_1[[#This Row],[FECHA REQ 1]]-Table_1[[#This Row],[FECHA DE ENTREGA DE INFORME]]</f>
        <v>46028</v>
      </c>
      <c r="V1228" s="5" t="s">
        <v>8457</v>
      </c>
      <c r="W1228" s="5"/>
      <c r="X1228" s="10">
        <v>46015</v>
      </c>
      <c r="Y1228" s="122">
        <f t="shared" si="141"/>
        <v>14</v>
      </c>
      <c r="Z1228" s="10"/>
      <c r="AA1228" s="120" t="str">
        <f t="shared" si="135"/>
        <v>POR COTIZAR</v>
      </c>
      <c r="AB1228" s="5"/>
      <c r="AC1228" s="13"/>
      <c r="AD1228" s="10"/>
      <c r="AE1228" s="12" t="str">
        <f t="shared" si="139"/>
        <v/>
      </c>
      <c r="AF1228" s="10"/>
      <c r="AG1228" s="5">
        <v>4400662967</v>
      </c>
      <c r="AH1228" s="17"/>
      <c r="AI1228" s="10"/>
      <c r="AJ1228" s="10"/>
      <c r="AK1228" s="10"/>
      <c r="AL1228" s="5"/>
      <c r="AM1228" s="5"/>
      <c r="AN1228" s="5"/>
      <c r="AO1228" s="5"/>
      <c r="AP1228" s="10"/>
      <c r="AQ1228" s="212">
        <f t="shared" ca="1" si="124"/>
        <v>31</v>
      </c>
      <c r="AR1228" s="207" t="s">
        <v>13</v>
      </c>
      <c r="AS1228" s="207">
        <f t="shared" ca="1" si="140"/>
        <v>31</v>
      </c>
      <c r="AT1228" s="5" t="s">
        <v>8444</v>
      </c>
      <c r="AU1228" s="5"/>
      <c r="AV1228" s="5"/>
      <c r="AW1228" s="5"/>
      <c r="AX1228" s="5"/>
      <c r="AY1228" s="5"/>
      <c r="AZ1228" s="5"/>
      <c r="BA1228" s="5"/>
      <c r="BB1228" s="5"/>
      <c r="BC1228" s="5"/>
    </row>
    <row r="1229" spans="1:55" ht="15.75" customHeight="1" x14ac:dyDescent="0.3">
      <c r="A1229" s="5">
        <v>367325</v>
      </c>
      <c r="B1229" s="5" t="s">
        <v>60</v>
      </c>
      <c r="C1229" s="5" t="s">
        <v>220</v>
      </c>
      <c r="D1229" s="5" t="s">
        <v>123</v>
      </c>
      <c r="E1229" s="5" t="s">
        <v>124</v>
      </c>
      <c r="F1229" s="5" t="s">
        <v>48</v>
      </c>
      <c r="G1229" s="5"/>
      <c r="H1229" s="5" t="s">
        <v>1845</v>
      </c>
      <c r="I1229" s="5">
        <v>5218423</v>
      </c>
      <c r="J1229" s="5" t="s">
        <v>8458</v>
      </c>
      <c r="K1229" s="5"/>
      <c r="L1229" s="5"/>
      <c r="M1229" s="5">
        <v>101075218</v>
      </c>
      <c r="N1229" s="10" t="s">
        <v>127</v>
      </c>
      <c r="O1229" s="5" t="s">
        <v>8453</v>
      </c>
      <c r="P1229" s="5"/>
      <c r="Q1229" s="10"/>
      <c r="R1229" s="10"/>
      <c r="S1229" s="10"/>
      <c r="T1229" s="10"/>
      <c r="U1229" s="122">
        <f>Table_1[[#This Row],[FECHA REQ 1]]-Table_1[[#This Row],[FECHA DE ENTREGA DE INFORME]]</f>
        <v>0</v>
      </c>
      <c r="V1229" s="5"/>
      <c r="W1229" s="5"/>
      <c r="X1229" s="10">
        <v>46015</v>
      </c>
      <c r="Y1229" s="122" t="str">
        <f t="shared" si="141"/>
        <v>POR EVALUAR</v>
      </c>
      <c r="Z1229" s="10"/>
      <c r="AA1229" s="120" t="str">
        <f t="shared" si="135"/>
        <v>POR COTIZAR</v>
      </c>
      <c r="AB1229" s="5"/>
      <c r="AC1229" s="13"/>
      <c r="AD1229" s="10"/>
      <c r="AE1229" s="12" t="str">
        <f t="shared" si="139"/>
        <v/>
      </c>
      <c r="AF1229" s="10"/>
      <c r="AG1229" s="5">
        <v>4400663183</v>
      </c>
      <c r="AH1229" s="17"/>
      <c r="AI1229" s="10"/>
      <c r="AJ1229" s="10"/>
      <c r="AK1229" s="10"/>
      <c r="AL1229" s="5"/>
      <c r="AM1229" s="5"/>
      <c r="AN1229" s="5"/>
      <c r="AO1229" s="5"/>
      <c r="AP1229" s="10"/>
      <c r="AQ1229" s="212">
        <f t="shared" ca="1" si="124"/>
        <v>31</v>
      </c>
      <c r="AR1229" s="207" t="s">
        <v>13</v>
      </c>
      <c r="AS1229" s="207">
        <f t="shared" ca="1" si="140"/>
        <v>31</v>
      </c>
      <c r="AT1229" s="208" t="s">
        <v>8434</v>
      </c>
      <c r="AU1229" s="5"/>
      <c r="AV1229" s="5"/>
      <c r="AW1229" s="5"/>
      <c r="AX1229" s="5"/>
      <c r="AY1229" s="5"/>
      <c r="AZ1229" s="5"/>
      <c r="BA1229" s="5"/>
      <c r="BB1229" s="5"/>
      <c r="BC1229" s="5"/>
    </row>
    <row r="1230" spans="1:55" ht="15.75" customHeight="1" x14ac:dyDescent="0.3">
      <c r="A1230" s="5">
        <v>367425</v>
      </c>
      <c r="B1230" s="5" t="s">
        <v>60</v>
      </c>
      <c r="C1230" s="5" t="s">
        <v>220</v>
      </c>
      <c r="D1230" s="5" t="s">
        <v>123</v>
      </c>
      <c r="E1230" s="5" t="s">
        <v>124</v>
      </c>
      <c r="F1230" s="5" t="s">
        <v>48</v>
      </c>
      <c r="G1230" s="5"/>
      <c r="H1230" s="5" t="s">
        <v>1845</v>
      </c>
      <c r="I1230" s="5">
        <v>5218423</v>
      </c>
      <c r="J1230" s="5" t="s">
        <v>8459</v>
      </c>
      <c r="K1230" s="5"/>
      <c r="L1230" s="5"/>
      <c r="M1230" s="5">
        <v>101075217</v>
      </c>
      <c r="N1230" s="10" t="s">
        <v>127</v>
      </c>
      <c r="O1230" s="5" t="s">
        <v>8453</v>
      </c>
      <c r="P1230" s="5"/>
      <c r="Q1230" s="10"/>
      <c r="R1230" s="10"/>
      <c r="S1230" s="10"/>
      <c r="T1230" s="10"/>
      <c r="U1230" s="122">
        <f>Table_1[[#This Row],[FECHA REQ 1]]-Table_1[[#This Row],[FECHA DE ENTREGA DE INFORME]]</f>
        <v>0</v>
      </c>
      <c r="V1230" s="5"/>
      <c r="W1230" s="5"/>
      <c r="X1230" s="10">
        <v>46015</v>
      </c>
      <c r="Y1230" s="122" t="str">
        <f t="shared" si="141"/>
        <v>POR EVALUAR</v>
      </c>
      <c r="Z1230" s="10"/>
      <c r="AA1230" s="120" t="str">
        <f t="shared" si="135"/>
        <v>POR COTIZAR</v>
      </c>
      <c r="AB1230" s="5"/>
      <c r="AC1230" s="13"/>
      <c r="AD1230" s="10"/>
      <c r="AE1230" s="12" t="str">
        <f t="shared" si="139"/>
        <v/>
      </c>
      <c r="AF1230" s="10"/>
      <c r="AG1230" s="5">
        <v>4400633182</v>
      </c>
      <c r="AH1230" s="17"/>
      <c r="AI1230" s="10"/>
      <c r="AJ1230" s="10"/>
      <c r="AK1230" s="10"/>
      <c r="AL1230" s="5"/>
      <c r="AM1230" s="5"/>
      <c r="AN1230" s="5"/>
      <c r="AO1230" s="5"/>
      <c r="AP1230" s="10"/>
      <c r="AQ1230" s="212">
        <f t="shared" ca="1" si="124"/>
        <v>31</v>
      </c>
      <c r="AR1230" s="120" t="s">
        <v>13</v>
      </c>
      <c r="AS1230" s="207">
        <f t="shared" ca="1" si="140"/>
        <v>31</v>
      </c>
      <c r="AT1230" s="208" t="s">
        <v>8434</v>
      </c>
      <c r="AU1230" s="5"/>
      <c r="AV1230" s="5"/>
      <c r="AW1230" s="5"/>
      <c r="AX1230" s="5"/>
      <c r="AY1230" s="5"/>
      <c r="AZ1230" s="5"/>
      <c r="BA1230" s="5"/>
      <c r="BB1230" s="5"/>
      <c r="BC1230" s="5"/>
    </row>
    <row r="1231" spans="1:55" ht="15.75" customHeight="1" x14ac:dyDescent="0.3">
      <c r="A1231" s="5">
        <v>367525</v>
      </c>
      <c r="B1231" s="5" t="s">
        <v>60</v>
      </c>
      <c r="C1231" s="5" t="s">
        <v>340</v>
      </c>
      <c r="D1231" s="5" t="s">
        <v>123</v>
      </c>
      <c r="E1231" s="5" t="s">
        <v>124</v>
      </c>
      <c r="F1231" s="5" t="s">
        <v>42</v>
      </c>
      <c r="G1231" s="5"/>
      <c r="H1231" s="5" t="s">
        <v>559</v>
      </c>
      <c r="I1231" s="5">
        <v>5025819</v>
      </c>
      <c r="J1231" s="5" t="s">
        <v>8460</v>
      </c>
      <c r="K1231" s="5"/>
      <c r="L1231" s="5"/>
      <c r="M1231" s="5">
        <v>101226379</v>
      </c>
      <c r="N1231" s="10" t="s">
        <v>127</v>
      </c>
      <c r="O1231" s="5" t="s">
        <v>8453</v>
      </c>
      <c r="P1231" s="5"/>
      <c r="Q1231" s="10"/>
      <c r="R1231" s="10"/>
      <c r="S1231" s="10"/>
      <c r="T1231" s="10"/>
      <c r="U1231" s="122">
        <f>Table_1[[#This Row],[FECHA REQ 1]]-Table_1[[#This Row],[FECHA DE ENTREGA DE INFORME]]</f>
        <v>0</v>
      </c>
      <c r="V1231" s="5"/>
      <c r="W1231" s="5"/>
      <c r="X1231" s="10">
        <v>46015</v>
      </c>
      <c r="Y1231" s="122" t="str">
        <f t="shared" si="141"/>
        <v>POR EVALUAR</v>
      </c>
      <c r="Z1231" s="10"/>
      <c r="AA1231" s="120" t="str">
        <f t="shared" si="135"/>
        <v>POR COTIZAR</v>
      </c>
      <c r="AB1231" s="5"/>
      <c r="AC1231" s="13"/>
      <c r="AD1231" s="10"/>
      <c r="AE1231" s="12" t="str">
        <f t="shared" si="139"/>
        <v/>
      </c>
      <c r="AF1231" s="10"/>
      <c r="AG1231" s="5">
        <v>4400662965</v>
      </c>
      <c r="AH1231" s="17"/>
      <c r="AI1231" s="10"/>
      <c r="AJ1231" s="10"/>
      <c r="AK1231" s="10"/>
      <c r="AL1231" s="5"/>
      <c r="AM1231" s="5"/>
      <c r="AN1231" s="5"/>
      <c r="AO1231" s="5"/>
      <c r="AP1231" s="10"/>
      <c r="AQ1231" s="212">
        <f t="shared" ca="1" si="124"/>
        <v>31</v>
      </c>
      <c r="AR1231" s="120" t="s">
        <v>13</v>
      </c>
      <c r="AS1231" s="207">
        <f t="shared" ca="1" si="140"/>
        <v>31</v>
      </c>
      <c r="AT1231" s="208" t="s">
        <v>8434</v>
      </c>
      <c r="AU1231" s="5"/>
      <c r="AV1231" s="5"/>
      <c r="AW1231" s="5"/>
      <c r="AX1231" s="5"/>
      <c r="AY1231" s="5"/>
      <c r="AZ1231" s="5"/>
      <c r="BA1231" s="5"/>
      <c r="BB1231" s="5"/>
      <c r="BC1231" s="5"/>
    </row>
    <row r="1232" spans="1:55" ht="15.75" customHeight="1" x14ac:dyDescent="0.3">
      <c r="A1232" s="5">
        <v>367625</v>
      </c>
      <c r="B1232" s="5" t="s">
        <v>60</v>
      </c>
      <c r="C1232" s="5" t="s">
        <v>340</v>
      </c>
      <c r="D1232" s="5" t="s">
        <v>123</v>
      </c>
      <c r="E1232" s="5" t="s">
        <v>124</v>
      </c>
      <c r="F1232" s="5" t="s">
        <v>42</v>
      </c>
      <c r="G1232" s="5"/>
      <c r="H1232" s="5" t="s">
        <v>559</v>
      </c>
      <c r="I1232" s="5">
        <v>5025819</v>
      </c>
      <c r="J1232" s="5" t="s">
        <v>8461</v>
      </c>
      <c r="K1232" s="5"/>
      <c r="L1232" s="5"/>
      <c r="M1232" s="5">
        <v>101377831</v>
      </c>
      <c r="N1232" s="10" t="s">
        <v>127</v>
      </c>
      <c r="O1232" s="5" t="s">
        <v>8453</v>
      </c>
      <c r="P1232" s="5"/>
      <c r="Q1232" s="10"/>
      <c r="R1232" s="10"/>
      <c r="S1232" s="10"/>
      <c r="T1232" s="10"/>
      <c r="U1232" s="122">
        <f>Table_1[[#This Row],[FECHA REQ 1]]-Table_1[[#This Row],[FECHA DE ENTREGA DE INFORME]]</f>
        <v>0</v>
      </c>
      <c r="V1232" s="5"/>
      <c r="W1232" s="5"/>
      <c r="X1232" s="10">
        <v>46015</v>
      </c>
      <c r="Y1232" s="122" t="str">
        <f t="shared" si="141"/>
        <v>POR EVALUAR</v>
      </c>
      <c r="Z1232" s="10"/>
      <c r="AA1232" s="120" t="str">
        <f t="shared" si="135"/>
        <v>POR COTIZAR</v>
      </c>
      <c r="AB1232" s="5"/>
      <c r="AC1232" s="13"/>
      <c r="AD1232" s="10"/>
      <c r="AE1232" s="12" t="str">
        <f t="shared" si="139"/>
        <v/>
      </c>
      <c r="AF1232" s="10"/>
      <c r="AG1232" s="5">
        <v>4400662966</v>
      </c>
      <c r="AH1232" s="17"/>
      <c r="AI1232" s="10"/>
      <c r="AJ1232" s="10"/>
      <c r="AK1232" s="10"/>
      <c r="AL1232" s="5"/>
      <c r="AM1232" s="5"/>
      <c r="AN1232" s="5"/>
      <c r="AO1232" s="5"/>
      <c r="AP1232" s="10"/>
      <c r="AQ1232" s="212">
        <f t="shared" ca="1" si="124"/>
        <v>31</v>
      </c>
      <c r="AR1232" s="120" t="s">
        <v>13</v>
      </c>
      <c r="AS1232" s="207">
        <f t="shared" ca="1" si="140"/>
        <v>31</v>
      </c>
      <c r="AT1232" s="5" t="s">
        <v>8444</v>
      </c>
      <c r="AU1232" s="5"/>
      <c r="AV1232" s="5"/>
      <c r="AW1232" s="5"/>
      <c r="AX1232" s="5"/>
      <c r="AY1232" s="5"/>
      <c r="AZ1232" s="5"/>
      <c r="BA1232" s="5"/>
      <c r="BB1232" s="5"/>
      <c r="BC1232" s="5"/>
    </row>
    <row r="1233" spans="1:56" ht="15.75" customHeight="1" x14ac:dyDescent="0.3">
      <c r="A1233" s="5">
        <v>367725</v>
      </c>
      <c r="B1233" s="5" t="s">
        <v>60</v>
      </c>
      <c r="C1233" s="5" t="s">
        <v>609</v>
      </c>
      <c r="D1233" s="5" t="s">
        <v>123</v>
      </c>
      <c r="E1233" s="5" t="s">
        <v>610</v>
      </c>
      <c r="F1233" s="5" t="s">
        <v>56</v>
      </c>
      <c r="G1233" s="5"/>
      <c r="H1233" s="5" t="s">
        <v>2411</v>
      </c>
      <c r="I1233" s="5">
        <v>2654472188</v>
      </c>
      <c r="J1233" s="5" t="s">
        <v>8462</v>
      </c>
      <c r="K1233" s="5"/>
      <c r="L1233" s="5"/>
      <c r="M1233" s="5">
        <v>101376419</v>
      </c>
      <c r="N1233" s="10" t="s">
        <v>127</v>
      </c>
      <c r="O1233" s="5" t="s">
        <v>8453</v>
      </c>
      <c r="P1233" s="10">
        <v>46024</v>
      </c>
      <c r="Q1233" s="10" t="s">
        <v>5722</v>
      </c>
      <c r="R1233" s="10">
        <v>46027</v>
      </c>
      <c r="S1233" s="10"/>
      <c r="T1233" s="10"/>
      <c r="U1233" s="122">
        <f>Table_1[[#This Row],[FECHA REQ 1]]-Table_1[[#This Row],[FECHA DE ENTREGA DE INFORME]]</f>
        <v>-9</v>
      </c>
      <c r="V1233" s="5" t="s">
        <v>8463</v>
      </c>
      <c r="W1233" s="10">
        <v>46036</v>
      </c>
      <c r="X1233" s="10">
        <v>46015</v>
      </c>
      <c r="Y1233" s="122">
        <f t="shared" si="141"/>
        <v>10</v>
      </c>
      <c r="Z1233" s="10">
        <v>46037</v>
      </c>
      <c r="AA1233" s="120">
        <f t="shared" si="135"/>
        <v>23</v>
      </c>
      <c r="AB1233" s="5" t="s">
        <v>8464</v>
      </c>
      <c r="AC1233" s="13">
        <v>11800</v>
      </c>
      <c r="AD1233" s="10">
        <v>46039</v>
      </c>
      <c r="AE1233" s="12">
        <f t="shared" si="139"/>
        <v>3</v>
      </c>
      <c r="AF1233" s="10"/>
      <c r="AG1233" s="208">
        <v>4400662960</v>
      </c>
      <c r="AH1233" s="17"/>
      <c r="AI1233" s="10"/>
      <c r="AJ1233" s="10"/>
      <c r="AK1233" s="10"/>
      <c r="AL1233" s="5"/>
      <c r="AM1233" s="5"/>
      <c r="AN1233" s="5"/>
      <c r="AO1233" s="5"/>
      <c r="AP1233" s="10"/>
      <c r="AQ1233" s="212">
        <f t="shared" ca="1" si="124"/>
        <v>31</v>
      </c>
      <c r="AR1233" s="120" t="s">
        <v>15</v>
      </c>
      <c r="AS1233" s="207">
        <f t="shared" ca="1" si="140"/>
        <v>31</v>
      </c>
      <c r="AT1233" s="5"/>
      <c r="AU1233" s="5"/>
      <c r="AV1233" s="5"/>
      <c r="AW1233" s="5"/>
      <c r="AX1233" s="5"/>
      <c r="AY1233" s="5"/>
      <c r="AZ1233" s="5"/>
      <c r="BA1233" s="5"/>
      <c r="BB1233" s="5"/>
      <c r="BC1233" s="5"/>
    </row>
    <row r="1234" spans="1:56" ht="15.75" customHeight="1" x14ac:dyDescent="0.3">
      <c r="A1234" s="5">
        <v>367825</v>
      </c>
      <c r="B1234" s="5" t="s">
        <v>60</v>
      </c>
      <c r="C1234" s="120" t="s">
        <v>1991</v>
      </c>
      <c r="D1234" s="120" t="s">
        <v>123</v>
      </c>
      <c r="E1234" s="120" t="s">
        <v>124</v>
      </c>
      <c r="F1234" s="120" t="s">
        <v>36</v>
      </c>
      <c r="G1234" s="5"/>
      <c r="H1234" s="5" t="s">
        <v>960</v>
      </c>
      <c r="I1234" s="5">
        <v>2719321</v>
      </c>
      <c r="J1234" s="5" t="s">
        <v>8465</v>
      </c>
      <c r="K1234" s="5"/>
      <c r="L1234" s="5"/>
      <c r="M1234" s="5">
        <v>101376162</v>
      </c>
      <c r="N1234" s="10" t="s">
        <v>127</v>
      </c>
      <c r="O1234" s="5" t="s">
        <v>8453</v>
      </c>
      <c r="P1234" s="5"/>
      <c r="Q1234" s="10"/>
      <c r="R1234" s="10"/>
      <c r="S1234" s="10"/>
      <c r="T1234" s="10"/>
      <c r="U1234" s="122">
        <f>Table_1[[#This Row],[FECHA REQ 1]]-Table_1[[#This Row],[FECHA DE ENTREGA DE INFORME]]</f>
        <v>0</v>
      </c>
      <c r="V1234" s="5"/>
      <c r="W1234" s="5"/>
      <c r="X1234" s="10">
        <v>46015</v>
      </c>
      <c r="Y1234" s="122" t="str">
        <f t="shared" si="141"/>
        <v>POR EVALUAR</v>
      </c>
      <c r="Z1234" s="10"/>
      <c r="AA1234" s="120" t="str">
        <f t="shared" si="135"/>
        <v>POR COTIZAR</v>
      </c>
      <c r="AB1234" s="5"/>
      <c r="AC1234" s="13"/>
      <c r="AD1234" s="10"/>
      <c r="AE1234" s="12" t="str">
        <f t="shared" si="139"/>
        <v/>
      </c>
      <c r="AF1234" s="10"/>
      <c r="AG1234" s="5">
        <v>4400662969</v>
      </c>
      <c r="AH1234" s="17"/>
      <c r="AI1234" s="10"/>
      <c r="AJ1234" s="10"/>
      <c r="AK1234" s="10"/>
      <c r="AL1234" s="5"/>
      <c r="AM1234" s="5"/>
      <c r="AN1234" s="5"/>
      <c r="AO1234" s="5"/>
      <c r="AP1234" s="10"/>
      <c r="AQ1234" s="212">
        <f t="shared" ref="AQ1234:AQ1262" ca="1" si="142">IF(AJ1234="",TODAY()-X1234+1,AJ1234-X1234+1)</f>
        <v>31</v>
      </c>
      <c r="AR1234" s="120" t="s">
        <v>13</v>
      </c>
      <c r="AS1234" s="207">
        <f t="shared" ca="1" si="140"/>
        <v>31</v>
      </c>
      <c r="AT1234" s="5"/>
      <c r="AU1234" s="5"/>
      <c r="AV1234" s="5"/>
      <c r="AW1234" s="5"/>
      <c r="AX1234" s="5"/>
      <c r="AY1234" s="5"/>
      <c r="AZ1234" s="5"/>
      <c r="BA1234" s="5"/>
      <c r="BB1234" s="5"/>
      <c r="BC1234" s="5"/>
    </row>
    <row r="1235" spans="1:56" ht="15.6" customHeight="1" x14ac:dyDescent="0.3">
      <c r="A1235" s="5">
        <v>367925</v>
      </c>
      <c r="B1235" s="5" t="s">
        <v>60</v>
      </c>
      <c r="C1235" s="120" t="s">
        <v>1991</v>
      </c>
      <c r="D1235" s="120" t="s">
        <v>123</v>
      </c>
      <c r="E1235" s="120" t="s">
        <v>124</v>
      </c>
      <c r="F1235" s="120" t="s">
        <v>36</v>
      </c>
      <c r="G1235" s="5"/>
      <c r="H1235" s="5" t="s">
        <v>960</v>
      </c>
      <c r="I1235" s="5">
        <v>2719321</v>
      </c>
      <c r="J1235" s="5" t="s">
        <v>8466</v>
      </c>
      <c r="K1235" s="5"/>
      <c r="L1235" s="5"/>
      <c r="M1235" s="5">
        <v>101376163</v>
      </c>
      <c r="N1235" s="10" t="s">
        <v>127</v>
      </c>
      <c r="O1235" s="5" t="s">
        <v>8453</v>
      </c>
      <c r="P1235" s="5"/>
      <c r="Q1235" s="10"/>
      <c r="R1235" s="10"/>
      <c r="S1235" s="10"/>
      <c r="T1235" s="10"/>
      <c r="U1235" s="122">
        <f>Table_1[[#This Row],[FECHA REQ 1]]-Table_1[[#This Row],[FECHA DE ENTREGA DE INFORME]]</f>
        <v>0</v>
      </c>
      <c r="V1235" s="5"/>
      <c r="W1235" s="5"/>
      <c r="X1235" s="10">
        <v>46015</v>
      </c>
      <c r="Y1235" s="122" t="str">
        <f t="shared" si="141"/>
        <v>POR EVALUAR</v>
      </c>
      <c r="Z1235" s="10"/>
      <c r="AA1235" s="120" t="str">
        <f t="shared" si="135"/>
        <v>POR COTIZAR</v>
      </c>
      <c r="AB1235" s="5"/>
      <c r="AC1235" s="13"/>
      <c r="AD1235" s="10"/>
      <c r="AE1235" s="12" t="str">
        <f t="shared" si="139"/>
        <v/>
      </c>
      <c r="AF1235" s="10"/>
      <c r="AG1235" s="5">
        <v>4400662968</v>
      </c>
      <c r="AH1235" s="17"/>
      <c r="AI1235" s="10"/>
      <c r="AJ1235" s="10"/>
      <c r="AK1235" s="10"/>
      <c r="AL1235" s="5"/>
      <c r="AM1235" s="5"/>
      <c r="AN1235" s="5"/>
      <c r="AO1235" s="5"/>
      <c r="AP1235" s="10"/>
      <c r="AQ1235" s="212">
        <f t="shared" ca="1" si="142"/>
        <v>31</v>
      </c>
      <c r="AR1235" s="120" t="s">
        <v>13</v>
      </c>
      <c r="AS1235" s="207">
        <f t="shared" ca="1" si="140"/>
        <v>31</v>
      </c>
      <c r="AT1235" s="5"/>
      <c r="AU1235" s="5"/>
      <c r="AV1235" s="5"/>
      <c r="AW1235" s="5"/>
      <c r="AX1235" s="5"/>
      <c r="AY1235" s="5"/>
      <c r="AZ1235" s="5"/>
      <c r="BA1235" s="5"/>
      <c r="BB1235" s="5"/>
      <c r="BC1235" s="5"/>
    </row>
    <row r="1236" spans="1:56" ht="15.75" customHeight="1" x14ac:dyDescent="0.3">
      <c r="A1236" s="5">
        <v>368025</v>
      </c>
      <c r="B1236" s="5" t="s">
        <v>59</v>
      </c>
      <c r="C1236" s="5" t="s">
        <v>8467</v>
      </c>
      <c r="D1236" s="5" t="s">
        <v>127</v>
      </c>
      <c r="E1236" s="120" t="s">
        <v>8468</v>
      </c>
      <c r="F1236" s="5" t="s">
        <v>51</v>
      </c>
      <c r="G1236" s="5"/>
      <c r="H1236" s="5"/>
      <c r="I1236" s="5"/>
      <c r="J1236" s="5" t="s">
        <v>8469</v>
      </c>
      <c r="K1236" s="5"/>
      <c r="L1236" s="5"/>
      <c r="M1236" s="5" t="s">
        <v>8470</v>
      </c>
      <c r="N1236" s="10" t="s">
        <v>127</v>
      </c>
      <c r="O1236" s="5" t="s">
        <v>8471</v>
      </c>
      <c r="P1236" s="10">
        <v>46021</v>
      </c>
      <c r="Q1236" s="10" t="s">
        <v>137</v>
      </c>
      <c r="R1236" s="10">
        <v>46029</v>
      </c>
      <c r="S1236" s="10"/>
      <c r="T1236" s="10"/>
      <c r="U1236" s="122">
        <f>Table_1[[#This Row],[FECHA REQ 1]]-Table_1[[#This Row],[FECHA DE ENTREGA DE INFORME]]</f>
        <v>8</v>
      </c>
      <c r="V1236" s="5" t="s">
        <v>8472</v>
      </c>
      <c r="W1236" s="10">
        <v>46021</v>
      </c>
      <c r="X1236" s="10">
        <v>46017</v>
      </c>
      <c r="Y1236" s="122">
        <f t="shared" si="141"/>
        <v>5</v>
      </c>
      <c r="Z1236" s="10">
        <v>46021</v>
      </c>
      <c r="AA1236" s="120">
        <f t="shared" si="135"/>
        <v>5</v>
      </c>
      <c r="AB1236" s="5" t="s">
        <v>8473</v>
      </c>
      <c r="AC1236" s="13">
        <v>9683.57</v>
      </c>
      <c r="AD1236" s="10"/>
      <c r="AE1236" s="12" t="str">
        <f t="shared" si="139"/>
        <v/>
      </c>
      <c r="AF1236" s="10"/>
      <c r="AG1236" s="5"/>
      <c r="AH1236" s="17"/>
      <c r="AI1236" s="10"/>
      <c r="AJ1236" s="10"/>
      <c r="AK1236" s="10"/>
      <c r="AL1236" s="5"/>
      <c r="AM1236" s="5"/>
      <c r="AN1236" s="5"/>
      <c r="AO1236" s="5"/>
      <c r="AP1236" s="10"/>
      <c r="AQ1236" s="212">
        <f t="shared" ca="1" si="142"/>
        <v>29</v>
      </c>
      <c r="AR1236" s="120" t="s">
        <v>15</v>
      </c>
      <c r="AS1236" s="207">
        <f t="shared" ca="1" si="140"/>
        <v>29</v>
      </c>
      <c r="AT1236" s="5" t="s">
        <v>19</v>
      </c>
      <c r="AU1236" s="5"/>
      <c r="AV1236" s="5"/>
      <c r="AW1236" s="5"/>
      <c r="AX1236" s="5"/>
      <c r="AY1236" s="5"/>
      <c r="AZ1236" s="5"/>
      <c r="BA1236" s="5"/>
      <c r="BB1236" s="5"/>
      <c r="BC1236" s="5"/>
    </row>
    <row r="1237" spans="1:56" ht="15.75" customHeight="1" x14ac:dyDescent="0.3">
      <c r="A1237" s="5">
        <v>368125</v>
      </c>
      <c r="B1237" s="5" t="s">
        <v>59</v>
      </c>
      <c r="C1237" s="5" t="s">
        <v>6</v>
      </c>
      <c r="D1237" s="5" t="s">
        <v>123</v>
      </c>
      <c r="E1237" s="5" t="s">
        <v>124</v>
      </c>
      <c r="F1237" s="5" t="s">
        <v>39</v>
      </c>
      <c r="G1237" s="5"/>
      <c r="H1237" s="5" t="s">
        <v>6549</v>
      </c>
      <c r="I1237" s="5"/>
      <c r="J1237" s="5" t="s">
        <v>8474</v>
      </c>
      <c r="K1237" s="5">
        <v>20699</v>
      </c>
      <c r="L1237" s="5">
        <v>18000</v>
      </c>
      <c r="M1237" s="5" t="s">
        <v>8475</v>
      </c>
      <c r="N1237" s="10" t="s">
        <v>127</v>
      </c>
      <c r="O1237" s="5" t="s">
        <v>8476</v>
      </c>
      <c r="P1237" s="5"/>
      <c r="Q1237" s="10"/>
      <c r="R1237" s="10"/>
      <c r="S1237" s="10"/>
      <c r="T1237" s="10"/>
      <c r="U1237" s="122">
        <f>Table_1[[#This Row],[FECHA REQ 1]]-Table_1[[#This Row],[FECHA DE ENTREGA DE INFORME]]</f>
        <v>0</v>
      </c>
      <c r="V1237" s="5"/>
      <c r="W1237" s="5"/>
      <c r="X1237" s="10">
        <v>46021</v>
      </c>
      <c r="Y1237" s="122" t="str">
        <f t="shared" si="141"/>
        <v>POR EVALUAR</v>
      </c>
      <c r="Z1237" s="10"/>
      <c r="AA1237" s="120" t="str">
        <f t="shared" si="135"/>
        <v>POR COTIZAR</v>
      </c>
      <c r="AB1237" s="5"/>
      <c r="AC1237" s="13"/>
      <c r="AD1237" s="10"/>
      <c r="AE1237" s="12" t="str">
        <f t="shared" si="139"/>
        <v/>
      </c>
      <c r="AF1237" s="10"/>
      <c r="AG1237" s="5">
        <v>6000070321</v>
      </c>
      <c r="AH1237" s="17"/>
      <c r="AI1237" s="10">
        <v>46063</v>
      </c>
      <c r="AJ1237" s="10"/>
      <c r="AK1237" s="10"/>
      <c r="AL1237" s="5"/>
      <c r="AM1237" s="5"/>
      <c r="AN1237" s="5"/>
      <c r="AO1237" s="5"/>
      <c r="AP1237" s="10"/>
      <c r="AQ1237" s="212">
        <f t="shared" ca="1" si="142"/>
        <v>25</v>
      </c>
      <c r="AR1237" s="120" t="s">
        <v>13</v>
      </c>
      <c r="AS1237" s="207">
        <f t="shared" ca="1" si="140"/>
        <v>25</v>
      </c>
      <c r="AT1237" s="5"/>
      <c r="AU1237" s="5"/>
      <c r="AV1237" s="5"/>
      <c r="AW1237" s="5"/>
      <c r="AX1237" s="5"/>
      <c r="AY1237" s="5"/>
      <c r="AZ1237" s="5"/>
      <c r="BA1237" s="5"/>
      <c r="BB1237" s="5"/>
      <c r="BC1237" s="5"/>
    </row>
    <row r="1238" spans="1:56" ht="15.75" customHeight="1" x14ac:dyDescent="0.3">
      <c r="A1238" s="5">
        <v>368225</v>
      </c>
      <c r="B1238" s="5" t="s">
        <v>59</v>
      </c>
      <c r="C1238" s="5" t="s">
        <v>8477</v>
      </c>
      <c r="D1238" s="5" t="s">
        <v>123</v>
      </c>
      <c r="E1238" s="5" t="s">
        <v>124</v>
      </c>
      <c r="F1238" s="5">
        <v>24</v>
      </c>
      <c r="G1238" s="5"/>
      <c r="H1238" s="5" t="s">
        <v>1337</v>
      </c>
      <c r="I1238" s="5"/>
      <c r="J1238" s="5" t="s">
        <v>8478</v>
      </c>
      <c r="K1238" s="5">
        <v>14887</v>
      </c>
      <c r="L1238" s="5">
        <v>15000</v>
      </c>
      <c r="M1238" s="5" t="s">
        <v>8479</v>
      </c>
      <c r="N1238" s="10" t="s">
        <v>127</v>
      </c>
      <c r="O1238" s="5" t="s">
        <v>8476</v>
      </c>
      <c r="P1238" s="5"/>
      <c r="Q1238" s="10"/>
      <c r="R1238" s="10"/>
      <c r="S1238" s="10"/>
      <c r="T1238" s="10"/>
      <c r="U1238" s="122">
        <f>Table_1[[#This Row],[FECHA REQ 1]]-Table_1[[#This Row],[FECHA DE ENTREGA DE INFORME]]</f>
        <v>0</v>
      </c>
      <c r="V1238" s="5"/>
      <c r="W1238" s="5"/>
      <c r="X1238" s="10">
        <v>46021</v>
      </c>
      <c r="Y1238" s="122" t="str">
        <f t="shared" si="141"/>
        <v>POR EVALUAR</v>
      </c>
      <c r="Z1238" s="10"/>
      <c r="AA1238" s="120" t="str">
        <f t="shared" si="135"/>
        <v>POR COTIZAR</v>
      </c>
      <c r="AB1238" s="5"/>
      <c r="AC1238" s="13"/>
      <c r="AD1238" s="10"/>
      <c r="AE1238" s="12" t="str">
        <f t="shared" si="139"/>
        <v/>
      </c>
      <c r="AF1238" s="10"/>
      <c r="AG1238" s="5">
        <v>6000071062</v>
      </c>
      <c r="AH1238" s="17"/>
      <c r="AI1238" s="10"/>
      <c r="AJ1238" s="10"/>
      <c r="AK1238" s="10"/>
      <c r="AL1238" s="5"/>
      <c r="AM1238" s="5"/>
      <c r="AN1238" s="5"/>
      <c r="AO1238" s="5"/>
      <c r="AP1238" s="10"/>
      <c r="AQ1238" s="212">
        <f t="shared" ca="1" si="142"/>
        <v>25</v>
      </c>
      <c r="AR1238" s="120" t="s">
        <v>13</v>
      </c>
      <c r="AS1238" s="207">
        <f t="shared" ca="1" si="140"/>
        <v>25</v>
      </c>
      <c r="AT1238" s="5"/>
      <c r="AU1238" s="5"/>
      <c r="AV1238" s="5"/>
      <c r="AW1238" s="5"/>
      <c r="AX1238" s="5"/>
      <c r="AY1238" s="5"/>
      <c r="AZ1238" s="5"/>
      <c r="BA1238" s="5"/>
      <c r="BB1238" s="5"/>
      <c r="BC1238" s="5"/>
    </row>
    <row r="1239" spans="1:56" ht="15.75" customHeight="1" x14ac:dyDescent="0.3">
      <c r="A1239" s="5">
        <v>368325</v>
      </c>
      <c r="B1239" s="5" t="s">
        <v>59</v>
      </c>
      <c r="C1239" s="5" t="s">
        <v>893</v>
      </c>
      <c r="D1239" s="5" t="s">
        <v>123</v>
      </c>
      <c r="E1239" s="5" t="s">
        <v>189</v>
      </c>
      <c r="F1239" s="5" t="s">
        <v>55</v>
      </c>
      <c r="G1239" s="5" t="s">
        <v>246</v>
      </c>
      <c r="H1239" s="5" t="s">
        <v>4533</v>
      </c>
      <c r="I1239" s="5"/>
      <c r="J1239" s="5" t="s">
        <v>8480</v>
      </c>
      <c r="K1239" s="5">
        <v>19867</v>
      </c>
      <c r="L1239" s="5">
        <v>18000</v>
      </c>
      <c r="M1239" s="5" t="s">
        <v>8481</v>
      </c>
      <c r="N1239" s="10" t="s">
        <v>127</v>
      </c>
      <c r="O1239" s="5" t="s">
        <v>8476</v>
      </c>
      <c r="P1239" s="5"/>
      <c r="Q1239" s="10"/>
      <c r="R1239" s="10"/>
      <c r="S1239" s="10"/>
      <c r="T1239" s="10"/>
      <c r="U1239" s="122">
        <f>Table_1[[#This Row],[FECHA REQ 1]]-Table_1[[#This Row],[FECHA DE ENTREGA DE INFORME]]</f>
        <v>0</v>
      </c>
      <c r="V1239" s="5"/>
      <c r="W1239" s="5"/>
      <c r="X1239" s="10">
        <v>46021</v>
      </c>
      <c r="Y1239" s="122" t="str">
        <f t="shared" si="141"/>
        <v>POR EVALUAR</v>
      </c>
      <c r="Z1239" s="10"/>
      <c r="AA1239" s="120" t="str">
        <f t="shared" si="135"/>
        <v>POR COTIZAR</v>
      </c>
      <c r="AB1239" s="5"/>
      <c r="AC1239" s="13"/>
      <c r="AD1239" s="10"/>
      <c r="AE1239" s="12" t="str">
        <f t="shared" ref="AE1239:AE1242" si="143">IF(AD1239="","",AD1239-Z1239+1)</f>
        <v/>
      </c>
      <c r="AF1239" s="10"/>
      <c r="AG1239" s="5">
        <v>6000071184</v>
      </c>
      <c r="AH1239" s="17"/>
      <c r="AI1239" s="10"/>
      <c r="AJ1239" s="10"/>
      <c r="AK1239" s="10"/>
      <c r="AL1239" s="5"/>
      <c r="AM1239" s="5"/>
      <c r="AN1239" s="5"/>
      <c r="AO1239" s="5"/>
      <c r="AP1239" s="10"/>
      <c r="AQ1239" s="212">
        <f t="shared" ca="1" si="142"/>
        <v>25</v>
      </c>
      <c r="AR1239" s="120" t="s">
        <v>13</v>
      </c>
      <c r="AS1239" s="207">
        <f t="shared" ca="1" si="140"/>
        <v>25</v>
      </c>
      <c r="AT1239" s="5"/>
      <c r="AU1239" s="5"/>
      <c r="AV1239" s="5"/>
      <c r="AW1239" s="5"/>
      <c r="AX1239" s="5"/>
      <c r="AY1239" s="5"/>
      <c r="AZ1239" s="5"/>
      <c r="BA1239" s="5"/>
      <c r="BB1239" s="5"/>
      <c r="BC1239" s="5"/>
    </row>
    <row r="1240" spans="1:56" ht="15.75" customHeight="1" x14ac:dyDescent="0.3">
      <c r="A1240" s="5">
        <v>368425</v>
      </c>
      <c r="B1240" s="5" t="s">
        <v>59</v>
      </c>
      <c r="C1240" s="5" t="s">
        <v>236</v>
      </c>
      <c r="D1240" s="5" t="s">
        <v>123</v>
      </c>
      <c r="E1240" s="5" t="s">
        <v>124</v>
      </c>
      <c r="F1240" s="5" t="s">
        <v>43</v>
      </c>
      <c r="G1240" s="5" t="s">
        <v>210</v>
      </c>
      <c r="H1240" s="5" t="s">
        <v>230</v>
      </c>
      <c r="I1240" s="120">
        <v>1098832</v>
      </c>
      <c r="J1240" s="5" t="s">
        <v>8482</v>
      </c>
      <c r="K1240" s="5">
        <v>26730</v>
      </c>
      <c r="L1240" s="5">
        <v>15000</v>
      </c>
      <c r="M1240" s="5" t="s">
        <v>8483</v>
      </c>
      <c r="N1240" s="10" t="s">
        <v>127</v>
      </c>
      <c r="O1240" s="5" t="s">
        <v>8476</v>
      </c>
      <c r="P1240" s="10">
        <v>46021</v>
      </c>
      <c r="Q1240" s="10" t="s">
        <v>8396</v>
      </c>
      <c r="R1240" s="10">
        <v>46029</v>
      </c>
      <c r="S1240" s="10"/>
      <c r="T1240" s="10"/>
      <c r="U1240" s="122">
        <f>Table_1[[#This Row],[FECHA REQ 1]]-Table_1[[#This Row],[FECHA DE ENTREGA DE INFORME]]</f>
        <v>-5</v>
      </c>
      <c r="V1240" s="5" t="s">
        <v>8484</v>
      </c>
      <c r="W1240" s="10">
        <v>46034</v>
      </c>
      <c r="X1240" s="10">
        <v>46021</v>
      </c>
      <c r="Y1240" s="122">
        <f t="shared" si="141"/>
        <v>1</v>
      </c>
      <c r="Z1240" s="10">
        <v>46036</v>
      </c>
      <c r="AA1240" s="120">
        <f t="shared" si="135"/>
        <v>16</v>
      </c>
      <c r="AB1240" s="5" t="s">
        <v>8485</v>
      </c>
      <c r="AC1240" s="13">
        <v>4712.79</v>
      </c>
      <c r="AD1240" s="10">
        <v>46042</v>
      </c>
      <c r="AE1240" s="12">
        <f t="shared" si="143"/>
        <v>7</v>
      </c>
      <c r="AF1240" s="10"/>
      <c r="AG1240" s="208" t="s">
        <v>8486</v>
      </c>
      <c r="AH1240" s="17"/>
      <c r="AI1240" s="10"/>
      <c r="AJ1240" s="10"/>
      <c r="AK1240" s="10"/>
      <c r="AL1240" s="5"/>
      <c r="AM1240" s="5"/>
      <c r="AN1240" s="5"/>
      <c r="AO1240" s="5"/>
      <c r="AP1240" s="10"/>
      <c r="AQ1240" s="212">
        <f t="shared" ca="1" si="142"/>
        <v>25</v>
      </c>
      <c r="AR1240" s="120" t="s">
        <v>15</v>
      </c>
      <c r="AS1240" s="207">
        <f t="shared" ca="1" si="140"/>
        <v>25</v>
      </c>
      <c r="AT1240" s="5" t="s">
        <v>20</v>
      </c>
      <c r="AU1240" s="5"/>
      <c r="AV1240" s="5"/>
      <c r="AW1240" s="5"/>
      <c r="AX1240" s="5"/>
      <c r="AY1240" s="5"/>
      <c r="AZ1240" s="5"/>
      <c r="BA1240" s="5"/>
      <c r="BB1240" s="5"/>
      <c r="BC1240" s="5"/>
    </row>
    <row r="1241" spans="1:56" ht="15.75" customHeight="1" x14ac:dyDescent="0.3">
      <c r="A1241" s="5">
        <v>368525</v>
      </c>
      <c r="B1241" s="5" t="s">
        <v>59</v>
      </c>
      <c r="C1241" s="5" t="s">
        <v>236</v>
      </c>
      <c r="D1241" s="5" t="s">
        <v>123</v>
      </c>
      <c r="E1241" s="5" t="s">
        <v>124</v>
      </c>
      <c r="F1241" s="5" t="s">
        <v>42</v>
      </c>
      <c r="G1241" s="5" t="s">
        <v>246</v>
      </c>
      <c r="H1241" s="5" t="s">
        <v>404</v>
      </c>
      <c r="I1241" s="5"/>
      <c r="J1241" s="5" t="s">
        <v>8487</v>
      </c>
      <c r="K1241" s="5">
        <v>8861</v>
      </c>
      <c r="L1241" s="5">
        <v>15000</v>
      </c>
      <c r="M1241" s="5" t="s">
        <v>8488</v>
      </c>
      <c r="N1241" s="10" t="s">
        <v>127</v>
      </c>
      <c r="O1241" s="5" t="s">
        <v>8476</v>
      </c>
      <c r="P1241" s="5"/>
      <c r="Q1241" s="10"/>
      <c r="R1241" s="10"/>
      <c r="S1241" s="10"/>
      <c r="T1241" s="10"/>
      <c r="U1241" s="122">
        <f>Table_1[[#This Row],[FECHA REQ 1]]-Table_1[[#This Row],[FECHA DE ENTREGA DE INFORME]]</f>
        <v>0</v>
      </c>
      <c r="V1241" s="5"/>
      <c r="W1241" s="5"/>
      <c r="X1241" s="10">
        <v>46021</v>
      </c>
      <c r="Y1241" s="122" t="str">
        <f t="shared" si="141"/>
        <v>POR EVALUAR</v>
      </c>
      <c r="Z1241" s="10"/>
      <c r="AA1241" s="120" t="str">
        <f t="shared" si="135"/>
        <v>POR COTIZAR</v>
      </c>
      <c r="AB1241" s="5"/>
      <c r="AC1241" s="13"/>
      <c r="AD1241" s="10"/>
      <c r="AE1241" s="12" t="str">
        <f t="shared" si="143"/>
        <v/>
      </c>
      <c r="AF1241" s="10"/>
      <c r="AG1241" s="5">
        <v>6000071188</v>
      </c>
      <c r="AH1241" s="17"/>
      <c r="AI1241" s="10"/>
      <c r="AJ1241" s="10"/>
      <c r="AK1241" s="10"/>
      <c r="AL1241" s="5"/>
      <c r="AM1241" s="5"/>
      <c r="AN1241" s="5"/>
      <c r="AO1241" s="5"/>
      <c r="AP1241" s="10"/>
      <c r="AQ1241" s="212">
        <f t="shared" ca="1" si="142"/>
        <v>25</v>
      </c>
      <c r="AR1241" s="120" t="s">
        <v>13</v>
      </c>
      <c r="AS1241" s="207">
        <f t="shared" ca="1" si="140"/>
        <v>25</v>
      </c>
      <c r="AT1241" s="5"/>
      <c r="AU1241" s="5"/>
      <c r="AV1241" s="5"/>
      <c r="AW1241" s="5"/>
      <c r="AX1241" s="5"/>
      <c r="AY1241" s="5"/>
      <c r="AZ1241" s="5"/>
      <c r="BA1241" s="5"/>
      <c r="BB1241" s="5"/>
      <c r="BC1241" s="5"/>
    </row>
    <row r="1242" spans="1:56" ht="15.75" customHeight="1" x14ac:dyDescent="0.3">
      <c r="A1242" s="120">
        <v>368625</v>
      </c>
      <c r="B1242" s="120" t="s">
        <v>59</v>
      </c>
      <c r="C1242" s="120" t="s">
        <v>273</v>
      </c>
      <c r="D1242" s="120" t="s">
        <v>123</v>
      </c>
      <c r="E1242" s="120" t="s">
        <v>124</v>
      </c>
      <c r="F1242" s="120" t="s">
        <v>39</v>
      </c>
      <c r="G1242" s="120" t="s">
        <v>210</v>
      </c>
      <c r="H1242" s="120" t="s">
        <v>7711</v>
      </c>
      <c r="I1242" s="120"/>
      <c r="J1242" s="120" t="s">
        <v>8489</v>
      </c>
      <c r="K1242" s="120">
        <v>30450</v>
      </c>
      <c r="L1242" s="120">
        <v>30000</v>
      </c>
      <c r="M1242" s="120" t="s">
        <v>8490</v>
      </c>
      <c r="N1242" s="121" t="s">
        <v>127</v>
      </c>
      <c r="O1242" s="5" t="s">
        <v>8491</v>
      </c>
      <c r="P1242" s="5"/>
      <c r="Q1242" s="10"/>
      <c r="R1242" s="10"/>
      <c r="S1242" s="10"/>
      <c r="T1242" s="10"/>
      <c r="U1242" s="122">
        <f>Table_1[[#This Row],[FECHA REQ 1]]-Table_1[[#This Row],[FECHA DE ENTREGA DE INFORME]]</f>
        <v>0</v>
      </c>
      <c r="V1242" s="5"/>
      <c r="W1242" s="5"/>
      <c r="X1242" s="10">
        <v>46021</v>
      </c>
      <c r="Y1242" s="122" t="str">
        <f t="shared" ref="Y1242:Y1262" si="144">IF(P1242="","POR EVALUAR",P1242-X1242+1)</f>
        <v>POR EVALUAR</v>
      </c>
      <c r="Z1242" s="10"/>
      <c r="AA1242" s="120" t="str">
        <f t="shared" si="135"/>
        <v>POR COTIZAR</v>
      </c>
      <c r="AB1242" s="5"/>
      <c r="AC1242" s="13"/>
      <c r="AD1242" s="10"/>
      <c r="AE1242" s="12" t="str">
        <f t="shared" si="143"/>
        <v/>
      </c>
      <c r="AF1242" s="10"/>
      <c r="AG1242" s="5">
        <v>6000071556</v>
      </c>
      <c r="AH1242" s="17"/>
      <c r="AI1242" s="10"/>
      <c r="AJ1242" s="10"/>
      <c r="AK1242" s="10"/>
      <c r="AL1242" s="5"/>
      <c r="AM1242" s="5"/>
      <c r="AN1242" s="5"/>
      <c r="AO1242" s="5"/>
      <c r="AP1242" s="10"/>
      <c r="AQ1242" s="212">
        <f t="shared" ca="1" si="142"/>
        <v>25</v>
      </c>
      <c r="AR1242" s="120" t="s">
        <v>13</v>
      </c>
      <c r="AS1242" s="207">
        <f t="shared" ca="1" si="140"/>
        <v>25</v>
      </c>
      <c r="AT1242" s="5"/>
      <c r="AU1242" s="5"/>
      <c r="AV1242" s="5"/>
      <c r="AW1242" s="5"/>
      <c r="AX1242" s="5"/>
      <c r="AY1242" s="5"/>
      <c r="AZ1242" s="5"/>
      <c r="BA1242" s="5"/>
      <c r="BB1242" s="5"/>
      <c r="BC1242" s="5"/>
    </row>
    <row r="1243" spans="1:56" ht="15.75" customHeight="1" x14ac:dyDescent="0.3">
      <c r="A1243" s="120">
        <v>368726</v>
      </c>
      <c r="B1243" s="120" t="s">
        <v>60</v>
      </c>
      <c r="C1243" s="120" t="s">
        <v>8</v>
      </c>
      <c r="D1243" s="120" t="s">
        <v>123</v>
      </c>
      <c r="E1243" s="120" t="s">
        <v>189</v>
      </c>
      <c r="F1243" s="275" t="s">
        <v>1</v>
      </c>
      <c r="G1243" s="120"/>
      <c r="H1243" s="120" t="s">
        <v>789</v>
      </c>
      <c r="I1243" s="120" t="s">
        <v>212</v>
      </c>
      <c r="J1243" s="120" t="s">
        <v>8492</v>
      </c>
      <c r="K1243" s="120"/>
      <c r="L1243" s="120"/>
      <c r="M1243" s="120">
        <v>101192889</v>
      </c>
      <c r="N1243" s="121" t="s">
        <v>127</v>
      </c>
      <c r="O1243" s="5" t="s">
        <v>8493</v>
      </c>
      <c r="P1243" s="5"/>
      <c r="Q1243" s="10"/>
      <c r="R1243" s="10"/>
      <c r="S1243" s="10"/>
      <c r="T1243" s="10"/>
      <c r="U1243" s="122">
        <f>Table_1[[#This Row],[FECHA REQ 1]]-Table_1[[#This Row],[FECHA DE ENTREGA DE INFORME]]</f>
        <v>0</v>
      </c>
      <c r="V1243" s="5"/>
      <c r="W1243" s="5"/>
      <c r="X1243" s="10">
        <v>46027</v>
      </c>
      <c r="Y1243" s="122" t="str">
        <f t="shared" si="144"/>
        <v>POR EVALUAR</v>
      </c>
      <c r="Z1243" s="10"/>
      <c r="AA1243" s="120" t="str">
        <f t="shared" si="135"/>
        <v>POR COTIZAR</v>
      </c>
      <c r="AB1243" s="5"/>
      <c r="AC1243" s="13"/>
      <c r="AD1243" s="10"/>
      <c r="AE1243" s="12"/>
      <c r="AF1243" s="10"/>
      <c r="AG1243" s="5">
        <v>4400649604</v>
      </c>
      <c r="AH1243" s="17"/>
      <c r="AI1243" s="10"/>
      <c r="AJ1243" s="10"/>
      <c r="AK1243" s="10"/>
      <c r="AL1243" s="5"/>
      <c r="AM1243" s="5"/>
      <c r="AN1243" s="5"/>
      <c r="AO1243" s="5"/>
      <c r="AP1243" s="10"/>
      <c r="AQ1243" s="212">
        <f t="shared" ca="1" si="142"/>
        <v>19</v>
      </c>
      <c r="AR1243" s="120" t="s">
        <v>13</v>
      </c>
      <c r="AS1243" s="207">
        <f t="shared" ca="1" si="140"/>
        <v>19</v>
      </c>
      <c r="AT1243" s="5"/>
      <c r="AU1243" s="5"/>
      <c r="AV1243" s="5"/>
      <c r="AW1243" s="5"/>
      <c r="AX1243" s="5"/>
      <c r="AY1243" s="5"/>
      <c r="AZ1243" s="5"/>
      <c r="BA1243" s="5"/>
      <c r="BB1243" s="5"/>
      <c r="BC1243" s="5"/>
    </row>
    <row r="1244" spans="1:56" ht="15.75" customHeight="1" x14ac:dyDescent="0.3">
      <c r="A1244" s="120">
        <v>368826</v>
      </c>
      <c r="B1244" s="120" t="s">
        <v>60</v>
      </c>
      <c r="C1244" s="120" t="s">
        <v>8</v>
      </c>
      <c r="D1244" s="120" t="s">
        <v>123</v>
      </c>
      <c r="E1244" s="120" t="s">
        <v>189</v>
      </c>
      <c r="F1244" s="275" t="s">
        <v>44</v>
      </c>
      <c r="G1244" s="5" t="s">
        <v>246</v>
      </c>
      <c r="H1244" s="120" t="s">
        <v>7391</v>
      </c>
      <c r="I1244" s="120" t="s">
        <v>3822</v>
      </c>
      <c r="J1244" s="120"/>
      <c r="K1244" s="120"/>
      <c r="L1244" s="120"/>
      <c r="M1244" s="120">
        <v>101155257</v>
      </c>
      <c r="N1244" s="121"/>
      <c r="O1244" s="5" t="s">
        <v>8493</v>
      </c>
      <c r="P1244" s="5"/>
      <c r="Q1244" s="10"/>
      <c r="R1244" s="10"/>
      <c r="S1244" s="10"/>
      <c r="T1244" s="10"/>
      <c r="U1244" s="122">
        <f>Table_1[[#This Row],[FECHA REQ 1]]-Table_1[[#This Row],[FECHA DE ENTREGA DE INFORME]]</f>
        <v>0</v>
      </c>
      <c r="V1244" s="5"/>
      <c r="W1244" s="5"/>
      <c r="X1244" s="10">
        <v>46027</v>
      </c>
      <c r="Y1244" s="122" t="str">
        <f t="shared" si="144"/>
        <v>POR EVALUAR</v>
      </c>
      <c r="Z1244" s="10"/>
      <c r="AA1244" s="120" t="str">
        <f t="shared" si="135"/>
        <v>POR COTIZAR</v>
      </c>
      <c r="AB1244" s="5"/>
      <c r="AC1244" s="13"/>
      <c r="AD1244" s="10"/>
      <c r="AE1244" s="12"/>
      <c r="AF1244" s="10"/>
      <c r="AG1244" s="5">
        <v>4400647825</v>
      </c>
      <c r="AH1244" s="17"/>
      <c r="AI1244" s="10"/>
      <c r="AJ1244" s="10"/>
      <c r="AK1244" s="10"/>
      <c r="AL1244" s="5"/>
      <c r="AM1244" s="5"/>
      <c r="AN1244" s="5"/>
      <c r="AO1244" s="5"/>
      <c r="AP1244" s="10"/>
      <c r="AQ1244" s="212">
        <f t="shared" ca="1" si="142"/>
        <v>19</v>
      </c>
      <c r="AR1244" s="120" t="s">
        <v>13</v>
      </c>
      <c r="AS1244" s="207">
        <f t="shared" ca="1" si="140"/>
        <v>19</v>
      </c>
      <c r="AT1244" s="5"/>
      <c r="AU1244" s="5"/>
      <c r="AV1244" s="5"/>
      <c r="AW1244" s="5"/>
      <c r="AX1244" s="5"/>
      <c r="AY1244" s="5"/>
      <c r="AZ1244" s="5"/>
      <c r="BA1244" s="5"/>
      <c r="BB1244" s="5"/>
      <c r="BC1244" s="5"/>
    </row>
    <row r="1245" spans="1:56" ht="15.75" customHeight="1" x14ac:dyDescent="0.3">
      <c r="A1245" s="120">
        <v>368926</v>
      </c>
      <c r="B1245" s="120" t="s">
        <v>60</v>
      </c>
      <c r="C1245" s="120" t="s">
        <v>8</v>
      </c>
      <c r="D1245" s="120" t="s">
        <v>123</v>
      </c>
      <c r="E1245" s="120" t="s">
        <v>189</v>
      </c>
      <c r="F1245" t="s">
        <v>44</v>
      </c>
      <c r="G1245" s="5" t="s">
        <v>246</v>
      </c>
      <c r="H1245" s="120" t="s">
        <v>2129</v>
      </c>
      <c r="I1245" s="120" t="s">
        <v>3822</v>
      </c>
      <c r="J1245" s="120"/>
      <c r="K1245" s="120"/>
      <c r="L1245" s="120"/>
      <c r="M1245" s="120">
        <v>101181320</v>
      </c>
      <c r="N1245" s="121"/>
      <c r="O1245" s="5" t="s">
        <v>8493</v>
      </c>
      <c r="P1245" s="5"/>
      <c r="Q1245" s="10"/>
      <c r="R1245" s="10"/>
      <c r="S1245" s="10"/>
      <c r="T1245" s="10"/>
      <c r="U1245" s="122">
        <f>Table_1[[#This Row],[FECHA REQ 1]]-Table_1[[#This Row],[FECHA DE ENTREGA DE INFORME]]</f>
        <v>0</v>
      </c>
      <c r="V1245" s="5"/>
      <c r="W1245" s="5"/>
      <c r="X1245" s="10">
        <v>46027</v>
      </c>
      <c r="Y1245" s="122" t="str">
        <f t="shared" si="144"/>
        <v>POR EVALUAR</v>
      </c>
      <c r="Z1245" s="10"/>
      <c r="AA1245" s="120" t="str">
        <f t="shared" si="135"/>
        <v>POR COTIZAR</v>
      </c>
      <c r="AB1245" s="5"/>
      <c r="AC1245" s="13"/>
      <c r="AD1245" s="10"/>
      <c r="AE1245" s="12"/>
      <c r="AF1245" s="10"/>
      <c r="AG1245" s="5">
        <v>4400647824</v>
      </c>
      <c r="AH1245" s="17"/>
      <c r="AI1245" s="10"/>
      <c r="AJ1245" s="10"/>
      <c r="AK1245" s="10"/>
      <c r="AL1245" s="5"/>
      <c r="AM1245" s="5"/>
      <c r="AN1245" s="5"/>
      <c r="AO1245" s="5"/>
      <c r="AP1245" s="10"/>
      <c r="AQ1245" s="212">
        <f t="shared" ca="1" si="142"/>
        <v>19</v>
      </c>
      <c r="AR1245" s="120" t="s">
        <v>13</v>
      </c>
      <c r="AS1245" s="207">
        <f t="shared" ca="1" si="140"/>
        <v>19</v>
      </c>
      <c r="AT1245" s="5"/>
      <c r="AU1245" s="5"/>
      <c r="AV1245" s="5"/>
      <c r="AW1245" s="120"/>
      <c r="AX1245" s="120"/>
      <c r="AY1245" s="120"/>
      <c r="AZ1245" s="120"/>
      <c r="BA1245" s="120"/>
      <c r="BB1245" s="120"/>
      <c r="BC1245" s="120"/>
    </row>
    <row r="1246" spans="1:56" ht="15" customHeight="1" x14ac:dyDescent="0.3">
      <c r="A1246" s="308">
        <v>369026</v>
      </c>
      <c r="B1246" s="309" t="s">
        <v>59</v>
      </c>
      <c r="C1246" s="310" t="s">
        <v>236</v>
      </c>
      <c r="D1246" s="310" t="s">
        <v>123</v>
      </c>
      <c r="E1246" s="310" t="s">
        <v>124</v>
      </c>
      <c r="F1246" s="310" t="s">
        <v>48</v>
      </c>
      <c r="G1246" s="310" t="s">
        <v>210</v>
      </c>
      <c r="H1246" s="310" t="s">
        <v>1446</v>
      </c>
      <c r="I1246" s="310" t="s">
        <v>8494</v>
      </c>
      <c r="J1246" s="310" t="s">
        <v>8495</v>
      </c>
      <c r="K1246" s="311">
        <v>420</v>
      </c>
      <c r="L1246" s="311">
        <v>10000</v>
      </c>
      <c r="M1246" s="310" t="s">
        <v>8496</v>
      </c>
      <c r="N1246" s="310" t="s">
        <v>123</v>
      </c>
      <c r="O1246" s="310" t="s">
        <v>8497</v>
      </c>
      <c r="P1246" s="5"/>
      <c r="Q1246" s="264" t="s">
        <v>8494</v>
      </c>
      <c r="R1246" s="10"/>
      <c r="S1246" s="264" t="s">
        <v>8494</v>
      </c>
      <c r="T1246" s="264" t="s">
        <v>8494</v>
      </c>
      <c r="U1246" s="122">
        <f>Table_1[[#This Row],[FECHA REQ 1]]-Table_1[[#This Row],[FECHA DE ENTREGA DE INFORME]]</f>
        <v>0</v>
      </c>
      <c r="V1246" s="264" t="s">
        <v>8494</v>
      </c>
      <c r="W1246" s="5"/>
      <c r="X1246" s="10">
        <v>46028</v>
      </c>
      <c r="Y1246" s="122" t="str">
        <f>IF(P1246="","POR EVALUAR",P1246-X1246+1)</f>
        <v>POR EVALUAR</v>
      </c>
      <c r="Z1246" s="10"/>
      <c r="AA1246" s="120" t="str">
        <f t="shared" si="135"/>
        <v>POR COTIZAR</v>
      </c>
      <c r="AB1246" s="264" t="s">
        <v>8494</v>
      </c>
      <c r="AC1246" s="310" t="s">
        <v>8494</v>
      </c>
      <c r="AD1246" s="10" t="s">
        <v>8494</v>
      </c>
      <c r="AE1246" s="12"/>
      <c r="AF1246" s="10"/>
      <c r="AG1246" s="310">
        <v>6000072528</v>
      </c>
      <c r="AH1246" s="310" t="s">
        <v>8494</v>
      </c>
      <c r="AI1246" s="310" t="s">
        <v>8494</v>
      </c>
      <c r="AJ1246" s="267"/>
      <c r="AK1246" s="267"/>
      <c r="AL1246" s="267"/>
      <c r="AM1246" s="310" t="s">
        <v>8494</v>
      </c>
      <c r="AN1246" s="310" t="s">
        <v>8494</v>
      </c>
      <c r="AO1246" s="310" t="s">
        <v>8494</v>
      </c>
      <c r="AP1246" s="310" t="s">
        <v>8494</v>
      </c>
      <c r="AQ1246" s="212">
        <f t="shared" ca="1" si="142"/>
        <v>18</v>
      </c>
      <c r="AR1246" s="120" t="s">
        <v>13</v>
      </c>
      <c r="AS1246" s="207">
        <f t="shared" ca="1" si="140"/>
        <v>18</v>
      </c>
      <c r="AT1246" s="310" t="s">
        <v>8494</v>
      </c>
      <c r="AU1246" s="310" t="s">
        <v>8494</v>
      </c>
      <c r="AV1246" s="312" t="s">
        <v>8494</v>
      </c>
      <c r="AW1246" s="267"/>
      <c r="AX1246" s="267"/>
      <c r="AY1246" s="267"/>
      <c r="AZ1246" s="267"/>
      <c r="BA1246" s="267"/>
      <c r="BB1246" s="267"/>
      <c r="BC1246" s="267"/>
      <c r="BD1246" s="268"/>
    </row>
    <row r="1247" spans="1:56" ht="15" customHeight="1" x14ac:dyDescent="0.3">
      <c r="A1247" s="313">
        <v>369126</v>
      </c>
      <c r="B1247" s="314" t="s">
        <v>59</v>
      </c>
      <c r="C1247" s="271" t="s">
        <v>122</v>
      </c>
      <c r="D1247" s="271" t="s">
        <v>127</v>
      </c>
      <c r="E1247" s="271" t="s">
        <v>124</v>
      </c>
      <c r="F1247" s="271">
        <v>24</v>
      </c>
      <c r="G1247" s="271" t="s">
        <v>8494</v>
      </c>
      <c r="H1247" s="271" t="s">
        <v>2609</v>
      </c>
      <c r="I1247" s="271" t="s">
        <v>8494</v>
      </c>
      <c r="J1247" s="271" t="s">
        <v>8498</v>
      </c>
      <c r="K1247" s="120">
        <v>6931</v>
      </c>
      <c r="L1247" s="120">
        <v>15000</v>
      </c>
      <c r="M1247" s="271" t="s">
        <v>8499</v>
      </c>
      <c r="N1247" s="271" t="s">
        <v>127</v>
      </c>
      <c r="O1247" s="271" t="s">
        <v>8497</v>
      </c>
      <c r="P1247" s="5"/>
      <c r="Q1247" s="265" t="s">
        <v>8494</v>
      </c>
      <c r="R1247" s="10"/>
      <c r="S1247" s="265" t="s">
        <v>8494</v>
      </c>
      <c r="T1247" s="265" t="s">
        <v>8494</v>
      </c>
      <c r="U1247" s="122">
        <f>Table_1[[#This Row],[FECHA REQ 1]]-Table_1[[#This Row],[FECHA DE ENTREGA DE INFORME]]</f>
        <v>0</v>
      </c>
      <c r="V1247" s="265" t="s">
        <v>8494</v>
      </c>
      <c r="W1247" s="5"/>
      <c r="X1247" s="10">
        <v>46028</v>
      </c>
      <c r="Y1247" s="122" t="str">
        <f t="shared" si="144"/>
        <v>POR EVALUAR</v>
      </c>
      <c r="Z1247" s="10"/>
      <c r="AA1247" s="120" t="str">
        <f t="shared" si="135"/>
        <v>POR COTIZAR</v>
      </c>
      <c r="AB1247" s="265" t="s">
        <v>8494</v>
      </c>
      <c r="AC1247" s="271" t="s">
        <v>8494</v>
      </c>
      <c r="AD1247" s="10" t="s">
        <v>8494</v>
      </c>
      <c r="AE1247" s="12"/>
      <c r="AF1247" s="10"/>
      <c r="AG1247" s="271">
        <v>6000072529</v>
      </c>
      <c r="AH1247" s="271" t="s">
        <v>8494</v>
      </c>
      <c r="AI1247" s="271" t="s">
        <v>8494</v>
      </c>
      <c r="AJ1247" s="267"/>
      <c r="AK1247" s="267"/>
      <c r="AL1247" s="267"/>
      <c r="AM1247" s="271" t="s">
        <v>8494</v>
      </c>
      <c r="AN1247" s="271" t="s">
        <v>8494</v>
      </c>
      <c r="AO1247" s="271" t="s">
        <v>8494</v>
      </c>
      <c r="AP1247" s="271" t="s">
        <v>8494</v>
      </c>
      <c r="AQ1247" s="212">
        <f t="shared" ca="1" si="142"/>
        <v>18</v>
      </c>
      <c r="AR1247" s="120" t="s">
        <v>13</v>
      </c>
      <c r="AS1247" s="207">
        <f t="shared" ca="1" si="140"/>
        <v>18</v>
      </c>
      <c r="AT1247" s="271" t="s">
        <v>8494</v>
      </c>
      <c r="AU1247" s="271" t="s">
        <v>8494</v>
      </c>
      <c r="AV1247" s="315" t="s">
        <v>8494</v>
      </c>
      <c r="AW1247" s="267"/>
      <c r="AX1247" s="267"/>
      <c r="AY1247" s="267"/>
      <c r="AZ1247" s="267"/>
      <c r="BA1247" s="267"/>
      <c r="BB1247" s="267"/>
      <c r="BC1247" s="267"/>
      <c r="BD1247" s="268"/>
    </row>
    <row r="1248" spans="1:56" ht="15" customHeight="1" x14ac:dyDescent="0.3">
      <c r="A1248" s="313">
        <v>369226</v>
      </c>
      <c r="B1248" s="314" t="s">
        <v>59</v>
      </c>
      <c r="C1248" s="271" t="s">
        <v>220</v>
      </c>
      <c r="D1248" s="271" t="s">
        <v>123</v>
      </c>
      <c r="E1248" s="271" t="s">
        <v>124</v>
      </c>
      <c r="F1248" s="271">
        <v>24</v>
      </c>
      <c r="G1248" s="271" t="s">
        <v>8494</v>
      </c>
      <c r="H1248" s="271" t="s">
        <v>377</v>
      </c>
      <c r="I1248" s="271" t="s">
        <v>8494</v>
      </c>
      <c r="J1248" s="271" t="s">
        <v>8500</v>
      </c>
      <c r="K1248" s="120">
        <v>15139</v>
      </c>
      <c r="L1248" s="120">
        <v>15000</v>
      </c>
      <c r="M1248" s="271" t="s">
        <v>8501</v>
      </c>
      <c r="N1248" s="271" t="s">
        <v>127</v>
      </c>
      <c r="O1248" s="271" t="s">
        <v>8497</v>
      </c>
      <c r="P1248" s="5"/>
      <c r="Q1248" s="265" t="s">
        <v>8494</v>
      </c>
      <c r="R1248" s="10"/>
      <c r="S1248" s="265" t="s">
        <v>8494</v>
      </c>
      <c r="T1248" s="265" t="s">
        <v>8494</v>
      </c>
      <c r="U1248" s="122">
        <f>Table_1[[#This Row],[FECHA REQ 1]]-Table_1[[#This Row],[FECHA DE ENTREGA DE INFORME]]</f>
        <v>0</v>
      </c>
      <c r="V1248" s="265" t="s">
        <v>8494</v>
      </c>
      <c r="W1248" s="5"/>
      <c r="X1248" s="10">
        <v>46028</v>
      </c>
      <c r="Y1248" s="122" t="str">
        <f t="shared" si="144"/>
        <v>POR EVALUAR</v>
      </c>
      <c r="Z1248" s="10"/>
      <c r="AA1248" s="120" t="str">
        <f t="shared" si="135"/>
        <v>POR COTIZAR</v>
      </c>
      <c r="AB1248" s="265" t="s">
        <v>8494</v>
      </c>
      <c r="AC1248" s="271" t="s">
        <v>8494</v>
      </c>
      <c r="AD1248" s="10" t="s">
        <v>8494</v>
      </c>
      <c r="AE1248" s="12"/>
      <c r="AF1248" s="10"/>
      <c r="AG1248" s="271">
        <v>6000072530</v>
      </c>
      <c r="AH1248" s="271" t="s">
        <v>8494</v>
      </c>
      <c r="AI1248" s="271" t="s">
        <v>8494</v>
      </c>
      <c r="AJ1248" s="267"/>
      <c r="AK1248" s="267"/>
      <c r="AL1248" s="267"/>
      <c r="AM1248" s="271" t="s">
        <v>8494</v>
      </c>
      <c r="AN1248" s="271" t="s">
        <v>8494</v>
      </c>
      <c r="AO1248" s="271" t="s">
        <v>8494</v>
      </c>
      <c r="AP1248" s="271" t="s">
        <v>8494</v>
      </c>
      <c r="AQ1248" s="212">
        <f t="shared" ca="1" si="142"/>
        <v>18</v>
      </c>
      <c r="AR1248" s="120" t="s">
        <v>13</v>
      </c>
      <c r="AS1248" s="207">
        <f t="shared" ca="1" si="140"/>
        <v>18</v>
      </c>
      <c r="AT1248" s="271" t="s">
        <v>8494</v>
      </c>
      <c r="AU1248" s="271" t="s">
        <v>8494</v>
      </c>
      <c r="AV1248" s="315" t="s">
        <v>8494</v>
      </c>
      <c r="AW1248" s="267"/>
      <c r="AX1248" s="267"/>
      <c r="AY1248" s="267"/>
      <c r="AZ1248" s="267"/>
      <c r="BA1248" s="267"/>
      <c r="BB1248" s="267"/>
      <c r="BC1248" s="267"/>
      <c r="BD1248" s="268"/>
    </row>
    <row r="1249" spans="1:56" ht="15" customHeight="1" x14ac:dyDescent="0.3">
      <c r="A1249" s="313">
        <v>369326</v>
      </c>
      <c r="B1249" s="314" t="s">
        <v>59</v>
      </c>
      <c r="C1249" s="271" t="s">
        <v>327</v>
      </c>
      <c r="D1249" s="271" t="s">
        <v>123</v>
      </c>
      <c r="E1249" s="271" t="s">
        <v>124</v>
      </c>
      <c r="F1249" s="271">
        <v>24</v>
      </c>
      <c r="G1249" s="271" t="s">
        <v>8494</v>
      </c>
      <c r="H1249" s="271" t="s">
        <v>3727</v>
      </c>
      <c r="I1249" s="120">
        <v>5530359</v>
      </c>
      <c r="J1249" s="271" t="s">
        <v>8502</v>
      </c>
      <c r="K1249" s="120">
        <v>5121</v>
      </c>
      <c r="L1249" s="120">
        <v>15000</v>
      </c>
      <c r="M1249" s="271" t="s">
        <v>8503</v>
      </c>
      <c r="N1249" s="271" t="s">
        <v>127</v>
      </c>
      <c r="O1249" s="271" t="s">
        <v>8497</v>
      </c>
      <c r="P1249" s="5"/>
      <c r="Q1249" s="265" t="s">
        <v>8494</v>
      </c>
      <c r="R1249" s="10"/>
      <c r="S1249" s="265" t="s">
        <v>8494</v>
      </c>
      <c r="T1249" s="265" t="s">
        <v>8494</v>
      </c>
      <c r="U1249" s="122">
        <f>Table_1[[#This Row],[FECHA REQ 1]]-Table_1[[#This Row],[FECHA DE ENTREGA DE INFORME]]</f>
        <v>0</v>
      </c>
      <c r="V1249" s="265" t="s">
        <v>8494</v>
      </c>
      <c r="W1249" s="5"/>
      <c r="X1249" s="10">
        <v>46028</v>
      </c>
      <c r="Y1249" s="122" t="str">
        <f t="shared" si="144"/>
        <v>POR EVALUAR</v>
      </c>
      <c r="Z1249" s="10"/>
      <c r="AA1249" s="120" t="str">
        <f t="shared" si="135"/>
        <v>POR COTIZAR</v>
      </c>
      <c r="AB1249" s="265" t="s">
        <v>8494</v>
      </c>
      <c r="AC1249" s="271" t="s">
        <v>8494</v>
      </c>
      <c r="AD1249" s="10" t="s">
        <v>8494</v>
      </c>
      <c r="AE1249" s="12"/>
      <c r="AF1249" s="10"/>
      <c r="AG1249" s="271">
        <v>6000072535</v>
      </c>
      <c r="AH1249" s="271" t="s">
        <v>8494</v>
      </c>
      <c r="AI1249" s="271" t="s">
        <v>8494</v>
      </c>
      <c r="AJ1249" s="267"/>
      <c r="AK1249" s="267"/>
      <c r="AL1249" s="267"/>
      <c r="AM1249" s="271" t="s">
        <v>8494</v>
      </c>
      <c r="AN1249" s="271" t="s">
        <v>8494</v>
      </c>
      <c r="AO1249" s="271" t="s">
        <v>8494</v>
      </c>
      <c r="AP1249" s="271" t="s">
        <v>8494</v>
      </c>
      <c r="AQ1249" s="212">
        <f t="shared" ca="1" si="142"/>
        <v>18</v>
      </c>
      <c r="AR1249" s="120" t="s">
        <v>13</v>
      </c>
      <c r="AS1249" s="207">
        <f t="shared" ca="1" si="140"/>
        <v>18</v>
      </c>
      <c r="AT1249" s="271" t="s">
        <v>8494</v>
      </c>
      <c r="AU1249" s="271" t="s">
        <v>8494</v>
      </c>
      <c r="AV1249" s="315" t="s">
        <v>8494</v>
      </c>
      <c r="AW1249" s="267"/>
      <c r="AX1249" s="267"/>
      <c r="AY1249" s="267"/>
      <c r="AZ1249" s="267"/>
      <c r="BA1249" s="267"/>
      <c r="BB1249" s="267"/>
      <c r="BC1249" s="267"/>
      <c r="BD1249" s="268"/>
    </row>
    <row r="1250" spans="1:56" ht="15" customHeight="1" x14ac:dyDescent="0.3">
      <c r="A1250" s="316">
        <v>369426</v>
      </c>
      <c r="B1250" s="317" t="s">
        <v>59</v>
      </c>
      <c r="C1250" s="272" t="s">
        <v>327</v>
      </c>
      <c r="D1250" s="272" t="s">
        <v>123</v>
      </c>
      <c r="E1250" s="272" t="s">
        <v>124</v>
      </c>
      <c r="F1250" s="272">
        <v>24</v>
      </c>
      <c r="G1250" s="272" t="s">
        <v>8494</v>
      </c>
      <c r="H1250" s="272" t="s">
        <v>8504</v>
      </c>
      <c r="I1250" s="120">
        <v>5530359</v>
      </c>
      <c r="J1250" s="272" t="s">
        <v>8505</v>
      </c>
      <c r="K1250" s="120">
        <v>15149</v>
      </c>
      <c r="L1250" s="120">
        <v>15000</v>
      </c>
      <c r="M1250" s="272" t="s">
        <v>8506</v>
      </c>
      <c r="N1250" s="272" t="s">
        <v>127</v>
      </c>
      <c r="O1250" s="272" t="s">
        <v>8497</v>
      </c>
      <c r="P1250" s="5"/>
      <c r="Q1250" s="266" t="s">
        <v>8494</v>
      </c>
      <c r="R1250" s="10"/>
      <c r="S1250" s="266" t="s">
        <v>8494</v>
      </c>
      <c r="T1250" s="266" t="s">
        <v>8494</v>
      </c>
      <c r="U1250" s="122">
        <f>Table_1[[#This Row],[FECHA REQ 1]]-Table_1[[#This Row],[FECHA DE ENTREGA DE INFORME]]</f>
        <v>0</v>
      </c>
      <c r="V1250" s="266" t="s">
        <v>8494</v>
      </c>
      <c r="W1250" s="5"/>
      <c r="X1250" s="10">
        <v>46028</v>
      </c>
      <c r="Y1250" s="122" t="str">
        <f t="shared" si="144"/>
        <v>POR EVALUAR</v>
      </c>
      <c r="Z1250" s="10"/>
      <c r="AA1250" s="120" t="str">
        <f t="shared" si="135"/>
        <v>POR COTIZAR</v>
      </c>
      <c r="AB1250" s="266" t="s">
        <v>8494</v>
      </c>
      <c r="AC1250" s="272" t="s">
        <v>8494</v>
      </c>
      <c r="AD1250" s="10" t="s">
        <v>8494</v>
      </c>
      <c r="AE1250" s="12"/>
      <c r="AF1250" s="10"/>
      <c r="AG1250" s="271">
        <v>6000072536</v>
      </c>
      <c r="AH1250" s="271" t="s">
        <v>8494</v>
      </c>
      <c r="AI1250" s="271" t="s">
        <v>8494</v>
      </c>
      <c r="AJ1250" s="267"/>
      <c r="AK1250" s="267"/>
      <c r="AL1250" s="267"/>
      <c r="AM1250" s="271" t="s">
        <v>8494</v>
      </c>
      <c r="AN1250" s="271" t="s">
        <v>8494</v>
      </c>
      <c r="AO1250" s="271" t="s">
        <v>8494</v>
      </c>
      <c r="AP1250" s="271" t="s">
        <v>8494</v>
      </c>
      <c r="AQ1250" s="212">
        <f t="shared" ca="1" si="142"/>
        <v>18</v>
      </c>
      <c r="AR1250" s="120" t="s">
        <v>13</v>
      </c>
      <c r="AS1250" s="207">
        <f t="shared" ca="1" si="140"/>
        <v>18</v>
      </c>
      <c r="AT1250" s="271" t="s">
        <v>8494</v>
      </c>
      <c r="AU1250" s="271" t="s">
        <v>8494</v>
      </c>
      <c r="AV1250" s="315" t="s">
        <v>8494</v>
      </c>
      <c r="AW1250" s="267"/>
      <c r="AX1250" s="267"/>
      <c r="AY1250" s="267"/>
      <c r="AZ1250" s="267"/>
      <c r="BA1250" s="267"/>
      <c r="BB1250" s="267"/>
      <c r="BC1250" s="267"/>
      <c r="BD1250" s="268"/>
    </row>
    <row r="1251" spans="1:56" ht="15" customHeight="1" x14ac:dyDescent="0.3">
      <c r="A1251" s="308">
        <v>369526</v>
      </c>
      <c r="B1251" s="309" t="s">
        <v>59</v>
      </c>
      <c r="C1251" s="310" t="s">
        <v>1160</v>
      </c>
      <c r="D1251" s="310" t="s">
        <v>123</v>
      </c>
      <c r="E1251" s="310" t="s">
        <v>124</v>
      </c>
      <c r="F1251" s="310" t="s">
        <v>39</v>
      </c>
      <c r="G1251" s="310" t="s">
        <v>8494</v>
      </c>
      <c r="H1251" s="310" t="s">
        <v>5340</v>
      </c>
      <c r="I1251" s="310" t="s">
        <v>8494</v>
      </c>
      <c r="J1251" s="310" t="s">
        <v>8507</v>
      </c>
      <c r="K1251" s="120">
        <v>24215</v>
      </c>
      <c r="L1251" s="120">
        <v>30000</v>
      </c>
      <c r="M1251" s="310" t="s">
        <v>8508</v>
      </c>
      <c r="N1251" s="310" t="s">
        <v>127</v>
      </c>
      <c r="O1251" s="310" t="s">
        <v>8509</v>
      </c>
      <c r="P1251" s="5"/>
      <c r="Q1251" s="264" t="s">
        <v>8494</v>
      </c>
      <c r="R1251" s="10"/>
      <c r="S1251" s="264" t="s">
        <v>8494</v>
      </c>
      <c r="T1251" s="264" t="s">
        <v>8494</v>
      </c>
      <c r="U1251" s="122">
        <f>Table_1[[#This Row],[FECHA REQ 1]]-Table_1[[#This Row],[FECHA DE ENTREGA DE INFORME]]</f>
        <v>0</v>
      </c>
      <c r="V1251" s="264" t="s">
        <v>8494</v>
      </c>
      <c r="W1251" s="5"/>
      <c r="X1251" s="10">
        <v>46028</v>
      </c>
      <c r="Y1251" s="122" t="str">
        <f t="shared" si="144"/>
        <v>POR EVALUAR</v>
      </c>
      <c r="Z1251" s="10"/>
      <c r="AA1251" s="120" t="str">
        <f t="shared" si="135"/>
        <v>POR COTIZAR</v>
      </c>
      <c r="AB1251" s="264" t="s">
        <v>8494</v>
      </c>
      <c r="AC1251" s="310" t="s">
        <v>8494</v>
      </c>
      <c r="AD1251" s="10" t="s">
        <v>8494</v>
      </c>
      <c r="AE1251" s="12"/>
      <c r="AF1251" s="10"/>
      <c r="AG1251" s="271">
        <v>6000073029</v>
      </c>
      <c r="AH1251" s="271" t="s">
        <v>8494</v>
      </c>
      <c r="AI1251" s="271" t="s">
        <v>8494</v>
      </c>
      <c r="AJ1251" s="267"/>
      <c r="AK1251" s="267"/>
      <c r="AL1251" s="267"/>
      <c r="AM1251" s="271" t="s">
        <v>8494</v>
      </c>
      <c r="AN1251" s="271" t="s">
        <v>8494</v>
      </c>
      <c r="AO1251" s="271" t="s">
        <v>8494</v>
      </c>
      <c r="AP1251" s="271" t="s">
        <v>8494</v>
      </c>
      <c r="AQ1251" s="212">
        <f t="shared" ca="1" si="142"/>
        <v>18</v>
      </c>
      <c r="AR1251" s="120" t="s">
        <v>13</v>
      </c>
      <c r="AS1251" s="207">
        <f t="shared" ca="1" si="140"/>
        <v>18</v>
      </c>
      <c r="AT1251" s="271" t="s">
        <v>8494</v>
      </c>
      <c r="AU1251" s="271" t="s">
        <v>8494</v>
      </c>
      <c r="AV1251" s="315" t="s">
        <v>8494</v>
      </c>
      <c r="AW1251" s="267"/>
      <c r="AX1251" s="267"/>
      <c r="AY1251" s="267"/>
      <c r="AZ1251" s="267"/>
      <c r="BA1251" s="267"/>
      <c r="BB1251" s="267"/>
      <c r="BC1251" s="267"/>
      <c r="BD1251" s="268"/>
    </row>
    <row r="1252" spans="1:56" ht="15" customHeight="1" x14ac:dyDescent="0.3">
      <c r="A1252" s="313">
        <v>369626</v>
      </c>
      <c r="B1252" s="314" t="s">
        <v>59</v>
      </c>
      <c r="C1252" s="271" t="s">
        <v>8</v>
      </c>
      <c r="D1252" s="271" t="s">
        <v>123</v>
      </c>
      <c r="E1252" s="271" t="s">
        <v>124</v>
      </c>
      <c r="F1252" s="271" t="s">
        <v>39</v>
      </c>
      <c r="G1252" s="271" t="s">
        <v>8494</v>
      </c>
      <c r="H1252" s="271" t="s">
        <v>7046</v>
      </c>
      <c r="I1252" s="271" t="s">
        <v>8494</v>
      </c>
      <c r="J1252" s="271" t="s">
        <v>8510</v>
      </c>
      <c r="K1252" s="120">
        <v>29446</v>
      </c>
      <c r="L1252" s="120">
        <v>25000</v>
      </c>
      <c r="M1252" s="271" t="s">
        <v>8511</v>
      </c>
      <c r="N1252" s="271" t="s">
        <v>127</v>
      </c>
      <c r="O1252" s="271" t="s">
        <v>8509</v>
      </c>
      <c r="P1252" s="5"/>
      <c r="Q1252" s="265" t="s">
        <v>8494</v>
      </c>
      <c r="R1252" s="10"/>
      <c r="S1252" s="265" t="s">
        <v>8494</v>
      </c>
      <c r="T1252" s="265" t="s">
        <v>8494</v>
      </c>
      <c r="U1252" s="122">
        <f>Table_1[[#This Row],[FECHA REQ 1]]-Table_1[[#This Row],[FECHA DE ENTREGA DE INFORME]]</f>
        <v>0</v>
      </c>
      <c r="V1252" s="265" t="s">
        <v>8494</v>
      </c>
      <c r="W1252" s="5"/>
      <c r="X1252" s="10">
        <v>46028</v>
      </c>
      <c r="Y1252" s="122" t="str">
        <f t="shared" si="144"/>
        <v>POR EVALUAR</v>
      </c>
      <c r="Z1252" s="10"/>
      <c r="AA1252" s="120" t="str">
        <f t="shared" si="135"/>
        <v>POR COTIZAR</v>
      </c>
      <c r="AB1252" s="265" t="s">
        <v>8494</v>
      </c>
      <c r="AC1252" s="271" t="s">
        <v>8494</v>
      </c>
      <c r="AD1252" s="10" t="s">
        <v>8494</v>
      </c>
      <c r="AE1252" s="12"/>
      <c r="AF1252" s="10"/>
      <c r="AG1252" s="271">
        <v>6000073050</v>
      </c>
      <c r="AH1252" s="271" t="s">
        <v>8494</v>
      </c>
      <c r="AI1252" s="271" t="s">
        <v>8494</v>
      </c>
      <c r="AJ1252" s="267"/>
      <c r="AK1252" s="267"/>
      <c r="AL1252" s="267"/>
      <c r="AM1252" s="271" t="s">
        <v>8494</v>
      </c>
      <c r="AN1252" s="271" t="s">
        <v>8494</v>
      </c>
      <c r="AO1252" s="271" t="s">
        <v>8494</v>
      </c>
      <c r="AP1252" s="271" t="s">
        <v>8494</v>
      </c>
      <c r="AQ1252" s="120">
        <f t="shared" ca="1" si="142"/>
        <v>18</v>
      </c>
      <c r="AR1252" s="120" t="s">
        <v>13</v>
      </c>
      <c r="AS1252" s="207">
        <f t="shared" ca="1" si="140"/>
        <v>18</v>
      </c>
      <c r="AT1252" s="271" t="s">
        <v>8494</v>
      </c>
      <c r="AU1252" s="271" t="s">
        <v>8494</v>
      </c>
      <c r="AV1252" s="315" t="s">
        <v>8494</v>
      </c>
      <c r="AW1252" s="267"/>
      <c r="AX1252" s="267"/>
      <c r="AY1252" s="267"/>
      <c r="AZ1252" s="267"/>
      <c r="BA1252" s="267"/>
      <c r="BB1252" s="267"/>
      <c r="BC1252" s="267"/>
      <c r="BD1252" s="268"/>
    </row>
    <row r="1253" spans="1:56" ht="15" customHeight="1" x14ac:dyDescent="0.3">
      <c r="A1253" s="313">
        <v>369726</v>
      </c>
      <c r="B1253" s="314" t="s">
        <v>59</v>
      </c>
      <c r="C1253" s="271" t="s">
        <v>8</v>
      </c>
      <c r="D1253" s="271" t="s">
        <v>127</v>
      </c>
      <c r="E1253" s="271" t="s">
        <v>124</v>
      </c>
      <c r="F1253" s="271" t="s">
        <v>39</v>
      </c>
      <c r="G1253" s="271" t="s">
        <v>8494</v>
      </c>
      <c r="H1253" s="271" t="s">
        <v>8494</v>
      </c>
      <c r="I1253" s="271" t="s">
        <v>8494</v>
      </c>
      <c r="J1253" s="271" t="s">
        <v>8512</v>
      </c>
      <c r="K1253" s="120">
        <v>29556</v>
      </c>
      <c r="L1253" s="120">
        <v>25000</v>
      </c>
      <c r="M1253" s="271" t="s">
        <v>8513</v>
      </c>
      <c r="N1253" s="271" t="s">
        <v>127</v>
      </c>
      <c r="O1253" s="271" t="s">
        <v>8509</v>
      </c>
      <c r="P1253" s="5"/>
      <c r="Q1253" s="265" t="s">
        <v>8494</v>
      </c>
      <c r="R1253" s="10"/>
      <c r="S1253" s="265" t="s">
        <v>8494</v>
      </c>
      <c r="T1253" s="265" t="s">
        <v>8494</v>
      </c>
      <c r="U1253" s="122">
        <f>Table_1[[#This Row],[FECHA REQ 1]]-Table_1[[#This Row],[FECHA DE ENTREGA DE INFORME]]</f>
        <v>0</v>
      </c>
      <c r="V1253" s="265" t="s">
        <v>8494</v>
      </c>
      <c r="W1253" s="5"/>
      <c r="X1253" s="10">
        <v>46028</v>
      </c>
      <c r="Y1253" s="122" t="str">
        <f t="shared" si="144"/>
        <v>POR EVALUAR</v>
      </c>
      <c r="Z1253" s="10"/>
      <c r="AA1253" s="120" t="str">
        <f t="shared" si="135"/>
        <v>POR COTIZAR</v>
      </c>
      <c r="AB1253" s="265" t="s">
        <v>8494</v>
      </c>
      <c r="AC1253" s="271" t="s">
        <v>8494</v>
      </c>
      <c r="AD1253" s="10" t="s">
        <v>8494</v>
      </c>
      <c r="AE1253" s="12"/>
      <c r="AF1253" s="10"/>
      <c r="AG1253" s="271">
        <v>6000073051</v>
      </c>
      <c r="AH1253" s="271" t="s">
        <v>8494</v>
      </c>
      <c r="AI1253" s="271" t="s">
        <v>8494</v>
      </c>
      <c r="AJ1253" s="267"/>
      <c r="AK1253" s="267"/>
      <c r="AL1253" s="267"/>
      <c r="AM1253" s="271" t="s">
        <v>8494</v>
      </c>
      <c r="AN1253" s="271" t="s">
        <v>8494</v>
      </c>
      <c r="AO1253" s="271" t="s">
        <v>8494</v>
      </c>
      <c r="AP1253" s="271" t="s">
        <v>8494</v>
      </c>
      <c r="AQ1253" s="120">
        <f t="shared" ca="1" si="142"/>
        <v>18</v>
      </c>
      <c r="AR1253" s="120" t="s">
        <v>13</v>
      </c>
      <c r="AS1253" s="207">
        <f t="shared" ca="1" si="140"/>
        <v>18</v>
      </c>
      <c r="AT1253" s="271" t="s">
        <v>8494</v>
      </c>
      <c r="AU1253" s="271" t="s">
        <v>8494</v>
      </c>
      <c r="AV1253" s="315" t="s">
        <v>8494</v>
      </c>
      <c r="AW1253" s="267"/>
      <c r="AX1253" s="267"/>
      <c r="AY1253" s="267"/>
      <c r="AZ1253" s="267"/>
      <c r="BA1253" s="267"/>
      <c r="BB1253" s="267"/>
      <c r="BC1253" s="267"/>
      <c r="BD1253" s="268"/>
    </row>
    <row r="1254" spans="1:56" ht="15" customHeight="1" x14ac:dyDescent="0.3">
      <c r="A1254" s="316">
        <v>369826</v>
      </c>
      <c r="B1254" s="317" t="s">
        <v>59</v>
      </c>
      <c r="C1254" s="272" t="s">
        <v>6</v>
      </c>
      <c r="D1254" s="272" t="s">
        <v>127</v>
      </c>
      <c r="E1254" s="272" t="s">
        <v>189</v>
      </c>
      <c r="F1254" s="272" t="s">
        <v>52</v>
      </c>
      <c r="G1254" s="272" t="s">
        <v>8494</v>
      </c>
      <c r="H1254" s="272" t="s">
        <v>8514</v>
      </c>
      <c r="I1254" s="272" t="s">
        <v>8494</v>
      </c>
      <c r="J1254" s="271" t="s">
        <v>8515</v>
      </c>
      <c r="K1254" s="120">
        <v>15947</v>
      </c>
      <c r="L1254" s="120">
        <v>16000</v>
      </c>
      <c r="M1254" s="271" t="s">
        <v>8516</v>
      </c>
      <c r="N1254" s="271" t="s">
        <v>127</v>
      </c>
      <c r="O1254" s="271" t="s">
        <v>8517</v>
      </c>
      <c r="P1254" s="5"/>
      <c r="Q1254" s="265" t="s">
        <v>8494</v>
      </c>
      <c r="R1254" s="10"/>
      <c r="S1254" s="265" t="s">
        <v>8494</v>
      </c>
      <c r="T1254" s="265" t="s">
        <v>8494</v>
      </c>
      <c r="U1254" s="122">
        <f>Table_1[[#This Row],[FECHA REQ 1]]-Table_1[[#This Row],[FECHA DE ENTREGA DE INFORME]]</f>
        <v>0</v>
      </c>
      <c r="V1254" s="265" t="s">
        <v>8494</v>
      </c>
      <c r="W1254" s="5"/>
      <c r="X1254" s="10">
        <v>46028</v>
      </c>
      <c r="Y1254" s="122" t="str">
        <f t="shared" si="144"/>
        <v>POR EVALUAR</v>
      </c>
      <c r="Z1254" s="10"/>
      <c r="AA1254" s="120" t="str">
        <f t="shared" si="135"/>
        <v>POR COTIZAR</v>
      </c>
      <c r="AB1254" s="265" t="s">
        <v>8494</v>
      </c>
      <c r="AC1254" s="271" t="s">
        <v>8494</v>
      </c>
      <c r="AD1254" s="10" t="s">
        <v>8494</v>
      </c>
      <c r="AE1254" s="12"/>
      <c r="AF1254" s="10"/>
      <c r="AG1254" s="271">
        <v>6000072567</v>
      </c>
      <c r="AH1254" s="271" t="s">
        <v>8494</v>
      </c>
      <c r="AI1254" s="271" t="s">
        <v>8494</v>
      </c>
      <c r="AJ1254" s="267"/>
      <c r="AK1254" s="267"/>
      <c r="AL1254" s="267"/>
      <c r="AM1254" s="271" t="s">
        <v>8494</v>
      </c>
      <c r="AN1254" s="271" t="s">
        <v>8494</v>
      </c>
      <c r="AO1254" s="271" t="s">
        <v>8494</v>
      </c>
      <c r="AP1254" s="271" t="s">
        <v>8494</v>
      </c>
      <c r="AQ1254" s="120">
        <f t="shared" ca="1" si="142"/>
        <v>18</v>
      </c>
      <c r="AR1254" s="120" t="s">
        <v>13</v>
      </c>
      <c r="AS1254" s="207">
        <f t="shared" ca="1" si="140"/>
        <v>18</v>
      </c>
      <c r="AT1254" s="271" t="s">
        <v>8494</v>
      </c>
      <c r="AU1254" s="271" t="s">
        <v>8494</v>
      </c>
      <c r="AV1254" s="315" t="s">
        <v>8494</v>
      </c>
      <c r="AW1254" s="267"/>
      <c r="AX1254" s="267"/>
      <c r="AY1254" s="267"/>
      <c r="AZ1254" s="267"/>
      <c r="BA1254" s="267"/>
      <c r="BB1254" s="267"/>
      <c r="BC1254" s="267"/>
      <c r="BD1254" s="268"/>
    </row>
    <row r="1255" spans="1:56" ht="15" customHeight="1" x14ac:dyDescent="0.3">
      <c r="A1255" s="275">
        <v>369926</v>
      </c>
      <c r="B1255" s="275" t="s">
        <v>60</v>
      </c>
      <c r="C1255" s="275" t="s">
        <v>6</v>
      </c>
      <c r="D1255" s="275" t="s">
        <v>123</v>
      </c>
      <c r="E1255" s="274" t="s">
        <v>189</v>
      </c>
      <c r="F1255" s="275" t="s">
        <v>1</v>
      </c>
      <c r="G1255" s="275"/>
      <c r="H1255" s="275" t="s">
        <v>1233</v>
      </c>
      <c r="I1255" s="275"/>
      <c r="J1255" s="275" t="s">
        <v>8518</v>
      </c>
      <c r="K1255" s="275"/>
      <c r="L1255" s="275"/>
      <c r="M1255" s="275">
        <v>101328890</v>
      </c>
      <c r="N1255" s="275" t="s">
        <v>127</v>
      </c>
      <c r="O1255" s="275" t="s">
        <v>8519</v>
      </c>
      <c r="P1255" s="5"/>
      <c r="Q1255" s="275"/>
      <c r="R1255" s="10"/>
      <c r="S1255" s="275"/>
      <c r="T1255" s="275"/>
      <c r="U1255" s="122">
        <f>Table_1[[#This Row],[FECHA REQ 1]]-Table_1[[#This Row],[FECHA DE ENTREGA DE INFORME]]</f>
        <v>0</v>
      </c>
      <c r="V1255" s="5"/>
      <c r="W1255" s="5"/>
      <c r="X1255" s="10">
        <v>46029</v>
      </c>
      <c r="Y1255" s="122" t="str">
        <f t="shared" si="144"/>
        <v>POR EVALUAR</v>
      </c>
      <c r="Z1255" s="10"/>
      <c r="AA1255" s="120" t="str">
        <f t="shared" si="135"/>
        <v>POR COTIZAR</v>
      </c>
      <c r="AB1255" s="5"/>
      <c r="AC1255" s="275"/>
      <c r="AD1255" s="10"/>
      <c r="AE1255" s="12"/>
      <c r="AF1255" s="10"/>
      <c r="AG1255" s="275">
        <v>4400663496</v>
      </c>
      <c r="AH1255" s="267"/>
      <c r="AI1255" s="267"/>
      <c r="AJ1255" s="267"/>
      <c r="AK1255" s="267"/>
      <c r="AL1255" s="267"/>
      <c r="AM1255" s="267"/>
      <c r="AN1255" s="267"/>
      <c r="AO1255" s="267"/>
      <c r="AP1255" s="267"/>
      <c r="AQ1255" s="120">
        <f t="shared" ca="1" si="142"/>
        <v>17</v>
      </c>
      <c r="AR1255" s="120" t="s">
        <v>13</v>
      </c>
      <c r="AS1255" s="207">
        <f t="shared" ca="1" si="140"/>
        <v>17</v>
      </c>
      <c r="AT1255" s="267"/>
      <c r="AU1255" s="267"/>
      <c r="AV1255" s="267"/>
      <c r="AW1255" s="267"/>
      <c r="AX1255" s="267"/>
      <c r="AY1255" s="267"/>
      <c r="AZ1255" s="267"/>
      <c r="BA1255" s="267"/>
      <c r="BB1255" s="267"/>
      <c r="BC1255" s="267"/>
    </row>
    <row r="1256" spans="1:56" ht="15" customHeight="1" x14ac:dyDescent="0.3">
      <c r="A1256" s="275">
        <v>370026</v>
      </c>
      <c r="B1256" s="275" t="s">
        <v>60</v>
      </c>
      <c r="C1256" s="275" t="s">
        <v>6</v>
      </c>
      <c r="D1256" s="275" t="s">
        <v>123</v>
      </c>
      <c r="E1256" s="274" t="s">
        <v>189</v>
      </c>
      <c r="F1256" s="275" t="s">
        <v>1</v>
      </c>
      <c r="G1256" s="275"/>
      <c r="H1256" s="275" t="s">
        <v>1233</v>
      </c>
      <c r="I1256" s="275"/>
      <c r="J1256" s="275" t="s">
        <v>8520</v>
      </c>
      <c r="K1256" s="275"/>
      <c r="L1256" s="275"/>
      <c r="M1256" s="275"/>
      <c r="N1256" s="275" t="s">
        <v>127</v>
      </c>
      <c r="O1256" s="275" t="s">
        <v>8519</v>
      </c>
      <c r="P1256" s="5"/>
      <c r="Q1256" s="275"/>
      <c r="R1256" s="10"/>
      <c r="S1256" s="275"/>
      <c r="T1256" s="275"/>
      <c r="U1256" s="122">
        <f>Table_1[[#This Row],[FECHA REQ 1]]-Table_1[[#This Row],[FECHA DE ENTREGA DE INFORME]]</f>
        <v>0</v>
      </c>
      <c r="V1256" s="5"/>
      <c r="W1256" s="5"/>
      <c r="X1256" s="10">
        <v>46029</v>
      </c>
      <c r="Y1256" s="122" t="str">
        <f t="shared" si="144"/>
        <v>POR EVALUAR</v>
      </c>
      <c r="Z1256" s="10"/>
      <c r="AA1256" s="120" t="str">
        <f t="shared" si="135"/>
        <v>POR COTIZAR</v>
      </c>
      <c r="AB1256" s="5"/>
      <c r="AC1256" s="275"/>
      <c r="AD1256" s="10"/>
      <c r="AE1256" s="12"/>
      <c r="AF1256" s="10"/>
      <c r="AG1256" s="275">
        <v>4400663495</v>
      </c>
      <c r="AH1256" s="267"/>
      <c r="AI1256" s="267"/>
      <c r="AJ1256" s="267"/>
      <c r="AK1256" s="267"/>
      <c r="AL1256" s="267"/>
      <c r="AM1256" s="267"/>
      <c r="AN1256" s="267"/>
      <c r="AO1256" s="267"/>
      <c r="AP1256" s="267"/>
      <c r="AQ1256" s="120">
        <f t="shared" ca="1" si="142"/>
        <v>17</v>
      </c>
      <c r="AR1256" s="120" t="s">
        <v>13</v>
      </c>
      <c r="AS1256" s="207">
        <f t="shared" ca="1" si="140"/>
        <v>17</v>
      </c>
      <c r="AT1256" s="267"/>
      <c r="AU1256" s="267"/>
      <c r="AV1256" s="267"/>
      <c r="AW1256" s="267"/>
      <c r="AX1256" s="267"/>
      <c r="AY1256" s="267"/>
      <c r="AZ1256" s="267"/>
      <c r="BA1256" s="267"/>
      <c r="BB1256" s="267"/>
      <c r="BC1256" s="267"/>
    </row>
    <row r="1257" spans="1:56" ht="15" customHeight="1" x14ac:dyDescent="0.3">
      <c r="A1257" s="275">
        <v>370126</v>
      </c>
      <c r="B1257" s="275" t="s">
        <v>60</v>
      </c>
      <c r="C1257" s="275" t="s">
        <v>6</v>
      </c>
      <c r="D1257" s="275" t="s">
        <v>123</v>
      </c>
      <c r="E1257" s="274" t="s">
        <v>189</v>
      </c>
      <c r="F1257" s="275" t="s">
        <v>1</v>
      </c>
      <c r="G1257" s="275"/>
      <c r="H1257" s="275" t="s">
        <v>8521</v>
      </c>
      <c r="I1257" s="275"/>
      <c r="J1257" s="275" t="s">
        <v>8522</v>
      </c>
      <c r="K1257" s="275"/>
      <c r="L1257" s="275"/>
      <c r="M1257" s="275">
        <v>101248677</v>
      </c>
      <c r="N1257" s="275" t="s">
        <v>127</v>
      </c>
      <c r="O1257" s="275" t="s">
        <v>8519</v>
      </c>
      <c r="P1257" s="5"/>
      <c r="Q1257" s="275"/>
      <c r="R1257" s="10"/>
      <c r="S1257" s="275"/>
      <c r="T1257" s="275"/>
      <c r="U1257" s="122">
        <f>Table_1[[#This Row],[FECHA REQ 1]]-Table_1[[#This Row],[FECHA DE ENTREGA DE INFORME]]</f>
        <v>0</v>
      </c>
      <c r="V1257" s="5"/>
      <c r="W1257" s="275"/>
      <c r="X1257" s="10">
        <v>46029</v>
      </c>
      <c r="Y1257" s="122" t="str">
        <f t="shared" si="144"/>
        <v>POR EVALUAR</v>
      </c>
      <c r="Z1257" s="275"/>
      <c r="AA1257" s="120" t="str">
        <f t="shared" si="135"/>
        <v>POR COTIZAR</v>
      </c>
      <c r="AB1257" s="5"/>
      <c r="AC1257" s="275"/>
      <c r="AD1257" s="10"/>
      <c r="AE1257" s="12"/>
      <c r="AF1257" s="10"/>
      <c r="AG1257" s="275">
        <v>4400663818</v>
      </c>
      <c r="AH1257" s="267"/>
      <c r="AI1257" s="267"/>
      <c r="AJ1257" s="267"/>
      <c r="AK1257" s="267"/>
      <c r="AL1257" s="267"/>
      <c r="AM1257" s="267"/>
      <c r="AN1257" s="267"/>
      <c r="AO1257" s="267"/>
      <c r="AP1257" s="267"/>
      <c r="AQ1257" s="120">
        <f t="shared" ca="1" si="142"/>
        <v>17</v>
      </c>
      <c r="AR1257" s="120" t="s">
        <v>13</v>
      </c>
      <c r="AS1257" s="207">
        <f t="shared" ca="1" si="140"/>
        <v>17</v>
      </c>
      <c r="AT1257" s="267"/>
      <c r="AU1257" s="267"/>
      <c r="AV1257" s="267"/>
      <c r="AW1257" s="267"/>
      <c r="AX1257" s="267"/>
      <c r="AY1257" s="267"/>
      <c r="AZ1257" s="267"/>
      <c r="BA1257" s="267"/>
      <c r="BB1257" s="267"/>
      <c r="BC1257" s="267"/>
    </row>
    <row r="1258" spans="1:56" ht="15" customHeight="1" x14ac:dyDescent="0.3">
      <c r="A1258" s="275">
        <v>370226</v>
      </c>
      <c r="B1258" s="275" t="s">
        <v>60</v>
      </c>
      <c r="C1258" s="275" t="s">
        <v>273</v>
      </c>
      <c r="D1258" s="275" t="s">
        <v>123</v>
      </c>
      <c r="E1258" s="274" t="s">
        <v>189</v>
      </c>
      <c r="F1258" s="275" t="s">
        <v>1</v>
      </c>
      <c r="G1258" s="275"/>
      <c r="H1258" s="326" t="s">
        <v>8523</v>
      </c>
      <c r="I1258" s="275"/>
      <c r="J1258" t="s">
        <v>8524</v>
      </c>
      <c r="K1258" s="275"/>
      <c r="L1258" s="5">
        <v>30000</v>
      </c>
      <c r="M1258" s="275">
        <v>100335978</v>
      </c>
      <c r="N1258" s="275" t="s">
        <v>127</v>
      </c>
      <c r="O1258" s="275" t="s">
        <v>8519</v>
      </c>
      <c r="P1258" s="5"/>
      <c r="Q1258" s="275"/>
      <c r="R1258" s="275"/>
      <c r="S1258" s="275"/>
      <c r="T1258" s="275"/>
      <c r="U1258" s="122">
        <f>Table_1[[#This Row],[FECHA REQ 1]]-Table_1[[#This Row],[FECHA DE ENTREGA DE INFORME]]</f>
        <v>0</v>
      </c>
      <c r="V1258" s="5"/>
      <c r="W1258" s="275"/>
      <c r="X1258" s="10">
        <v>46029</v>
      </c>
      <c r="Y1258" s="122" t="str">
        <f t="shared" si="144"/>
        <v>POR EVALUAR</v>
      </c>
      <c r="Z1258" s="275"/>
      <c r="AA1258" s="120" t="str">
        <f t="shared" ref="AA1258:AA1262" si="145">IF(Z1258="","POR COTIZAR",Z1258-X1258+1)</f>
        <v>POR COTIZAR</v>
      </c>
      <c r="AB1258" s="5"/>
      <c r="AC1258" s="275"/>
      <c r="AD1258" s="275"/>
      <c r="AE1258" s="275"/>
      <c r="AF1258" s="10"/>
      <c r="AG1258" s="275">
        <v>4400663486</v>
      </c>
      <c r="AH1258" s="267"/>
      <c r="AI1258" s="267"/>
      <c r="AJ1258" s="267"/>
      <c r="AK1258" s="267"/>
      <c r="AL1258" s="267"/>
      <c r="AM1258" s="267"/>
      <c r="AN1258" s="267"/>
      <c r="AO1258" s="267"/>
      <c r="AP1258" s="267"/>
      <c r="AQ1258" s="120">
        <f t="shared" ca="1" si="142"/>
        <v>17</v>
      </c>
      <c r="AR1258" s="120" t="s">
        <v>13</v>
      </c>
      <c r="AS1258" s="207">
        <f t="shared" ca="1" si="140"/>
        <v>17</v>
      </c>
      <c r="AT1258" s="267"/>
      <c r="AU1258" s="267"/>
      <c r="AV1258" s="267"/>
      <c r="AW1258" s="267"/>
      <c r="AX1258" s="267"/>
      <c r="AY1258" s="267"/>
      <c r="AZ1258" s="267"/>
      <c r="BA1258" s="267"/>
      <c r="BB1258" s="267"/>
      <c r="BC1258" s="267"/>
    </row>
    <row r="1259" spans="1:56" ht="15" customHeight="1" x14ac:dyDescent="0.3">
      <c r="A1259" s="275">
        <v>370326</v>
      </c>
      <c r="B1259" s="275" t="s">
        <v>60</v>
      </c>
      <c r="C1259" t="s">
        <v>273</v>
      </c>
      <c r="D1259" s="275" t="s">
        <v>123</v>
      </c>
      <c r="E1259" s="274" t="s">
        <v>189</v>
      </c>
      <c r="F1259" s="275" t="s">
        <v>1</v>
      </c>
      <c r="G1259" s="275"/>
      <c r="H1259" s="326" t="s">
        <v>8523</v>
      </c>
      <c r="I1259" s="275"/>
      <c r="J1259" t="s">
        <v>8525</v>
      </c>
      <c r="K1259" s="275"/>
      <c r="L1259" s="5">
        <v>30000</v>
      </c>
      <c r="M1259" s="275">
        <v>100391351</v>
      </c>
      <c r="N1259" s="275" t="s">
        <v>127</v>
      </c>
      <c r="O1259" s="275" t="s">
        <v>8519</v>
      </c>
      <c r="P1259" s="275"/>
      <c r="Q1259" s="275"/>
      <c r="R1259" s="275"/>
      <c r="S1259" s="275"/>
      <c r="T1259" s="275"/>
      <c r="U1259" s="122">
        <f>Table_1[[#This Row],[FECHA REQ 1]]-Table_1[[#This Row],[FECHA DE ENTREGA DE INFORME]]</f>
        <v>0</v>
      </c>
      <c r="V1259" s="5"/>
      <c r="W1259" s="275"/>
      <c r="X1259" s="10">
        <v>46029</v>
      </c>
      <c r="Y1259" s="122" t="str">
        <f t="shared" si="144"/>
        <v>POR EVALUAR</v>
      </c>
      <c r="Z1259" s="275"/>
      <c r="AA1259" s="120" t="str">
        <f t="shared" si="145"/>
        <v>POR COTIZAR</v>
      </c>
      <c r="AB1259" s="5"/>
      <c r="AC1259" s="275"/>
      <c r="AD1259" s="275"/>
      <c r="AE1259" s="275"/>
      <c r="AF1259" s="10"/>
      <c r="AG1259" s="275">
        <v>4400663488</v>
      </c>
      <c r="AH1259" s="267"/>
      <c r="AI1259" s="267"/>
      <c r="AJ1259" s="267"/>
      <c r="AK1259" s="267"/>
      <c r="AL1259" s="267"/>
      <c r="AM1259" s="267"/>
      <c r="AN1259" s="267"/>
      <c r="AO1259" s="267"/>
      <c r="AP1259" s="267"/>
      <c r="AQ1259" s="120">
        <f t="shared" ca="1" si="142"/>
        <v>17</v>
      </c>
      <c r="AR1259" s="120" t="s">
        <v>13</v>
      </c>
      <c r="AS1259" s="207">
        <f t="shared" ca="1" si="140"/>
        <v>17</v>
      </c>
      <c r="AT1259" s="267"/>
      <c r="AU1259" s="267"/>
      <c r="AV1259" s="267"/>
      <c r="AW1259" s="267"/>
      <c r="AX1259" s="267"/>
      <c r="AY1259" s="267"/>
      <c r="AZ1259" s="267"/>
      <c r="BA1259" s="267"/>
      <c r="BB1259" s="267"/>
      <c r="BC1259" s="267"/>
    </row>
    <row r="1260" spans="1:56" ht="15" customHeight="1" x14ac:dyDescent="0.3">
      <c r="A1260" s="275">
        <v>370426</v>
      </c>
      <c r="B1260" s="275" t="s">
        <v>60</v>
      </c>
      <c r="C1260" s="275" t="s">
        <v>273</v>
      </c>
      <c r="D1260" s="275" t="s">
        <v>123</v>
      </c>
      <c r="E1260" s="274" t="s">
        <v>189</v>
      </c>
      <c r="F1260" s="275" t="s">
        <v>52</v>
      </c>
      <c r="G1260" s="275"/>
      <c r="H1260" s="275" t="s">
        <v>8526</v>
      </c>
      <c r="I1260" s="275"/>
      <c r="J1260" s="275" t="s">
        <v>8527</v>
      </c>
      <c r="K1260" s="275"/>
      <c r="L1260" s="275"/>
      <c r="M1260" s="275">
        <v>101272223</v>
      </c>
      <c r="N1260" s="275" t="s">
        <v>127</v>
      </c>
      <c r="O1260" s="275" t="s">
        <v>8519</v>
      </c>
      <c r="P1260" s="275"/>
      <c r="Q1260" s="275"/>
      <c r="R1260" s="275"/>
      <c r="S1260" s="275"/>
      <c r="T1260" s="275"/>
      <c r="U1260" s="122">
        <f>Table_1[[#This Row],[FECHA REQ 1]]-Table_1[[#This Row],[FECHA DE ENTREGA DE INFORME]]</f>
        <v>0</v>
      </c>
      <c r="V1260" s="5"/>
      <c r="W1260" s="275"/>
      <c r="X1260" s="10">
        <v>46029</v>
      </c>
      <c r="Y1260" s="122" t="str">
        <f t="shared" si="144"/>
        <v>POR EVALUAR</v>
      </c>
      <c r="Z1260" s="275"/>
      <c r="AA1260" s="120" t="str">
        <f t="shared" si="145"/>
        <v>POR COTIZAR</v>
      </c>
      <c r="AB1260" s="5"/>
      <c r="AC1260" s="275"/>
      <c r="AD1260" s="275"/>
      <c r="AE1260" s="275"/>
      <c r="AF1260" s="10"/>
      <c r="AG1260" s="275">
        <v>4400663490</v>
      </c>
      <c r="AH1260" s="267"/>
      <c r="AI1260" s="267"/>
      <c r="AJ1260" s="267"/>
      <c r="AK1260" s="267"/>
      <c r="AL1260" s="267"/>
      <c r="AM1260" s="267"/>
      <c r="AN1260" s="267"/>
      <c r="AO1260" s="267"/>
      <c r="AP1260" s="267"/>
      <c r="AQ1260" s="120">
        <f t="shared" ca="1" si="142"/>
        <v>17</v>
      </c>
      <c r="AR1260" s="120" t="s">
        <v>13</v>
      </c>
      <c r="AS1260" s="207">
        <f t="shared" ca="1" si="140"/>
        <v>17</v>
      </c>
      <c r="AT1260" s="267"/>
      <c r="AU1260" s="267"/>
      <c r="AV1260" s="267"/>
      <c r="AW1260" s="267"/>
      <c r="AX1260" s="267"/>
      <c r="AY1260" s="267"/>
      <c r="AZ1260" s="267"/>
      <c r="BA1260" s="267"/>
      <c r="BB1260" s="267"/>
      <c r="BC1260" s="267"/>
    </row>
    <row r="1261" spans="1:56" ht="15" customHeight="1" x14ac:dyDescent="0.3">
      <c r="A1261" s="275">
        <v>370526</v>
      </c>
      <c r="B1261" s="275" t="s">
        <v>60</v>
      </c>
      <c r="C1261" s="275" t="s">
        <v>8528</v>
      </c>
      <c r="D1261" s="275" t="s">
        <v>123</v>
      </c>
      <c r="E1261" s="274" t="s">
        <v>189</v>
      </c>
      <c r="F1261" t="s">
        <v>1</v>
      </c>
      <c r="G1261" s="275"/>
      <c r="H1261" s="326" t="s">
        <v>7632</v>
      </c>
      <c r="I1261" s="275"/>
      <c r="J1261" t="s">
        <v>8529</v>
      </c>
      <c r="K1261" s="275"/>
      <c r="L1261" s="275"/>
      <c r="M1261" s="275">
        <v>101260589</v>
      </c>
      <c r="N1261" s="275" t="s">
        <v>127</v>
      </c>
      <c r="O1261" s="275" t="s">
        <v>8519</v>
      </c>
      <c r="P1261" s="275"/>
      <c r="Q1261" s="275"/>
      <c r="R1261" s="275"/>
      <c r="S1261" s="275"/>
      <c r="T1261" s="275"/>
      <c r="U1261" s="122">
        <f>Table_1[[#This Row],[FECHA REQ 1]]-Table_1[[#This Row],[FECHA DE ENTREGA DE INFORME]]</f>
        <v>0</v>
      </c>
      <c r="V1261" s="5"/>
      <c r="W1261" s="275"/>
      <c r="X1261" s="121">
        <v>46029</v>
      </c>
      <c r="Y1261" s="122" t="str">
        <f t="shared" si="144"/>
        <v>POR EVALUAR</v>
      </c>
      <c r="Z1261" s="275"/>
      <c r="AA1261" s="120" t="str">
        <f t="shared" si="145"/>
        <v>POR COTIZAR</v>
      </c>
      <c r="AB1261" s="5"/>
      <c r="AC1261" s="275"/>
      <c r="AD1261" s="275"/>
      <c r="AE1261" s="275"/>
      <c r="AF1261" s="10"/>
      <c r="AG1261" s="275">
        <v>4400663497</v>
      </c>
      <c r="AH1261" s="267"/>
      <c r="AI1261" s="267"/>
      <c r="AJ1261" s="267"/>
      <c r="AK1261" s="267"/>
      <c r="AL1261" s="267"/>
      <c r="AM1261" s="267"/>
      <c r="AN1261" s="267"/>
      <c r="AO1261" s="267"/>
      <c r="AP1261" s="267"/>
      <c r="AQ1261" s="120">
        <f t="shared" ca="1" si="142"/>
        <v>17</v>
      </c>
      <c r="AR1261" s="120" t="s">
        <v>13</v>
      </c>
      <c r="AS1261" s="207">
        <f t="shared" ca="1" si="140"/>
        <v>17</v>
      </c>
      <c r="AT1261" s="267"/>
      <c r="AU1261" s="267"/>
      <c r="AV1261" s="267"/>
      <c r="AW1261" s="267"/>
      <c r="AX1261" s="267"/>
      <c r="AY1261" s="267"/>
      <c r="AZ1261" s="267"/>
      <c r="BA1261" s="267"/>
      <c r="BB1261" s="267"/>
      <c r="BC1261" s="267"/>
    </row>
    <row r="1262" spans="1:56" ht="15" customHeight="1" x14ac:dyDescent="0.3">
      <c r="A1262" s="275">
        <v>370626</v>
      </c>
      <c r="B1262" s="275" t="s">
        <v>60</v>
      </c>
      <c r="C1262" s="275" t="s">
        <v>6</v>
      </c>
      <c r="D1262" s="275" t="s">
        <v>123</v>
      </c>
      <c r="E1262" s="274" t="s">
        <v>189</v>
      </c>
      <c r="F1262" s="275" t="s">
        <v>1</v>
      </c>
      <c r="G1262" s="275"/>
      <c r="H1262" s="275" t="s">
        <v>789</v>
      </c>
      <c r="I1262" s="275" t="s">
        <v>311</v>
      </c>
      <c r="J1262" s="275" t="s">
        <v>8530</v>
      </c>
      <c r="K1262" s="275"/>
      <c r="L1262" s="275"/>
      <c r="M1262" s="275">
        <v>101317618</v>
      </c>
      <c r="N1262" s="275" t="s">
        <v>127</v>
      </c>
      <c r="O1262" s="275" t="s">
        <v>8531</v>
      </c>
      <c r="P1262" s="275"/>
      <c r="Q1262" s="275"/>
      <c r="R1262" s="275"/>
      <c r="S1262" s="275"/>
      <c r="T1262" s="275"/>
      <c r="U1262" s="122">
        <f>Table_1[[#This Row],[FECHA REQ 1]]-Table_1[[#This Row],[FECHA DE ENTREGA DE INFORME]]</f>
        <v>0</v>
      </c>
      <c r="V1262" s="5"/>
      <c r="W1262" s="275"/>
      <c r="X1262" s="121">
        <v>46029</v>
      </c>
      <c r="Y1262" s="122" t="str">
        <f t="shared" si="144"/>
        <v>POR EVALUAR</v>
      </c>
      <c r="Z1262" s="275"/>
      <c r="AA1262" s="120" t="str">
        <f t="shared" si="145"/>
        <v>POR COTIZAR</v>
      </c>
      <c r="AB1262" s="5"/>
      <c r="AC1262" s="275"/>
      <c r="AD1262" s="275"/>
      <c r="AE1262" s="275"/>
      <c r="AF1262" s="10"/>
      <c r="AG1262" s="275">
        <v>4400663820</v>
      </c>
      <c r="AH1262" s="267"/>
      <c r="AI1262" s="267"/>
      <c r="AJ1262" s="267"/>
      <c r="AK1262" s="267"/>
      <c r="AL1262" s="267"/>
      <c r="AM1262" s="267"/>
      <c r="AN1262" s="267"/>
      <c r="AO1262" s="267"/>
      <c r="AP1262" s="267"/>
      <c r="AQ1262" s="120">
        <f t="shared" ca="1" si="142"/>
        <v>17</v>
      </c>
      <c r="AR1262" s="120" t="s">
        <v>13</v>
      </c>
      <c r="AS1262" s="207">
        <f t="shared" ca="1" si="140"/>
        <v>17</v>
      </c>
      <c r="AT1262" s="267"/>
      <c r="AU1262" s="267"/>
      <c r="AV1262" s="267"/>
      <c r="AW1262" s="267"/>
      <c r="AX1262" s="267"/>
      <c r="AY1262" s="267"/>
      <c r="AZ1262" s="267"/>
      <c r="BA1262" s="267"/>
      <c r="BB1262" s="267"/>
      <c r="BC1262" s="267"/>
    </row>
    <row r="1263" spans="1:56" ht="15" customHeight="1" x14ac:dyDescent="0.3">
      <c r="A1263" s="275">
        <v>371325</v>
      </c>
      <c r="B1263" s="275" t="s">
        <v>59</v>
      </c>
      <c r="C1263" s="275" t="s">
        <v>893</v>
      </c>
      <c r="D1263" s="275" t="s">
        <v>127</v>
      </c>
      <c r="E1263" s="274" t="s">
        <v>189</v>
      </c>
      <c r="F1263" s="275" t="s">
        <v>55</v>
      </c>
      <c r="G1263" s="275" t="s">
        <v>210</v>
      </c>
      <c r="H1263" s="275" t="s">
        <v>4533</v>
      </c>
      <c r="I1263" s="275"/>
      <c r="J1263" s="275" t="s">
        <v>8831</v>
      </c>
      <c r="K1263" s="275">
        <v>20448</v>
      </c>
      <c r="L1263" s="275">
        <v>16000</v>
      </c>
      <c r="M1263" s="327" t="s">
        <v>8832</v>
      </c>
      <c r="N1263" s="275" t="s">
        <v>127</v>
      </c>
      <c r="O1263" s="275"/>
      <c r="P1263" s="275"/>
      <c r="Q1263" s="275"/>
      <c r="R1263" s="275"/>
      <c r="S1263" s="275"/>
      <c r="T1263" s="275"/>
      <c r="U1263" s="122"/>
      <c r="V1263" s="5"/>
      <c r="W1263" s="275"/>
      <c r="X1263" s="121"/>
      <c r="Y1263" s="122"/>
      <c r="Z1263" s="275"/>
      <c r="AA1263" s="120"/>
      <c r="AB1263" s="5"/>
      <c r="AC1263" s="275"/>
      <c r="AD1263" s="275"/>
      <c r="AE1263" s="275"/>
      <c r="AF1263" s="10"/>
      <c r="AG1263" s="275">
        <v>6000074768</v>
      </c>
      <c r="AH1263" s="267"/>
      <c r="AI1263" s="267"/>
      <c r="AJ1263" s="267"/>
      <c r="AK1263" s="267"/>
      <c r="AL1263" s="267"/>
      <c r="AM1263" s="267"/>
      <c r="AN1263" s="267"/>
      <c r="AO1263" s="267"/>
      <c r="AP1263" s="267"/>
      <c r="AQ1263" s="120"/>
      <c r="AR1263" s="120" t="s">
        <v>13</v>
      </c>
      <c r="AS1263" s="207"/>
      <c r="AT1263" s="267"/>
      <c r="AU1263" s="267"/>
      <c r="AV1263" s="267"/>
      <c r="AW1263" s="267"/>
      <c r="AX1263" s="267"/>
      <c r="AY1263" s="267"/>
      <c r="AZ1263" s="267"/>
      <c r="BA1263" s="267"/>
      <c r="BB1263" s="267"/>
      <c r="BC1263" s="267"/>
    </row>
    <row r="1264" spans="1:56" ht="15" customHeight="1" x14ac:dyDescent="0.3">
      <c r="A1264" s="275"/>
      <c r="B1264" s="275"/>
      <c r="C1264" s="275"/>
      <c r="D1264" s="275"/>
      <c r="E1264" s="274"/>
      <c r="F1264" s="275"/>
      <c r="G1264" s="275"/>
      <c r="H1264" s="275"/>
      <c r="I1264" s="275"/>
      <c r="J1264" s="275"/>
      <c r="K1264" s="275"/>
      <c r="L1264" s="275"/>
      <c r="M1264" s="275"/>
      <c r="N1264" s="275"/>
      <c r="O1264" s="275"/>
      <c r="P1264" s="275"/>
      <c r="Q1264" s="275"/>
      <c r="R1264" s="275"/>
      <c r="S1264" s="275"/>
      <c r="T1264" s="275"/>
      <c r="U1264" s="122"/>
      <c r="V1264" s="5"/>
      <c r="W1264" s="275"/>
      <c r="X1264" s="121"/>
      <c r="Y1264" s="122"/>
      <c r="Z1264" s="275"/>
      <c r="AA1264" s="120"/>
      <c r="AB1264" s="5"/>
      <c r="AC1264" s="275"/>
      <c r="AD1264" s="275"/>
      <c r="AE1264" s="275"/>
      <c r="AF1264" s="10"/>
      <c r="AG1264" s="275"/>
      <c r="AH1264" s="267"/>
      <c r="AI1264" s="267"/>
      <c r="AJ1264" s="267"/>
      <c r="AK1264" s="267"/>
      <c r="AL1264" s="267"/>
      <c r="AM1264" s="267"/>
      <c r="AN1264" s="267"/>
      <c r="AO1264" s="267"/>
      <c r="AP1264" s="267"/>
      <c r="AQ1264" s="120"/>
      <c r="AR1264" s="120"/>
      <c r="AS1264" s="207"/>
      <c r="AT1264" s="267"/>
      <c r="AU1264" s="267"/>
      <c r="AV1264" s="267"/>
      <c r="AW1264" s="267"/>
      <c r="AX1264" s="267"/>
      <c r="AY1264" s="267"/>
      <c r="AZ1264" s="267"/>
      <c r="BA1264" s="267"/>
      <c r="BB1264" s="267"/>
      <c r="BC1264" s="267"/>
    </row>
    <row r="1265" spans="1:55" ht="15" customHeight="1" x14ac:dyDescent="0.3">
      <c r="A1265" s="275"/>
      <c r="B1265" s="275"/>
      <c r="C1265" s="275"/>
      <c r="D1265" s="275"/>
      <c r="E1265" s="274"/>
      <c r="F1265" s="275"/>
      <c r="G1265" s="275"/>
      <c r="H1265" s="275"/>
      <c r="I1265" s="275"/>
      <c r="J1265" s="275"/>
      <c r="K1265" s="275"/>
      <c r="L1265" s="275"/>
      <c r="M1265" s="275"/>
      <c r="N1265" s="275"/>
      <c r="O1265" s="275"/>
      <c r="P1265" s="275"/>
      <c r="Q1265" s="275"/>
      <c r="R1265" s="275"/>
      <c r="S1265" s="275"/>
      <c r="T1265" s="275"/>
      <c r="U1265" s="122"/>
      <c r="V1265" s="5"/>
      <c r="W1265" s="275"/>
      <c r="X1265" s="121"/>
      <c r="Y1265" s="122"/>
      <c r="Z1265" s="275"/>
      <c r="AA1265" s="120"/>
      <c r="AB1265" s="5"/>
      <c r="AC1265" s="275"/>
      <c r="AD1265" s="275"/>
      <c r="AE1265" s="275"/>
      <c r="AF1265" s="10"/>
      <c r="AG1265" s="275"/>
      <c r="AH1265" s="267"/>
      <c r="AI1265" s="267"/>
      <c r="AJ1265" s="267"/>
      <c r="AK1265" s="267"/>
      <c r="AL1265" s="267"/>
      <c r="AM1265" s="267"/>
      <c r="AN1265" s="267"/>
      <c r="AO1265" s="267"/>
      <c r="AP1265" s="267"/>
      <c r="AQ1265" s="120"/>
      <c r="AR1265" s="120"/>
      <c r="AS1265" s="207"/>
      <c r="AT1265" s="267"/>
      <c r="AU1265" s="267"/>
      <c r="AV1265" s="267"/>
      <c r="AW1265" s="267"/>
      <c r="AX1265" s="267"/>
      <c r="AY1265" s="267"/>
      <c r="AZ1265" s="267"/>
      <c r="BA1265" s="267"/>
      <c r="BB1265" s="267"/>
      <c r="BC1265" s="267"/>
    </row>
    <row r="1266" spans="1:55" ht="15" customHeight="1" x14ac:dyDescent="0.3">
      <c r="A1266" s="275"/>
      <c r="B1266" s="275"/>
      <c r="C1266" s="275"/>
      <c r="D1266" s="275"/>
      <c r="E1266" s="274"/>
      <c r="F1266" s="275"/>
      <c r="G1266" s="275"/>
      <c r="H1266" s="275"/>
      <c r="I1266" s="275"/>
      <c r="J1266" s="275"/>
      <c r="K1266" s="275"/>
      <c r="L1266" s="275"/>
      <c r="M1266" s="275"/>
      <c r="N1266" s="275"/>
      <c r="O1266" s="275"/>
      <c r="P1266" s="275"/>
      <c r="Q1266" s="275"/>
      <c r="R1266" s="275"/>
      <c r="S1266" s="275"/>
      <c r="T1266" s="275"/>
      <c r="U1266" s="122"/>
      <c r="V1266" s="5"/>
      <c r="W1266" s="275"/>
      <c r="X1266" s="121"/>
      <c r="Y1266" s="122"/>
      <c r="Z1266" s="275"/>
      <c r="AA1266" s="120"/>
      <c r="AB1266" s="5"/>
      <c r="AC1266" s="275"/>
      <c r="AD1266" s="275"/>
      <c r="AE1266" s="275"/>
      <c r="AF1266" s="10"/>
      <c r="AG1266" s="275"/>
      <c r="AH1266" s="267"/>
      <c r="AI1266" s="267"/>
      <c r="AJ1266" s="267"/>
      <c r="AK1266" s="267"/>
      <c r="AL1266" s="267"/>
      <c r="AM1266" s="267"/>
      <c r="AN1266" s="267"/>
      <c r="AO1266" s="267"/>
      <c r="AP1266" s="267"/>
      <c r="AQ1266" s="120"/>
      <c r="AR1266" s="120"/>
      <c r="AS1266" s="207"/>
      <c r="AT1266" s="267"/>
      <c r="AU1266" s="267"/>
      <c r="AV1266" s="267"/>
      <c r="AW1266" s="267"/>
      <c r="AX1266" s="267"/>
      <c r="AY1266" s="267"/>
      <c r="AZ1266" s="267"/>
      <c r="BA1266" s="267"/>
      <c r="BB1266" s="267"/>
      <c r="BC1266" s="267"/>
    </row>
    <row r="1267" spans="1:55" ht="15" customHeight="1" x14ac:dyDescent="0.3">
      <c r="A1267" s="275"/>
      <c r="B1267" s="275"/>
      <c r="C1267" s="275"/>
      <c r="D1267" s="275"/>
      <c r="E1267" s="274"/>
      <c r="F1267" s="275"/>
      <c r="G1267" s="275"/>
      <c r="H1267" s="275"/>
      <c r="I1267" s="275"/>
      <c r="J1267" s="275"/>
      <c r="K1267" s="275"/>
      <c r="L1267" s="275"/>
      <c r="M1267" s="275"/>
      <c r="N1267" s="275"/>
      <c r="O1267" s="275"/>
      <c r="P1267" s="275"/>
      <c r="Q1267" s="275"/>
      <c r="R1267" s="275"/>
      <c r="S1267" s="275"/>
      <c r="T1267" s="275"/>
      <c r="U1267" s="122"/>
      <c r="V1267" s="5"/>
      <c r="W1267" s="275"/>
      <c r="X1267" s="121"/>
      <c r="Y1267" s="122"/>
      <c r="Z1267" s="275"/>
      <c r="AA1267" s="120"/>
      <c r="AB1267" s="5"/>
      <c r="AC1267" s="275"/>
      <c r="AD1267" s="275"/>
      <c r="AE1267" s="275"/>
      <c r="AF1267" s="10"/>
      <c r="AG1267" s="275"/>
      <c r="AH1267" s="267"/>
      <c r="AI1267" s="267"/>
      <c r="AJ1267" s="267"/>
      <c r="AK1267" s="267"/>
      <c r="AL1267" s="267"/>
      <c r="AM1267" s="267"/>
      <c r="AN1267" s="267"/>
      <c r="AO1267" s="267"/>
      <c r="AP1267" s="267"/>
      <c r="AQ1267" s="120"/>
      <c r="AR1267" s="120"/>
      <c r="AS1267" s="207"/>
      <c r="AT1267" s="267"/>
      <c r="AU1267" s="267"/>
      <c r="AV1267" s="267"/>
      <c r="AW1267" s="267"/>
      <c r="AX1267" s="267"/>
      <c r="AY1267" s="267"/>
      <c r="AZ1267" s="267"/>
      <c r="BA1267" s="267"/>
      <c r="BB1267" s="267"/>
      <c r="BC1267" s="267"/>
    </row>
    <row r="1268" spans="1:55" ht="15" customHeight="1" x14ac:dyDescent="0.3">
      <c r="A1268" s="275"/>
      <c r="B1268" s="275"/>
      <c r="C1268" s="275"/>
      <c r="D1268" s="275"/>
      <c r="E1268" s="274"/>
      <c r="F1268" s="275"/>
      <c r="G1268" s="275"/>
      <c r="H1268" s="275"/>
      <c r="I1268" s="275"/>
      <c r="J1268" s="275"/>
      <c r="K1268" s="275"/>
      <c r="L1268" s="275"/>
      <c r="M1268" s="275"/>
      <c r="N1268" s="275"/>
      <c r="O1268" s="275"/>
      <c r="P1268" s="275"/>
      <c r="Q1268" s="275"/>
      <c r="R1268" s="275"/>
      <c r="S1268" s="275"/>
      <c r="T1268" s="275"/>
      <c r="U1268" s="122"/>
      <c r="V1268" s="5"/>
      <c r="W1268" s="275"/>
      <c r="X1268" s="121"/>
      <c r="Y1268" s="122"/>
      <c r="Z1268" s="275"/>
      <c r="AA1268" s="120"/>
      <c r="AB1268" s="5"/>
      <c r="AC1268" s="275"/>
      <c r="AD1268" s="275"/>
      <c r="AE1268" s="275"/>
      <c r="AF1268" s="10"/>
      <c r="AG1268" s="275"/>
      <c r="AH1268" s="267"/>
      <c r="AI1268" s="267"/>
      <c r="AJ1268" s="267"/>
      <c r="AK1268" s="267"/>
      <c r="AL1268" s="267"/>
      <c r="AM1268" s="267"/>
      <c r="AN1268" s="267"/>
      <c r="AO1268" s="267"/>
      <c r="AP1268" s="267"/>
      <c r="AQ1268" s="120"/>
      <c r="AR1268" s="120"/>
      <c r="AS1268" s="207"/>
      <c r="AT1268" s="267"/>
      <c r="AU1268" s="267"/>
      <c r="AV1268" s="267"/>
      <c r="AW1268" s="267"/>
      <c r="AX1268" s="267"/>
      <c r="AY1268" s="267"/>
      <c r="AZ1268" s="267"/>
      <c r="BA1268" s="267"/>
      <c r="BB1268" s="267"/>
      <c r="BC1268" s="267"/>
    </row>
    <row r="1269" spans="1:55" ht="15" customHeight="1" x14ac:dyDescent="0.3">
      <c r="A1269" s="275"/>
      <c r="B1269" s="275"/>
      <c r="C1269" s="275"/>
      <c r="D1269" s="275"/>
      <c r="E1269" s="274"/>
      <c r="F1269" s="275"/>
      <c r="G1269" s="275"/>
      <c r="H1269" s="275"/>
      <c r="I1269" s="275"/>
      <c r="J1269" s="275"/>
      <c r="K1269" s="275"/>
      <c r="L1269" s="275"/>
      <c r="M1269" s="275"/>
      <c r="N1269" s="275"/>
      <c r="O1269" s="275"/>
      <c r="P1269" s="275"/>
      <c r="Q1269" s="275"/>
      <c r="R1269" s="275"/>
      <c r="S1269" s="275"/>
      <c r="T1269" s="275"/>
      <c r="U1269" s="122"/>
      <c r="V1269" s="5"/>
      <c r="W1269" s="275"/>
      <c r="X1269" s="121"/>
      <c r="Y1269" s="122"/>
      <c r="Z1269" s="275"/>
      <c r="AA1269" s="120"/>
      <c r="AB1269" s="5"/>
      <c r="AC1269" s="275"/>
      <c r="AD1269" s="275"/>
      <c r="AE1269" s="275"/>
      <c r="AF1269" s="10"/>
      <c r="AG1269" s="275"/>
      <c r="AH1269" s="267"/>
      <c r="AI1269" s="267"/>
      <c r="AJ1269" s="267"/>
      <c r="AK1269" s="267"/>
      <c r="AL1269" s="267"/>
      <c r="AM1269" s="267"/>
      <c r="AN1269" s="267"/>
      <c r="AO1269" s="267"/>
      <c r="AP1269" s="267"/>
      <c r="AQ1269" s="120"/>
      <c r="AR1269" s="120"/>
      <c r="AS1269" s="207"/>
      <c r="AT1269" s="267"/>
      <c r="AU1269" s="267"/>
      <c r="AV1269" s="267"/>
      <c r="AW1269" s="267"/>
      <c r="AX1269" s="267"/>
      <c r="AY1269" s="267"/>
      <c r="AZ1269" s="267"/>
      <c r="BA1269" s="267"/>
      <c r="BB1269" s="267"/>
      <c r="BC1269" s="267"/>
    </row>
    <row r="1270" spans="1:55" ht="15" customHeight="1" x14ac:dyDescent="0.3">
      <c r="V1270" s="26"/>
      <c r="AB1270" s="26"/>
    </row>
    <row r="1271" spans="1:55" ht="15" customHeight="1" x14ac:dyDescent="0.3">
      <c r="V1271" s="26"/>
      <c r="AB1271" s="26"/>
    </row>
    <row r="1272" spans="1:55" ht="15" customHeight="1" x14ac:dyDescent="0.3">
      <c r="V1272" s="26"/>
      <c r="AB1272" s="26"/>
    </row>
    <row r="1273" spans="1:55" ht="15" customHeight="1" x14ac:dyDescent="0.3">
      <c r="V1273" s="26"/>
      <c r="AB1273" s="26"/>
    </row>
    <row r="1274" spans="1:55" ht="15" customHeight="1" x14ac:dyDescent="0.3">
      <c r="V1274" s="26"/>
      <c r="AB1274" s="26"/>
    </row>
    <row r="1275" spans="1:55" ht="15" customHeight="1" x14ac:dyDescent="0.3">
      <c r="V1275" s="26"/>
      <c r="AB1275" s="26"/>
    </row>
    <row r="1276" spans="1:55" ht="15" customHeight="1" x14ac:dyDescent="0.3">
      <c r="V1276" s="26"/>
      <c r="AB1276" s="26"/>
    </row>
    <row r="1277" spans="1:55" ht="15" customHeight="1" x14ac:dyDescent="0.3">
      <c r="V1277" s="26"/>
      <c r="AB1277" s="26"/>
    </row>
    <row r="1278" spans="1:55" ht="15" customHeight="1" x14ac:dyDescent="0.3">
      <c r="V1278" s="26"/>
      <c r="AB1278" s="26"/>
    </row>
    <row r="1279" spans="1:55" ht="15" customHeight="1" x14ac:dyDescent="0.3">
      <c r="V1279" s="26"/>
      <c r="AB1279" s="26"/>
    </row>
    <row r="1280" spans="1:55" ht="15" customHeight="1" x14ac:dyDescent="0.3">
      <c r="V1280" s="26"/>
      <c r="AB1280" s="26"/>
    </row>
    <row r="1281" spans="22:28" ht="15" customHeight="1" x14ac:dyDescent="0.3">
      <c r="V1281" s="26"/>
      <c r="AB1281" s="26"/>
    </row>
    <row r="1282" spans="22:28" ht="15" customHeight="1" x14ac:dyDescent="0.3">
      <c r="V1282" s="26"/>
      <c r="AB1282" s="26"/>
    </row>
    <row r="1283" spans="22:28" ht="15" customHeight="1" x14ac:dyDescent="0.3">
      <c r="V1283" s="26"/>
      <c r="AB1283" s="26"/>
    </row>
    <row r="1284" spans="22:28" ht="15" customHeight="1" x14ac:dyDescent="0.3">
      <c r="V1284" s="26"/>
      <c r="AB1284" s="26"/>
    </row>
    <row r="1285" spans="22:28" ht="15" customHeight="1" x14ac:dyDescent="0.3">
      <c r="V1285" s="26"/>
      <c r="AB1285" s="26"/>
    </row>
    <row r="1286" spans="22:28" ht="15" customHeight="1" x14ac:dyDescent="0.3">
      <c r="V1286" s="26"/>
      <c r="AB1286" s="26"/>
    </row>
    <row r="1287" spans="22:28" ht="15" customHeight="1" x14ac:dyDescent="0.3">
      <c r="V1287" s="26"/>
      <c r="AB1287" s="26"/>
    </row>
    <row r="1288" spans="22:28" ht="15" customHeight="1" x14ac:dyDescent="0.3">
      <c r="V1288" s="26"/>
      <c r="AB1288" s="26"/>
    </row>
    <row r="1289" spans="22:28" ht="15" customHeight="1" x14ac:dyDescent="0.3">
      <c r="V1289" s="26"/>
      <c r="AB1289" s="26"/>
    </row>
    <row r="1290" spans="22:28" ht="15" customHeight="1" x14ac:dyDescent="0.3">
      <c r="V1290" s="26"/>
      <c r="AB1290" s="26"/>
    </row>
    <row r="1291" spans="22:28" ht="15" customHeight="1" x14ac:dyDescent="0.3">
      <c r="V1291" s="26"/>
      <c r="AB1291" s="26"/>
    </row>
    <row r="1292" spans="22:28" ht="15" customHeight="1" x14ac:dyDescent="0.3">
      <c r="V1292" s="26"/>
      <c r="AB1292" s="26"/>
    </row>
    <row r="1293" spans="22:28" ht="15" customHeight="1" x14ac:dyDescent="0.3">
      <c r="V1293" s="26"/>
      <c r="AB1293" s="26"/>
    </row>
    <row r="1294" spans="22:28" ht="15" customHeight="1" x14ac:dyDescent="0.3">
      <c r="V1294" s="26"/>
      <c r="AB1294" s="26"/>
    </row>
    <row r="1295" spans="22:28" ht="15" customHeight="1" x14ac:dyDescent="0.3">
      <c r="V1295" s="26"/>
      <c r="AB1295" s="26"/>
    </row>
    <row r="1296" spans="22:28" ht="15" customHeight="1" x14ac:dyDescent="0.3">
      <c r="V1296" s="26"/>
      <c r="AB1296" s="26"/>
    </row>
    <row r="1297" spans="22:28" ht="15" customHeight="1" x14ac:dyDescent="0.3">
      <c r="V1297" s="26"/>
      <c r="AB1297" s="26"/>
    </row>
    <row r="1298" spans="22:28" ht="15" customHeight="1" x14ac:dyDescent="0.3">
      <c r="V1298" s="26"/>
      <c r="AB1298" s="26"/>
    </row>
    <row r="1299" spans="22:28" ht="15" customHeight="1" x14ac:dyDescent="0.3">
      <c r="V1299" s="26"/>
      <c r="AB1299" s="26"/>
    </row>
    <row r="1300" spans="22:28" ht="15" customHeight="1" x14ac:dyDescent="0.3">
      <c r="V1300" s="26"/>
      <c r="AB1300" s="26"/>
    </row>
    <row r="1301" spans="22:28" ht="15" customHeight="1" x14ac:dyDescent="0.3">
      <c r="V1301" s="26"/>
      <c r="AB1301" s="26"/>
    </row>
    <row r="1302" spans="22:28" ht="15" customHeight="1" x14ac:dyDescent="0.3">
      <c r="V1302" s="26"/>
      <c r="AB1302" s="26"/>
    </row>
    <row r="1303" spans="22:28" ht="15" customHeight="1" x14ac:dyDescent="0.3">
      <c r="V1303" s="26"/>
      <c r="AB1303" s="26"/>
    </row>
    <row r="1304" spans="22:28" ht="15" customHeight="1" x14ac:dyDescent="0.3">
      <c r="V1304" s="26"/>
      <c r="AB1304" s="26"/>
    </row>
    <row r="1305" spans="22:28" ht="15" customHeight="1" x14ac:dyDescent="0.3">
      <c r="V1305" s="26"/>
      <c r="AB1305" s="26"/>
    </row>
    <row r="1306" spans="22:28" ht="15" customHeight="1" x14ac:dyDescent="0.3">
      <c r="V1306" s="26"/>
      <c r="AB1306" s="26"/>
    </row>
    <row r="1307" spans="22:28" ht="15" customHeight="1" x14ac:dyDescent="0.3">
      <c r="V1307" s="26"/>
      <c r="AB1307" s="26"/>
    </row>
    <row r="1308" spans="22:28" ht="15" customHeight="1" x14ac:dyDescent="0.3">
      <c r="V1308" s="26"/>
      <c r="AB1308" s="26"/>
    </row>
    <row r="1309" spans="22:28" ht="15" customHeight="1" x14ac:dyDescent="0.3">
      <c r="V1309" s="26"/>
      <c r="AB1309" s="26"/>
    </row>
    <row r="1310" spans="22:28" ht="15" customHeight="1" x14ac:dyDescent="0.3">
      <c r="V1310" s="26"/>
      <c r="AB1310" s="26"/>
    </row>
    <row r="1311" spans="22:28" ht="15" customHeight="1" x14ac:dyDescent="0.3">
      <c r="V1311" s="26"/>
      <c r="AB1311" s="26"/>
    </row>
    <row r="1312" spans="22:28" ht="15" customHeight="1" x14ac:dyDescent="0.3">
      <c r="V1312" s="26"/>
      <c r="AB1312" s="26"/>
    </row>
    <row r="1313" spans="22:28" ht="15" customHeight="1" x14ac:dyDescent="0.3">
      <c r="V1313" s="26"/>
      <c r="AB1313" s="26"/>
    </row>
    <row r="1314" spans="22:28" ht="15" customHeight="1" x14ac:dyDescent="0.3">
      <c r="V1314" s="26"/>
      <c r="AB1314" s="26"/>
    </row>
    <row r="1315" spans="22:28" ht="15" customHeight="1" x14ac:dyDescent="0.3">
      <c r="V1315" s="26"/>
      <c r="AB1315" s="26"/>
    </row>
    <row r="1316" spans="22:28" ht="15" customHeight="1" x14ac:dyDescent="0.3">
      <c r="V1316" s="26"/>
      <c r="AB1316" s="26"/>
    </row>
    <row r="1317" spans="22:28" ht="15" customHeight="1" x14ac:dyDescent="0.3">
      <c r="V1317" s="26"/>
      <c r="AB1317" s="26"/>
    </row>
    <row r="1318" spans="22:28" ht="15" customHeight="1" x14ac:dyDescent="0.3">
      <c r="V1318" s="26"/>
      <c r="AB1318" s="26"/>
    </row>
    <row r="1319" spans="22:28" ht="15" customHeight="1" x14ac:dyDescent="0.3">
      <c r="V1319" s="26"/>
      <c r="AB1319" s="26"/>
    </row>
    <row r="1320" spans="22:28" ht="15" customHeight="1" x14ac:dyDescent="0.3">
      <c r="V1320" s="26"/>
      <c r="AB1320" s="26"/>
    </row>
    <row r="1321" spans="22:28" ht="15" customHeight="1" x14ac:dyDescent="0.3">
      <c r="V1321" s="26"/>
      <c r="AB1321" s="26"/>
    </row>
    <row r="1322" spans="22:28" ht="15" customHeight="1" x14ac:dyDescent="0.3">
      <c r="V1322" s="26"/>
      <c r="AB1322" s="26"/>
    </row>
    <row r="1323" spans="22:28" ht="15" customHeight="1" x14ac:dyDescent="0.3">
      <c r="V1323" s="26"/>
      <c r="AB1323" s="26"/>
    </row>
    <row r="1324" spans="22:28" ht="15" customHeight="1" x14ac:dyDescent="0.3">
      <c r="V1324" s="26"/>
      <c r="AB1324" s="26"/>
    </row>
    <row r="1325" spans="22:28" ht="15" customHeight="1" x14ac:dyDescent="0.3">
      <c r="V1325" s="26"/>
      <c r="AB1325" s="26"/>
    </row>
    <row r="1326" spans="22:28" ht="15" customHeight="1" x14ac:dyDescent="0.3">
      <c r="V1326" s="26"/>
      <c r="AB1326" s="26"/>
    </row>
    <row r="1327" spans="22:28" ht="15" customHeight="1" x14ac:dyDescent="0.3">
      <c r="V1327" s="26"/>
      <c r="AB1327" s="26"/>
    </row>
    <row r="1328" spans="22:28" ht="15" customHeight="1" x14ac:dyDescent="0.3">
      <c r="V1328" s="26"/>
      <c r="AB1328" s="26"/>
    </row>
    <row r="1329" spans="22:28" ht="15" customHeight="1" x14ac:dyDescent="0.3">
      <c r="V1329" s="26"/>
      <c r="AB1329" s="26"/>
    </row>
    <row r="1330" spans="22:28" ht="15" customHeight="1" x14ac:dyDescent="0.3">
      <c r="V1330" s="26"/>
      <c r="AB1330" s="26"/>
    </row>
    <row r="1331" spans="22:28" ht="15" customHeight="1" x14ac:dyDescent="0.3">
      <c r="V1331" s="26"/>
      <c r="AB1331" s="26"/>
    </row>
    <row r="1332" spans="22:28" ht="15" customHeight="1" x14ac:dyDescent="0.3">
      <c r="V1332" s="26"/>
      <c r="AB1332" s="26"/>
    </row>
    <row r="1333" spans="22:28" ht="15" customHeight="1" x14ac:dyDescent="0.3">
      <c r="V1333" s="26"/>
      <c r="AB1333" s="26"/>
    </row>
    <row r="1334" spans="22:28" ht="15" customHeight="1" x14ac:dyDescent="0.3">
      <c r="V1334" s="26"/>
      <c r="AB1334" s="26"/>
    </row>
    <row r="1335" spans="22:28" ht="15" customHeight="1" x14ac:dyDescent="0.3">
      <c r="V1335" s="26"/>
      <c r="AB1335" s="26"/>
    </row>
    <row r="1336" spans="22:28" ht="15" customHeight="1" x14ac:dyDescent="0.3">
      <c r="V1336" s="26"/>
      <c r="AB1336" s="26"/>
    </row>
    <row r="1337" spans="22:28" ht="15" customHeight="1" x14ac:dyDescent="0.3">
      <c r="V1337" s="26"/>
      <c r="AB1337" s="26"/>
    </row>
    <row r="1338" spans="22:28" ht="15" customHeight="1" x14ac:dyDescent="0.3">
      <c r="V1338" s="26"/>
      <c r="AB1338" s="26"/>
    </row>
    <row r="1339" spans="22:28" ht="15" customHeight="1" x14ac:dyDescent="0.3">
      <c r="V1339" s="26"/>
      <c r="AB1339" s="26"/>
    </row>
    <row r="1340" spans="22:28" ht="15" customHeight="1" x14ac:dyDescent="0.3">
      <c r="V1340" s="26"/>
      <c r="AB1340" s="26"/>
    </row>
    <row r="1341" spans="22:28" ht="15" customHeight="1" x14ac:dyDescent="0.3">
      <c r="V1341" s="26"/>
      <c r="AB1341" s="26"/>
    </row>
    <row r="1342" spans="22:28" ht="15" customHeight="1" x14ac:dyDescent="0.3">
      <c r="V1342" s="26"/>
      <c r="AB1342" s="26"/>
    </row>
    <row r="1343" spans="22:28" ht="15" customHeight="1" x14ac:dyDescent="0.3">
      <c r="V1343" s="26"/>
      <c r="AB1343" s="26"/>
    </row>
    <row r="1344" spans="22:28" ht="15" customHeight="1" x14ac:dyDescent="0.3">
      <c r="V1344" s="26"/>
      <c r="AB1344" s="26"/>
    </row>
    <row r="1345" spans="22:28" ht="15" customHeight="1" x14ac:dyDescent="0.3">
      <c r="V1345" s="26"/>
      <c r="AB1345" s="26"/>
    </row>
    <row r="1346" spans="22:28" ht="15" customHeight="1" x14ac:dyDescent="0.3">
      <c r="V1346" s="26"/>
      <c r="AB1346" s="26"/>
    </row>
    <row r="1347" spans="22:28" ht="15" customHeight="1" x14ac:dyDescent="0.3">
      <c r="V1347" s="26"/>
      <c r="AB1347" s="26"/>
    </row>
    <row r="1348" spans="22:28" ht="15" customHeight="1" x14ac:dyDescent="0.3">
      <c r="V1348" s="26"/>
      <c r="AB1348" s="26"/>
    </row>
    <row r="1349" spans="22:28" ht="15" customHeight="1" x14ac:dyDescent="0.3">
      <c r="V1349" s="26"/>
      <c r="AB1349" s="26"/>
    </row>
    <row r="1350" spans="22:28" ht="15" customHeight="1" x14ac:dyDescent="0.3">
      <c r="V1350" s="26"/>
      <c r="AB1350" s="26"/>
    </row>
    <row r="1351" spans="22:28" ht="15" customHeight="1" x14ac:dyDescent="0.3">
      <c r="V1351" s="26"/>
      <c r="AB1351" s="26"/>
    </row>
    <row r="1352" spans="22:28" ht="15" customHeight="1" x14ac:dyDescent="0.3">
      <c r="V1352" s="26"/>
      <c r="AB1352" s="26"/>
    </row>
    <row r="1353" spans="22:28" ht="15" customHeight="1" x14ac:dyDescent="0.3">
      <c r="V1353" s="26"/>
      <c r="AB1353" s="26"/>
    </row>
    <row r="1354" spans="22:28" ht="15" customHeight="1" x14ac:dyDescent="0.3">
      <c r="V1354" s="26"/>
      <c r="AB1354" s="26"/>
    </row>
    <row r="1355" spans="22:28" ht="15" customHeight="1" x14ac:dyDescent="0.3">
      <c r="V1355" s="26"/>
      <c r="AB1355" s="26"/>
    </row>
    <row r="1356" spans="22:28" ht="15" customHeight="1" x14ac:dyDescent="0.3">
      <c r="V1356" s="26"/>
      <c r="AB1356" s="26"/>
    </row>
    <row r="1357" spans="22:28" ht="15" customHeight="1" x14ac:dyDescent="0.3">
      <c r="V1357" s="26"/>
      <c r="AB1357" s="26"/>
    </row>
    <row r="1358" spans="22:28" ht="15" customHeight="1" x14ac:dyDescent="0.3">
      <c r="V1358" s="26"/>
      <c r="AB1358" s="26"/>
    </row>
    <row r="1359" spans="22:28" ht="15" customHeight="1" x14ac:dyDescent="0.3">
      <c r="V1359" s="26"/>
      <c r="AB1359" s="26"/>
    </row>
    <row r="1360" spans="22:28" ht="15" customHeight="1" x14ac:dyDescent="0.3">
      <c r="V1360" s="26"/>
      <c r="AB1360" s="26"/>
    </row>
    <row r="1361" spans="22:28" ht="15" customHeight="1" x14ac:dyDescent="0.3">
      <c r="V1361" s="26"/>
      <c r="AB1361" s="26"/>
    </row>
    <row r="1362" spans="22:28" ht="15" customHeight="1" x14ac:dyDescent="0.3">
      <c r="V1362" s="26"/>
      <c r="AB1362" s="26"/>
    </row>
    <row r="1363" spans="22:28" ht="15" customHeight="1" x14ac:dyDescent="0.3">
      <c r="V1363" s="26"/>
      <c r="AB1363" s="26"/>
    </row>
    <row r="1364" spans="22:28" ht="15" customHeight="1" x14ac:dyDescent="0.3">
      <c r="V1364" s="26"/>
      <c r="AB1364" s="26"/>
    </row>
    <row r="1365" spans="22:28" ht="15" customHeight="1" x14ac:dyDescent="0.3">
      <c r="V1365" s="26"/>
      <c r="AB1365" s="26"/>
    </row>
    <row r="1366" spans="22:28" ht="15" customHeight="1" x14ac:dyDescent="0.3">
      <c r="V1366" s="26"/>
      <c r="AB1366" s="26"/>
    </row>
    <row r="1367" spans="22:28" ht="15" customHeight="1" x14ac:dyDescent="0.3">
      <c r="V1367" s="26"/>
      <c r="AB1367" s="26"/>
    </row>
    <row r="1368" spans="22:28" ht="15" customHeight="1" x14ac:dyDescent="0.3">
      <c r="V1368" s="26"/>
      <c r="AB1368" s="26"/>
    </row>
    <row r="1369" spans="22:28" ht="15" customHeight="1" x14ac:dyDescent="0.3">
      <c r="V1369" s="26"/>
      <c r="AB1369" s="26"/>
    </row>
    <row r="1370" spans="22:28" ht="15" customHeight="1" x14ac:dyDescent="0.3">
      <c r="V1370" s="26"/>
      <c r="AB1370" s="26"/>
    </row>
    <row r="1371" spans="22:28" ht="15" customHeight="1" x14ac:dyDescent="0.3">
      <c r="V1371" s="26"/>
      <c r="AB1371" s="26"/>
    </row>
    <row r="1372" spans="22:28" ht="15" customHeight="1" x14ac:dyDescent="0.3">
      <c r="V1372" s="26"/>
      <c r="AB1372" s="26"/>
    </row>
    <row r="1373" spans="22:28" ht="15" customHeight="1" x14ac:dyDescent="0.3">
      <c r="V1373" s="26"/>
      <c r="AB1373" s="26"/>
    </row>
    <row r="1374" spans="22:28" ht="15" customHeight="1" x14ac:dyDescent="0.3">
      <c r="V1374" s="26"/>
      <c r="AB1374" s="26"/>
    </row>
    <row r="1375" spans="22:28" ht="15" customHeight="1" x14ac:dyDescent="0.3">
      <c r="V1375" s="26"/>
      <c r="AB1375" s="26"/>
    </row>
    <row r="1376" spans="22:28" ht="15" customHeight="1" x14ac:dyDescent="0.3">
      <c r="V1376" s="26"/>
      <c r="AB1376" s="26"/>
    </row>
    <row r="1377" spans="22:28" ht="15" customHeight="1" x14ac:dyDescent="0.3">
      <c r="V1377" s="26"/>
      <c r="AB1377" s="26"/>
    </row>
    <row r="1378" spans="22:28" ht="15" customHeight="1" x14ac:dyDescent="0.3">
      <c r="V1378" s="26"/>
      <c r="AB1378" s="26"/>
    </row>
    <row r="1379" spans="22:28" ht="15" customHeight="1" x14ac:dyDescent="0.3">
      <c r="V1379" s="26"/>
      <c r="AB1379" s="26"/>
    </row>
    <row r="1380" spans="22:28" ht="15" customHeight="1" x14ac:dyDescent="0.3">
      <c r="V1380" s="26"/>
      <c r="AB1380" s="26"/>
    </row>
    <row r="1381" spans="22:28" ht="15" customHeight="1" x14ac:dyDescent="0.3">
      <c r="V1381" s="26"/>
      <c r="AB1381" s="26"/>
    </row>
    <row r="1382" spans="22:28" ht="15" customHeight="1" x14ac:dyDescent="0.3">
      <c r="V1382" s="26"/>
      <c r="AB1382" s="26"/>
    </row>
    <row r="1383" spans="22:28" ht="15" customHeight="1" x14ac:dyDescent="0.3">
      <c r="V1383" s="26"/>
      <c r="AB1383" s="26"/>
    </row>
    <row r="1384" spans="22:28" ht="15" customHeight="1" x14ac:dyDescent="0.3">
      <c r="V1384" s="26"/>
      <c r="AB1384" s="26"/>
    </row>
    <row r="1385" spans="22:28" ht="15" customHeight="1" x14ac:dyDescent="0.3">
      <c r="V1385" s="26"/>
      <c r="AB1385" s="26"/>
    </row>
    <row r="1386" spans="22:28" ht="15" customHeight="1" x14ac:dyDescent="0.3">
      <c r="V1386" s="26"/>
      <c r="AB1386" s="26"/>
    </row>
    <row r="1387" spans="22:28" ht="15" customHeight="1" x14ac:dyDescent="0.3">
      <c r="V1387" s="26"/>
      <c r="AB1387" s="26"/>
    </row>
    <row r="1388" spans="22:28" ht="15" customHeight="1" x14ac:dyDescent="0.3">
      <c r="V1388" s="26"/>
      <c r="AB1388" s="26"/>
    </row>
    <row r="1389" spans="22:28" ht="15" customHeight="1" x14ac:dyDescent="0.3">
      <c r="V1389" s="26"/>
      <c r="AB1389" s="26"/>
    </row>
    <row r="1390" spans="22:28" ht="15" customHeight="1" x14ac:dyDescent="0.3">
      <c r="V1390" s="26"/>
      <c r="AB1390" s="26"/>
    </row>
    <row r="1391" spans="22:28" ht="15" customHeight="1" x14ac:dyDescent="0.3">
      <c r="V1391" s="26"/>
      <c r="AB1391" s="26"/>
    </row>
    <row r="1392" spans="22:28" ht="15" customHeight="1" x14ac:dyDescent="0.3">
      <c r="V1392" s="26"/>
      <c r="AB1392" s="26"/>
    </row>
    <row r="1393" spans="22:28" ht="15" customHeight="1" x14ac:dyDescent="0.3">
      <c r="V1393" s="26"/>
      <c r="AB1393" s="26"/>
    </row>
    <row r="1394" spans="22:28" ht="15" customHeight="1" x14ac:dyDescent="0.3">
      <c r="V1394" s="26"/>
      <c r="AB1394" s="26"/>
    </row>
    <row r="1395" spans="22:28" ht="15" customHeight="1" x14ac:dyDescent="0.3">
      <c r="V1395" s="26"/>
      <c r="AB1395" s="26"/>
    </row>
    <row r="1396" spans="22:28" ht="15" customHeight="1" x14ac:dyDescent="0.3">
      <c r="V1396" s="26"/>
      <c r="AB1396" s="26"/>
    </row>
    <row r="1397" spans="22:28" ht="15" customHeight="1" x14ac:dyDescent="0.3">
      <c r="V1397" s="26"/>
      <c r="AB1397" s="26"/>
    </row>
    <row r="1398" spans="22:28" ht="15" customHeight="1" x14ac:dyDescent="0.3">
      <c r="V1398" s="26"/>
      <c r="AB1398" s="26"/>
    </row>
    <row r="1399" spans="22:28" ht="15" customHeight="1" x14ac:dyDescent="0.3">
      <c r="V1399" s="26"/>
      <c r="AB1399" s="26"/>
    </row>
    <row r="1400" spans="22:28" ht="15" customHeight="1" x14ac:dyDescent="0.3">
      <c r="V1400" s="26"/>
      <c r="AB1400" s="26"/>
    </row>
    <row r="1401" spans="22:28" ht="15" customHeight="1" x14ac:dyDescent="0.3">
      <c r="V1401" s="26"/>
      <c r="AB1401" s="26"/>
    </row>
    <row r="1402" spans="22:28" ht="15" customHeight="1" x14ac:dyDescent="0.3">
      <c r="V1402" s="26"/>
      <c r="AB1402" s="26"/>
    </row>
    <row r="1403" spans="22:28" ht="15" customHeight="1" x14ac:dyDescent="0.3">
      <c r="V1403" s="26"/>
      <c r="AB1403" s="26"/>
    </row>
    <row r="1404" spans="22:28" ht="15" customHeight="1" x14ac:dyDescent="0.3">
      <c r="V1404" s="26"/>
      <c r="AB1404" s="26"/>
    </row>
    <row r="1405" spans="22:28" ht="15" customHeight="1" x14ac:dyDescent="0.3">
      <c r="V1405" s="26"/>
      <c r="AB1405" s="26"/>
    </row>
    <row r="1406" spans="22:28" ht="15" customHeight="1" x14ac:dyDescent="0.3">
      <c r="V1406" s="26"/>
      <c r="AB1406" s="26"/>
    </row>
    <row r="1407" spans="22:28" ht="15" customHeight="1" x14ac:dyDescent="0.3">
      <c r="V1407" s="26"/>
      <c r="AB1407" s="26"/>
    </row>
    <row r="1408" spans="22:28" ht="15" customHeight="1" x14ac:dyDescent="0.3">
      <c r="V1408" s="26"/>
      <c r="AB1408" s="26"/>
    </row>
    <row r="1409" spans="22:28" ht="15" customHeight="1" x14ac:dyDescent="0.3">
      <c r="V1409" s="26"/>
      <c r="AB1409" s="26"/>
    </row>
    <row r="1410" spans="22:28" ht="15" customHeight="1" x14ac:dyDescent="0.3">
      <c r="V1410" s="26"/>
      <c r="AB1410" s="26"/>
    </row>
    <row r="1411" spans="22:28" ht="15" customHeight="1" x14ac:dyDescent="0.3">
      <c r="V1411" s="26"/>
      <c r="AB1411" s="26"/>
    </row>
    <row r="1412" spans="22:28" ht="15" customHeight="1" x14ac:dyDescent="0.3">
      <c r="V1412" s="26"/>
      <c r="AB1412" s="26"/>
    </row>
    <row r="1413" spans="22:28" ht="15" customHeight="1" x14ac:dyDescent="0.3">
      <c r="V1413" s="26"/>
      <c r="AB1413" s="26"/>
    </row>
    <row r="1414" spans="22:28" ht="15" customHeight="1" x14ac:dyDescent="0.3">
      <c r="V1414" s="26"/>
      <c r="AB1414" s="26"/>
    </row>
    <row r="1415" spans="22:28" ht="15" customHeight="1" x14ac:dyDescent="0.3">
      <c r="V1415" s="26"/>
      <c r="AB1415" s="26"/>
    </row>
    <row r="1416" spans="22:28" ht="15" customHeight="1" x14ac:dyDescent="0.3">
      <c r="V1416" s="26"/>
      <c r="AB1416" s="26"/>
    </row>
    <row r="1417" spans="22:28" ht="15" customHeight="1" x14ac:dyDescent="0.3">
      <c r="V1417" s="26"/>
      <c r="AB1417" s="26"/>
    </row>
    <row r="1418" spans="22:28" ht="15" customHeight="1" x14ac:dyDescent="0.3">
      <c r="V1418" s="26"/>
      <c r="AB1418" s="26"/>
    </row>
    <row r="1419" spans="22:28" ht="15" customHeight="1" x14ac:dyDescent="0.3">
      <c r="V1419" s="26"/>
      <c r="AB1419" s="26"/>
    </row>
    <row r="1420" spans="22:28" ht="15" customHeight="1" x14ac:dyDescent="0.3">
      <c r="V1420" s="26"/>
      <c r="AB1420" s="26"/>
    </row>
    <row r="1421" spans="22:28" ht="15" customHeight="1" x14ac:dyDescent="0.3">
      <c r="V1421" s="26"/>
      <c r="AB1421" s="26"/>
    </row>
    <row r="1422" spans="22:28" ht="15" customHeight="1" x14ac:dyDescent="0.3">
      <c r="V1422" s="26"/>
      <c r="AB1422" s="26"/>
    </row>
    <row r="1423" spans="22:28" ht="15" customHeight="1" x14ac:dyDescent="0.3">
      <c r="V1423" s="26"/>
      <c r="AB1423" s="26"/>
    </row>
    <row r="1424" spans="22:28" ht="15" customHeight="1" x14ac:dyDescent="0.3">
      <c r="V1424" s="26"/>
      <c r="AB1424" s="26"/>
    </row>
    <row r="1425" spans="22:28" ht="15" customHeight="1" x14ac:dyDescent="0.3">
      <c r="V1425" s="26"/>
      <c r="AB1425" s="26"/>
    </row>
    <row r="1426" spans="22:28" ht="15" customHeight="1" x14ac:dyDescent="0.3">
      <c r="V1426" s="26"/>
      <c r="AB1426" s="26"/>
    </row>
    <row r="1427" spans="22:28" ht="15" customHeight="1" x14ac:dyDescent="0.3">
      <c r="V1427" s="26"/>
      <c r="AB1427" s="26"/>
    </row>
    <row r="1428" spans="22:28" ht="15" customHeight="1" x14ac:dyDescent="0.3">
      <c r="V1428" s="26"/>
      <c r="AB1428" s="26"/>
    </row>
    <row r="1429" spans="22:28" ht="15" customHeight="1" x14ac:dyDescent="0.3">
      <c r="V1429" s="26"/>
      <c r="AB1429" s="26"/>
    </row>
    <row r="1430" spans="22:28" ht="15" customHeight="1" x14ac:dyDescent="0.3">
      <c r="V1430" s="26"/>
      <c r="AB1430" s="26"/>
    </row>
    <row r="1431" spans="22:28" ht="15" customHeight="1" x14ac:dyDescent="0.3">
      <c r="V1431" s="26"/>
      <c r="AB1431" s="26"/>
    </row>
    <row r="1432" spans="22:28" ht="15" customHeight="1" x14ac:dyDescent="0.3">
      <c r="V1432" s="26"/>
      <c r="AB1432" s="26"/>
    </row>
    <row r="1433" spans="22:28" ht="15" customHeight="1" x14ac:dyDescent="0.3">
      <c r="V1433" s="26"/>
      <c r="AB1433" s="26"/>
    </row>
    <row r="1434" spans="22:28" ht="15" customHeight="1" x14ac:dyDescent="0.3">
      <c r="V1434" s="26"/>
      <c r="AB1434" s="26"/>
    </row>
    <row r="1435" spans="22:28" ht="15" customHeight="1" x14ac:dyDescent="0.3">
      <c r="V1435" s="26"/>
      <c r="AB1435" s="26"/>
    </row>
    <row r="1436" spans="22:28" ht="15" customHeight="1" x14ac:dyDescent="0.3">
      <c r="V1436" s="26"/>
      <c r="AB1436" s="26"/>
    </row>
    <row r="1437" spans="22:28" ht="15" customHeight="1" x14ac:dyDescent="0.3">
      <c r="V1437" s="26"/>
      <c r="AB1437" s="26"/>
    </row>
    <row r="1438" spans="22:28" ht="15" customHeight="1" x14ac:dyDescent="0.3">
      <c r="V1438" s="26"/>
      <c r="AB1438" s="26"/>
    </row>
    <row r="1439" spans="22:28" ht="15" customHeight="1" x14ac:dyDescent="0.3">
      <c r="V1439" s="26"/>
      <c r="AB1439" s="26"/>
    </row>
    <row r="1440" spans="22:28" ht="15" customHeight="1" x14ac:dyDescent="0.3">
      <c r="V1440" s="26"/>
      <c r="AB1440" s="26"/>
    </row>
    <row r="1441" spans="22:28" ht="15" customHeight="1" x14ac:dyDescent="0.3">
      <c r="V1441" s="26"/>
      <c r="AB1441" s="26"/>
    </row>
    <row r="1442" spans="22:28" ht="15" customHeight="1" x14ac:dyDescent="0.3">
      <c r="V1442" s="26"/>
      <c r="AB1442" s="26"/>
    </row>
    <row r="1443" spans="22:28" ht="15" customHeight="1" x14ac:dyDescent="0.3">
      <c r="V1443" s="26"/>
      <c r="AB1443" s="26"/>
    </row>
    <row r="1444" spans="22:28" ht="15" customHeight="1" x14ac:dyDescent="0.3">
      <c r="V1444" s="26"/>
      <c r="AB1444" s="26"/>
    </row>
    <row r="1445" spans="22:28" ht="15" customHeight="1" x14ac:dyDescent="0.3">
      <c r="V1445" s="26"/>
      <c r="AB1445" s="26"/>
    </row>
    <row r="1446" spans="22:28" ht="15" customHeight="1" x14ac:dyDescent="0.3">
      <c r="V1446" s="26"/>
      <c r="AB1446" s="26"/>
    </row>
    <row r="1447" spans="22:28" ht="15" customHeight="1" x14ac:dyDescent="0.3">
      <c r="V1447" s="26"/>
      <c r="AB1447" s="26"/>
    </row>
    <row r="1448" spans="22:28" ht="15" customHeight="1" x14ac:dyDescent="0.3">
      <c r="V1448" s="26"/>
      <c r="AB1448" s="26"/>
    </row>
    <row r="1449" spans="22:28" ht="15" customHeight="1" x14ac:dyDescent="0.3">
      <c r="V1449" s="26"/>
      <c r="AB1449" s="26"/>
    </row>
    <row r="1450" spans="22:28" ht="15" customHeight="1" x14ac:dyDescent="0.3">
      <c r="V1450" s="26"/>
      <c r="AB1450" s="26"/>
    </row>
    <row r="1451" spans="22:28" ht="15" customHeight="1" x14ac:dyDescent="0.3">
      <c r="V1451" s="26"/>
      <c r="AB1451" s="26"/>
    </row>
    <row r="1452" spans="22:28" ht="15" customHeight="1" x14ac:dyDescent="0.3">
      <c r="V1452" s="26"/>
      <c r="AB1452" s="26"/>
    </row>
    <row r="1453" spans="22:28" ht="15" customHeight="1" x14ac:dyDescent="0.3">
      <c r="V1453" s="26"/>
      <c r="AB1453" s="26"/>
    </row>
    <row r="1454" spans="22:28" ht="15" customHeight="1" x14ac:dyDescent="0.3">
      <c r="V1454" s="26"/>
      <c r="AB1454" s="26"/>
    </row>
    <row r="1455" spans="22:28" ht="15" customHeight="1" x14ac:dyDescent="0.3">
      <c r="V1455" s="26"/>
      <c r="AB1455" s="26"/>
    </row>
    <row r="1456" spans="22:28" ht="15" customHeight="1" x14ac:dyDescent="0.3">
      <c r="V1456" s="26"/>
      <c r="AB1456" s="26"/>
    </row>
    <row r="1457" spans="22:28" ht="15" customHeight="1" x14ac:dyDescent="0.3">
      <c r="V1457" s="26"/>
      <c r="AB1457" s="26"/>
    </row>
    <row r="1458" spans="22:28" ht="15" customHeight="1" x14ac:dyDescent="0.3">
      <c r="V1458" s="26"/>
      <c r="AB1458" s="26"/>
    </row>
    <row r="1459" spans="22:28" ht="15" customHeight="1" x14ac:dyDescent="0.3">
      <c r="V1459" s="26"/>
      <c r="AB1459" s="26"/>
    </row>
    <row r="1460" spans="22:28" ht="15" customHeight="1" x14ac:dyDescent="0.3">
      <c r="V1460" s="26"/>
      <c r="AB1460" s="26"/>
    </row>
    <row r="1461" spans="22:28" ht="15" customHeight="1" x14ac:dyDescent="0.3">
      <c r="V1461" s="26"/>
      <c r="AB1461" s="26"/>
    </row>
    <row r="1462" spans="22:28" ht="15" customHeight="1" x14ac:dyDescent="0.3">
      <c r="V1462" s="26"/>
      <c r="AB1462" s="26"/>
    </row>
    <row r="1463" spans="22:28" ht="15" customHeight="1" x14ac:dyDescent="0.3">
      <c r="V1463" s="26"/>
      <c r="AB1463" s="26"/>
    </row>
    <row r="1464" spans="22:28" ht="15" customHeight="1" x14ac:dyDescent="0.3">
      <c r="V1464" s="26"/>
      <c r="AB1464" s="26"/>
    </row>
    <row r="1465" spans="22:28" ht="15" customHeight="1" x14ac:dyDescent="0.3">
      <c r="V1465" s="26"/>
      <c r="AB1465" s="26"/>
    </row>
    <row r="1466" spans="22:28" ht="15" customHeight="1" x14ac:dyDescent="0.3">
      <c r="V1466" s="26"/>
      <c r="AB1466" s="26"/>
    </row>
    <row r="1467" spans="22:28" ht="15" customHeight="1" x14ac:dyDescent="0.3">
      <c r="V1467" s="26"/>
      <c r="AB1467" s="26"/>
    </row>
    <row r="1468" spans="22:28" ht="15" customHeight="1" x14ac:dyDescent="0.3">
      <c r="V1468" s="26"/>
      <c r="AB1468" s="26"/>
    </row>
    <row r="1469" spans="22:28" ht="15" customHeight="1" x14ac:dyDescent="0.3">
      <c r="V1469" s="26"/>
      <c r="AB1469" s="26"/>
    </row>
    <row r="1470" spans="22:28" ht="15" customHeight="1" x14ac:dyDescent="0.3">
      <c r="V1470" s="26"/>
      <c r="AB1470" s="26"/>
    </row>
    <row r="1471" spans="22:28" ht="15" customHeight="1" x14ac:dyDescent="0.3">
      <c r="V1471" s="26"/>
      <c r="AB1471" s="26"/>
    </row>
    <row r="1472" spans="22:28" ht="15" customHeight="1" x14ac:dyDescent="0.3">
      <c r="V1472" s="26"/>
      <c r="AB1472" s="26"/>
    </row>
    <row r="1473" spans="22:28" ht="15" customHeight="1" x14ac:dyDescent="0.3">
      <c r="V1473" s="26"/>
      <c r="AB1473" s="26"/>
    </row>
    <row r="1474" spans="22:28" ht="15" customHeight="1" x14ac:dyDescent="0.3">
      <c r="V1474" s="26"/>
      <c r="AB1474" s="26"/>
    </row>
    <row r="1475" spans="22:28" ht="15" customHeight="1" x14ac:dyDescent="0.3">
      <c r="V1475" s="26"/>
      <c r="AB1475" s="26"/>
    </row>
    <row r="1476" spans="22:28" ht="15" customHeight="1" x14ac:dyDescent="0.3">
      <c r="V1476" s="26"/>
      <c r="AB1476" s="26"/>
    </row>
    <row r="1477" spans="22:28" ht="15" customHeight="1" x14ac:dyDescent="0.3">
      <c r="V1477" s="26"/>
      <c r="AB1477" s="26"/>
    </row>
    <row r="1478" spans="22:28" ht="15" customHeight="1" x14ac:dyDescent="0.3">
      <c r="V1478" s="26"/>
      <c r="AB1478" s="26"/>
    </row>
    <row r="1479" spans="22:28" ht="15" customHeight="1" x14ac:dyDescent="0.3">
      <c r="V1479" s="26"/>
      <c r="AB1479" s="26"/>
    </row>
    <row r="1480" spans="22:28" ht="15" customHeight="1" x14ac:dyDescent="0.3">
      <c r="V1480" s="26"/>
      <c r="AB1480" s="26"/>
    </row>
    <row r="1481" spans="22:28" ht="15" customHeight="1" x14ac:dyDescent="0.3">
      <c r="V1481" s="26"/>
      <c r="AB1481" s="26"/>
    </row>
    <row r="1482" spans="22:28" ht="15" customHeight="1" x14ac:dyDescent="0.3">
      <c r="V1482" s="26"/>
      <c r="AB1482" s="26"/>
    </row>
    <row r="1483" spans="22:28" ht="15" customHeight="1" x14ac:dyDescent="0.3">
      <c r="V1483" s="26"/>
      <c r="AB1483" s="26"/>
    </row>
    <row r="1484" spans="22:28" ht="15" customHeight="1" x14ac:dyDescent="0.3">
      <c r="V1484" s="26"/>
      <c r="AB1484" s="26"/>
    </row>
    <row r="1485" spans="22:28" ht="15" customHeight="1" x14ac:dyDescent="0.3">
      <c r="V1485" s="26"/>
      <c r="AB1485" s="26"/>
    </row>
    <row r="1486" spans="22:28" ht="15" customHeight="1" x14ac:dyDescent="0.3">
      <c r="V1486" s="26"/>
      <c r="AB1486" s="26"/>
    </row>
    <row r="1487" spans="22:28" ht="15" customHeight="1" x14ac:dyDescent="0.3">
      <c r="V1487" s="26"/>
      <c r="AB1487" s="26"/>
    </row>
    <row r="1488" spans="22:28" ht="15" customHeight="1" x14ac:dyDescent="0.3">
      <c r="V1488" s="26"/>
      <c r="AB1488" s="26"/>
    </row>
    <row r="1489" spans="22:28" ht="15" customHeight="1" x14ac:dyDescent="0.3">
      <c r="V1489" s="26"/>
      <c r="AB1489" s="26"/>
    </row>
    <row r="1490" spans="22:28" ht="15" customHeight="1" x14ac:dyDescent="0.3">
      <c r="V1490" s="26"/>
      <c r="AB1490" s="26"/>
    </row>
    <row r="1491" spans="22:28" ht="15" customHeight="1" x14ac:dyDescent="0.3">
      <c r="V1491" s="26"/>
      <c r="AB1491" s="26"/>
    </row>
    <row r="1492" spans="22:28" ht="15" customHeight="1" x14ac:dyDescent="0.3">
      <c r="V1492" s="26"/>
      <c r="AB1492" s="26"/>
    </row>
    <row r="1493" spans="22:28" ht="15" customHeight="1" x14ac:dyDescent="0.3">
      <c r="V1493" s="26"/>
      <c r="AB1493" s="26"/>
    </row>
    <row r="1494" spans="22:28" ht="15" customHeight="1" x14ac:dyDescent="0.3">
      <c r="V1494" s="26"/>
      <c r="AB1494" s="26"/>
    </row>
    <row r="1495" spans="22:28" ht="15" customHeight="1" x14ac:dyDescent="0.3">
      <c r="V1495" s="26"/>
      <c r="AB1495" s="26"/>
    </row>
    <row r="1496" spans="22:28" ht="15" customHeight="1" x14ac:dyDescent="0.3">
      <c r="V1496" s="26"/>
      <c r="AB1496" s="26"/>
    </row>
    <row r="1497" spans="22:28" ht="15" customHeight="1" x14ac:dyDescent="0.3">
      <c r="V1497" s="26"/>
      <c r="AB1497" s="26"/>
    </row>
    <row r="1498" spans="22:28" ht="15" customHeight="1" x14ac:dyDescent="0.3">
      <c r="V1498" s="26"/>
      <c r="AB1498" s="26"/>
    </row>
    <row r="1499" spans="22:28" ht="15" customHeight="1" x14ac:dyDescent="0.3">
      <c r="V1499" s="26"/>
      <c r="AB1499" s="26"/>
    </row>
    <row r="1500" spans="22:28" ht="15" customHeight="1" x14ac:dyDescent="0.3">
      <c r="V1500" s="26"/>
      <c r="AB1500" s="26"/>
    </row>
    <row r="1501" spans="22:28" ht="15" customHeight="1" x14ac:dyDescent="0.3">
      <c r="V1501" s="26"/>
      <c r="AB1501" s="26"/>
    </row>
    <row r="1502" spans="22:28" ht="15" customHeight="1" x14ac:dyDescent="0.3">
      <c r="V1502" s="26"/>
      <c r="AB1502" s="26"/>
    </row>
    <row r="1503" spans="22:28" ht="15" customHeight="1" x14ac:dyDescent="0.3">
      <c r="V1503" s="26"/>
      <c r="AB1503" s="26"/>
    </row>
    <row r="1504" spans="22:28" ht="15" customHeight="1" x14ac:dyDescent="0.3">
      <c r="V1504" s="26"/>
      <c r="AB1504" s="26"/>
    </row>
    <row r="1505" spans="22:28" ht="15" customHeight="1" x14ac:dyDescent="0.3">
      <c r="V1505" s="26"/>
      <c r="AB1505" s="26"/>
    </row>
    <row r="1506" spans="22:28" ht="15" customHeight="1" x14ac:dyDescent="0.3">
      <c r="V1506" s="26"/>
      <c r="AB1506" s="26"/>
    </row>
    <row r="1507" spans="22:28" ht="15" customHeight="1" x14ac:dyDescent="0.3">
      <c r="V1507" s="26"/>
      <c r="AB1507" s="26"/>
    </row>
    <row r="1508" spans="22:28" ht="15" customHeight="1" x14ac:dyDescent="0.3">
      <c r="V1508" s="26"/>
      <c r="AB1508" s="26"/>
    </row>
    <row r="1509" spans="22:28" ht="15" customHeight="1" x14ac:dyDescent="0.3">
      <c r="V1509" s="26"/>
      <c r="AB1509" s="26"/>
    </row>
    <row r="1510" spans="22:28" ht="15" customHeight="1" x14ac:dyDescent="0.3">
      <c r="V1510" s="26"/>
      <c r="AB1510" s="26"/>
    </row>
    <row r="1511" spans="22:28" ht="15" customHeight="1" x14ac:dyDescent="0.3">
      <c r="V1511" s="26"/>
      <c r="AB1511" s="26"/>
    </row>
    <row r="1512" spans="22:28" ht="15" customHeight="1" x14ac:dyDescent="0.3">
      <c r="V1512" s="26"/>
      <c r="AB1512" s="26"/>
    </row>
    <row r="1513" spans="22:28" ht="15" customHeight="1" x14ac:dyDescent="0.3">
      <c r="V1513" s="26"/>
      <c r="AB1513" s="26"/>
    </row>
    <row r="1514" spans="22:28" ht="15" customHeight="1" x14ac:dyDescent="0.3">
      <c r="V1514" s="26"/>
      <c r="AB1514" s="26"/>
    </row>
    <row r="1515" spans="22:28" ht="15" customHeight="1" x14ac:dyDescent="0.3">
      <c r="V1515" s="26"/>
      <c r="AB1515" s="26"/>
    </row>
    <row r="1516" spans="22:28" ht="15" customHeight="1" x14ac:dyDescent="0.3">
      <c r="V1516" s="26"/>
      <c r="AB1516" s="26"/>
    </row>
    <row r="1517" spans="22:28" ht="15" customHeight="1" x14ac:dyDescent="0.3">
      <c r="V1517" s="26"/>
      <c r="AB1517" s="26"/>
    </row>
    <row r="1518" spans="22:28" ht="15" customHeight="1" x14ac:dyDescent="0.3">
      <c r="V1518" s="26"/>
      <c r="AB1518" s="26"/>
    </row>
    <row r="1519" spans="22:28" ht="15" customHeight="1" x14ac:dyDescent="0.3">
      <c r="V1519" s="26"/>
      <c r="AB1519" s="26"/>
    </row>
    <row r="1520" spans="22:28" ht="15" customHeight="1" x14ac:dyDescent="0.3">
      <c r="V1520" s="26"/>
      <c r="AB1520" s="26"/>
    </row>
    <row r="1521" spans="22:28" ht="15" customHeight="1" x14ac:dyDescent="0.3">
      <c r="V1521" s="26"/>
      <c r="AB1521" s="26"/>
    </row>
    <row r="1522" spans="22:28" ht="15" customHeight="1" x14ac:dyDescent="0.3">
      <c r="V1522" s="26"/>
      <c r="AB1522" s="26"/>
    </row>
    <row r="1523" spans="22:28" ht="15" customHeight="1" x14ac:dyDescent="0.3">
      <c r="V1523" s="26"/>
      <c r="AB1523" s="26"/>
    </row>
    <row r="1524" spans="22:28" ht="15" customHeight="1" x14ac:dyDescent="0.3">
      <c r="V1524" s="26"/>
      <c r="AB1524" s="26"/>
    </row>
    <row r="1525" spans="22:28" ht="15" customHeight="1" x14ac:dyDescent="0.3">
      <c r="V1525" s="26"/>
      <c r="AB1525" s="26"/>
    </row>
    <row r="1526" spans="22:28" ht="15" customHeight="1" x14ac:dyDescent="0.3">
      <c r="V1526" s="26"/>
      <c r="AB1526" s="26"/>
    </row>
    <row r="1527" spans="22:28" ht="15" customHeight="1" x14ac:dyDescent="0.3">
      <c r="V1527" s="26"/>
      <c r="AB1527" s="26"/>
    </row>
    <row r="1528" spans="22:28" ht="15" customHeight="1" x14ac:dyDescent="0.3">
      <c r="V1528" s="26"/>
      <c r="AB1528" s="26"/>
    </row>
    <row r="1529" spans="22:28" ht="15" customHeight="1" x14ac:dyDescent="0.3">
      <c r="V1529" s="26"/>
      <c r="AB1529" s="26"/>
    </row>
    <row r="1530" spans="22:28" ht="15" customHeight="1" x14ac:dyDescent="0.3">
      <c r="V1530" s="26"/>
      <c r="AB1530" s="26"/>
    </row>
    <row r="1531" spans="22:28" ht="15" customHeight="1" x14ac:dyDescent="0.3">
      <c r="V1531" s="26"/>
      <c r="AB1531" s="26"/>
    </row>
    <row r="1532" spans="22:28" ht="15" customHeight="1" x14ac:dyDescent="0.3">
      <c r="V1532" s="26"/>
      <c r="AB1532" s="26"/>
    </row>
    <row r="1533" spans="22:28" ht="15" customHeight="1" x14ac:dyDescent="0.3">
      <c r="V1533" s="26"/>
      <c r="AB1533" s="26"/>
    </row>
    <row r="1534" spans="22:28" ht="15" customHeight="1" x14ac:dyDescent="0.3">
      <c r="V1534" s="26"/>
      <c r="AB1534" s="26"/>
    </row>
    <row r="1535" spans="22:28" ht="15" customHeight="1" x14ac:dyDescent="0.3">
      <c r="V1535" s="26"/>
      <c r="AB1535" s="26"/>
    </row>
    <row r="1536" spans="22:28" ht="15" customHeight="1" x14ac:dyDescent="0.3">
      <c r="V1536" s="26"/>
      <c r="AB1536" s="26"/>
    </row>
    <row r="1537" spans="1:55" ht="15" customHeight="1" x14ac:dyDescent="0.3">
      <c r="V1537" s="26"/>
      <c r="AB1537" s="26"/>
    </row>
    <row r="1538" spans="1:55" ht="15" customHeight="1" x14ac:dyDescent="0.3">
      <c r="V1538" s="26"/>
      <c r="AB1538" s="26"/>
    </row>
    <row r="1539" spans="1:55" ht="15" customHeight="1" x14ac:dyDescent="0.3">
      <c r="V1539" s="26"/>
      <c r="AB1539" s="26"/>
    </row>
    <row r="1540" spans="1:55" ht="15" customHeight="1" x14ac:dyDescent="0.3">
      <c r="V1540" s="26"/>
      <c r="AB1540" s="26"/>
    </row>
    <row r="1541" spans="1:55" ht="15" customHeight="1" x14ac:dyDescent="0.3">
      <c r="V1541" s="26"/>
      <c r="AB1541" s="26"/>
    </row>
    <row r="1542" spans="1:55" ht="15" customHeight="1" x14ac:dyDescent="0.3">
      <c r="V1542" s="26"/>
      <c r="AB1542" s="26"/>
    </row>
    <row r="1543" spans="1:55" ht="15" customHeight="1" x14ac:dyDescent="0.3">
      <c r="V1543" s="26"/>
      <c r="AB1543" s="26"/>
    </row>
    <row r="1544" spans="1:55" ht="15" customHeight="1" x14ac:dyDescent="0.3">
      <c r="V1544" s="26"/>
      <c r="AB1544" s="26"/>
    </row>
    <row r="1545" spans="1:55" ht="15" customHeight="1" x14ac:dyDescent="0.3">
      <c r="V1545" s="26"/>
      <c r="AB1545" s="26"/>
    </row>
    <row r="1546" spans="1:55" ht="15" customHeight="1" x14ac:dyDescent="0.3">
      <c r="A1546" s="120"/>
      <c r="B1546" s="120"/>
      <c r="C1546" s="120"/>
      <c r="D1546" s="120"/>
      <c r="E1546" s="120"/>
      <c r="F1546" s="120"/>
      <c r="G1546" s="120"/>
      <c r="H1546" s="120"/>
      <c r="I1546" s="120"/>
      <c r="J1546" s="120"/>
      <c r="K1546" s="120"/>
      <c r="L1546" s="120"/>
      <c r="M1546" s="120"/>
      <c r="N1546" s="121"/>
      <c r="O1546" s="120"/>
      <c r="P1546" s="120"/>
      <c r="Q1546" s="121"/>
      <c r="R1546" s="121"/>
      <c r="S1546" s="121"/>
      <c r="T1546" s="121"/>
      <c r="U1546" s="122"/>
      <c r="V1546" s="120"/>
      <c r="W1546" s="120"/>
      <c r="X1546" s="120"/>
      <c r="Y1546" s="122"/>
      <c r="Z1546" s="121"/>
      <c r="AA1546" s="120"/>
      <c r="AB1546" s="120"/>
      <c r="AC1546" s="123"/>
      <c r="AD1546" s="121"/>
      <c r="AE1546" s="122"/>
      <c r="AF1546" s="121"/>
      <c r="AG1546" s="120"/>
      <c r="AH1546" s="62"/>
      <c r="AI1546" s="121"/>
      <c r="AJ1546" s="121"/>
      <c r="AK1546" s="10" t="str">
        <f t="shared" ref="AK1546" si="146">IF(AJ1546="","",IF(AJ1546&gt;AI1546,"DEMORA","EN TIEMPO"))</f>
        <v/>
      </c>
      <c r="AL1546" s="120"/>
      <c r="AM1546" s="120"/>
      <c r="AN1546" s="120"/>
      <c r="AO1546" s="120"/>
      <c r="AP1546" s="121"/>
      <c r="AQ1546" s="120"/>
      <c r="AR1546" s="120"/>
      <c r="AS1546" s="120"/>
      <c r="AT1546" s="120"/>
      <c r="AU1546" s="120"/>
      <c r="AV1546" s="120"/>
      <c r="AW1546" s="120"/>
      <c r="AX1546" s="120"/>
      <c r="AY1546" s="120"/>
      <c r="AZ1546" s="120"/>
      <c r="BA1546" s="120"/>
      <c r="BB1546" s="120"/>
      <c r="BC1546" s="120"/>
    </row>
    <row r="1551" spans="1:55" ht="15" customHeight="1" x14ac:dyDescent="0.3">
      <c r="AE1551" t="s">
        <v>5221</v>
      </c>
    </row>
  </sheetData>
  <mergeCells count="3">
    <mergeCell ref="G1:M1"/>
    <mergeCell ref="AO1:AP1"/>
    <mergeCell ref="AU1:BB1"/>
  </mergeCells>
  <pageMargins left="0.23622047244094491" right="0.23622047244094491" top="0.51181102362204722" bottom="0.39370078740157483" header="0.31496062992125984" footer="0.31496062992125984"/>
  <pageSetup paperSize="9" scale="27" fitToHeight="0" orientation="landscape" horizontalDpi="360" verticalDpi="360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pageSetUpPr fitToPage="1"/>
  </sheetPr>
  <dimension ref="A1:Z1000"/>
  <sheetViews>
    <sheetView topLeftCell="A49" workbookViewId="0">
      <selection activeCell="K67" sqref="K67"/>
    </sheetView>
  </sheetViews>
  <sheetFormatPr baseColWidth="10" defaultColWidth="14.44140625" defaultRowHeight="15" customHeight="1" x14ac:dyDescent="0.3"/>
  <cols>
    <col min="1" max="1" width="10.6640625" customWidth="1"/>
    <col min="2" max="2" width="13" customWidth="1"/>
    <col min="3" max="3" width="31.33203125" customWidth="1"/>
    <col min="4" max="4" width="8.5546875" hidden="1" customWidth="1"/>
    <col min="5" max="5" width="12.44140625" customWidth="1"/>
    <col min="6" max="6" width="10.6640625" customWidth="1"/>
    <col min="7" max="9" width="11.44140625" customWidth="1"/>
    <col min="10" max="10" width="14.88671875" bestFit="1" customWidth="1"/>
    <col min="11" max="11" width="14.6640625" customWidth="1"/>
    <col min="12" max="12" width="21.44140625" customWidth="1"/>
    <col min="13" max="15" width="11.44140625" customWidth="1"/>
    <col min="16" max="16" width="9.33203125" bestFit="1" customWidth="1"/>
    <col min="17" max="18" width="11.44140625" customWidth="1"/>
    <col min="19" max="19" width="12.109375" customWidth="1"/>
    <col min="20" max="20" width="11.44140625" customWidth="1"/>
    <col min="21" max="26" width="10.6640625" customWidth="1"/>
  </cols>
  <sheetData>
    <row r="1" spans="1:26" ht="57.6" x14ac:dyDescent="0.3">
      <c r="A1" s="82" t="s">
        <v>2</v>
      </c>
      <c r="B1" s="82" t="s">
        <v>69</v>
      </c>
      <c r="C1" s="83" t="s">
        <v>70</v>
      </c>
      <c r="D1" s="84" t="s">
        <v>71</v>
      </c>
      <c r="E1" s="82" t="s">
        <v>72</v>
      </c>
      <c r="F1" s="82" t="s">
        <v>0</v>
      </c>
      <c r="G1" s="82" t="s">
        <v>74</v>
      </c>
      <c r="H1" s="82" t="s">
        <v>75</v>
      </c>
      <c r="I1" s="85" t="s">
        <v>76</v>
      </c>
      <c r="J1" s="82" t="s">
        <v>79</v>
      </c>
      <c r="K1" s="85" t="s">
        <v>109</v>
      </c>
      <c r="L1" s="85" t="s">
        <v>17</v>
      </c>
      <c r="M1" s="85" t="s">
        <v>111</v>
      </c>
      <c r="N1" s="86" t="s">
        <v>8532</v>
      </c>
      <c r="O1" s="86" t="s">
        <v>8533</v>
      </c>
      <c r="P1" s="86" t="s">
        <v>8534</v>
      </c>
      <c r="Q1" s="86" t="s">
        <v>8535</v>
      </c>
      <c r="R1" s="86" t="s">
        <v>8536</v>
      </c>
      <c r="S1" s="86" t="s">
        <v>8537</v>
      </c>
      <c r="T1" s="86" t="s">
        <v>8538</v>
      </c>
      <c r="U1" s="86" t="s">
        <v>8539</v>
      </c>
      <c r="V1" s="86" t="s">
        <v>8540</v>
      </c>
      <c r="W1" s="86" t="s">
        <v>8541</v>
      </c>
      <c r="X1" s="86" t="s">
        <v>8542</v>
      </c>
      <c r="Y1" s="86" t="s">
        <v>8543</v>
      </c>
      <c r="Z1" s="86" t="s">
        <v>8544</v>
      </c>
    </row>
    <row r="2" spans="1:26" ht="14.4" x14ac:dyDescent="0.3">
      <c r="A2" s="87">
        <v>332725</v>
      </c>
      <c r="B2" s="87" t="s">
        <v>60</v>
      </c>
      <c r="C2" s="87" t="s">
        <v>516</v>
      </c>
      <c r="D2" s="87" t="s">
        <v>127</v>
      </c>
      <c r="E2" s="87" t="s">
        <v>124</v>
      </c>
      <c r="F2" s="87" t="s">
        <v>41</v>
      </c>
      <c r="G2" s="87" t="s">
        <v>320</v>
      </c>
      <c r="H2" s="59" t="s">
        <v>6183</v>
      </c>
      <c r="I2" s="87" t="s">
        <v>6184</v>
      </c>
      <c r="J2" s="87">
        <v>101026157</v>
      </c>
      <c r="K2" s="87">
        <f ca="1">'Base de datos'!AQ881</f>
        <v>156</v>
      </c>
      <c r="L2" s="88" t="s">
        <v>8545</v>
      </c>
      <c r="M2" s="87" t="s">
        <v>19</v>
      </c>
      <c r="N2" s="59" t="s">
        <v>8546</v>
      </c>
      <c r="O2" s="89">
        <v>45786</v>
      </c>
      <c r="P2" s="90">
        <v>1</v>
      </c>
      <c r="Q2" s="89">
        <v>45822</v>
      </c>
      <c r="R2" s="89">
        <v>45827</v>
      </c>
      <c r="S2" s="90">
        <f t="shared" ref="S2:S18" si="0">R2-Q2</f>
        <v>5</v>
      </c>
      <c r="T2" s="91" t="s">
        <v>8547</v>
      </c>
      <c r="U2" s="91">
        <v>372</v>
      </c>
      <c r="V2" s="92">
        <v>269.5</v>
      </c>
      <c r="W2" s="93">
        <v>3594.53</v>
      </c>
      <c r="X2" s="43"/>
    </row>
    <row r="3" spans="1:26" ht="14.4" x14ac:dyDescent="0.3">
      <c r="A3" s="94">
        <v>333425</v>
      </c>
      <c r="B3" s="95" t="s">
        <v>59</v>
      </c>
      <c r="C3" s="95" t="s">
        <v>6</v>
      </c>
      <c r="D3" s="95" t="s">
        <v>123</v>
      </c>
      <c r="E3" s="95" t="s">
        <v>124</v>
      </c>
      <c r="F3" s="95" t="s">
        <v>45</v>
      </c>
      <c r="G3" s="95" t="s">
        <v>844</v>
      </c>
      <c r="H3" s="95"/>
      <c r="I3" s="95" t="s">
        <v>6234</v>
      </c>
      <c r="J3" s="95" t="s">
        <v>6235</v>
      </c>
      <c r="K3" s="95">
        <f ca="1">'Base de datos'!AQ888</f>
        <v>60</v>
      </c>
      <c r="L3" s="94" t="s">
        <v>14</v>
      </c>
      <c r="M3" s="95" t="s">
        <v>19</v>
      </c>
      <c r="N3" s="59" t="s">
        <v>8546</v>
      </c>
      <c r="O3" s="89">
        <v>45793</v>
      </c>
      <c r="P3" s="90">
        <v>1</v>
      </c>
      <c r="Q3" s="89">
        <v>45822</v>
      </c>
      <c r="R3" s="89">
        <v>45827</v>
      </c>
      <c r="S3" s="90">
        <f t="shared" si="0"/>
        <v>5</v>
      </c>
      <c r="T3" s="91">
        <v>1880.75</v>
      </c>
      <c r="U3" s="91">
        <v>440</v>
      </c>
      <c r="V3" s="91">
        <v>253.5</v>
      </c>
      <c r="W3" s="93">
        <v>344.58</v>
      </c>
      <c r="X3" s="43"/>
    </row>
    <row r="4" spans="1:26" ht="14.4" x14ac:dyDescent="0.3">
      <c r="A4" s="87">
        <v>333525</v>
      </c>
      <c r="B4" s="87" t="s">
        <v>59</v>
      </c>
      <c r="C4" s="87" t="s">
        <v>327</v>
      </c>
      <c r="D4" s="87" t="s">
        <v>123</v>
      </c>
      <c r="E4" s="87" t="s">
        <v>124</v>
      </c>
      <c r="F4" s="87">
        <v>24</v>
      </c>
      <c r="G4" s="87" t="s">
        <v>2609</v>
      </c>
      <c r="H4" s="59">
        <v>5530359</v>
      </c>
      <c r="I4" s="87" t="s">
        <v>6241</v>
      </c>
      <c r="J4" s="87" t="s">
        <v>6242</v>
      </c>
      <c r="K4" s="87">
        <f ca="1">'Base de datos'!AQ889</f>
        <v>59</v>
      </c>
      <c r="L4" s="88" t="s">
        <v>8545</v>
      </c>
      <c r="M4" s="87" t="s">
        <v>19</v>
      </c>
      <c r="N4" s="59" t="s">
        <v>8546</v>
      </c>
      <c r="O4" s="89">
        <v>45793</v>
      </c>
      <c r="P4" s="90">
        <v>1</v>
      </c>
      <c r="Q4" s="89">
        <v>45822</v>
      </c>
      <c r="R4" s="89">
        <v>45827</v>
      </c>
      <c r="S4" s="90">
        <f t="shared" si="0"/>
        <v>5</v>
      </c>
      <c r="T4" s="91">
        <v>3577.67</v>
      </c>
      <c r="U4" s="91">
        <v>360</v>
      </c>
      <c r="V4" s="91">
        <v>291</v>
      </c>
      <c r="W4" s="91">
        <v>624.79999999999995</v>
      </c>
      <c r="X4" s="89">
        <v>45834</v>
      </c>
    </row>
    <row r="5" spans="1:26" ht="14.4" x14ac:dyDescent="0.3">
      <c r="A5" s="94">
        <v>333725</v>
      </c>
      <c r="B5" s="95" t="s">
        <v>59</v>
      </c>
      <c r="C5" s="95" t="s">
        <v>6</v>
      </c>
      <c r="D5" s="95" t="s">
        <v>123</v>
      </c>
      <c r="E5" s="95" t="s">
        <v>189</v>
      </c>
      <c r="F5" s="95" t="s">
        <v>1</v>
      </c>
      <c r="G5" s="95" t="s">
        <v>293</v>
      </c>
      <c r="H5" s="95" t="s">
        <v>311</v>
      </c>
      <c r="I5" s="95" t="s">
        <v>5790</v>
      </c>
      <c r="J5" s="95" t="s">
        <v>6253</v>
      </c>
      <c r="K5" s="95">
        <f ca="1">'Base de datos'!AQ891</f>
        <v>80</v>
      </c>
      <c r="L5" s="94" t="s">
        <v>14</v>
      </c>
      <c r="M5" s="95" t="s">
        <v>19</v>
      </c>
      <c r="N5" s="59" t="s">
        <v>8546</v>
      </c>
      <c r="O5" s="89">
        <v>45792</v>
      </c>
      <c r="P5" s="90">
        <v>1</v>
      </c>
      <c r="Q5" s="89">
        <v>45822</v>
      </c>
      <c r="R5" s="89">
        <v>45827</v>
      </c>
      <c r="S5" s="90">
        <f t="shared" si="0"/>
        <v>5</v>
      </c>
      <c r="T5" s="91">
        <v>2109.17</v>
      </c>
      <c r="U5" s="91">
        <v>540</v>
      </c>
      <c r="V5" s="92">
        <v>225</v>
      </c>
      <c r="W5" s="93">
        <v>690.1</v>
      </c>
      <c r="X5" s="43"/>
      <c r="Y5" s="96">
        <v>45839</v>
      </c>
    </row>
    <row r="6" spans="1:26" ht="14.4" x14ac:dyDescent="0.3">
      <c r="A6" s="94">
        <v>334225</v>
      </c>
      <c r="B6" s="87" t="s">
        <v>59</v>
      </c>
      <c r="C6" s="87" t="s">
        <v>6</v>
      </c>
      <c r="D6" s="87" t="s">
        <v>123</v>
      </c>
      <c r="E6" s="87" t="s">
        <v>124</v>
      </c>
      <c r="F6" s="87" t="s">
        <v>42</v>
      </c>
      <c r="G6" s="87" t="s">
        <v>1264</v>
      </c>
      <c r="H6" s="87"/>
      <c r="I6" s="87" t="s">
        <v>6286</v>
      </c>
      <c r="J6" s="87" t="s">
        <v>6287</v>
      </c>
      <c r="K6" s="87">
        <f ca="1">'Base de datos'!AQ898</f>
        <v>59</v>
      </c>
      <c r="L6" s="94" t="s">
        <v>14</v>
      </c>
      <c r="M6" s="59" t="s">
        <v>19</v>
      </c>
      <c r="N6" s="59" t="s">
        <v>8546</v>
      </c>
      <c r="O6" s="89">
        <v>45792</v>
      </c>
      <c r="P6" s="90">
        <v>1</v>
      </c>
      <c r="Q6" s="89">
        <v>45822</v>
      </c>
      <c r="R6" s="89">
        <v>45827</v>
      </c>
      <c r="S6" s="90">
        <f t="shared" si="0"/>
        <v>5</v>
      </c>
      <c r="T6" s="91">
        <v>1950.76</v>
      </c>
      <c r="U6" s="91">
        <v>540</v>
      </c>
      <c r="V6" s="92">
        <v>249.5</v>
      </c>
      <c r="W6" s="93">
        <v>507.04</v>
      </c>
      <c r="X6" s="43"/>
      <c r="Y6" s="96">
        <v>45839</v>
      </c>
    </row>
    <row r="7" spans="1:26" ht="14.4" x14ac:dyDescent="0.3">
      <c r="A7" s="94">
        <v>334325</v>
      </c>
      <c r="B7" s="95" t="s">
        <v>59</v>
      </c>
      <c r="C7" s="5" t="s">
        <v>254</v>
      </c>
      <c r="D7" s="95" t="s">
        <v>123</v>
      </c>
      <c r="E7" s="95" t="s">
        <v>124</v>
      </c>
      <c r="F7" s="95">
        <v>24</v>
      </c>
      <c r="G7" s="95" t="s">
        <v>1151</v>
      </c>
      <c r="H7" s="5" t="s">
        <v>256</v>
      </c>
      <c r="I7" s="95" t="s">
        <v>6294</v>
      </c>
      <c r="J7" s="95" t="s">
        <v>6295</v>
      </c>
      <c r="K7" s="95">
        <f ca="1">'Base de datos'!AQ899</f>
        <v>58</v>
      </c>
      <c r="L7" s="94" t="s">
        <v>14</v>
      </c>
      <c r="M7" s="95" t="s">
        <v>19</v>
      </c>
      <c r="N7" s="59" t="s">
        <v>8546</v>
      </c>
      <c r="O7" s="89">
        <v>45793</v>
      </c>
      <c r="P7" s="90">
        <v>1</v>
      </c>
      <c r="Q7" s="89">
        <v>45822</v>
      </c>
      <c r="R7" s="89">
        <v>45827</v>
      </c>
      <c r="S7" s="90">
        <f t="shared" si="0"/>
        <v>5</v>
      </c>
      <c r="T7" s="91">
        <v>1720.42</v>
      </c>
      <c r="U7" s="91">
        <v>440</v>
      </c>
      <c r="V7" s="91">
        <v>120</v>
      </c>
      <c r="W7" s="93">
        <v>375.56</v>
      </c>
      <c r="X7" s="43"/>
    </row>
    <row r="8" spans="1:26" ht="14.4" x14ac:dyDescent="0.3">
      <c r="A8" s="94">
        <v>334525</v>
      </c>
      <c r="B8" s="87" t="s">
        <v>59</v>
      </c>
      <c r="C8" s="87" t="s">
        <v>1115</v>
      </c>
      <c r="D8" s="87" t="s">
        <v>123</v>
      </c>
      <c r="E8" s="87" t="s">
        <v>124</v>
      </c>
      <c r="F8" s="87">
        <v>24</v>
      </c>
      <c r="G8" s="87" t="s">
        <v>1151</v>
      </c>
      <c r="H8" s="59">
        <v>4680220</v>
      </c>
      <c r="I8" s="87" t="s">
        <v>6308</v>
      </c>
      <c r="J8" s="87" t="s">
        <v>6309</v>
      </c>
      <c r="K8" s="87">
        <f ca="1">'Base de datos'!AQ901</f>
        <v>58</v>
      </c>
      <c r="L8" s="94" t="s">
        <v>14</v>
      </c>
      <c r="M8" s="87" t="s">
        <v>19</v>
      </c>
      <c r="N8" s="59" t="s">
        <v>8546</v>
      </c>
      <c r="O8" s="89">
        <v>45793</v>
      </c>
      <c r="P8" s="90">
        <v>1</v>
      </c>
      <c r="Q8" s="89">
        <v>45822</v>
      </c>
      <c r="R8" s="89">
        <v>45827</v>
      </c>
      <c r="S8" s="90">
        <f t="shared" si="0"/>
        <v>5</v>
      </c>
      <c r="T8" s="91">
        <v>1513.18</v>
      </c>
      <c r="U8" s="91">
        <v>500</v>
      </c>
      <c r="V8" s="92">
        <v>201</v>
      </c>
      <c r="W8" s="93">
        <v>814.03</v>
      </c>
      <c r="X8" s="43"/>
    </row>
    <row r="9" spans="1:26" ht="14.4" x14ac:dyDescent="0.3">
      <c r="A9" s="94">
        <v>335725</v>
      </c>
      <c r="B9" s="95" t="s">
        <v>60</v>
      </c>
      <c r="C9" s="95" t="s">
        <v>1115</v>
      </c>
      <c r="D9" s="95" t="s">
        <v>127</v>
      </c>
      <c r="E9" s="95" t="s">
        <v>124</v>
      </c>
      <c r="F9" s="95" t="s">
        <v>35</v>
      </c>
      <c r="G9" s="95" t="s">
        <v>517</v>
      </c>
      <c r="H9" s="95">
        <v>5108438</v>
      </c>
      <c r="I9" s="95" t="s">
        <v>6385</v>
      </c>
      <c r="J9" s="95">
        <v>101283186</v>
      </c>
      <c r="K9" s="95">
        <f ca="1">'Base de datos'!AQ913</f>
        <v>54</v>
      </c>
      <c r="L9" s="94" t="s">
        <v>14</v>
      </c>
      <c r="M9" s="95" t="s">
        <v>19</v>
      </c>
      <c r="N9" s="59" t="s">
        <v>8546</v>
      </c>
      <c r="O9" s="89">
        <v>45798</v>
      </c>
      <c r="P9" s="90">
        <v>1</v>
      </c>
      <c r="Q9" s="89">
        <v>45822</v>
      </c>
      <c r="R9" s="89">
        <v>45827</v>
      </c>
      <c r="S9" s="90">
        <f t="shared" si="0"/>
        <v>5</v>
      </c>
      <c r="T9" s="91">
        <v>2604.41</v>
      </c>
      <c r="U9" s="91">
        <v>490</v>
      </c>
      <c r="V9" s="91">
        <v>131</v>
      </c>
      <c r="W9" s="91">
        <v>346.42</v>
      </c>
      <c r="X9" s="43"/>
      <c r="Y9" s="96">
        <v>45839</v>
      </c>
    </row>
    <row r="10" spans="1:26" ht="14.4" x14ac:dyDescent="0.3">
      <c r="A10" s="87">
        <v>336425</v>
      </c>
      <c r="B10" s="87" t="s">
        <v>59</v>
      </c>
      <c r="C10" s="87" t="s">
        <v>1115</v>
      </c>
      <c r="D10" s="87" t="s">
        <v>123</v>
      </c>
      <c r="E10" s="87" t="s">
        <v>124</v>
      </c>
      <c r="F10" s="87">
        <v>24</v>
      </c>
      <c r="G10" s="87" t="s">
        <v>1337</v>
      </c>
      <c r="H10" s="59">
        <v>4680220</v>
      </c>
      <c r="I10" s="87" t="s">
        <v>6432</v>
      </c>
      <c r="J10" s="87" t="s">
        <v>6433</v>
      </c>
      <c r="K10" s="87">
        <f ca="1">'Base de datos'!AQ920</f>
        <v>60</v>
      </c>
      <c r="L10" s="88" t="s">
        <v>8545</v>
      </c>
      <c r="M10" s="87" t="s">
        <v>19</v>
      </c>
      <c r="N10" s="97" t="s">
        <v>8353</v>
      </c>
      <c r="O10" s="89">
        <v>45803</v>
      </c>
      <c r="P10" s="90">
        <v>1</v>
      </c>
      <c r="Q10" s="89">
        <v>45822</v>
      </c>
      <c r="R10" s="89">
        <v>45832</v>
      </c>
      <c r="S10" s="90">
        <f t="shared" si="0"/>
        <v>10</v>
      </c>
      <c r="T10" s="91">
        <v>1513.18</v>
      </c>
      <c r="U10" s="91">
        <v>672</v>
      </c>
      <c r="V10" s="91">
        <v>202</v>
      </c>
      <c r="W10" s="91">
        <v>729.36</v>
      </c>
      <c r="X10" s="89">
        <v>45834</v>
      </c>
    </row>
    <row r="11" spans="1:26" ht="14.4" x14ac:dyDescent="0.3">
      <c r="A11" s="95">
        <v>337225</v>
      </c>
      <c r="B11" s="95" t="s">
        <v>60</v>
      </c>
      <c r="C11" s="95" t="s">
        <v>6</v>
      </c>
      <c r="D11" s="95" t="s">
        <v>123</v>
      </c>
      <c r="E11" s="95" t="s">
        <v>189</v>
      </c>
      <c r="F11" s="95" t="s">
        <v>1</v>
      </c>
      <c r="G11" s="95" t="s">
        <v>2227</v>
      </c>
      <c r="H11" s="95" t="s">
        <v>311</v>
      </c>
      <c r="I11" s="95" t="s">
        <v>6496</v>
      </c>
      <c r="J11" s="95">
        <v>101235482</v>
      </c>
      <c r="K11" s="95">
        <f ca="1">'Base de datos'!AQ928</f>
        <v>52</v>
      </c>
      <c r="L11" s="88" t="s">
        <v>8545</v>
      </c>
      <c r="M11" s="95" t="s">
        <v>19</v>
      </c>
      <c r="N11" s="97" t="s">
        <v>8353</v>
      </c>
      <c r="O11" s="89">
        <v>45807</v>
      </c>
      <c r="P11" s="90">
        <v>1</v>
      </c>
      <c r="Q11" s="89">
        <v>45822</v>
      </c>
      <c r="R11" s="89">
        <v>45832</v>
      </c>
      <c r="S11" s="90">
        <f t="shared" si="0"/>
        <v>10</v>
      </c>
      <c r="T11" s="91">
        <v>2783.14</v>
      </c>
      <c r="U11" s="91">
        <v>725</v>
      </c>
      <c r="V11" s="91">
        <v>214.4</v>
      </c>
      <c r="W11" s="93">
        <v>690.1</v>
      </c>
      <c r="X11" s="43"/>
    </row>
    <row r="12" spans="1:26" ht="14.4" x14ac:dyDescent="0.3">
      <c r="A12" s="87">
        <v>337425</v>
      </c>
      <c r="B12" s="87" t="s">
        <v>60</v>
      </c>
      <c r="C12" s="87" t="s">
        <v>1115</v>
      </c>
      <c r="D12" s="87" t="s">
        <v>123</v>
      </c>
      <c r="E12" s="87" t="s">
        <v>124</v>
      </c>
      <c r="F12" s="87" t="s">
        <v>36</v>
      </c>
      <c r="G12" s="87" t="s">
        <v>960</v>
      </c>
      <c r="H12" s="87" t="s">
        <v>1116</v>
      </c>
      <c r="I12" s="87" t="s">
        <v>6508</v>
      </c>
      <c r="J12" s="87">
        <v>101024616</v>
      </c>
      <c r="K12" s="87">
        <f ca="1">'Base de datos'!AQ930</f>
        <v>52</v>
      </c>
      <c r="L12" s="88" t="s">
        <v>8545</v>
      </c>
      <c r="M12" s="87" t="s">
        <v>19</v>
      </c>
      <c r="N12" s="97" t="s">
        <v>8353</v>
      </c>
      <c r="O12" s="89">
        <v>45810</v>
      </c>
      <c r="P12" s="90">
        <v>1</v>
      </c>
      <c r="Q12" s="89">
        <v>45822</v>
      </c>
      <c r="R12" s="89">
        <v>45832</v>
      </c>
      <c r="S12" s="90">
        <f t="shared" si="0"/>
        <v>10</v>
      </c>
      <c r="T12" s="91">
        <v>2309.4499999999998</v>
      </c>
      <c r="U12" s="91">
        <v>672</v>
      </c>
      <c r="V12" s="91">
        <v>191</v>
      </c>
      <c r="W12" s="93">
        <v>814.03</v>
      </c>
      <c r="X12" s="43"/>
    </row>
    <row r="13" spans="1:26" ht="14.4" x14ac:dyDescent="0.3">
      <c r="A13" s="95">
        <v>337625</v>
      </c>
      <c r="B13" s="95" t="s">
        <v>60</v>
      </c>
      <c r="C13" s="95" t="s">
        <v>1067</v>
      </c>
      <c r="D13" s="95" t="s">
        <v>123</v>
      </c>
      <c r="E13" s="95" t="s">
        <v>124</v>
      </c>
      <c r="F13" s="95" t="s">
        <v>36</v>
      </c>
      <c r="G13" s="95" t="s">
        <v>526</v>
      </c>
      <c r="H13" s="95" t="s">
        <v>1068</v>
      </c>
      <c r="I13" s="95" t="s">
        <v>6520</v>
      </c>
      <c r="J13" s="95">
        <v>101291597</v>
      </c>
      <c r="K13" s="95">
        <f ca="1">'Base de datos'!AQ932</f>
        <v>51</v>
      </c>
      <c r="L13" s="88" t="s">
        <v>8545</v>
      </c>
      <c r="M13" s="5" t="s">
        <v>20</v>
      </c>
      <c r="N13" s="97" t="s">
        <v>8353</v>
      </c>
      <c r="O13" s="89">
        <v>45807</v>
      </c>
      <c r="P13" s="90">
        <v>1</v>
      </c>
      <c r="Q13" s="89">
        <v>45822</v>
      </c>
      <c r="R13" s="89">
        <v>45832</v>
      </c>
      <c r="S13" s="90">
        <f t="shared" si="0"/>
        <v>10</v>
      </c>
      <c r="T13" s="91">
        <v>2633.65</v>
      </c>
      <c r="U13" s="91">
        <v>540</v>
      </c>
      <c r="V13" s="91">
        <v>43.55</v>
      </c>
      <c r="W13" s="91">
        <v>858.76</v>
      </c>
      <c r="X13" s="43"/>
    </row>
    <row r="14" spans="1:26" ht="14.4" x14ac:dyDescent="0.3">
      <c r="A14" s="87">
        <v>338325</v>
      </c>
      <c r="B14" s="87" t="s">
        <v>59</v>
      </c>
      <c r="C14" s="87" t="s">
        <v>6</v>
      </c>
      <c r="D14" s="87" t="s">
        <v>123</v>
      </c>
      <c r="E14" s="87" t="s">
        <v>189</v>
      </c>
      <c r="F14" s="87" t="s">
        <v>693</v>
      </c>
      <c r="G14" s="87" t="s">
        <v>5123</v>
      </c>
      <c r="H14" s="59" t="s">
        <v>1586</v>
      </c>
      <c r="I14" s="87" t="s">
        <v>6573</v>
      </c>
      <c r="J14" s="87" t="s">
        <v>6574</v>
      </c>
      <c r="K14" s="87">
        <f ca="1">'Base de datos'!AQ939</f>
        <v>58</v>
      </c>
      <c r="L14" s="88" t="s">
        <v>8545</v>
      </c>
      <c r="M14" s="87" t="s">
        <v>19</v>
      </c>
      <c r="N14" s="97" t="s">
        <v>8353</v>
      </c>
      <c r="O14" s="89">
        <v>45818</v>
      </c>
      <c r="P14" s="90">
        <v>1</v>
      </c>
      <c r="Q14" s="89">
        <v>45822</v>
      </c>
      <c r="R14" s="89">
        <v>45832</v>
      </c>
      <c r="S14" s="90">
        <f t="shared" si="0"/>
        <v>10</v>
      </c>
      <c r="T14" s="91">
        <v>2917.29</v>
      </c>
      <c r="U14" s="91">
        <v>685</v>
      </c>
      <c r="V14" s="91">
        <v>201.5</v>
      </c>
      <c r="W14" s="91">
        <v>663.36</v>
      </c>
      <c r="X14" s="43"/>
    </row>
    <row r="15" spans="1:26" ht="14.4" x14ac:dyDescent="0.3">
      <c r="A15" s="95">
        <v>338725</v>
      </c>
      <c r="B15" s="95" t="s">
        <v>60</v>
      </c>
      <c r="C15" s="95" t="s">
        <v>131</v>
      </c>
      <c r="D15" s="95" t="s">
        <v>123</v>
      </c>
      <c r="E15" s="95" t="s">
        <v>124</v>
      </c>
      <c r="F15" s="95" t="s">
        <v>36</v>
      </c>
      <c r="G15" s="95" t="s">
        <v>1741</v>
      </c>
      <c r="H15" s="95">
        <v>6058796</v>
      </c>
      <c r="I15" s="95" t="s">
        <v>6605</v>
      </c>
      <c r="J15" s="95">
        <v>101135857</v>
      </c>
      <c r="K15" s="95">
        <f ca="1">'Base de datos'!AQ943</f>
        <v>41</v>
      </c>
      <c r="L15" s="88" t="s">
        <v>8545</v>
      </c>
      <c r="M15" s="87" t="s">
        <v>19</v>
      </c>
      <c r="N15" s="97" t="s">
        <v>8353</v>
      </c>
      <c r="O15" s="89">
        <v>45821</v>
      </c>
      <c r="P15" s="90">
        <v>1</v>
      </c>
      <c r="Q15" s="89">
        <v>45822</v>
      </c>
      <c r="R15" s="89">
        <v>45832</v>
      </c>
      <c r="S15" s="90">
        <f t="shared" si="0"/>
        <v>10</v>
      </c>
      <c r="T15" s="91">
        <v>2309.4499999999998</v>
      </c>
      <c r="U15" s="91">
        <v>672</v>
      </c>
      <c r="V15" s="91">
        <v>202</v>
      </c>
      <c r="W15" s="93">
        <v>814.03</v>
      </c>
      <c r="X15" s="89">
        <v>45834</v>
      </c>
    </row>
    <row r="16" spans="1:26" ht="14.4" x14ac:dyDescent="0.3">
      <c r="A16" s="87">
        <v>339125</v>
      </c>
      <c r="B16" s="87" t="s">
        <v>60</v>
      </c>
      <c r="C16" s="87" t="s">
        <v>327</v>
      </c>
      <c r="D16" s="87" t="s">
        <v>123</v>
      </c>
      <c r="E16" s="87" t="s">
        <v>124</v>
      </c>
      <c r="F16" s="87" t="s">
        <v>36</v>
      </c>
      <c r="G16" s="87" t="s">
        <v>960</v>
      </c>
      <c r="H16" s="87">
        <v>5530359</v>
      </c>
      <c r="I16" s="87" t="s">
        <v>6630</v>
      </c>
      <c r="J16" s="87">
        <v>101165387</v>
      </c>
      <c r="K16" s="87">
        <f ca="1">'Base de datos'!AQ947</f>
        <v>35</v>
      </c>
      <c r="L16" s="88" t="s">
        <v>8545</v>
      </c>
      <c r="M16" s="87" t="s">
        <v>19</v>
      </c>
      <c r="N16" s="97" t="s">
        <v>8353</v>
      </c>
      <c r="O16" s="89">
        <v>45821</v>
      </c>
      <c r="P16" s="90">
        <v>1</v>
      </c>
      <c r="Q16" s="89">
        <v>45822</v>
      </c>
      <c r="R16" s="89">
        <v>45832</v>
      </c>
      <c r="S16" s="90">
        <f t="shared" si="0"/>
        <v>10</v>
      </c>
      <c r="T16" s="91">
        <v>2122.33</v>
      </c>
      <c r="U16" s="91">
        <v>626</v>
      </c>
      <c r="V16" s="91">
        <v>291</v>
      </c>
      <c r="W16" s="91">
        <v>624.79999999999995</v>
      </c>
      <c r="X16" s="89">
        <v>45834</v>
      </c>
    </row>
    <row r="17" spans="1:24" ht="14.4" x14ac:dyDescent="0.3">
      <c r="A17" s="95">
        <v>339225</v>
      </c>
      <c r="B17" s="95" t="s">
        <v>60</v>
      </c>
      <c r="C17" s="95" t="s">
        <v>327</v>
      </c>
      <c r="D17" s="95" t="s">
        <v>123</v>
      </c>
      <c r="E17" s="95" t="s">
        <v>124</v>
      </c>
      <c r="F17" s="95" t="s">
        <v>36</v>
      </c>
      <c r="G17" s="95" t="s">
        <v>255</v>
      </c>
      <c r="H17" s="95">
        <v>5530359</v>
      </c>
      <c r="I17" s="95" t="s">
        <v>6636</v>
      </c>
      <c r="J17" s="95">
        <v>101297181</v>
      </c>
      <c r="K17" s="95">
        <f ca="1">'Base de datos'!AQ948</f>
        <v>35</v>
      </c>
      <c r="L17" s="88" t="s">
        <v>8545</v>
      </c>
      <c r="M17" s="95" t="s">
        <v>19</v>
      </c>
      <c r="N17" s="97" t="s">
        <v>8353</v>
      </c>
      <c r="O17" s="89">
        <v>45821</v>
      </c>
      <c r="P17" s="90">
        <v>1</v>
      </c>
      <c r="Q17" s="89">
        <v>45822</v>
      </c>
      <c r="R17" s="89">
        <v>45832</v>
      </c>
      <c r="S17" s="90">
        <f t="shared" si="0"/>
        <v>10</v>
      </c>
      <c r="T17" s="91">
        <v>2122.33</v>
      </c>
      <c r="U17" s="91">
        <v>626</v>
      </c>
      <c r="V17" s="91">
        <v>291</v>
      </c>
      <c r="W17" s="91">
        <v>624.79999999999995</v>
      </c>
      <c r="X17" s="89">
        <v>45834</v>
      </c>
    </row>
    <row r="18" spans="1:24" ht="14.4" x14ac:dyDescent="0.3">
      <c r="A18" s="59">
        <v>339325</v>
      </c>
      <c r="B18" s="59" t="s">
        <v>60</v>
      </c>
      <c r="C18" s="59" t="s">
        <v>327</v>
      </c>
      <c r="D18" s="17" t="s">
        <v>123</v>
      </c>
      <c r="E18" s="17" t="s">
        <v>124</v>
      </c>
      <c r="F18" s="17" t="s">
        <v>36</v>
      </c>
      <c r="G18" s="17" t="s">
        <v>960</v>
      </c>
      <c r="H18" s="59">
        <v>5530359</v>
      </c>
      <c r="I18" s="59" t="s">
        <v>6642</v>
      </c>
      <c r="J18" s="59">
        <v>101083789</v>
      </c>
      <c r="K18" s="59">
        <f ca="1">'Base de datos'!AQ949</f>
        <v>35</v>
      </c>
      <c r="L18" s="88" t="s">
        <v>8545</v>
      </c>
      <c r="M18" s="59" t="s">
        <v>19</v>
      </c>
      <c r="N18" s="97" t="s">
        <v>8353</v>
      </c>
      <c r="O18" s="89">
        <v>45821</v>
      </c>
      <c r="P18" s="90">
        <v>1</v>
      </c>
      <c r="Q18" s="89">
        <v>45822</v>
      </c>
      <c r="R18" s="89">
        <v>45832</v>
      </c>
      <c r="S18" s="90">
        <f t="shared" si="0"/>
        <v>10</v>
      </c>
      <c r="T18" s="91">
        <v>2122.33</v>
      </c>
      <c r="U18" s="91">
        <v>626</v>
      </c>
      <c r="V18" s="91">
        <v>291</v>
      </c>
      <c r="W18" s="91">
        <v>624.79999999999995</v>
      </c>
      <c r="X18" s="89">
        <v>45834</v>
      </c>
    </row>
    <row r="19" spans="1:24" ht="15.6" x14ac:dyDescent="0.3">
      <c r="K19" s="98">
        <f ca="1">AVERAGE(K2:K18)</f>
        <v>59</v>
      </c>
      <c r="S19" s="99"/>
      <c r="T19" s="152">
        <f t="shared" ref="T19:W19" si="1">SUM(T2:T18)</f>
        <v>36189.510000000009</v>
      </c>
      <c r="U19" s="153">
        <f t="shared" si="1"/>
        <v>9526</v>
      </c>
      <c r="V19" s="153">
        <f t="shared" si="1"/>
        <v>3667.9500000000003</v>
      </c>
      <c r="W19" s="153">
        <f t="shared" si="1"/>
        <v>13741.1</v>
      </c>
    </row>
    <row r="20" spans="1:24" ht="14.4" x14ac:dyDescent="0.3">
      <c r="U20" s="152">
        <f>SUM(U19:W19)</f>
        <v>26935.050000000003</v>
      </c>
      <c r="V20" s="154">
        <f>SUM(U19:V19)</f>
        <v>13193.95</v>
      </c>
    </row>
    <row r="21" spans="1:24" ht="15.75" customHeight="1" x14ac:dyDescent="0.3">
      <c r="T21" s="154">
        <f>T19-U20</f>
        <v>9254.4600000000064</v>
      </c>
    </row>
    <row r="22" spans="1:24" ht="15.75" customHeight="1" x14ac:dyDescent="0.3">
      <c r="T22" s="100"/>
    </row>
    <row r="23" spans="1:24" ht="15.75" customHeight="1" x14ac:dyDescent="0.3">
      <c r="N23" s="306" t="s">
        <v>8548</v>
      </c>
      <c r="S23" s="306" t="s">
        <v>8549</v>
      </c>
      <c r="T23" s="100"/>
    </row>
    <row r="24" spans="1:24" ht="15.75" customHeight="1" x14ac:dyDescent="0.3">
      <c r="M24" s="306">
        <v>1</v>
      </c>
      <c r="N24" s="306" t="s">
        <v>8550</v>
      </c>
      <c r="S24" s="101">
        <v>2200</v>
      </c>
      <c r="T24" s="100"/>
    </row>
    <row r="25" spans="1:24" ht="15.75" customHeight="1" x14ac:dyDescent="0.3">
      <c r="M25" s="306">
        <v>2</v>
      </c>
      <c r="N25" s="306" t="s">
        <v>8550</v>
      </c>
      <c r="S25" s="101">
        <v>2200</v>
      </c>
      <c r="T25" s="100"/>
    </row>
    <row r="26" spans="1:24" ht="15.75" customHeight="1" x14ac:dyDescent="0.3">
      <c r="M26" s="306">
        <v>3</v>
      </c>
      <c r="N26" s="306" t="s">
        <v>8551</v>
      </c>
      <c r="S26" s="101">
        <v>2200</v>
      </c>
      <c r="T26" s="100"/>
    </row>
    <row r="27" spans="1:24" ht="15.75" customHeight="1" x14ac:dyDescent="0.3">
      <c r="M27" s="306">
        <v>4</v>
      </c>
      <c r="N27" s="306" t="s">
        <v>8552</v>
      </c>
      <c r="S27" s="101">
        <v>2200</v>
      </c>
      <c r="T27" s="100"/>
    </row>
    <row r="28" spans="1:24" ht="15.75" customHeight="1" x14ac:dyDescent="0.3">
      <c r="M28" s="306">
        <v>5</v>
      </c>
      <c r="N28" s="306" t="s">
        <v>8553</v>
      </c>
      <c r="S28" s="101">
        <v>2200</v>
      </c>
    </row>
    <row r="29" spans="1:24" ht="15.75" customHeight="1" x14ac:dyDescent="0.3">
      <c r="S29" s="101">
        <f>SUM(S24:S28)</f>
        <v>11000</v>
      </c>
      <c r="T29" s="154">
        <f>S29/3.6</f>
        <v>3055.5555555555557</v>
      </c>
    </row>
    <row r="30" spans="1:24" ht="15.75" customHeight="1" x14ac:dyDescent="0.3">
      <c r="A30" s="82" t="s">
        <v>2</v>
      </c>
      <c r="B30" s="82" t="s">
        <v>69</v>
      </c>
      <c r="C30" s="83" t="s">
        <v>70</v>
      </c>
      <c r="D30" s="84" t="s">
        <v>71</v>
      </c>
      <c r="E30" s="82" t="s">
        <v>72</v>
      </c>
      <c r="F30" s="82" t="s">
        <v>0</v>
      </c>
      <c r="G30" s="82" t="s">
        <v>73</v>
      </c>
      <c r="H30" s="82" t="s">
        <v>74</v>
      </c>
      <c r="I30" s="82" t="s">
        <v>75</v>
      </c>
      <c r="J30" s="102" t="s">
        <v>95</v>
      </c>
      <c r="K30" s="85" t="s">
        <v>109</v>
      </c>
      <c r="L30" s="85" t="s">
        <v>17</v>
      </c>
      <c r="M30" s="85" t="s">
        <v>111</v>
      </c>
      <c r="N30" s="86" t="s">
        <v>8532</v>
      </c>
      <c r="S30" s="86" t="s">
        <v>8537</v>
      </c>
      <c r="T30" s="86" t="s">
        <v>8538</v>
      </c>
      <c r="U30" s="86" t="s">
        <v>8539</v>
      </c>
      <c r="V30" s="86" t="s">
        <v>8540</v>
      </c>
      <c r="W30" s="86"/>
      <c r="X30" s="86" t="s">
        <v>8542</v>
      </c>
    </row>
    <row r="31" spans="1:24" ht="15.75" customHeight="1" x14ac:dyDescent="0.3">
      <c r="A31" s="103">
        <v>337025</v>
      </c>
      <c r="B31" s="103" t="s">
        <v>59</v>
      </c>
      <c r="C31" s="103" t="s">
        <v>6479</v>
      </c>
      <c r="D31" s="103" t="s">
        <v>127</v>
      </c>
      <c r="E31" s="103" t="s">
        <v>124</v>
      </c>
      <c r="F31" s="103" t="s">
        <v>45</v>
      </c>
      <c r="G31" s="103"/>
      <c r="H31" s="103" t="s">
        <v>3716</v>
      </c>
      <c r="I31" s="103"/>
      <c r="J31" s="104">
        <v>2120.75</v>
      </c>
      <c r="K31" s="87">
        <v>41</v>
      </c>
      <c r="L31" s="94" t="s">
        <v>15</v>
      </c>
      <c r="M31" s="87" t="s">
        <v>19</v>
      </c>
      <c r="N31" s="59" t="s">
        <v>8546</v>
      </c>
    </row>
    <row r="32" spans="1:24" ht="15.75" customHeight="1" x14ac:dyDescent="0.3">
      <c r="A32" s="103">
        <v>337525</v>
      </c>
      <c r="B32" s="103" t="s">
        <v>60</v>
      </c>
      <c r="C32" s="103" t="s">
        <v>220</v>
      </c>
      <c r="D32" s="103" t="s">
        <v>123</v>
      </c>
      <c r="E32" s="103" t="s">
        <v>124</v>
      </c>
      <c r="F32" s="103" t="s">
        <v>36</v>
      </c>
      <c r="G32" s="103" t="s">
        <v>246</v>
      </c>
      <c r="H32" s="103" t="s">
        <v>960</v>
      </c>
      <c r="I32" s="103" t="s">
        <v>1092</v>
      </c>
      <c r="J32" s="105">
        <v>3157.86</v>
      </c>
      <c r="K32" s="95">
        <v>38</v>
      </c>
      <c r="L32" s="94" t="s">
        <v>15</v>
      </c>
      <c r="M32" s="95" t="s">
        <v>19</v>
      </c>
      <c r="N32" s="59" t="s">
        <v>8546</v>
      </c>
    </row>
    <row r="33" spans="1:15" ht="15.75" customHeight="1" x14ac:dyDescent="0.3">
      <c r="A33" s="103">
        <v>340125</v>
      </c>
      <c r="B33" s="103" t="s">
        <v>60</v>
      </c>
      <c r="C33" s="103" t="s">
        <v>6</v>
      </c>
      <c r="D33" s="103" t="s">
        <v>123</v>
      </c>
      <c r="E33" s="103" t="s">
        <v>189</v>
      </c>
      <c r="F33" s="103" t="s">
        <v>1518</v>
      </c>
      <c r="G33" s="103"/>
      <c r="H33" s="103" t="s">
        <v>4863</v>
      </c>
      <c r="I33" s="103" t="s">
        <v>5842</v>
      </c>
      <c r="J33" s="106">
        <v>4497.3100000000004</v>
      </c>
      <c r="K33" s="87">
        <v>16</v>
      </c>
      <c r="L33" s="88" t="s">
        <v>15</v>
      </c>
      <c r="M33" s="87" t="s">
        <v>19</v>
      </c>
      <c r="N33" s="59" t="s">
        <v>8546</v>
      </c>
    </row>
    <row r="34" spans="1:15" ht="15.75" customHeight="1" x14ac:dyDescent="0.3">
      <c r="A34" s="103">
        <v>340225</v>
      </c>
      <c r="B34" s="103" t="s">
        <v>60</v>
      </c>
      <c r="C34" s="103" t="s">
        <v>6</v>
      </c>
      <c r="D34" s="103" t="s">
        <v>123</v>
      </c>
      <c r="E34" s="103" t="s">
        <v>189</v>
      </c>
      <c r="F34" s="103" t="s">
        <v>1518</v>
      </c>
      <c r="G34" s="103"/>
      <c r="H34" s="103" t="s">
        <v>6696</v>
      </c>
      <c r="I34" s="103" t="s">
        <v>5842</v>
      </c>
      <c r="J34" s="13">
        <v>4497.3100000000004</v>
      </c>
      <c r="K34" s="95">
        <v>16</v>
      </c>
      <c r="L34" s="88" t="s">
        <v>15</v>
      </c>
      <c r="M34" s="95" t="s">
        <v>19</v>
      </c>
      <c r="N34" s="59" t="s">
        <v>8546</v>
      </c>
    </row>
    <row r="35" spans="1:15" ht="15.75" customHeight="1" x14ac:dyDescent="0.3">
      <c r="A35" s="103">
        <v>340325</v>
      </c>
      <c r="B35" s="103" t="s">
        <v>59</v>
      </c>
      <c r="C35" s="103" t="s">
        <v>6</v>
      </c>
      <c r="D35" s="103" t="s">
        <v>123</v>
      </c>
      <c r="E35" s="103" t="s">
        <v>124</v>
      </c>
      <c r="F35" s="103" t="s">
        <v>39</v>
      </c>
      <c r="G35" s="103" t="s">
        <v>210</v>
      </c>
      <c r="H35" s="103" t="s">
        <v>6703</v>
      </c>
      <c r="I35" s="39" t="s">
        <v>601</v>
      </c>
      <c r="J35" s="106">
        <v>7493.98</v>
      </c>
      <c r="K35" s="87">
        <v>16</v>
      </c>
      <c r="L35" s="87" t="s">
        <v>15</v>
      </c>
      <c r="M35" s="87" t="s">
        <v>19</v>
      </c>
      <c r="N35" s="59" t="s">
        <v>8546</v>
      </c>
    </row>
    <row r="36" spans="1:15" ht="15.75" customHeight="1" x14ac:dyDescent="0.3">
      <c r="A36" s="103">
        <v>340425</v>
      </c>
      <c r="B36" s="103" t="s">
        <v>59</v>
      </c>
      <c r="C36" s="103" t="s">
        <v>893</v>
      </c>
      <c r="D36" s="103" t="s">
        <v>123</v>
      </c>
      <c r="E36" s="103" t="s">
        <v>124</v>
      </c>
      <c r="F36" s="103" t="s">
        <v>499</v>
      </c>
      <c r="G36" s="103" t="s">
        <v>210</v>
      </c>
      <c r="H36" s="103" t="s">
        <v>1792</v>
      </c>
      <c r="I36" s="39">
        <v>4707141</v>
      </c>
      <c r="J36" s="105">
        <v>5936.45</v>
      </c>
      <c r="K36" s="95">
        <v>16</v>
      </c>
      <c r="L36" s="88" t="s">
        <v>15</v>
      </c>
      <c r="M36" s="95" t="s">
        <v>19</v>
      </c>
      <c r="N36" s="59" t="s">
        <v>8546</v>
      </c>
    </row>
    <row r="37" spans="1:15" ht="15.75" customHeight="1" x14ac:dyDescent="0.3">
      <c r="A37" s="103">
        <v>340925</v>
      </c>
      <c r="B37" s="103" t="s">
        <v>60</v>
      </c>
      <c r="C37" s="103" t="s">
        <v>6</v>
      </c>
      <c r="D37" s="103" t="s">
        <v>123</v>
      </c>
      <c r="E37" s="103" t="s">
        <v>124</v>
      </c>
      <c r="F37" s="103" t="s">
        <v>45</v>
      </c>
      <c r="G37" s="103"/>
      <c r="H37" s="103" t="s">
        <v>136</v>
      </c>
      <c r="I37" s="103">
        <v>3630218</v>
      </c>
      <c r="J37" s="106">
        <v>3278.85</v>
      </c>
      <c r="K37" s="87">
        <v>10</v>
      </c>
      <c r="L37" s="88" t="s">
        <v>15</v>
      </c>
      <c r="M37" s="87" t="s">
        <v>19</v>
      </c>
      <c r="N37" s="59" t="s">
        <v>8546</v>
      </c>
    </row>
    <row r="38" spans="1:15" ht="15.75" customHeight="1" x14ac:dyDescent="0.3">
      <c r="A38" s="103">
        <v>341325</v>
      </c>
      <c r="B38" s="103" t="s">
        <v>60</v>
      </c>
      <c r="C38" s="103" t="s">
        <v>3391</v>
      </c>
      <c r="D38" s="103" t="s">
        <v>123</v>
      </c>
      <c r="E38" s="39" t="s">
        <v>135</v>
      </c>
      <c r="F38" s="103" t="s">
        <v>45</v>
      </c>
      <c r="G38" s="103"/>
      <c r="H38" s="103" t="s">
        <v>136</v>
      </c>
      <c r="I38" s="103">
        <v>3170021071</v>
      </c>
      <c r="J38" s="105">
        <v>4852.6400000000003</v>
      </c>
      <c r="K38" s="95">
        <v>10</v>
      </c>
      <c r="L38" s="88" t="s">
        <v>15</v>
      </c>
      <c r="M38" s="5" t="s">
        <v>20</v>
      </c>
      <c r="N38" s="59" t="s">
        <v>8546</v>
      </c>
    </row>
    <row r="39" spans="1:15" ht="15.75" customHeight="1" x14ac:dyDescent="0.3">
      <c r="A39" s="39">
        <v>342625</v>
      </c>
      <c r="B39" s="39" t="s">
        <v>59</v>
      </c>
      <c r="C39" s="39" t="s">
        <v>6</v>
      </c>
      <c r="D39" s="39" t="s">
        <v>123</v>
      </c>
      <c r="E39" s="39" t="s">
        <v>189</v>
      </c>
      <c r="F39" s="39" t="s">
        <v>1</v>
      </c>
      <c r="G39" s="39" t="s">
        <v>210</v>
      </c>
      <c r="H39" s="39" t="s">
        <v>5572</v>
      </c>
      <c r="I39" s="39" t="s">
        <v>311</v>
      </c>
      <c r="J39" s="106">
        <v>3335.59</v>
      </c>
      <c r="K39" s="59">
        <v>9</v>
      </c>
      <c r="L39" s="107" t="s">
        <v>15</v>
      </c>
      <c r="M39" s="59" t="s">
        <v>19</v>
      </c>
      <c r="N39" s="59" t="s">
        <v>8546</v>
      </c>
    </row>
    <row r="40" spans="1:15" ht="15.75" customHeight="1" x14ac:dyDescent="0.3"/>
    <row r="41" spans="1:15" ht="15.75" customHeight="1" x14ac:dyDescent="0.3">
      <c r="A41" s="6" t="s">
        <v>2</v>
      </c>
      <c r="B41" s="125" t="s">
        <v>69</v>
      </c>
      <c r="C41" s="126" t="s">
        <v>70</v>
      </c>
      <c r="D41" s="127" t="s">
        <v>71</v>
      </c>
      <c r="E41" s="125" t="s">
        <v>72</v>
      </c>
      <c r="F41" s="125" t="s">
        <v>0</v>
      </c>
      <c r="G41" s="102" t="s">
        <v>95</v>
      </c>
      <c r="H41" s="102" t="s">
        <v>8554</v>
      </c>
      <c r="I41" s="102" t="s">
        <v>119</v>
      </c>
      <c r="J41" s="102" t="s">
        <v>2153</v>
      </c>
      <c r="K41" s="214" t="s">
        <v>8555</v>
      </c>
      <c r="L41" s="86" t="s">
        <v>8532</v>
      </c>
    </row>
    <row r="42" spans="1:15" ht="15.75" customHeight="1" x14ac:dyDescent="0.3">
      <c r="A42" s="206">
        <v>354825</v>
      </c>
      <c r="B42" s="206" t="s">
        <v>60</v>
      </c>
      <c r="C42" s="206" t="s">
        <v>3391</v>
      </c>
      <c r="D42" s="206" t="s">
        <v>123</v>
      </c>
      <c r="E42" s="206" t="s">
        <v>135</v>
      </c>
      <c r="F42" s="206" t="s">
        <v>45</v>
      </c>
      <c r="G42" s="218">
        <v>5281.14</v>
      </c>
      <c r="H42" s="218">
        <v>1935</v>
      </c>
      <c r="I42" s="104">
        <v>2500</v>
      </c>
      <c r="J42" s="104">
        <v>297</v>
      </c>
      <c r="K42" s="215">
        <f>H42+I42+J42</f>
        <v>4732</v>
      </c>
      <c r="L42" s="59" t="s">
        <v>8546</v>
      </c>
      <c r="M42" s="216">
        <f t="shared" ref="M42:M45" si="2">G42-K42</f>
        <v>549.14000000000033</v>
      </c>
      <c r="N42" s="217" t="s">
        <v>8556</v>
      </c>
      <c r="O42" s="306" t="s">
        <v>8557</v>
      </c>
    </row>
    <row r="43" spans="1:15" ht="15.75" customHeight="1" x14ac:dyDescent="0.3">
      <c r="A43" s="206">
        <v>355225</v>
      </c>
      <c r="B43" s="206" t="s">
        <v>60</v>
      </c>
      <c r="C43" s="206" t="s">
        <v>1284</v>
      </c>
      <c r="D43" s="206" t="s">
        <v>123</v>
      </c>
      <c r="E43" s="206" t="s">
        <v>124</v>
      </c>
      <c r="F43" s="206" t="s">
        <v>45</v>
      </c>
      <c r="G43" s="104">
        <v>5920</v>
      </c>
      <c r="H43" s="218">
        <v>845.5</v>
      </c>
      <c r="I43" s="104"/>
      <c r="J43" s="104">
        <v>0</v>
      </c>
      <c r="K43" s="215">
        <f t="shared" ref="K43:K51" si="3">H43+I43+J43</f>
        <v>845.5</v>
      </c>
      <c r="L43" s="59" t="s">
        <v>8546</v>
      </c>
      <c r="M43" s="216">
        <f t="shared" si="2"/>
        <v>5074.5</v>
      </c>
      <c r="N43" s="217" t="s">
        <v>8556</v>
      </c>
    </row>
    <row r="44" spans="1:15" ht="15.75" customHeight="1" x14ac:dyDescent="0.3">
      <c r="A44" s="206">
        <v>355325</v>
      </c>
      <c r="B44" s="206" t="s">
        <v>60</v>
      </c>
      <c r="C44" s="206" t="s">
        <v>7786</v>
      </c>
      <c r="D44" s="206" t="s">
        <v>127</v>
      </c>
      <c r="E44" s="206" t="s">
        <v>124</v>
      </c>
      <c r="F44" s="206" t="s">
        <v>45</v>
      </c>
      <c r="G44" s="123">
        <v>3618.64</v>
      </c>
      <c r="H44" s="218">
        <v>490</v>
      </c>
      <c r="I44" s="104"/>
      <c r="J44" s="104">
        <v>0</v>
      </c>
      <c r="K44" s="215">
        <f t="shared" si="3"/>
        <v>490</v>
      </c>
      <c r="L44" s="59" t="s">
        <v>8546</v>
      </c>
      <c r="M44" s="216">
        <f t="shared" si="2"/>
        <v>3128.64</v>
      </c>
      <c r="N44" s="217" t="s">
        <v>8556</v>
      </c>
    </row>
    <row r="45" spans="1:15" ht="15.75" customHeight="1" x14ac:dyDescent="0.3">
      <c r="A45" s="206">
        <v>356325</v>
      </c>
      <c r="B45" s="206" t="s">
        <v>60</v>
      </c>
      <c r="C45" s="206" t="s">
        <v>220</v>
      </c>
      <c r="D45" s="206" t="s">
        <v>123</v>
      </c>
      <c r="E45" s="206" t="s">
        <v>189</v>
      </c>
      <c r="F45" s="206" t="s">
        <v>50</v>
      </c>
      <c r="G45" s="104">
        <v>6257.42</v>
      </c>
      <c r="H45" s="218">
        <v>1680</v>
      </c>
      <c r="I45" s="104">
        <v>0</v>
      </c>
      <c r="J45" s="104">
        <f>4.72*3.1416*49.21*0.75</f>
        <v>547.27740143999995</v>
      </c>
      <c r="K45" s="215">
        <f t="shared" si="3"/>
        <v>2227.2774014400002</v>
      </c>
      <c r="L45" s="59" t="s">
        <v>8546</v>
      </c>
      <c r="M45" s="216">
        <f t="shared" si="2"/>
        <v>4030.1425985599999</v>
      </c>
      <c r="N45" s="217" t="s">
        <v>8556</v>
      </c>
      <c r="O45" t="s">
        <v>8558</v>
      </c>
    </row>
    <row r="46" spans="1:15" ht="15.75" customHeight="1" x14ac:dyDescent="0.3">
      <c r="A46" s="206">
        <v>356425</v>
      </c>
      <c r="B46" s="206" t="s">
        <v>60</v>
      </c>
      <c r="C46" s="206" t="s">
        <v>6</v>
      </c>
      <c r="D46" s="206" t="s">
        <v>123</v>
      </c>
      <c r="E46" s="206" t="s">
        <v>189</v>
      </c>
      <c r="F46" s="206" t="s">
        <v>44</v>
      </c>
      <c r="G46" s="104">
        <v>4497.3100000000004</v>
      </c>
      <c r="H46" s="218">
        <v>370</v>
      </c>
      <c r="I46" s="104">
        <v>2000</v>
      </c>
      <c r="J46" s="104">
        <v>237.5</v>
      </c>
      <c r="K46" s="215">
        <f t="shared" si="3"/>
        <v>2607.5</v>
      </c>
      <c r="L46" s="59" t="s">
        <v>8546</v>
      </c>
      <c r="M46" s="216">
        <f>G46-K46</f>
        <v>1889.8100000000004</v>
      </c>
      <c r="N46" s="217" t="s">
        <v>8556</v>
      </c>
    </row>
    <row r="47" spans="1:15" ht="15.75" customHeight="1" x14ac:dyDescent="0.3">
      <c r="A47" s="206">
        <v>356525</v>
      </c>
      <c r="B47" s="206" t="s">
        <v>60</v>
      </c>
      <c r="C47" s="206" t="s">
        <v>6</v>
      </c>
      <c r="D47" s="206" t="s">
        <v>123</v>
      </c>
      <c r="E47" s="206" t="s">
        <v>189</v>
      </c>
      <c r="F47" s="206" t="s">
        <v>52</v>
      </c>
      <c r="G47" s="104">
        <v>3823.33</v>
      </c>
      <c r="H47" s="218">
        <v>585</v>
      </c>
      <c r="I47" s="104">
        <v>2100</v>
      </c>
      <c r="J47" s="104">
        <f>2.95*3.1416*45.19*0.75</f>
        <v>314.10620010000002</v>
      </c>
      <c r="K47" s="215">
        <f t="shared" si="3"/>
        <v>2999.1062001</v>
      </c>
      <c r="L47" s="59" t="s">
        <v>8546</v>
      </c>
      <c r="M47" s="216">
        <f t="shared" ref="M47:M51" si="4">G47-K47</f>
        <v>824.2237998999999</v>
      </c>
      <c r="N47" s="217" t="s">
        <v>8556</v>
      </c>
    </row>
    <row r="48" spans="1:15" ht="15.75" customHeight="1" x14ac:dyDescent="0.3">
      <c r="A48" s="206">
        <v>356725</v>
      </c>
      <c r="B48" s="206" t="s">
        <v>59</v>
      </c>
      <c r="C48" s="206" t="s">
        <v>340</v>
      </c>
      <c r="D48" s="206" t="s">
        <v>123</v>
      </c>
      <c r="E48" s="206" t="s">
        <v>189</v>
      </c>
      <c r="F48" s="206" t="s">
        <v>50</v>
      </c>
      <c r="G48" s="104">
        <v>10278.370000000001</v>
      </c>
      <c r="H48" s="218">
        <v>850</v>
      </c>
      <c r="I48" s="104">
        <v>800</v>
      </c>
      <c r="J48" s="104">
        <v>804.5</v>
      </c>
      <c r="K48" s="215">
        <f t="shared" si="3"/>
        <v>2454.5</v>
      </c>
      <c r="L48" s="59" t="s">
        <v>8546</v>
      </c>
      <c r="M48" s="216">
        <f t="shared" si="4"/>
        <v>7823.8700000000008</v>
      </c>
      <c r="N48" s="217" t="s">
        <v>8556</v>
      </c>
    </row>
    <row r="49" spans="1:17" ht="15.75" customHeight="1" x14ac:dyDescent="0.3">
      <c r="A49" s="206">
        <v>356825</v>
      </c>
      <c r="B49" s="206" t="s">
        <v>59</v>
      </c>
      <c r="C49" s="206" t="s">
        <v>340</v>
      </c>
      <c r="D49" s="206" t="s">
        <v>123</v>
      </c>
      <c r="E49" s="206" t="s">
        <v>189</v>
      </c>
      <c r="F49" s="206" t="s">
        <v>50</v>
      </c>
      <c r="G49" s="104">
        <v>10278.370000000001</v>
      </c>
      <c r="H49" s="218">
        <v>945</v>
      </c>
      <c r="I49" s="104">
        <v>1000</v>
      </c>
      <c r="J49" s="104">
        <v>804.5</v>
      </c>
      <c r="K49" s="215">
        <f t="shared" si="3"/>
        <v>2749.5</v>
      </c>
      <c r="L49" s="59" t="s">
        <v>8546</v>
      </c>
      <c r="M49" s="216">
        <f t="shared" si="4"/>
        <v>7528.8700000000008</v>
      </c>
      <c r="N49" s="217" t="s">
        <v>8556</v>
      </c>
    </row>
    <row r="50" spans="1:17" ht="15.75" customHeight="1" x14ac:dyDescent="0.3">
      <c r="A50" s="206">
        <v>356925</v>
      </c>
      <c r="B50" s="206" t="s">
        <v>59</v>
      </c>
      <c r="C50" s="206" t="s">
        <v>236</v>
      </c>
      <c r="D50" s="206" t="s">
        <v>123</v>
      </c>
      <c r="E50" s="206" t="s">
        <v>189</v>
      </c>
      <c r="F50" s="206" t="s">
        <v>50</v>
      </c>
      <c r="G50" s="104">
        <v>6452.25</v>
      </c>
      <c r="H50" s="218">
        <v>645</v>
      </c>
      <c r="I50" s="104">
        <v>1500</v>
      </c>
      <c r="J50" s="104">
        <v>237</v>
      </c>
      <c r="K50" s="215">
        <f t="shared" si="3"/>
        <v>2382</v>
      </c>
      <c r="L50" s="59" t="s">
        <v>8546</v>
      </c>
      <c r="M50" s="216">
        <f t="shared" si="4"/>
        <v>4070.25</v>
      </c>
      <c r="N50" s="217" t="s">
        <v>8556</v>
      </c>
    </row>
    <row r="51" spans="1:17" ht="15.75" customHeight="1" x14ac:dyDescent="0.3">
      <c r="A51" s="206">
        <v>357025</v>
      </c>
      <c r="B51" s="206" t="s">
        <v>59</v>
      </c>
      <c r="C51" s="206" t="s">
        <v>340</v>
      </c>
      <c r="D51" s="206" t="s">
        <v>123</v>
      </c>
      <c r="E51" s="206" t="s">
        <v>124</v>
      </c>
      <c r="F51" s="206" t="s">
        <v>48</v>
      </c>
      <c r="G51" s="104">
        <v>3661.94</v>
      </c>
      <c r="H51" s="218">
        <v>650</v>
      </c>
      <c r="I51" s="104">
        <v>1200</v>
      </c>
      <c r="J51" s="104">
        <v>672</v>
      </c>
      <c r="K51" s="215">
        <f t="shared" si="3"/>
        <v>2522</v>
      </c>
      <c r="L51" s="59" t="s">
        <v>8546</v>
      </c>
      <c r="M51" s="216">
        <f t="shared" si="4"/>
        <v>1139.94</v>
      </c>
      <c r="N51" s="217" t="s">
        <v>8556</v>
      </c>
    </row>
    <row r="52" spans="1:17" ht="15.75" customHeight="1" x14ac:dyDescent="0.3">
      <c r="J52" s="102" t="s">
        <v>8554</v>
      </c>
      <c r="K52" s="102" t="s">
        <v>2153</v>
      </c>
      <c r="L52" s="102" t="s">
        <v>119</v>
      </c>
      <c r="M52" s="253" t="s">
        <v>8559</v>
      </c>
    </row>
    <row r="53" spans="1:17" ht="15.75" customHeight="1" x14ac:dyDescent="0.3">
      <c r="A53" s="5">
        <v>359325</v>
      </c>
      <c r="B53" s="5" t="s">
        <v>59</v>
      </c>
      <c r="C53" s="5" t="s">
        <v>327</v>
      </c>
      <c r="D53" s="5" t="s">
        <v>123</v>
      </c>
      <c r="E53" s="5" t="s">
        <v>124</v>
      </c>
      <c r="F53" s="5">
        <v>24</v>
      </c>
      <c r="G53" s="5" t="s">
        <v>246</v>
      </c>
      <c r="H53" s="5"/>
      <c r="I53" s="5">
        <v>6000059643</v>
      </c>
      <c r="J53" s="251">
        <v>415</v>
      </c>
      <c r="K53" s="251">
        <v>307</v>
      </c>
      <c r="L53" s="251">
        <v>522.95000000000005</v>
      </c>
      <c r="M53" s="215">
        <f>SUM(J53:L53)</f>
        <v>1244.95</v>
      </c>
      <c r="N53" s="251">
        <v>360</v>
      </c>
      <c r="O53" s="217" t="s">
        <v>8556</v>
      </c>
    </row>
    <row r="54" spans="1:17" ht="15.75" customHeight="1" x14ac:dyDescent="0.3">
      <c r="A54" s="256">
        <v>359525</v>
      </c>
      <c r="B54" s="5" t="s">
        <v>59</v>
      </c>
      <c r="C54" s="5" t="s">
        <v>236</v>
      </c>
      <c r="D54" s="5" t="s">
        <v>123</v>
      </c>
      <c r="E54" s="5" t="s">
        <v>124</v>
      </c>
      <c r="F54" s="5" t="s">
        <v>43</v>
      </c>
      <c r="G54" s="5" t="s">
        <v>210</v>
      </c>
      <c r="H54" s="5"/>
      <c r="I54" s="5">
        <v>6000059859</v>
      </c>
      <c r="J54" s="251">
        <v>1150</v>
      </c>
      <c r="K54" s="254"/>
      <c r="L54" s="251">
        <v>2073.4899999999998</v>
      </c>
      <c r="M54" s="215">
        <f t="shared" ref="M54:M58" si="5">SUM(J54:L54)</f>
        <v>3223.49</v>
      </c>
      <c r="N54" s="217"/>
      <c r="O54" s="217" t="s">
        <v>8556</v>
      </c>
    </row>
    <row r="55" spans="1:17" ht="15.75" customHeight="1" x14ac:dyDescent="0.3">
      <c r="A55" s="5">
        <v>359725</v>
      </c>
      <c r="B55" s="5" t="s">
        <v>59</v>
      </c>
      <c r="C55" s="5" t="s">
        <v>6</v>
      </c>
      <c r="D55" s="5" t="s">
        <v>123</v>
      </c>
      <c r="E55" s="5" t="s">
        <v>124</v>
      </c>
      <c r="F55" s="120" t="s">
        <v>39</v>
      </c>
      <c r="G55" s="5" t="s">
        <v>210</v>
      </c>
      <c r="H55" s="5"/>
      <c r="I55" s="5">
        <v>6000059671</v>
      </c>
      <c r="J55" s="251">
        <v>810</v>
      </c>
      <c r="K55" s="251">
        <v>212</v>
      </c>
      <c r="L55" s="251">
        <v>2079.0100000000002</v>
      </c>
      <c r="M55" s="215">
        <f t="shared" si="5"/>
        <v>3101.01</v>
      </c>
      <c r="O55" s="217" t="s">
        <v>8556</v>
      </c>
    </row>
    <row r="56" spans="1:17" ht="15.75" customHeight="1" x14ac:dyDescent="0.3">
      <c r="A56" s="5">
        <v>360125</v>
      </c>
      <c r="B56" s="5" t="s">
        <v>60</v>
      </c>
      <c r="C56" s="5" t="s">
        <v>6</v>
      </c>
      <c r="D56" s="5" t="s">
        <v>123</v>
      </c>
      <c r="E56" s="5" t="s">
        <v>189</v>
      </c>
      <c r="F56" s="5" t="s">
        <v>44</v>
      </c>
      <c r="G56" s="5"/>
      <c r="H56" s="5" t="s">
        <v>5842</v>
      </c>
      <c r="I56" s="5">
        <v>4400654896</v>
      </c>
      <c r="J56" s="255">
        <v>370</v>
      </c>
      <c r="K56" s="251">
        <v>263</v>
      </c>
      <c r="L56" s="251">
        <v>2360.08</v>
      </c>
      <c r="M56" s="215">
        <f t="shared" si="5"/>
        <v>2993.08</v>
      </c>
      <c r="O56" s="217" t="s">
        <v>8560</v>
      </c>
    </row>
    <row r="57" spans="1:17" ht="15.75" customHeight="1" x14ac:dyDescent="0.3">
      <c r="A57" s="252">
        <v>360425</v>
      </c>
      <c r="B57" s="5" t="s">
        <v>60</v>
      </c>
      <c r="C57" s="5" t="s">
        <v>566</v>
      </c>
      <c r="D57" s="5" t="s">
        <v>123</v>
      </c>
      <c r="E57" s="5" t="s">
        <v>124</v>
      </c>
      <c r="F57" s="5" t="s">
        <v>41</v>
      </c>
      <c r="G57" s="5"/>
      <c r="H57" s="5">
        <v>2643233</v>
      </c>
      <c r="I57" s="5">
        <v>4400655864</v>
      </c>
      <c r="J57" s="251">
        <v>785</v>
      </c>
      <c r="K57" s="251">
        <v>99</v>
      </c>
      <c r="L57" s="251">
        <v>589.85</v>
      </c>
      <c r="M57" s="215">
        <f t="shared" si="5"/>
        <v>1473.85</v>
      </c>
      <c r="N57" s="251">
        <v>372</v>
      </c>
      <c r="O57" s="217" t="s">
        <v>8556</v>
      </c>
    </row>
    <row r="58" spans="1:17" ht="15.75" customHeight="1" x14ac:dyDescent="0.3">
      <c r="A58" s="256">
        <v>360625</v>
      </c>
      <c r="B58" s="5" t="s">
        <v>60</v>
      </c>
      <c r="C58" s="5" t="s">
        <v>340</v>
      </c>
      <c r="D58" s="5" t="s">
        <v>123</v>
      </c>
      <c r="E58" s="5" t="s">
        <v>189</v>
      </c>
      <c r="F58" s="5" t="s">
        <v>50</v>
      </c>
      <c r="G58" s="5"/>
      <c r="H58" s="5" t="s">
        <v>3867</v>
      </c>
      <c r="I58" s="5">
        <v>4400654892</v>
      </c>
      <c r="J58" s="251">
        <v>850</v>
      </c>
      <c r="K58" s="251">
        <v>782</v>
      </c>
      <c r="L58" s="251">
        <v>287.74</v>
      </c>
      <c r="M58" s="215">
        <f t="shared" si="5"/>
        <v>1919.74</v>
      </c>
      <c r="O58" s="217" t="s">
        <v>8556</v>
      </c>
    </row>
    <row r="59" spans="1:17" ht="15.75" customHeight="1" x14ac:dyDescent="0.3"/>
    <row r="60" spans="1:17" ht="15.75" customHeight="1" x14ac:dyDescent="0.3">
      <c r="A60" s="5">
        <v>365125</v>
      </c>
      <c r="B60" s="5" t="s">
        <v>60</v>
      </c>
      <c r="C60" s="5" t="s">
        <v>340</v>
      </c>
      <c r="D60" s="5" t="s">
        <v>50</v>
      </c>
      <c r="E60" s="5" t="s">
        <v>189</v>
      </c>
      <c r="F60" s="5" t="s">
        <v>50</v>
      </c>
      <c r="H60" s="5" t="s">
        <v>3867</v>
      </c>
      <c r="J60" s="251">
        <v>1420</v>
      </c>
    </row>
    <row r="61" spans="1:17" ht="15.75" customHeight="1" x14ac:dyDescent="0.3"/>
    <row r="62" spans="1:17" ht="15.75" customHeight="1" x14ac:dyDescent="0.3"/>
    <row r="63" spans="1:17" ht="28.8" x14ac:dyDescent="0.3">
      <c r="A63" s="6" t="s">
        <v>2</v>
      </c>
      <c r="B63" s="125" t="s">
        <v>69</v>
      </c>
      <c r="C63" s="126" t="s">
        <v>70</v>
      </c>
      <c r="D63" s="127" t="s">
        <v>71</v>
      </c>
      <c r="E63" s="125" t="s">
        <v>72</v>
      </c>
      <c r="F63" s="125" t="s">
        <v>0</v>
      </c>
      <c r="G63" s="125" t="s">
        <v>73</v>
      </c>
      <c r="H63" s="125" t="s">
        <v>74</v>
      </c>
      <c r="I63" s="125" t="s">
        <v>75</v>
      </c>
      <c r="J63" s="128" t="s">
        <v>76</v>
      </c>
      <c r="K63" s="102" t="s">
        <v>8554</v>
      </c>
      <c r="L63" s="102" t="s">
        <v>2153</v>
      </c>
      <c r="M63" s="102" t="s">
        <v>119</v>
      </c>
      <c r="N63" s="253" t="s">
        <v>8559</v>
      </c>
      <c r="O63" s="253" t="s">
        <v>8532</v>
      </c>
      <c r="P63" s="253" t="s">
        <v>2</v>
      </c>
      <c r="Q63" s="253" t="s">
        <v>8561</v>
      </c>
    </row>
    <row r="64" spans="1:17" ht="15.75" customHeight="1" x14ac:dyDescent="0.3">
      <c r="A64" s="5">
        <v>364525</v>
      </c>
      <c r="B64" s="5" t="s">
        <v>59</v>
      </c>
      <c r="C64" s="5" t="s">
        <v>327</v>
      </c>
      <c r="D64" s="5" t="s">
        <v>123</v>
      </c>
      <c r="E64" s="5" t="s">
        <v>124</v>
      </c>
      <c r="F64" s="5">
        <v>24</v>
      </c>
      <c r="G64" s="5" t="s">
        <v>210</v>
      </c>
      <c r="H64" s="5" t="s">
        <v>1337</v>
      </c>
      <c r="I64" s="5"/>
      <c r="J64" s="5" t="s">
        <v>8351</v>
      </c>
      <c r="K64" s="251">
        <v>380</v>
      </c>
      <c r="L64" s="251">
        <f>3.148*3.1416*43.31*0.7</f>
        <v>299.82775690560004</v>
      </c>
      <c r="M64" s="251">
        <f>189.3+95.76+96.97+96.97</f>
        <v>479</v>
      </c>
      <c r="N64" s="216">
        <f>SUM(K64:M64)</f>
        <v>1158.8277569055999</v>
      </c>
      <c r="O64" s="306" t="s">
        <v>8353</v>
      </c>
      <c r="P64" s="251">
        <v>2003.45</v>
      </c>
      <c r="Q64" s="216">
        <f>P64-N64</f>
        <v>844.62224309440012</v>
      </c>
    </row>
    <row r="65" spans="1:17" ht="15.75" customHeight="1" x14ac:dyDescent="0.3">
      <c r="A65" s="257">
        <v>365125</v>
      </c>
      <c r="B65" s="5" t="s">
        <v>60</v>
      </c>
      <c r="C65" s="5" t="s">
        <v>340</v>
      </c>
      <c r="D65" s="5" t="s">
        <v>123</v>
      </c>
      <c r="E65" s="5" t="s">
        <v>189</v>
      </c>
      <c r="F65" s="5" t="s">
        <v>50</v>
      </c>
      <c r="G65" s="5"/>
      <c r="H65" s="5" t="s">
        <v>1012</v>
      </c>
      <c r="I65" s="5" t="s">
        <v>3867</v>
      </c>
      <c r="J65" s="5" t="s">
        <v>8367</v>
      </c>
      <c r="K65" s="251">
        <v>1420</v>
      </c>
      <c r="L65" s="251">
        <f>4.33*3.1416*94.88*0.7</f>
        <v>903.46534924799982</v>
      </c>
      <c r="M65" s="251">
        <f>22+100+39+152.89+129.5+120.9</f>
        <v>564.29</v>
      </c>
      <c r="N65" s="216">
        <f t="shared" ref="N65:N76" si="6">SUM(K65:M65)</f>
        <v>2887.7553492479997</v>
      </c>
      <c r="O65" s="306" t="s">
        <v>8368</v>
      </c>
      <c r="Q65" s="216">
        <f t="shared" ref="Q65:Q76" si="7">P65-N65</f>
        <v>-2887.7553492479997</v>
      </c>
    </row>
    <row r="66" spans="1:17" ht="15.75" customHeight="1" x14ac:dyDescent="0.3">
      <c r="A66" s="5">
        <v>365225</v>
      </c>
      <c r="B66" s="5" t="s">
        <v>60</v>
      </c>
      <c r="C66" s="5" t="s">
        <v>220</v>
      </c>
      <c r="D66" s="5" t="s">
        <v>123</v>
      </c>
      <c r="E66" s="5" t="s">
        <v>124</v>
      </c>
      <c r="F66" s="5" t="s">
        <v>47</v>
      </c>
      <c r="G66" s="5"/>
      <c r="H66" s="5" t="s">
        <v>1417</v>
      </c>
      <c r="I66" s="5">
        <v>5617470</v>
      </c>
      <c r="J66" s="5" t="s">
        <v>8372</v>
      </c>
      <c r="K66" s="251">
        <v>1420</v>
      </c>
      <c r="L66" s="251">
        <v>250</v>
      </c>
      <c r="M66" s="251">
        <v>441.73</v>
      </c>
      <c r="N66" s="216">
        <f t="shared" si="6"/>
        <v>2111.73</v>
      </c>
      <c r="O66" s="306" t="s">
        <v>8368</v>
      </c>
      <c r="P66" s="251">
        <v>6865.59</v>
      </c>
      <c r="Q66" s="216">
        <f t="shared" si="7"/>
        <v>4753.8600000000006</v>
      </c>
    </row>
    <row r="67" spans="1:17" ht="15.75" customHeight="1" x14ac:dyDescent="0.3">
      <c r="A67" s="5">
        <v>366425</v>
      </c>
      <c r="B67" s="5" t="s">
        <v>60</v>
      </c>
      <c r="C67" s="5" t="s">
        <v>220</v>
      </c>
      <c r="D67" s="5" t="s">
        <v>123</v>
      </c>
      <c r="E67" s="5" t="s">
        <v>124</v>
      </c>
      <c r="F67" s="5" t="s">
        <v>47</v>
      </c>
      <c r="G67" s="5"/>
      <c r="H67" s="5" t="s">
        <v>1417</v>
      </c>
      <c r="I67" s="5">
        <v>5617470</v>
      </c>
      <c r="J67" s="5" t="s">
        <v>8430</v>
      </c>
      <c r="K67" s="251">
        <v>580</v>
      </c>
      <c r="L67" s="305">
        <v>244.5</v>
      </c>
      <c r="M67" s="305">
        <v>1370</v>
      </c>
      <c r="N67" s="216">
        <f t="shared" si="6"/>
        <v>2194.5</v>
      </c>
      <c r="O67" t="s">
        <v>8368</v>
      </c>
      <c r="P67" s="251">
        <v>3285.59</v>
      </c>
      <c r="Q67" s="216">
        <f t="shared" si="7"/>
        <v>1091.0900000000001</v>
      </c>
    </row>
    <row r="68" spans="1:17" ht="15.75" customHeight="1" x14ac:dyDescent="0.3">
      <c r="A68" s="5">
        <v>366725</v>
      </c>
      <c r="B68" s="5" t="s">
        <v>60</v>
      </c>
      <c r="C68" s="5" t="s">
        <v>220</v>
      </c>
      <c r="D68" s="5" t="s">
        <v>123</v>
      </c>
      <c r="E68" s="5" t="s">
        <v>124</v>
      </c>
      <c r="F68" s="5" t="s">
        <v>36</v>
      </c>
      <c r="G68" s="5"/>
      <c r="H68" s="5" t="s">
        <v>526</v>
      </c>
      <c r="I68" s="5">
        <v>1137754</v>
      </c>
      <c r="J68" s="5" t="s">
        <v>8441</v>
      </c>
      <c r="K68" s="251">
        <v>885</v>
      </c>
      <c r="L68" s="305">
        <v>48.93</v>
      </c>
      <c r="M68" s="305">
        <v>455.15</v>
      </c>
      <c r="N68" s="216">
        <f t="shared" si="6"/>
        <v>1389.08</v>
      </c>
      <c r="O68" s="306" t="s">
        <v>8353</v>
      </c>
      <c r="Q68" s="216">
        <f t="shared" si="7"/>
        <v>-1389.08</v>
      </c>
    </row>
    <row r="69" spans="1:17" ht="15.75" customHeight="1" x14ac:dyDescent="0.3">
      <c r="A69" s="5">
        <v>366825</v>
      </c>
      <c r="B69" s="5" t="s">
        <v>60</v>
      </c>
      <c r="C69" s="5" t="s">
        <v>6</v>
      </c>
      <c r="D69" s="5" t="s">
        <v>127</v>
      </c>
      <c r="E69" s="5" t="s">
        <v>124</v>
      </c>
      <c r="F69" s="5" t="s">
        <v>45</v>
      </c>
      <c r="G69" s="5"/>
      <c r="H69" s="5" t="s">
        <v>1511</v>
      </c>
      <c r="I69" s="5" t="s">
        <v>4856</v>
      </c>
      <c r="J69" s="5" t="s">
        <v>8445</v>
      </c>
      <c r="K69" s="251">
        <v>466</v>
      </c>
      <c r="L69" s="251">
        <v>78.569999999999993</v>
      </c>
      <c r="M69" s="251">
        <f>117.37+156</f>
        <v>273.37</v>
      </c>
      <c r="N69" s="216">
        <f t="shared" si="6"/>
        <v>817.93999999999994</v>
      </c>
      <c r="O69" t="s">
        <v>8353</v>
      </c>
      <c r="Q69" s="216">
        <f t="shared" si="7"/>
        <v>-817.93999999999994</v>
      </c>
    </row>
    <row r="70" spans="1:17" ht="15.75" customHeight="1" x14ac:dyDescent="0.3">
      <c r="A70" s="5">
        <v>366925</v>
      </c>
      <c r="B70" s="5" t="s">
        <v>60</v>
      </c>
      <c r="C70" s="5" t="s">
        <v>6</v>
      </c>
      <c r="D70" s="5" t="s">
        <v>123</v>
      </c>
      <c r="E70" s="5" t="s">
        <v>124</v>
      </c>
      <c r="F70" s="5" t="s">
        <v>45</v>
      </c>
      <c r="G70" s="5"/>
      <c r="H70" s="5" t="s">
        <v>567</v>
      </c>
      <c r="I70" s="5">
        <v>3630218</v>
      </c>
      <c r="J70" s="5" t="s">
        <v>8448</v>
      </c>
      <c r="K70" s="251">
        <v>535</v>
      </c>
      <c r="L70" s="251">
        <v>249.5</v>
      </c>
      <c r="M70" s="251">
        <v>301.74</v>
      </c>
      <c r="N70" s="216">
        <f t="shared" si="6"/>
        <v>1086.24</v>
      </c>
      <c r="O70" t="s">
        <v>8353</v>
      </c>
      <c r="P70" s="251">
        <v>3278.85</v>
      </c>
      <c r="Q70" s="216">
        <f t="shared" si="7"/>
        <v>2192.6099999999997</v>
      </c>
    </row>
    <row r="71" spans="1:17" ht="15.75" customHeight="1" x14ac:dyDescent="0.3">
      <c r="A71" s="5">
        <v>367025</v>
      </c>
      <c r="B71" s="5" t="s">
        <v>60</v>
      </c>
      <c r="C71" s="5" t="s">
        <v>516</v>
      </c>
      <c r="D71" s="5" t="s">
        <v>123</v>
      </c>
      <c r="E71" s="5" t="s">
        <v>124</v>
      </c>
      <c r="F71" s="5" t="s">
        <v>41</v>
      </c>
      <c r="G71" s="5"/>
      <c r="H71" s="5" t="s">
        <v>1203</v>
      </c>
      <c r="I71" s="5">
        <v>2349000</v>
      </c>
      <c r="J71" s="5" t="s">
        <v>8451</v>
      </c>
      <c r="K71" s="251"/>
      <c r="N71" s="216">
        <f t="shared" si="6"/>
        <v>0</v>
      </c>
      <c r="Q71" s="216">
        <f t="shared" si="7"/>
        <v>0</v>
      </c>
    </row>
    <row r="72" spans="1:17" ht="15.75" customHeight="1" x14ac:dyDescent="0.3">
      <c r="A72" s="5">
        <v>367225</v>
      </c>
      <c r="B72" s="5" t="s">
        <v>60</v>
      </c>
      <c r="C72" s="5" t="s">
        <v>8562</v>
      </c>
      <c r="D72" s="5" t="s">
        <v>127</v>
      </c>
      <c r="E72" s="5" t="s">
        <v>124</v>
      </c>
      <c r="F72" s="5" t="s">
        <v>35</v>
      </c>
      <c r="G72" s="5"/>
      <c r="H72" s="5" t="s">
        <v>517</v>
      </c>
      <c r="I72" s="5">
        <v>3899511</v>
      </c>
      <c r="J72" s="5" t="s">
        <v>8456</v>
      </c>
      <c r="K72" s="305">
        <v>530</v>
      </c>
      <c r="L72" s="251">
        <v>41.37</v>
      </c>
      <c r="M72" s="251">
        <v>207.36</v>
      </c>
      <c r="N72" s="216">
        <f t="shared" si="6"/>
        <v>778.73</v>
      </c>
      <c r="Q72" s="216">
        <f t="shared" si="7"/>
        <v>-778.73</v>
      </c>
    </row>
    <row r="73" spans="1:17" ht="15.75" customHeight="1" x14ac:dyDescent="0.3">
      <c r="A73" s="5">
        <v>367325</v>
      </c>
      <c r="B73" s="5" t="s">
        <v>60</v>
      </c>
      <c r="C73" s="5" t="s">
        <v>220</v>
      </c>
      <c r="D73" s="5" t="s">
        <v>123</v>
      </c>
      <c r="E73" s="5" t="s">
        <v>124</v>
      </c>
      <c r="F73" s="5" t="s">
        <v>48</v>
      </c>
      <c r="G73" s="5"/>
      <c r="H73" s="5" t="s">
        <v>1845</v>
      </c>
      <c r="I73" s="5">
        <v>5218423</v>
      </c>
      <c r="J73" s="5" t="s">
        <v>8458</v>
      </c>
      <c r="N73" s="216">
        <f t="shared" si="6"/>
        <v>0</v>
      </c>
      <c r="Q73" s="216">
        <f t="shared" si="7"/>
        <v>0</v>
      </c>
    </row>
    <row r="74" spans="1:17" ht="15.75" customHeight="1" x14ac:dyDescent="0.3">
      <c r="A74" s="5">
        <v>367425</v>
      </c>
      <c r="B74" s="5" t="s">
        <v>60</v>
      </c>
      <c r="C74" s="5" t="s">
        <v>220</v>
      </c>
      <c r="D74" s="5" t="s">
        <v>123</v>
      </c>
      <c r="E74" s="5" t="s">
        <v>124</v>
      </c>
      <c r="F74" s="5" t="s">
        <v>48</v>
      </c>
      <c r="G74" s="5"/>
      <c r="H74" s="5" t="s">
        <v>1845</v>
      </c>
      <c r="I74" s="5">
        <v>5218423</v>
      </c>
      <c r="J74" s="5" t="s">
        <v>8459</v>
      </c>
      <c r="N74" s="216">
        <f t="shared" si="6"/>
        <v>0</v>
      </c>
      <c r="Q74" s="216">
        <f t="shared" si="7"/>
        <v>0</v>
      </c>
    </row>
    <row r="75" spans="1:17" ht="15.75" customHeight="1" x14ac:dyDescent="0.3">
      <c r="A75" s="5">
        <v>367525</v>
      </c>
      <c r="B75" s="5" t="s">
        <v>60</v>
      </c>
      <c r="C75" s="5" t="s">
        <v>340</v>
      </c>
      <c r="D75" s="5" t="s">
        <v>123</v>
      </c>
      <c r="E75" s="5" t="s">
        <v>124</v>
      </c>
      <c r="F75" s="5" t="s">
        <v>42</v>
      </c>
      <c r="G75" s="5"/>
      <c r="H75" s="5" t="s">
        <v>559</v>
      </c>
      <c r="I75" s="5">
        <v>5025819</v>
      </c>
      <c r="J75" s="5" t="s">
        <v>8460</v>
      </c>
      <c r="N75" s="216">
        <f t="shared" si="6"/>
        <v>0</v>
      </c>
      <c r="Q75" s="216">
        <f t="shared" si="7"/>
        <v>0</v>
      </c>
    </row>
    <row r="76" spans="1:17" ht="15.75" customHeight="1" x14ac:dyDescent="0.3">
      <c r="A76" s="5">
        <v>367625</v>
      </c>
      <c r="B76" s="5" t="s">
        <v>60</v>
      </c>
      <c r="C76" s="5" t="s">
        <v>340</v>
      </c>
      <c r="D76" s="5" t="s">
        <v>123</v>
      </c>
      <c r="E76" s="5" t="s">
        <v>124</v>
      </c>
      <c r="F76" s="5" t="s">
        <v>42</v>
      </c>
      <c r="G76" s="5"/>
      <c r="H76" s="5" t="s">
        <v>559</v>
      </c>
      <c r="I76" s="5">
        <v>5025819</v>
      </c>
      <c r="J76" s="5" t="s">
        <v>8461</v>
      </c>
      <c r="N76" s="216">
        <f t="shared" si="6"/>
        <v>0</v>
      </c>
      <c r="Q76" s="216">
        <f t="shared" si="7"/>
        <v>0</v>
      </c>
    </row>
    <row r="77" spans="1:17" ht="15.75" customHeight="1" x14ac:dyDescent="0.3"/>
    <row r="78" spans="1:17" ht="15.75" customHeight="1" x14ac:dyDescent="0.3"/>
    <row r="79" spans="1:17" ht="15.75" customHeight="1" x14ac:dyDescent="0.3"/>
    <row r="80" spans="1:17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autoFilter ref="A1:X19" xr:uid="{00000000-0009-0000-0000-00000A000000}"/>
  <pageMargins left="0.25" right="0.25" top="0.75" bottom="0.75" header="0" footer="0"/>
  <pageSetup paperSize="9" scale="40" orientation="landscape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>
    <pageSetUpPr fitToPage="1"/>
  </sheetPr>
  <dimension ref="A1:AI1000"/>
  <sheetViews>
    <sheetView topLeftCell="A12" workbookViewId="0">
      <selection activeCell="AH35" sqref="AH35"/>
    </sheetView>
  </sheetViews>
  <sheetFormatPr baseColWidth="10" defaultColWidth="14.44140625" defaultRowHeight="15" customHeight="1" x14ac:dyDescent="0.3"/>
  <cols>
    <col min="1" max="1" width="5.88671875" customWidth="1"/>
    <col min="2" max="2" width="55.33203125" customWidth="1"/>
    <col min="3" max="3" width="9.44140625" customWidth="1"/>
    <col min="4" max="8" width="11.44140625" hidden="1" customWidth="1"/>
    <col min="9" max="9" width="11.44140625" customWidth="1"/>
    <col min="10" max="14" width="11.44140625" hidden="1" customWidth="1"/>
    <col min="15" max="15" width="11.44140625" customWidth="1"/>
    <col min="16" max="18" width="10.6640625" customWidth="1"/>
    <col min="19" max="20" width="11.44140625" customWidth="1"/>
    <col min="21" max="21" width="10.109375" hidden="1" customWidth="1"/>
    <col min="22" max="24" width="10.6640625" hidden="1" customWidth="1"/>
    <col min="25" max="25" width="11.5546875" customWidth="1"/>
    <col min="26" max="29" width="10.6640625" hidden="1" customWidth="1"/>
    <col min="30" max="30" width="12" customWidth="1"/>
  </cols>
  <sheetData>
    <row r="1" spans="1:35" thickBot="1" x14ac:dyDescent="0.35">
      <c r="A1" s="26"/>
    </row>
    <row r="2" spans="1:35" ht="45" customHeight="1" x14ac:dyDescent="0.3">
      <c r="A2" s="156"/>
      <c r="B2" s="157" t="s">
        <v>8563</v>
      </c>
      <c r="C2" s="336" t="s">
        <v>8564</v>
      </c>
      <c r="D2" s="336" t="s">
        <v>8565</v>
      </c>
      <c r="E2" s="336"/>
      <c r="F2" s="336"/>
      <c r="G2" s="336"/>
      <c r="H2" s="338" t="s">
        <v>8566</v>
      </c>
      <c r="I2" s="293"/>
      <c r="J2" s="336" t="s">
        <v>8567</v>
      </c>
      <c r="K2" s="336"/>
      <c r="L2" s="336"/>
      <c r="M2" s="336"/>
      <c r="N2" s="336"/>
      <c r="O2" s="338" t="s">
        <v>8568</v>
      </c>
      <c r="P2" s="336" t="s">
        <v>8569</v>
      </c>
      <c r="Q2" s="336"/>
      <c r="R2" s="336"/>
      <c r="S2" s="336"/>
      <c r="T2" s="338" t="s">
        <v>8570</v>
      </c>
      <c r="U2" s="343" t="s">
        <v>8571</v>
      </c>
      <c r="V2" s="344"/>
      <c r="W2" s="344"/>
      <c r="X2" s="345"/>
      <c r="Y2" s="338" t="s">
        <v>8572</v>
      </c>
      <c r="Z2" s="340" t="s">
        <v>8573</v>
      </c>
      <c r="AA2" s="341"/>
      <c r="AB2" s="341"/>
      <c r="AC2" s="342"/>
      <c r="AD2" s="338" t="s">
        <v>8574</v>
      </c>
      <c r="AE2" s="340" t="s">
        <v>8575</v>
      </c>
      <c r="AF2" s="341"/>
      <c r="AG2" s="341"/>
      <c r="AH2" s="342"/>
      <c r="AI2" s="338" t="s">
        <v>8576</v>
      </c>
    </row>
    <row r="3" spans="1:35" ht="38.25" customHeight="1" x14ac:dyDescent="0.3">
      <c r="A3" s="158" t="s">
        <v>8577</v>
      </c>
      <c r="B3" s="295" t="s">
        <v>70</v>
      </c>
      <c r="C3" s="337"/>
      <c r="D3" s="159" t="s">
        <v>8578</v>
      </c>
      <c r="E3" s="159" t="s">
        <v>8579</v>
      </c>
      <c r="F3" s="159" t="s">
        <v>8580</v>
      </c>
      <c r="G3" s="159" t="s">
        <v>8581</v>
      </c>
      <c r="H3" s="339"/>
      <c r="I3" s="294"/>
      <c r="J3" s="294" t="s">
        <v>8582</v>
      </c>
      <c r="K3" s="294" t="s">
        <v>8583</v>
      </c>
      <c r="L3" s="294" t="s">
        <v>8584</v>
      </c>
      <c r="M3" s="294" t="s">
        <v>8585</v>
      </c>
      <c r="N3" s="294" t="s">
        <v>8586</v>
      </c>
      <c r="O3" s="339"/>
      <c r="P3" s="294" t="s">
        <v>8587</v>
      </c>
      <c r="Q3" s="294" t="s">
        <v>8588</v>
      </c>
      <c r="R3" s="294" t="s">
        <v>8589</v>
      </c>
      <c r="S3" s="294" t="s">
        <v>8590</v>
      </c>
      <c r="T3" s="339"/>
      <c r="U3" s="294" t="s">
        <v>8591</v>
      </c>
      <c r="V3" s="294" t="s">
        <v>8592</v>
      </c>
      <c r="W3" s="294" t="s">
        <v>8593</v>
      </c>
      <c r="X3" s="294" t="s">
        <v>8594</v>
      </c>
      <c r="Y3" s="339"/>
      <c r="Z3" s="294" t="s">
        <v>8595</v>
      </c>
      <c r="AA3" s="294" t="s">
        <v>8596</v>
      </c>
      <c r="AB3" s="294" t="s">
        <v>8597</v>
      </c>
      <c r="AC3" s="294" t="s">
        <v>8598</v>
      </c>
      <c r="AD3" s="339"/>
      <c r="AE3" s="294" t="s">
        <v>8599</v>
      </c>
      <c r="AF3" s="294" t="s">
        <v>8600</v>
      </c>
      <c r="AG3" s="294" t="s">
        <v>8601</v>
      </c>
      <c r="AH3" s="294" t="s">
        <v>8602</v>
      </c>
      <c r="AI3" s="339"/>
    </row>
    <row r="4" spans="1:35" ht="14.4" x14ac:dyDescent="0.3">
      <c r="A4" s="158">
        <v>1</v>
      </c>
      <c r="B4" s="160" t="s">
        <v>8603</v>
      </c>
      <c r="C4" s="161"/>
      <c r="D4" s="161">
        <v>104</v>
      </c>
      <c r="E4" s="161">
        <v>118</v>
      </c>
      <c r="F4" s="161">
        <v>98</v>
      </c>
      <c r="G4" s="161">
        <v>101</v>
      </c>
      <c r="H4" s="161">
        <f>AVERAGE(D4:G4)</f>
        <v>105.25</v>
      </c>
      <c r="I4" s="162" t="s">
        <v>8604</v>
      </c>
      <c r="J4" s="161">
        <v>110</v>
      </c>
      <c r="K4" s="161">
        <v>99</v>
      </c>
      <c r="L4" s="161">
        <v>86</v>
      </c>
      <c r="M4" s="161">
        <v>76</v>
      </c>
      <c r="N4" s="161">
        <v>85</v>
      </c>
      <c r="O4" s="161">
        <f>AVERAGE(J4:N4)</f>
        <v>91.2</v>
      </c>
      <c r="P4" s="161">
        <v>81</v>
      </c>
      <c r="Q4" s="161">
        <v>77</v>
      </c>
      <c r="R4" s="161">
        <v>67</v>
      </c>
      <c r="S4" s="161">
        <v>84</v>
      </c>
      <c r="T4" s="161">
        <f>AVERAGE(O4:S4)</f>
        <v>80.039999999999992</v>
      </c>
      <c r="U4" s="163">
        <v>76</v>
      </c>
      <c r="V4" s="163">
        <v>72</v>
      </c>
      <c r="W4" s="163">
        <v>74</v>
      </c>
      <c r="X4" s="163">
        <v>91</v>
      </c>
      <c r="Y4" s="163">
        <f>X4</f>
        <v>91</v>
      </c>
      <c r="Z4" s="163">
        <v>92</v>
      </c>
      <c r="AA4" s="163">
        <v>94</v>
      </c>
      <c r="AB4" s="163">
        <v>93</v>
      </c>
      <c r="AC4" s="163">
        <v>83</v>
      </c>
      <c r="AD4" s="163">
        <f>AC4</f>
        <v>83</v>
      </c>
      <c r="AE4" s="199">
        <v>83</v>
      </c>
      <c r="AF4" s="199">
        <v>73</v>
      </c>
      <c r="AG4" s="199">
        <v>79</v>
      </c>
      <c r="AH4" s="199">
        <v>83</v>
      </c>
      <c r="AI4" s="163"/>
    </row>
    <row r="5" spans="1:35" ht="14.4" x14ac:dyDescent="0.3">
      <c r="A5" s="158">
        <v>2</v>
      </c>
      <c r="B5" s="164" t="s">
        <v>8605</v>
      </c>
      <c r="C5" s="161"/>
      <c r="D5" s="161">
        <v>57</v>
      </c>
      <c r="E5" s="161">
        <v>68</v>
      </c>
      <c r="F5" s="161">
        <v>59</v>
      </c>
      <c r="G5" s="161">
        <v>60</v>
      </c>
      <c r="H5" s="161">
        <f>AVERAGE(D5:G5)</f>
        <v>61</v>
      </c>
      <c r="I5" s="162" t="s">
        <v>8604</v>
      </c>
      <c r="J5" s="161">
        <v>61</v>
      </c>
      <c r="K5" s="161">
        <v>55</v>
      </c>
      <c r="L5" s="161">
        <v>44</v>
      </c>
      <c r="M5" s="161">
        <v>32</v>
      </c>
      <c r="N5" s="161">
        <v>43</v>
      </c>
      <c r="O5" s="161">
        <f t="shared" ref="O5:O7" si="0">AVERAGE(J5:N5)</f>
        <v>47</v>
      </c>
      <c r="P5" s="161">
        <f>P4-42</f>
        <v>39</v>
      </c>
      <c r="Q5" s="161">
        <v>32</v>
      </c>
      <c r="R5" s="161">
        <v>30</v>
      </c>
      <c r="S5" s="161">
        <v>44</v>
      </c>
      <c r="T5" s="161">
        <f t="shared" ref="T5:T7" si="1">AVERAGE(O5:S5)</f>
        <v>38.4</v>
      </c>
      <c r="U5" s="163">
        <v>34</v>
      </c>
      <c r="V5" s="163">
        <v>33</v>
      </c>
      <c r="W5" s="163">
        <v>47</v>
      </c>
      <c r="X5" s="163">
        <v>51</v>
      </c>
      <c r="Y5" s="163">
        <f t="shared" ref="Y5:Y7" si="2">X5</f>
        <v>51</v>
      </c>
      <c r="Z5" s="163">
        <v>63</v>
      </c>
      <c r="AA5" s="163">
        <v>66</v>
      </c>
      <c r="AB5" s="163">
        <v>65</v>
      </c>
      <c r="AC5" s="163">
        <v>56</v>
      </c>
      <c r="AD5" s="163">
        <f t="shared" ref="AD5:AD7" si="3">AC5</f>
        <v>56</v>
      </c>
      <c r="AE5" s="163">
        <v>52</v>
      </c>
      <c r="AF5" s="163">
        <v>43</v>
      </c>
      <c r="AG5" s="163">
        <v>43</v>
      </c>
      <c r="AH5" s="163"/>
      <c r="AI5" s="163"/>
    </row>
    <row r="6" spans="1:35" ht="14.4" x14ac:dyDescent="0.3">
      <c r="A6" s="158">
        <v>3</v>
      </c>
      <c r="B6" s="164" t="s">
        <v>8606</v>
      </c>
      <c r="C6" s="161"/>
      <c r="D6" s="161">
        <v>47</v>
      </c>
      <c r="E6" s="161">
        <v>50</v>
      </c>
      <c r="F6" s="161">
        <v>38</v>
      </c>
      <c r="G6" s="161">
        <v>40</v>
      </c>
      <c r="H6" s="165">
        <f>AVERAGE(D6:G6)</f>
        <v>43.75</v>
      </c>
      <c r="I6" s="162" t="s">
        <v>8604</v>
      </c>
      <c r="J6" s="161">
        <v>48</v>
      </c>
      <c r="K6" s="161">
        <v>43</v>
      </c>
      <c r="L6" s="161">
        <v>41</v>
      </c>
      <c r="M6" s="161">
        <v>43</v>
      </c>
      <c r="N6" s="161">
        <v>41</v>
      </c>
      <c r="O6" s="165">
        <f>AVERAGE(J6:N6)</f>
        <v>43.2</v>
      </c>
      <c r="P6" s="161">
        <v>41</v>
      </c>
      <c r="Q6" s="161">
        <v>45</v>
      </c>
      <c r="R6" s="161">
        <v>37</v>
      </c>
      <c r="S6" s="161">
        <v>40</v>
      </c>
      <c r="T6" s="165">
        <f>AVERAGE(O6:S6)</f>
        <v>41.239999999999995</v>
      </c>
      <c r="U6" s="163">
        <v>42</v>
      </c>
      <c r="V6" s="163">
        <v>39</v>
      </c>
      <c r="W6" s="163">
        <v>27</v>
      </c>
      <c r="X6" s="163">
        <v>39</v>
      </c>
      <c r="Y6" s="163">
        <f t="shared" si="2"/>
        <v>39</v>
      </c>
      <c r="Z6" s="163">
        <v>29</v>
      </c>
      <c r="AA6" s="163">
        <v>28</v>
      </c>
      <c r="AB6" s="163">
        <v>28</v>
      </c>
      <c r="AC6" s="163">
        <v>27</v>
      </c>
      <c r="AD6" s="163">
        <f t="shared" si="3"/>
        <v>27</v>
      </c>
      <c r="AE6" s="163">
        <v>31</v>
      </c>
      <c r="AF6" s="163">
        <v>29</v>
      </c>
      <c r="AG6" s="163">
        <v>33</v>
      </c>
      <c r="AH6" s="163"/>
      <c r="AI6" s="163"/>
    </row>
    <row r="7" spans="1:35" ht="14.4" x14ac:dyDescent="0.3">
      <c r="A7" s="158">
        <v>4</v>
      </c>
      <c r="B7" s="164" t="s">
        <v>8607</v>
      </c>
      <c r="C7" s="161"/>
      <c r="D7" s="161" t="s">
        <v>125</v>
      </c>
      <c r="E7" s="161" t="s">
        <v>125</v>
      </c>
      <c r="F7" s="161">
        <v>1</v>
      </c>
      <c r="G7" s="161">
        <v>1</v>
      </c>
      <c r="H7" s="161">
        <f>AVERAGE(D7:G7)</f>
        <v>1</v>
      </c>
      <c r="I7" s="162" t="s">
        <v>8604</v>
      </c>
      <c r="J7" s="161">
        <v>1</v>
      </c>
      <c r="K7" s="161">
        <v>1</v>
      </c>
      <c r="L7" s="161">
        <v>1</v>
      </c>
      <c r="M7" s="161">
        <v>1</v>
      </c>
      <c r="N7" s="161">
        <v>1</v>
      </c>
      <c r="O7" s="161">
        <f t="shared" si="0"/>
        <v>1</v>
      </c>
      <c r="P7" s="161">
        <v>1</v>
      </c>
      <c r="Q7" s="161">
        <v>0</v>
      </c>
      <c r="R7" s="161">
        <v>0</v>
      </c>
      <c r="S7" s="161">
        <v>0</v>
      </c>
      <c r="T7" s="161">
        <f t="shared" si="1"/>
        <v>0.4</v>
      </c>
      <c r="U7" s="163">
        <v>0</v>
      </c>
      <c r="V7" s="163">
        <v>0</v>
      </c>
      <c r="W7" s="163">
        <v>0</v>
      </c>
      <c r="X7" s="163">
        <v>0</v>
      </c>
      <c r="Y7" s="163">
        <f t="shared" si="2"/>
        <v>0</v>
      </c>
      <c r="Z7" s="163">
        <v>0</v>
      </c>
      <c r="AA7" s="163">
        <v>0</v>
      </c>
      <c r="AB7" s="163">
        <v>0</v>
      </c>
      <c r="AC7" s="163">
        <v>0</v>
      </c>
      <c r="AD7" s="163">
        <f t="shared" si="3"/>
        <v>0</v>
      </c>
      <c r="AE7" s="163">
        <v>0</v>
      </c>
      <c r="AF7" s="163">
        <v>1</v>
      </c>
      <c r="AG7" s="163">
        <v>3</v>
      </c>
      <c r="AH7" s="163"/>
      <c r="AI7" s="163"/>
    </row>
    <row r="8" spans="1:35" ht="14.4" x14ac:dyDescent="0.3">
      <c r="A8" s="158">
        <v>5</v>
      </c>
      <c r="B8" s="160" t="s">
        <v>8608</v>
      </c>
      <c r="C8" s="161"/>
      <c r="D8" s="161">
        <v>0</v>
      </c>
      <c r="E8" s="161">
        <v>17</v>
      </c>
      <c r="F8" s="161">
        <v>7</v>
      </c>
      <c r="G8" s="161">
        <v>14</v>
      </c>
      <c r="H8" s="161">
        <f>SUM(D8:G8)</f>
        <v>38</v>
      </c>
      <c r="I8" s="210" t="s">
        <v>8609</v>
      </c>
      <c r="J8" s="161">
        <v>8</v>
      </c>
      <c r="K8" s="161">
        <v>2</v>
      </c>
      <c r="L8" s="161">
        <v>3</v>
      </c>
      <c r="M8" s="161">
        <v>11</v>
      </c>
      <c r="N8" s="161">
        <v>13</v>
      </c>
      <c r="O8" s="161">
        <f>SUM(J8:N8)</f>
        <v>37</v>
      </c>
      <c r="P8" s="161">
        <v>6</v>
      </c>
      <c r="Q8" s="161">
        <v>3</v>
      </c>
      <c r="R8" s="161">
        <v>2</v>
      </c>
      <c r="S8" s="161">
        <v>20</v>
      </c>
      <c r="T8" s="161">
        <f>SUM(O8:S8)</f>
        <v>68</v>
      </c>
      <c r="U8" s="166">
        <v>4</v>
      </c>
      <c r="V8" s="166">
        <v>3</v>
      </c>
      <c r="W8" s="166">
        <v>21</v>
      </c>
      <c r="X8" s="166">
        <v>4</v>
      </c>
      <c r="Y8" s="166">
        <f>SUM(U8:X8)</f>
        <v>32</v>
      </c>
      <c r="Z8" s="166">
        <v>13</v>
      </c>
      <c r="AA8" s="166">
        <v>14</v>
      </c>
      <c r="AB8" s="166">
        <v>7</v>
      </c>
      <c r="AC8" s="166">
        <v>0</v>
      </c>
      <c r="AD8" s="166">
        <f>SUM(Z8:AC8)</f>
        <v>34</v>
      </c>
      <c r="AE8" s="166">
        <v>5</v>
      </c>
      <c r="AF8" s="240">
        <v>6</v>
      </c>
      <c r="AG8" s="166">
        <v>16</v>
      </c>
      <c r="AH8" s="166"/>
      <c r="AI8" s="166"/>
    </row>
    <row r="9" spans="1:35" ht="14.4" x14ac:dyDescent="0.3">
      <c r="A9" s="158">
        <v>6</v>
      </c>
      <c r="B9" s="160" t="s">
        <v>8610</v>
      </c>
      <c r="C9" s="161"/>
      <c r="D9" s="161">
        <v>8</v>
      </c>
      <c r="E9" s="161">
        <v>11</v>
      </c>
      <c r="F9" s="161">
        <v>11</v>
      </c>
      <c r="G9" s="161">
        <v>25</v>
      </c>
      <c r="H9" s="161">
        <f>SUM(D9:G9)</f>
        <v>55</v>
      </c>
      <c r="I9" s="162" t="s">
        <v>8609</v>
      </c>
      <c r="J9" s="161">
        <v>5</v>
      </c>
      <c r="K9" s="161">
        <v>13</v>
      </c>
      <c r="L9" s="161">
        <v>17</v>
      </c>
      <c r="M9" s="161">
        <v>20</v>
      </c>
      <c r="N9" s="161">
        <v>5</v>
      </c>
      <c r="O9" s="161">
        <f>SUM(J9:N9)</f>
        <v>60</v>
      </c>
      <c r="P9" s="161">
        <v>10</v>
      </c>
      <c r="Q9" s="161">
        <v>12</v>
      </c>
      <c r="R9" s="161">
        <v>11</v>
      </c>
      <c r="S9" s="161">
        <v>39</v>
      </c>
      <c r="T9" s="161">
        <f>SUM(P9:S9)</f>
        <v>72</v>
      </c>
      <c r="U9" s="166">
        <v>10</v>
      </c>
      <c r="V9" s="166">
        <v>7</v>
      </c>
      <c r="W9" s="166">
        <v>8</v>
      </c>
      <c r="X9" s="166">
        <v>6</v>
      </c>
      <c r="Y9" s="166">
        <f>SUM(U9:X9)</f>
        <v>31</v>
      </c>
      <c r="Z9" s="166">
        <v>11</v>
      </c>
      <c r="AA9" s="166">
        <v>12</v>
      </c>
      <c r="AB9" s="166">
        <v>8</v>
      </c>
      <c r="AC9" s="166">
        <v>10</v>
      </c>
      <c r="AD9" s="166">
        <f>SUM(Z9:AC9)</f>
        <v>41</v>
      </c>
      <c r="AE9" s="166">
        <v>5</v>
      </c>
      <c r="AF9" s="166">
        <v>16</v>
      </c>
      <c r="AG9" s="166">
        <v>6</v>
      </c>
      <c r="AH9" s="166"/>
      <c r="AI9" s="166"/>
    </row>
    <row r="10" spans="1:35" ht="14.4" x14ac:dyDescent="0.3">
      <c r="A10" s="158">
        <v>7</v>
      </c>
      <c r="B10" s="160" t="s">
        <v>8611</v>
      </c>
      <c r="C10" s="161">
        <v>0</v>
      </c>
      <c r="D10" s="167">
        <v>4</v>
      </c>
      <c r="E10" s="167">
        <v>4</v>
      </c>
      <c r="F10" s="167">
        <v>2</v>
      </c>
      <c r="G10" s="167">
        <v>2</v>
      </c>
      <c r="H10" s="167">
        <f t="shared" ref="H10:H37" si="4">AVERAGE(D10:G10)</f>
        <v>3</v>
      </c>
      <c r="I10" s="162" t="s">
        <v>8604</v>
      </c>
      <c r="J10" s="167">
        <v>4</v>
      </c>
      <c r="K10" s="167">
        <v>4</v>
      </c>
      <c r="L10" s="167">
        <v>3</v>
      </c>
      <c r="M10" s="161">
        <v>5</v>
      </c>
      <c r="N10" s="167">
        <v>13</v>
      </c>
      <c r="O10" s="167">
        <f t="shared" ref="O10:O16" si="5">AVERAGE(J10:N10)</f>
        <v>5.8</v>
      </c>
      <c r="P10" s="167">
        <v>5</v>
      </c>
      <c r="Q10" s="167">
        <v>8</v>
      </c>
      <c r="R10" s="167">
        <v>9</v>
      </c>
      <c r="S10" s="161">
        <v>23</v>
      </c>
      <c r="T10" s="167">
        <f t="shared" ref="T10:T16" si="6">AVERAGE(O10:S10)</f>
        <v>10.16</v>
      </c>
      <c r="U10" s="168">
        <v>4</v>
      </c>
      <c r="V10" s="168">
        <v>5</v>
      </c>
      <c r="W10" s="168">
        <v>19</v>
      </c>
      <c r="X10" s="168">
        <v>9</v>
      </c>
      <c r="Y10" s="168">
        <f>X10</f>
        <v>9</v>
      </c>
      <c r="Z10" s="168">
        <v>3</v>
      </c>
      <c r="AA10" s="168">
        <v>8</v>
      </c>
      <c r="AB10" s="238" t="s">
        <v>125</v>
      </c>
      <c r="AC10" s="168">
        <v>3</v>
      </c>
      <c r="AD10" s="168">
        <f>AC10</f>
        <v>3</v>
      </c>
      <c r="AE10" s="168">
        <v>3</v>
      </c>
      <c r="AF10" s="168">
        <v>0</v>
      </c>
      <c r="AG10" s="168">
        <v>16</v>
      </c>
      <c r="AH10" s="168"/>
      <c r="AI10" s="168"/>
    </row>
    <row r="11" spans="1:35" ht="14.4" x14ac:dyDescent="0.3">
      <c r="A11" s="158">
        <v>8</v>
      </c>
      <c r="B11" s="160" t="s">
        <v>8612</v>
      </c>
      <c r="C11" s="161">
        <v>0</v>
      </c>
      <c r="D11" s="167">
        <v>39</v>
      </c>
      <c r="E11" s="167">
        <v>107</v>
      </c>
      <c r="F11" s="167">
        <v>84</v>
      </c>
      <c r="G11" s="169">
        <v>52</v>
      </c>
      <c r="H11" s="167">
        <f t="shared" si="4"/>
        <v>70.5</v>
      </c>
      <c r="I11" s="162" t="s">
        <v>8604</v>
      </c>
      <c r="J11" s="167">
        <v>67</v>
      </c>
      <c r="K11" s="167">
        <v>36</v>
      </c>
      <c r="L11" s="167">
        <v>18</v>
      </c>
      <c r="M11" s="161">
        <v>71.349999999999994</v>
      </c>
      <c r="N11" s="167">
        <v>45</v>
      </c>
      <c r="O11" s="170">
        <f t="shared" si="5"/>
        <v>47.47</v>
      </c>
      <c r="P11" s="167">
        <v>54</v>
      </c>
      <c r="Q11" s="167">
        <v>34</v>
      </c>
      <c r="R11" s="167">
        <v>28</v>
      </c>
      <c r="S11" s="167">
        <v>12</v>
      </c>
      <c r="T11" s="170">
        <f t="shared" si="6"/>
        <v>35.094000000000001</v>
      </c>
      <c r="U11" s="168">
        <v>12</v>
      </c>
      <c r="V11" s="168">
        <v>38</v>
      </c>
      <c r="W11" s="168">
        <v>51</v>
      </c>
      <c r="X11" s="168">
        <v>45</v>
      </c>
      <c r="Y11" s="168">
        <f t="shared" ref="Y11:Y13" si="7">X11</f>
        <v>45</v>
      </c>
      <c r="Z11" s="168">
        <v>47</v>
      </c>
      <c r="AA11" s="168">
        <v>76</v>
      </c>
      <c r="AB11" s="238" t="s">
        <v>125</v>
      </c>
      <c r="AC11" s="168">
        <v>62</v>
      </c>
      <c r="AD11" s="168">
        <f t="shared" ref="AD11:AD13" si="8">AC11</f>
        <v>62</v>
      </c>
      <c r="AE11" s="168">
        <v>57</v>
      </c>
      <c r="AF11" s="168">
        <v>67</v>
      </c>
      <c r="AG11" s="168">
        <v>32</v>
      </c>
      <c r="AH11" s="168"/>
      <c r="AI11" s="168"/>
    </row>
    <row r="12" spans="1:35" s="236" customFormat="1" ht="14.4" x14ac:dyDescent="0.3">
      <c r="A12" s="232">
        <v>9</v>
      </c>
      <c r="B12" s="233" t="s">
        <v>8613</v>
      </c>
      <c r="C12" s="182"/>
      <c r="D12" s="234">
        <v>54</v>
      </c>
      <c r="E12" s="182">
        <v>55</v>
      </c>
      <c r="F12" s="182">
        <v>59</v>
      </c>
      <c r="G12" s="234">
        <v>24</v>
      </c>
      <c r="H12" s="182">
        <f t="shared" si="4"/>
        <v>48</v>
      </c>
      <c r="I12" s="235" t="s">
        <v>8604</v>
      </c>
      <c r="J12" s="182">
        <v>12</v>
      </c>
      <c r="K12" s="182">
        <v>28</v>
      </c>
      <c r="L12" s="182">
        <v>14</v>
      </c>
      <c r="M12" s="182">
        <v>23</v>
      </c>
      <c r="N12" s="182">
        <v>18</v>
      </c>
      <c r="O12" s="182">
        <f t="shared" si="5"/>
        <v>19</v>
      </c>
      <c r="P12" s="182">
        <v>18</v>
      </c>
      <c r="Q12" s="182">
        <v>16</v>
      </c>
      <c r="R12" s="182">
        <v>16</v>
      </c>
      <c r="S12" s="182">
        <v>12</v>
      </c>
      <c r="T12" s="182">
        <f t="shared" si="6"/>
        <v>16.2</v>
      </c>
      <c r="U12" s="171">
        <v>12</v>
      </c>
      <c r="V12" s="171">
        <v>24</v>
      </c>
      <c r="W12" s="171">
        <v>22</v>
      </c>
      <c r="X12" s="171">
        <v>17</v>
      </c>
      <c r="Y12" s="171">
        <f t="shared" si="7"/>
        <v>17</v>
      </c>
      <c r="Z12" s="171">
        <v>17</v>
      </c>
      <c r="AA12" s="171">
        <v>25</v>
      </c>
      <c r="AB12" s="199" t="s">
        <v>125</v>
      </c>
      <c r="AC12" s="171">
        <v>32</v>
      </c>
      <c r="AD12" s="171">
        <f t="shared" si="8"/>
        <v>32</v>
      </c>
      <c r="AE12" s="171">
        <v>34</v>
      </c>
      <c r="AF12" s="171">
        <v>37</v>
      </c>
      <c r="AG12" s="171">
        <v>18</v>
      </c>
      <c r="AH12" s="171"/>
      <c r="AI12" s="171"/>
    </row>
    <row r="13" spans="1:35" s="236" customFormat="1" ht="14.4" x14ac:dyDescent="0.3">
      <c r="A13" s="232">
        <v>10</v>
      </c>
      <c r="B13" s="233" t="s">
        <v>8614</v>
      </c>
      <c r="C13" s="182"/>
      <c r="D13" s="234">
        <v>51</v>
      </c>
      <c r="E13" s="182">
        <v>63</v>
      </c>
      <c r="F13" s="182">
        <v>50</v>
      </c>
      <c r="G13" s="234">
        <v>28</v>
      </c>
      <c r="H13" s="182">
        <f t="shared" si="4"/>
        <v>48</v>
      </c>
      <c r="I13" s="235" t="s">
        <v>8604</v>
      </c>
      <c r="J13" s="182">
        <v>30</v>
      </c>
      <c r="K13" s="182">
        <v>8</v>
      </c>
      <c r="L13" s="182">
        <v>4</v>
      </c>
      <c r="M13" s="182">
        <v>12</v>
      </c>
      <c r="N13" s="182">
        <f>N11-N12</f>
        <v>27</v>
      </c>
      <c r="O13" s="182">
        <f t="shared" si="5"/>
        <v>16.2</v>
      </c>
      <c r="P13" s="182">
        <v>36</v>
      </c>
      <c r="Q13" s="182">
        <v>18</v>
      </c>
      <c r="R13" s="182">
        <v>12</v>
      </c>
      <c r="S13" s="182">
        <v>0</v>
      </c>
      <c r="T13" s="182">
        <f t="shared" si="6"/>
        <v>16.440000000000001</v>
      </c>
      <c r="U13" s="171">
        <v>0</v>
      </c>
      <c r="V13" s="171">
        <v>14</v>
      </c>
      <c r="W13" s="171">
        <v>29</v>
      </c>
      <c r="X13" s="171">
        <v>28</v>
      </c>
      <c r="Y13" s="171">
        <f t="shared" si="7"/>
        <v>28</v>
      </c>
      <c r="Z13" s="171">
        <v>30</v>
      </c>
      <c r="AA13" s="171">
        <v>51</v>
      </c>
      <c r="AB13" s="199" t="s">
        <v>125</v>
      </c>
      <c r="AC13" s="171">
        <v>30</v>
      </c>
      <c r="AD13" s="171">
        <f t="shared" si="8"/>
        <v>30</v>
      </c>
      <c r="AE13" s="171">
        <v>23</v>
      </c>
      <c r="AF13" s="171">
        <v>27</v>
      </c>
      <c r="AG13" s="171">
        <v>14</v>
      </c>
      <c r="AH13" s="171"/>
      <c r="AI13" s="171"/>
    </row>
    <row r="14" spans="1:35" ht="14.4" x14ac:dyDescent="0.3">
      <c r="A14" s="158">
        <v>11</v>
      </c>
      <c r="B14" s="160" t="s">
        <v>8615</v>
      </c>
      <c r="C14" s="161"/>
      <c r="D14" s="161">
        <v>4</v>
      </c>
      <c r="E14" s="161">
        <v>4</v>
      </c>
      <c r="F14" s="161">
        <v>7</v>
      </c>
      <c r="G14" s="161">
        <v>14</v>
      </c>
      <c r="H14" s="161">
        <f t="shared" si="4"/>
        <v>7.25</v>
      </c>
      <c r="I14" s="162" t="s">
        <v>8609</v>
      </c>
      <c r="J14" s="161">
        <v>8</v>
      </c>
      <c r="K14" s="161">
        <v>2</v>
      </c>
      <c r="L14" s="161">
        <v>3</v>
      </c>
      <c r="M14" s="161">
        <v>3</v>
      </c>
      <c r="N14" s="161">
        <v>5</v>
      </c>
      <c r="O14" s="161">
        <f t="shared" si="5"/>
        <v>4.2</v>
      </c>
      <c r="P14" s="161">
        <v>16</v>
      </c>
      <c r="Q14" s="161">
        <v>4</v>
      </c>
      <c r="R14" s="161">
        <v>8</v>
      </c>
      <c r="S14" s="161">
        <v>0</v>
      </c>
      <c r="T14" s="161">
        <f t="shared" si="6"/>
        <v>6.44</v>
      </c>
      <c r="U14" s="172">
        <v>10</v>
      </c>
      <c r="V14" s="172">
        <v>10</v>
      </c>
      <c r="W14" s="172">
        <v>3</v>
      </c>
      <c r="X14" s="172">
        <v>13</v>
      </c>
      <c r="Y14" s="166">
        <f>SUM(U14:X14)</f>
        <v>36</v>
      </c>
      <c r="Z14" s="166">
        <v>9</v>
      </c>
      <c r="AA14" s="318" t="s">
        <v>125</v>
      </c>
      <c r="AB14" s="319" t="s">
        <v>125</v>
      </c>
      <c r="AC14" s="171">
        <v>3</v>
      </c>
      <c r="AD14" s="166">
        <f>SUM(Z14:AC14)</f>
        <v>12</v>
      </c>
      <c r="AE14" s="171">
        <v>0</v>
      </c>
      <c r="AF14" s="171">
        <v>5</v>
      </c>
      <c r="AG14" s="171">
        <v>16</v>
      </c>
      <c r="AH14" s="166"/>
      <c r="AI14" s="166"/>
    </row>
    <row r="15" spans="1:35" ht="14.4" x14ac:dyDescent="0.3">
      <c r="A15" s="158">
        <v>12</v>
      </c>
      <c r="B15" s="160" t="s">
        <v>8616</v>
      </c>
      <c r="C15" s="161"/>
      <c r="D15" s="161">
        <v>9</v>
      </c>
      <c r="E15" s="161">
        <v>11</v>
      </c>
      <c r="F15" s="161">
        <v>6</v>
      </c>
      <c r="G15" s="161">
        <v>11</v>
      </c>
      <c r="H15" s="161">
        <f t="shared" si="4"/>
        <v>9.25</v>
      </c>
      <c r="I15" s="162" t="s">
        <v>8609</v>
      </c>
      <c r="J15" s="161">
        <v>13</v>
      </c>
      <c r="K15" s="161">
        <v>54</v>
      </c>
      <c r="L15" s="161">
        <v>65</v>
      </c>
      <c r="M15" s="161">
        <v>40</v>
      </c>
      <c r="N15" s="161">
        <v>31</v>
      </c>
      <c r="O15" s="161">
        <f t="shared" si="5"/>
        <v>40.6</v>
      </c>
      <c r="P15" s="161">
        <v>50</v>
      </c>
      <c r="Q15" s="161">
        <v>36</v>
      </c>
      <c r="R15" s="161">
        <v>34</v>
      </c>
      <c r="S15" s="161">
        <v>41</v>
      </c>
      <c r="T15" s="161">
        <f t="shared" si="6"/>
        <v>40.32</v>
      </c>
      <c r="U15" s="166">
        <v>29</v>
      </c>
      <c r="V15" s="166">
        <v>32</v>
      </c>
      <c r="W15" s="166">
        <v>24</v>
      </c>
      <c r="X15" s="166">
        <v>29</v>
      </c>
      <c r="Y15" s="166">
        <f>SUM(U15:X15)</f>
        <v>114</v>
      </c>
      <c r="Z15" s="166">
        <v>30</v>
      </c>
      <c r="AA15" s="166">
        <v>34</v>
      </c>
      <c r="AB15" s="319" t="s">
        <v>125</v>
      </c>
      <c r="AC15" s="171">
        <v>34</v>
      </c>
      <c r="AD15" s="166">
        <f>SUM(Z15:AC15)</f>
        <v>98</v>
      </c>
      <c r="AE15" s="171">
        <v>33</v>
      </c>
      <c r="AF15" s="171">
        <v>34</v>
      </c>
      <c r="AG15" s="171">
        <v>7</v>
      </c>
      <c r="AH15" s="166"/>
      <c r="AI15" s="166"/>
    </row>
    <row r="16" spans="1:35" ht="14.4" x14ac:dyDescent="0.3">
      <c r="A16" s="158">
        <v>13</v>
      </c>
      <c r="B16" s="160" t="s">
        <v>8617</v>
      </c>
      <c r="C16" s="173">
        <v>0.9</v>
      </c>
      <c r="D16" s="174">
        <v>0.82</v>
      </c>
      <c r="E16" s="174">
        <v>0.88</v>
      </c>
      <c r="F16" s="174">
        <v>0.89</v>
      </c>
      <c r="G16" s="174">
        <v>0.68</v>
      </c>
      <c r="H16" s="174">
        <f t="shared" si="4"/>
        <v>0.8175</v>
      </c>
      <c r="I16" s="175" t="s">
        <v>8618</v>
      </c>
      <c r="J16" s="174">
        <v>0.73</v>
      </c>
      <c r="K16" s="176">
        <v>0.71</v>
      </c>
      <c r="L16" s="174">
        <v>0.74</v>
      </c>
      <c r="M16" s="174">
        <v>0.71</v>
      </c>
      <c r="N16" s="174">
        <v>0.8</v>
      </c>
      <c r="O16" s="174">
        <f t="shared" si="5"/>
        <v>0.73799999999999988</v>
      </c>
      <c r="P16" s="176">
        <v>0.8</v>
      </c>
      <c r="Q16" s="174">
        <v>0.71</v>
      </c>
      <c r="R16" s="174">
        <v>0.7</v>
      </c>
      <c r="S16" s="174">
        <v>0.83</v>
      </c>
      <c r="T16" s="174">
        <f t="shared" si="6"/>
        <v>0.75559999999999994</v>
      </c>
      <c r="U16" s="177">
        <v>0.77</v>
      </c>
      <c r="V16" s="177">
        <v>0.83</v>
      </c>
      <c r="W16" s="178">
        <v>0.9</v>
      </c>
      <c r="X16" s="177">
        <v>0.76</v>
      </c>
      <c r="Y16" s="177">
        <f>AVERAGE(U16:X16)</f>
        <v>0.81499999999999995</v>
      </c>
      <c r="Z16" s="177">
        <v>0.79</v>
      </c>
      <c r="AA16" s="177">
        <v>0.85</v>
      </c>
      <c r="AB16" s="239" t="s">
        <v>125</v>
      </c>
      <c r="AC16" s="177">
        <v>0.8</v>
      </c>
      <c r="AD16" s="177">
        <f>AVERAGE(Z16:AC16)</f>
        <v>0.81333333333333346</v>
      </c>
      <c r="AE16" s="178">
        <v>0.92</v>
      </c>
      <c r="AF16" s="177">
        <v>0.91</v>
      </c>
      <c r="AG16" s="177"/>
      <c r="AH16" s="177"/>
      <c r="AI16" s="177"/>
    </row>
    <row r="17" spans="1:35" ht="14.4" x14ac:dyDescent="0.3">
      <c r="A17" s="158">
        <v>14</v>
      </c>
      <c r="B17" s="160" t="s">
        <v>8619</v>
      </c>
      <c r="C17" s="161"/>
      <c r="D17" s="161">
        <v>4</v>
      </c>
      <c r="E17" s="161">
        <v>3</v>
      </c>
      <c r="F17" s="161">
        <v>3</v>
      </c>
      <c r="G17" s="161">
        <v>7</v>
      </c>
      <c r="H17" s="161">
        <f>SUM(D17:G17)</f>
        <v>17</v>
      </c>
      <c r="I17" s="162" t="s">
        <v>8609</v>
      </c>
      <c r="J17" s="161">
        <v>3</v>
      </c>
      <c r="K17" s="161">
        <v>3</v>
      </c>
      <c r="L17" s="161">
        <v>2</v>
      </c>
      <c r="M17" s="161">
        <v>4</v>
      </c>
      <c r="N17" s="161">
        <v>2</v>
      </c>
      <c r="O17" s="161">
        <f>SUM(J17:N17)</f>
        <v>14</v>
      </c>
      <c r="P17" s="161">
        <v>2</v>
      </c>
      <c r="Q17" s="161">
        <v>4</v>
      </c>
      <c r="R17" s="161">
        <v>4</v>
      </c>
      <c r="S17" s="161">
        <v>2</v>
      </c>
      <c r="T17" s="161">
        <f>SUM(O17:S17)</f>
        <v>26</v>
      </c>
      <c r="U17" s="166">
        <v>0</v>
      </c>
      <c r="V17" s="166">
        <v>1</v>
      </c>
      <c r="W17" s="166">
        <v>2</v>
      </c>
      <c r="X17" s="166">
        <v>1</v>
      </c>
      <c r="Y17" s="166">
        <f>SUM(U17:X17)</f>
        <v>4</v>
      </c>
      <c r="Z17" s="166">
        <v>1</v>
      </c>
      <c r="AA17" s="166">
        <v>2</v>
      </c>
      <c r="AB17" s="166">
        <v>1</v>
      </c>
      <c r="AC17" s="166">
        <v>1</v>
      </c>
      <c r="AD17" s="166">
        <f>SUM(Z17:AC17)</f>
        <v>5</v>
      </c>
      <c r="AE17" s="166">
        <v>1</v>
      </c>
      <c r="AF17" s="166">
        <v>0</v>
      </c>
      <c r="AG17" s="166"/>
      <c r="AH17" s="166"/>
      <c r="AI17" s="166"/>
    </row>
    <row r="18" spans="1:35" ht="14.4" x14ac:dyDescent="0.3">
      <c r="A18" s="158">
        <v>15</v>
      </c>
      <c r="B18" s="160" t="s">
        <v>8620</v>
      </c>
      <c r="C18" s="161">
        <v>0</v>
      </c>
      <c r="D18" s="167">
        <v>7</v>
      </c>
      <c r="E18" s="167">
        <v>7</v>
      </c>
      <c r="F18" s="167">
        <v>7</v>
      </c>
      <c r="G18" s="167">
        <v>5</v>
      </c>
      <c r="H18" s="167">
        <f t="shared" si="4"/>
        <v>6.5</v>
      </c>
      <c r="I18" s="175" t="s">
        <v>8618</v>
      </c>
      <c r="J18" s="167">
        <v>5</v>
      </c>
      <c r="K18" s="167">
        <v>5</v>
      </c>
      <c r="L18" s="167">
        <v>5</v>
      </c>
      <c r="M18" s="167">
        <v>5</v>
      </c>
      <c r="N18" s="167">
        <v>5</v>
      </c>
      <c r="O18" s="167">
        <f>AVERAGE(J18:N18)</f>
        <v>5</v>
      </c>
      <c r="P18" s="167">
        <v>5</v>
      </c>
      <c r="Q18" s="167">
        <v>5</v>
      </c>
      <c r="R18" s="167">
        <v>5</v>
      </c>
      <c r="S18" s="167">
        <v>5</v>
      </c>
      <c r="T18" s="167">
        <f>AVERAGE(O18:S18)</f>
        <v>5</v>
      </c>
      <c r="U18" s="172">
        <v>0</v>
      </c>
      <c r="V18" s="172">
        <v>0</v>
      </c>
      <c r="W18" s="172">
        <v>0</v>
      </c>
      <c r="X18" s="172">
        <v>0</v>
      </c>
      <c r="Y18" s="237">
        <f>AVERAGE(U18:X18)</f>
        <v>0</v>
      </c>
      <c r="Z18" s="237">
        <v>0</v>
      </c>
      <c r="AA18" s="237">
        <v>0</v>
      </c>
      <c r="AB18" s="237">
        <v>0</v>
      </c>
      <c r="AC18" s="237">
        <v>0</v>
      </c>
      <c r="AD18" s="237">
        <f>AVERAGE(Z18:AC18)</f>
        <v>0</v>
      </c>
      <c r="AE18" s="237">
        <v>0</v>
      </c>
      <c r="AF18" s="178">
        <v>0</v>
      </c>
      <c r="AG18" s="178"/>
      <c r="AH18" s="178"/>
      <c r="AI18" s="237"/>
    </row>
    <row r="19" spans="1:35" ht="14.4" x14ac:dyDescent="0.3">
      <c r="A19" s="158">
        <v>16</v>
      </c>
      <c r="B19" s="160" t="s">
        <v>8621</v>
      </c>
      <c r="C19" s="161"/>
      <c r="D19" s="161">
        <v>0</v>
      </c>
      <c r="E19" s="161">
        <v>17</v>
      </c>
      <c r="F19" s="161">
        <v>7</v>
      </c>
      <c r="G19" s="161">
        <v>0</v>
      </c>
      <c r="H19" s="161">
        <f>SUM(D19:G19)</f>
        <v>24</v>
      </c>
      <c r="I19" s="162" t="s">
        <v>8609</v>
      </c>
      <c r="J19" s="161">
        <v>0</v>
      </c>
      <c r="K19" s="161">
        <v>11</v>
      </c>
      <c r="L19" s="161">
        <v>9</v>
      </c>
      <c r="M19" s="161">
        <v>0</v>
      </c>
      <c r="N19" s="161">
        <v>0</v>
      </c>
      <c r="O19" s="161">
        <f>SUM(J19:N19)</f>
        <v>20</v>
      </c>
      <c r="P19" s="161">
        <v>0</v>
      </c>
      <c r="Q19" s="161">
        <v>0</v>
      </c>
      <c r="R19" s="161">
        <v>5</v>
      </c>
      <c r="S19" s="161">
        <v>0</v>
      </c>
      <c r="T19" s="161">
        <f>SUM(O19:S19)</f>
        <v>25</v>
      </c>
      <c r="U19" s="166">
        <v>0</v>
      </c>
      <c r="V19" s="166">
        <v>0</v>
      </c>
      <c r="W19" s="166">
        <v>0</v>
      </c>
      <c r="X19" s="166">
        <v>0</v>
      </c>
      <c r="Y19" s="166">
        <f>SUM(U19:X19)</f>
        <v>0</v>
      </c>
      <c r="Z19" s="166">
        <v>0</v>
      </c>
      <c r="AA19" s="166">
        <v>7</v>
      </c>
      <c r="AB19" s="166">
        <v>0</v>
      </c>
      <c r="AC19" s="237">
        <v>4</v>
      </c>
      <c r="AD19" s="166">
        <f>SUM(Z19:AC19)</f>
        <v>11</v>
      </c>
      <c r="AE19" s="166">
        <v>5</v>
      </c>
      <c r="AF19" s="166">
        <v>10</v>
      </c>
      <c r="AG19" s="166"/>
      <c r="AH19" s="166"/>
      <c r="AI19" s="166"/>
    </row>
    <row r="20" spans="1:35" ht="14.4" x14ac:dyDescent="0.3">
      <c r="A20" s="158">
        <v>17</v>
      </c>
      <c r="B20" s="160" t="s">
        <v>8622</v>
      </c>
      <c r="C20" s="161">
        <v>2</v>
      </c>
      <c r="D20" s="167">
        <v>10.54</v>
      </c>
      <c r="E20" s="170">
        <v>9.7799999999999994</v>
      </c>
      <c r="F20" s="167">
        <v>5.71</v>
      </c>
      <c r="G20" s="167">
        <v>7.29</v>
      </c>
      <c r="H20" s="167">
        <f t="shared" si="4"/>
        <v>8.33</v>
      </c>
      <c r="I20" s="175" t="s">
        <v>8618</v>
      </c>
      <c r="J20" s="167">
        <v>7.62</v>
      </c>
      <c r="K20" s="167">
        <v>4.8899999999999997</v>
      </c>
      <c r="L20" s="167">
        <v>4.6100000000000003</v>
      </c>
      <c r="M20" s="167">
        <v>9.3000000000000007</v>
      </c>
      <c r="N20" s="167">
        <v>9.5</v>
      </c>
      <c r="O20" s="170">
        <f t="shared" ref="O20:O26" si="9">AVERAGE(J20:N20)</f>
        <v>7.1840000000000002</v>
      </c>
      <c r="P20" s="167">
        <v>7.8</v>
      </c>
      <c r="Q20" s="167">
        <v>7.9</v>
      </c>
      <c r="R20" s="167">
        <v>20</v>
      </c>
      <c r="S20" s="167">
        <v>9.27</v>
      </c>
      <c r="T20" s="170">
        <f t="shared" ref="T20:T26" si="10">AVERAGE(O20:S20)</f>
        <v>10.4308</v>
      </c>
      <c r="U20" s="198">
        <v>14</v>
      </c>
      <c r="V20" s="198">
        <v>12.23</v>
      </c>
      <c r="W20" s="198">
        <v>9.75</v>
      </c>
      <c r="X20" s="198">
        <v>10.18</v>
      </c>
      <c r="Y20" s="201">
        <f t="shared" ref="Y20:Y23" si="11">AVERAGE(U20:X20)</f>
        <v>11.540000000000001</v>
      </c>
      <c r="Z20" s="201">
        <v>10.1</v>
      </c>
      <c r="AA20" s="201">
        <v>11.3</v>
      </c>
      <c r="AB20" s="201">
        <v>10.67</v>
      </c>
      <c r="AC20" s="201">
        <v>10.37</v>
      </c>
      <c r="AD20" s="201">
        <f t="shared" ref="AD20:AD23" si="12">AVERAGE(Z20:AC20)</f>
        <v>10.61</v>
      </c>
      <c r="AE20" s="201">
        <v>12.21</v>
      </c>
      <c r="AF20" s="201">
        <v>11.42</v>
      </c>
      <c r="AG20" s="201">
        <v>6.12</v>
      </c>
      <c r="AH20" s="201"/>
      <c r="AI20" s="201"/>
    </row>
    <row r="21" spans="1:35" ht="15.75" customHeight="1" x14ac:dyDescent="0.3">
      <c r="A21" s="158">
        <v>18</v>
      </c>
      <c r="B21" s="160" t="s">
        <v>8623</v>
      </c>
      <c r="C21" s="161">
        <v>2</v>
      </c>
      <c r="D21" s="161">
        <v>0</v>
      </c>
      <c r="E21" s="167">
        <v>2.8</v>
      </c>
      <c r="F21" s="167">
        <v>4</v>
      </c>
      <c r="G21" s="167">
        <v>7.4</v>
      </c>
      <c r="H21" s="167">
        <f t="shared" si="4"/>
        <v>3.55</v>
      </c>
      <c r="I21" s="175" t="s">
        <v>8618</v>
      </c>
      <c r="J21" s="167">
        <v>2.78</v>
      </c>
      <c r="K21" s="161">
        <v>2</v>
      </c>
      <c r="L21" s="161">
        <v>2</v>
      </c>
      <c r="M21" s="167">
        <v>3</v>
      </c>
      <c r="N21" s="167">
        <v>4</v>
      </c>
      <c r="O21" s="170">
        <f t="shared" si="9"/>
        <v>2.7559999999999998</v>
      </c>
      <c r="P21" s="167">
        <v>6.1</v>
      </c>
      <c r="Q21" s="161">
        <v>1</v>
      </c>
      <c r="R21" s="167">
        <v>0</v>
      </c>
      <c r="S21" s="167">
        <v>7</v>
      </c>
      <c r="T21" s="170">
        <f t="shared" si="10"/>
        <v>3.3712000000000004</v>
      </c>
      <c r="U21" s="168">
        <v>4</v>
      </c>
      <c r="V21" s="168">
        <v>8</v>
      </c>
      <c r="W21" s="198">
        <v>9.1999999999999993</v>
      </c>
      <c r="X21" s="198">
        <v>14</v>
      </c>
      <c r="Y21" s="201">
        <f>AVERAGE(U21:X21)</f>
        <v>8.8000000000000007</v>
      </c>
      <c r="Z21" s="201">
        <v>18.3</v>
      </c>
      <c r="AA21" s="201">
        <v>1.5</v>
      </c>
      <c r="AB21" s="201">
        <v>3</v>
      </c>
      <c r="AC21" s="241" t="s">
        <v>125</v>
      </c>
      <c r="AD21" s="201">
        <f>AVERAGE(Z21:AC21)</f>
        <v>7.6000000000000005</v>
      </c>
      <c r="AE21" s="201">
        <v>11</v>
      </c>
      <c r="AF21" s="201">
        <v>7.88</v>
      </c>
      <c r="AG21" s="201">
        <v>7.77</v>
      </c>
      <c r="AH21" s="201"/>
      <c r="AI21" s="201"/>
    </row>
    <row r="22" spans="1:35" ht="15.75" customHeight="1" x14ac:dyDescent="0.3">
      <c r="A22" s="158">
        <v>19</v>
      </c>
      <c r="B22" s="160" t="s">
        <v>8624</v>
      </c>
      <c r="C22" s="161">
        <v>2</v>
      </c>
      <c r="D22" s="167">
        <v>10.54</v>
      </c>
      <c r="E22" s="167">
        <v>5.2</v>
      </c>
      <c r="F22" s="181">
        <v>5.71</v>
      </c>
      <c r="G22" s="181">
        <v>3.5</v>
      </c>
      <c r="H22" s="170">
        <f t="shared" si="4"/>
        <v>6.2374999999999998</v>
      </c>
      <c r="I22" s="175" t="s">
        <v>8618</v>
      </c>
      <c r="J22" s="167">
        <v>7.62</v>
      </c>
      <c r="K22" s="161">
        <v>2</v>
      </c>
      <c r="L22" s="170">
        <v>5</v>
      </c>
      <c r="M22" s="170">
        <v>8.6999999999999993</v>
      </c>
      <c r="N22" s="167">
        <v>3.77</v>
      </c>
      <c r="O22" s="170">
        <f t="shared" si="9"/>
        <v>5.4180000000000001</v>
      </c>
      <c r="P22" s="167">
        <v>9.44</v>
      </c>
      <c r="Q22" s="170">
        <v>9.42</v>
      </c>
      <c r="R22" s="170">
        <v>6.6</v>
      </c>
      <c r="S22" s="170">
        <v>9.27</v>
      </c>
      <c r="T22" s="170">
        <f t="shared" si="10"/>
        <v>8.0295999999999985</v>
      </c>
      <c r="U22" s="198">
        <v>14</v>
      </c>
      <c r="V22" s="198">
        <v>10.3</v>
      </c>
      <c r="W22" s="198">
        <v>10.1</v>
      </c>
      <c r="X22" s="198">
        <v>9.69</v>
      </c>
      <c r="Y22" s="202">
        <f t="shared" si="11"/>
        <v>11.022499999999999</v>
      </c>
      <c r="Z22" s="201">
        <v>4.5</v>
      </c>
      <c r="AA22" s="201">
        <v>5.3</v>
      </c>
      <c r="AB22" s="201">
        <v>5.8</v>
      </c>
      <c r="AC22" s="241">
        <v>5.0999999999999996</v>
      </c>
      <c r="AD22" s="202">
        <f t="shared" si="12"/>
        <v>5.1750000000000007</v>
      </c>
      <c r="AE22" s="201">
        <v>2.5</v>
      </c>
      <c r="AF22" s="202">
        <v>5</v>
      </c>
      <c r="AG22" s="202">
        <v>6.1</v>
      </c>
      <c r="AH22" s="202"/>
      <c r="AI22" s="202"/>
    </row>
    <row r="23" spans="1:35" ht="15.75" customHeight="1" x14ac:dyDescent="0.3">
      <c r="A23" s="158">
        <v>20</v>
      </c>
      <c r="B23" s="160" t="s">
        <v>8625</v>
      </c>
      <c r="C23" s="161">
        <v>2</v>
      </c>
      <c r="D23" s="167">
        <v>12</v>
      </c>
      <c r="E23" s="167">
        <v>63</v>
      </c>
      <c r="F23" s="167">
        <v>10</v>
      </c>
      <c r="G23" s="167">
        <v>29</v>
      </c>
      <c r="H23" s="167">
        <f t="shared" si="4"/>
        <v>28.5</v>
      </c>
      <c r="I23" s="175" t="s">
        <v>8618</v>
      </c>
      <c r="J23" s="167">
        <v>51</v>
      </c>
      <c r="K23" s="167">
        <v>51</v>
      </c>
      <c r="L23" s="167">
        <v>51</v>
      </c>
      <c r="M23" s="167">
        <v>51</v>
      </c>
      <c r="N23" s="167">
        <v>51</v>
      </c>
      <c r="O23" s="167">
        <f t="shared" si="9"/>
        <v>51</v>
      </c>
      <c r="P23" s="167">
        <v>51</v>
      </c>
      <c r="Q23" s="167">
        <v>51</v>
      </c>
      <c r="R23" s="167">
        <v>27</v>
      </c>
      <c r="S23" s="167">
        <v>32</v>
      </c>
      <c r="T23" s="167">
        <f t="shared" si="10"/>
        <v>42.4</v>
      </c>
      <c r="U23" s="179">
        <v>14</v>
      </c>
      <c r="V23" s="179">
        <v>24</v>
      </c>
      <c r="W23" s="179">
        <v>27</v>
      </c>
      <c r="X23" s="179">
        <v>2</v>
      </c>
      <c r="Y23" s="201">
        <f t="shared" si="11"/>
        <v>16.75</v>
      </c>
      <c r="Z23" s="201">
        <v>57</v>
      </c>
      <c r="AA23" s="201">
        <v>27</v>
      </c>
      <c r="AB23" s="201">
        <v>27</v>
      </c>
      <c r="AC23" s="241">
        <v>27</v>
      </c>
      <c r="AD23" s="201">
        <f t="shared" si="12"/>
        <v>34.5</v>
      </c>
      <c r="AE23" s="201">
        <v>31</v>
      </c>
      <c r="AF23" s="201">
        <v>31</v>
      </c>
      <c r="AG23" s="201">
        <v>31</v>
      </c>
      <c r="AH23" s="201"/>
      <c r="AI23" s="201"/>
    </row>
    <row r="24" spans="1:35" ht="15.75" customHeight="1" x14ac:dyDescent="0.3">
      <c r="A24" s="158">
        <v>21</v>
      </c>
      <c r="B24" s="160" t="s">
        <v>8626</v>
      </c>
      <c r="C24" s="161">
        <v>2</v>
      </c>
      <c r="D24" s="167">
        <v>3</v>
      </c>
      <c r="E24" s="167">
        <v>7</v>
      </c>
      <c r="F24" s="167">
        <v>10</v>
      </c>
      <c r="G24" s="167">
        <v>5</v>
      </c>
      <c r="H24" s="167">
        <f t="shared" si="4"/>
        <v>6.25</v>
      </c>
      <c r="I24" s="162" t="s">
        <v>8627</v>
      </c>
      <c r="J24" s="167">
        <v>3</v>
      </c>
      <c r="K24" s="161">
        <v>2</v>
      </c>
      <c r="L24" s="167">
        <v>5</v>
      </c>
      <c r="M24" s="167">
        <v>5</v>
      </c>
      <c r="N24" s="167">
        <v>8</v>
      </c>
      <c r="O24" s="167">
        <f t="shared" si="9"/>
        <v>4.5999999999999996</v>
      </c>
      <c r="P24" s="167">
        <v>7</v>
      </c>
      <c r="Q24" s="182">
        <v>1</v>
      </c>
      <c r="R24" s="167">
        <v>8</v>
      </c>
      <c r="S24" s="167">
        <v>7</v>
      </c>
      <c r="T24" s="167">
        <f t="shared" si="10"/>
        <v>5.5200000000000005</v>
      </c>
      <c r="U24" s="179">
        <v>4</v>
      </c>
      <c r="V24" s="179">
        <v>14</v>
      </c>
      <c r="W24" s="179">
        <v>22</v>
      </c>
      <c r="X24" s="179">
        <v>14</v>
      </c>
      <c r="Y24" s="179">
        <v>14</v>
      </c>
      <c r="Z24" s="179">
        <v>20</v>
      </c>
      <c r="AA24" s="179">
        <v>3</v>
      </c>
      <c r="AB24" s="179">
        <v>19</v>
      </c>
      <c r="AC24" s="242" t="s">
        <v>125</v>
      </c>
      <c r="AD24" s="179">
        <v>14</v>
      </c>
      <c r="AE24" s="179">
        <v>11</v>
      </c>
      <c r="AF24" s="179">
        <v>11</v>
      </c>
      <c r="AG24" s="179">
        <v>8</v>
      </c>
      <c r="AH24" s="179"/>
      <c r="AI24" s="179"/>
    </row>
    <row r="25" spans="1:35" ht="15.75" customHeight="1" x14ac:dyDescent="0.3">
      <c r="A25" s="158">
        <v>22</v>
      </c>
      <c r="B25" s="160" t="s">
        <v>8628</v>
      </c>
      <c r="C25" s="161">
        <v>12</v>
      </c>
      <c r="D25" s="167">
        <v>57.4</v>
      </c>
      <c r="E25" s="167">
        <v>65.11</v>
      </c>
      <c r="F25" s="167">
        <v>56.23</v>
      </c>
      <c r="G25" s="167">
        <v>40.72</v>
      </c>
      <c r="H25" s="170">
        <f t="shared" si="4"/>
        <v>54.864999999999995</v>
      </c>
      <c r="I25" s="175" t="s">
        <v>8618</v>
      </c>
      <c r="J25" s="170">
        <v>49.75</v>
      </c>
      <c r="K25" s="170">
        <v>51.51</v>
      </c>
      <c r="L25" s="170">
        <v>57.44</v>
      </c>
      <c r="M25" s="170">
        <v>56.25</v>
      </c>
      <c r="N25" s="170">
        <v>64.599999999999994</v>
      </c>
      <c r="O25" s="170">
        <f t="shared" si="9"/>
        <v>55.909999999999989</v>
      </c>
      <c r="P25" s="170">
        <v>30.2</v>
      </c>
      <c r="Q25" s="170">
        <v>126</v>
      </c>
      <c r="R25" s="170">
        <v>43.11</v>
      </c>
      <c r="S25" s="170">
        <v>34.450000000000003</v>
      </c>
      <c r="T25" s="170">
        <f t="shared" si="10"/>
        <v>57.93399999999999</v>
      </c>
      <c r="U25" s="180">
        <v>48.85</v>
      </c>
      <c r="V25" s="168">
        <v>56</v>
      </c>
      <c r="W25" s="168">
        <v>75</v>
      </c>
      <c r="X25" s="168">
        <v>82</v>
      </c>
      <c r="Y25" s="198">
        <f>AVERAGE(U25:X25)</f>
        <v>65.462500000000006</v>
      </c>
      <c r="Z25" s="198">
        <v>101</v>
      </c>
      <c r="AA25" s="198">
        <v>67</v>
      </c>
      <c r="AB25" s="198">
        <v>47.75</v>
      </c>
      <c r="AC25" s="243">
        <v>48.8</v>
      </c>
      <c r="AD25" s="198">
        <f>AVERAGE(Z25:AC25)</f>
        <v>66.137500000000003</v>
      </c>
      <c r="AE25" s="198">
        <v>45.2</v>
      </c>
      <c r="AF25" s="198">
        <v>49.01</v>
      </c>
      <c r="AG25" s="198">
        <v>39.299999999999997</v>
      </c>
      <c r="AH25" s="198"/>
      <c r="AI25" s="198"/>
    </row>
    <row r="26" spans="1:35" ht="15.75" customHeight="1" x14ac:dyDescent="0.3">
      <c r="A26" s="158">
        <v>23</v>
      </c>
      <c r="B26" s="160" t="s">
        <v>8629</v>
      </c>
      <c r="C26" s="161"/>
      <c r="D26" s="161"/>
      <c r="E26" s="161"/>
      <c r="F26" s="161">
        <v>72</v>
      </c>
      <c r="G26" s="161">
        <v>55</v>
      </c>
      <c r="H26" s="161">
        <f>AVERAGE(D26:G26)</f>
        <v>63.5</v>
      </c>
      <c r="I26" s="175" t="s">
        <v>8618</v>
      </c>
      <c r="J26" s="161">
        <v>66</v>
      </c>
      <c r="K26" s="161">
        <v>36</v>
      </c>
      <c r="L26" s="161">
        <v>18</v>
      </c>
      <c r="M26" s="161">
        <v>29</v>
      </c>
      <c r="N26" s="161">
        <v>28</v>
      </c>
      <c r="O26" s="161">
        <f t="shared" si="9"/>
        <v>35.4</v>
      </c>
      <c r="P26" s="161">
        <v>30</v>
      </c>
      <c r="Q26" s="161">
        <v>24</v>
      </c>
      <c r="R26" s="161">
        <v>39</v>
      </c>
      <c r="S26" s="161">
        <v>59</v>
      </c>
      <c r="T26" s="161">
        <f t="shared" si="10"/>
        <v>37.480000000000004</v>
      </c>
      <c r="U26" s="166">
        <v>49</v>
      </c>
      <c r="V26" s="166">
        <v>24</v>
      </c>
      <c r="W26" s="166">
        <v>41</v>
      </c>
      <c r="X26" s="166">
        <v>40</v>
      </c>
      <c r="Y26" s="203">
        <f>AVERAGE(U26:X26)</f>
        <v>38.5</v>
      </c>
      <c r="Z26" s="203">
        <v>30</v>
      </c>
      <c r="AA26" s="203">
        <v>38</v>
      </c>
      <c r="AB26" s="203">
        <v>40</v>
      </c>
      <c r="AC26" s="203">
        <v>36</v>
      </c>
      <c r="AD26" s="171">
        <f>AVERAGE(Z26:AC26)</f>
        <v>36</v>
      </c>
      <c r="AE26" s="245">
        <v>31</v>
      </c>
      <c r="AF26" s="203">
        <v>48</v>
      </c>
      <c r="AG26" s="203">
        <v>30</v>
      </c>
      <c r="AH26" s="203"/>
      <c r="AI26" s="203"/>
    </row>
    <row r="27" spans="1:35" ht="15.75" customHeight="1" x14ac:dyDescent="0.3">
      <c r="A27" s="158">
        <v>24</v>
      </c>
      <c r="B27" s="160" t="s">
        <v>8630</v>
      </c>
      <c r="C27" s="161"/>
      <c r="D27" s="161">
        <v>24</v>
      </c>
      <c r="E27" s="161">
        <v>34</v>
      </c>
      <c r="F27" s="161">
        <v>19</v>
      </c>
      <c r="G27" s="161">
        <v>36</v>
      </c>
      <c r="H27" s="161">
        <f>SUM(D27:G27)</f>
        <v>113</v>
      </c>
      <c r="I27" s="162" t="s">
        <v>8609</v>
      </c>
      <c r="J27" s="161">
        <v>20</v>
      </c>
      <c r="K27" s="161">
        <v>18</v>
      </c>
      <c r="L27" s="161">
        <v>15</v>
      </c>
      <c r="M27" s="161">
        <v>22</v>
      </c>
      <c r="N27" s="161">
        <v>4</v>
      </c>
      <c r="O27" s="161">
        <f>SUM(J27:N27)</f>
        <v>79</v>
      </c>
      <c r="P27" s="161">
        <v>21</v>
      </c>
      <c r="Q27" s="161">
        <v>8</v>
      </c>
      <c r="R27" s="161">
        <v>19</v>
      </c>
      <c r="S27" s="161">
        <v>18</v>
      </c>
      <c r="T27" s="161">
        <f>SUM(O27:S27)</f>
        <v>145</v>
      </c>
      <c r="U27" s="166">
        <v>17</v>
      </c>
      <c r="V27" s="166">
        <v>12</v>
      </c>
      <c r="W27" s="166">
        <v>17</v>
      </c>
      <c r="X27" s="166">
        <v>20</v>
      </c>
      <c r="Y27" s="166">
        <f>SUM(U27:X27)</f>
        <v>66</v>
      </c>
      <c r="Z27" s="166">
        <v>14</v>
      </c>
      <c r="AA27" s="166">
        <v>5</v>
      </c>
      <c r="AB27" s="166">
        <v>31</v>
      </c>
      <c r="AC27" s="166">
        <v>7</v>
      </c>
      <c r="AD27" s="166">
        <f>SUM(Z27:AC27)</f>
        <v>57</v>
      </c>
      <c r="AE27" s="245">
        <v>12</v>
      </c>
      <c r="AF27" s="166">
        <v>13</v>
      </c>
      <c r="AG27" s="166"/>
      <c r="AH27" s="166"/>
      <c r="AI27" s="166"/>
    </row>
    <row r="28" spans="1:35" ht="15.75" customHeight="1" x14ac:dyDescent="0.3">
      <c r="A28" s="158">
        <v>25</v>
      </c>
      <c r="B28" s="164" t="s">
        <v>8631</v>
      </c>
      <c r="C28" s="161">
        <v>0</v>
      </c>
      <c r="D28" s="167">
        <v>1.83</v>
      </c>
      <c r="E28" s="161">
        <v>0.2</v>
      </c>
      <c r="F28" s="161">
        <v>0</v>
      </c>
      <c r="G28" s="161">
        <v>0.63</v>
      </c>
      <c r="H28" s="183">
        <f t="shared" si="4"/>
        <v>0.66500000000000004</v>
      </c>
      <c r="I28" s="175" t="s">
        <v>8618</v>
      </c>
      <c r="J28" s="170">
        <v>2.77</v>
      </c>
      <c r="K28" s="170">
        <v>1</v>
      </c>
      <c r="L28" s="170">
        <v>1</v>
      </c>
      <c r="M28" s="170">
        <v>0.78</v>
      </c>
      <c r="N28" s="170">
        <v>1</v>
      </c>
      <c r="O28" s="170">
        <f>AVERAGE(J28:N28)</f>
        <v>1.31</v>
      </c>
      <c r="P28" s="184">
        <v>0.47</v>
      </c>
      <c r="Q28" s="184">
        <v>0</v>
      </c>
      <c r="R28" s="183">
        <v>0.3</v>
      </c>
      <c r="S28" s="183">
        <v>0</v>
      </c>
      <c r="T28" s="183">
        <f>AVERAGE(O28:S28)</f>
        <v>0.41600000000000004</v>
      </c>
      <c r="U28" s="185">
        <v>0.3</v>
      </c>
      <c r="V28" s="185">
        <v>0.12</v>
      </c>
      <c r="W28" s="185">
        <v>0.4</v>
      </c>
      <c r="X28" s="185">
        <v>0.2</v>
      </c>
      <c r="Y28" s="185">
        <f>AVERAGE(U28:X28)</f>
        <v>0.255</v>
      </c>
      <c r="Z28" s="180">
        <v>3</v>
      </c>
      <c r="AA28" s="320" t="s">
        <v>125</v>
      </c>
      <c r="AB28" s="180">
        <v>1.62</v>
      </c>
      <c r="AC28" s="180">
        <v>2.6</v>
      </c>
      <c r="AD28" s="180">
        <f>AVERAGE(Z28:AC28)</f>
        <v>2.4066666666666667</v>
      </c>
      <c r="AE28" s="201">
        <v>3.67</v>
      </c>
      <c r="AF28" s="203">
        <v>2</v>
      </c>
      <c r="AG28" s="203"/>
      <c r="AH28" s="185"/>
      <c r="AI28" s="180"/>
    </row>
    <row r="29" spans="1:35" ht="15.75" customHeight="1" x14ac:dyDescent="0.3">
      <c r="A29" s="158">
        <v>26</v>
      </c>
      <c r="B29" s="164" t="s">
        <v>8632</v>
      </c>
      <c r="C29" s="161">
        <v>0</v>
      </c>
      <c r="D29" s="167">
        <v>19</v>
      </c>
      <c r="E29" s="167">
        <v>21</v>
      </c>
      <c r="F29" s="167">
        <v>13</v>
      </c>
      <c r="G29" s="167">
        <v>11</v>
      </c>
      <c r="H29" s="167">
        <f t="shared" si="4"/>
        <v>16</v>
      </c>
      <c r="I29" s="162" t="s">
        <v>8609</v>
      </c>
      <c r="J29" s="167">
        <v>7</v>
      </c>
      <c r="K29" s="167">
        <v>11</v>
      </c>
      <c r="L29" s="167">
        <v>11</v>
      </c>
      <c r="M29" s="167">
        <v>11</v>
      </c>
      <c r="N29" s="182">
        <v>0</v>
      </c>
      <c r="O29" s="167">
        <f>AVERAGE(J29:N29)</f>
        <v>8</v>
      </c>
      <c r="P29" s="167">
        <v>2</v>
      </c>
      <c r="Q29" s="167">
        <v>8</v>
      </c>
      <c r="R29" s="161">
        <v>5</v>
      </c>
      <c r="S29" s="161">
        <v>7</v>
      </c>
      <c r="T29" s="167">
        <f>AVERAGE(O29:S29)</f>
        <v>6</v>
      </c>
      <c r="U29" s="179">
        <v>5</v>
      </c>
      <c r="V29" s="179">
        <v>3</v>
      </c>
      <c r="W29" s="179">
        <v>5</v>
      </c>
      <c r="X29" s="179">
        <v>1</v>
      </c>
      <c r="Y29" s="179">
        <f>SUM(U29:X29)</f>
        <v>14</v>
      </c>
      <c r="Z29" s="179">
        <v>4</v>
      </c>
      <c r="AA29" s="179">
        <v>5</v>
      </c>
      <c r="AB29" s="179">
        <v>8</v>
      </c>
      <c r="AC29" s="179">
        <v>4</v>
      </c>
      <c r="AD29" s="179">
        <f>SUM(Z29:AC29)</f>
        <v>21</v>
      </c>
      <c r="AE29" s="202">
        <v>4</v>
      </c>
      <c r="AF29" s="166">
        <v>4</v>
      </c>
      <c r="AG29" s="166"/>
      <c r="AH29" s="179"/>
      <c r="AI29" s="179"/>
    </row>
    <row r="30" spans="1:35" ht="15.75" customHeight="1" x14ac:dyDescent="0.3">
      <c r="A30" s="158">
        <v>27</v>
      </c>
      <c r="B30" s="164" t="s">
        <v>8633</v>
      </c>
      <c r="C30" s="173">
        <v>0</v>
      </c>
      <c r="D30" s="174">
        <v>0.59</v>
      </c>
      <c r="E30" s="174">
        <f>E29/E27</f>
        <v>0.61764705882352944</v>
      </c>
      <c r="F30" s="174">
        <v>0.4</v>
      </c>
      <c r="G30" s="174">
        <v>0.28000000000000003</v>
      </c>
      <c r="H30" s="174">
        <f t="shared" si="4"/>
        <v>0.47191176470588231</v>
      </c>
      <c r="I30" s="175" t="s">
        <v>8618</v>
      </c>
      <c r="J30" s="174">
        <v>0.35</v>
      </c>
      <c r="K30" s="174">
        <v>0.61</v>
      </c>
      <c r="L30" s="174">
        <v>0.73</v>
      </c>
      <c r="M30" s="174">
        <v>0.5</v>
      </c>
      <c r="N30" s="186">
        <v>0</v>
      </c>
      <c r="O30" s="174">
        <f>AVERAGE(J30:N30)</f>
        <v>0.438</v>
      </c>
      <c r="P30" s="174">
        <f>P29/P27</f>
        <v>9.5238095238095233E-2</v>
      </c>
      <c r="Q30" s="174">
        <v>1</v>
      </c>
      <c r="R30" s="174">
        <v>0.27</v>
      </c>
      <c r="S30" s="174">
        <v>0.38800000000000001</v>
      </c>
      <c r="T30" s="174">
        <f>AVERAGE(O30:S30)</f>
        <v>0.43824761904761911</v>
      </c>
      <c r="U30" s="177">
        <v>0.11</v>
      </c>
      <c r="V30" s="177">
        <v>0.25</v>
      </c>
      <c r="W30" s="177">
        <v>0.28999999999999998</v>
      </c>
      <c r="X30" s="177">
        <v>0.05</v>
      </c>
      <c r="Y30" s="177">
        <f>AVERAGE(U30:X30)</f>
        <v>0.17499999999999999</v>
      </c>
      <c r="Z30" s="177">
        <v>0.28570000000000001</v>
      </c>
      <c r="AA30" s="177">
        <v>1</v>
      </c>
      <c r="AB30" s="177">
        <v>0.25</v>
      </c>
      <c r="AC30" s="177">
        <v>0.56999999999999995</v>
      </c>
      <c r="AD30" s="177">
        <f>AVERAGE(Z30:AC30)</f>
        <v>0.52642500000000003</v>
      </c>
      <c r="AE30" s="177">
        <v>0.33</v>
      </c>
      <c r="AF30" s="177">
        <v>0.307</v>
      </c>
      <c r="AG30" s="177"/>
      <c r="AH30" s="177" t="s">
        <v>8634</v>
      </c>
      <c r="AI30" s="177"/>
    </row>
    <row r="31" spans="1:35" ht="15.75" customHeight="1" x14ac:dyDescent="0.3">
      <c r="A31" s="158">
        <v>28</v>
      </c>
      <c r="B31" s="164" t="s">
        <v>8635</v>
      </c>
      <c r="C31" s="161">
        <v>4</v>
      </c>
      <c r="D31" s="167">
        <v>32</v>
      </c>
      <c r="E31" s="167">
        <v>23.6</v>
      </c>
      <c r="F31" s="167">
        <v>4</v>
      </c>
      <c r="G31" s="167">
        <v>9.3800000000000008</v>
      </c>
      <c r="H31" s="170">
        <f t="shared" si="4"/>
        <v>17.245000000000001</v>
      </c>
      <c r="I31" s="175" t="s">
        <v>8618</v>
      </c>
      <c r="J31" s="170">
        <v>19.25</v>
      </c>
      <c r="K31" s="170">
        <v>26</v>
      </c>
      <c r="L31" s="170">
        <v>15</v>
      </c>
      <c r="M31" s="170">
        <v>15.8</v>
      </c>
      <c r="N31" s="187">
        <v>0</v>
      </c>
      <c r="O31" s="170">
        <f>AVERAGE(J31:N31)</f>
        <v>15.209999999999999</v>
      </c>
      <c r="P31" s="184">
        <v>0.67</v>
      </c>
      <c r="Q31" s="188">
        <v>33</v>
      </c>
      <c r="R31" s="188">
        <v>10</v>
      </c>
      <c r="S31" s="188">
        <v>17</v>
      </c>
      <c r="T31" s="188">
        <f>AVERAGE(O31:S31)</f>
        <v>15.175999999999998</v>
      </c>
      <c r="U31" s="168">
        <v>66</v>
      </c>
      <c r="V31" s="168">
        <v>19</v>
      </c>
      <c r="W31" s="168">
        <v>12</v>
      </c>
      <c r="X31" s="168">
        <v>20</v>
      </c>
      <c r="Y31" s="204">
        <f>AVERAGE(U31:X31)</f>
        <v>29.25</v>
      </c>
      <c r="Z31" s="204">
        <v>15.3</v>
      </c>
      <c r="AA31" s="204">
        <v>30.3</v>
      </c>
      <c r="AB31" s="204">
        <v>12</v>
      </c>
      <c r="AC31" s="204">
        <v>33</v>
      </c>
      <c r="AD31" s="204">
        <f>AVERAGE(Z31:AC31)</f>
        <v>22.65</v>
      </c>
      <c r="AE31" s="204">
        <v>21.2</v>
      </c>
      <c r="AF31" s="204">
        <v>20.6</v>
      </c>
      <c r="AG31" s="204"/>
      <c r="AH31" s="204"/>
      <c r="AI31" s="204"/>
    </row>
    <row r="32" spans="1:35" ht="15.75" customHeight="1" x14ac:dyDescent="0.3">
      <c r="A32" s="158">
        <v>29</v>
      </c>
      <c r="B32" s="189" t="s">
        <v>8636</v>
      </c>
      <c r="C32" s="161"/>
      <c r="D32" s="190" t="s">
        <v>125</v>
      </c>
      <c r="E32" s="190" t="s">
        <v>125</v>
      </c>
      <c r="F32" s="190" t="s">
        <v>125</v>
      </c>
      <c r="G32" s="190" t="s">
        <v>125</v>
      </c>
      <c r="H32" s="170" t="s">
        <v>125</v>
      </c>
      <c r="I32" s="162" t="s">
        <v>8609</v>
      </c>
      <c r="J32" s="187">
        <v>0</v>
      </c>
      <c r="K32" s="165">
        <v>1</v>
      </c>
      <c r="L32" s="187">
        <v>2</v>
      </c>
      <c r="M32" s="165">
        <v>1</v>
      </c>
      <c r="N32" s="187">
        <v>0</v>
      </c>
      <c r="O32" s="184">
        <f>SUM(J32:N32)</f>
        <v>4</v>
      </c>
      <c r="P32" s="165">
        <v>0</v>
      </c>
      <c r="Q32" s="187">
        <v>0</v>
      </c>
      <c r="R32" s="165">
        <v>0</v>
      </c>
      <c r="S32" s="165">
        <v>0</v>
      </c>
      <c r="T32" s="184">
        <f>SUM(O32:S32)</f>
        <v>4</v>
      </c>
      <c r="U32" s="199" t="s">
        <v>125</v>
      </c>
      <c r="V32" s="199">
        <v>0</v>
      </c>
      <c r="W32" s="199">
        <v>0</v>
      </c>
      <c r="X32" s="199">
        <v>0</v>
      </c>
      <c r="Y32" s="199">
        <f>SUM(U32:X32)</f>
        <v>0</v>
      </c>
      <c r="Z32" s="199">
        <v>0</v>
      </c>
      <c r="AA32" s="199">
        <v>0</v>
      </c>
      <c r="AB32" s="199">
        <v>0</v>
      </c>
      <c r="AC32" s="199">
        <v>0</v>
      </c>
      <c r="AD32" s="199">
        <f>SUM(Z32:AC32)</f>
        <v>0</v>
      </c>
      <c r="AE32" s="199">
        <v>0</v>
      </c>
      <c r="AF32" s="199">
        <v>0</v>
      </c>
      <c r="AG32" s="199"/>
      <c r="AH32" s="199"/>
      <c r="AI32" s="199"/>
    </row>
    <row r="33" spans="1:35" ht="15.75" customHeight="1" x14ac:dyDescent="0.3">
      <c r="A33" s="158">
        <v>30</v>
      </c>
      <c r="B33" s="189" t="s">
        <v>8637</v>
      </c>
      <c r="C33" s="161"/>
      <c r="D33" s="190" t="s">
        <v>125</v>
      </c>
      <c r="E33" s="190" t="s">
        <v>125</v>
      </c>
      <c r="F33" s="190" t="s">
        <v>125</v>
      </c>
      <c r="G33" s="190" t="s">
        <v>125</v>
      </c>
      <c r="H33" s="170" t="s">
        <v>125</v>
      </c>
      <c r="I33" s="162" t="s">
        <v>8609</v>
      </c>
      <c r="J33" s="187">
        <v>2</v>
      </c>
      <c r="K33" s="165">
        <v>0</v>
      </c>
      <c r="L33" s="187">
        <v>2</v>
      </c>
      <c r="M33" s="165">
        <v>1</v>
      </c>
      <c r="N33" s="187">
        <v>0</v>
      </c>
      <c r="O33" s="184">
        <f>SUM(J33:N33)</f>
        <v>5</v>
      </c>
      <c r="P33" s="165">
        <v>0</v>
      </c>
      <c r="Q33" s="187">
        <v>0</v>
      </c>
      <c r="R33" s="165">
        <v>0</v>
      </c>
      <c r="S33" s="165">
        <v>0</v>
      </c>
      <c r="T33" s="184">
        <f>SUM(O33:S33)</f>
        <v>5</v>
      </c>
      <c r="U33" s="199" t="s">
        <v>125</v>
      </c>
      <c r="V33" s="199">
        <v>0</v>
      </c>
      <c r="W33" s="199">
        <v>0</v>
      </c>
      <c r="X33" s="199">
        <v>0</v>
      </c>
      <c r="Y33" s="199">
        <f t="shared" ref="Y33:Y35" si="13">SUM(U33:X33)</f>
        <v>0</v>
      </c>
      <c r="Z33" s="199">
        <v>0</v>
      </c>
      <c r="AA33" s="199">
        <v>0</v>
      </c>
      <c r="AB33" s="199">
        <v>2</v>
      </c>
      <c r="AC33" s="199">
        <v>1</v>
      </c>
      <c r="AD33" s="199">
        <f t="shared" ref="AD33:AD35" si="14">SUM(Z33:AC33)</f>
        <v>3</v>
      </c>
      <c r="AE33" s="199">
        <v>0</v>
      </c>
      <c r="AF33" s="199">
        <v>0</v>
      </c>
      <c r="AG33" s="199"/>
      <c r="AH33" s="199"/>
      <c r="AI33" s="199"/>
    </row>
    <row r="34" spans="1:35" ht="15.75" customHeight="1" x14ac:dyDescent="0.3">
      <c r="A34" s="158">
        <v>31</v>
      </c>
      <c r="B34" s="189" t="s">
        <v>8638</v>
      </c>
      <c r="C34" s="161"/>
      <c r="D34" s="190" t="s">
        <v>125</v>
      </c>
      <c r="E34" s="190" t="s">
        <v>125</v>
      </c>
      <c r="F34" s="190" t="s">
        <v>125</v>
      </c>
      <c r="G34" s="190" t="s">
        <v>125</v>
      </c>
      <c r="H34" s="170" t="s">
        <v>125</v>
      </c>
      <c r="I34" s="162" t="s">
        <v>8609</v>
      </c>
      <c r="J34" s="187">
        <v>5</v>
      </c>
      <c r="K34" s="165">
        <v>10</v>
      </c>
      <c r="L34" s="187">
        <v>6</v>
      </c>
      <c r="M34" s="165">
        <v>7</v>
      </c>
      <c r="N34" s="187">
        <v>0</v>
      </c>
      <c r="O34" s="184">
        <f>SUM(J34:N34)</f>
        <v>28</v>
      </c>
      <c r="P34" s="165">
        <v>2</v>
      </c>
      <c r="Q34" s="187">
        <v>8</v>
      </c>
      <c r="R34" s="165">
        <v>5</v>
      </c>
      <c r="S34" s="165">
        <v>7</v>
      </c>
      <c r="T34" s="184">
        <f>SUM(O34:S34)</f>
        <v>50</v>
      </c>
      <c r="U34" s="199">
        <v>5</v>
      </c>
      <c r="V34" s="199">
        <v>3</v>
      </c>
      <c r="W34" s="199">
        <v>5</v>
      </c>
      <c r="X34" s="199">
        <v>1</v>
      </c>
      <c r="Y34" s="199">
        <f t="shared" si="13"/>
        <v>14</v>
      </c>
      <c r="Z34" s="199">
        <v>4</v>
      </c>
      <c r="AA34" s="199">
        <v>5</v>
      </c>
      <c r="AB34" s="199">
        <v>10</v>
      </c>
      <c r="AC34" s="199">
        <v>3</v>
      </c>
      <c r="AD34" s="199">
        <f t="shared" si="14"/>
        <v>22</v>
      </c>
      <c r="AE34" s="172">
        <v>4</v>
      </c>
      <c r="AF34" s="179">
        <v>4</v>
      </c>
      <c r="AG34" s="179"/>
      <c r="AH34" s="199"/>
      <c r="AI34" s="199"/>
    </row>
    <row r="35" spans="1:35" ht="15.75" customHeight="1" x14ac:dyDescent="0.3">
      <c r="A35" s="158">
        <v>32</v>
      </c>
      <c r="B35" s="189" t="s">
        <v>8639</v>
      </c>
      <c r="C35" s="161"/>
      <c r="D35" s="190" t="s">
        <v>125</v>
      </c>
      <c r="E35" s="190" t="s">
        <v>125</v>
      </c>
      <c r="F35" s="190" t="s">
        <v>125</v>
      </c>
      <c r="G35" s="190" t="s">
        <v>125</v>
      </c>
      <c r="H35" s="170" t="s">
        <v>125</v>
      </c>
      <c r="I35" s="162" t="s">
        <v>8609</v>
      </c>
      <c r="J35" s="187">
        <v>0</v>
      </c>
      <c r="K35" s="165">
        <v>0</v>
      </c>
      <c r="L35" s="187">
        <v>1</v>
      </c>
      <c r="M35" s="165">
        <v>2</v>
      </c>
      <c r="N35" s="187">
        <v>0</v>
      </c>
      <c r="O35" s="184">
        <f>SUM(J35:N35)</f>
        <v>3</v>
      </c>
      <c r="P35" s="165">
        <v>0</v>
      </c>
      <c r="Q35" s="187">
        <v>0</v>
      </c>
      <c r="R35" s="165">
        <v>0</v>
      </c>
      <c r="S35" s="165">
        <v>0</v>
      </c>
      <c r="T35" s="184">
        <f>SUM(O35:S35)</f>
        <v>3</v>
      </c>
      <c r="U35" s="199" t="s">
        <v>125</v>
      </c>
      <c r="V35" s="199">
        <v>0</v>
      </c>
      <c r="W35" s="199">
        <v>0</v>
      </c>
      <c r="X35" s="199">
        <v>0</v>
      </c>
      <c r="Y35" s="199">
        <f t="shared" si="13"/>
        <v>0</v>
      </c>
      <c r="Z35" s="199">
        <v>0</v>
      </c>
      <c r="AA35" s="199">
        <v>0</v>
      </c>
      <c r="AB35" s="199">
        <v>0</v>
      </c>
      <c r="AC35" s="199">
        <v>0</v>
      </c>
      <c r="AD35" s="199">
        <f t="shared" si="14"/>
        <v>0</v>
      </c>
      <c r="AE35" s="172">
        <v>0</v>
      </c>
      <c r="AF35" s="179">
        <v>0</v>
      </c>
      <c r="AG35" s="179"/>
      <c r="AI35" s="199"/>
    </row>
    <row r="36" spans="1:35" ht="15.75" customHeight="1" x14ac:dyDescent="0.3">
      <c r="A36" s="158">
        <v>33</v>
      </c>
      <c r="B36" s="160" t="s">
        <v>8640</v>
      </c>
      <c r="C36" s="161">
        <v>2</v>
      </c>
      <c r="D36" s="161"/>
      <c r="E36" s="161"/>
      <c r="F36" s="161"/>
      <c r="G36" s="167">
        <v>33.92</v>
      </c>
      <c r="H36" s="167">
        <f t="shared" si="4"/>
        <v>33.92</v>
      </c>
      <c r="I36" s="175" t="s">
        <v>8618</v>
      </c>
      <c r="J36" s="167">
        <v>31.76</v>
      </c>
      <c r="K36" s="167">
        <v>30.12</v>
      </c>
      <c r="L36" s="167">
        <v>30.57</v>
      </c>
      <c r="M36" s="190">
        <v>41.9</v>
      </c>
      <c r="N36" s="167">
        <v>34.6</v>
      </c>
      <c r="O36" s="181">
        <f>AVERAGE(J36:N36)</f>
        <v>33.79</v>
      </c>
      <c r="P36" s="181">
        <v>23.9</v>
      </c>
      <c r="Q36" s="181">
        <v>101</v>
      </c>
      <c r="R36" s="244">
        <v>23.39</v>
      </c>
      <c r="S36" s="244">
        <v>20</v>
      </c>
      <c r="T36" s="181">
        <f>AVERAGE(O36:S36)</f>
        <v>40.415999999999997</v>
      </c>
      <c r="U36" s="198">
        <v>20.9</v>
      </c>
      <c r="V36" s="198">
        <v>14</v>
      </c>
      <c r="W36" s="198">
        <v>45.75</v>
      </c>
      <c r="X36" s="198">
        <v>31.5</v>
      </c>
      <c r="Y36" s="198">
        <f>AVERAGE(U36:X36)</f>
        <v>28.037500000000001</v>
      </c>
      <c r="Z36" s="198">
        <v>33</v>
      </c>
      <c r="AA36" s="198">
        <v>21.6</v>
      </c>
      <c r="AB36" s="198">
        <v>39.1</v>
      </c>
      <c r="AC36" s="198">
        <v>26.3</v>
      </c>
      <c r="AD36" s="198">
        <f>AVERAGE(Z36:AC36)</f>
        <v>30</v>
      </c>
      <c r="AE36" s="179">
        <v>44</v>
      </c>
      <c r="AF36" s="179">
        <v>32.700000000000003</v>
      </c>
      <c r="AG36" s="179"/>
      <c r="AH36" s="180"/>
      <c r="AI36" s="198"/>
    </row>
    <row r="37" spans="1:35" ht="15.75" customHeight="1" x14ac:dyDescent="0.3">
      <c r="A37" s="158">
        <v>34</v>
      </c>
      <c r="B37" s="160" t="s">
        <v>8641</v>
      </c>
      <c r="C37" s="173">
        <v>0.03</v>
      </c>
      <c r="D37" s="174">
        <v>0.04</v>
      </c>
      <c r="E37" s="161">
        <v>0</v>
      </c>
      <c r="F37" s="161">
        <v>0</v>
      </c>
      <c r="G37" s="161">
        <v>0</v>
      </c>
      <c r="H37" s="161">
        <f t="shared" si="4"/>
        <v>0.01</v>
      </c>
      <c r="I37" s="175" t="s">
        <v>8618</v>
      </c>
      <c r="J37" s="161">
        <v>1</v>
      </c>
      <c r="K37" s="161">
        <v>0</v>
      </c>
      <c r="L37" s="161">
        <v>1</v>
      </c>
      <c r="M37" s="161">
        <v>2</v>
      </c>
      <c r="N37" s="161">
        <v>0</v>
      </c>
      <c r="O37" s="173">
        <v>0.01</v>
      </c>
      <c r="P37" s="191">
        <v>0.01</v>
      </c>
      <c r="Q37" s="191">
        <v>0.01</v>
      </c>
      <c r="R37" s="191">
        <v>0.03</v>
      </c>
      <c r="S37" s="191">
        <v>0.02</v>
      </c>
      <c r="T37" s="173">
        <v>0.02</v>
      </c>
      <c r="U37" s="192">
        <v>0</v>
      </c>
      <c r="V37" s="192">
        <v>0.02</v>
      </c>
      <c r="W37" s="192">
        <v>0.03</v>
      </c>
      <c r="X37" s="192">
        <v>0</v>
      </c>
      <c r="Y37" s="192">
        <f>AVERAGE(U37:X37)</f>
        <v>1.2500000000000001E-2</v>
      </c>
      <c r="Z37" s="192">
        <v>0</v>
      </c>
      <c r="AA37" s="192">
        <v>0</v>
      </c>
      <c r="AB37" s="192">
        <v>0</v>
      </c>
      <c r="AC37" s="192">
        <v>0</v>
      </c>
      <c r="AD37" s="192">
        <f>AVERAGE(Z37:AC37)</f>
        <v>0</v>
      </c>
      <c r="AE37" s="177">
        <v>0.03</v>
      </c>
      <c r="AF37" s="179">
        <v>2</v>
      </c>
      <c r="AG37" s="179"/>
      <c r="AH37" s="192"/>
      <c r="AI37" s="192"/>
    </row>
    <row r="38" spans="1:35" ht="15.75" customHeight="1" x14ac:dyDescent="0.3">
      <c r="A38" s="158">
        <v>35</v>
      </c>
      <c r="B38" s="160" t="s">
        <v>8642</v>
      </c>
      <c r="C38" s="161"/>
      <c r="D38" s="161">
        <v>24</v>
      </c>
      <c r="E38" s="161"/>
      <c r="F38" s="161">
        <v>26.4</v>
      </c>
      <c r="G38" s="161">
        <v>46.3</v>
      </c>
      <c r="H38" s="183">
        <f>SUM(D38:G38)</f>
        <v>96.699999999999989</v>
      </c>
      <c r="I38" s="162" t="s">
        <v>8609</v>
      </c>
      <c r="J38" s="183">
        <v>30</v>
      </c>
      <c r="K38" s="183">
        <v>18</v>
      </c>
      <c r="L38" s="183">
        <v>23</v>
      </c>
      <c r="M38" s="183">
        <v>123.6</v>
      </c>
      <c r="N38" s="183">
        <v>0</v>
      </c>
      <c r="O38" s="183">
        <f>SUM(J38:N38)</f>
        <v>194.6</v>
      </c>
      <c r="P38" s="183">
        <f>11*9.5</f>
        <v>104.5</v>
      </c>
      <c r="Q38" s="183">
        <v>37.6</v>
      </c>
      <c r="R38" s="183">
        <v>22.4</v>
      </c>
      <c r="S38" s="183">
        <v>29</v>
      </c>
      <c r="T38" s="183">
        <f>SUM(O38:S38)</f>
        <v>388.1</v>
      </c>
      <c r="U38" s="200">
        <v>23.2</v>
      </c>
      <c r="V38" s="200">
        <v>14.6</v>
      </c>
      <c r="W38" s="163">
        <v>63</v>
      </c>
      <c r="X38" s="200">
        <v>6.6</v>
      </c>
      <c r="Y38" s="185">
        <f>SUM(U38:X38)</f>
        <v>107.39999999999999</v>
      </c>
      <c r="Z38" s="185">
        <v>0</v>
      </c>
      <c r="AA38" s="320">
        <v>74</v>
      </c>
      <c r="AB38" s="185">
        <v>14.5</v>
      </c>
      <c r="AC38" s="185">
        <v>13.3</v>
      </c>
      <c r="AD38" s="185">
        <f>SUM(Z38:AC38)</f>
        <v>101.8</v>
      </c>
      <c r="AE38" s="172">
        <v>0</v>
      </c>
      <c r="AF38" s="179">
        <v>0</v>
      </c>
      <c r="AG38" s="179"/>
      <c r="AH38" s="185"/>
      <c r="AI38" s="185"/>
    </row>
    <row r="39" spans="1:35" ht="15.75" customHeight="1" thickBot="1" x14ac:dyDescent="0.35">
      <c r="A39" s="193">
        <v>36</v>
      </c>
      <c r="B39" s="194" t="s">
        <v>8643</v>
      </c>
      <c r="C39" s="195"/>
      <c r="D39" s="195"/>
      <c r="E39" s="195">
        <v>16</v>
      </c>
      <c r="F39" s="195">
        <v>47.7</v>
      </c>
      <c r="G39" s="195">
        <v>5</v>
      </c>
      <c r="H39" s="195">
        <f>SUM(D39:G39)</f>
        <v>68.7</v>
      </c>
      <c r="I39" s="162" t="s">
        <v>8609</v>
      </c>
      <c r="J39" s="195">
        <v>66.5</v>
      </c>
      <c r="K39" s="195">
        <v>48</v>
      </c>
      <c r="L39" s="195">
        <v>19</v>
      </c>
      <c r="M39" s="195">
        <v>0</v>
      </c>
      <c r="N39" s="195">
        <v>0</v>
      </c>
      <c r="O39" s="195">
        <f>SUM(J39:N39)</f>
        <v>133.5</v>
      </c>
      <c r="P39" s="195">
        <v>5</v>
      </c>
      <c r="Q39" s="195">
        <v>23</v>
      </c>
      <c r="R39" s="195">
        <v>23.5</v>
      </c>
      <c r="S39" s="195">
        <v>13.5</v>
      </c>
      <c r="T39" s="195">
        <f>SUM(O39:S39)</f>
        <v>198.5</v>
      </c>
      <c r="U39" s="196">
        <v>49.5</v>
      </c>
      <c r="V39" s="196">
        <v>20.5</v>
      </c>
      <c r="W39" s="196">
        <v>0</v>
      </c>
      <c r="X39" s="196">
        <v>9</v>
      </c>
      <c r="Y39" s="196">
        <f>SUM(U39:X39)</f>
        <v>79</v>
      </c>
      <c r="Z39" s="196">
        <v>0</v>
      </c>
      <c r="AA39" s="321" t="s">
        <v>125</v>
      </c>
      <c r="AB39" s="196">
        <v>3</v>
      </c>
      <c r="AC39" s="196">
        <v>10.5</v>
      </c>
      <c r="AD39" s="196">
        <f>SUM(Z39:AC39)</f>
        <v>13.5</v>
      </c>
      <c r="AE39" s="246" t="s">
        <v>125</v>
      </c>
      <c r="AF39" t="s">
        <v>125</v>
      </c>
      <c r="AG39" s="196"/>
      <c r="AH39" s="196"/>
      <c r="AI39" s="196"/>
    </row>
    <row r="40" spans="1:35" ht="15.75" customHeight="1" x14ac:dyDescent="0.3">
      <c r="A40" s="197"/>
    </row>
    <row r="41" spans="1:35" ht="15.75" customHeight="1" x14ac:dyDescent="0.3">
      <c r="A41" s="26"/>
    </row>
    <row r="42" spans="1:35" ht="15.75" customHeight="1" x14ac:dyDescent="0.3">
      <c r="A42" s="26"/>
    </row>
    <row r="43" spans="1:35" ht="15.75" customHeight="1" x14ac:dyDescent="0.3">
      <c r="A43" s="26"/>
    </row>
    <row r="44" spans="1:35" ht="15.75" customHeight="1" x14ac:dyDescent="0.3">
      <c r="A44" s="26"/>
    </row>
    <row r="45" spans="1:35" ht="15.75" customHeight="1" x14ac:dyDescent="0.3">
      <c r="A45" s="26"/>
    </row>
    <row r="46" spans="1:35" ht="15.75" customHeight="1" x14ac:dyDescent="0.3">
      <c r="A46" s="26"/>
    </row>
    <row r="47" spans="1:35" ht="15.75" customHeight="1" x14ac:dyDescent="0.3">
      <c r="A47" s="26"/>
    </row>
    <row r="48" spans="1:35" ht="15.75" customHeight="1" x14ac:dyDescent="0.3">
      <c r="A48" s="26"/>
    </row>
    <row r="49" spans="1:1" ht="15.75" customHeight="1" x14ac:dyDescent="0.3">
      <c r="A49" s="26"/>
    </row>
    <row r="50" spans="1:1" ht="15.75" customHeight="1" x14ac:dyDescent="0.3">
      <c r="A50" s="26"/>
    </row>
    <row r="51" spans="1:1" ht="15.75" customHeight="1" x14ac:dyDescent="0.3">
      <c r="A51" s="26"/>
    </row>
    <row r="52" spans="1:1" ht="15.75" customHeight="1" x14ac:dyDescent="0.3">
      <c r="A52" s="26"/>
    </row>
    <row r="53" spans="1:1" ht="15.75" customHeight="1" x14ac:dyDescent="0.3">
      <c r="A53" s="26"/>
    </row>
    <row r="54" spans="1:1" ht="15.75" customHeight="1" x14ac:dyDescent="0.3">
      <c r="A54" s="26"/>
    </row>
    <row r="55" spans="1:1" ht="15.75" customHeight="1" x14ac:dyDescent="0.3">
      <c r="A55" s="26"/>
    </row>
    <row r="56" spans="1:1" ht="15.75" customHeight="1" x14ac:dyDescent="0.3">
      <c r="A56" s="26"/>
    </row>
    <row r="57" spans="1:1" ht="15.75" customHeight="1" x14ac:dyDescent="0.3">
      <c r="A57" s="26"/>
    </row>
    <row r="58" spans="1:1" ht="15.75" customHeight="1" x14ac:dyDescent="0.3">
      <c r="A58" s="26"/>
    </row>
    <row r="59" spans="1:1" ht="15.75" customHeight="1" x14ac:dyDescent="0.3">
      <c r="A59" s="26"/>
    </row>
    <row r="60" spans="1:1" ht="15.75" customHeight="1" x14ac:dyDescent="0.3">
      <c r="A60" s="26"/>
    </row>
    <row r="61" spans="1:1" ht="15.75" customHeight="1" x14ac:dyDescent="0.3">
      <c r="A61" s="26"/>
    </row>
    <row r="62" spans="1:1" ht="15.75" customHeight="1" x14ac:dyDescent="0.3">
      <c r="A62" s="26"/>
    </row>
    <row r="63" spans="1:1" ht="15.75" customHeight="1" x14ac:dyDescent="0.3">
      <c r="A63" s="26"/>
    </row>
    <row r="64" spans="1:1" ht="15.75" customHeight="1" x14ac:dyDescent="0.3">
      <c r="A64" s="26"/>
    </row>
    <row r="65" spans="1:1" ht="15.75" customHeight="1" x14ac:dyDescent="0.3">
      <c r="A65" s="26"/>
    </row>
    <row r="66" spans="1:1" ht="15.75" customHeight="1" x14ac:dyDescent="0.3">
      <c r="A66" s="26"/>
    </row>
    <row r="67" spans="1:1" ht="15.75" customHeight="1" x14ac:dyDescent="0.3">
      <c r="A67" s="26"/>
    </row>
    <row r="68" spans="1:1" ht="15.75" customHeight="1" x14ac:dyDescent="0.3">
      <c r="A68" s="26"/>
    </row>
    <row r="69" spans="1:1" ht="15.75" customHeight="1" x14ac:dyDescent="0.3">
      <c r="A69" s="26"/>
    </row>
    <row r="70" spans="1:1" ht="15.75" customHeight="1" x14ac:dyDescent="0.3">
      <c r="A70" s="26"/>
    </row>
    <row r="71" spans="1:1" ht="15.75" customHeight="1" x14ac:dyDescent="0.3">
      <c r="A71" s="26"/>
    </row>
    <row r="72" spans="1:1" ht="15.75" customHeight="1" x14ac:dyDescent="0.3">
      <c r="A72" s="26"/>
    </row>
    <row r="73" spans="1:1" ht="15.75" customHeight="1" x14ac:dyDescent="0.3">
      <c r="A73" s="26"/>
    </row>
    <row r="74" spans="1:1" ht="15.75" customHeight="1" x14ac:dyDescent="0.3">
      <c r="A74" s="26"/>
    </row>
    <row r="75" spans="1:1" ht="15.75" customHeight="1" x14ac:dyDescent="0.3">
      <c r="A75" s="26"/>
    </row>
    <row r="76" spans="1:1" ht="15.75" customHeight="1" x14ac:dyDescent="0.3">
      <c r="A76" s="26"/>
    </row>
    <row r="77" spans="1:1" ht="15.75" customHeight="1" x14ac:dyDescent="0.3">
      <c r="A77" s="26"/>
    </row>
    <row r="78" spans="1:1" ht="15.75" customHeight="1" x14ac:dyDescent="0.3">
      <c r="A78" s="26"/>
    </row>
    <row r="79" spans="1:1" ht="15.75" customHeight="1" x14ac:dyDescent="0.3">
      <c r="A79" s="26"/>
    </row>
    <row r="80" spans="1:1" ht="15.75" customHeight="1" x14ac:dyDescent="0.3">
      <c r="A80" s="26"/>
    </row>
    <row r="81" spans="1:1" ht="15.75" customHeight="1" x14ac:dyDescent="0.3">
      <c r="A81" s="26"/>
    </row>
    <row r="82" spans="1:1" ht="15.75" customHeight="1" x14ac:dyDescent="0.3">
      <c r="A82" s="26"/>
    </row>
    <row r="83" spans="1:1" ht="15.75" customHeight="1" x14ac:dyDescent="0.3">
      <c r="A83" s="26"/>
    </row>
    <row r="84" spans="1:1" ht="15.75" customHeight="1" x14ac:dyDescent="0.3">
      <c r="A84" s="26"/>
    </row>
    <row r="85" spans="1:1" ht="15.75" customHeight="1" x14ac:dyDescent="0.3">
      <c r="A85" s="26"/>
    </row>
    <row r="86" spans="1:1" ht="15.75" customHeight="1" x14ac:dyDescent="0.3">
      <c r="A86" s="26"/>
    </row>
    <row r="87" spans="1:1" ht="15.75" customHeight="1" x14ac:dyDescent="0.3">
      <c r="A87" s="26"/>
    </row>
    <row r="88" spans="1:1" ht="15.75" customHeight="1" x14ac:dyDescent="0.3">
      <c r="A88" s="26"/>
    </row>
    <row r="89" spans="1:1" ht="15.75" customHeight="1" x14ac:dyDescent="0.3">
      <c r="A89" s="26"/>
    </row>
    <row r="90" spans="1:1" ht="15.75" customHeight="1" x14ac:dyDescent="0.3">
      <c r="A90" s="26"/>
    </row>
    <row r="91" spans="1:1" ht="15.75" customHeight="1" x14ac:dyDescent="0.3">
      <c r="A91" s="26"/>
    </row>
    <row r="92" spans="1:1" ht="15.75" customHeight="1" x14ac:dyDescent="0.3">
      <c r="A92" s="26"/>
    </row>
    <row r="93" spans="1:1" ht="15.75" customHeight="1" x14ac:dyDescent="0.3">
      <c r="A93" s="26"/>
    </row>
    <row r="94" spans="1:1" ht="15.75" customHeight="1" x14ac:dyDescent="0.3">
      <c r="A94" s="26"/>
    </row>
    <row r="95" spans="1:1" ht="15.75" customHeight="1" x14ac:dyDescent="0.3">
      <c r="A95" s="26"/>
    </row>
    <row r="96" spans="1:1" ht="15.75" customHeight="1" x14ac:dyDescent="0.3">
      <c r="A96" s="26"/>
    </row>
    <row r="97" spans="1:1" ht="15.75" customHeight="1" x14ac:dyDescent="0.3">
      <c r="A97" s="26"/>
    </row>
    <row r="98" spans="1:1" ht="15.75" customHeight="1" x14ac:dyDescent="0.3">
      <c r="A98" s="26"/>
    </row>
    <row r="99" spans="1:1" ht="15.75" customHeight="1" x14ac:dyDescent="0.3">
      <c r="A99" s="26"/>
    </row>
    <row r="100" spans="1:1" ht="15.75" customHeight="1" x14ac:dyDescent="0.3">
      <c r="A100" s="26"/>
    </row>
    <row r="101" spans="1:1" ht="15.75" customHeight="1" x14ac:dyDescent="0.3">
      <c r="A101" s="26"/>
    </row>
    <row r="102" spans="1:1" ht="15.75" customHeight="1" x14ac:dyDescent="0.3">
      <c r="A102" s="26"/>
    </row>
    <row r="103" spans="1:1" ht="15.75" customHeight="1" x14ac:dyDescent="0.3">
      <c r="A103" s="26"/>
    </row>
    <row r="104" spans="1:1" ht="15.75" customHeight="1" x14ac:dyDescent="0.3">
      <c r="A104" s="26"/>
    </row>
    <row r="105" spans="1:1" ht="15.75" customHeight="1" x14ac:dyDescent="0.3">
      <c r="A105" s="26"/>
    </row>
    <row r="106" spans="1:1" ht="15.75" customHeight="1" x14ac:dyDescent="0.3">
      <c r="A106" s="26"/>
    </row>
    <row r="107" spans="1:1" ht="15.75" customHeight="1" x14ac:dyDescent="0.3">
      <c r="A107" s="26"/>
    </row>
    <row r="108" spans="1:1" ht="15.75" customHeight="1" x14ac:dyDescent="0.3">
      <c r="A108" s="26"/>
    </row>
    <row r="109" spans="1:1" ht="15.75" customHeight="1" x14ac:dyDescent="0.3">
      <c r="A109" s="26"/>
    </row>
    <row r="110" spans="1:1" ht="15.75" customHeight="1" x14ac:dyDescent="0.3">
      <c r="A110" s="26"/>
    </row>
    <row r="111" spans="1:1" ht="15.75" customHeight="1" x14ac:dyDescent="0.3">
      <c r="A111" s="26"/>
    </row>
    <row r="112" spans="1:1" ht="15.75" customHeight="1" x14ac:dyDescent="0.3">
      <c r="A112" s="26"/>
    </row>
    <row r="113" spans="1:1" ht="15.75" customHeight="1" x14ac:dyDescent="0.3">
      <c r="A113" s="26"/>
    </row>
    <row r="114" spans="1:1" ht="15.75" customHeight="1" x14ac:dyDescent="0.3">
      <c r="A114" s="26"/>
    </row>
    <row r="115" spans="1:1" ht="15.75" customHeight="1" x14ac:dyDescent="0.3">
      <c r="A115" s="26"/>
    </row>
    <row r="116" spans="1:1" ht="15.75" customHeight="1" x14ac:dyDescent="0.3">
      <c r="A116" s="26"/>
    </row>
    <row r="117" spans="1:1" ht="15.75" customHeight="1" x14ac:dyDescent="0.3">
      <c r="A117" s="26"/>
    </row>
    <row r="118" spans="1:1" ht="15.75" customHeight="1" x14ac:dyDescent="0.3">
      <c r="A118" s="26"/>
    </row>
    <row r="119" spans="1:1" ht="15.75" customHeight="1" x14ac:dyDescent="0.3">
      <c r="A119" s="26"/>
    </row>
    <row r="120" spans="1:1" ht="15.75" customHeight="1" x14ac:dyDescent="0.3">
      <c r="A120" s="26"/>
    </row>
    <row r="121" spans="1:1" ht="15.75" customHeight="1" x14ac:dyDescent="0.3">
      <c r="A121" s="26"/>
    </row>
    <row r="122" spans="1:1" ht="15.75" customHeight="1" x14ac:dyDescent="0.3">
      <c r="A122" s="26"/>
    </row>
    <row r="123" spans="1:1" ht="15.75" customHeight="1" x14ac:dyDescent="0.3">
      <c r="A123" s="26"/>
    </row>
    <row r="124" spans="1:1" ht="15.75" customHeight="1" x14ac:dyDescent="0.3">
      <c r="A124" s="26"/>
    </row>
    <row r="125" spans="1:1" ht="15.75" customHeight="1" x14ac:dyDescent="0.3">
      <c r="A125" s="26"/>
    </row>
    <row r="126" spans="1:1" ht="15.75" customHeight="1" x14ac:dyDescent="0.3">
      <c r="A126" s="26"/>
    </row>
    <row r="127" spans="1:1" ht="15.75" customHeight="1" x14ac:dyDescent="0.3">
      <c r="A127" s="26"/>
    </row>
    <row r="128" spans="1:1" ht="15.75" customHeight="1" x14ac:dyDescent="0.3">
      <c r="A128" s="26"/>
    </row>
    <row r="129" spans="1:1" ht="15.75" customHeight="1" x14ac:dyDescent="0.3">
      <c r="A129" s="26"/>
    </row>
    <row r="130" spans="1:1" ht="15.75" customHeight="1" x14ac:dyDescent="0.3">
      <c r="A130" s="26"/>
    </row>
    <row r="131" spans="1:1" ht="15.75" customHeight="1" x14ac:dyDescent="0.3">
      <c r="A131" s="26"/>
    </row>
    <row r="132" spans="1:1" ht="15.75" customHeight="1" x14ac:dyDescent="0.3">
      <c r="A132" s="26"/>
    </row>
    <row r="133" spans="1:1" ht="15.75" customHeight="1" x14ac:dyDescent="0.3">
      <c r="A133" s="26"/>
    </row>
    <row r="134" spans="1:1" ht="15.75" customHeight="1" x14ac:dyDescent="0.3">
      <c r="A134" s="26"/>
    </row>
    <row r="135" spans="1:1" ht="15.75" customHeight="1" x14ac:dyDescent="0.3">
      <c r="A135" s="26"/>
    </row>
    <row r="136" spans="1:1" ht="15.75" customHeight="1" x14ac:dyDescent="0.3">
      <c r="A136" s="26"/>
    </row>
    <row r="137" spans="1:1" ht="15.75" customHeight="1" x14ac:dyDescent="0.3">
      <c r="A137" s="26"/>
    </row>
    <row r="138" spans="1:1" ht="15.75" customHeight="1" x14ac:dyDescent="0.3">
      <c r="A138" s="26"/>
    </row>
    <row r="139" spans="1:1" ht="15.75" customHeight="1" x14ac:dyDescent="0.3">
      <c r="A139" s="26"/>
    </row>
    <row r="140" spans="1:1" ht="15.75" customHeight="1" x14ac:dyDescent="0.3">
      <c r="A140" s="26"/>
    </row>
    <row r="141" spans="1:1" ht="15.75" customHeight="1" x14ac:dyDescent="0.3">
      <c r="A141" s="26"/>
    </row>
    <row r="142" spans="1:1" ht="15.75" customHeight="1" x14ac:dyDescent="0.3">
      <c r="A142" s="26"/>
    </row>
    <row r="143" spans="1:1" ht="15.75" customHeight="1" x14ac:dyDescent="0.3">
      <c r="A143" s="26"/>
    </row>
    <row r="144" spans="1:1" ht="15.75" customHeight="1" x14ac:dyDescent="0.3">
      <c r="A144" s="26"/>
    </row>
    <row r="145" spans="1:1" ht="15.75" customHeight="1" x14ac:dyDescent="0.3">
      <c r="A145" s="26"/>
    </row>
    <row r="146" spans="1:1" ht="15.75" customHeight="1" x14ac:dyDescent="0.3">
      <c r="A146" s="26"/>
    </row>
    <row r="147" spans="1:1" ht="15.75" customHeight="1" x14ac:dyDescent="0.3">
      <c r="A147" s="26"/>
    </row>
    <row r="148" spans="1:1" ht="15.75" customHeight="1" x14ac:dyDescent="0.3">
      <c r="A148" s="26"/>
    </row>
    <row r="149" spans="1:1" ht="15.75" customHeight="1" x14ac:dyDescent="0.3">
      <c r="A149" s="26"/>
    </row>
    <row r="150" spans="1:1" ht="15.75" customHeight="1" x14ac:dyDescent="0.3">
      <c r="A150" s="26"/>
    </row>
    <row r="151" spans="1:1" ht="15.75" customHeight="1" x14ac:dyDescent="0.3">
      <c r="A151" s="26"/>
    </row>
    <row r="152" spans="1:1" ht="15.75" customHeight="1" x14ac:dyDescent="0.3">
      <c r="A152" s="26"/>
    </row>
    <row r="153" spans="1:1" ht="15.75" customHeight="1" x14ac:dyDescent="0.3">
      <c r="A153" s="26"/>
    </row>
    <row r="154" spans="1:1" ht="15.75" customHeight="1" x14ac:dyDescent="0.3">
      <c r="A154" s="26"/>
    </row>
    <row r="155" spans="1:1" ht="15.75" customHeight="1" x14ac:dyDescent="0.3">
      <c r="A155" s="26"/>
    </row>
    <row r="156" spans="1:1" ht="15.75" customHeight="1" x14ac:dyDescent="0.3">
      <c r="A156" s="26"/>
    </row>
    <row r="157" spans="1:1" ht="15.75" customHeight="1" x14ac:dyDescent="0.3">
      <c r="A157" s="26"/>
    </row>
    <row r="158" spans="1:1" ht="15.75" customHeight="1" x14ac:dyDescent="0.3">
      <c r="A158" s="26"/>
    </row>
    <row r="159" spans="1:1" ht="15.75" customHeight="1" x14ac:dyDescent="0.3">
      <c r="A159" s="26"/>
    </row>
    <row r="160" spans="1:1" ht="15.75" customHeight="1" x14ac:dyDescent="0.3">
      <c r="A160" s="26"/>
    </row>
    <row r="161" spans="1:1" ht="15.75" customHeight="1" x14ac:dyDescent="0.3">
      <c r="A161" s="26"/>
    </row>
    <row r="162" spans="1:1" ht="15.75" customHeight="1" x14ac:dyDescent="0.3">
      <c r="A162" s="26"/>
    </row>
    <row r="163" spans="1:1" ht="15.75" customHeight="1" x14ac:dyDescent="0.3">
      <c r="A163" s="26"/>
    </row>
    <row r="164" spans="1:1" ht="15.75" customHeight="1" x14ac:dyDescent="0.3">
      <c r="A164" s="26"/>
    </row>
    <row r="165" spans="1:1" ht="15.75" customHeight="1" x14ac:dyDescent="0.3">
      <c r="A165" s="26"/>
    </row>
    <row r="166" spans="1:1" ht="15.75" customHeight="1" x14ac:dyDescent="0.3">
      <c r="A166" s="26"/>
    </row>
    <row r="167" spans="1:1" ht="15.75" customHeight="1" x14ac:dyDescent="0.3">
      <c r="A167" s="26"/>
    </row>
    <row r="168" spans="1:1" ht="15.75" customHeight="1" x14ac:dyDescent="0.3">
      <c r="A168" s="26"/>
    </row>
    <row r="169" spans="1:1" ht="15.75" customHeight="1" x14ac:dyDescent="0.3">
      <c r="A169" s="26"/>
    </row>
    <row r="170" spans="1:1" ht="15.75" customHeight="1" x14ac:dyDescent="0.3">
      <c r="A170" s="26"/>
    </row>
    <row r="171" spans="1:1" ht="15.75" customHeight="1" x14ac:dyDescent="0.3">
      <c r="A171" s="26"/>
    </row>
    <row r="172" spans="1:1" ht="15.75" customHeight="1" x14ac:dyDescent="0.3">
      <c r="A172" s="26"/>
    </row>
    <row r="173" spans="1:1" ht="15.75" customHeight="1" x14ac:dyDescent="0.3">
      <c r="A173" s="26"/>
    </row>
    <row r="174" spans="1:1" ht="15.75" customHeight="1" x14ac:dyDescent="0.3">
      <c r="A174" s="26"/>
    </row>
    <row r="175" spans="1:1" ht="15.75" customHeight="1" x14ac:dyDescent="0.3">
      <c r="A175" s="26"/>
    </row>
    <row r="176" spans="1:1" ht="15.75" customHeight="1" x14ac:dyDescent="0.3">
      <c r="A176" s="26"/>
    </row>
    <row r="177" spans="1:1" ht="15.75" customHeight="1" x14ac:dyDescent="0.3">
      <c r="A177" s="26"/>
    </row>
    <row r="178" spans="1:1" ht="15.75" customHeight="1" x14ac:dyDescent="0.3">
      <c r="A178" s="26"/>
    </row>
    <row r="179" spans="1:1" ht="15.75" customHeight="1" x14ac:dyDescent="0.3">
      <c r="A179" s="26"/>
    </row>
    <row r="180" spans="1:1" ht="15.75" customHeight="1" x14ac:dyDescent="0.3">
      <c r="A180" s="26"/>
    </row>
    <row r="181" spans="1:1" ht="15.75" customHeight="1" x14ac:dyDescent="0.3">
      <c r="A181" s="26"/>
    </row>
    <row r="182" spans="1:1" ht="15.75" customHeight="1" x14ac:dyDescent="0.3">
      <c r="A182" s="26"/>
    </row>
    <row r="183" spans="1:1" ht="15.75" customHeight="1" x14ac:dyDescent="0.3">
      <c r="A183" s="26"/>
    </row>
    <row r="184" spans="1:1" ht="15.75" customHeight="1" x14ac:dyDescent="0.3">
      <c r="A184" s="26"/>
    </row>
    <row r="185" spans="1:1" ht="15.75" customHeight="1" x14ac:dyDescent="0.3">
      <c r="A185" s="26"/>
    </row>
    <row r="186" spans="1:1" ht="15.75" customHeight="1" x14ac:dyDescent="0.3">
      <c r="A186" s="26"/>
    </row>
    <row r="187" spans="1:1" ht="15.75" customHeight="1" x14ac:dyDescent="0.3">
      <c r="A187" s="26"/>
    </row>
    <row r="188" spans="1:1" ht="15.75" customHeight="1" x14ac:dyDescent="0.3">
      <c r="A188" s="26"/>
    </row>
    <row r="189" spans="1:1" ht="15.75" customHeight="1" x14ac:dyDescent="0.3">
      <c r="A189" s="26"/>
    </row>
    <row r="190" spans="1:1" ht="15.75" customHeight="1" x14ac:dyDescent="0.3">
      <c r="A190" s="26"/>
    </row>
    <row r="191" spans="1:1" ht="15.75" customHeight="1" x14ac:dyDescent="0.3">
      <c r="A191" s="26"/>
    </row>
    <row r="192" spans="1:1" ht="15.75" customHeight="1" x14ac:dyDescent="0.3">
      <c r="A192" s="26"/>
    </row>
    <row r="193" spans="1:1" ht="15.75" customHeight="1" x14ac:dyDescent="0.3">
      <c r="A193" s="26"/>
    </row>
    <row r="194" spans="1:1" ht="15.75" customHeight="1" x14ac:dyDescent="0.3">
      <c r="A194" s="26"/>
    </row>
    <row r="195" spans="1:1" ht="15.75" customHeight="1" x14ac:dyDescent="0.3">
      <c r="A195" s="26"/>
    </row>
    <row r="196" spans="1:1" ht="15.75" customHeight="1" x14ac:dyDescent="0.3">
      <c r="A196" s="26"/>
    </row>
    <row r="197" spans="1:1" ht="15.75" customHeight="1" x14ac:dyDescent="0.3">
      <c r="A197" s="26"/>
    </row>
    <row r="198" spans="1:1" ht="15.75" customHeight="1" x14ac:dyDescent="0.3">
      <c r="A198" s="26"/>
    </row>
    <row r="199" spans="1:1" ht="15.75" customHeight="1" x14ac:dyDescent="0.3">
      <c r="A199" s="26"/>
    </row>
    <row r="200" spans="1:1" ht="15.75" customHeight="1" x14ac:dyDescent="0.3">
      <c r="A200" s="26"/>
    </row>
    <row r="201" spans="1:1" ht="15.75" customHeight="1" x14ac:dyDescent="0.3">
      <c r="A201" s="26"/>
    </row>
    <row r="202" spans="1:1" ht="15.75" customHeight="1" x14ac:dyDescent="0.3">
      <c r="A202" s="26"/>
    </row>
    <row r="203" spans="1:1" ht="15.75" customHeight="1" x14ac:dyDescent="0.3">
      <c r="A203" s="26"/>
    </row>
    <row r="204" spans="1:1" ht="15.75" customHeight="1" x14ac:dyDescent="0.3">
      <c r="A204" s="26"/>
    </row>
    <row r="205" spans="1:1" ht="15.75" customHeight="1" x14ac:dyDescent="0.3">
      <c r="A205" s="26"/>
    </row>
    <row r="206" spans="1:1" ht="15.75" customHeight="1" x14ac:dyDescent="0.3">
      <c r="A206" s="26"/>
    </row>
    <row r="207" spans="1:1" ht="15.75" customHeight="1" x14ac:dyDescent="0.3">
      <c r="A207" s="26"/>
    </row>
    <row r="208" spans="1:1" ht="15.75" customHeight="1" x14ac:dyDescent="0.3">
      <c r="A208" s="26"/>
    </row>
    <row r="209" spans="1:1" ht="15.75" customHeight="1" x14ac:dyDescent="0.3">
      <c r="A209" s="26"/>
    </row>
    <row r="210" spans="1:1" ht="15.75" customHeight="1" x14ac:dyDescent="0.3">
      <c r="A210" s="26"/>
    </row>
    <row r="211" spans="1:1" ht="15.75" customHeight="1" x14ac:dyDescent="0.3">
      <c r="A211" s="26"/>
    </row>
    <row r="212" spans="1:1" ht="15.75" customHeight="1" x14ac:dyDescent="0.3">
      <c r="A212" s="26"/>
    </row>
    <row r="213" spans="1:1" ht="15.75" customHeight="1" x14ac:dyDescent="0.3">
      <c r="A213" s="26"/>
    </row>
    <row r="214" spans="1:1" ht="15.75" customHeight="1" x14ac:dyDescent="0.3">
      <c r="A214" s="26"/>
    </row>
    <row r="215" spans="1:1" ht="15.75" customHeight="1" x14ac:dyDescent="0.3">
      <c r="A215" s="26"/>
    </row>
    <row r="216" spans="1:1" ht="15.75" customHeight="1" x14ac:dyDescent="0.3">
      <c r="A216" s="26"/>
    </row>
    <row r="217" spans="1:1" ht="15.75" customHeight="1" x14ac:dyDescent="0.3">
      <c r="A217" s="26"/>
    </row>
    <row r="218" spans="1:1" ht="15.75" customHeight="1" x14ac:dyDescent="0.3">
      <c r="A218" s="26"/>
    </row>
    <row r="219" spans="1:1" ht="15.75" customHeight="1" x14ac:dyDescent="0.3">
      <c r="A219" s="26"/>
    </row>
    <row r="220" spans="1:1" ht="15.75" customHeight="1" x14ac:dyDescent="0.3">
      <c r="A220" s="26"/>
    </row>
    <row r="221" spans="1:1" ht="15.75" customHeight="1" x14ac:dyDescent="0.3">
      <c r="A221" s="26"/>
    </row>
    <row r="222" spans="1:1" ht="15.75" customHeight="1" x14ac:dyDescent="0.3">
      <c r="A222" s="26"/>
    </row>
    <row r="223" spans="1:1" ht="15.75" customHeight="1" x14ac:dyDescent="0.3">
      <c r="A223" s="26"/>
    </row>
    <row r="224" spans="1:1" ht="15.75" customHeight="1" x14ac:dyDescent="0.3">
      <c r="A224" s="26"/>
    </row>
    <row r="225" spans="1:1" ht="15.75" customHeight="1" x14ac:dyDescent="0.3">
      <c r="A225" s="26"/>
    </row>
    <row r="226" spans="1:1" ht="15.75" customHeight="1" x14ac:dyDescent="0.3">
      <c r="A226" s="26"/>
    </row>
    <row r="227" spans="1:1" ht="15.75" customHeight="1" x14ac:dyDescent="0.3">
      <c r="A227" s="26"/>
    </row>
    <row r="228" spans="1:1" ht="15.75" customHeight="1" x14ac:dyDescent="0.3">
      <c r="A228" s="26"/>
    </row>
    <row r="229" spans="1:1" ht="15.75" customHeight="1" x14ac:dyDescent="0.3">
      <c r="A229" s="26"/>
    </row>
    <row r="230" spans="1:1" ht="15.75" customHeight="1" x14ac:dyDescent="0.3">
      <c r="A230" s="26"/>
    </row>
    <row r="231" spans="1:1" ht="15.75" customHeight="1" x14ac:dyDescent="0.3">
      <c r="A231" s="26"/>
    </row>
    <row r="232" spans="1:1" ht="15.75" customHeight="1" x14ac:dyDescent="0.3">
      <c r="A232" s="26"/>
    </row>
    <row r="233" spans="1:1" ht="15.75" customHeight="1" x14ac:dyDescent="0.3">
      <c r="A233" s="26"/>
    </row>
    <row r="234" spans="1:1" ht="15.75" customHeight="1" x14ac:dyDescent="0.3">
      <c r="A234" s="26"/>
    </row>
    <row r="235" spans="1:1" ht="15.75" customHeight="1" x14ac:dyDescent="0.3">
      <c r="A235" s="26"/>
    </row>
    <row r="236" spans="1:1" ht="15.75" customHeight="1" x14ac:dyDescent="0.3">
      <c r="A236" s="26"/>
    </row>
    <row r="237" spans="1:1" ht="15.75" customHeight="1" x14ac:dyDescent="0.3">
      <c r="A237" s="26"/>
    </row>
    <row r="238" spans="1:1" ht="15.75" customHeight="1" x14ac:dyDescent="0.3">
      <c r="A238" s="26"/>
    </row>
    <row r="239" spans="1:1" ht="15.75" customHeight="1" x14ac:dyDescent="0.3">
      <c r="A239" s="26"/>
    </row>
    <row r="240" spans="1:1" ht="15.75" customHeight="1" x14ac:dyDescent="0.3">
      <c r="A240" s="26"/>
    </row>
    <row r="241" spans="1:1" ht="15.75" customHeight="1" x14ac:dyDescent="0.3">
      <c r="A241" s="26"/>
    </row>
    <row r="242" spans="1:1" ht="15.75" customHeight="1" x14ac:dyDescent="0.3">
      <c r="A242" s="26"/>
    </row>
    <row r="243" spans="1:1" ht="15.75" customHeight="1" x14ac:dyDescent="0.3">
      <c r="A243" s="26"/>
    </row>
    <row r="244" spans="1:1" ht="15.75" customHeight="1" x14ac:dyDescent="0.3">
      <c r="A244" s="26"/>
    </row>
    <row r="245" spans="1:1" ht="15.75" customHeight="1" x14ac:dyDescent="0.3">
      <c r="A245" s="26"/>
    </row>
    <row r="246" spans="1:1" ht="15.75" customHeight="1" x14ac:dyDescent="0.3">
      <c r="A246" s="26"/>
    </row>
    <row r="247" spans="1:1" ht="15.75" customHeight="1" x14ac:dyDescent="0.3">
      <c r="A247" s="26"/>
    </row>
    <row r="248" spans="1:1" ht="15.75" customHeight="1" x14ac:dyDescent="0.3">
      <c r="A248" s="26"/>
    </row>
    <row r="249" spans="1:1" ht="15.75" customHeight="1" x14ac:dyDescent="0.3">
      <c r="A249" s="26"/>
    </row>
    <row r="250" spans="1:1" ht="15.75" customHeight="1" x14ac:dyDescent="0.3">
      <c r="A250" s="26"/>
    </row>
    <row r="251" spans="1:1" ht="15.75" customHeight="1" x14ac:dyDescent="0.3">
      <c r="A251" s="26"/>
    </row>
    <row r="252" spans="1:1" ht="15.75" customHeight="1" x14ac:dyDescent="0.3">
      <c r="A252" s="26"/>
    </row>
    <row r="253" spans="1:1" ht="15.75" customHeight="1" x14ac:dyDescent="0.3">
      <c r="A253" s="26"/>
    </row>
    <row r="254" spans="1:1" ht="15.75" customHeight="1" x14ac:dyDescent="0.3">
      <c r="A254" s="26"/>
    </row>
    <row r="255" spans="1:1" ht="15.75" customHeight="1" x14ac:dyDescent="0.3">
      <c r="A255" s="26"/>
    </row>
    <row r="256" spans="1:1" ht="15.75" customHeight="1" x14ac:dyDescent="0.3">
      <c r="A256" s="26"/>
    </row>
    <row r="257" spans="1:1" ht="15.75" customHeight="1" x14ac:dyDescent="0.3">
      <c r="A257" s="26"/>
    </row>
    <row r="258" spans="1:1" ht="15.75" customHeight="1" x14ac:dyDescent="0.3">
      <c r="A258" s="26"/>
    </row>
    <row r="259" spans="1:1" ht="15.75" customHeight="1" x14ac:dyDescent="0.3">
      <c r="A259" s="26"/>
    </row>
    <row r="260" spans="1:1" ht="15.75" customHeight="1" x14ac:dyDescent="0.3">
      <c r="A260" s="26"/>
    </row>
    <row r="261" spans="1:1" ht="15.75" customHeight="1" x14ac:dyDescent="0.3">
      <c r="A261" s="26"/>
    </row>
    <row r="262" spans="1:1" ht="15.75" customHeight="1" x14ac:dyDescent="0.3">
      <c r="A262" s="26"/>
    </row>
    <row r="263" spans="1:1" ht="15.75" customHeight="1" x14ac:dyDescent="0.3">
      <c r="A263" s="26"/>
    </row>
    <row r="264" spans="1:1" ht="15.75" customHeight="1" x14ac:dyDescent="0.3">
      <c r="A264" s="26"/>
    </row>
    <row r="265" spans="1:1" ht="15.75" customHeight="1" x14ac:dyDescent="0.3">
      <c r="A265" s="26"/>
    </row>
    <row r="266" spans="1:1" ht="15.75" customHeight="1" x14ac:dyDescent="0.3">
      <c r="A266" s="26"/>
    </row>
    <row r="267" spans="1:1" ht="15.75" customHeight="1" x14ac:dyDescent="0.3">
      <c r="A267" s="26"/>
    </row>
    <row r="268" spans="1:1" ht="15.75" customHeight="1" x14ac:dyDescent="0.3">
      <c r="A268" s="26"/>
    </row>
    <row r="269" spans="1:1" ht="15.75" customHeight="1" x14ac:dyDescent="0.3">
      <c r="A269" s="26"/>
    </row>
    <row r="270" spans="1:1" ht="15.75" customHeight="1" x14ac:dyDescent="0.3">
      <c r="A270" s="26"/>
    </row>
    <row r="271" spans="1:1" ht="15.75" customHeight="1" x14ac:dyDescent="0.3">
      <c r="A271" s="26"/>
    </row>
    <row r="272" spans="1:1" ht="15.75" customHeight="1" x14ac:dyDescent="0.3">
      <c r="A272" s="26"/>
    </row>
    <row r="273" spans="1:1" ht="15.75" customHeight="1" x14ac:dyDescent="0.3">
      <c r="A273" s="26"/>
    </row>
    <row r="274" spans="1:1" ht="15.75" customHeight="1" x14ac:dyDescent="0.3">
      <c r="A274" s="26"/>
    </row>
    <row r="275" spans="1:1" ht="15.75" customHeight="1" x14ac:dyDescent="0.3">
      <c r="A275" s="26"/>
    </row>
    <row r="276" spans="1:1" ht="15.75" customHeight="1" x14ac:dyDescent="0.3">
      <c r="A276" s="26"/>
    </row>
    <row r="277" spans="1:1" ht="15.75" customHeight="1" x14ac:dyDescent="0.3">
      <c r="A277" s="26"/>
    </row>
    <row r="278" spans="1:1" ht="15.75" customHeight="1" x14ac:dyDescent="0.3">
      <c r="A278" s="26"/>
    </row>
    <row r="279" spans="1:1" ht="15.75" customHeight="1" x14ac:dyDescent="0.3">
      <c r="A279" s="26"/>
    </row>
    <row r="280" spans="1:1" ht="15.75" customHeight="1" x14ac:dyDescent="0.3">
      <c r="A280" s="26"/>
    </row>
    <row r="281" spans="1:1" ht="15.75" customHeight="1" x14ac:dyDescent="0.3">
      <c r="A281" s="26"/>
    </row>
    <row r="282" spans="1:1" ht="15.75" customHeight="1" x14ac:dyDescent="0.3">
      <c r="A282" s="26"/>
    </row>
    <row r="283" spans="1:1" ht="15.75" customHeight="1" x14ac:dyDescent="0.3">
      <c r="A283" s="26"/>
    </row>
    <row r="284" spans="1:1" ht="15.75" customHeight="1" x14ac:dyDescent="0.3">
      <c r="A284" s="26"/>
    </row>
    <row r="285" spans="1:1" ht="15.75" customHeight="1" x14ac:dyDescent="0.3">
      <c r="A285" s="26"/>
    </row>
    <row r="286" spans="1:1" ht="15.75" customHeight="1" x14ac:dyDescent="0.3">
      <c r="A286" s="26"/>
    </row>
    <row r="287" spans="1:1" ht="15.75" customHeight="1" x14ac:dyDescent="0.3">
      <c r="A287" s="26"/>
    </row>
    <row r="288" spans="1:1" ht="15.75" customHeight="1" x14ac:dyDescent="0.3">
      <c r="A288" s="26"/>
    </row>
    <row r="289" spans="1:1" ht="15.75" customHeight="1" x14ac:dyDescent="0.3">
      <c r="A289" s="26"/>
    </row>
    <row r="290" spans="1:1" ht="15.75" customHeight="1" x14ac:dyDescent="0.3">
      <c r="A290" s="26"/>
    </row>
    <row r="291" spans="1:1" ht="15.75" customHeight="1" x14ac:dyDescent="0.3">
      <c r="A291" s="26"/>
    </row>
    <row r="292" spans="1:1" ht="15.75" customHeight="1" x14ac:dyDescent="0.3">
      <c r="A292" s="26"/>
    </row>
    <row r="293" spans="1:1" ht="15.75" customHeight="1" x14ac:dyDescent="0.3">
      <c r="A293" s="26"/>
    </row>
    <row r="294" spans="1:1" ht="15.75" customHeight="1" x14ac:dyDescent="0.3">
      <c r="A294" s="26"/>
    </row>
    <row r="295" spans="1:1" ht="15.75" customHeight="1" x14ac:dyDescent="0.3">
      <c r="A295" s="26"/>
    </row>
    <row r="296" spans="1:1" ht="15.75" customHeight="1" x14ac:dyDescent="0.3">
      <c r="A296" s="26"/>
    </row>
    <row r="297" spans="1:1" ht="15.75" customHeight="1" x14ac:dyDescent="0.3">
      <c r="A297" s="26"/>
    </row>
    <row r="298" spans="1:1" ht="15.75" customHeight="1" x14ac:dyDescent="0.3">
      <c r="A298" s="26"/>
    </row>
    <row r="299" spans="1:1" ht="15.75" customHeight="1" x14ac:dyDescent="0.3">
      <c r="A299" s="26"/>
    </row>
    <row r="300" spans="1:1" ht="15.75" customHeight="1" x14ac:dyDescent="0.3">
      <c r="A300" s="26"/>
    </row>
    <row r="301" spans="1:1" ht="15.75" customHeight="1" x14ac:dyDescent="0.3">
      <c r="A301" s="26"/>
    </row>
    <row r="302" spans="1:1" ht="15.75" customHeight="1" x14ac:dyDescent="0.3">
      <c r="A302" s="26"/>
    </row>
    <row r="303" spans="1:1" ht="15.75" customHeight="1" x14ac:dyDescent="0.3">
      <c r="A303" s="26"/>
    </row>
    <row r="304" spans="1:1" ht="15.75" customHeight="1" x14ac:dyDescent="0.3">
      <c r="A304" s="26"/>
    </row>
    <row r="305" spans="1:1" ht="15.75" customHeight="1" x14ac:dyDescent="0.3">
      <c r="A305" s="26"/>
    </row>
    <row r="306" spans="1:1" ht="15.75" customHeight="1" x14ac:dyDescent="0.3">
      <c r="A306" s="26"/>
    </row>
    <row r="307" spans="1:1" ht="15.75" customHeight="1" x14ac:dyDescent="0.3">
      <c r="A307" s="26"/>
    </row>
    <row r="308" spans="1:1" ht="15.75" customHeight="1" x14ac:dyDescent="0.3">
      <c r="A308" s="26"/>
    </row>
    <row r="309" spans="1:1" ht="15.75" customHeight="1" x14ac:dyDescent="0.3">
      <c r="A309" s="26"/>
    </row>
    <row r="310" spans="1:1" ht="15.75" customHeight="1" x14ac:dyDescent="0.3">
      <c r="A310" s="26"/>
    </row>
    <row r="311" spans="1:1" ht="15.75" customHeight="1" x14ac:dyDescent="0.3">
      <c r="A311" s="26"/>
    </row>
    <row r="312" spans="1:1" ht="15.75" customHeight="1" x14ac:dyDescent="0.3">
      <c r="A312" s="26"/>
    </row>
    <row r="313" spans="1:1" ht="15.75" customHeight="1" x14ac:dyDescent="0.3">
      <c r="A313" s="26"/>
    </row>
    <row r="314" spans="1:1" ht="15.75" customHeight="1" x14ac:dyDescent="0.3">
      <c r="A314" s="26"/>
    </row>
    <row r="315" spans="1:1" ht="15.75" customHeight="1" x14ac:dyDescent="0.3">
      <c r="A315" s="26"/>
    </row>
    <row r="316" spans="1:1" ht="15.75" customHeight="1" x14ac:dyDescent="0.3">
      <c r="A316" s="26"/>
    </row>
    <row r="317" spans="1:1" ht="15.75" customHeight="1" x14ac:dyDescent="0.3">
      <c r="A317" s="26"/>
    </row>
    <row r="318" spans="1:1" ht="15.75" customHeight="1" x14ac:dyDescent="0.3">
      <c r="A318" s="26"/>
    </row>
    <row r="319" spans="1:1" ht="15.75" customHeight="1" x14ac:dyDescent="0.3">
      <c r="A319" s="26"/>
    </row>
    <row r="320" spans="1:1" ht="15.75" customHeight="1" x14ac:dyDescent="0.3">
      <c r="A320" s="26"/>
    </row>
    <row r="321" spans="1:1" ht="15.75" customHeight="1" x14ac:dyDescent="0.3">
      <c r="A321" s="26"/>
    </row>
    <row r="322" spans="1:1" ht="15.75" customHeight="1" x14ac:dyDescent="0.3">
      <c r="A322" s="26"/>
    </row>
    <row r="323" spans="1:1" ht="15.75" customHeight="1" x14ac:dyDescent="0.3">
      <c r="A323" s="26"/>
    </row>
    <row r="324" spans="1:1" ht="15.75" customHeight="1" x14ac:dyDescent="0.3">
      <c r="A324" s="26"/>
    </row>
    <row r="325" spans="1:1" ht="15.75" customHeight="1" x14ac:dyDescent="0.3">
      <c r="A325" s="26"/>
    </row>
    <row r="326" spans="1:1" ht="15.75" customHeight="1" x14ac:dyDescent="0.3">
      <c r="A326" s="26"/>
    </row>
    <row r="327" spans="1:1" ht="15.75" customHeight="1" x14ac:dyDescent="0.3">
      <c r="A327" s="26"/>
    </row>
    <row r="328" spans="1:1" ht="15.75" customHeight="1" x14ac:dyDescent="0.3">
      <c r="A328" s="26"/>
    </row>
    <row r="329" spans="1:1" ht="15.75" customHeight="1" x14ac:dyDescent="0.3">
      <c r="A329" s="26"/>
    </row>
    <row r="330" spans="1:1" ht="15.75" customHeight="1" x14ac:dyDescent="0.3">
      <c r="A330" s="26"/>
    </row>
    <row r="331" spans="1:1" ht="15.75" customHeight="1" x14ac:dyDescent="0.3">
      <c r="A331" s="26"/>
    </row>
    <row r="332" spans="1:1" ht="15.75" customHeight="1" x14ac:dyDescent="0.3">
      <c r="A332" s="26"/>
    </row>
    <row r="333" spans="1:1" ht="15.75" customHeight="1" x14ac:dyDescent="0.3">
      <c r="A333" s="26"/>
    </row>
    <row r="334" spans="1:1" ht="15.75" customHeight="1" x14ac:dyDescent="0.3">
      <c r="A334" s="26"/>
    </row>
    <row r="335" spans="1:1" ht="15.75" customHeight="1" x14ac:dyDescent="0.3">
      <c r="A335" s="26"/>
    </row>
    <row r="336" spans="1:1" ht="15.75" customHeight="1" x14ac:dyDescent="0.3">
      <c r="A336" s="26"/>
    </row>
    <row r="337" spans="1:1" ht="15.75" customHeight="1" x14ac:dyDescent="0.3">
      <c r="A337" s="26"/>
    </row>
    <row r="338" spans="1:1" ht="15.75" customHeight="1" x14ac:dyDescent="0.3">
      <c r="A338" s="26"/>
    </row>
    <row r="339" spans="1:1" ht="15.75" customHeight="1" x14ac:dyDescent="0.3">
      <c r="A339" s="26"/>
    </row>
    <row r="340" spans="1:1" ht="15.75" customHeight="1" x14ac:dyDescent="0.3">
      <c r="A340" s="26"/>
    </row>
    <row r="341" spans="1:1" ht="15.75" customHeight="1" x14ac:dyDescent="0.3">
      <c r="A341" s="26"/>
    </row>
    <row r="342" spans="1:1" ht="15.75" customHeight="1" x14ac:dyDescent="0.3">
      <c r="A342" s="26"/>
    </row>
    <row r="343" spans="1:1" ht="15.75" customHeight="1" x14ac:dyDescent="0.3">
      <c r="A343" s="26"/>
    </row>
    <row r="344" spans="1:1" ht="15.75" customHeight="1" x14ac:dyDescent="0.3">
      <c r="A344" s="26"/>
    </row>
    <row r="345" spans="1:1" ht="15.75" customHeight="1" x14ac:dyDescent="0.3">
      <c r="A345" s="26"/>
    </row>
    <row r="346" spans="1:1" ht="15.75" customHeight="1" x14ac:dyDescent="0.3">
      <c r="A346" s="26"/>
    </row>
    <row r="347" spans="1:1" ht="15.75" customHeight="1" x14ac:dyDescent="0.3">
      <c r="A347" s="26"/>
    </row>
    <row r="348" spans="1:1" ht="15.75" customHeight="1" x14ac:dyDescent="0.3">
      <c r="A348" s="26"/>
    </row>
    <row r="349" spans="1:1" ht="15.75" customHeight="1" x14ac:dyDescent="0.3">
      <c r="A349" s="26"/>
    </row>
    <row r="350" spans="1:1" ht="15.75" customHeight="1" x14ac:dyDescent="0.3">
      <c r="A350" s="26"/>
    </row>
    <row r="351" spans="1:1" ht="15.75" customHeight="1" x14ac:dyDescent="0.3">
      <c r="A351" s="26"/>
    </row>
    <row r="352" spans="1:1" ht="15.75" customHeight="1" x14ac:dyDescent="0.3">
      <c r="A352" s="26"/>
    </row>
    <row r="353" spans="1:1" ht="15.75" customHeight="1" x14ac:dyDescent="0.3">
      <c r="A353" s="26"/>
    </row>
    <row r="354" spans="1:1" ht="15.75" customHeight="1" x14ac:dyDescent="0.3">
      <c r="A354" s="26"/>
    </row>
    <row r="355" spans="1:1" ht="15.75" customHeight="1" x14ac:dyDescent="0.3">
      <c r="A355" s="26"/>
    </row>
    <row r="356" spans="1:1" ht="15.75" customHeight="1" x14ac:dyDescent="0.3">
      <c r="A356" s="26"/>
    </row>
    <row r="357" spans="1:1" ht="15.75" customHeight="1" x14ac:dyDescent="0.3">
      <c r="A357" s="26"/>
    </row>
    <row r="358" spans="1:1" ht="15.75" customHeight="1" x14ac:dyDescent="0.3">
      <c r="A358" s="26"/>
    </row>
    <row r="359" spans="1:1" ht="15.75" customHeight="1" x14ac:dyDescent="0.3">
      <c r="A359" s="26"/>
    </row>
    <row r="360" spans="1:1" ht="15.75" customHeight="1" x14ac:dyDescent="0.3">
      <c r="A360" s="26"/>
    </row>
    <row r="361" spans="1:1" ht="15.75" customHeight="1" x14ac:dyDescent="0.3">
      <c r="A361" s="26"/>
    </row>
    <row r="362" spans="1:1" ht="15.75" customHeight="1" x14ac:dyDescent="0.3">
      <c r="A362" s="26"/>
    </row>
    <row r="363" spans="1:1" ht="15.75" customHeight="1" x14ac:dyDescent="0.3">
      <c r="A363" s="26"/>
    </row>
    <row r="364" spans="1:1" ht="15.75" customHeight="1" x14ac:dyDescent="0.3">
      <c r="A364" s="26"/>
    </row>
    <row r="365" spans="1:1" ht="15.75" customHeight="1" x14ac:dyDescent="0.3">
      <c r="A365" s="26"/>
    </row>
    <row r="366" spans="1:1" ht="15.75" customHeight="1" x14ac:dyDescent="0.3">
      <c r="A366" s="26"/>
    </row>
    <row r="367" spans="1:1" ht="15.75" customHeight="1" x14ac:dyDescent="0.3">
      <c r="A367" s="26"/>
    </row>
    <row r="368" spans="1:1" ht="15.75" customHeight="1" x14ac:dyDescent="0.3">
      <c r="A368" s="26"/>
    </row>
    <row r="369" spans="1:1" ht="15.75" customHeight="1" x14ac:dyDescent="0.3">
      <c r="A369" s="26"/>
    </row>
    <row r="370" spans="1:1" ht="15.75" customHeight="1" x14ac:dyDescent="0.3">
      <c r="A370" s="26"/>
    </row>
    <row r="371" spans="1:1" ht="15.75" customHeight="1" x14ac:dyDescent="0.3">
      <c r="A371" s="26"/>
    </row>
    <row r="372" spans="1:1" ht="15.75" customHeight="1" x14ac:dyDescent="0.3">
      <c r="A372" s="26"/>
    </row>
    <row r="373" spans="1:1" ht="15.75" customHeight="1" x14ac:dyDescent="0.3">
      <c r="A373" s="26"/>
    </row>
    <row r="374" spans="1:1" ht="15.75" customHeight="1" x14ac:dyDescent="0.3">
      <c r="A374" s="26"/>
    </row>
    <row r="375" spans="1:1" ht="15.75" customHeight="1" x14ac:dyDescent="0.3">
      <c r="A375" s="26"/>
    </row>
    <row r="376" spans="1:1" ht="15.75" customHeight="1" x14ac:dyDescent="0.3">
      <c r="A376" s="26"/>
    </row>
    <row r="377" spans="1:1" ht="15.75" customHeight="1" x14ac:dyDescent="0.3">
      <c r="A377" s="26"/>
    </row>
    <row r="378" spans="1:1" ht="15.75" customHeight="1" x14ac:dyDescent="0.3">
      <c r="A378" s="26"/>
    </row>
    <row r="379" spans="1:1" ht="15.75" customHeight="1" x14ac:dyDescent="0.3">
      <c r="A379" s="26"/>
    </row>
    <row r="380" spans="1:1" ht="15.75" customHeight="1" x14ac:dyDescent="0.3">
      <c r="A380" s="26"/>
    </row>
    <row r="381" spans="1:1" ht="15.75" customHeight="1" x14ac:dyDescent="0.3">
      <c r="A381" s="26"/>
    </row>
    <row r="382" spans="1:1" ht="15.75" customHeight="1" x14ac:dyDescent="0.3">
      <c r="A382" s="26"/>
    </row>
    <row r="383" spans="1:1" ht="15.75" customHeight="1" x14ac:dyDescent="0.3">
      <c r="A383" s="26"/>
    </row>
    <row r="384" spans="1:1" ht="15.75" customHeight="1" x14ac:dyDescent="0.3">
      <c r="A384" s="26"/>
    </row>
    <row r="385" spans="1:1" ht="15.75" customHeight="1" x14ac:dyDescent="0.3">
      <c r="A385" s="26"/>
    </row>
    <row r="386" spans="1:1" ht="15.75" customHeight="1" x14ac:dyDescent="0.3">
      <c r="A386" s="26"/>
    </row>
    <row r="387" spans="1:1" ht="15.75" customHeight="1" x14ac:dyDescent="0.3">
      <c r="A387" s="26"/>
    </row>
    <row r="388" spans="1:1" ht="15.75" customHeight="1" x14ac:dyDescent="0.3">
      <c r="A388" s="26"/>
    </row>
    <row r="389" spans="1:1" ht="15.75" customHeight="1" x14ac:dyDescent="0.3">
      <c r="A389" s="26"/>
    </row>
    <row r="390" spans="1:1" ht="15.75" customHeight="1" x14ac:dyDescent="0.3">
      <c r="A390" s="26"/>
    </row>
    <row r="391" spans="1:1" ht="15.75" customHeight="1" x14ac:dyDescent="0.3">
      <c r="A391" s="26"/>
    </row>
    <row r="392" spans="1:1" ht="15.75" customHeight="1" x14ac:dyDescent="0.3">
      <c r="A392" s="26"/>
    </row>
    <row r="393" spans="1:1" ht="15.75" customHeight="1" x14ac:dyDescent="0.3">
      <c r="A393" s="26"/>
    </row>
    <row r="394" spans="1:1" ht="15.75" customHeight="1" x14ac:dyDescent="0.3">
      <c r="A394" s="26"/>
    </row>
    <row r="395" spans="1:1" ht="15.75" customHeight="1" x14ac:dyDescent="0.3">
      <c r="A395" s="26"/>
    </row>
    <row r="396" spans="1:1" ht="15.75" customHeight="1" x14ac:dyDescent="0.3">
      <c r="A396" s="26"/>
    </row>
    <row r="397" spans="1:1" ht="15.75" customHeight="1" x14ac:dyDescent="0.3">
      <c r="A397" s="26"/>
    </row>
    <row r="398" spans="1:1" ht="15.75" customHeight="1" x14ac:dyDescent="0.3">
      <c r="A398" s="26"/>
    </row>
    <row r="399" spans="1:1" ht="15.75" customHeight="1" x14ac:dyDescent="0.3">
      <c r="A399" s="26"/>
    </row>
    <row r="400" spans="1:1" ht="15.75" customHeight="1" x14ac:dyDescent="0.3">
      <c r="A400" s="26"/>
    </row>
    <row r="401" spans="1:1" ht="15.75" customHeight="1" x14ac:dyDescent="0.3">
      <c r="A401" s="26"/>
    </row>
    <row r="402" spans="1:1" ht="15.75" customHeight="1" x14ac:dyDescent="0.3">
      <c r="A402" s="26"/>
    </row>
    <row r="403" spans="1:1" ht="15.75" customHeight="1" x14ac:dyDescent="0.3">
      <c r="A403" s="26"/>
    </row>
    <row r="404" spans="1:1" ht="15.75" customHeight="1" x14ac:dyDescent="0.3">
      <c r="A404" s="26"/>
    </row>
    <row r="405" spans="1:1" ht="15.75" customHeight="1" x14ac:dyDescent="0.3">
      <c r="A405" s="26"/>
    </row>
    <row r="406" spans="1:1" ht="15.75" customHeight="1" x14ac:dyDescent="0.3">
      <c r="A406" s="26"/>
    </row>
    <row r="407" spans="1:1" ht="15.75" customHeight="1" x14ac:dyDescent="0.3">
      <c r="A407" s="26"/>
    </row>
    <row r="408" spans="1:1" ht="15.75" customHeight="1" x14ac:dyDescent="0.3">
      <c r="A408" s="26"/>
    </row>
    <row r="409" spans="1:1" ht="15.75" customHeight="1" x14ac:dyDescent="0.3">
      <c r="A409" s="26"/>
    </row>
    <row r="410" spans="1:1" ht="15.75" customHeight="1" x14ac:dyDescent="0.3">
      <c r="A410" s="26"/>
    </row>
    <row r="411" spans="1:1" ht="15.75" customHeight="1" x14ac:dyDescent="0.3">
      <c r="A411" s="26"/>
    </row>
    <row r="412" spans="1:1" ht="15.75" customHeight="1" x14ac:dyDescent="0.3">
      <c r="A412" s="26"/>
    </row>
    <row r="413" spans="1:1" ht="15.75" customHeight="1" x14ac:dyDescent="0.3">
      <c r="A413" s="26"/>
    </row>
    <row r="414" spans="1:1" ht="15.75" customHeight="1" x14ac:dyDescent="0.3">
      <c r="A414" s="26"/>
    </row>
    <row r="415" spans="1:1" ht="15.75" customHeight="1" x14ac:dyDescent="0.3">
      <c r="A415" s="26"/>
    </row>
    <row r="416" spans="1:1" ht="15.75" customHeight="1" x14ac:dyDescent="0.3">
      <c r="A416" s="26"/>
    </row>
    <row r="417" spans="1:1" ht="15.75" customHeight="1" x14ac:dyDescent="0.3">
      <c r="A417" s="26"/>
    </row>
    <row r="418" spans="1:1" ht="15.75" customHeight="1" x14ac:dyDescent="0.3">
      <c r="A418" s="26"/>
    </row>
    <row r="419" spans="1:1" ht="15.75" customHeight="1" x14ac:dyDescent="0.3">
      <c r="A419" s="26"/>
    </row>
    <row r="420" spans="1:1" ht="15.75" customHeight="1" x14ac:dyDescent="0.3">
      <c r="A420" s="26"/>
    </row>
    <row r="421" spans="1:1" ht="15.75" customHeight="1" x14ac:dyDescent="0.3">
      <c r="A421" s="26"/>
    </row>
    <row r="422" spans="1:1" ht="15.75" customHeight="1" x14ac:dyDescent="0.3">
      <c r="A422" s="26"/>
    </row>
    <row r="423" spans="1:1" ht="15.75" customHeight="1" x14ac:dyDescent="0.3">
      <c r="A423" s="26"/>
    </row>
    <row r="424" spans="1:1" ht="15.75" customHeight="1" x14ac:dyDescent="0.3">
      <c r="A424" s="26"/>
    </row>
    <row r="425" spans="1:1" ht="15.75" customHeight="1" x14ac:dyDescent="0.3">
      <c r="A425" s="26"/>
    </row>
    <row r="426" spans="1:1" ht="15.75" customHeight="1" x14ac:dyDescent="0.3">
      <c r="A426" s="26"/>
    </row>
    <row r="427" spans="1:1" ht="15.75" customHeight="1" x14ac:dyDescent="0.3">
      <c r="A427" s="26"/>
    </row>
    <row r="428" spans="1:1" ht="15.75" customHeight="1" x14ac:dyDescent="0.3">
      <c r="A428" s="26"/>
    </row>
    <row r="429" spans="1:1" ht="15.75" customHeight="1" x14ac:dyDescent="0.3">
      <c r="A429" s="26"/>
    </row>
    <row r="430" spans="1:1" ht="15.75" customHeight="1" x14ac:dyDescent="0.3">
      <c r="A430" s="26"/>
    </row>
    <row r="431" spans="1:1" ht="15.75" customHeight="1" x14ac:dyDescent="0.3">
      <c r="A431" s="26"/>
    </row>
    <row r="432" spans="1:1" ht="15.75" customHeight="1" x14ac:dyDescent="0.3">
      <c r="A432" s="26"/>
    </row>
    <row r="433" spans="1:1" ht="15.75" customHeight="1" x14ac:dyDescent="0.3">
      <c r="A433" s="26"/>
    </row>
    <row r="434" spans="1:1" ht="15.75" customHeight="1" x14ac:dyDescent="0.3">
      <c r="A434" s="26"/>
    </row>
    <row r="435" spans="1:1" ht="15.75" customHeight="1" x14ac:dyDescent="0.3">
      <c r="A435" s="26"/>
    </row>
    <row r="436" spans="1:1" ht="15.75" customHeight="1" x14ac:dyDescent="0.3">
      <c r="A436" s="26"/>
    </row>
    <row r="437" spans="1:1" ht="15.75" customHeight="1" x14ac:dyDescent="0.3">
      <c r="A437" s="26"/>
    </row>
    <row r="438" spans="1:1" ht="15.75" customHeight="1" x14ac:dyDescent="0.3">
      <c r="A438" s="26"/>
    </row>
    <row r="439" spans="1:1" ht="15.75" customHeight="1" x14ac:dyDescent="0.3">
      <c r="A439" s="26"/>
    </row>
    <row r="440" spans="1:1" ht="15.75" customHeight="1" x14ac:dyDescent="0.3">
      <c r="A440" s="26"/>
    </row>
    <row r="441" spans="1:1" ht="15.75" customHeight="1" x14ac:dyDescent="0.3">
      <c r="A441" s="26"/>
    </row>
    <row r="442" spans="1:1" ht="15.75" customHeight="1" x14ac:dyDescent="0.3">
      <c r="A442" s="26"/>
    </row>
    <row r="443" spans="1:1" ht="15.75" customHeight="1" x14ac:dyDescent="0.3">
      <c r="A443" s="26"/>
    </row>
    <row r="444" spans="1:1" ht="15.75" customHeight="1" x14ac:dyDescent="0.3">
      <c r="A444" s="26"/>
    </row>
    <row r="445" spans="1:1" ht="15.75" customHeight="1" x14ac:dyDescent="0.3">
      <c r="A445" s="26"/>
    </row>
    <row r="446" spans="1:1" ht="15.75" customHeight="1" x14ac:dyDescent="0.3">
      <c r="A446" s="26"/>
    </row>
    <row r="447" spans="1:1" ht="15.75" customHeight="1" x14ac:dyDescent="0.3">
      <c r="A447" s="26"/>
    </row>
    <row r="448" spans="1:1" ht="15.75" customHeight="1" x14ac:dyDescent="0.3">
      <c r="A448" s="26"/>
    </row>
    <row r="449" spans="1:1" ht="15.75" customHeight="1" x14ac:dyDescent="0.3">
      <c r="A449" s="26"/>
    </row>
    <row r="450" spans="1:1" ht="15.75" customHeight="1" x14ac:dyDescent="0.3">
      <c r="A450" s="26"/>
    </row>
    <row r="451" spans="1:1" ht="15.75" customHeight="1" x14ac:dyDescent="0.3">
      <c r="A451" s="26"/>
    </row>
    <row r="452" spans="1:1" ht="15.75" customHeight="1" x14ac:dyDescent="0.3">
      <c r="A452" s="26"/>
    </row>
    <row r="453" spans="1:1" ht="15.75" customHeight="1" x14ac:dyDescent="0.3">
      <c r="A453" s="26"/>
    </row>
    <row r="454" spans="1:1" ht="15.75" customHeight="1" x14ac:dyDescent="0.3">
      <c r="A454" s="26"/>
    </row>
    <row r="455" spans="1:1" ht="15.75" customHeight="1" x14ac:dyDescent="0.3">
      <c r="A455" s="26"/>
    </row>
    <row r="456" spans="1:1" ht="15.75" customHeight="1" x14ac:dyDescent="0.3">
      <c r="A456" s="26"/>
    </row>
    <row r="457" spans="1:1" ht="15.75" customHeight="1" x14ac:dyDescent="0.3">
      <c r="A457" s="26"/>
    </row>
    <row r="458" spans="1:1" ht="15.75" customHeight="1" x14ac:dyDescent="0.3">
      <c r="A458" s="26"/>
    </row>
    <row r="459" spans="1:1" ht="15.75" customHeight="1" x14ac:dyDescent="0.3">
      <c r="A459" s="26"/>
    </row>
    <row r="460" spans="1:1" ht="15.75" customHeight="1" x14ac:dyDescent="0.3">
      <c r="A460" s="26"/>
    </row>
    <row r="461" spans="1:1" ht="15.75" customHeight="1" x14ac:dyDescent="0.3">
      <c r="A461" s="26"/>
    </row>
    <row r="462" spans="1:1" ht="15.75" customHeight="1" x14ac:dyDescent="0.3">
      <c r="A462" s="26"/>
    </row>
    <row r="463" spans="1:1" ht="15.75" customHeight="1" x14ac:dyDescent="0.3">
      <c r="A463" s="26"/>
    </row>
    <row r="464" spans="1:1" ht="15.75" customHeight="1" x14ac:dyDescent="0.3">
      <c r="A464" s="26"/>
    </row>
    <row r="465" spans="1:1" ht="15.75" customHeight="1" x14ac:dyDescent="0.3">
      <c r="A465" s="26"/>
    </row>
    <row r="466" spans="1:1" ht="15.75" customHeight="1" x14ac:dyDescent="0.3">
      <c r="A466" s="26"/>
    </row>
    <row r="467" spans="1:1" ht="15.75" customHeight="1" x14ac:dyDescent="0.3">
      <c r="A467" s="26"/>
    </row>
    <row r="468" spans="1:1" ht="15.75" customHeight="1" x14ac:dyDescent="0.3">
      <c r="A468" s="26"/>
    </row>
    <row r="469" spans="1:1" ht="15.75" customHeight="1" x14ac:dyDescent="0.3">
      <c r="A469" s="26"/>
    </row>
    <row r="470" spans="1:1" ht="15.75" customHeight="1" x14ac:dyDescent="0.3">
      <c r="A470" s="26"/>
    </row>
    <row r="471" spans="1:1" ht="15.75" customHeight="1" x14ac:dyDescent="0.3">
      <c r="A471" s="26"/>
    </row>
    <row r="472" spans="1:1" ht="15.75" customHeight="1" x14ac:dyDescent="0.3">
      <c r="A472" s="26"/>
    </row>
    <row r="473" spans="1:1" ht="15.75" customHeight="1" x14ac:dyDescent="0.3">
      <c r="A473" s="26"/>
    </row>
    <row r="474" spans="1:1" ht="15.75" customHeight="1" x14ac:dyDescent="0.3">
      <c r="A474" s="26"/>
    </row>
    <row r="475" spans="1:1" ht="15.75" customHeight="1" x14ac:dyDescent="0.3">
      <c r="A475" s="26"/>
    </row>
    <row r="476" spans="1:1" ht="15.75" customHeight="1" x14ac:dyDescent="0.3">
      <c r="A476" s="26"/>
    </row>
    <row r="477" spans="1:1" ht="15.75" customHeight="1" x14ac:dyDescent="0.3">
      <c r="A477" s="26"/>
    </row>
    <row r="478" spans="1:1" ht="15.75" customHeight="1" x14ac:dyDescent="0.3">
      <c r="A478" s="26"/>
    </row>
    <row r="479" spans="1:1" ht="15.75" customHeight="1" x14ac:dyDescent="0.3">
      <c r="A479" s="26"/>
    </row>
    <row r="480" spans="1:1" ht="15.75" customHeight="1" x14ac:dyDescent="0.3">
      <c r="A480" s="26"/>
    </row>
    <row r="481" spans="1:1" ht="15.75" customHeight="1" x14ac:dyDescent="0.3">
      <c r="A481" s="26"/>
    </row>
    <row r="482" spans="1:1" ht="15.75" customHeight="1" x14ac:dyDescent="0.3">
      <c r="A482" s="26"/>
    </row>
    <row r="483" spans="1:1" ht="15.75" customHeight="1" x14ac:dyDescent="0.3">
      <c r="A483" s="26"/>
    </row>
    <row r="484" spans="1:1" ht="15.75" customHeight="1" x14ac:dyDescent="0.3">
      <c r="A484" s="26"/>
    </row>
    <row r="485" spans="1:1" ht="15.75" customHeight="1" x14ac:dyDescent="0.3">
      <c r="A485" s="26"/>
    </row>
    <row r="486" spans="1:1" ht="15.75" customHeight="1" x14ac:dyDescent="0.3">
      <c r="A486" s="26"/>
    </row>
    <row r="487" spans="1:1" ht="15.75" customHeight="1" x14ac:dyDescent="0.3">
      <c r="A487" s="26"/>
    </row>
    <row r="488" spans="1:1" ht="15.75" customHeight="1" x14ac:dyDescent="0.3">
      <c r="A488" s="26"/>
    </row>
    <row r="489" spans="1:1" ht="15.75" customHeight="1" x14ac:dyDescent="0.3">
      <c r="A489" s="26"/>
    </row>
    <row r="490" spans="1:1" ht="15.75" customHeight="1" x14ac:dyDescent="0.3">
      <c r="A490" s="26"/>
    </row>
    <row r="491" spans="1:1" ht="15.75" customHeight="1" x14ac:dyDescent="0.3">
      <c r="A491" s="26"/>
    </row>
    <row r="492" spans="1:1" ht="15.75" customHeight="1" x14ac:dyDescent="0.3">
      <c r="A492" s="26"/>
    </row>
    <row r="493" spans="1:1" ht="15.75" customHeight="1" x14ac:dyDescent="0.3">
      <c r="A493" s="26"/>
    </row>
    <row r="494" spans="1:1" ht="15.75" customHeight="1" x14ac:dyDescent="0.3">
      <c r="A494" s="26"/>
    </row>
    <row r="495" spans="1:1" ht="15.75" customHeight="1" x14ac:dyDescent="0.3">
      <c r="A495" s="26"/>
    </row>
    <row r="496" spans="1:1" ht="15.75" customHeight="1" x14ac:dyDescent="0.3">
      <c r="A496" s="26"/>
    </row>
    <row r="497" spans="1:1" ht="15.75" customHeight="1" x14ac:dyDescent="0.3">
      <c r="A497" s="26"/>
    </row>
    <row r="498" spans="1:1" ht="15.75" customHeight="1" x14ac:dyDescent="0.3">
      <c r="A498" s="26"/>
    </row>
    <row r="499" spans="1:1" ht="15.75" customHeight="1" x14ac:dyDescent="0.3">
      <c r="A499" s="26"/>
    </row>
    <row r="500" spans="1:1" ht="15.75" customHeight="1" x14ac:dyDescent="0.3">
      <c r="A500" s="26"/>
    </row>
    <row r="501" spans="1:1" ht="15.75" customHeight="1" x14ac:dyDescent="0.3">
      <c r="A501" s="26"/>
    </row>
    <row r="502" spans="1:1" ht="15.75" customHeight="1" x14ac:dyDescent="0.3">
      <c r="A502" s="26"/>
    </row>
    <row r="503" spans="1:1" ht="15.75" customHeight="1" x14ac:dyDescent="0.3">
      <c r="A503" s="26"/>
    </row>
    <row r="504" spans="1:1" ht="15.75" customHeight="1" x14ac:dyDescent="0.3">
      <c r="A504" s="26"/>
    </row>
    <row r="505" spans="1:1" ht="15.75" customHeight="1" x14ac:dyDescent="0.3">
      <c r="A505" s="26"/>
    </row>
    <row r="506" spans="1:1" ht="15.75" customHeight="1" x14ac:dyDescent="0.3">
      <c r="A506" s="26"/>
    </row>
    <row r="507" spans="1:1" ht="15.75" customHeight="1" x14ac:dyDescent="0.3">
      <c r="A507" s="26"/>
    </row>
    <row r="508" spans="1:1" ht="15.75" customHeight="1" x14ac:dyDescent="0.3">
      <c r="A508" s="26"/>
    </row>
    <row r="509" spans="1:1" ht="15.75" customHeight="1" x14ac:dyDescent="0.3">
      <c r="A509" s="26"/>
    </row>
    <row r="510" spans="1:1" ht="15.75" customHeight="1" x14ac:dyDescent="0.3">
      <c r="A510" s="26"/>
    </row>
    <row r="511" spans="1:1" ht="15.75" customHeight="1" x14ac:dyDescent="0.3">
      <c r="A511" s="26"/>
    </row>
    <row r="512" spans="1:1" ht="15.75" customHeight="1" x14ac:dyDescent="0.3">
      <c r="A512" s="26"/>
    </row>
    <row r="513" spans="1:1" ht="15.75" customHeight="1" x14ac:dyDescent="0.3">
      <c r="A513" s="26"/>
    </row>
    <row r="514" spans="1:1" ht="15.75" customHeight="1" x14ac:dyDescent="0.3">
      <c r="A514" s="26"/>
    </row>
    <row r="515" spans="1:1" ht="15.75" customHeight="1" x14ac:dyDescent="0.3">
      <c r="A515" s="26"/>
    </row>
    <row r="516" spans="1:1" ht="15.75" customHeight="1" x14ac:dyDescent="0.3">
      <c r="A516" s="26"/>
    </row>
    <row r="517" spans="1:1" ht="15.75" customHeight="1" x14ac:dyDescent="0.3">
      <c r="A517" s="26"/>
    </row>
    <row r="518" spans="1:1" ht="15.75" customHeight="1" x14ac:dyDescent="0.3">
      <c r="A518" s="26"/>
    </row>
    <row r="519" spans="1:1" ht="15.75" customHeight="1" x14ac:dyDescent="0.3">
      <c r="A519" s="26"/>
    </row>
    <row r="520" spans="1:1" ht="15.75" customHeight="1" x14ac:dyDescent="0.3">
      <c r="A520" s="26"/>
    </row>
    <row r="521" spans="1:1" ht="15.75" customHeight="1" x14ac:dyDescent="0.3">
      <c r="A521" s="26"/>
    </row>
    <row r="522" spans="1:1" ht="15.75" customHeight="1" x14ac:dyDescent="0.3">
      <c r="A522" s="26"/>
    </row>
    <row r="523" spans="1:1" ht="15.75" customHeight="1" x14ac:dyDescent="0.3">
      <c r="A523" s="26"/>
    </row>
    <row r="524" spans="1:1" ht="15.75" customHeight="1" x14ac:dyDescent="0.3">
      <c r="A524" s="26"/>
    </row>
    <row r="525" spans="1:1" ht="15.75" customHeight="1" x14ac:dyDescent="0.3">
      <c r="A525" s="26"/>
    </row>
    <row r="526" spans="1:1" ht="15.75" customHeight="1" x14ac:dyDescent="0.3">
      <c r="A526" s="26"/>
    </row>
    <row r="527" spans="1:1" ht="15.75" customHeight="1" x14ac:dyDescent="0.3">
      <c r="A527" s="26"/>
    </row>
    <row r="528" spans="1:1" ht="15.75" customHeight="1" x14ac:dyDescent="0.3">
      <c r="A528" s="26"/>
    </row>
    <row r="529" spans="1:1" ht="15.75" customHeight="1" x14ac:dyDescent="0.3">
      <c r="A529" s="26"/>
    </row>
    <row r="530" spans="1:1" ht="15.75" customHeight="1" x14ac:dyDescent="0.3">
      <c r="A530" s="26"/>
    </row>
    <row r="531" spans="1:1" ht="15.75" customHeight="1" x14ac:dyDescent="0.3">
      <c r="A531" s="26"/>
    </row>
    <row r="532" spans="1:1" ht="15.75" customHeight="1" x14ac:dyDescent="0.3">
      <c r="A532" s="26"/>
    </row>
    <row r="533" spans="1:1" ht="15.75" customHeight="1" x14ac:dyDescent="0.3">
      <c r="A533" s="26"/>
    </row>
    <row r="534" spans="1:1" ht="15.75" customHeight="1" x14ac:dyDescent="0.3">
      <c r="A534" s="26"/>
    </row>
    <row r="535" spans="1:1" ht="15.75" customHeight="1" x14ac:dyDescent="0.3">
      <c r="A535" s="26"/>
    </row>
    <row r="536" spans="1:1" ht="15.75" customHeight="1" x14ac:dyDescent="0.3">
      <c r="A536" s="26"/>
    </row>
    <row r="537" spans="1:1" ht="15.75" customHeight="1" x14ac:dyDescent="0.3">
      <c r="A537" s="26"/>
    </row>
    <row r="538" spans="1:1" ht="15.75" customHeight="1" x14ac:dyDescent="0.3">
      <c r="A538" s="26"/>
    </row>
    <row r="539" spans="1:1" ht="15.75" customHeight="1" x14ac:dyDescent="0.3">
      <c r="A539" s="26"/>
    </row>
    <row r="540" spans="1:1" ht="15.75" customHeight="1" x14ac:dyDescent="0.3">
      <c r="A540" s="26"/>
    </row>
    <row r="541" spans="1:1" ht="15.75" customHeight="1" x14ac:dyDescent="0.3">
      <c r="A541" s="26"/>
    </row>
    <row r="542" spans="1:1" ht="15.75" customHeight="1" x14ac:dyDescent="0.3">
      <c r="A542" s="26"/>
    </row>
    <row r="543" spans="1:1" ht="15.75" customHeight="1" x14ac:dyDescent="0.3">
      <c r="A543" s="26"/>
    </row>
    <row r="544" spans="1:1" ht="15.75" customHeight="1" x14ac:dyDescent="0.3">
      <c r="A544" s="26"/>
    </row>
    <row r="545" spans="1:1" ht="15.75" customHeight="1" x14ac:dyDescent="0.3">
      <c r="A545" s="26"/>
    </row>
    <row r="546" spans="1:1" ht="15.75" customHeight="1" x14ac:dyDescent="0.3">
      <c r="A546" s="26"/>
    </row>
    <row r="547" spans="1:1" ht="15.75" customHeight="1" x14ac:dyDescent="0.3">
      <c r="A547" s="26"/>
    </row>
    <row r="548" spans="1:1" ht="15.75" customHeight="1" x14ac:dyDescent="0.3">
      <c r="A548" s="26"/>
    </row>
    <row r="549" spans="1:1" ht="15.75" customHeight="1" x14ac:dyDescent="0.3">
      <c r="A549" s="26"/>
    </row>
    <row r="550" spans="1:1" ht="15.75" customHeight="1" x14ac:dyDescent="0.3">
      <c r="A550" s="26"/>
    </row>
    <row r="551" spans="1:1" ht="15.75" customHeight="1" x14ac:dyDescent="0.3">
      <c r="A551" s="26"/>
    </row>
    <row r="552" spans="1:1" ht="15.75" customHeight="1" x14ac:dyDescent="0.3">
      <c r="A552" s="26"/>
    </row>
    <row r="553" spans="1:1" ht="15.75" customHeight="1" x14ac:dyDescent="0.3">
      <c r="A553" s="26"/>
    </row>
    <row r="554" spans="1:1" ht="15.75" customHeight="1" x14ac:dyDescent="0.3">
      <c r="A554" s="26"/>
    </row>
    <row r="555" spans="1:1" ht="15.75" customHeight="1" x14ac:dyDescent="0.3">
      <c r="A555" s="26"/>
    </row>
    <row r="556" spans="1:1" ht="15.75" customHeight="1" x14ac:dyDescent="0.3">
      <c r="A556" s="26"/>
    </row>
    <row r="557" spans="1:1" ht="15.75" customHeight="1" x14ac:dyDescent="0.3">
      <c r="A557" s="26"/>
    </row>
    <row r="558" spans="1:1" ht="15.75" customHeight="1" x14ac:dyDescent="0.3">
      <c r="A558" s="26"/>
    </row>
    <row r="559" spans="1:1" ht="15.75" customHeight="1" x14ac:dyDescent="0.3">
      <c r="A559" s="26"/>
    </row>
    <row r="560" spans="1:1" ht="15.75" customHeight="1" x14ac:dyDescent="0.3">
      <c r="A560" s="26"/>
    </row>
    <row r="561" spans="1:1" ht="15.75" customHeight="1" x14ac:dyDescent="0.3">
      <c r="A561" s="26"/>
    </row>
    <row r="562" spans="1:1" ht="15.75" customHeight="1" x14ac:dyDescent="0.3">
      <c r="A562" s="26"/>
    </row>
    <row r="563" spans="1:1" ht="15.75" customHeight="1" x14ac:dyDescent="0.3">
      <c r="A563" s="26"/>
    </row>
    <row r="564" spans="1:1" ht="15.75" customHeight="1" x14ac:dyDescent="0.3">
      <c r="A564" s="26"/>
    </row>
    <row r="565" spans="1:1" ht="15.75" customHeight="1" x14ac:dyDescent="0.3">
      <c r="A565" s="26"/>
    </row>
    <row r="566" spans="1:1" ht="15.75" customHeight="1" x14ac:dyDescent="0.3">
      <c r="A566" s="26"/>
    </row>
    <row r="567" spans="1:1" ht="15.75" customHeight="1" x14ac:dyDescent="0.3">
      <c r="A567" s="26"/>
    </row>
    <row r="568" spans="1:1" ht="15.75" customHeight="1" x14ac:dyDescent="0.3">
      <c r="A568" s="26"/>
    </row>
    <row r="569" spans="1:1" ht="15.75" customHeight="1" x14ac:dyDescent="0.3">
      <c r="A569" s="26"/>
    </row>
    <row r="570" spans="1:1" ht="15.75" customHeight="1" x14ac:dyDescent="0.3">
      <c r="A570" s="26"/>
    </row>
    <row r="571" spans="1:1" ht="15.75" customHeight="1" x14ac:dyDescent="0.3">
      <c r="A571" s="26"/>
    </row>
    <row r="572" spans="1:1" ht="15.75" customHeight="1" x14ac:dyDescent="0.3">
      <c r="A572" s="26"/>
    </row>
    <row r="573" spans="1:1" ht="15.75" customHeight="1" x14ac:dyDescent="0.3">
      <c r="A573" s="26"/>
    </row>
    <row r="574" spans="1:1" ht="15.75" customHeight="1" x14ac:dyDescent="0.3">
      <c r="A574" s="26"/>
    </row>
    <row r="575" spans="1:1" ht="15.75" customHeight="1" x14ac:dyDescent="0.3">
      <c r="A575" s="26"/>
    </row>
    <row r="576" spans="1:1" ht="15.75" customHeight="1" x14ac:dyDescent="0.3">
      <c r="A576" s="26"/>
    </row>
    <row r="577" spans="1:1" ht="15.75" customHeight="1" x14ac:dyDescent="0.3">
      <c r="A577" s="26"/>
    </row>
    <row r="578" spans="1:1" ht="15.75" customHeight="1" x14ac:dyDescent="0.3">
      <c r="A578" s="26"/>
    </row>
    <row r="579" spans="1:1" ht="15.75" customHeight="1" x14ac:dyDescent="0.3">
      <c r="A579" s="26"/>
    </row>
    <row r="580" spans="1:1" ht="15.75" customHeight="1" x14ac:dyDescent="0.3">
      <c r="A580" s="26"/>
    </row>
    <row r="581" spans="1:1" ht="15.75" customHeight="1" x14ac:dyDescent="0.3">
      <c r="A581" s="26"/>
    </row>
    <row r="582" spans="1:1" ht="15.75" customHeight="1" x14ac:dyDescent="0.3">
      <c r="A582" s="26"/>
    </row>
    <row r="583" spans="1:1" ht="15.75" customHeight="1" x14ac:dyDescent="0.3">
      <c r="A583" s="26"/>
    </row>
    <row r="584" spans="1:1" ht="15.75" customHeight="1" x14ac:dyDescent="0.3">
      <c r="A584" s="26"/>
    </row>
    <row r="585" spans="1:1" ht="15.75" customHeight="1" x14ac:dyDescent="0.3">
      <c r="A585" s="26"/>
    </row>
    <row r="586" spans="1:1" ht="15.75" customHeight="1" x14ac:dyDescent="0.3">
      <c r="A586" s="26"/>
    </row>
    <row r="587" spans="1:1" ht="15.75" customHeight="1" x14ac:dyDescent="0.3">
      <c r="A587" s="26"/>
    </row>
    <row r="588" spans="1:1" ht="15.75" customHeight="1" x14ac:dyDescent="0.3">
      <c r="A588" s="26"/>
    </row>
    <row r="589" spans="1:1" ht="15.75" customHeight="1" x14ac:dyDescent="0.3">
      <c r="A589" s="26"/>
    </row>
    <row r="590" spans="1:1" ht="15.75" customHeight="1" x14ac:dyDescent="0.3">
      <c r="A590" s="26"/>
    </row>
    <row r="591" spans="1:1" ht="15.75" customHeight="1" x14ac:dyDescent="0.3">
      <c r="A591" s="26"/>
    </row>
    <row r="592" spans="1:1" ht="15.75" customHeight="1" x14ac:dyDescent="0.3">
      <c r="A592" s="26"/>
    </row>
    <row r="593" spans="1:1" ht="15.75" customHeight="1" x14ac:dyDescent="0.3">
      <c r="A593" s="26"/>
    </row>
    <row r="594" spans="1:1" ht="15.75" customHeight="1" x14ac:dyDescent="0.3">
      <c r="A594" s="26"/>
    </row>
    <row r="595" spans="1:1" ht="15.75" customHeight="1" x14ac:dyDescent="0.3">
      <c r="A595" s="26"/>
    </row>
    <row r="596" spans="1:1" ht="15.75" customHeight="1" x14ac:dyDescent="0.3">
      <c r="A596" s="26"/>
    </row>
    <row r="597" spans="1:1" ht="15.75" customHeight="1" x14ac:dyDescent="0.3">
      <c r="A597" s="26"/>
    </row>
    <row r="598" spans="1:1" ht="15.75" customHeight="1" x14ac:dyDescent="0.3">
      <c r="A598" s="26"/>
    </row>
    <row r="599" spans="1:1" ht="15.75" customHeight="1" x14ac:dyDescent="0.3">
      <c r="A599" s="26"/>
    </row>
    <row r="600" spans="1:1" ht="15.75" customHeight="1" x14ac:dyDescent="0.3">
      <c r="A600" s="26"/>
    </row>
    <row r="601" spans="1:1" ht="15.75" customHeight="1" x14ac:dyDescent="0.3">
      <c r="A601" s="26"/>
    </row>
    <row r="602" spans="1:1" ht="15.75" customHeight="1" x14ac:dyDescent="0.3">
      <c r="A602" s="26"/>
    </row>
    <row r="603" spans="1:1" ht="15.75" customHeight="1" x14ac:dyDescent="0.3">
      <c r="A603" s="26"/>
    </row>
    <row r="604" spans="1:1" ht="15.75" customHeight="1" x14ac:dyDescent="0.3">
      <c r="A604" s="26"/>
    </row>
    <row r="605" spans="1:1" ht="15.75" customHeight="1" x14ac:dyDescent="0.3">
      <c r="A605" s="26"/>
    </row>
    <row r="606" spans="1:1" ht="15.75" customHeight="1" x14ac:dyDescent="0.3">
      <c r="A606" s="26"/>
    </row>
    <row r="607" spans="1:1" ht="15.75" customHeight="1" x14ac:dyDescent="0.3">
      <c r="A607" s="26"/>
    </row>
    <row r="608" spans="1:1" ht="15.75" customHeight="1" x14ac:dyDescent="0.3">
      <c r="A608" s="26"/>
    </row>
    <row r="609" spans="1:1" ht="15.75" customHeight="1" x14ac:dyDescent="0.3">
      <c r="A609" s="26"/>
    </row>
    <row r="610" spans="1:1" ht="15.75" customHeight="1" x14ac:dyDescent="0.3">
      <c r="A610" s="26"/>
    </row>
    <row r="611" spans="1:1" ht="15.75" customHeight="1" x14ac:dyDescent="0.3">
      <c r="A611" s="26"/>
    </row>
    <row r="612" spans="1:1" ht="15.75" customHeight="1" x14ac:dyDescent="0.3">
      <c r="A612" s="26"/>
    </row>
    <row r="613" spans="1:1" ht="15.75" customHeight="1" x14ac:dyDescent="0.3">
      <c r="A613" s="26"/>
    </row>
    <row r="614" spans="1:1" ht="15.75" customHeight="1" x14ac:dyDescent="0.3">
      <c r="A614" s="26"/>
    </row>
    <row r="615" spans="1:1" ht="15.75" customHeight="1" x14ac:dyDescent="0.3">
      <c r="A615" s="26"/>
    </row>
    <row r="616" spans="1:1" ht="15.75" customHeight="1" x14ac:dyDescent="0.3">
      <c r="A616" s="26"/>
    </row>
    <row r="617" spans="1:1" ht="15.75" customHeight="1" x14ac:dyDescent="0.3">
      <c r="A617" s="26"/>
    </row>
    <row r="618" spans="1:1" ht="15.75" customHeight="1" x14ac:dyDescent="0.3">
      <c r="A618" s="26"/>
    </row>
    <row r="619" spans="1:1" ht="15.75" customHeight="1" x14ac:dyDescent="0.3">
      <c r="A619" s="26"/>
    </row>
    <row r="620" spans="1:1" ht="15.75" customHeight="1" x14ac:dyDescent="0.3">
      <c r="A620" s="26"/>
    </row>
    <row r="621" spans="1:1" ht="15.75" customHeight="1" x14ac:dyDescent="0.3">
      <c r="A621" s="26"/>
    </row>
    <row r="622" spans="1:1" ht="15.75" customHeight="1" x14ac:dyDescent="0.3">
      <c r="A622" s="26"/>
    </row>
    <row r="623" spans="1:1" ht="15.75" customHeight="1" x14ac:dyDescent="0.3">
      <c r="A623" s="26"/>
    </row>
    <row r="624" spans="1:1" ht="15.75" customHeight="1" x14ac:dyDescent="0.3">
      <c r="A624" s="26"/>
    </row>
    <row r="625" spans="1:1" ht="15.75" customHeight="1" x14ac:dyDescent="0.3">
      <c r="A625" s="26"/>
    </row>
    <row r="626" spans="1:1" ht="15.75" customHeight="1" x14ac:dyDescent="0.3">
      <c r="A626" s="26"/>
    </row>
    <row r="627" spans="1:1" ht="15.75" customHeight="1" x14ac:dyDescent="0.3">
      <c r="A627" s="26"/>
    </row>
    <row r="628" spans="1:1" ht="15.75" customHeight="1" x14ac:dyDescent="0.3">
      <c r="A628" s="26"/>
    </row>
    <row r="629" spans="1:1" ht="15.75" customHeight="1" x14ac:dyDescent="0.3">
      <c r="A629" s="26"/>
    </row>
    <row r="630" spans="1:1" ht="15.75" customHeight="1" x14ac:dyDescent="0.3">
      <c r="A630" s="26"/>
    </row>
    <row r="631" spans="1:1" ht="15.75" customHeight="1" x14ac:dyDescent="0.3">
      <c r="A631" s="26"/>
    </row>
    <row r="632" spans="1:1" ht="15.75" customHeight="1" x14ac:dyDescent="0.3">
      <c r="A632" s="26"/>
    </row>
    <row r="633" spans="1:1" ht="15.75" customHeight="1" x14ac:dyDescent="0.3">
      <c r="A633" s="26"/>
    </row>
    <row r="634" spans="1:1" ht="15.75" customHeight="1" x14ac:dyDescent="0.3">
      <c r="A634" s="26"/>
    </row>
    <row r="635" spans="1:1" ht="15.75" customHeight="1" x14ac:dyDescent="0.3">
      <c r="A635" s="26"/>
    </row>
    <row r="636" spans="1:1" ht="15.75" customHeight="1" x14ac:dyDescent="0.3">
      <c r="A636" s="26"/>
    </row>
    <row r="637" spans="1:1" ht="15.75" customHeight="1" x14ac:dyDescent="0.3">
      <c r="A637" s="26"/>
    </row>
    <row r="638" spans="1:1" ht="15.75" customHeight="1" x14ac:dyDescent="0.3">
      <c r="A638" s="26"/>
    </row>
    <row r="639" spans="1:1" ht="15.75" customHeight="1" x14ac:dyDescent="0.3">
      <c r="A639" s="26"/>
    </row>
    <row r="640" spans="1:1" ht="15.75" customHeight="1" x14ac:dyDescent="0.3">
      <c r="A640" s="26"/>
    </row>
    <row r="641" spans="1:1" ht="15.75" customHeight="1" x14ac:dyDescent="0.3">
      <c r="A641" s="26"/>
    </row>
    <row r="642" spans="1:1" ht="15.75" customHeight="1" x14ac:dyDescent="0.3">
      <c r="A642" s="26"/>
    </row>
    <row r="643" spans="1:1" ht="15.75" customHeight="1" x14ac:dyDescent="0.3">
      <c r="A643" s="26"/>
    </row>
    <row r="644" spans="1:1" ht="15.75" customHeight="1" x14ac:dyDescent="0.3">
      <c r="A644" s="26"/>
    </row>
    <row r="645" spans="1:1" ht="15.75" customHeight="1" x14ac:dyDescent="0.3">
      <c r="A645" s="26"/>
    </row>
    <row r="646" spans="1:1" ht="15.75" customHeight="1" x14ac:dyDescent="0.3">
      <c r="A646" s="26"/>
    </row>
    <row r="647" spans="1:1" ht="15.75" customHeight="1" x14ac:dyDescent="0.3">
      <c r="A647" s="26"/>
    </row>
    <row r="648" spans="1:1" ht="15.75" customHeight="1" x14ac:dyDescent="0.3">
      <c r="A648" s="26"/>
    </row>
    <row r="649" spans="1:1" ht="15.75" customHeight="1" x14ac:dyDescent="0.3">
      <c r="A649" s="26"/>
    </row>
    <row r="650" spans="1:1" ht="15.75" customHeight="1" x14ac:dyDescent="0.3">
      <c r="A650" s="26"/>
    </row>
    <row r="651" spans="1:1" ht="15.75" customHeight="1" x14ac:dyDescent="0.3">
      <c r="A651" s="26"/>
    </row>
    <row r="652" spans="1:1" ht="15.75" customHeight="1" x14ac:dyDescent="0.3">
      <c r="A652" s="26"/>
    </row>
    <row r="653" spans="1:1" ht="15.75" customHeight="1" x14ac:dyDescent="0.3">
      <c r="A653" s="26"/>
    </row>
    <row r="654" spans="1:1" ht="15.75" customHeight="1" x14ac:dyDescent="0.3">
      <c r="A654" s="26"/>
    </row>
    <row r="655" spans="1:1" ht="15.75" customHeight="1" x14ac:dyDescent="0.3">
      <c r="A655" s="26"/>
    </row>
    <row r="656" spans="1:1" ht="15.75" customHeight="1" x14ac:dyDescent="0.3">
      <c r="A656" s="26"/>
    </row>
    <row r="657" spans="1:1" ht="15.75" customHeight="1" x14ac:dyDescent="0.3">
      <c r="A657" s="26"/>
    </row>
    <row r="658" spans="1:1" ht="15.75" customHeight="1" x14ac:dyDescent="0.3">
      <c r="A658" s="26"/>
    </row>
    <row r="659" spans="1:1" ht="15.75" customHeight="1" x14ac:dyDescent="0.3">
      <c r="A659" s="26"/>
    </row>
    <row r="660" spans="1:1" ht="15.75" customHeight="1" x14ac:dyDescent="0.3">
      <c r="A660" s="26"/>
    </row>
    <row r="661" spans="1:1" ht="15.75" customHeight="1" x14ac:dyDescent="0.3">
      <c r="A661" s="26"/>
    </row>
    <row r="662" spans="1:1" ht="15.75" customHeight="1" x14ac:dyDescent="0.3">
      <c r="A662" s="26"/>
    </row>
    <row r="663" spans="1:1" ht="15.75" customHeight="1" x14ac:dyDescent="0.3">
      <c r="A663" s="26"/>
    </row>
    <row r="664" spans="1:1" ht="15.75" customHeight="1" x14ac:dyDescent="0.3">
      <c r="A664" s="26"/>
    </row>
    <row r="665" spans="1:1" ht="15.75" customHeight="1" x14ac:dyDescent="0.3">
      <c r="A665" s="26"/>
    </row>
    <row r="666" spans="1:1" ht="15.75" customHeight="1" x14ac:dyDescent="0.3">
      <c r="A666" s="26"/>
    </row>
    <row r="667" spans="1:1" ht="15.75" customHeight="1" x14ac:dyDescent="0.3">
      <c r="A667" s="26"/>
    </row>
    <row r="668" spans="1:1" ht="15.75" customHeight="1" x14ac:dyDescent="0.3">
      <c r="A668" s="26"/>
    </row>
    <row r="669" spans="1:1" ht="15.75" customHeight="1" x14ac:dyDescent="0.3">
      <c r="A669" s="26"/>
    </row>
    <row r="670" spans="1:1" ht="15.75" customHeight="1" x14ac:dyDescent="0.3">
      <c r="A670" s="26"/>
    </row>
    <row r="671" spans="1:1" ht="15.75" customHeight="1" x14ac:dyDescent="0.3">
      <c r="A671" s="26"/>
    </row>
    <row r="672" spans="1:1" ht="15.75" customHeight="1" x14ac:dyDescent="0.3">
      <c r="A672" s="26"/>
    </row>
    <row r="673" spans="1:1" ht="15.75" customHeight="1" x14ac:dyDescent="0.3">
      <c r="A673" s="26"/>
    </row>
    <row r="674" spans="1:1" ht="15.75" customHeight="1" x14ac:dyDescent="0.3">
      <c r="A674" s="26"/>
    </row>
    <row r="675" spans="1:1" ht="15.75" customHeight="1" x14ac:dyDescent="0.3">
      <c r="A675" s="26"/>
    </row>
    <row r="676" spans="1:1" ht="15.75" customHeight="1" x14ac:dyDescent="0.3">
      <c r="A676" s="26"/>
    </row>
    <row r="677" spans="1:1" ht="15.75" customHeight="1" x14ac:dyDescent="0.3">
      <c r="A677" s="26"/>
    </row>
    <row r="678" spans="1:1" ht="15.75" customHeight="1" x14ac:dyDescent="0.3">
      <c r="A678" s="26"/>
    </row>
    <row r="679" spans="1:1" ht="15.75" customHeight="1" x14ac:dyDescent="0.3">
      <c r="A679" s="26"/>
    </row>
    <row r="680" spans="1:1" ht="15.75" customHeight="1" x14ac:dyDescent="0.3">
      <c r="A680" s="26"/>
    </row>
    <row r="681" spans="1:1" ht="15.75" customHeight="1" x14ac:dyDescent="0.3">
      <c r="A681" s="26"/>
    </row>
    <row r="682" spans="1:1" ht="15.75" customHeight="1" x14ac:dyDescent="0.3">
      <c r="A682" s="26"/>
    </row>
    <row r="683" spans="1:1" ht="15.75" customHeight="1" x14ac:dyDescent="0.3">
      <c r="A683" s="26"/>
    </row>
    <row r="684" spans="1:1" ht="15.75" customHeight="1" x14ac:dyDescent="0.3">
      <c r="A684" s="26"/>
    </row>
    <row r="685" spans="1:1" ht="15.75" customHeight="1" x14ac:dyDescent="0.3">
      <c r="A685" s="26"/>
    </row>
    <row r="686" spans="1:1" ht="15.75" customHeight="1" x14ac:dyDescent="0.3">
      <c r="A686" s="26"/>
    </row>
    <row r="687" spans="1:1" ht="15.75" customHeight="1" x14ac:dyDescent="0.3">
      <c r="A687" s="26"/>
    </row>
    <row r="688" spans="1:1" ht="15.75" customHeight="1" x14ac:dyDescent="0.3">
      <c r="A688" s="26"/>
    </row>
    <row r="689" spans="1:1" ht="15.75" customHeight="1" x14ac:dyDescent="0.3">
      <c r="A689" s="26"/>
    </row>
    <row r="690" spans="1:1" ht="15.75" customHeight="1" x14ac:dyDescent="0.3">
      <c r="A690" s="26"/>
    </row>
    <row r="691" spans="1:1" ht="15.75" customHeight="1" x14ac:dyDescent="0.3">
      <c r="A691" s="26"/>
    </row>
    <row r="692" spans="1:1" ht="15.75" customHeight="1" x14ac:dyDescent="0.3">
      <c r="A692" s="26"/>
    </row>
    <row r="693" spans="1:1" ht="15.75" customHeight="1" x14ac:dyDescent="0.3">
      <c r="A693" s="26"/>
    </row>
    <row r="694" spans="1:1" ht="15.75" customHeight="1" x14ac:dyDescent="0.3">
      <c r="A694" s="26"/>
    </row>
    <row r="695" spans="1:1" ht="15.75" customHeight="1" x14ac:dyDescent="0.3">
      <c r="A695" s="26"/>
    </row>
    <row r="696" spans="1:1" ht="15.75" customHeight="1" x14ac:dyDescent="0.3">
      <c r="A696" s="26"/>
    </row>
    <row r="697" spans="1:1" ht="15.75" customHeight="1" x14ac:dyDescent="0.3">
      <c r="A697" s="26"/>
    </row>
    <row r="698" spans="1:1" ht="15.75" customHeight="1" x14ac:dyDescent="0.3">
      <c r="A698" s="26"/>
    </row>
    <row r="699" spans="1:1" ht="15.75" customHeight="1" x14ac:dyDescent="0.3">
      <c r="A699" s="26"/>
    </row>
    <row r="700" spans="1:1" ht="15.75" customHeight="1" x14ac:dyDescent="0.3">
      <c r="A700" s="26"/>
    </row>
    <row r="701" spans="1:1" ht="15.75" customHeight="1" x14ac:dyDescent="0.3">
      <c r="A701" s="26"/>
    </row>
    <row r="702" spans="1:1" ht="15.75" customHeight="1" x14ac:dyDescent="0.3">
      <c r="A702" s="26"/>
    </row>
    <row r="703" spans="1:1" ht="15.75" customHeight="1" x14ac:dyDescent="0.3">
      <c r="A703" s="26"/>
    </row>
    <row r="704" spans="1:1" ht="15.75" customHeight="1" x14ac:dyDescent="0.3">
      <c r="A704" s="26"/>
    </row>
    <row r="705" spans="1:1" ht="15.75" customHeight="1" x14ac:dyDescent="0.3">
      <c r="A705" s="26"/>
    </row>
    <row r="706" spans="1:1" ht="15.75" customHeight="1" x14ac:dyDescent="0.3">
      <c r="A706" s="26"/>
    </row>
    <row r="707" spans="1:1" ht="15.75" customHeight="1" x14ac:dyDescent="0.3">
      <c r="A707" s="26"/>
    </row>
    <row r="708" spans="1:1" ht="15.75" customHeight="1" x14ac:dyDescent="0.3">
      <c r="A708" s="26"/>
    </row>
    <row r="709" spans="1:1" ht="15.75" customHeight="1" x14ac:dyDescent="0.3">
      <c r="A709" s="26"/>
    </row>
    <row r="710" spans="1:1" ht="15.75" customHeight="1" x14ac:dyDescent="0.3">
      <c r="A710" s="26"/>
    </row>
    <row r="711" spans="1:1" ht="15.75" customHeight="1" x14ac:dyDescent="0.3">
      <c r="A711" s="26"/>
    </row>
    <row r="712" spans="1:1" ht="15.75" customHeight="1" x14ac:dyDescent="0.3">
      <c r="A712" s="26"/>
    </row>
    <row r="713" spans="1:1" ht="15.75" customHeight="1" x14ac:dyDescent="0.3">
      <c r="A713" s="26"/>
    </row>
    <row r="714" spans="1:1" ht="15.75" customHeight="1" x14ac:dyDescent="0.3">
      <c r="A714" s="26"/>
    </row>
    <row r="715" spans="1:1" ht="15.75" customHeight="1" x14ac:dyDescent="0.3">
      <c r="A715" s="26"/>
    </row>
    <row r="716" spans="1:1" ht="15.75" customHeight="1" x14ac:dyDescent="0.3">
      <c r="A716" s="26"/>
    </row>
    <row r="717" spans="1:1" ht="15.75" customHeight="1" x14ac:dyDescent="0.3">
      <c r="A717" s="26"/>
    </row>
    <row r="718" spans="1:1" ht="15.75" customHeight="1" x14ac:dyDescent="0.3">
      <c r="A718" s="26"/>
    </row>
    <row r="719" spans="1:1" ht="15.75" customHeight="1" x14ac:dyDescent="0.3">
      <c r="A719" s="26"/>
    </row>
    <row r="720" spans="1:1" ht="15.75" customHeight="1" x14ac:dyDescent="0.3">
      <c r="A720" s="26"/>
    </row>
    <row r="721" spans="1:1" ht="15.75" customHeight="1" x14ac:dyDescent="0.3">
      <c r="A721" s="26"/>
    </row>
    <row r="722" spans="1:1" ht="15.75" customHeight="1" x14ac:dyDescent="0.3">
      <c r="A722" s="26"/>
    </row>
    <row r="723" spans="1:1" ht="15.75" customHeight="1" x14ac:dyDescent="0.3">
      <c r="A723" s="26"/>
    </row>
    <row r="724" spans="1:1" ht="15.75" customHeight="1" x14ac:dyDescent="0.3">
      <c r="A724" s="26"/>
    </row>
    <row r="725" spans="1:1" ht="15.75" customHeight="1" x14ac:dyDescent="0.3">
      <c r="A725" s="26"/>
    </row>
    <row r="726" spans="1:1" ht="15.75" customHeight="1" x14ac:dyDescent="0.3">
      <c r="A726" s="26"/>
    </row>
    <row r="727" spans="1:1" ht="15.75" customHeight="1" x14ac:dyDescent="0.3">
      <c r="A727" s="26"/>
    </row>
    <row r="728" spans="1:1" ht="15.75" customHeight="1" x14ac:dyDescent="0.3">
      <c r="A728" s="26"/>
    </row>
    <row r="729" spans="1:1" ht="15.75" customHeight="1" x14ac:dyDescent="0.3">
      <c r="A729" s="26"/>
    </row>
    <row r="730" spans="1:1" ht="15.75" customHeight="1" x14ac:dyDescent="0.3">
      <c r="A730" s="26"/>
    </row>
    <row r="731" spans="1:1" ht="15.75" customHeight="1" x14ac:dyDescent="0.3">
      <c r="A731" s="26"/>
    </row>
    <row r="732" spans="1:1" ht="15.75" customHeight="1" x14ac:dyDescent="0.3">
      <c r="A732" s="26"/>
    </row>
    <row r="733" spans="1:1" ht="15.75" customHeight="1" x14ac:dyDescent="0.3">
      <c r="A733" s="26"/>
    </row>
    <row r="734" spans="1:1" ht="15.75" customHeight="1" x14ac:dyDescent="0.3">
      <c r="A734" s="26"/>
    </row>
    <row r="735" spans="1:1" ht="15.75" customHeight="1" x14ac:dyDescent="0.3">
      <c r="A735" s="26"/>
    </row>
    <row r="736" spans="1:1" ht="15.75" customHeight="1" x14ac:dyDescent="0.3">
      <c r="A736" s="26"/>
    </row>
    <row r="737" spans="1:1" ht="15.75" customHeight="1" x14ac:dyDescent="0.3">
      <c r="A737" s="26"/>
    </row>
    <row r="738" spans="1:1" ht="15.75" customHeight="1" x14ac:dyDescent="0.3">
      <c r="A738" s="26"/>
    </row>
    <row r="739" spans="1:1" ht="15.75" customHeight="1" x14ac:dyDescent="0.3">
      <c r="A739" s="26"/>
    </row>
    <row r="740" spans="1:1" ht="15.75" customHeight="1" x14ac:dyDescent="0.3">
      <c r="A740" s="26"/>
    </row>
    <row r="741" spans="1:1" ht="15.75" customHeight="1" x14ac:dyDescent="0.3">
      <c r="A741" s="26"/>
    </row>
    <row r="742" spans="1:1" ht="15.75" customHeight="1" x14ac:dyDescent="0.3">
      <c r="A742" s="26"/>
    </row>
    <row r="743" spans="1:1" ht="15.75" customHeight="1" x14ac:dyDescent="0.3">
      <c r="A743" s="26"/>
    </row>
    <row r="744" spans="1:1" ht="15.75" customHeight="1" x14ac:dyDescent="0.3">
      <c r="A744" s="26"/>
    </row>
    <row r="745" spans="1:1" ht="15.75" customHeight="1" x14ac:dyDescent="0.3">
      <c r="A745" s="26"/>
    </row>
    <row r="746" spans="1:1" ht="15.75" customHeight="1" x14ac:dyDescent="0.3">
      <c r="A746" s="26"/>
    </row>
    <row r="747" spans="1:1" ht="15.75" customHeight="1" x14ac:dyDescent="0.3">
      <c r="A747" s="26"/>
    </row>
    <row r="748" spans="1:1" ht="15.75" customHeight="1" x14ac:dyDescent="0.3">
      <c r="A748" s="26"/>
    </row>
    <row r="749" spans="1:1" ht="15.75" customHeight="1" x14ac:dyDescent="0.3">
      <c r="A749" s="26"/>
    </row>
    <row r="750" spans="1:1" ht="15.75" customHeight="1" x14ac:dyDescent="0.3">
      <c r="A750" s="26"/>
    </row>
    <row r="751" spans="1:1" ht="15.75" customHeight="1" x14ac:dyDescent="0.3">
      <c r="A751" s="26"/>
    </row>
    <row r="752" spans="1:1" ht="15.75" customHeight="1" x14ac:dyDescent="0.3">
      <c r="A752" s="26"/>
    </row>
    <row r="753" spans="1:1" ht="15.75" customHeight="1" x14ac:dyDescent="0.3">
      <c r="A753" s="26"/>
    </row>
    <row r="754" spans="1:1" ht="15.75" customHeight="1" x14ac:dyDescent="0.3">
      <c r="A754" s="26"/>
    </row>
    <row r="755" spans="1:1" ht="15.75" customHeight="1" x14ac:dyDescent="0.3">
      <c r="A755" s="26"/>
    </row>
    <row r="756" spans="1:1" ht="15.75" customHeight="1" x14ac:dyDescent="0.3">
      <c r="A756" s="26"/>
    </row>
    <row r="757" spans="1:1" ht="15.75" customHeight="1" x14ac:dyDescent="0.3">
      <c r="A757" s="26"/>
    </row>
    <row r="758" spans="1:1" ht="15.75" customHeight="1" x14ac:dyDescent="0.3">
      <c r="A758" s="26"/>
    </row>
    <row r="759" spans="1:1" ht="15.75" customHeight="1" x14ac:dyDescent="0.3">
      <c r="A759" s="26"/>
    </row>
    <row r="760" spans="1:1" ht="15.75" customHeight="1" x14ac:dyDescent="0.3">
      <c r="A760" s="26"/>
    </row>
    <row r="761" spans="1:1" ht="15.75" customHeight="1" x14ac:dyDescent="0.3">
      <c r="A761" s="26"/>
    </row>
    <row r="762" spans="1:1" ht="15.75" customHeight="1" x14ac:dyDescent="0.3">
      <c r="A762" s="26"/>
    </row>
    <row r="763" spans="1:1" ht="15.75" customHeight="1" x14ac:dyDescent="0.3">
      <c r="A763" s="26"/>
    </row>
    <row r="764" spans="1:1" ht="15.75" customHeight="1" x14ac:dyDescent="0.3">
      <c r="A764" s="26"/>
    </row>
    <row r="765" spans="1:1" ht="15.75" customHeight="1" x14ac:dyDescent="0.3">
      <c r="A765" s="26"/>
    </row>
    <row r="766" spans="1:1" ht="15.75" customHeight="1" x14ac:dyDescent="0.3">
      <c r="A766" s="26"/>
    </row>
    <row r="767" spans="1:1" ht="15.75" customHeight="1" x14ac:dyDescent="0.3">
      <c r="A767" s="26"/>
    </row>
    <row r="768" spans="1:1" ht="15.75" customHeight="1" x14ac:dyDescent="0.3">
      <c r="A768" s="26"/>
    </row>
    <row r="769" spans="1:1" ht="15.75" customHeight="1" x14ac:dyDescent="0.3">
      <c r="A769" s="26"/>
    </row>
    <row r="770" spans="1:1" ht="15.75" customHeight="1" x14ac:dyDescent="0.3">
      <c r="A770" s="26"/>
    </row>
    <row r="771" spans="1:1" ht="15.75" customHeight="1" x14ac:dyDescent="0.3">
      <c r="A771" s="26"/>
    </row>
    <row r="772" spans="1:1" ht="15.75" customHeight="1" x14ac:dyDescent="0.3">
      <c r="A772" s="26"/>
    </row>
    <row r="773" spans="1:1" ht="15.75" customHeight="1" x14ac:dyDescent="0.3">
      <c r="A773" s="26"/>
    </row>
    <row r="774" spans="1:1" ht="15.75" customHeight="1" x14ac:dyDescent="0.3">
      <c r="A774" s="26"/>
    </row>
    <row r="775" spans="1:1" ht="15.75" customHeight="1" x14ac:dyDescent="0.3">
      <c r="A775" s="26"/>
    </row>
    <row r="776" spans="1:1" ht="15.75" customHeight="1" x14ac:dyDescent="0.3">
      <c r="A776" s="26"/>
    </row>
    <row r="777" spans="1:1" ht="15.75" customHeight="1" x14ac:dyDescent="0.3">
      <c r="A777" s="26"/>
    </row>
    <row r="778" spans="1:1" ht="15.75" customHeight="1" x14ac:dyDescent="0.3">
      <c r="A778" s="26"/>
    </row>
    <row r="779" spans="1:1" ht="15.75" customHeight="1" x14ac:dyDescent="0.3">
      <c r="A779" s="26"/>
    </row>
    <row r="780" spans="1:1" ht="15.75" customHeight="1" x14ac:dyDescent="0.3">
      <c r="A780" s="26"/>
    </row>
    <row r="781" spans="1:1" ht="15.75" customHeight="1" x14ac:dyDescent="0.3">
      <c r="A781" s="26"/>
    </row>
    <row r="782" spans="1:1" ht="15.75" customHeight="1" x14ac:dyDescent="0.3">
      <c r="A782" s="26"/>
    </row>
    <row r="783" spans="1:1" ht="15.75" customHeight="1" x14ac:dyDescent="0.3">
      <c r="A783" s="26"/>
    </row>
    <row r="784" spans="1:1" ht="15.75" customHeight="1" x14ac:dyDescent="0.3">
      <c r="A784" s="26"/>
    </row>
    <row r="785" spans="1:1" ht="15.75" customHeight="1" x14ac:dyDescent="0.3">
      <c r="A785" s="26"/>
    </row>
    <row r="786" spans="1:1" ht="15.75" customHeight="1" x14ac:dyDescent="0.3">
      <c r="A786" s="26"/>
    </row>
    <row r="787" spans="1:1" ht="15.75" customHeight="1" x14ac:dyDescent="0.3">
      <c r="A787" s="26"/>
    </row>
    <row r="788" spans="1:1" ht="15.75" customHeight="1" x14ac:dyDescent="0.3">
      <c r="A788" s="26"/>
    </row>
    <row r="789" spans="1:1" ht="15.75" customHeight="1" x14ac:dyDescent="0.3">
      <c r="A789" s="26"/>
    </row>
    <row r="790" spans="1:1" ht="15.75" customHeight="1" x14ac:dyDescent="0.3">
      <c r="A790" s="26"/>
    </row>
    <row r="791" spans="1:1" ht="15.75" customHeight="1" x14ac:dyDescent="0.3">
      <c r="A791" s="26"/>
    </row>
    <row r="792" spans="1:1" ht="15.75" customHeight="1" x14ac:dyDescent="0.3">
      <c r="A792" s="26"/>
    </row>
    <row r="793" spans="1:1" ht="15.75" customHeight="1" x14ac:dyDescent="0.3">
      <c r="A793" s="26"/>
    </row>
    <row r="794" spans="1:1" ht="15.75" customHeight="1" x14ac:dyDescent="0.3">
      <c r="A794" s="26"/>
    </row>
    <row r="795" spans="1:1" ht="15.75" customHeight="1" x14ac:dyDescent="0.3">
      <c r="A795" s="26"/>
    </row>
    <row r="796" spans="1:1" ht="15.75" customHeight="1" x14ac:dyDescent="0.3">
      <c r="A796" s="26"/>
    </row>
    <row r="797" spans="1:1" ht="15.75" customHeight="1" x14ac:dyDescent="0.3">
      <c r="A797" s="26"/>
    </row>
    <row r="798" spans="1:1" ht="15.75" customHeight="1" x14ac:dyDescent="0.3">
      <c r="A798" s="26"/>
    </row>
    <row r="799" spans="1:1" ht="15.75" customHeight="1" x14ac:dyDescent="0.3">
      <c r="A799" s="26"/>
    </row>
    <row r="800" spans="1:1" ht="15.75" customHeight="1" x14ac:dyDescent="0.3">
      <c r="A800" s="26"/>
    </row>
    <row r="801" spans="1:1" ht="15.75" customHeight="1" x14ac:dyDescent="0.3">
      <c r="A801" s="26"/>
    </row>
    <row r="802" spans="1:1" ht="15.75" customHeight="1" x14ac:dyDescent="0.3">
      <c r="A802" s="26"/>
    </row>
    <row r="803" spans="1:1" ht="15.75" customHeight="1" x14ac:dyDescent="0.3">
      <c r="A803" s="26"/>
    </row>
    <row r="804" spans="1:1" ht="15.75" customHeight="1" x14ac:dyDescent="0.3">
      <c r="A804" s="26"/>
    </row>
    <row r="805" spans="1:1" ht="15.75" customHeight="1" x14ac:dyDescent="0.3">
      <c r="A805" s="26"/>
    </row>
    <row r="806" spans="1:1" ht="15.75" customHeight="1" x14ac:dyDescent="0.3">
      <c r="A806" s="26"/>
    </row>
    <row r="807" spans="1:1" ht="15.75" customHeight="1" x14ac:dyDescent="0.3">
      <c r="A807" s="26"/>
    </row>
    <row r="808" spans="1:1" ht="15.75" customHeight="1" x14ac:dyDescent="0.3">
      <c r="A808" s="26"/>
    </row>
    <row r="809" spans="1:1" ht="15.75" customHeight="1" x14ac:dyDescent="0.3">
      <c r="A809" s="26"/>
    </row>
    <row r="810" spans="1:1" ht="15.75" customHeight="1" x14ac:dyDescent="0.3">
      <c r="A810" s="26"/>
    </row>
    <row r="811" spans="1:1" ht="15.75" customHeight="1" x14ac:dyDescent="0.3">
      <c r="A811" s="26"/>
    </row>
    <row r="812" spans="1:1" ht="15.75" customHeight="1" x14ac:dyDescent="0.3">
      <c r="A812" s="26"/>
    </row>
    <row r="813" spans="1:1" ht="15.75" customHeight="1" x14ac:dyDescent="0.3">
      <c r="A813" s="26"/>
    </row>
    <row r="814" spans="1:1" ht="15.75" customHeight="1" x14ac:dyDescent="0.3">
      <c r="A814" s="26"/>
    </row>
    <row r="815" spans="1:1" ht="15.75" customHeight="1" x14ac:dyDescent="0.3">
      <c r="A815" s="26"/>
    </row>
    <row r="816" spans="1:1" ht="15.75" customHeight="1" x14ac:dyDescent="0.3">
      <c r="A816" s="26"/>
    </row>
    <row r="817" spans="1:1" ht="15.75" customHeight="1" x14ac:dyDescent="0.3">
      <c r="A817" s="26"/>
    </row>
    <row r="818" spans="1:1" ht="15.75" customHeight="1" x14ac:dyDescent="0.3">
      <c r="A818" s="26"/>
    </row>
    <row r="819" spans="1:1" ht="15.75" customHeight="1" x14ac:dyDescent="0.3">
      <c r="A819" s="26"/>
    </row>
    <row r="820" spans="1:1" ht="15.75" customHeight="1" x14ac:dyDescent="0.3">
      <c r="A820" s="26"/>
    </row>
    <row r="821" spans="1:1" ht="15.75" customHeight="1" x14ac:dyDescent="0.3">
      <c r="A821" s="26"/>
    </row>
    <row r="822" spans="1:1" ht="15.75" customHeight="1" x14ac:dyDescent="0.3">
      <c r="A822" s="26"/>
    </row>
    <row r="823" spans="1:1" ht="15.75" customHeight="1" x14ac:dyDescent="0.3">
      <c r="A823" s="26"/>
    </row>
    <row r="824" spans="1:1" ht="15.75" customHeight="1" x14ac:dyDescent="0.3">
      <c r="A824" s="26"/>
    </row>
    <row r="825" spans="1:1" ht="15.75" customHeight="1" x14ac:dyDescent="0.3">
      <c r="A825" s="26"/>
    </row>
    <row r="826" spans="1:1" ht="15.75" customHeight="1" x14ac:dyDescent="0.3">
      <c r="A826" s="26"/>
    </row>
    <row r="827" spans="1:1" ht="15.75" customHeight="1" x14ac:dyDescent="0.3">
      <c r="A827" s="26"/>
    </row>
    <row r="828" spans="1:1" ht="15.75" customHeight="1" x14ac:dyDescent="0.3">
      <c r="A828" s="26"/>
    </row>
    <row r="829" spans="1:1" ht="15.75" customHeight="1" x14ac:dyDescent="0.3">
      <c r="A829" s="26"/>
    </row>
    <row r="830" spans="1:1" ht="15.75" customHeight="1" x14ac:dyDescent="0.3">
      <c r="A830" s="26"/>
    </row>
    <row r="831" spans="1:1" ht="15.75" customHeight="1" x14ac:dyDescent="0.3">
      <c r="A831" s="26"/>
    </row>
    <row r="832" spans="1:1" ht="15.75" customHeight="1" x14ac:dyDescent="0.3">
      <c r="A832" s="26"/>
    </row>
    <row r="833" spans="1:1" ht="15.75" customHeight="1" x14ac:dyDescent="0.3">
      <c r="A833" s="26"/>
    </row>
    <row r="834" spans="1:1" ht="15.75" customHeight="1" x14ac:dyDescent="0.3">
      <c r="A834" s="26"/>
    </row>
    <row r="835" spans="1:1" ht="15.75" customHeight="1" x14ac:dyDescent="0.3">
      <c r="A835" s="26"/>
    </row>
    <row r="836" spans="1:1" ht="15.75" customHeight="1" x14ac:dyDescent="0.3">
      <c r="A836" s="26"/>
    </row>
    <row r="837" spans="1:1" ht="15.75" customHeight="1" x14ac:dyDescent="0.3">
      <c r="A837" s="26"/>
    </row>
    <row r="838" spans="1:1" ht="15.75" customHeight="1" x14ac:dyDescent="0.3">
      <c r="A838" s="26"/>
    </row>
    <row r="839" spans="1:1" ht="15.75" customHeight="1" x14ac:dyDescent="0.3">
      <c r="A839" s="26"/>
    </row>
    <row r="840" spans="1:1" ht="15.75" customHeight="1" x14ac:dyDescent="0.3">
      <c r="A840" s="26"/>
    </row>
    <row r="841" spans="1:1" ht="15.75" customHeight="1" x14ac:dyDescent="0.3">
      <c r="A841" s="26"/>
    </row>
    <row r="842" spans="1:1" ht="15.75" customHeight="1" x14ac:dyDescent="0.3">
      <c r="A842" s="26"/>
    </row>
    <row r="843" spans="1:1" ht="15.75" customHeight="1" x14ac:dyDescent="0.3">
      <c r="A843" s="26"/>
    </row>
    <row r="844" spans="1:1" ht="15.75" customHeight="1" x14ac:dyDescent="0.3">
      <c r="A844" s="26"/>
    </row>
    <row r="845" spans="1:1" ht="15.75" customHeight="1" x14ac:dyDescent="0.3">
      <c r="A845" s="26"/>
    </row>
    <row r="846" spans="1:1" ht="15.75" customHeight="1" x14ac:dyDescent="0.3">
      <c r="A846" s="26"/>
    </row>
    <row r="847" spans="1:1" ht="15.75" customHeight="1" x14ac:dyDescent="0.3">
      <c r="A847" s="26"/>
    </row>
    <row r="848" spans="1:1" ht="15.75" customHeight="1" x14ac:dyDescent="0.3">
      <c r="A848" s="26"/>
    </row>
    <row r="849" spans="1:1" ht="15.75" customHeight="1" x14ac:dyDescent="0.3">
      <c r="A849" s="26"/>
    </row>
    <row r="850" spans="1:1" ht="15.75" customHeight="1" x14ac:dyDescent="0.3">
      <c r="A850" s="26"/>
    </row>
    <row r="851" spans="1:1" ht="15.75" customHeight="1" x14ac:dyDescent="0.3">
      <c r="A851" s="26"/>
    </row>
    <row r="852" spans="1:1" ht="15.75" customHeight="1" x14ac:dyDescent="0.3">
      <c r="A852" s="26"/>
    </row>
    <row r="853" spans="1:1" ht="15.75" customHeight="1" x14ac:dyDescent="0.3">
      <c r="A853" s="26"/>
    </row>
    <row r="854" spans="1:1" ht="15.75" customHeight="1" x14ac:dyDescent="0.3">
      <c r="A854" s="26"/>
    </row>
    <row r="855" spans="1:1" ht="15.75" customHeight="1" x14ac:dyDescent="0.3">
      <c r="A855" s="26"/>
    </row>
    <row r="856" spans="1:1" ht="15.75" customHeight="1" x14ac:dyDescent="0.3">
      <c r="A856" s="26"/>
    </row>
    <row r="857" spans="1:1" ht="15.75" customHeight="1" x14ac:dyDescent="0.3">
      <c r="A857" s="26"/>
    </row>
    <row r="858" spans="1:1" ht="15.75" customHeight="1" x14ac:dyDescent="0.3">
      <c r="A858" s="26"/>
    </row>
    <row r="859" spans="1:1" ht="15.75" customHeight="1" x14ac:dyDescent="0.3">
      <c r="A859" s="26"/>
    </row>
    <row r="860" spans="1:1" ht="15.75" customHeight="1" x14ac:dyDescent="0.3">
      <c r="A860" s="26"/>
    </row>
    <row r="861" spans="1:1" ht="15.75" customHeight="1" x14ac:dyDescent="0.3">
      <c r="A861" s="26"/>
    </row>
    <row r="862" spans="1:1" ht="15.75" customHeight="1" x14ac:dyDescent="0.3">
      <c r="A862" s="26"/>
    </row>
    <row r="863" spans="1:1" ht="15.75" customHeight="1" x14ac:dyDescent="0.3">
      <c r="A863" s="26"/>
    </row>
    <row r="864" spans="1:1" ht="15.75" customHeight="1" x14ac:dyDescent="0.3">
      <c r="A864" s="26"/>
    </row>
    <row r="865" spans="1:1" ht="15.75" customHeight="1" x14ac:dyDescent="0.3">
      <c r="A865" s="26"/>
    </row>
    <row r="866" spans="1:1" ht="15.75" customHeight="1" x14ac:dyDescent="0.3">
      <c r="A866" s="26"/>
    </row>
    <row r="867" spans="1:1" ht="15.75" customHeight="1" x14ac:dyDescent="0.3">
      <c r="A867" s="26"/>
    </row>
    <row r="868" spans="1:1" ht="15.75" customHeight="1" x14ac:dyDescent="0.3">
      <c r="A868" s="26"/>
    </row>
    <row r="869" spans="1:1" ht="15.75" customHeight="1" x14ac:dyDescent="0.3">
      <c r="A869" s="26"/>
    </row>
    <row r="870" spans="1:1" ht="15.75" customHeight="1" x14ac:dyDescent="0.3">
      <c r="A870" s="26"/>
    </row>
    <row r="871" spans="1:1" ht="15.75" customHeight="1" x14ac:dyDescent="0.3">
      <c r="A871" s="26"/>
    </row>
    <row r="872" spans="1:1" ht="15.75" customHeight="1" x14ac:dyDescent="0.3">
      <c r="A872" s="26"/>
    </row>
    <row r="873" spans="1:1" ht="15.75" customHeight="1" x14ac:dyDescent="0.3">
      <c r="A873" s="26"/>
    </row>
    <row r="874" spans="1:1" ht="15.75" customHeight="1" x14ac:dyDescent="0.3">
      <c r="A874" s="26"/>
    </row>
    <row r="875" spans="1:1" ht="15.75" customHeight="1" x14ac:dyDescent="0.3">
      <c r="A875" s="26"/>
    </row>
    <row r="876" spans="1:1" ht="15.75" customHeight="1" x14ac:dyDescent="0.3">
      <c r="A876" s="26"/>
    </row>
    <row r="877" spans="1:1" ht="15.75" customHeight="1" x14ac:dyDescent="0.3">
      <c r="A877" s="26"/>
    </row>
    <row r="878" spans="1:1" ht="15.75" customHeight="1" x14ac:dyDescent="0.3">
      <c r="A878" s="26"/>
    </row>
    <row r="879" spans="1:1" ht="15.75" customHeight="1" x14ac:dyDescent="0.3">
      <c r="A879" s="26"/>
    </row>
    <row r="880" spans="1:1" ht="15.75" customHeight="1" x14ac:dyDescent="0.3">
      <c r="A880" s="26"/>
    </row>
    <row r="881" spans="1:1" ht="15.75" customHeight="1" x14ac:dyDescent="0.3">
      <c r="A881" s="26"/>
    </row>
    <row r="882" spans="1:1" ht="15.75" customHeight="1" x14ac:dyDescent="0.3">
      <c r="A882" s="26"/>
    </row>
    <row r="883" spans="1:1" ht="15.75" customHeight="1" x14ac:dyDescent="0.3">
      <c r="A883" s="26"/>
    </row>
    <row r="884" spans="1:1" ht="15.75" customHeight="1" x14ac:dyDescent="0.3">
      <c r="A884" s="26"/>
    </row>
    <row r="885" spans="1:1" ht="15.75" customHeight="1" x14ac:dyDescent="0.3">
      <c r="A885" s="26"/>
    </row>
    <row r="886" spans="1:1" ht="15.75" customHeight="1" x14ac:dyDescent="0.3">
      <c r="A886" s="26"/>
    </row>
    <row r="887" spans="1:1" ht="15.75" customHeight="1" x14ac:dyDescent="0.3">
      <c r="A887" s="26"/>
    </row>
    <row r="888" spans="1:1" ht="15.75" customHeight="1" x14ac:dyDescent="0.3">
      <c r="A888" s="26"/>
    </row>
    <row r="889" spans="1:1" ht="15.75" customHeight="1" x14ac:dyDescent="0.3">
      <c r="A889" s="26"/>
    </row>
    <row r="890" spans="1:1" ht="15.75" customHeight="1" x14ac:dyDescent="0.3">
      <c r="A890" s="26"/>
    </row>
    <row r="891" spans="1:1" ht="15.75" customHeight="1" x14ac:dyDescent="0.3">
      <c r="A891" s="26"/>
    </row>
    <row r="892" spans="1:1" ht="15.75" customHeight="1" x14ac:dyDescent="0.3">
      <c r="A892" s="26"/>
    </row>
    <row r="893" spans="1:1" ht="15.75" customHeight="1" x14ac:dyDescent="0.3">
      <c r="A893" s="26"/>
    </row>
    <row r="894" spans="1:1" ht="15.75" customHeight="1" x14ac:dyDescent="0.3">
      <c r="A894" s="26"/>
    </row>
    <row r="895" spans="1:1" ht="15.75" customHeight="1" x14ac:dyDescent="0.3">
      <c r="A895" s="26"/>
    </row>
    <row r="896" spans="1:1" ht="15.75" customHeight="1" x14ac:dyDescent="0.3">
      <c r="A896" s="26"/>
    </row>
    <row r="897" spans="1:1" ht="15.75" customHeight="1" x14ac:dyDescent="0.3">
      <c r="A897" s="26"/>
    </row>
    <row r="898" spans="1:1" ht="15.75" customHeight="1" x14ac:dyDescent="0.3">
      <c r="A898" s="26"/>
    </row>
    <row r="899" spans="1:1" ht="15.75" customHeight="1" x14ac:dyDescent="0.3">
      <c r="A899" s="26"/>
    </row>
    <row r="900" spans="1:1" ht="15.75" customHeight="1" x14ac:dyDescent="0.3">
      <c r="A900" s="26"/>
    </row>
    <row r="901" spans="1:1" ht="15.75" customHeight="1" x14ac:dyDescent="0.3">
      <c r="A901" s="26"/>
    </row>
    <row r="902" spans="1:1" ht="15.75" customHeight="1" x14ac:dyDescent="0.3">
      <c r="A902" s="26"/>
    </row>
    <row r="903" spans="1:1" ht="15.75" customHeight="1" x14ac:dyDescent="0.3">
      <c r="A903" s="26"/>
    </row>
    <row r="904" spans="1:1" ht="15.75" customHeight="1" x14ac:dyDescent="0.3">
      <c r="A904" s="26"/>
    </row>
    <row r="905" spans="1:1" ht="15.75" customHeight="1" x14ac:dyDescent="0.3">
      <c r="A905" s="26"/>
    </row>
    <row r="906" spans="1:1" ht="15.75" customHeight="1" x14ac:dyDescent="0.3">
      <c r="A906" s="26"/>
    </row>
    <row r="907" spans="1:1" ht="15.75" customHeight="1" x14ac:dyDescent="0.3">
      <c r="A907" s="26"/>
    </row>
    <row r="908" spans="1:1" ht="15.75" customHeight="1" x14ac:dyDescent="0.3">
      <c r="A908" s="26"/>
    </row>
    <row r="909" spans="1:1" ht="15.75" customHeight="1" x14ac:dyDescent="0.3">
      <c r="A909" s="26"/>
    </row>
    <row r="910" spans="1:1" ht="15.75" customHeight="1" x14ac:dyDescent="0.3">
      <c r="A910" s="26"/>
    </row>
    <row r="911" spans="1:1" ht="15.75" customHeight="1" x14ac:dyDescent="0.3">
      <c r="A911" s="26"/>
    </row>
    <row r="912" spans="1:1" ht="15.75" customHeight="1" x14ac:dyDescent="0.3">
      <c r="A912" s="26"/>
    </row>
    <row r="913" spans="1:1" ht="15.75" customHeight="1" x14ac:dyDescent="0.3">
      <c r="A913" s="26"/>
    </row>
    <row r="914" spans="1:1" ht="15.75" customHeight="1" x14ac:dyDescent="0.3">
      <c r="A914" s="26"/>
    </row>
    <row r="915" spans="1:1" ht="15.75" customHeight="1" x14ac:dyDescent="0.3">
      <c r="A915" s="26"/>
    </row>
    <row r="916" spans="1:1" ht="15.75" customHeight="1" x14ac:dyDescent="0.3">
      <c r="A916" s="26"/>
    </row>
    <row r="917" spans="1:1" ht="15.75" customHeight="1" x14ac:dyDescent="0.3">
      <c r="A917" s="26"/>
    </row>
    <row r="918" spans="1:1" ht="15.75" customHeight="1" x14ac:dyDescent="0.3">
      <c r="A918" s="26"/>
    </row>
    <row r="919" spans="1:1" ht="15.75" customHeight="1" x14ac:dyDescent="0.3">
      <c r="A919" s="26"/>
    </row>
    <row r="920" spans="1:1" ht="15.75" customHeight="1" x14ac:dyDescent="0.3">
      <c r="A920" s="26"/>
    </row>
    <row r="921" spans="1:1" ht="15.75" customHeight="1" x14ac:dyDescent="0.3">
      <c r="A921" s="26"/>
    </row>
    <row r="922" spans="1:1" ht="15.75" customHeight="1" x14ac:dyDescent="0.3">
      <c r="A922" s="26"/>
    </row>
    <row r="923" spans="1:1" ht="15.75" customHeight="1" x14ac:dyDescent="0.3">
      <c r="A923" s="26"/>
    </row>
    <row r="924" spans="1:1" ht="15.75" customHeight="1" x14ac:dyDescent="0.3">
      <c r="A924" s="26"/>
    </row>
    <row r="925" spans="1:1" ht="15.75" customHeight="1" x14ac:dyDescent="0.3">
      <c r="A925" s="26"/>
    </row>
    <row r="926" spans="1:1" ht="15.75" customHeight="1" x14ac:dyDescent="0.3">
      <c r="A926" s="26"/>
    </row>
    <row r="927" spans="1:1" ht="15.75" customHeight="1" x14ac:dyDescent="0.3">
      <c r="A927" s="26"/>
    </row>
    <row r="928" spans="1:1" ht="15.75" customHeight="1" x14ac:dyDescent="0.3">
      <c r="A928" s="26"/>
    </row>
    <row r="929" spans="1:1" ht="15.75" customHeight="1" x14ac:dyDescent="0.3">
      <c r="A929" s="26"/>
    </row>
    <row r="930" spans="1:1" ht="15.75" customHeight="1" x14ac:dyDescent="0.3">
      <c r="A930" s="26"/>
    </row>
    <row r="931" spans="1:1" ht="15.75" customHeight="1" x14ac:dyDescent="0.3">
      <c r="A931" s="26"/>
    </row>
    <row r="932" spans="1:1" ht="15.75" customHeight="1" x14ac:dyDescent="0.3">
      <c r="A932" s="26"/>
    </row>
    <row r="933" spans="1:1" ht="15.75" customHeight="1" x14ac:dyDescent="0.3">
      <c r="A933" s="26"/>
    </row>
    <row r="934" spans="1:1" ht="15.75" customHeight="1" x14ac:dyDescent="0.3">
      <c r="A934" s="26"/>
    </row>
    <row r="935" spans="1:1" ht="15.75" customHeight="1" x14ac:dyDescent="0.3">
      <c r="A935" s="26"/>
    </row>
    <row r="936" spans="1:1" ht="15.75" customHeight="1" x14ac:dyDescent="0.3">
      <c r="A936" s="26"/>
    </row>
    <row r="937" spans="1:1" ht="15.75" customHeight="1" x14ac:dyDescent="0.3">
      <c r="A937" s="26"/>
    </row>
    <row r="938" spans="1:1" ht="15.75" customHeight="1" x14ac:dyDescent="0.3">
      <c r="A938" s="26"/>
    </row>
    <row r="939" spans="1:1" ht="15.75" customHeight="1" x14ac:dyDescent="0.3">
      <c r="A939" s="26"/>
    </row>
    <row r="940" spans="1:1" ht="15.75" customHeight="1" x14ac:dyDescent="0.3">
      <c r="A940" s="26"/>
    </row>
    <row r="941" spans="1:1" ht="15.75" customHeight="1" x14ac:dyDescent="0.3">
      <c r="A941" s="26"/>
    </row>
    <row r="942" spans="1:1" ht="15.75" customHeight="1" x14ac:dyDescent="0.3">
      <c r="A942" s="26"/>
    </row>
    <row r="943" spans="1:1" ht="15.75" customHeight="1" x14ac:dyDescent="0.3">
      <c r="A943" s="26"/>
    </row>
    <row r="944" spans="1:1" ht="15.75" customHeight="1" x14ac:dyDescent="0.3">
      <c r="A944" s="26"/>
    </row>
    <row r="945" spans="1:1" ht="15.75" customHeight="1" x14ac:dyDescent="0.3">
      <c r="A945" s="26"/>
    </row>
    <row r="946" spans="1:1" ht="15.75" customHeight="1" x14ac:dyDescent="0.3">
      <c r="A946" s="26"/>
    </row>
    <row r="947" spans="1:1" ht="15.75" customHeight="1" x14ac:dyDescent="0.3">
      <c r="A947" s="26"/>
    </row>
    <row r="948" spans="1:1" ht="15.75" customHeight="1" x14ac:dyDescent="0.3">
      <c r="A948" s="26"/>
    </row>
    <row r="949" spans="1:1" ht="15.75" customHeight="1" x14ac:dyDescent="0.3">
      <c r="A949" s="26"/>
    </row>
    <row r="950" spans="1:1" ht="15.75" customHeight="1" x14ac:dyDescent="0.3">
      <c r="A950" s="26"/>
    </row>
    <row r="951" spans="1:1" ht="15.75" customHeight="1" x14ac:dyDescent="0.3">
      <c r="A951" s="26"/>
    </row>
    <row r="952" spans="1:1" ht="15.75" customHeight="1" x14ac:dyDescent="0.3">
      <c r="A952" s="26"/>
    </row>
    <row r="953" spans="1:1" ht="15.75" customHeight="1" x14ac:dyDescent="0.3">
      <c r="A953" s="26"/>
    </row>
    <row r="954" spans="1:1" ht="15.75" customHeight="1" x14ac:dyDescent="0.3">
      <c r="A954" s="26"/>
    </row>
    <row r="955" spans="1:1" ht="15.75" customHeight="1" x14ac:dyDescent="0.3">
      <c r="A955" s="26"/>
    </row>
    <row r="956" spans="1:1" ht="15.75" customHeight="1" x14ac:dyDescent="0.3">
      <c r="A956" s="26"/>
    </row>
    <row r="957" spans="1:1" ht="15.75" customHeight="1" x14ac:dyDescent="0.3">
      <c r="A957" s="26"/>
    </row>
    <row r="958" spans="1:1" ht="15.75" customHeight="1" x14ac:dyDescent="0.3">
      <c r="A958" s="26"/>
    </row>
    <row r="959" spans="1:1" ht="15.75" customHeight="1" x14ac:dyDescent="0.3">
      <c r="A959" s="26"/>
    </row>
    <row r="960" spans="1:1" ht="15.75" customHeight="1" x14ac:dyDescent="0.3">
      <c r="A960" s="26"/>
    </row>
    <row r="961" spans="1:1" ht="15.75" customHeight="1" x14ac:dyDescent="0.3">
      <c r="A961" s="26"/>
    </row>
    <row r="962" spans="1:1" ht="15.75" customHeight="1" x14ac:dyDescent="0.3">
      <c r="A962" s="26"/>
    </row>
    <row r="963" spans="1:1" ht="15.75" customHeight="1" x14ac:dyDescent="0.3">
      <c r="A963" s="26"/>
    </row>
    <row r="964" spans="1:1" ht="15.75" customHeight="1" x14ac:dyDescent="0.3">
      <c r="A964" s="26"/>
    </row>
    <row r="965" spans="1:1" ht="15.75" customHeight="1" x14ac:dyDescent="0.3">
      <c r="A965" s="26"/>
    </row>
    <row r="966" spans="1:1" ht="15.75" customHeight="1" x14ac:dyDescent="0.3">
      <c r="A966" s="26"/>
    </row>
    <row r="967" spans="1:1" ht="15.75" customHeight="1" x14ac:dyDescent="0.3">
      <c r="A967" s="26"/>
    </row>
    <row r="968" spans="1:1" ht="15.75" customHeight="1" x14ac:dyDescent="0.3">
      <c r="A968" s="26"/>
    </row>
    <row r="969" spans="1:1" ht="15.75" customHeight="1" x14ac:dyDescent="0.3">
      <c r="A969" s="26"/>
    </row>
    <row r="970" spans="1:1" ht="15.75" customHeight="1" x14ac:dyDescent="0.3">
      <c r="A970" s="26"/>
    </row>
    <row r="971" spans="1:1" ht="15.75" customHeight="1" x14ac:dyDescent="0.3">
      <c r="A971" s="26"/>
    </row>
    <row r="972" spans="1:1" ht="15.75" customHeight="1" x14ac:dyDescent="0.3">
      <c r="A972" s="26"/>
    </row>
    <row r="973" spans="1:1" ht="15.75" customHeight="1" x14ac:dyDescent="0.3">
      <c r="A973" s="26"/>
    </row>
    <row r="974" spans="1:1" ht="15.75" customHeight="1" x14ac:dyDescent="0.3">
      <c r="A974" s="26"/>
    </row>
    <row r="975" spans="1:1" ht="15.75" customHeight="1" x14ac:dyDescent="0.3">
      <c r="A975" s="26"/>
    </row>
    <row r="976" spans="1:1" ht="15.75" customHeight="1" x14ac:dyDescent="0.3">
      <c r="A976" s="26"/>
    </row>
    <row r="977" spans="1:1" ht="15.75" customHeight="1" x14ac:dyDescent="0.3">
      <c r="A977" s="26"/>
    </row>
    <row r="978" spans="1:1" ht="15.75" customHeight="1" x14ac:dyDescent="0.3">
      <c r="A978" s="26"/>
    </row>
    <row r="979" spans="1:1" ht="15.75" customHeight="1" x14ac:dyDescent="0.3">
      <c r="A979" s="26"/>
    </row>
    <row r="980" spans="1:1" ht="15.75" customHeight="1" x14ac:dyDescent="0.3">
      <c r="A980" s="26"/>
    </row>
    <row r="981" spans="1:1" ht="15.75" customHeight="1" x14ac:dyDescent="0.3">
      <c r="A981" s="26"/>
    </row>
    <row r="982" spans="1:1" ht="15.75" customHeight="1" x14ac:dyDescent="0.3">
      <c r="A982" s="26"/>
    </row>
    <row r="983" spans="1:1" ht="15.75" customHeight="1" x14ac:dyDescent="0.3">
      <c r="A983" s="26"/>
    </row>
    <row r="984" spans="1:1" ht="15.75" customHeight="1" x14ac:dyDescent="0.3">
      <c r="A984" s="26"/>
    </row>
    <row r="985" spans="1:1" ht="15.75" customHeight="1" x14ac:dyDescent="0.3">
      <c r="A985" s="26"/>
    </row>
    <row r="986" spans="1:1" ht="15.75" customHeight="1" x14ac:dyDescent="0.3">
      <c r="A986" s="26"/>
    </row>
    <row r="987" spans="1:1" ht="15.75" customHeight="1" x14ac:dyDescent="0.3">
      <c r="A987" s="26"/>
    </row>
    <row r="988" spans="1:1" ht="15.75" customHeight="1" x14ac:dyDescent="0.3">
      <c r="A988" s="26"/>
    </row>
    <row r="989" spans="1:1" ht="15.75" customHeight="1" x14ac:dyDescent="0.3">
      <c r="A989" s="26"/>
    </row>
    <row r="990" spans="1:1" ht="15.75" customHeight="1" x14ac:dyDescent="0.3">
      <c r="A990" s="26"/>
    </row>
    <row r="991" spans="1:1" ht="15.75" customHeight="1" x14ac:dyDescent="0.3">
      <c r="A991" s="26"/>
    </row>
    <row r="992" spans="1:1" ht="15.75" customHeight="1" x14ac:dyDescent="0.3">
      <c r="A992" s="26"/>
    </row>
    <row r="993" spans="1:1" ht="15.75" customHeight="1" x14ac:dyDescent="0.3">
      <c r="A993" s="26"/>
    </row>
    <row r="994" spans="1:1" ht="15.75" customHeight="1" x14ac:dyDescent="0.3">
      <c r="A994" s="26"/>
    </row>
    <row r="995" spans="1:1" ht="15.75" customHeight="1" x14ac:dyDescent="0.3">
      <c r="A995" s="26"/>
    </row>
    <row r="996" spans="1:1" ht="15.75" customHeight="1" x14ac:dyDescent="0.3">
      <c r="A996" s="26"/>
    </row>
    <row r="997" spans="1:1" ht="15.75" customHeight="1" x14ac:dyDescent="0.3">
      <c r="A997" s="26"/>
    </row>
    <row r="998" spans="1:1" ht="15.75" customHeight="1" x14ac:dyDescent="0.3">
      <c r="A998" s="26"/>
    </row>
    <row r="999" spans="1:1" ht="15.75" customHeight="1" x14ac:dyDescent="0.3">
      <c r="A999" s="26"/>
    </row>
    <row r="1000" spans="1:1" ht="15.75" customHeight="1" x14ac:dyDescent="0.3">
      <c r="A1000" s="26"/>
    </row>
  </sheetData>
  <mergeCells count="13">
    <mergeCell ref="AI2:AI3"/>
    <mergeCell ref="AE2:AH2"/>
    <mergeCell ref="AD2:AD3"/>
    <mergeCell ref="Y2:Y3"/>
    <mergeCell ref="P2:S2"/>
    <mergeCell ref="T2:T3"/>
    <mergeCell ref="U2:X2"/>
    <mergeCell ref="Z2:AC2"/>
    <mergeCell ref="C2:C3"/>
    <mergeCell ref="D2:G2"/>
    <mergeCell ref="H2:H3"/>
    <mergeCell ref="J2:N2"/>
    <mergeCell ref="O2:O3"/>
  </mergeCells>
  <phoneticPr fontId="26" type="noConversion"/>
  <printOptions verticalCentered="1"/>
  <pageMargins left="0.59055118110236227" right="0.23622047244094491" top="0.74803149606299213" bottom="0.74803149606299213" header="0" footer="0"/>
  <pageSetup paperSize="9" scale="57" orientation="landscape" horizontalDpi="360" verticalDpi="360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F750C-A300-4B69-923D-FA8D59BC33FE}">
  <sheetPr codeName="Hoja14">
    <tabColor rgb="FFFFC000"/>
  </sheetPr>
  <dimension ref="A1:H22"/>
  <sheetViews>
    <sheetView workbookViewId="0">
      <selection activeCell="B16" sqref="B16"/>
    </sheetView>
  </sheetViews>
  <sheetFormatPr baseColWidth="10" defaultColWidth="11.44140625" defaultRowHeight="14.4" x14ac:dyDescent="0.3"/>
  <cols>
    <col min="1" max="1" width="3" bestFit="1" customWidth="1"/>
    <col min="4" max="4" width="11.88671875" bestFit="1" customWidth="1"/>
  </cols>
  <sheetData>
    <row r="1" spans="1:8" x14ac:dyDescent="0.3">
      <c r="C1" s="161" t="s">
        <v>8555</v>
      </c>
    </row>
    <row r="2" spans="1:8" x14ac:dyDescent="0.3">
      <c r="A2" s="161"/>
      <c r="B2" s="322" t="s">
        <v>8644</v>
      </c>
      <c r="C2" s="270">
        <v>45000</v>
      </c>
      <c r="D2" s="323" t="s">
        <v>8645</v>
      </c>
      <c r="E2" s="114" t="s">
        <v>8646</v>
      </c>
      <c r="F2" s="114" t="s">
        <v>70</v>
      </c>
      <c r="G2" s="114" t="s">
        <v>72</v>
      </c>
      <c r="H2" s="114" t="s">
        <v>0</v>
      </c>
    </row>
    <row r="3" spans="1:8" x14ac:dyDescent="0.3">
      <c r="A3" s="161">
        <v>1</v>
      </c>
      <c r="B3" s="324" t="s">
        <v>8647</v>
      </c>
      <c r="C3" s="269">
        <v>1150.46</v>
      </c>
      <c r="D3" s="269">
        <f>C$2-C3</f>
        <v>43849.54</v>
      </c>
      <c r="E3" s="161">
        <v>367425</v>
      </c>
      <c r="F3" s="161" t="str">
        <f>VLOOKUP(E3,'Base de datos'!A3:BC1254,3,FALSE)</f>
        <v>CILINDRO DE LEVANTE DE RIPPER</v>
      </c>
      <c r="G3" s="161" t="str">
        <f>VLOOKUP(E3,'Base de datos'!A3:BC1254,5,FALSE)</f>
        <v>CATERPILLAR</v>
      </c>
      <c r="H3" s="161" t="str">
        <f>VLOOKUP(E3,'Base de datos'!A3:BC1254,6,FALSE)</f>
        <v>D11T</v>
      </c>
    </row>
    <row r="4" spans="1:8" x14ac:dyDescent="0.3">
      <c r="A4" s="161">
        <v>2</v>
      </c>
      <c r="B4" s="324" t="s">
        <v>8648</v>
      </c>
      <c r="C4" s="269">
        <v>1150.46</v>
      </c>
      <c r="D4" s="269">
        <f>D3-C4</f>
        <v>42699.08</v>
      </c>
      <c r="E4" s="273">
        <v>365225</v>
      </c>
      <c r="F4" s="161" t="str">
        <f>VLOOKUP(E4,'Base de datos'!A4:BC1255,3,FALSE)</f>
        <v>CILINDRO DE LEVANTE DE RIPPER</v>
      </c>
      <c r="G4" s="161" t="str">
        <f>VLOOKUP(E4,'Base de datos'!A4:BC1255,5,FALSE)</f>
        <v>CATERPILLAR</v>
      </c>
      <c r="H4" s="161" t="str">
        <f>VLOOKUP(E4,'Base de datos'!A4:BC1255,6,FALSE)</f>
        <v>D11</v>
      </c>
    </row>
    <row r="5" spans="1:8" x14ac:dyDescent="0.3">
      <c r="A5" s="161">
        <v>3</v>
      </c>
      <c r="B5" s="161" t="s">
        <v>8649</v>
      </c>
      <c r="C5" s="269">
        <v>3530.46</v>
      </c>
      <c r="D5" s="269">
        <f t="shared" ref="D5:D12" si="0">D4-C5</f>
        <v>39168.620000000003</v>
      </c>
      <c r="E5" s="161">
        <v>364325</v>
      </c>
      <c r="F5" s="161" t="str">
        <f>VLOOKUP(E5,'Base de datos'!A5:BC1256,3,FALSE)</f>
        <v>CILINDRO DE INCLINACION DE BULLDOZER</v>
      </c>
      <c r="G5" s="161" t="str">
        <f>VLOOKUP(E5,'Base de datos'!A5:BC1256,5,FALSE)</f>
        <v>CATERPILLAR</v>
      </c>
      <c r="H5" s="161" t="str">
        <f>VLOOKUP(E5,'Base de datos'!A5:BC1256,6,FALSE)</f>
        <v>D11T</v>
      </c>
    </row>
    <row r="6" spans="1:8" x14ac:dyDescent="0.3">
      <c r="A6" s="161">
        <v>4</v>
      </c>
      <c r="B6" s="161" t="s">
        <v>8650</v>
      </c>
      <c r="C6" s="269">
        <v>441.73</v>
      </c>
      <c r="D6" s="269">
        <f t="shared" si="0"/>
        <v>38726.89</v>
      </c>
      <c r="E6" s="273">
        <v>365225</v>
      </c>
      <c r="F6" s="161" t="str">
        <f>VLOOKUP(E6,'Base de datos'!A6:BC1257,3,FALSE)</f>
        <v>CILINDRO DE LEVANTE DE RIPPER</v>
      </c>
      <c r="G6" s="161" t="str">
        <f>VLOOKUP(E6,'Base de datos'!A6:BC1257,5,FALSE)</f>
        <v>CATERPILLAR</v>
      </c>
      <c r="H6" s="161" t="str">
        <f>VLOOKUP(E6,'Base de datos'!A6:BC1257,6,FALSE)</f>
        <v>D11</v>
      </c>
    </row>
    <row r="7" spans="1:8" x14ac:dyDescent="0.3">
      <c r="A7" s="161">
        <v>5</v>
      </c>
      <c r="B7" s="161" t="s">
        <v>8651</v>
      </c>
      <c r="C7" s="269">
        <v>2355.2199999999998</v>
      </c>
      <c r="D7" s="269">
        <f t="shared" si="0"/>
        <v>36371.67</v>
      </c>
      <c r="E7" s="161">
        <v>367325</v>
      </c>
      <c r="F7" s="161" t="str">
        <f>VLOOKUP(E7,'Base de datos'!A7:BC1258,3,FALSE)</f>
        <v>CILINDRO DE LEVANTE DE RIPPER</v>
      </c>
      <c r="G7" s="161" t="str">
        <f>VLOOKUP(E7,'Base de datos'!A7:BC1258,5,FALSE)</f>
        <v>CATERPILLAR</v>
      </c>
      <c r="H7" s="161" t="str">
        <f>VLOOKUP(E7,'Base de datos'!A7:BC1258,6,FALSE)</f>
        <v>D11T</v>
      </c>
    </row>
    <row r="8" spans="1:8" x14ac:dyDescent="0.3">
      <c r="A8" s="161">
        <v>6</v>
      </c>
      <c r="B8" s="324" t="s">
        <v>8652</v>
      </c>
      <c r="C8" s="269">
        <v>1874.85</v>
      </c>
      <c r="D8" s="269">
        <f t="shared" si="0"/>
        <v>34496.82</v>
      </c>
      <c r="E8" s="161">
        <v>366425</v>
      </c>
      <c r="F8" s="161" t="str">
        <f>VLOOKUP(E8,'Base de datos'!A8:BC1259,3,FALSE)</f>
        <v>CILINDRO DE LEVANTE DE RIPPER</v>
      </c>
      <c r="G8" s="161" t="str">
        <f>VLOOKUP(E8,'Base de datos'!A8:BC1259,5,FALSE)</f>
        <v>CATERPILLAR</v>
      </c>
      <c r="H8" s="161" t="str">
        <f>VLOOKUP(E8,'Base de datos'!A8:BC1259,6,FALSE)</f>
        <v>D11</v>
      </c>
    </row>
    <row r="9" spans="1:8" x14ac:dyDescent="0.3">
      <c r="A9" s="161">
        <v>7</v>
      </c>
      <c r="B9" s="306" t="s">
        <v>8653</v>
      </c>
      <c r="C9" s="325">
        <v>1328.6</v>
      </c>
      <c r="D9" s="269">
        <f t="shared" si="0"/>
        <v>33168.22</v>
      </c>
      <c r="E9" s="161">
        <v>367525</v>
      </c>
      <c r="F9" s="161" t="str">
        <f>VLOOKUP(E9,'Base de datos'!A9:BC1260,3,FALSE)</f>
        <v>CILINDRO DE LEVANTE DE BULLDOZER</v>
      </c>
      <c r="G9" s="161" t="str">
        <f>VLOOKUP(E9,'Base de datos'!A9:BC1260,5,FALSE)</f>
        <v>CATERPILLAR</v>
      </c>
      <c r="H9" s="161" t="str">
        <f>VLOOKUP(E9,'Base de datos'!A9:BC1260,6,FALSE)</f>
        <v>844H</v>
      </c>
    </row>
    <row r="10" spans="1:8" x14ac:dyDescent="0.3">
      <c r="A10" s="161">
        <v>8</v>
      </c>
      <c r="B10" s="161" t="s">
        <v>8654</v>
      </c>
      <c r="C10" s="269">
        <v>207.36</v>
      </c>
      <c r="D10" s="269">
        <f t="shared" si="0"/>
        <v>32960.86</v>
      </c>
      <c r="E10" s="161">
        <v>367225</v>
      </c>
      <c r="F10" s="161" t="str">
        <f>VLOOKUP(E10,'Base de datos'!A10:BC1261,3,FALSE)</f>
        <v>CILINDRO DE BLADE TIP</v>
      </c>
      <c r="G10" s="161" t="str">
        <f>VLOOKUP(E10,'Base de datos'!A10:BC1261,5,FALSE)</f>
        <v>CATERPILLAR</v>
      </c>
      <c r="H10" s="161" t="str">
        <f>VLOOKUP(E10,'Base de datos'!A10:BC1261,6,FALSE)</f>
        <v>16M</v>
      </c>
    </row>
    <row r="11" spans="1:8" x14ac:dyDescent="0.3">
      <c r="A11" s="161">
        <v>9</v>
      </c>
      <c r="B11" s="161" t="s">
        <v>8655</v>
      </c>
      <c r="C11" s="269">
        <v>1599.37</v>
      </c>
      <c r="D11" s="269">
        <f t="shared" si="0"/>
        <v>31361.49</v>
      </c>
      <c r="E11" s="161">
        <v>367625</v>
      </c>
      <c r="F11" s="161" t="str">
        <f>VLOOKUP(E11,'Base de datos'!A11:BC1262,3,FALSE)</f>
        <v>CILINDRO DE LEVANTE DE BULLDOZER</v>
      </c>
      <c r="G11" s="161" t="str">
        <f>VLOOKUP(E11,'Base de datos'!A11:BC1262,5,FALSE)</f>
        <v>CATERPILLAR</v>
      </c>
      <c r="H11" s="161" t="str">
        <f>VLOOKUP(E11,'Base de datos'!A11:BC1262,6,FALSE)</f>
        <v>844H</v>
      </c>
    </row>
    <row r="12" spans="1:8" x14ac:dyDescent="0.3">
      <c r="A12" s="161">
        <v>10</v>
      </c>
      <c r="B12" s="161" t="s">
        <v>8656</v>
      </c>
      <c r="C12" s="269">
        <v>301.74</v>
      </c>
      <c r="D12" s="269">
        <f t="shared" si="0"/>
        <v>31059.75</v>
      </c>
      <c r="E12" s="161">
        <v>366925</v>
      </c>
      <c r="F12" s="161" t="str">
        <f>VLOOKUP(E12,'Base de datos'!A12:BC1263,3,FALSE)</f>
        <v>CILINDRO DE DIRECCION</v>
      </c>
      <c r="G12" s="161" t="str">
        <f>VLOOKUP(E12,'Base de datos'!A12:BC1263,5,FALSE)</f>
        <v>CATERPILLAR</v>
      </c>
      <c r="H12" s="161" t="str">
        <f>VLOOKUP(E12,'Base de datos'!A12:BC1263,6,FALSE)</f>
        <v>988K</v>
      </c>
    </row>
    <row r="13" spans="1:8" x14ac:dyDescent="0.3">
      <c r="A13" s="161">
        <v>11</v>
      </c>
      <c r="B13" s="161" t="s">
        <v>8657</v>
      </c>
      <c r="C13" s="269">
        <v>455.15</v>
      </c>
      <c r="D13" s="269">
        <f t="shared" ref="D13:D22" si="1">D12-C13</f>
        <v>30604.6</v>
      </c>
      <c r="E13" s="161">
        <v>366725</v>
      </c>
      <c r="F13" s="161" t="str">
        <f>VLOOKUP(E13,'Base de datos'!A13:BC1264,3,FALSE)</f>
        <v>CILINDRO DE LEVANTE DE RIPPER</v>
      </c>
      <c r="G13" s="161" t="str">
        <f>VLOOKUP(E13,'Base de datos'!A13:BC1264,5,FALSE)</f>
        <v>CATERPILLAR</v>
      </c>
      <c r="H13" s="161" t="str">
        <f>VLOOKUP(E13,'Base de datos'!A13:BC1264,6,FALSE)</f>
        <v>24M</v>
      </c>
    </row>
    <row r="14" spans="1:8" x14ac:dyDescent="0.3">
      <c r="A14" s="161">
        <v>12</v>
      </c>
      <c r="B14" s="161" t="s">
        <v>8658</v>
      </c>
      <c r="C14" s="269">
        <v>22.19</v>
      </c>
      <c r="D14" s="269">
        <f t="shared" si="1"/>
        <v>30582.41</v>
      </c>
      <c r="E14" s="161">
        <v>366025</v>
      </c>
      <c r="F14" s="161" t="str">
        <f>VLOOKUP(E14,'Base de datos'!A14:BC1265,3,FALSE)</f>
        <v>CILINDRO DE VOLTEO DE BUCKET</v>
      </c>
      <c r="G14" s="161" t="str">
        <f>VLOOKUP(E14,'Base de datos'!A14:BC1265,5,FALSE)</f>
        <v>CATERPILLAR</v>
      </c>
      <c r="H14" s="161" t="str">
        <f>VLOOKUP(E14,'Base de datos'!A14:BC1265,6,FALSE)</f>
        <v>336DL</v>
      </c>
    </row>
    <row r="15" spans="1:8" x14ac:dyDescent="0.3">
      <c r="A15" s="161">
        <v>13</v>
      </c>
      <c r="B15" s="161" t="s">
        <v>8659</v>
      </c>
      <c r="C15" s="269">
        <v>484.28</v>
      </c>
      <c r="D15" s="269">
        <f t="shared" si="1"/>
        <v>30098.13</v>
      </c>
      <c r="E15" s="161">
        <v>366225</v>
      </c>
      <c r="F15" s="161" t="str">
        <f>VLOOKUP(E15,'Base de datos'!A15:BC1266,3,FALSE)</f>
        <v>CILINDRO DE LEVANTE DE BULLDOZER</v>
      </c>
      <c r="G15" s="161" t="str">
        <f>VLOOKUP(E15,'Base de datos'!A15:BC1266,5,FALSE)</f>
        <v>CATERPILLAR</v>
      </c>
      <c r="H15" s="161" t="str">
        <f>VLOOKUP(E15,'Base de datos'!A15:BC1266,6,FALSE)</f>
        <v>D11T</v>
      </c>
    </row>
    <row r="16" spans="1:8" x14ac:dyDescent="0.3">
      <c r="A16" s="161">
        <v>14</v>
      </c>
      <c r="B16" s="161" t="s">
        <v>8660</v>
      </c>
      <c r="C16" s="269">
        <v>2156.34</v>
      </c>
      <c r="D16" s="269">
        <f t="shared" si="1"/>
        <v>27941.79</v>
      </c>
      <c r="E16" s="161">
        <v>367125</v>
      </c>
      <c r="F16" s="161" t="str">
        <f>VLOOKUP(E16,'Base de datos'!A16:BC1267,3,FALSE)</f>
        <v>CILINDRO DE STICK</v>
      </c>
      <c r="G16" s="161" t="str">
        <f>VLOOKUP(E16,'Base de datos'!A16:BC1267,5,FALSE)</f>
        <v>CATERPILLAR</v>
      </c>
      <c r="H16" s="161" t="str">
        <f>VLOOKUP(E16,'Base de datos'!A16:BC1267,6,FALSE)</f>
        <v>390DL</v>
      </c>
    </row>
    <row r="17" spans="1:8" x14ac:dyDescent="0.3">
      <c r="A17" s="161">
        <v>15</v>
      </c>
      <c r="B17" s="161" t="s">
        <v>8661</v>
      </c>
      <c r="C17" s="269">
        <v>952.34</v>
      </c>
      <c r="D17" s="269">
        <f t="shared" si="1"/>
        <v>26989.45</v>
      </c>
      <c r="E17" s="161">
        <v>366125</v>
      </c>
      <c r="F17" s="161" t="str">
        <f>VLOOKUP(E17,'Base de datos'!A17:BC1268,3,FALSE)</f>
        <v>CILINDRO DE LEVANTE DE BULLDOZER</v>
      </c>
      <c r="G17" s="161" t="str">
        <f>VLOOKUP(E17,'Base de datos'!A17:BC1268,5,FALSE)</f>
        <v>CATERPILLAR</v>
      </c>
      <c r="H17" s="161" t="str">
        <f>VLOOKUP(E17,'Base de datos'!A17:BC1268,6,FALSE)</f>
        <v>D11</v>
      </c>
    </row>
    <row r="18" spans="1:8" x14ac:dyDescent="0.3">
      <c r="A18" s="161">
        <v>16</v>
      </c>
      <c r="B18" t="s">
        <v>8662</v>
      </c>
      <c r="C18" s="292">
        <v>1156.5999999999999</v>
      </c>
      <c r="D18" s="269">
        <f t="shared" si="1"/>
        <v>25832.850000000002</v>
      </c>
      <c r="E18" s="161">
        <v>368425</v>
      </c>
      <c r="F18" s="161" t="str">
        <f>VLOOKUP(E18,'Base de datos'!A18:BC1269,3,FALSE)</f>
        <v>CILINDRO DE INCLINACION DE BULLDOZER</v>
      </c>
      <c r="G18" s="161" t="str">
        <f>VLOOKUP(E18,'Base de datos'!A18:BC1269,5,FALSE)</f>
        <v>CATERPILLAR</v>
      </c>
      <c r="H18" s="161" t="str">
        <f>VLOOKUP(E18,'Base de datos'!A18:BC1269,6,FALSE)</f>
        <v>844K</v>
      </c>
    </row>
    <row r="19" spans="1:8" x14ac:dyDescent="0.3">
      <c r="A19" s="161">
        <v>17</v>
      </c>
      <c r="B19" s="161"/>
      <c r="C19" s="269"/>
      <c r="D19" s="269">
        <f t="shared" si="1"/>
        <v>25832.850000000002</v>
      </c>
      <c r="E19" s="161"/>
      <c r="F19" s="161" t="e">
        <f>VLOOKUP(E19,'Base de datos'!A19:BC1270,3,FALSE)</f>
        <v>#N/A</v>
      </c>
      <c r="G19" s="161" t="e">
        <f>VLOOKUP(E19,'Base de datos'!A19:BC1270,5,FALSE)</f>
        <v>#N/A</v>
      </c>
      <c r="H19" s="161" t="e">
        <f>VLOOKUP(E19,'Base de datos'!A19:BC1270,6,FALSE)</f>
        <v>#N/A</v>
      </c>
    </row>
    <row r="20" spans="1:8" x14ac:dyDescent="0.3">
      <c r="A20" s="161">
        <v>18</v>
      </c>
      <c r="B20" s="161"/>
      <c r="C20" s="269"/>
      <c r="D20" s="269">
        <f t="shared" si="1"/>
        <v>25832.850000000002</v>
      </c>
      <c r="E20" s="161"/>
      <c r="F20" s="161" t="e">
        <f>VLOOKUP(E20,'Base de datos'!A20:BC1271,3,FALSE)</f>
        <v>#N/A</v>
      </c>
      <c r="G20" s="161" t="e">
        <f>VLOOKUP(E20,'Base de datos'!A20:BC1271,5,FALSE)</f>
        <v>#N/A</v>
      </c>
      <c r="H20" s="161" t="e">
        <f>VLOOKUP(E20,'Base de datos'!A20:BC1271,6,FALSE)</f>
        <v>#N/A</v>
      </c>
    </row>
    <row r="21" spans="1:8" x14ac:dyDescent="0.3">
      <c r="A21" s="161">
        <v>19</v>
      </c>
      <c r="B21" s="161"/>
      <c r="C21" s="269"/>
      <c r="D21" s="269">
        <f t="shared" si="1"/>
        <v>25832.850000000002</v>
      </c>
      <c r="E21" s="161"/>
      <c r="F21" s="161" t="e">
        <f>VLOOKUP(E21,'Base de datos'!A21:BC1272,3,FALSE)</f>
        <v>#N/A</v>
      </c>
      <c r="G21" s="161" t="e">
        <f>VLOOKUP(E21,'Base de datos'!A21:BC1272,5,FALSE)</f>
        <v>#N/A</v>
      </c>
      <c r="H21" s="161" t="e">
        <f>VLOOKUP(E21,'Base de datos'!A21:BC1272,6,FALSE)</f>
        <v>#N/A</v>
      </c>
    </row>
    <row r="22" spans="1:8" x14ac:dyDescent="0.3">
      <c r="A22" s="161">
        <v>20</v>
      </c>
      <c r="B22" s="161"/>
      <c r="C22" s="269"/>
      <c r="D22" s="269">
        <f t="shared" si="1"/>
        <v>25832.850000000002</v>
      </c>
      <c r="E22" s="161"/>
      <c r="F22" s="161" t="e">
        <f>VLOOKUP(E22,'Base de datos'!A22:BC1273,3,FALSE)</f>
        <v>#N/A</v>
      </c>
      <c r="G22" s="161" t="e">
        <f>VLOOKUP(E22,'Base de datos'!A22:BC1273,5,FALSE)</f>
        <v>#N/A</v>
      </c>
      <c r="H22" s="161" t="e">
        <f>VLOOKUP(E22,'Base de datos'!A22:BC1273,6,FALSE)</f>
        <v>#N/A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/>
  <dimension ref="A1:Q1000"/>
  <sheetViews>
    <sheetView workbookViewId="0"/>
  </sheetViews>
  <sheetFormatPr baseColWidth="10" defaultColWidth="14.44140625" defaultRowHeight="15" customHeight="1" x14ac:dyDescent="0.3"/>
  <cols>
    <col min="1" max="1" width="5.33203125" customWidth="1"/>
    <col min="2" max="2" width="31.5546875" customWidth="1"/>
    <col min="3" max="5" width="10.6640625" customWidth="1"/>
    <col min="6" max="6" width="26" customWidth="1"/>
    <col min="7" max="7" width="11.109375" customWidth="1"/>
    <col min="8" max="8" width="10.44140625" customWidth="1"/>
    <col min="9" max="9" width="10.6640625" customWidth="1"/>
    <col min="10" max="10" width="5.88671875" customWidth="1"/>
    <col min="11" max="11" width="10.6640625" customWidth="1"/>
    <col min="12" max="12" width="7.88671875" customWidth="1"/>
    <col min="13" max="13" width="10.6640625" customWidth="1"/>
    <col min="14" max="14" width="5.88671875" customWidth="1"/>
    <col min="15" max="15" width="9.5546875" customWidth="1"/>
    <col min="16" max="16" width="7.88671875" customWidth="1"/>
    <col min="17" max="17" width="13.109375" customWidth="1"/>
    <col min="18" max="26" width="10.6640625" customWidth="1"/>
  </cols>
  <sheetData>
    <row r="1" spans="1:17" ht="14.4" x14ac:dyDescent="0.3">
      <c r="A1" s="99" t="s">
        <v>8663</v>
      </c>
      <c r="B1" s="99" t="s">
        <v>70</v>
      </c>
      <c r="C1" s="99" t="s">
        <v>72</v>
      </c>
      <c r="D1" s="99" t="s">
        <v>8664</v>
      </c>
      <c r="E1" s="99" t="s">
        <v>8665</v>
      </c>
      <c r="F1" s="99" t="s">
        <v>8666</v>
      </c>
      <c r="G1" s="99" t="s">
        <v>8667</v>
      </c>
      <c r="H1" s="99" t="s">
        <v>8668</v>
      </c>
      <c r="I1" s="99" t="s">
        <v>8669</v>
      </c>
      <c r="J1" s="99" t="s">
        <v>8670</v>
      </c>
      <c r="K1" s="99" t="s">
        <v>8667</v>
      </c>
      <c r="L1" s="99" t="s">
        <v>8668</v>
      </c>
      <c r="M1" s="99" t="s">
        <v>8671</v>
      </c>
      <c r="N1" s="99" t="s">
        <v>8670</v>
      </c>
      <c r="O1" s="99" t="s">
        <v>8667</v>
      </c>
      <c r="P1" s="99" t="s">
        <v>8668</v>
      </c>
    </row>
    <row r="2" spans="1:17" ht="14.4" x14ac:dyDescent="0.3">
      <c r="A2" s="99">
        <v>1</v>
      </c>
      <c r="B2" s="99" t="s">
        <v>8672</v>
      </c>
      <c r="C2" s="99" t="s">
        <v>8673</v>
      </c>
      <c r="D2" s="99" t="s">
        <v>2737</v>
      </c>
      <c r="E2" s="99">
        <v>4592050</v>
      </c>
      <c r="F2" s="109" t="s">
        <v>8674</v>
      </c>
      <c r="G2" s="110">
        <v>2818.33</v>
      </c>
      <c r="H2" s="109" t="s">
        <v>129</v>
      </c>
      <c r="I2" s="109" t="s">
        <v>8675</v>
      </c>
      <c r="J2" s="99">
        <v>1</v>
      </c>
      <c r="K2" s="110">
        <v>1797.13</v>
      </c>
      <c r="L2" s="109" t="s">
        <v>129</v>
      </c>
      <c r="M2" s="109" t="s">
        <v>8676</v>
      </c>
      <c r="N2" s="99">
        <v>2</v>
      </c>
      <c r="O2" s="110">
        <v>652.88</v>
      </c>
      <c r="P2" s="109" t="s">
        <v>129</v>
      </c>
      <c r="Q2" s="100"/>
    </row>
    <row r="3" spans="1:17" ht="14.4" x14ac:dyDescent="0.3">
      <c r="A3" s="99">
        <v>2</v>
      </c>
      <c r="B3" s="306" t="s">
        <v>893</v>
      </c>
      <c r="C3" s="99" t="s">
        <v>8673</v>
      </c>
      <c r="D3" s="99" t="s">
        <v>2737</v>
      </c>
      <c r="E3" s="99" t="s">
        <v>7029</v>
      </c>
      <c r="F3" s="109" t="s">
        <v>8677</v>
      </c>
      <c r="G3" s="110" t="s">
        <v>8678</v>
      </c>
      <c r="H3" s="111">
        <v>45865</v>
      </c>
      <c r="I3" s="109" t="s">
        <v>8679</v>
      </c>
      <c r="J3" s="99">
        <v>1</v>
      </c>
      <c r="K3" s="110" t="s">
        <v>8680</v>
      </c>
      <c r="L3" s="111">
        <v>45858</v>
      </c>
      <c r="M3" s="112" t="s">
        <v>8681</v>
      </c>
      <c r="N3" s="99">
        <v>2</v>
      </c>
      <c r="O3" s="110" t="s">
        <v>8682</v>
      </c>
      <c r="P3" s="111">
        <v>45858</v>
      </c>
      <c r="Q3" s="100"/>
    </row>
    <row r="4" spans="1:17" ht="14.4" x14ac:dyDescent="0.3">
      <c r="A4" s="99">
        <v>3</v>
      </c>
      <c r="B4" s="306" t="s">
        <v>134</v>
      </c>
      <c r="C4" s="99" t="s">
        <v>8673</v>
      </c>
      <c r="D4" s="99" t="s">
        <v>2737</v>
      </c>
      <c r="E4" s="99"/>
    </row>
    <row r="5" spans="1:17" ht="14.4" x14ac:dyDescent="0.3">
      <c r="A5" s="99">
        <v>4</v>
      </c>
      <c r="B5" s="306" t="s">
        <v>549</v>
      </c>
      <c r="C5" s="99" t="s">
        <v>8673</v>
      </c>
      <c r="D5" s="99" t="s">
        <v>2737</v>
      </c>
      <c r="E5" s="99" t="s">
        <v>7011</v>
      </c>
      <c r="H5" s="111">
        <v>45870</v>
      </c>
    </row>
    <row r="6" spans="1:17" ht="14.4" x14ac:dyDescent="0.3">
      <c r="A6" s="99"/>
    </row>
    <row r="7" spans="1:17" ht="14.4" x14ac:dyDescent="0.3">
      <c r="A7" s="99"/>
    </row>
    <row r="8" spans="1:17" ht="14.4" x14ac:dyDescent="0.3">
      <c r="A8" s="99"/>
    </row>
    <row r="9" spans="1:17" ht="14.4" x14ac:dyDescent="0.3">
      <c r="A9" s="99"/>
    </row>
    <row r="10" spans="1:17" ht="14.4" x14ac:dyDescent="0.3">
      <c r="A10" s="113" t="s">
        <v>8663</v>
      </c>
      <c r="B10" s="113" t="s">
        <v>70</v>
      </c>
      <c r="C10" s="113" t="s">
        <v>72</v>
      </c>
      <c r="D10" s="113" t="s">
        <v>8664</v>
      </c>
      <c r="E10" s="113" t="s">
        <v>8665</v>
      </c>
      <c r="F10" s="113" t="s">
        <v>111</v>
      </c>
      <c r="G10" s="113" t="s">
        <v>8667</v>
      </c>
      <c r="H10" s="113" t="s">
        <v>8683</v>
      </c>
    </row>
    <row r="11" spans="1:17" ht="14.4" x14ac:dyDescent="0.3">
      <c r="A11" s="97">
        <v>1</v>
      </c>
      <c r="B11" s="43" t="s">
        <v>8684</v>
      </c>
      <c r="C11" s="43" t="s">
        <v>8685</v>
      </c>
      <c r="D11" s="43" t="s">
        <v>1</v>
      </c>
      <c r="E11" s="43" t="s">
        <v>212</v>
      </c>
      <c r="F11" s="43" t="s">
        <v>8686</v>
      </c>
      <c r="G11" s="97" t="s">
        <v>8687</v>
      </c>
      <c r="H11" s="97">
        <v>0</v>
      </c>
    </row>
    <row r="12" spans="1:17" ht="14.4" x14ac:dyDescent="0.3">
      <c r="A12" s="97">
        <v>2</v>
      </c>
      <c r="B12" s="43" t="s">
        <v>8684</v>
      </c>
      <c r="C12" s="43" t="s">
        <v>8685</v>
      </c>
      <c r="D12" s="43" t="s">
        <v>1</v>
      </c>
      <c r="E12" s="43" t="s">
        <v>212</v>
      </c>
      <c r="F12" s="43" t="s">
        <v>8688</v>
      </c>
      <c r="G12" s="97" t="s">
        <v>8689</v>
      </c>
      <c r="H12" s="97" t="s">
        <v>8690</v>
      </c>
    </row>
    <row r="13" spans="1:17" ht="14.4" x14ac:dyDescent="0.3">
      <c r="A13" s="97">
        <v>3</v>
      </c>
      <c r="B13" s="43" t="s">
        <v>8684</v>
      </c>
      <c r="C13" s="43" t="s">
        <v>8685</v>
      </c>
      <c r="D13" s="43" t="s">
        <v>1</v>
      </c>
      <c r="E13" s="43" t="s">
        <v>212</v>
      </c>
      <c r="F13" s="43" t="s">
        <v>8691</v>
      </c>
      <c r="G13" s="97" t="s">
        <v>8692</v>
      </c>
      <c r="H13" s="97" t="s">
        <v>8690</v>
      </c>
    </row>
    <row r="14" spans="1:17" ht="14.4" x14ac:dyDescent="0.3">
      <c r="A14" s="99"/>
    </row>
    <row r="15" spans="1:17" ht="14.4" x14ac:dyDescent="0.3">
      <c r="A15" s="99"/>
    </row>
    <row r="16" spans="1:17" ht="14.4" x14ac:dyDescent="0.3">
      <c r="A16" s="99"/>
    </row>
    <row r="17" spans="1:1" ht="14.4" x14ac:dyDescent="0.3">
      <c r="A17" s="99"/>
    </row>
    <row r="18" spans="1:1" ht="14.4" x14ac:dyDescent="0.3">
      <c r="A18" s="99"/>
    </row>
    <row r="19" spans="1:1" ht="14.4" x14ac:dyDescent="0.3">
      <c r="A19" s="99"/>
    </row>
    <row r="20" spans="1:1" ht="14.4" x14ac:dyDescent="0.3">
      <c r="A20" s="99"/>
    </row>
    <row r="21" spans="1:1" ht="15.75" customHeight="1" x14ac:dyDescent="0.3">
      <c r="A21" s="99"/>
    </row>
    <row r="22" spans="1:1" ht="15.75" customHeight="1" x14ac:dyDescent="0.3">
      <c r="A22" s="99"/>
    </row>
    <row r="23" spans="1:1" ht="15.75" customHeight="1" x14ac:dyDescent="0.3">
      <c r="A23" s="99"/>
    </row>
    <row r="24" spans="1:1" ht="15.75" customHeight="1" x14ac:dyDescent="0.3">
      <c r="A24" s="99"/>
    </row>
    <row r="25" spans="1:1" ht="15.75" customHeight="1" x14ac:dyDescent="0.3">
      <c r="A25" s="99"/>
    </row>
    <row r="26" spans="1:1" ht="15.75" customHeight="1" x14ac:dyDescent="0.3">
      <c r="A26" s="99"/>
    </row>
    <row r="27" spans="1:1" ht="15.75" customHeight="1" x14ac:dyDescent="0.3">
      <c r="A27" s="99"/>
    </row>
    <row r="28" spans="1:1" ht="15.75" customHeight="1" x14ac:dyDescent="0.3">
      <c r="A28" s="99"/>
    </row>
    <row r="29" spans="1:1" ht="15.75" customHeight="1" x14ac:dyDescent="0.3">
      <c r="A29" s="99"/>
    </row>
    <row r="30" spans="1:1" ht="15.75" customHeight="1" x14ac:dyDescent="0.3">
      <c r="A30" s="99"/>
    </row>
    <row r="31" spans="1:1" ht="15.75" customHeight="1" x14ac:dyDescent="0.3">
      <c r="A31" s="99"/>
    </row>
    <row r="32" spans="1:1" ht="15.75" customHeight="1" x14ac:dyDescent="0.3">
      <c r="A32" s="99"/>
    </row>
    <row r="33" spans="1:1" ht="15.75" customHeight="1" x14ac:dyDescent="0.3">
      <c r="A33" s="99"/>
    </row>
    <row r="34" spans="1:1" ht="15.75" customHeight="1" x14ac:dyDescent="0.3">
      <c r="A34" s="99"/>
    </row>
    <row r="35" spans="1:1" ht="15.75" customHeight="1" x14ac:dyDescent="0.3">
      <c r="A35" s="99"/>
    </row>
    <row r="36" spans="1:1" ht="15.75" customHeight="1" x14ac:dyDescent="0.3">
      <c r="A36" s="99"/>
    </row>
    <row r="37" spans="1:1" ht="15.75" customHeight="1" x14ac:dyDescent="0.3">
      <c r="A37" s="99"/>
    </row>
    <row r="38" spans="1:1" ht="15.75" customHeight="1" x14ac:dyDescent="0.3">
      <c r="A38" s="99"/>
    </row>
    <row r="39" spans="1:1" ht="15.75" customHeight="1" x14ac:dyDescent="0.3">
      <c r="A39" s="99"/>
    </row>
    <row r="40" spans="1:1" ht="15.75" customHeight="1" x14ac:dyDescent="0.3">
      <c r="A40" s="99"/>
    </row>
    <row r="41" spans="1:1" ht="15.75" customHeight="1" x14ac:dyDescent="0.3">
      <c r="A41" s="99"/>
    </row>
    <row r="42" spans="1:1" ht="15.75" customHeight="1" x14ac:dyDescent="0.3">
      <c r="A42" s="99"/>
    </row>
    <row r="43" spans="1:1" ht="15.75" customHeight="1" x14ac:dyDescent="0.3">
      <c r="A43" s="99"/>
    </row>
    <row r="44" spans="1:1" ht="15.75" customHeight="1" x14ac:dyDescent="0.3">
      <c r="A44" s="99"/>
    </row>
    <row r="45" spans="1:1" ht="15.75" customHeight="1" x14ac:dyDescent="0.3">
      <c r="A45" s="99"/>
    </row>
    <row r="46" spans="1:1" ht="15.75" customHeight="1" x14ac:dyDescent="0.3">
      <c r="A46" s="99"/>
    </row>
    <row r="47" spans="1:1" ht="15.75" customHeight="1" x14ac:dyDescent="0.3">
      <c r="A47" s="99"/>
    </row>
    <row r="48" spans="1:1" ht="15.75" customHeight="1" x14ac:dyDescent="0.3">
      <c r="A48" s="99"/>
    </row>
    <row r="49" spans="1:1" ht="15.75" customHeight="1" x14ac:dyDescent="0.3">
      <c r="A49" s="99"/>
    </row>
    <row r="50" spans="1:1" ht="15.75" customHeight="1" x14ac:dyDescent="0.3">
      <c r="A50" s="99"/>
    </row>
    <row r="51" spans="1:1" ht="15.75" customHeight="1" x14ac:dyDescent="0.3">
      <c r="A51" s="99"/>
    </row>
    <row r="52" spans="1:1" ht="15.75" customHeight="1" x14ac:dyDescent="0.3">
      <c r="A52" s="99"/>
    </row>
    <row r="53" spans="1:1" ht="15.75" customHeight="1" x14ac:dyDescent="0.3">
      <c r="A53" s="99"/>
    </row>
    <row r="54" spans="1:1" ht="15.75" customHeight="1" x14ac:dyDescent="0.3">
      <c r="A54" s="99"/>
    </row>
    <row r="55" spans="1:1" ht="15.75" customHeight="1" x14ac:dyDescent="0.3">
      <c r="A55" s="99"/>
    </row>
    <row r="56" spans="1:1" ht="15.75" customHeight="1" x14ac:dyDescent="0.3">
      <c r="A56" s="99"/>
    </row>
    <row r="57" spans="1:1" ht="15.75" customHeight="1" x14ac:dyDescent="0.3">
      <c r="A57" s="99"/>
    </row>
    <row r="58" spans="1:1" ht="15.75" customHeight="1" x14ac:dyDescent="0.3">
      <c r="A58" s="99"/>
    </row>
    <row r="59" spans="1:1" ht="15.75" customHeight="1" x14ac:dyDescent="0.3">
      <c r="A59" s="99"/>
    </row>
    <row r="60" spans="1:1" ht="15.75" customHeight="1" x14ac:dyDescent="0.3">
      <c r="A60" s="99"/>
    </row>
    <row r="61" spans="1:1" ht="15.75" customHeight="1" x14ac:dyDescent="0.3">
      <c r="A61" s="99"/>
    </row>
    <row r="62" spans="1:1" ht="15.75" customHeight="1" x14ac:dyDescent="0.3">
      <c r="A62" s="99"/>
    </row>
    <row r="63" spans="1:1" ht="15.75" customHeight="1" x14ac:dyDescent="0.3">
      <c r="A63" s="99"/>
    </row>
    <row r="64" spans="1:1" ht="15.75" customHeight="1" x14ac:dyDescent="0.3">
      <c r="A64" s="99"/>
    </row>
    <row r="65" spans="1:1" ht="15.75" customHeight="1" x14ac:dyDescent="0.3">
      <c r="A65" s="99"/>
    </row>
    <row r="66" spans="1:1" ht="15.75" customHeight="1" x14ac:dyDescent="0.3">
      <c r="A66" s="99"/>
    </row>
    <row r="67" spans="1:1" ht="15.75" customHeight="1" x14ac:dyDescent="0.3">
      <c r="A67" s="99"/>
    </row>
    <row r="68" spans="1:1" ht="15.75" customHeight="1" x14ac:dyDescent="0.3">
      <c r="A68" s="99"/>
    </row>
    <row r="69" spans="1:1" ht="15.75" customHeight="1" x14ac:dyDescent="0.3">
      <c r="A69" s="99"/>
    </row>
    <row r="70" spans="1:1" ht="15.75" customHeight="1" x14ac:dyDescent="0.3">
      <c r="A70" s="99"/>
    </row>
    <row r="71" spans="1:1" ht="15.75" customHeight="1" x14ac:dyDescent="0.3">
      <c r="A71" s="99"/>
    </row>
    <row r="72" spans="1:1" ht="15.75" customHeight="1" x14ac:dyDescent="0.3">
      <c r="A72" s="99"/>
    </row>
    <row r="73" spans="1:1" ht="15.75" customHeight="1" x14ac:dyDescent="0.3">
      <c r="A73" s="99"/>
    </row>
    <row r="74" spans="1:1" ht="15.75" customHeight="1" x14ac:dyDescent="0.3">
      <c r="A74" s="99"/>
    </row>
    <row r="75" spans="1:1" ht="15.75" customHeight="1" x14ac:dyDescent="0.3">
      <c r="A75" s="99"/>
    </row>
    <row r="76" spans="1:1" ht="15.75" customHeight="1" x14ac:dyDescent="0.3">
      <c r="A76" s="99"/>
    </row>
    <row r="77" spans="1:1" ht="15.75" customHeight="1" x14ac:dyDescent="0.3">
      <c r="A77" s="99"/>
    </row>
    <row r="78" spans="1:1" ht="15.75" customHeight="1" x14ac:dyDescent="0.3">
      <c r="A78" s="99"/>
    </row>
    <row r="79" spans="1:1" ht="15.75" customHeight="1" x14ac:dyDescent="0.3">
      <c r="A79" s="99"/>
    </row>
    <row r="80" spans="1:1" ht="15.75" customHeight="1" x14ac:dyDescent="0.3">
      <c r="A80" s="99"/>
    </row>
    <row r="81" spans="1:1" ht="15.75" customHeight="1" x14ac:dyDescent="0.3">
      <c r="A81" s="99"/>
    </row>
    <row r="82" spans="1:1" ht="15.75" customHeight="1" x14ac:dyDescent="0.3">
      <c r="A82" s="99"/>
    </row>
    <row r="83" spans="1:1" ht="15.75" customHeight="1" x14ac:dyDescent="0.3">
      <c r="A83" s="99"/>
    </row>
    <row r="84" spans="1:1" ht="15.75" customHeight="1" x14ac:dyDescent="0.3">
      <c r="A84" s="99"/>
    </row>
    <row r="85" spans="1:1" ht="15.75" customHeight="1" x14ac:dyDescent="0.3">
      <c r="A85" s="99"/>
    </row>
    <row r="86" spans="1:1" ht="15.75" customHeight="1" x14ac:dyDescent="0.3">
      <c r="A86" s="99"/>
    </row>
    <row r="87" spans="1:1" ht="15.75" customHeight="1" x14ac:dyDescent="0.3">
      <c r="A87" s="99"/>
    </row>
    <row r="88" spans="1:1" ht="15.75" customHeight="1" x14ac:dyDescent="0.3">
      <c r="A88" s="99"/>
    </row>
    <row r="89" spans="1:1" ht="15.75" customHeight="1" x14ac:dyDescent="0.3">
      <c r="A89" s="99"/>
    </row>
    <row r="90" spans="1:1" ht="15.75" customHeight="1" x14ac:dyDescent="0.3">
      <c r="A90" s="99"/>
    </row>
    <row r="91" spans="1:1" ht="15.75" customHeight="1" x14ac:dyDescent="0.3">
      <c r="A91" s="99"/>
    </row>
    <row r="92" spans="1:1" ht="15.75" customHeight="1" x14ac:dyDescent="0.3">
      <c r="A92" s="99"/>
    </row>
    <row r="93" spans="1:1" ht="15.75" customHeight="1" x14ac:dyDescent="0.3">
      <c r="A93" s="99"/>
    </row>
    <row r="94" spans="1:1" ht="15.75" customHeight="1" x14ac:dyDescent="0.3">
      <c r="A94" s="99"/>
    </row>
    <row r="95" spans="1:1" ht="15.75" customHeight="1" x14ac:dyDescent="0.3">
      <c r="A95" s="99"/>
    </row>
    <row r="96" spans="1:1" ht="15.75" customHeight="1" x14ac:dyDescent="0.3">
      <c r="A96" s="99"/>
    </row>
    <row r="97" spans="1:1" ht="15.75" customHeight="1" x14ac:dyDescent="0.3">
      <c r="A97" s="99"/>
    </row>
    <row r="98" spans="1:1" ht="15.75" customHeight="1" x14ac:dyDescent="0.3">
      <c r="A98" s="99"/>
    </row>
    <row r="99" spans="1:1" ht="15.75" customHeight="1" x14ac:dyDescent="0.3">
      <c r="A99" s="99"/>
    </row>
    <row r="100" spans="1:1" ht="15.75" customHeight="1" x14ac:dyDescent="0.3">
      <c r="A100" s="99"/>
    </row>
    <row r="101" spans="1:1" ht="15.75" customHeight="1" x14ac:dyDescent="0.3">
      <c r="A101" s="99"/>
    </row>
    <row r="102" spans="1:1" ht="15.75" customHeight="1" x14ac:dyDescent="0.3">
      <c r="A102" s="99"/>
    </row>
    <row r="103" spans="1:1" ht="15.75" customHeight="1" x14ac:dyDescent="0.3">
      <c r="A103" s="99"/>
    </row>
    <row r="104" spans="1:1" ht="15.75" customHeight="1" x14ac:dyDescent="0.3">
      <c r="A104" s="99"/>
    </row>
    <row r="105" spans="1:1" ht="15.75" customHeight="1" x14ac:dyDescent="0.3">
      <c r="A105" s="99"/>
    </row>
    <row r="106" spans="1:1" ht="15.75" customHeight="1" x14ac:dyDescent="0.3">
      <c r="A106" s="99"/>
    </row>
    <row r="107" spans="1:1" ht="15.75" customHeight="1" x14ac:dyDescent="0.3">
      <c r="A107" s="99"/>
    </row>
    <row r="108" spans="1:1" ht="15.75" customHeight="1" x14ac:dyDescent="0.3">
      <c r="A108" s="99"/>
    </row>
    <row r="109" spans="1:1" ht="15.75" customHeight="1" x14ac:dyDescent="0.3">
      <c r="A109" s="99"/>
    </row>
    <row r="110" spans="1:1" ht="15.75" customHeight="1" x14ac:dyDescent="0.3">
      <c r="A110" s="99"/>
    </row>
    <row r="111" spans="1:1" ht="15.75" customHeight="1" x14ac:dyDescent="0.3">
      <c r="A111" s="99"/>
    </row>
    <row r="112" spans="1:1" ht="15.75" customHeight="1" x14ac:dyDescent="0.3">
      <c r="A112" s="99"/>
    </row>
    <row r="113" spans="1:1" ht="15.75" customHeight="1" x14ac:dyDescent="0.3">
      <c r="A113" s="99"/>
    </row>
    <row r="114" spans="1:1" ht="15.75" customHeight="1" x14ac:dyDescent="0.3">
      <c r="A114" s="99"/>
    </row>
    <row r="115" spans="1:1" ht="15.75" customHeight="1" x14ac:dyDescent="0.3">
      <c r="A115" s="99"/>
    </row>
    <row r="116" spans="1:1" ht="15.75" customHeight="1" x14ac:dyDescent="0.3">
      <c r="A116" s="99"/>
    </row>
    <row r="117" spans="1:1" ht="15.75" customHeight="1" x14ac:dyDescent="0.3">
      <c r="A117" s="99"/>
    </row>
    <row r="118" spans="1:1" ht="15.75" customHeight="1" x14ac:dyDescent="0.3">
      <c r="A118" s="99"/>
    </row>
    <row r="119" spans="1:1" ht="15.75" customHeight="1" x14ac:dyDescent="0.3">
      <c r="A119" s="99"/>
    </row>
    <row r="120" spans="1:1" ht="15.75" customHeight="1" x14ac:dyDescent="0.3">
      <c r="A120" s="99"/>
    </row>
    <row r="121" spans="1:1" ht="15.75" customHeight="1" x14ac:dyDescent="0.3">
      <c r="A121" s="99"/>
    </row>
    <row r="122" spans="1:1" ht="15.75" customHeight="1" x14ac:dyDescent="0.3">
      <c r="A122" s="99"/>
    </row>
    <row r="123" spans="1:1" ht="15.75" customHeight="1" x14ac:dyDescent="0.3">
      <c r="A123" s="99"/>
    </row>
    <row r="124" spans="1:1" ht="15.75" customHeight="1" x14ac:dyDescent="0.3">
      <c r="A124" s="99"/>
    </row>
    <row r="125" spans="1:1" ht="15.75" customHeight="1" x14ac:dyDescent="0.3">
      <c r="A125" s="99"/>
    </row>
    <row r="126" spans="1:1" ht="15.75" customHeight="1" x14ac:dyDescent="0.3">
      <c r="A126" s="99"/>
    </row>
    <row r="127" spans="1:1" ht="15.75" customHeight="1" x14ac:dyDescent="0.3">
      <c r="A127" s="99"/>
    </row>
    <row r="128" spans="1:1" ht="15.75" customHeight="1" x14ac:dyDescent="0.3">
      <c r="A128" s="99"/>
    </row>
    <row r="129" spans="1:1" ht="15.75" customHeight="1" x14ac:dyDescent="0.3">
      <c r="A129" s="99"/>
    </row>
    <row r="130" spans="1:1" ht="15.75" customHeight="1" x14ac:dyDescent="0.3">
      <c r="A130" s="99"/>
    </row>
    <row r="131" spans="1:1" ht="15.75" customHeight="1" x14ac:dyDescent="0.3">
      <c r="A131" s="99"/>
    </row>
    <row r="132" spans="1:1" ht="15.75" customHeight="1" x14ac:dyDescent="0.3">
      <c r="A132" s="99"/>
    </row>
    <row r="133" spans="1:1" ht="15.75" customHeight="1" x14ac:dyDescent="0.3">
      <c r="A133" s="99"/>
    </row>
    <row r="134" spans="1:1" ht="15.75" customHeight="1" x14ac:dyDescent="0.3">
      <c r="A134" s="99"/>
    </row>
    <row r="135" spans="1:1" ht="15.75" customHeight="1" x14ac:dyDescent="0.3">
      <c r="A135" s="99"/>
    </row>
    <row r="136" spans="1:1" ht="15.75" customHeight="1" x14ac:dyDescent="0.3">
      <c r="A136" s="99"/>
    </row>
    <row r="137" spans="1:1" ht="15.75" customHeight="1" x14ac:dyDescent="0.3">
      <c r="A137" s="99"/>
    </row>
    <row r="138" spans="1:1" ht="15.75" customHeight="1" x14ac:dyDescent="0.3">
      <c r="A138" s="99"/>
    </row>
    <row r="139" spans="1:1" ht="15.75" customHeight="1" x14ac:dyDescent="0.3">
      <c r="A139" s="99"/>
    </row>
    <row r="140" spans="1:1" ht="15.75" customHeight="1" x14ac:dyDescent="0.3">
      <c r="A140" s="99"/>
    </row>
    <row r="141" spans="1:1" ht="15.75" customHeight="1" x14ac:dyDescent="0.3">
      <c r="A141" s="99"/>
    </row>
    <row r="142" spans="1:1" ht="15.75" customHeight="1" x14ac:dyDescent="0.3">
      <c r="A142" s="99"/>
    </row>
    <row r="143" spans="1:1" ht="15.75" customHeight="1" x14ac:dyDescent="0.3">
      <c r="A143" s="99"/>
    </row>
    <row r="144" spans="1:1" ht="15.75" customHeight="1" x14ac:dyDescent="0.3">
      <c r="A144" s="99"/>
    </row>
    <row r="145" spans="1:1" ht="15.75" customHeight="1" x14ac:dyDescent="0.3">
      <c r="A145" s="99"/>
    </row>
    <row r="146" spans="1:1" ht="15.75" customHeight="1" x14ac:dyDescent="0.3">
      <c r="A146" s="99"/>
    </row>
    <row r="147" spans="1:1" ht="15.75" customHeight="1" x14ac:dyDescent="0.3">
      <c r="A147" s="99"/>
    </row>
    <row r="148" spans="1:1" ht="15.75" customHeight="1" x14ac:dyDescent="0.3">
      <c r="A148" s="99"/>
    </row>
    <row r="149" spans="1:1" ht="15.75" customHeight="1" x14ac:dyDescent="0.3">
      <c r="A149" s="99"/>
    </row>
    <row r="150" spans="1:1" ht="15.75" customHeight="1" x14ac:dyDescent="0.3">
      <c r="A150" s="99"/>
    </row>
    <row r="151" spans="1:1" ht="15.75" customHeight="1" x14ac:dyDescent="0.3">
      <c r="A151" s="99"/>
    </row>
    <row r="152" spans="1:1" ht="15.75" customHeight="1" x14ac:dyDescent="0.3">
      <c r="A152" s="99"/>
    </row>
    <row r="153" spans="1:1" ht="15.75" customHeight="1" x14ac:dyDescent="0.3">
      <c r="A153" s="99"/>
    </row>
    <row r="154" spans="1:1" ht="15.75" customHeight="1" x14ac:dyDescent="0.3">
      <c r="A154" s="99"/>
    </row>
    <row r="155" spans="1:1" ht="15.75" customHeight="1" x14ac:dyDescent="0.3">
      <c r="A155" s="99"/>
    </row>
    <row r="156" spans="1:1" ht="15.75" customHeight="1" x14ac:dyDescent="0.3">
      <c r="A156" s="99"/>
    </row>
    <row r="157" spans="1:1" ht="15.75" customHeight="1" x14ac:dyDescent="0.3">
      <c r="A157" s="99"/>
    </row>
    <row r="158" spans="1:1" ht="15.75" customHeight="1" x14ac:dyDescent="0.3">
      <c r="A158" s="99"/>
    </row>
    <row r="159" spans="1:1" ht="15.75" customHeight="1" x14ac:dyDescent="0.3">
      <c r="A159" s="99"/>
    </row>
    <row r="160" spans="1:1" ht="15.75" customHeight="1" x14ac:dyDescent="0.3">
      <c r="A160" s="99"/>
    </row>
    <row r="161" spans="1:1" ht="15.75" customHeight="1" x14ac:dyDescent="0.3">
      <c r="A161" s="99"/>
    </row>
    <row r="162" spans="1:1" ht="15.75" customHeight="1" x14ac:dyDescent="0.3">
      <c r="A162" s="99"/>
    </row>
    <row r="163" spans="1:1" ht="15.75" customHeight="1" x14ac:dyDescent="0.3">
      <c r="A163" s="99"/>
    </row>
    <row r="164" spans="1:1" ht="15.75" customHeight="1" x14ac:dyDescent="0.3">
      <c r="A164" s="99"/>
    </row>
    <row r="165" spans="1:1" ht="15.75" customHeight="1" x14ac:dyDescent="0.3">
      <c r="A165" s="99"/>
    </row>
    <row r="166" spans="1:1" ht="15.75" customHeight="1" x14ac:dyDescent="0.3">
      <c r="A166" s="99"/>
    </row>
    <row r="167" spans="1:1" ht="15.75" customHeight="1" x14ac:dyDescent="0.3">
      <c r="A167" s="99"/>
    </row>
    <row r="168" spans="1:1" ht="15.75" customHeight="1" x14ac:dyDescent="0.3">
      <c r="A168" s="99"/>
    </row>
    <row r="169" spans="1:1" ht="15.75" customHeight="1" x14ac:dyDescent="0.3">
      <c r="A169" s="99"/>
    </row>
    <row r="170" spans="1:1" ht="15.75" customHeight="1" x14ac:dyDescent="0.3">
      <c r="A170" s="99"/>
    </row>
    <row r="171" spans="1:1" ht="15.75" customHeight="1" x14ac:dyDescent="0.3">
      <c r="A171" s="99"/>
    </row>
    <row r="172" spans="1:1" ht="15.75" customHeight="1" x14ac:dyDescent="0.3">
      <c r="A172" s="99"/>
    </row>
    <row r="173" spans="1:1" ht="15.75" customHeight="1" x14ac:dyDescent="0.3">
      <c r="A173" s="99"/>
    </row>
    <row r="174" spans="1:1" ht="15.75" customHeight="1" x14ac:dyDescent="0.3">
      <c r="A174" s="99"/>
    </row>
    <row r="175" spans="1:1" ht="15.75" customHeight="1" x14ac:dyDescent="0.3">
      <c r="A175" s="99"/>
    </row>
    <row r="176" spans="1:1" ht="15.75" customHeight="1" x14ac:dyDescent="0.3">
      <c r="A176" s="99"/>
    </row>
    <row r="177" spans="1:1" ht="15.75" customHeight="1" x14ac:dyDescent="0.3">
      <c r="A177" s="99"/>
    </row>
    <row r="178" spans="1:1" ht="15.75" customHeight="1" x14ac:dyDescent="0.3">
      <c r="A178" s="99"/>
    </row>
    <row r="179" spans="1:1" ht="15.75" customHeight="1" x14ac:dyDescent="0.3">
      <c r="A179" s="99"/>
    </row>
    <row r="180" spans="1:1" ht="15.75" customHeight="1" x14ac:dyDescent="0.3">
      <c r="A180" s="99"/>
    </row>
    <row r="181" spans="1:1" ht="15.75" customHeight="1" x14ac:dyDescent="0.3">
      <c r="A181" s="99"/>
    </row>
    <row r="182" spans="1:1" ht="15.75" customHeight="1" x14ac:dyDescent="0.3">
      <c r="A182" s="99"/>
    </row>
    <row r="183" spans="1:1" ht="15.75" customHeight="1" x14ac:dyDescent="0.3">
      <c r="A183" s="99"/>
    </row>
    <row r="184" spans="1:1" ht="15.75" customHeight="1" x14ac:dyDescent="0.3">
      <c r="A184" s="99"/>
    </row>
    <row r="185" spans="1:1" ht="15.75" customHeight="1" x14ac:dyDescent="0.3">
      <c r="A185" s="99"/>
    </row>
    <row r="186" spans="1:1" ht="15.75" customHeight="1" x14ac:dyDescent="0.3">
      <c r="A186" s="99"/>
    </row>
    <row r="187" spans="1:1" ht="15.75" customHeight="1" x14ac:dyDescent="0.3">
      <c r="A187" s="99"/>
    </row>
    <row r="188" spans="1:1" ht="15.75" customHeight="1" x14ac:dyDescent="0.3">
      <c r="A188" s="99"/>
    </row>
    <row r="189" spans="1:1" ht="15.75" customHeight="1" x14ac:dyDescent="0.3">
      <c r="A189" s="99"/>
    </row>
    <row r="190" spans="1:1" ht="15.75" customHeight="1" x14ac:dyDescent="0.3">
      <c r="A190" s="99"/>
    </row>
    <row r="191" spans="1:1" ht="15.75" customHeight="1" x14ac:dyDescent="0.3">
      <c r="A191" s="99"/>
    </row>
    <row r="192" spans="1:1" ht="15.75" customHeight="1" x14ac:dyDescent="0.3">
      <c r="A192" s="99"/>
    </row>
    <row r="193" spans="1:1" ht="15.75" customHeight="1" x14ac:dyDescent="0.3">
      <c r="A193" s="99"/>
    </row>
    <row r="194" spans="1:1" ht="15.75" customHeight="1" x14ac:dyDescent="0.3">
      <c r="A194" s="99"/>
    </row>
    <row r="195" spans="1:1" ht="15.75" customHeight="1" x14ac:dyDescent="0.3">
      <c r="A195" s="99"/>
    </row>
    <row r="196" spans="1:1" ht="15.75" customHeight="1" x14ac:dyDescent="0.3">
      <c r="A196" s="99"/>
    </row>
    <row r="197" spans="1:1" ht="15.75" customHeight="1" x14ac:dyDescent="0.3">
      <c r="A197" s="99"/>
    </row>
    <row r="198" spans="1:1" ht="15.75" customHeight="1" x14ac:dyDescent="0.3">
      <c r="A198" s="99"/>
    </row>
    <row r="199" spans="1:1" ht="15.75" customHeight="1" x14ac:dyDescent="0.3">
      <c r="A199" s="99"/>
    </row>
    <row r="200" spans="1:1" ht="15.75" customHeight="1" x14ac:dyDescent="0.3">
      <c r="A200" s="99"/>
    </row>
    <row r="201" spans="1:1" ht="15.75" customHeight="1" x14ac:dyDescent="0.3">
      <c r="A201" s="99"/>
    </row>
    <row r="202" spans="1:1" ht="15.75" customHeight="1" x14ac:dyDescent="0.3">
      <c r="A202" s="99"/>
    </row>
    <row r="203" spans="1:1" ht="15.75" customHeight="1" x14ac:dyDescent="0.3">
      <c r="A203" s="99"/>
    </row>
    <row r="204" spans="1:1" ht="15.75" customHeight="1" x14ac:dyDescent="0.3">
      <c r="A204" s="99"/>
    </row>
    <row r="205" spans="1:1" ht="15.75" customHeight="1" x14ac:dyDescent="0.3">
      <c r="A205" s="99"/>
    </row>
    <row r="206" spans="1:1" ht="15.75" customHeight="1" x14ac:dyDescent="0.3">
      <c r="A206" s="99"/>
    </row>
    <row r="207" spans="1:1" ht="15.75" customHeight="1" x14ac:dyDescent="0.3">
      <c r="A207" s="99"/>
    </row>
    <row r="208" spans="1:1" ht="15.75" customHeight="1" x14ac:dyDescent="0.3">
      <c r="A208" s="99"/>
    </row>
    <row r="209" spans="1:1" ht="15.75" customHeight="1" x14ac:dyDescent="0.3">
      <c r="A209" s="99"/>
    </row>
    <row r="210" spans="1:1" ht="15.75" customHeight="1" x14ac:dyDescent="0.3">
      <c r="A210" s="99"/>
    </row>
    <row r="211" spans="1:1" ht="15.75" customHeight="1" x14ac:dyDescent="0.3">
      <c r="A211" s="99"/>
    </row>
    <row r="212" spans="1:1" ht="15.75" customHeight="1" x14ac:dyDescent="0.3">
      <c r="A212" s="99"/>
    </row>
    <row r="213" spans="1:1" ht="15.75" customHeight="1" x14ac:dyDescent="0.3">
      <c r="A213" s="99"/>
    </row>
    <row r="214" spans="1:1" ht="15.75" customHeight="1" x14ac:dyDescent="0.3">
      <c r="A214" s="99"/>
    </row>
    <row r="215" spans="1:1" ht="15.75" customHeight="1" x14ac:dyDescent="0.3">
      <c r="A215" s="99"/>
    </row>
    <row r="216" spans="1:1" ht="15.75" customHeight="1" x14ac:dyDescent="0.3">
      <c r="A216" s="99"/>
    </row>
    <row r="217" spans="1:1" ht="15.75" customHeight="1" x14ac:dyDescent="0.3">
      <c r="A217" s="99"/>
    </row>
    <row r="218" spans="1:1" ht="15.75" customHeight="1" x14ac:dyDescent="0.3">
      <c r="A218" s="99"/>
    </row>
    <row r="219" spans="1:1" ht="15.75" customHeight="1" x14ac:dyDescent="0.3">
      <c r="A219" s="99"/>
    </row>
    <row r="220" spans="1:1" ht="15.75" customHeight="1" x14ac:dyDescent="0.3">
      <c r="A220" s="99"/>
    </row>
    <row r="221" spans="1:1" ht="15.75" customHeight="1" x14ac:dyDescent="0.3">
      <c r="A221" s="99"/>
    </row>
    <row r="222" spans="1:1" ht="15.75" customHeight="1" x14ac:dyDescent="0.3">
      <c r="A222" s="99"/>
    </row>
    <row r="223" spans="1:1" ht="15.75" customHeight="1" x14ac:dyDescent="0.3">
      <c r="A223" s="99"/>
    </row>
    <row r="224" spans="1:1" ht="15.75" customHeight="1" x14ac:dyDescent="0.3">
      <c r="A224" s="99"/>
    </row>
    <row r="225" spans="1:1" ht="15.75" customHeight="1" x14ac:dyDescent="0.3">
      <c r="A225" s="99"/>
    </row>
    <row r="226" spans="1:1" ht="15.75" customHeight="1" x14ac:dyDescent="0.3">
      <c r="A226" s="99"/>
    </row>
    <row r="227" spans="1:1" ht="15.75" customHeight="1" x14ac:dyDescent="0.3">
      <c r="A227" s="99"/>
    </row>
    <row r="228" spans="1:1" ht="15.75" customHeight="1" x14ac:dyDescent="0.3">
      <c r="A228" s="99"/>
    </row>
    <row r="229" spans="1:1" ht="15.75" customHeight="1" x14ac:dyDescent="0.3">
      <c r="A229" s="99"/>
    </row>
    <row r="230" spans="1:1" ht="15.75" customHeight="1" x14ac:dyDescent="0.3">
      <c r="A230" s="99"/>
    </row>
    <row r="231" spans="1:1" ht="15.75" customHeight="1" x14ac:dyDescent="0.3">
      <c r="A231" s="99"/>
    </row>
    <row r="232" spans="1:1" ht="15.75" customHeight="1" x14ac:dyDescent="0.3">
      <c r="A232" s="99"/>
    </row>
    <row r="233" spans="1:1" ht="15.75" customHeight="1" x14ac:dyDescent="0.3">
      <c r="A233" s="99"/>
    </row>
    <row r="234" spans="1:1" ht="15.75" customHeight="1" x14ac:dyDescent="0.3">
      <c r="A234" s="99"/>
    </row>
    <row r="235" spans="1:1" ht="15.75" customHeight="1" x14ac:dyDescent="0.3">
      <c r="A235" s="99"/>
    </row>
    <row r="236" spans="1:1" ht="15.75" customHeight="1" x14ac:dyDescent="0.3">
      <c r="A236" s="99"/>
    </row>
    <row r="237" spans="1:1" ht="15.75" customHeight="1" x14ac:dyDescent="0.3">
      <c r="A237" s="99"/>
    </row>
    <row r="238" spans="1:1" ht="15.75" customHeight="1" x14ac:dyDescent="0.3">
      <c r="A238" s="99"/>
    </row>
    <row r="239" spans="1:1" ht="15.75" customHeight="1" x14ac:dyDescent="0.3">
      <c r="A239" s="99"/>
    </row>
    <row r="240" spans="1:1" ht="15.75" customHeight="1" x14ac:dyDescent="0.3">
      <c r="A240" s="99"/>
    </row>
    <row r="241" spans="1:1" ht="15.75" customHeight="1" x14ac:dyDescent="0.3">
      <c r="A241" s="99"/>
    </row>
    <row r="242" spans="1:1" ht="15.75" customHeight="1" x14ac:dyDescent="0.3">
      <c r="A242" s="99"/>
    </row>
    <row r="243" spans="1:1" ht="15.75" customHeight="1" x14ac:dyDescent="0.3">
      <c r="A243" s="99"/>
    </row>
    <row r="244" spans="1:1" ht="15.75" customHeight="1" x14ac:dyDescent="0.3">
      <c r="A244" s="99"/>
    </row>
    <row r="245" spans="1:1" ht="15.75" customHeight="1" x14ac:dyDescent="0.3">
      <c r="A245" s="99"/>
    </row>
    <row r="246" spans="1:1" ht="15.75" customHeight="1" x14ac:dyDescent="0.3">
      <c r="A246" s="99"/>
    </row>
    <row r="247" spans="1:1" ht="15.75" customHeight="1" x14ac:dyDescent="0.3">
      <c r="A247" s="99"/>
    </row>
    <row r="248" spans="1:1" ht="15.75" customHeight="1" x14ac:dyDescent="0.3">
      <c r="A248" s="99"/>
    </row>
    <row r="249" spans="1:1" ht="15.75" customHeight="1" x14ac:dyDescent="0.3">
      <c r="A249" s="99"/>
    </row>
    <row r="250" spans="1:1" ht="15.75" customHeight="1" x14ac:dyDescent="0.3">
      <c r="A250" s="99"/>
    </row>
    <row r="251" spans="1:1" ht="15.75" customHeight="1" x14ac:dyDescent="0.3">
      <c r="A251" s="99"/>
    </row>
    <row r="252" spans="1:1" ht="15.75" customHeight="1" x14ac:dyDescent="0.3">
      <c r="A252" s="99"/>
    </row>
    <row r="253" spans="1:1" ht="15.75" customHeight="1" x14ac:dyDescent="0.3">
      <c r="A253" s="99"/>
    </row>
    <row r="254" spans="1:1" ht="15.75" customHeight="1" x14ac:dyDescent="0.3">
      <c r="A254" s="99"/>
    </row>
    <row r="255" spans="1:1" ht="15.75" customHeight="1" x14ac:dyDescent="0.3">
      <c r="A255" s="99"/>
    </row>
    <row r="256" spans="1:1" ht="15.75" customHeight="1" x14ac:dyDescent="0.3">
      <c r="A256" s="99"/>
    </row>
    <row r="257" spans="1:1" ht="15.75" customHeight="1" x14ac:dyDescent="0.3">
      <c r="A257" s="99"/>
    </row>
    <row r="258" spans="1:1" ht="15.75" customHeight="1" x14ac:dyDescent="0.3">
      <c r="A258" s="99"/>
    </row>
    <row r="259" spans="1:1" ht="15.75" customHeight="1" x14ac:dyDescent="0.3">
      <c r="A259" s="99"/>
    </row>
    <row r="260" spans="1:1" ht="15.75" customHeight="1" x14ac:dyDescent="0.3">
      <c r="A260" s="99"/>
    </row>
    <row r="261" spans="1:1" ht="15.75" customHeight="1" x14ac:dyDescent="0.3">
      <c r="A261" s="99"/>
    </row>
    <row r="262" spans="1:1" ht="15.75" customHeight="1" x14ac:dyDescent="0.3">
      <c r="A262" s="99"/>
    </row>
    <row r="263" spans="1:1" ht="15.75" customHeight="1" x14ac:dyDescent="0.3">
      <c r="A263" s="99"/>
    </row>
    <row r="264" spans="1:1" ht="15.75" customHeight="1" x14ac:dyDescent="0.3">
      <c r="A264" s="99"/>
    </row>
    <row r="265" spans="1:1" ht="15.75" customHeight="1" x14ac:dyDescent="0.3">
      <c r="A265" s="99"/>
    </row>
    <row r="266" spans="1:1" ht="15.75" customHeight="1" x14ac:dyDescent="0.3">
      <c r="A266" s="99"/>
    </row>
    <row r="267" spans="1:1" ht="15.75" customHeight="1" x14ac:dyDescent="0.3">
      <c r="A267" s="99"/>
    </row>
    <row r="268" spans="1:1" ht="15.75" customHeight="1" x14ac:dyDescent="0.3">
      <c r="A268" s="99"/>
    </row>
    <row r="269" spans="1:1" ht="15.75" customHeight="1" x14ac:dyDescent="0.3">
      <c r="A269" s="99"/>
    </row>
    <row r="270" spans="1:1" ht="15.75" customHeight="1" x14ac:dyDescent="0.3">
      <c r="A270" s="99"/>
    </row>
    <row r="271" spans="1:1" ht="15.75" customHeight="1" x14ac:dyDescent="0.3">
      <c r="A271" s="99"/>
    </row>
    <row r="272" spans="1:1" ht="15.75" customHeight="1" x14ac:dyDescent="0.3">
      <c r="A272" s="99"/>
    </row>
    <row r="273" spans="1:1" ht="15.75" customHeight="1" x14ac:dyDescent="0.3">
      <c r="A273" s="99"/>
    </row>
    <row r="274" spans="1:1" ht="15.75" customHeight="1" x14ac:dyDescent="0.3">
      <c r="A274" s="99"/>
    </row>
    <row r="275" spans="1:1" ht="15.75" customHeight="1" x14ac:dyDescent="0.3">
      <c r="A275" s="99"/>
    </row>
    <row r="276" spans="1:1" ht="15.75" customHeight="1" x14ac:dyDescent="0.3">
      <c r="A276" s="99"/>
    </row>
    <row r="277" spans="1:1" ht="15.75" customHeight="1" x14ac:dyDescent="0.3">
      <c r="A277" s="99"/>
    </row>
    <row r="278" spans="1:1" ht="15.75" customHeight="1" x14ac:dyDescent="0.3">
      <c r="A278" s="99"/>
    </row>
    <row r="279" spans="1:1" ht="15.75" customHeight="1" x14ac:dyDescent="0.3">
      <c r="A279" s="99"/>
    </row>
    <row r="280" spans="1:1" ht="15.75" customHeight="1" x14ac:dyDescent="0.3">
      <c r="A280" s="99"/>
    </row>
    <row r="281" spans="1:1" ht="15.75" customHeight="1" x14ac:dyDescent="0.3">
      <c r="A281" s="99"/>
    </row>
    <row r="282" spans="1:1" ht="15.75" customHeight="1" x14ac:dyDescent="0.3">
      <c r="A282" s="99"/>
    </row>
    <row r="283" spans="1:1" ht="15.75" customHeight="1" x14ac:dyDescent="0.3">
      <c r="A283" s="99"/>
    </row>
    <row r="284" spans="1:1" ht="15.75" customHeight="1" x14ac:dyDescent="0.3">
      <c r="A284" s="99"/>
    </row>
    <row r="285" spans="1:1" ht="15.75" customHeight="1" x14ac:dyDescent="0.3">
      <c r="A285" s="99"/>
    </row>
    <row r="286" spans="1:1" ht="15.75" customHeight="1" x14ac:dyDescent="0.3">
      <c r="A286" s="99"/>
    </row>
    <row r="287" spans="1:1" ht="15.75" customHeight="1" x14ac:dyDescent="0.3">
      <c r="A287" s="99"/>
    </row>
    <row r="288" spans="1:1" ht="15.75" customHeight="1" x14ac:dyDescent="0.3">
      <c r="A288" s="99"/>
    </row>
    <row r="289" spans="1:1" ht="15.75" customHeight="1" x14ac:dyDescent="0.3">
      <c r="A289" s="99"/>
    </row>
    <row r="290" spans="1:1" ht="15.75" customHeight="1" x14ac:dyDescent="0.3">
      <c r="A290" s="99"/>
    </row>
    <row r="291" spans="1:1" ht="15.75" customHeight="1" x14ac:dyDescent="0.3">
      <c r="A291" s="99"/>
    </row>
    <row r="292" spans="1:1" ht="15.75" customHeight="1" x14ac:dyDescent="0.3">
      <c r="A292" s="99"/>
    </row>
    <row r="293" spans="1:1" ht="15.75" customHeight="1" x14ac:dyDescent="0.3">
      <c r="A293" s="99"/>
    </row>
    <row r="294" spans="1:1" ht="15.75" customHeight="1" x14ac:dyDescent="0.3">
      <c r="A294" s="99"/>
    </row>
    <row r="295" spans="1:1" ht="15.75" customHeight="1" x14ac:dyDescent="0.3">
      <c r="A295" s="99"/>
    </row>
    <row r="296" spans="1:1" ht="15.75" customHeight="1" x14ac:dyDescent="0.3">
      <c r="A296" s="99"/>
    </row>
    <row r="297" spans="1:1" ht="15.75" customHeight="1" x14ac:dyDescent="0.3">
      <c r="A297" s="99"/>
    </row>
    <row r="298" spans="1:1" ht="15.75" customHeight="1" x14ac:dyDescent="0.3">
      <c r="A298" s="99"/>
    </row>
    <row r="299" spans="1:1" ht="15.75" customHeight="1" x14ac:dyDescent="0.3">
      <c r="A299" s="99"/>
    </row>
    <row r="300" spans="1:1" ht="15.75" customHeight="1" x14ac:dyDescent="0.3">
      <c r="A300" s="99"/>
    </row>
    <row r="301" spans="1:1" ht="15.75" customHeight="1" x14ac:dyDescent="0.3">
      <c r="A301" s="99"/>
    </row>
    <row r="302" spans="1:1" ht="15.75" customHeight="1" x14ac:dyDescent="0.3">
      <c r="A302" s="99"/>
    </row>
    <row r="303" spans="1:1" ht="15.75" customHeight="1" x14ac:dyDescent="0.3">
      <c r="A303" s="99"/>
    </row>
    <row r="304" spans="1:1" ht="15.75" customHeight="1" x14ac:dyDescent="0.3">
      <c r="A304" s="99"/>
    </row>
    <row r="305" spans="1:1" ht="15.75" customHeight="1" x14ac:dyDescent="0.3">
      <c r="A305" s="99"/>
    </row>
    <row r="306" spans="1:1" ht="15.75" customHeight="1" x14ac:dyDescent="0.3">
      <c r="A306" s="99"/>
    </row>
    <row r="307" spans="1:1" ht="15.75" customHeight="1" x14ac:dyDescent="0.3">
      <c r="A307" s="99"/>
    </row>
    <row r="308" spans="1:1" ht="15.75" customHeight="1" x14ac:dyDescent="0.3">
      <c r="A308" s="99"/>
    </row>
    <row r="309" spans="1:1" ht="15.75" customHeight="1" x14ac:dyDescent="0.3">
      <c r="A309" s="99"/>
    </row>
    <row r="310" spans="1:1" ht="15.75" customHeight="1" x14ac:dyDescent="0.3">
      <c r="A310" s="99"/>
    </row>
    <row r="311" spans="1:1" ht="15.75" customHeight="1" x14ac:dyDescent="0.3">
      <c r="A311" s="99"/>
    </row>
    <row r="312" spans="1:1" ht="15.75" customHeight="1" x14ac:dyDescent="0.3">
      <c r="A312" s="99"/>
    </row>
    <row r="313" spans="1:1" ht="15.75" customHeight="1" x14ac:dyDescent="0.3">
      <c r="A313" s="99"/>
    </row>
    <row r="314" spans="1:1" ht="15.75" customHeight="1" x14ac:dyDescent="0.3">
      <c r="A314" s="99"/>
    </row>
    <row r="315" spans="1:1" ht="15.75" customHeight="1" x14ac:dyDescent="0.3">
      <c r="A315" s="99"/>
    </row>
    <row r="316" spans="1:1" ht="15.75" customHeight="1" x14ac:dyDescent="0.3">
      <c r="A316" s="99"/>
    </row>
    <row r="317" spans="1:1" ht="15.75" customHeight="1" x14ac:dyDescent="0.3">
      <c r="A317" s="99"/>
    </row>
    <row r="318" spans="1:1" ht="15.75" customHeight="1" x14ac:dyDescent="0.3">
      <c r="A318" s="99"/>
    </row>
    <row r="319" spans="1:1" ht="15.75" customHeight="1" x14ac:dyDescent="0.3">
      <c r="A319" s="99"/>
    </row>
    <row r="320" spans="1:1" ht="15.75" customHeight="1" x14ac:dyDescent="0.3">
      <c r="A320" s="99"/>
    </row>
    <row r="321" spans="1:1" ht="15.75" customHeight="1" x14ac:dyDescent="0.3">
      <c r="A321" s="99"/>
    </row>
    <row r="322" spans="1:1" ht="15.75" customHeight="1" x14ac:dyDescent="0.3">
      <c r="A322" s="99"/>
    </row>
    <row r="323" spans="1:1" ht="15.75" customHeight="1" x14ac:dyDescent="0.3">
      <c r="A323" s="99"/>
    </row>
    <row r="324" spans="1:1" ht="15.75" customHeight="1" x14ac:dyDescent="0.3">
      <c r="A324" s="99"/>
    </row>
    <row r="325" spans="1:1" ht="15.75" customHeight="1" x14ac:dyDescent="0.3">
      <c r="A325" s="99"/>
    </row>
    <row r="326" spans="1:1" ht="15.75" customHeight="1" x14ac:dyDescent="0.3">
      <c r="A326" s="99"/>
    </row>
    <row r="327" spans="1:1" ht="15.75" customHeight="1" x14ac:dyDescent="0.3">
      <c r="A327" s="99"/>
    </row>
    <row r="328" spans="1:1" ht="15.75" customHeight="1" x14ac:dyDescent="0.3">
      <c r="A328" s="99"/>
    </row>
    <row r="329" spans="1:1" ht="15.75" customHeight="1" x14ac:dyDescent="0.3">
      <c r="A329" s="99"/>
    </row>
    <row r="330" spans="1:1" ht="15.75" customHeight="1" x14ac:dyDescent="0.3">
      <c r="A330" s="99"/>
    </row>
    <row r="331" spans="1:1" ht="15.75" customHeight="1" x14ac:dyDescent="0.3">
      <c r="A331" s="99"/>
    </row>
    <row r="332" spans="1:1" ht="15.75" customHeight="1" x14ac:dyDescent="0.3">
      <c r="A332" s="99"/>
    </row>
    <row r="333" spans="1:1" ht="15.75" customHeight="1" x14ac:dyDescent="0.3">
      <c r="A333" s="99"/>
    </row>
    <row r="334" spans="1:1" ht="15.75" customHeight="1" x14ac:dyDescent="0.3">
      <c r="A334" s="99"/>
    </row>
    <row r="335" spans="1:1" ht="15.75" customHeight="1" x14ac:dyDescent="0.3">
      <c r="A335" s="99"/>
    </row>
    <row r="336" spans="1:1" ht="15.75" customHeight="1" x14ac:dyDescent="0.3">
      <c r="A336" s="99"/>
    </row>
    <row r="337" spans="1:1" ht="15.75" customHeight="1" x14ac:dyDescent="0.3">
      <c r="A337" s="99"/>
    </row>
    <row r="338" spans="1:1" ht="15.75" customHeight="1" x14ac:dyDescent="0.3">
      <c r="A338" s="99"/>
    </row>
    <row r="339" spans="1:1" ht="15.75" customHeight="1" x14ac:dyDescent="0.3">
      <c r="A339" s="99"/>
    </row>
    <row r="340" spans="1:1" ht="15.75" customHeight="1" x14ac:dyDescent="0.3">
      <c r="A340" s="99"/>
    </row>
    <row r="341" spans="1:1" ht="15.75" customHeight="1" x14ac:dyDescent="0.3">
      <c r="A341" s="99"/>
    </row>
    <row r="342" spans="1:1" ht="15.75" customHeight="1" x14ac:dyDescent="0.3">
      <c r="A342" s="99"/>
    </row>
    <row r="343" spans="1:1" ht="15.75" customHeight="1" x14ac:dyDescent="0.3">
      <c r="A343" s="99"/>
    </row>
    <row r="344" spans="1:1" ht="15.75" customHeight="1" x14ac:dyDescent="0.3">
      <c r="A344" s="99"/>
    </row>
    <row r="345" spans="1:1" ht="15.75" customHeight="1" x14ac:dyDescent="0.3">
      <c r="A345" s="99"/>
    </row>
    <row r="346" spans="1:1" ht="15.75" customHeight="1" x14ac:dyDescent="0.3">
      <c r="A346" s="99"/>
    </row>
    <row r="347" spans="1:1" ht="15.75" customHeight="1" x14ac:dyDescent="0.3">
      <c r="A347" s="99"/>
    </row>
    <row r="348" spans="1:1" ht="15.75" customHeight="1" x14ac:dyDescent="0.3">
      <c r="A348" s="99"/>
    </row>
    <row r="349" spans="1:1" ht="15.75" customHeight="1" x14ac:dyDescent="0.3">
      <c r="A349" s="99"/>
    </row>
    <row r="350" spans="1:1" ht="15.75" customHeight="1" x14ac:dyDescent="0.3">
      <c r="A350" s="99"/>
    </row>
    <row r="351" spans="1:1" ht="15.75" customHeight="1" x14ac:dyDescent="0.3">
      <c r="A351" s="99"/>
    </row>
    <row r="352" spans="1:1" ht="15.75" customHeight="1" x14ac:dyDescent="0.3">
      <c r="A352" s="99"/>
    </row>
    <row r="353" spans="1:1" ht="15.75" customHeight="1" x14ac:dyDescent="0.3">
      <c r="A353" s="99"/>
    </row>
    <row r="354" spans="1:1" ht="15.75" customHeight="1" x14ac:dyDescent="0.3">
      <c r="A354" s="99"/>
    </row>
    <row r="355" spans="1:1" ht="15.75" customHeight="1" x14ac:dyDescent="0.3">
      <c r="A355" s="99"/>
    </row>
    <row r="356" spans="1:1" ht="15.75" customHeight="1" x14ac:dyDescent="0.3">
      <c r="A356" s="99"/>
    </row>
    <row r="357" spans="1:1" ht="15.75" customHeight="1" x14ac:dyDescent="0.3">
      <c r="A357" s="99"/>
    </row>
    <row r="358" spans="1:1" ht="15.75" customHeight="1" x14ac:dyDescent="0.3">
      <c r="A358" s="99"/>
    </row>
    <row r="359" spans="1:1" ht="15.75" customHeight="1" x14ac:dyDescent="0.3">
      <c r="A359" s="99"/>
    </row>
    <row r="360" spans="1:1" ht="15.75" customHeight="1" x14ac:dyDescent="0.3">
      <c r="A360" s="99"/>
    </row>
    <row r="361" spans="1:1" ht="15.75" customHeight="1" x14ac:dyDescent="0.3">
      <c r="A361" s="99"/>
    </row>
    <row r="362" spans="1:1" ht="15.75" customHeight="1" x14ac:dyDescent="0.3">
      <c r="A362" s="99"/>
    </row>
    <row r="363" spans="1:1" ht="15.75" customHeight="1" x14ac:dyDescent="0.3">
      <c r="A363" s="99"/>
    </row>
    <row r="364" spans="1:1" ht="15.75" customHeight="1" x14ac:dyDescent="0.3">
      <c r="A364" s="99"/>
    </row>
    <row r="365" spans="1:1" ht="15.75" customHeight="1" x14ac:dyDescent="0.3">
      <c r="A365" s="99"/>
    </row>
    <row r="366" spans="1:1" ht="15.75" customHeight="1" x14ac:dyDescent="0.3">
      <c r="A366" s="99"/>
    </row>
    <row r="367" spans="1:1" ht="15.75" customHeight="1" x14ac:dyDescent="0.3">
      <c r="A367" s="99"/>
    </row>
    <row r="368" spans="1:1" ht="15.75" customHeight="1" x14ac:dyDescent="0.3">
      <c r="A368" s="99"/>
    </row>
    <row r="369" spans="1:1" ht="15.75" customHeight="1" x14ac:dyDescent="0.3">
      <c r="A369" s="99"/>
    </row>
    <row r="370" spans="1:1" ht="15.75" customHeight="1" x14ac:dyDescent="0.3">
      <c r="A370" s="99"/>
    </row>
    <row r="371" spans="1:1" ht="15.75" customHeight="1" x14ac:dyDescent="0.3">
      <c r="A371" s="99"/>
    </row>
    <row r="372" spans="1:1" ht="15.75" customHeight="1" x14ac:dyDescent="0.3">
      <c r="A372" s="99"/>
    </row>
    <row r="373" spans="1:1" ht="15.75" customHeight="1" x14ac:dyDescent="0.3">
      <c r="A373" s="99"/>
    </row>
    <row r="374" spans="1:1" ht="15.75" customHeight="1" x14ac:dyDescent="0.3">
      <c r="A374" s="99"/>
    </row>
    <row r="375" spans="1:1" ht="15.75" customHeight="1" x14ac:dyDescent="0.3">
      <c r="A375" s="99"/>
    </row>
    <row r="376" spans="1:1" ht="15.75" customHeight="1" x14ac:dyDescent="0.3">
      <c r="A376" s="99"/>
    </row>
    <row r="377" spans="1:1" ht="15.75" customHeight="1" x14ac:dyDescent="0.3">
      <c r="A377" s="99"/>
    </row>
    <row r="378" spans="1:1" ht="15.75" customHeight="1" x14ac:dyDescent="0.3">
      <c r="A378" s="99"/>
    </row>
    <row r="379" spans="1:1" ht="15.75" customHeight="1" x14ac:dyDescent="0.3">
      <c r="A379" s="99"/>
    </row>
    <row r="380" spans="1:1" ht="15.75" customHeight="1" x14ac:dyDescent="0.3">
      <c r="A380" s="99"/>
    </row>
    <row r="381" spans="1:1" ht="15.75" customHeight="1" x14ac:dyDescent="0.3">
      <c r="A381" s="99"/>
    </row>
    <row r="382" spans="1:1" ht="15.75" customHeight="1" x14ac:dyDescent="0.3">
      <c r="A382" s="99"/>
    </row>
    <row r="383" spans="1:1" ht="15.75" customHeight="1" x14ac:dyDescent="0.3">
      <c r="A383" s="99"/>
    </row>
    <row r="384" spans="1:1" ht="15.75" customHeight="1" x14ac:dyDescent="0.3">
      <c r="A384" s="99"/>
    </row>
    <row r="385" spans="1:1" ht="15.75" customHeight="1" x14ac:dyDescent="0.3">
      <c r="A385" s="99"/>
    </row>
    <row r="386" spans="1:1" ht="15.75" customHeight="1" x14ac:dyDescent="0.3">
      <c r="A386" s="99"/>
    </row>
    <row r="387" spans="1:1" ht="15.75" customHeight="1" x14ac:dyDescent="0.3">
      <c r="A387" s="99"/>
    </row>
    <row r="388" spans="1:1" ht="15.75" customHeight="1" x14ac:dyDescent="0.3">
      <c r="A388" s="99"/>
    </row>
    <row r="389" spans="1:1" ht="15.75" customHeight="1" x14ac:dyDescent="0.3">
      <c r="A389" s="99"/>
    </row>
    <row r="390" spans="1:1" ht="15.75" customHeight="1" x14ac:dyDescent="0.3">
      <c r="A390" s="99"/>
    </row>
    <row r="391" spans="1:1" ht="15.75" customHeight="1" x14ac:dyDescent="0.3">
      <c r="A391" s="99"/>
    </row>
    <row r="392" spans="1:1" ht="15.75" customHeight="1" x14ac:dyDescent="0.3">
      <c r="A392" s="99"/>
    </row>
    <row r="393" spans="1:1" ht="15.75" customHeight="1" x14ac:dyDescent="0.3">
      <c r="A393" s="99"/>
    </row>
    <row r="394" spans="1:1" ht="15.75" customHeight="1" x14ac:dyDescent="0.3">
      <c r="A394" s="99"/>
    </row>
    <row r="395" spans="1:1" ht="15.75" customHeight="1" x14ac:dyDescent="0.3">
      <c r="A395" s="99"/>
    </row>
    <row r="396" spans="1:1" ht="15.75" customHeight="1" x14ac:dyDescent="0.3">
      <c r="A396" s="99"/>
    </row>
    <row r="397" spans="1:1" ht="15.75" customHeight="1" x14ac:dyDescent="0.3">
      <c r="A397" s="99"/>
    </row>
    <row r="398" spans="1:1" ht="15.75" customHeight="1" x14ac:dyDescent="0.3">
      <c r="A398" s="99"/>
    </row>
    <row r="399" spans="1:1" ht="15.75" customHeight="1" x14ac:dyDescent="0.3">
      <c r="A399" s="99"/>
    </row>
    <row r="400" spans="1:1" ht="15.75" customHeight="1" x14ac:dyDescent="0.3">
      <c r="A400" s="99"/>
    </row>
    <row r="401" spans="1:1" ht="15.75" customHeight="1" x14ac:dyDescent="0.3">
      <c r="A401" s="99"/>
    </row>
    <row r="402" spans="1:1" ht="15.75" customHeight="1" x14ac:dyDescent="0.3">
      <c r="A402" s="99"/>
    </row>
    <row r="403" spans="1:1" ht="15.75" customHeight="1" x14ac:dyDescent="0.3">
      <c r="A403" s="99"/>
    </row>
    <row r="404" spans="1:1" ht="15.75" customHeight="1" x14ac:dyDescent="0.3">
      <c r="A404" s="99"/>
    </row>
    <row r="405" spans="1:1" ht="15.75" customHeight="1" x14ac:dyDescent="0.3">
      <c r="A405" s="99"/>
    </row>
    <row r="406" spans="1:1" ht="15.75" customHeight="1" x14ac:dyDescent="0.3">
      <c r="A406" s="99"/>
    </row>
    <row r="407" spans="1:1" ht="15.75" customHeight="1" x14ac:dyDescent="0.3">
      <c r="A407" s="99"/>
    </row>
    <row r="408" spans="1:1" ht="15.75" customHeight="1" x14ac:dyDescent="0.3">
      <c r="A408" s="99"/>
    </row>
    <row r="409" spans="1:1" ht="15.75" customHeight="1" x14ac:dyDescent="0.3">
      <c r="A409" s="99"/>
    </row>
    <row r="410" spans="1:1" ht="15.75" customHeight="1" x14ac:dyDescent="0.3">
      <c r="A410" s="99"/>
    </row>
    <row r="411" spans="1:1" ht="15.75" customHeight="1" x14ac:dyDescent="0.3">
      <c r="A411" s="99"/>
    </row>
    <row r="412" spans="1:1" ht="15.75" customHeight="1" x14ac:dyDescent="0.3">
      <c r="A412" s="99"/>
    </row>
    <row r="413" spans="1:1" ht="15.75" customHeight="1" x14ac:dyDescent="0.3">
      <c r="A413" s="99"/>
    </row>
    <row r="414" spans="1:1" ht="15.75" customHeight="1" x14ac:dyDescent="0.3">
      <c r="A414" s="99"/>
    </row>
    <row r="415" spans="1:1" ht="15.75" customHeight="1" x14ac:dyDescent="0.3">
      <c r="A415" s="99"/>
    </row>
    <row r="416" spans="1:1" ht="15.75" customHeight="1" x14ac:dyDescent="0.3">
      <c r="A416" s="99"/>
    </row>
    <row r="417" spans="1:1" ht="15.75" customHeight="1" x14ac:dyDescent="0.3">
      <c r="A417" s="99"/>
    </row>
    <row r="418" spans="1:1" ht="15.75" customHeight="1" x14ac:dyDescent="0.3">
      <c r="A418" s="99"/>
    </row>
    <row r="419" spans="1:1" ht="15.75" customHeight="1" x14ac:dyDescent="0.3">
      <c r="A419" s="99"/>
    </row>
    <row r="420" spans="1:1" ht="15.75" customHeight="1" x14ac:dyDescent="0.3">
      <c r="A420" s="99"/>
    </row>
    <row r="421" spans="1:1" ht="15.75" customHeight="1" x14ac:dyDescent="0.3">
      <c r="A421" s="99"/>
    </row>
    <row r="422" spans="1:1" ht="15.75" customHeight="1" x14ac:dyDescent="0.3">
      <c r="A422" s="99"/>
    </row>
    <row r="423" spans="1:1" ht="15.75" customHeight="1" x14ac:dyDescent="0.3">
      <c r="A423" s="99"/>
    </row>
    <row r="424" spans="1:1" ht="15.75" customHeight="1" x14ac:dyDescent="0.3">
      <c r="A424" s="99"/>
    </row>
    <row r="425" spans="1:1" ht="15.75" customHeight="1" x14ac:dyDescent="0.3">
      <c r="A425" s="99"/>
    </row>
    <row r="426" spans="1:1" ht="15.75" customHeight="1" x14ac:dyDescent="0.3">
      <c r="A426" s="99"/>
    </row>
    <row r="427" spans="1:1" ht="15.75" customHeight="1" x14ac:dyDescent="0.3">
      <c r="A427" s="99"/>
    </row>
    <row r="428" spans="1:1" ht="15.75" customHeight="1" x14ac:dyDescent="0.3">
      <c r="A428" s="99"/>
    </row>
    <row r="429" spans="1:1" ht="15.75" customHeight="1" x14ac:dyDescent="0.3">
      <c r="A429" s="99"/>
    </row>
    <row r="430" spans="1:1" ht="15.75" customHeight="1" x14ac:dyDescent="0.3">
      <c r="A430" s="99"/>
    </row>
    <row r="431" spans="1:1" ht="15.75" customHeight="1" x14ac:dyDescent="0.3">
      <c r="A431" s="99"/>
    </row>
    <row r="432" spans="1:1" ht="15.75" customHeight="1" x14ac:dyDescent="0.3">
      <c r="A432" s="99"/>
    </row>
    <row r="433" spans="1:1" ht="15.75" customHeight="1" x14ac:dyDescent="0.3">
      <c r="A433" s="99"/>
    </row>
    <row r="434" spans="1:1" ht="15.75" customHeight="1" x14ac:dyDescent="0.3">
      <c r="A434" s="99"/>
    </row>
    <row r="435" spans="1:1" ht="15.75" customHeight="1" x14ac:dyDescent="0.3">
      <c r="A435" s="99"/>
    </row>
    <row r="436" spans="1:1" ht="15.75" customHeight="1" x14ac:dyDescent="0.3">
      <c r="A436" s="99"/>
    </row>
    <row r="437" spans="1:1" ht="15.75" customHeight="1" x14ac:dyDescent="0.3">
      <c r="A437" s="99"/>
    </row>
    <row r="438" spans="1:1" ht="15.75" customHeight="1" x14ac:dyDescent="0.3">
      <c r="A438" s="99"/>
    </row>
    <row r="439" spans="1:1" ht="15.75" customHeight="1" x14ac:dyDescent="0.3">
      <c r="A439" s="99"/>
    </row>
    <row r="440" spans="1:1" ht="15.75" customHeight="1" x14ac:dyDescent="0.3">
      <c r="A440" s="99"/>
    </row>
    <row r="441" spans="1:1" ht="15.75" customHeight="1" x14ac:dyDescent="0.3">
      <c r="A441" s="99"/>
    </row>
    <row r="442" spans="1:1" ht="15.75" customHeight="1" x14ac:dyDescent="0.3">
      <c r="A442" s="99"/>
    </row>
    <row r="443" spans="1:1" ht="15.75" customHeight="1" x14ac:dyDescent="0.3">
      <c r="A443" s="99"/>
    </row>
    <row r="444" spans="1:1" ht="15.75" customHeight="1" x14ac:dyDescent="0.3">
      <c r="A444" s="99"/>
    </row>
    <row r="445" spans="1:1" ht="15.75" customHeight="1" x14ac:dyDescent="0.3">
      <c r="A445" s="99"/>
    </row>
    <row r="446" spans="1:1" ht="15.75" customHeight="1" x14ac:dyDescent="0.3">
      <c r="A446" s="99"/>
    </row>
    <row r="447" spans="1:1" ht="15.75" customHeight="1" x14ac:dyDescent="0.3">
      <c r="A447" s="99"/>
    </row>
    <row r="448" spans="1:1" ht="15.75" customHeight="1" x14ac:dyDescent="0.3">
      <c r="A448" s="99"/>
    </row>
    <row r="449" spans="1:1" ht="15.75" customHeight="1" x14ac:dyDescent="0.3">
      <c r="A449" s="99"/>
    </row>
    <row r="450" spans="1:1" ht="15.75" customHeight="1" x14ac:dyDescent="0.3">
      <c r="A450" s="99"/>
    </row>
    <row r="451" spans="1:1" ht="15.75" customHeight="1" x14ac:dyDescent="0.3">
      <c r="A451" s="99"/>
    </row>
    <row r="452" spans="1:1" ht="15.75" customHeight="1" x14ac:dyDescent="0.3">
      <c r="A452" s="99"/>
    </row>
    <row r="453" spans="1:1" ht="15.75" customHeight="1" x14ac:dyDescent="0.3">
      <c r="A453" s="99"/>
    </row>
    <row r="454" spans="1:1" ht="15.75" customHeight="1" x14ac:dyDescent="0.3">
      <c r="A454" s="99"/>
    </row>
    <row r="455" spans="1:1" ht="15.75" customHeight="1" x14ac:dyDescent="0.3">
      <c r="A455" s="99"/>
    </row>
    <row r="456" spans="1:1" ht="15.75" customHeight="1" x14ac:dyDescent="0.3">
      <c r="A456" s="99"/>
    </row>
    <row r="457" spans="1:1" ht="15.75" customHeight="1" x14ac:dyDescent="0.3">
      <c r="A457" s="99"/>
    </row>
    <row r="458" spans="1:1" ht="15.75" customHeight="1" x14ac:dyDescent="0.3">
      <c r="A458" s="99"/>
    </row>
    <row r="459" spans="1:1" ht="15.75" customHeight="1" x14ac:dyDescent="0.3">
      <c r="A459" s="99"/>
    </row>
    <row r="460" spans="1:1" ht="15.75" customHeight="1" x14ac:dyDescent="0.3">
      <c r="A460" s="99"/>
    </row>
    <row r="461" spans="1:1" ht="15.75" customHeight="1" x14ac:dyDescent="0.3">
      <c r="A461" s="99"/>
    </row>
    <row r="462" spans="1:1" ht="15.75" customHeight="1" x14ac:dyDescent="0.3">
      <c r="A462" s="99"/>
    </row>
    <row r="463" spans="1:1" ht="15.75" customHeight="1" x14ac:dyDescent="0.3">
      <c r="A463" s="99"/>
    </row>
    <row r="464" spans="1:1" ht="15.75" customHeight="1" x14ac:dyDescent="0.3">
      <c r="A464" s="99"/>
    </row>
    <row r="465" spans="1:1" ht="15.75" customHeight="1" x14ac:dyDescent="0.3">
      <c r="A465" s="99"/>
    </row>
    <row r="466" spans="1:1" ht="15.75" customHeight="1" x14ac:dyDescent="0.3">
      <c r="A466" s="99"/>
    </row>
    <row r="467" spans="1:1" ht="15.75" customHeight="1" x14ac:dyDescent="0.3">
      <c r="A467" s="99"/>
    </row>
    <row r="468" spans="1:1" ht="15.75" customHeight="1" x14ac:dyDescent="0.3">
      <c r="A468" s="99"/>
    </row>
    <row r="469" spans="1:1" ht="15.75" customHeight="1" x14ac:dyDescent="0.3">
      <c r="A469" s="99"/>
    </row>
    <row r="470" spans="1:1" ht="15.75" customHeight="1" x14ac:dyDescent="0.3">
      <c r="A470" s="99"/>
    </row>
    <row r="471" spans="1:1" ht="15.75" customHeight="1" x14ac:dyDescent="0.3">
      <c r="A471" s="99"/>
    </row>
    <row r="472" spans="1:1" ht="15.75" customHeight="1" x14ac:dyDescent="0.3">
      <c r="A472" s="99"/>
    </row>
    <row r="473" spans="1:1" ht="15.75" customHeight="1" x14ac:dyDescent="0.3">
      <c r="A473" s="99"/>
    </row>
    <row r="474" spans="1:1" ht="15.75" customHeight="1" x14ac:dyDescent="0.3">
      <c r="A474" s="99"/>
    </row>
    <row r="475" spans="1:1" ht="15.75" customHeight="1" x14ac:dyDescent="0.3">
      <c r="A475" s="99"/>
    </row>
    <row r="476" spans="1:1" ht="15.75" customHeight="1" x14ac:dyDescent="0.3">
      <c r="A476" s="99"/>
    </row>
    <row r="477" spans="1:1" ht="15.75" customHeight="1" x14ac:dyDescent="0.3">
      <c r="A477" s="99"/>
    </row>
    <row r="478" spans="1:1" ht="15.75" customHeight="1" x14ac:dyDescent="0.3">
      <c r="A478" s="99"/>
    </row>
    <row r="479" spans="1:1" ht="15.75" customHeight="1" x14ac:dyDescent="0.3">
      <c r="A479" s="99"/>
    </row>
    <row r="480" spans="1:1" ht="15.75" customHeight="1" x14ac:dyDescent="0.3">
      <c r="A480" s="99"/>
    </row>
    <row r="481" spans="1:1" ht="15.75" customHeight="1" x14ac:dyDescent="0.3">
      <c r="A481" s="99"/>
    </row>
    <row r="482" spans="1:1" ht="15.75" customHeight="1" x14ac:dyDescent="0.3">
      <c r="A482" s="99"/>
    </row>
    <row r="483" spans="1:1" ht="15.75" customHeight="1" x14ac:dyDescent="0.3">
      <c r="A483" s="99"/>
    </row>
    <row r="484" spans="1:1" ht="15.75" customHeight="1" x14ac:dyDescent="0.3">
      <c r="A484" s="99"/>
    </row>
    <row r="485" spans="1:1" ht="15.75" customHeight="1" x14ac:dyDescent="0.3">
      <c r="A485" s="99"/>
    </row>
    <row r="486" spans="1:1" ht="15.75" customHeight="1" x14ac:dyDescent="0.3">
      <c r="A486" s="99"/>
    </row>
    <row r="487" spans="1:1" ht="15.75" customHeight="1" x14ac:dyDescent="0.3">
      <c r="A487" s="99"/>
    </row>
    <row r="488" spans="1:1" ht="15.75" customHeight="1" x14ac:dyDescent="0.3">
      <c r="A488" s="99"/>
    </row>
    <row r="489" spans="1:1" ht="15.75" customHeight="1" x14ac:dyDescent="0.3">
      <c r="A489" s="99"/>
    </row>
    <row r="490" spans="1:1" ht="15.75" customHeight="1" x14ac:dyDescent="0.3">
      <c r="A490" s="99"/>
    </row>
    <row r="491" spans="1:1" ht="15.75" customHeight="1" x14ac:dyDescent="0.3">
      <c r="A491" s="99"/>
    </row>
    <row r="492" spans="1:1" ht="15.75" customHeight="1" x14ac:dyDescent="0.3">
      <c r="A492" s="99"/>
    </row>
    <row r="493" spans="1:1" ht="15.75" customHeight="1" x14ac:dyDescent="0.3">
      <c r="A493" s="99"/>
    </row>
    <row r="494" spans="1:1" ht="15.75" customHeight="1" x14ac:dyDescent="0.3">
      <c r="A494" s="99"/>
    </row>
    <row r="495" spans="1:1" ht="15.75" customHeight="1" x14ac:dyDescent="0.3">
      <c r="A495" s="99"/>
    </row>
    <row r="496" spans="1:1" ht="15.75" customHeight="1" x14ac:dyDescent="0.3">
      <c r="A496" s="99"/>
    </row>
    <row r="497" spans="1:1" ht="15.75" customHeight="1" x14ac:dyDescent="0.3">
      <c r="A497" s="99"/>
    </row>
    <row r="498" spans="1:1" ht="15.75" customHeight="1" x14ac:dyDescent="0.3">
      <c r="A498" s="99"/>
    </row>
    <row r="499" spans="1:1" ht="15.75" customHeight="1" x14ac:dyDescent="0.3">
      <c r="A499" s="99"/>
    </row>
    <row r="500" spans="1:1" ht="15.75" customHeight="1" x14ac:dyDescent="0.3">
      <c r="A500" s="99"/>
    </row>
    <row r="501" spans="1:1" ht="15.75" customHeight="1" x14ac:dyDescent="0.3">
      <c r="A501" s="99"/>
    </row>
    <row r="502" spans="1:1" ht="15.75" customHeight="1" x14ac:dyDescent="0.3">
      <c r="A502" s="99"/>
    </row>
    <row r="503" spans="1:1" ht="15.75" customHeight="1" x14ac:dyDescent="0.3">
      <c r="A503" s="99"/>
    </row>
    <row r="504" spans="1:1" ht="15.75" customHeight="1" x14ac:dyDescent="0.3">
      <c r="A504" s="99"/>
    </row>
    <row r="505" spans="1:1" ht="15.75" customHeight="1" x14ac:dyDescent="0.3">
      <c r="A505" s="99"/>
    </row>
    <row r="506" spans="1:1" ht="15.75" customHeight="1" x14ac:dyDescent="0.3">
      <c r="A506" s="99"/>
    </row>
    <row r="507" spans="1:1" ht="15.75" customHeight="1" x14ac:dyDescent="0.3">
      <c r="A507" s="99"/>
    </row>
    <row r="508" spans="1:1" ht="15.75" customHeight="1" x14ac:dyDescent="0.3">
      <c r="A508" s="99"/>
    </row>
    <row r="509" spans="1:1" ht="15.75" customHeight="1" x14ac:dyDescent="0.3">
      <c r="A509" s="99"/>
    </row>
    <row r="510" spans="1:1" ht="15.75" customHeight="1" x14ac:dyDescent="0.3">
      <c r="A510" s="99"/>
    </row>
    <row r="511" spans="1:1" ht="15.75" customHeight="1" x14ac:dyDescent="0.3">
      <c r="A511" s="99"/>
    </row>
    <row r="512" spans="1:1" ht="15.75" customHeight="1" x14ac:dyDescent="0.3">
      <c r="A512" s="99"/>
    </row>
    <row r="513" spans="1:1" ht="15.75" customHeight="1" x14ac:dyDescent="0.3">
      <c r="A513" s="99"/>
    </row>
    <row r="514" spans="1:1" ht="15.75" customHeight="1" x14ac:dyDescent="0.3">
      <c r="A514" s="99"/>
    </row>
    <row r="515" spans="1:1" ht="15.75" customHeight="1" x14ac:dyDescent="0.3">
      <c r="A515" s="99"/>
    </row>
    <row r="516" spans="1:1" ht="15.75" customHeight="1" x14ac:dyDescent="0.3">
      <c r="A516" s="99"/>
    </row>
    <row r="517" spans="1:1" ht="15.75" customHeight="1" x14ac:dyDescent="0.3">
      <c r="A517" s="99"/>
    </row>
    <row r="518" spans="1:1" ht="15.75" customHeight="1" x14ac:dyDescent="0.3">
      <c r="A518" s="99"/>
    </row>
    <row r="519" spans="1:1" ht="15.75" customHeight="1" x14ac:dyDescent="0.3">
      <c r="A519" s="99"/>
    </row>
    <row r="520" spans="1:1" ht="15.75" customHeight="1" x14ac:dyDescent="0.3">
      <c r="A520" s="99"/>
    </row>
    <row r="521" spans="1:1" ht="15.75" customHeight="1" x14ac:dyDescent="0.3">
      <c r="A521" s="99"/>
    </row>
    <row r="522" spans="1:1" ht="15.75" customHeight="1" x14ac:dyDescent="0.3">
      <c r="A522" s="99"/>
    </row>
    <row r="523" spans="1:1" ht="15.75" customHeight="1" x14ac:dyDescent="0.3">
      <c r="A523" s="99"/>
    </row>
    <row r="524" spans="1:1" ht="15.75" customHeight="1" x14ac:dyDescent="0.3">
      <c r="A524" s="99"/>
    </row>
    <row r="525" spans="1:1" ht="15.75" customHeight="1" x14ac:dyDescent="0.3">
      <c r="A525" s="99"/>
    </row>
    <row r="526" spans="1:1" ht="15.75" customHeight="1" x14ac:dyDescent="0.3">
      <c r="A526" s="99"/>
    </row>
    <row r="527" spans="1:1" ht="15.75" customHeight="1" x14ac:dyDescent="0.3">
      <c r="A527" s="99"/>
    </row>
    <row r="528" spans="1:1" ht="15.75" customHeight="1" x14ac:dyDescent="0.3">
      <c r="A528" s="99"/>
    </row>
    <row r="529" spans="1:1" ht="15.75" customHeight="1" x14ac:dyDescent="0.3">
      <c r="A529" s="99"/>
    </row>
    <row r="530" spans="1:1" ht="15.75" customHeight="1" x14ac:dyDescent="0.3">
      <c r="A530" s="99"/>
    </row>
    <row r="531" spans="1:1" ht="15.75" customHeight="1" x14ac:dyDescent="0.3">
      <c r="A531" s="99"/>
    </row>
    <row r="532" spans="1:1" ht="15.75" customHeight="1" x14ac:dyDescent="0.3">
      <c r="A532" s="99"/>
    </row>
    <row r="533" spans="1:1" ht="15.75" customHeight="1" x14ac:dyDescent="0.3">
      <c r="A533" s="99"/>
    </row>
    <row r="534" spans="1:1" ht="15.75" customHeight="1" x14ac:dyDescent="0.3">
      <c r="A534" s="99"/>
    </row>
    <row r="535" spans="1:1" ht="15.75" customHeight="1" x14ac:dyDescent="0.3">
      <c r="A535" s="99"/>
    </row>
    <row r="536" spans="1:1" ht="15.75" customHeight="1" x14ac:dyDescent="0.3">
      <c r="A536" s="99"/>
    </row>
    <row r="537" spans="1:1" ht="15.75" customHeight="1" x14ac:dyDescent="0.3">
      <c r="A537" s="99"/>
    </row>
    <row r="538" spans="1:1" ht="15.75" customHeight="1" x14ac:dyDescent="0.3">
      <c r="A538" s="99"/>
    </row>
    <row r="539" spans="1:1" ht="15.75" customHeight="1" x14ac:dyDescent="0.3">
      <c r="A539" s="99"/>
    </row>
    <row r="540" spans="1:1" ht="15.75" customHeight="1" x14ac:dyDescent="0.3">
      <c r="A540" s="99"/>
    </row>
    <row r="541" spans="1:1" ht="15.75" customHeight="1" x14ac:dyDescent="0.3">
      <c r="A541" s="99"/>
    </row>
    <row r="542" spans="1:1" ht="15.75" customHeight="1" x14ac:dyDescent="0.3">
      <c r="A542" s="99"/>
    </row>
    <row r="543" spans="1:1" ht="15.75" customHeight="1" x14ac:dyDescent="0.3">
      <c r="A543" s="99"/>
    </row>
    <row r="544" spans="1:1" ht="15.75" customHeight="1" x14ac:dyDescent="0.3">
      <c r="A544" s="99"/>
    </row>
    <row r="545" spans="1:1" ht="15.75" customHeight="1" x14ac:dyDescent="0.3">
      <c r="A545" s="99"/>
    </row>
    <row r="546" spans="1:1" ht="15.75" customHeight="1" x14ac:dyDescent="0.3">
      <c r="A546" s="99"/>
    </row>
    <row r="547" spans="1:1" ht="15.75" customHeight="1" x14ac:dyDescent="0.3">
      <c r="A547" s="99"/>
    </row>
    <row r="548" spans="1:1" ht="15.75" customHeight="1" x14ac:dyDescent="0.3">
      <c r="A548" s="99"/>
    </row>
    <row r="549" spans="1:1" ht="15.75" customHeight="1" x14ac:dyDescent="0.3">
      <c r="A549" s="99"/>
    </row>
    <row r="550" spans="1:1" ht="15.75" customHeight="1" x14ac:dyDescent="0.3">
      <c r="A550" s="99"/>
    </row>
    <row r="551" spans="1:1" ht="15.75" customHeight="1" x14ac:dyDescent="0.3">
      <c r="A551" s="99"/>
    </row>
    <row r="552" spans="1:1" ht="15.75" customHeight="1" x14ac:dyDescent="0.3">
      <c r="A552" s="99"/>
    </row>
    <row r="553" spans="1:1" ht="15.75" customHeight="1" x14ac:dyDescent="0.3">
      <c r="A553" s="99"/>
    </row>
    <row r="554" spans="1:1" ht="15.75" customHeight="1" x14ac:dyDescent="0.3">
      <c r="A554" s="99"/>
    </row>
    <row r="555" spans="1:1" ht="15.75" customHeight="1" x14ac:dyDescent="0.3">
      <c r="A555" s="99"/>
    </row>
    <row r="556" spans="1:1" ht="15.75" customHeight="1" x14ac:dyDescent="0.3">
      <c r="A556" s="99"/>
    </row>
    <row r="557" spans="1:1" ht="15.75" customHeight="1" x14ac:dyDescent="0.3">
      <c r="A557" s="99"/>
    </row>
    <row r="558" spans="1:1" ht="15.75" customHeight="1" x14ac:dyDescent="0.3">
      <c r="A558" s="99"/>
    </row>
    <row r="559" spans="1:1" ht="15.75" customHeight="1" x14ac:dyDescent="0.3">
      <c r="A559" s="99"/>
    </row>
    <row r="560" spans="1:1" ht="15.75" customHeight="1" x14ac:dyDescent="0.3">
      <c r="A560" s="99"/>
    </row>
    <row r="561" spans="1:1" ht="15.75" customHeight="1" x14ac:dyDescent="0.3">
      <c r="A561" s="99"/>
    </row>
    <row r="562" spans="1:1" ht="15.75" customHeight="1" x14ac:dyDescent="0.3">
      <c r="A562" s="99"/>
    </row>
    <row r="563" spans="1:1" ht="15.75" customHeight="1" x14ac:dyDescent="0.3">
      <c r="A563" s="99"/>
    </row>
    <row r="564" spans="1:1" ht="15.75" customHeight="1" x14ac:dyDescent="0.3">
      <c r="A564" s="99"/>
    </row>
    <row r="565" spans="1:1" ht="15.75" customHeight="1" x14ac:dyDescent="0.3">
      <c r="A565" s="99"/>
    </row>
    <row r="566" spans="1:1" ht="15.75" customHeight="1" x14ac:dyDescent="0.3">
      <c r="A566" s="99"/>
    </row>
    <row r="567" spans="1:1" ht="15.75" customHeight="1" x14ac:dyDescent="0.3">
      <c r="A567" s="99"/>
    </row>
    <row r="568" spans="1:1" ht="15.75" customHeight="1" x14ac:dyDescent="0.3">
      <c r="A568" s="99"/>
    </row>
    <row r="569" spans="1:1" ht="15.75" customHeight="1" x14ac:dyDescent="0.3">
      <c r="A569" s="99"/>
    </row>
    <row r="570" spans="1:1" ht="15.75" customHeight="1" x14ac:dyDescent="0.3">
      <c r="A570" s="99"/>
    </row>
    <row r="571" spans="1:1" ht="15.75" customHeight="1" x14ac:dyDescent="0.3">
      <c r="A571" s="99"/>
    </row>
    <row r="572" spans="1:1" ht="15.75" customHeight="1" x14ac:dyDescent="0.3">
      <c r="A572" s="99"/>
    </row>
    <row r="573" spans="1:1" ht="15.75" customHeight="1" x14ac:dyDescent="0.3">
      <c r="A573" s="99"/>
    </row>
    <row r="574" spans="1:1" ht="15.75" customHeight="1" x14ac:dyDescent="0.3">
      <c r="A574" s="99"/>
    </row>
    <row r="575" spans="1:1" ht="15.75" customHeight="1" x14ac:dyDescent="0.3">
      <c r="A575" s="99"/>
    </row>
    <row r="576" spans="1:1" ht="15.75" customHeight="1" x14ac:dyDescent="0.3">
      <c r="A576" s="99"/>
    </row>
    <row r="577" spans="1:1" ht="15.75" customHeight="1" x14ac:dyDescent="0.3">
      <c r="A577" s="99"/>
    </row>
    <row r="578" spans="1:1" ht="15.75" customHeight="1" x14ac:dyDescent="0.3">
      <c r="A578" s="99"/>
    </row>
    <row r="579" spans="1:1" ht="15.75" customHeight="1" x14ac:dyDescent="0.3">
      <c r="A579" s="99"/>
    </row>
    <row r="580" spans="1:1" ht="15.75" customHeight="1" x14ac:dyDescent="0.3">
      <c r="A580" s="99"/>
    </row>
    <row r="581" spans="1:1" ht="15.75" customHeight="1" x14ac:dyDescent="0.3">
      <c r="A581" s="99"/>
    </row>
    <row r="582" spans="1:1" ht="15.75" customHeight="1" x14ac:dyDescent="0.3">
      <c r="A582" s="99"/>
    </row>
    <row r="583" spans="1:1" ht="15.75" customHeight="1" x14ac:dyDescent="0.3">
      <c r="A583" s="99"/>
    </row>
    <row r="584" spans="1:1" ht="15.75" customHeight="1" x14ac:dyDescent="0.3">
      <c r="A584" s="99"/>
    </row>
    <row r="585" spans="1:1" ht="15.75" customHeight="1" x14ac:dyDescent="0.3">
      <c r="A585" s="99"/>
    </row>
    <row r="586" spans="1:1" ht="15.75" customHeight="1" x14ac:dyDescent="0.3">
      <c r="A586" s="99"/>
    </row>
    <row r="587" spans="1:1" ht="15.75" customHeight="1" x14ac:dyDescent="0.3">
      <c r="A587" s="99"/>
    </row>
    <row r="588" spans="1:1" ht="15.75" customHeight="1" x14ac:dyDescent="0.3">
      <c r="A588" s="99"/>
    </row>
    <row r="589" spans="1:1" ht="15.75" customHeight="1" x14ac:dyDescent="0.3">
      <c r="A589" s="99"/>
    </row>
    <row r="590" spans="1:1" ht="15.75" customHeight="1" x14ac:dyDescent="0.3">
      <c r="A590" s="99"/>
    </row>
    <row r="591" spans="1:1" ht="15.75" customHeight="1" x14ac:dyDescent="0.3">
      <c r="A591" s="99"/>
    </row>
    <row r="592" spans="1:1" ht="15.75" customHeight="1" x14ac:dyDescent="0.3">
      <c r="A592" s="99"/>
    </row>
    <row r="593" spans="1:1" ht="15.75" customHeight="1" x14ac:dyDescent="0.3">
      <c r="A593" s="99"/>
    </row>
    <row r="594" spans="1:1" ht="15.75" customHeight="1" x14ac:dyDescent="0.3">
      <c r="A594" s="99"/>
    </row>
    <row r="595" spans="1:1" ht="15.75" customHeight="1" x14ac:dyDescent="0.3">
      <c r="A595" s="99"/>
    </row>
    <row r="596" spans="1:1" ht="15.75" customHeight="1" x14ac:dyDescent="0.3">
      <c r="A596" s="99"/>
    </row>
    <row r="597" spans="1:1" ht="15.75" customHeight="1" x14ac:dyDescent="0.3">
      <c r="A597" s="99"/>
    </row>
    <row r="598" spans="1:1" ht="15.75" customHeight="1" x14ac:dyDescent="0.3">
      <c r="A598" s="99"/>
    </row>
    <row r="599" spans="1:1" ht="15.75" customHeight="1" x14ac:dyDescent="0.3">
      <c r="A599" s="99"/>
    </row>
    <row r="600" spans="1:1" ht="15.75" customHeight="1" x14ac:dyDescent="0.3">
      <c r="A600" s="99"/>
    </row>
    <row r="601" spans="1:1" ht="15.75" customHeight="1" x14ac:dyDescent="0.3">
      <c r="A601" s="99"/>
    </row>
    <row r="602" spans="1:1" ht="15.75" customHeight="1" x14ac:dyDescent="0.3">
      <c r="A602" s="99"/>
    </row>
    <row r="603" spans="1:1" ht="15.75" customHeight="1" x14ac:dyDescent="0.3">
      <c r="A603" s="99"/>
    </row>
    <row r="604" spans="1:1" ht="15.75" customHeight="1" x14ac:dyDescent="0.3">
      <c r="A604" s="99"/>
    </row>
    <row r="605" spans="1:1" ht="15.75" customHeight="1" x14ac:dyDescent="0.3">
      <c r="A605" s="99"/>
    </row>
    <row r="606" spans="1:1" ht="15.75" customHeight="1" x14ac:dyDescent="0.3">
      <c r="A606" s="99"/>
    </row>
    <row r="607" spans="1:1" ht="15.75" customHeight="1" x14ac:dyDescent="0.3">
      <c r="A607" s="99"/>
    </row>
    <row r="608" spans="1:1" ht="15.75" customHeight="1" x14ac:dyDescent="0.3">
      <c r="A608" s="99"/>
    </row>
    <row r="609" spans="1:1" ht="15.75" customHeight="1" x14ac:dyDescent="0.3">
      <c r="A609" s="99"/>
    </row>
    <row r="610" spans="1:1" ht="15.75" customHeight="1" x14ac:dyDescent="0.3">
      <c r="A610" s="99"/>
    </row>
    <row r="611" spans="1:1" ht="15.75" customHeight="1" x14ac:dyDescent="0.3">
      <c r="A611" s="99"/>
    </row>
    <row r="612" spans="1:1" ht="15.75" customHeight="1" x14ac:dyDescent="0.3">
      <c r="A612" s="99"/>
    </row>
    <row r="613" spans="1:1" ht="15.75" customHeight="1" x14ac:dyDescent="0.3">
      <c r="A613" s="99"/>
    </row>
    <row r="614" spans="1:1" ht="15.75" customHeight="1" x14ac:dyDescent="0.3">
      <c r="A614" s="99"/>
    </row>
    <row r="615" spans="1:1" ht="15.75" customHeight="1" x14ac:dyDescent="0.3">
      <c r="A615" s="99"/>
    </row>
    <row r="616" spans="1:1" ht="15.75" customHeight="1" x14ac:dyDescent="0.3">
      <c r="A616" s="99"/>
    </row>
    <row r="617" spans="1:1" ht="15.75" customHeight="1" x14ac:dyDescent="0.3">
      <c r="A617" s="99"/>
    </row>
    <row r="618" spans="1:1" ht="15.75" customHeight="1" x14ac:dyDescent="0.3">
      <c r="A618" s="99"/>
    </row>
    <row r="619" spans="1:1" ht="15.75" customHeight="1" x14ac:dyDescent="0.3">
      <c r="A619" s="99"/>
    </row>
    <row r="620" spans="1:1" ht="15.75" customHeight="1" x14ac:dyDescent="0.3">
      <c r="A620" s="99"/>
    </row>
    <row r="621" spans="1:1" ht="15.75" customHeight="1" x14ac:dyDescent="0.3">
      <c r="A621" s="99"/>
    </row>
    <row r="622" spans="1:1" ht="15.75" customHeight="1" x14ac:dyDescent="0.3">
      <c r="A622" s="99"/>
    </row>
    <row r="623" spans="1:1" ht="15.75" customHeight="1" x14ac:dyDescent="0.3">
      <c r="A623" s="99"/>
    </row>
    <row r="624" spans="1:1" ht="15.75" customHeight="1" x14ac:dyDescent="0.3">
      <c r="A624" s="99"/>
    </row>
    <row r="625" spans="1:1" ht="15.75" customHeight="1" x14ac:dyDescent="0.3">
      <c r="A625" s="99"/>
    </row>
    <row r="626" spans="1:1" ht="15.75" customHeight="1" x14ac:dyDescent="0.3">
      <c r="A626" s="99"/>
    </row>
    <row r="627" spans="1:1" ht="15.75" customHeight="1" x14ac:dyDescent="0.3">
      <c r="A627" s="99"/>
    </row>
    <row r="628" spans="1:1" ht="15.75" customHeight="1" x14ac:dyDescent="0.3">
      <c r="A628" s="99"/>
    </row>
    <row r="629" spans="1:1" ht="15.75" customHeight="1" x14ac:dyDescent="0.3">
      <c r="A629" s="99"/>
    </row>
    <row r="630" spans="1:1" ht="15.75" customHeight="1" x14ac:dyDescent="0.3">
      <c r="A630" s="99"/>
    </row>
    <row r="631" spans="1:1" ht="15.75" customHeight="1" x14ac:dyDescent="0.3">
      <c r="A631" s="99"/>
    </row>
    <row r="632" spans="1:1" ht="15.75" customHeight="1" x14ac:dyDescent="0.3">
      <c r="A632" s="99"/>
    </row>
    <row r="633" spans="1:1" ht="15.75" customHeight="1" x14ac:dyDescent="0.3">
      <c r="A633" s="99"/>
    </row>
    <row r="634" spans="1:1" ht="15.75" customHeight="1" x14ac:dyDescent="0.3">
      <c r="A634" s="99"/>
    </row>
    <row r="635" spans="1:1" ht="15.75" customHeight="1" x14ac:dyDescent="0.3">
      <c r="A635" s="99"/>
    </row>
    <row r="636" spans="1:1" ht="15.75" customHeight="1" x14ac:dyDescent="0.3">
      <c r="A636" s="99"/>
    </row>
    <row r="637" spans="1:1" ht="15.75" customHeight="1" x14ac:dyDescent="0.3">
      <c r="A637" s="99"/>
    </row>
    <row r="638" spans="1:1" ht="15.75" customHeight="1" x14ac:dyDescent="0.3">
      <c r="A638" s="99"/>
    </row>
    <row r="639" spans="1:1" ht="15.75" customHeight="1" x14ac:dyDescent="0.3">
      <c r="A639" s="99"/>
    </row>
    <row r="640" spans="1:1" ht="15.75" customHeight="1" x14ac:dyDescent="0.3">
      <c r="A640" s="99"/>
    </row>
    <row r="641" spans="1:1" ht="15.75" customHeight="1" x14ac:dyDescent="0.3">
      <c r="A641" s="99"/>
    </row>
    <row r="642" spans="1:1" ht="15.75" customHeight="1" x14ac:dyDescent="0.3">
      <c r="A642" s="99"/>
    </row>
    <row r="643" spans="1:1" ht="15.75" customHeight="1" x14ac:dyDescent="0.3">
      <c r="A643" s="99"/>
    </row>
    <row r="644" spans="1:1" ht="15.75" customHeight="1" x14ac:dyDescent="0.3">
      <c r="A644" s="99"/>
    </row>
    <row r="645" spans="1:1" ht="15.75" customHeight="1" x14ac:dyDescent="0.3">
      <c r="A645" s="99"/>
    </row>
    <row r="646" spans="1:1" ht="15.75" customHeight="1" x14ac:dyDescent="0.3">
      <c r="A646" s="99"/>
    </row>
    <row r="647" spans="1:1" ht="15.75" customHeight="1" x14ac:dyDescent="0.3">
      <c r="A647" s="99"/>
    </row>
    <row r="648" spans="1:1" ht="15.75" customHeight="1" x14ac:dyDescent="0.3">
      <c r="A648" s="99"/>
    </row>
    <row r="649" spans="1:1" ht="15.75" customHeight="1" x14ac:dyDescent="0.3">
      <c r="A649" s="99"/>
    </row>
    <row r="650" spans="1:1" ht="15.75" customHeight="1" x14ac:dyDescent="0.3">
      <c r="A650" s="99"/>
    </row>
    <row r="651" spans="1:1" ht="15.75" customHeight="1" x14ac:dyDescent="0.3">
      <c r="A651" s="99"/>
    </row>
    <row r="652" spans="1:1" ht="15.75" customHeight="1" x14ac:dyDescent="0.3">
      <c r="A652" s="99"/>
    </row>
    <row r="653" spans="1:1" ht="15.75" customHeight="1" x14ac:dyDescent="0.3">
      <c r="A653" s="99"/>
    </row>
    <row r="654" spans="1:1" ht="15.75" customHeight="1" x14ac:dyDescent="0.3">
      <c r="A654" s="99"/>
    </row>
    <row r="655" spans="1:1" ht="15.75" customHeight="1" x14ac:dyDescent="0.3">
      <c r="A655" s="99"/>
    </row>
    <row r="656" spans="1:1" ht="15.75" customHeight="1" x14ac:dyDescent="0.3">
      <c r="A656" s="99"/>
    </row>
    <row r="657" spans="1:1" ht="15.75" customHeight="1" x14ac:dyDescent="0.3">
      <c r="A657" s="99"/>
    </row>
    <row r="658" spans="1:1" ht="15.75" customHeight="1" x14ac:dyDescent="0.3">
      <c r="A658" s="99"/>
    </row>
    <row r="659" spans="1:1" ht="15.75" customHeight="1" x14ac:dyDescent="0.3">
      <c r="A659" s="99"/>
    </row>
    <row r="660" spans="1:1" ht="15.75" customHeight="1" x14ac:dyDescent="0.3">
      <c r="A660" s="99"/>
    </row>
    <row r="661" spans="1:1" ht="15.75" customHeight="1" x14ac:dyDescent="0.3">
      <c r="A661" s="99"/>
    </row>
    <row r="662" spans="1:1" ht="15.75" customHeight="1" x14ac:dyDescent="0.3">
      <c r="A662" s="99"/>
    </row>
    <row r="663" spans="1:1" ht="15.75" customHeight="1" x14ac:dyDescent="0.3">
      <c r="A663" s="99"/>
    </row>
    <row r="664" spans="1:1" ht="15.75" customHeight="1" x14ac:dyDescent="0.3">
      <c r="A664" s="99"/>
    </row>
    <row r="665" spans="1:1" ht="15.75" customHeight="1" x14ac:dyDescent="0.3">
      <c r="A665" s="99"/>
    </row>
    <row r="666" spans="1:1" ht="15.75" customHeight="1" x14ac:dyDescent="0.3">
      <c r="A666" s="99"/>
    </row>
    <row r="667" spans="1:1" ht="15.75" customHeight="1" x14ac:dyDescent="0.3">
      <c r="A667" s="99"/>
    </row>
    <row r="668" spans="1:1" ht="15.75" customHeight="1" x14ac:dyDescent="0.3">
      <c r="A668" s="99"/>
    </row>
    <row r="669" spans="1:1" ht="15.75" customHeight="1" x14ac:dyDescent="0.3">
      <c r="A669" s="99"/>
    </row>
    <row r="670" spans="1:1" ht="15.75" customHeight="1" x14ac:dyDescent="0.3">
      <c r="A670" s="99"/>
    </row>
    <row r="671" spans="1:1" ht="15.75" customHeight="1" x14ac:dyDescent="0.3">
      <c r="A671" s="99"/>
    </row>
    <row r="672" spans="1:1" ht="15.75" customHeight="1" x14ac:dyDescent="0.3">
      <c r="A672" s="99"/>
    </row>
    <row r="673" spans="1:1" ht="15.75" customHeight="1" x14ac:dyDescent="0.3">
      <c r="A673" s="99"/>
    </row>
    <row r="674" spans="1:1" ht="15.75" customHeight="1" x14ac:dyDescent="0.3">
      <c r="A674" s="99"/>
    </row>
    <row r="675" spans="1:1" ht="15.75" customHeight="1" x14ac:dyDescent="0.3">
      <c r="A675" s="99"/>
    </row>
    <row r="676" spans="1:1" ht="15.75" customHeight="1" x14ac:dyDescent="0.3">
      <c r="A676" s="99"/>
    </row>
    <row r="677" spans="1:1" ht="15.75" customHeight="1" x14ac:dyDescent="0.3">
      <c r="A677" s="99"/>
    </row>
    <row r="678" spans="1:1" ht="15.75" customHeight="1" x14ac:dyDescent="0.3">
      <c r="A678" s="99"/>
    </row>
    <row r="679" spans="1:1" ht="15.75" customHeight="1" x14ac:dyDescent="0.3">
      <c r="A679" s="99"/>
    </row>
    <row r="680" spans="1:1" ht="15.75" customHeight="1" x14ac:dyDescent="0.3">
      <c r="A680" s="99"/>
    </row>
    <row r="681" spans="1:1" ht="15.75" customHeight="1" x14ac:dyDescent="0.3">
      <c r="A681" s="99"/>
    </row>
    <row r="682" spans="1:1" ht="15.75" customHeight="1" x14ac:dyDescent="0.3">
      <c r="A682" s="99"/>
    </row>
    <row r="683" spans="1:1" ht="15.75" customHeight="1" x14ac:dyDescent="0.3">
      <c r="A683" s="99"/>
    </row>
    <row r="684" spans="1:1" ht="15.75" customHeight="1" x14ac:dyDescent="0.3">
      <c r="A684" s="99"/>
    </row>
    <row r="685" spans="1:1" ht="15.75" customHeight="1" x14ac:dyDescent="0.3">
      <c r="A685" s="99"/>
    </row>
    <row r="686" spans="1:1" ht="15.75" customHeight="1" x14ac:dyDescent="0.3">
      <c r="A686" s="99"/>
    </row>
    <row r="687" spans="1:1" ht="15.75" customHeight="1" x14ac:dyDescent="0.3">
      <c r="A687" s="99"/>
    </row>
    <row r="688" spans="1:1" ht="15.75" customHeight="1" x14ac:dyDescent="0.3">
      <c r="A688" s="99"/>
    </row>
    <row r="689" spans="1:1" ht="15.75" customHeight="1" x14ac:dyDescent="0.3">
      <c r="A689" s="99"/>
    </row>
    <row r="690" spans="1:1" ht="15.75" customHeight="1" x14ac:dyDescent="0.3">
      <c r="A690" s="99"/>
    </row>
    <row r="691" spans="1:1" ht="15.75" customHeight="1" x14ac:dyDescent="0.3">
      <c r="A691" s="99"/>
    </row>
    <row r="692" spans="1:1" ht="15.75" customHeight="1" x14ac:dyDescent="0.3">
      <c r="A692" s="99"/>
    </row>
    <row r="693" spans="1:1" ht="15.75" customHeight="1" x14ac:dyDescent="0.3">
      <c r="A693" s="99"/>
    </row>
    <row r="694" spans="1:1" ht="15.75" customHeight="1" x14ac:dyDescent="0.3">
      <c r="A694" s="99"/>
    </row>
    <row r="695" spans="1:1" ht="15.75" customHeight="1" x14ac:dyDescent="0.3">
      <c r="A695" s="99"/>
    </row>
    <row r="696" spans="1:1" ht="15.75" customHeight="1" x14ac:dyDescent="0.3">
      <c r="A696" s="99"/>
    </row>
    <row r="697" spans="1:1" ht="15.75" customHeight="1" x14ac:dyDescent="0.3">
      <c r="A697" s="99"/>
    </row>
    <row r="698" spans="1:1" ht="15.75" customHeight="1" x14ac:dyDescent="0.3">
      <c r="A698" s="99"/>
    </row>
    <row r="699" spans="1:1" ht="15.75" customHeight="1" x14ac:dyDescent="0.3">
      <c r="A699" s="99"/>
    </row>
    <row r="700" spans="1:1" ht="15.75" customHeight="1" x14ac:dyDescent="0.3">
      <c r="A700" s="99"/>
    </row>
    <row r="701" spans="1:1" ht="15.75" customHeight="1" x14ac:dyDescent="0.3">
      <c r="A701" s="99"/>
    </row>
    <row r="702" spans="1:1" ht="15.75" customHeight="1" x14ac:dyDescent="0.3">
      <c r="A702" s="99"/>
    </row>
    <row r="703" spans="1:1" ht="15.75" customHeight="1" x14ac:dyDescent="0.3">
      <c r="A703" s="99"/>
    </row>
    <row r="704" spans="1:1" ht="15.75" customHeight="1" x14ac:dyDescent="0.3">
      <c r="A704" s="99"/>
    </row>
    <row r="705" spans="1:1" ht="15.75" customHeight="1" x14ac:dyDescent="0.3">
      <c r="A705" s="99"/>
    </row>
    <row r="706" spans="1:1" ht="15.75" customHeight="1" x14ac:dyDescent="0.3">
      <c r="A706" s="99"/>
    </row>
    <row r="707" spans="1:1" ht="15.75" customHeight="1" x14ac:dyDescent="0.3">
      <c r="A707" s="99"/>
    </row>
    <row r="708" spans="1:1" ht="15.75" customHeight="1" x14ac:dyDescent="0.3">
      <c r="A708" s="99"/>
    </row>
    <row r="709" spans="1:1" ht="15.75" customHeight="1" x14ac:dyDescent="0.3">
      <c r="A709" s="99"/>
    </row>
    <row r="710" spans="1:1" ht="15.75" customHeight="1" x14ac:dyDescent="0.3">
      <c r="A710" s="99"/>
    </row>
    <row r="711" spans="1:1" ht="15.75" customHeight="1" x14ac:dyDescent="0.3">
      <c r="A711" s="99"/>
    </row>
    <row r="712" spans="1:1" ht="15.75" customHeight="1" x14ac:dyDescent="0.3">
      <c r="A712" s="99"/>
    </row>
    <row r="713" spans="1:1" ht="15.75" customHeight="1" x14ac:dyDescent="0.3">
      <c r="A713" s="99"/>
    </row>
    <row r="714" spans="1:1" ht="15.75" customHeight="1" x14ac:dyDescent="0.3">
      <c r="A714" s="99"/>
    </row>
    <row r="715" spans="1:1" ht="15.75" customHeight="1" x14ac:dyDescent="0.3">
      <c r="A715" s="99"/>
    </row>
    <row r="716" spans="1:1" ht="15.75" customHeight="1" x14ac:dyDescent="0.3">
      <c r="A716" s="99"/>
    </row>
    <row r="717" spans="1:1" ht="15.75" customHeight="1" x14ac:dyDescent="0.3">
      <c r="A717" s="99"/>
    </row>
    <row r="718" spans="1:1" ht="15.75" customHeight="1" x14ac:dyDescent="0.3">
      <c r="A718" s="99"/>
    </row>
    <row r="719" spans="1:1" ht="15.75" customHeight="1" x14ac:dyDescent="0.3">
      <c r="A719" s="99"/>
    </row>
    <row r="720" spans="1:1" ht="15.75" customHeight="1" x14ac:dyDescent="0.3">
      <c r="A720" s="99"/>
    </row>
    <row r="721" spans="1:1" ht="15.75" customHeight="1" x14ac:dyDescent="0.3">
      <c r="A721" s="99"/>
    </row>
    <row r="722" spans="1:1" ht="15.75" customHeight="1" x14ac:dyDescent="0.3">
      <c r="A722" s="99"/>
    </row>
    <row r="723" spans="1:1" ht="15.75" customHeight="1" x14ac:dyDescent="0.3">
      <c r="A723" s="99"/>
    </row>
    <row r="724" spans="1:1" ht="15.75" customHeight="1" x14ac:dyDescent="0.3">
      <c r="A724" s="99"/>
    </row>
    <row r="725" spans="1:1" ht="15.75" customHeight="1" x14ac:dyDescent="0.3">
      <c r="A725" s="99"/>
    </row>
    <row r="726" spans="1:1" ht="15.75" customHeight="1" x14ac:dyDescent="0.3">
      <c r="A726" s="99"/>
    </row>
    <row r="727" spans="1:1" ht="15.75" customHeight="1" x14ac:dyDescent="0.3">
      <c r="A727" s="99"/>
    </row>
    <row r="728" spans="1:1" ht="15.75" customHeight="1" x14ac:dyDescent="0.3">
      <c r="A728" s="99"/>
    </row>
    <row r="729" spans="1:1" ht="15.75" customHeight="1" x14ac:dyDescent="0.3">
      <c r="A729" s="99"/>
    </row>
    <row r="730" spans="1:1" ht="15.75" customHeight="1" x14ac:dyDescent="0.3">
      <c r="A730" s="99"/>
    </row>
    <row r="731" spans="1:1" ht="15.75" customHeight="1" x14ac:dyDescent="0.3">
      <c r="A731" s="99"/>
    </row>
    <row r="732" spans="1:1" ht="15.75" customHeight="1" x14ac:dyDescent="0.3">
      <c r="A732" s="99"/>
    </row>
    <row r="733" spans="1:1" ht="15.75" customHeight="1" x14ac:dyDescent="0.3">
      <c r="A733" s="99"/>
    </row>
    <row r="734" spans="1:1" ht="15.75" customHeight="1" x14ac:dyDescent="0.3">
      <c r="A734" s="99"/>
    </row>
    <row r="735" spans="1:1" ht="15.75" customHeight="1" x14ac:dyDescent="0.3">
      <c r="A735" s="99"/>
    </row>
    <row r="736" spans="1:1" ht="15.75" customHeight="1" x14ac:dyDescent="0.3">
      <c r="A736" s="99"/>
    </row>
    <row r="737" spans="1:1" ht="15.75" customHeight="1" x14ac:dyDescent="0.3">
      <c r="A737" s="99"/>
    </row>
    <row r="738" spans="1:1" ht="15.75" customHeight="1" x14ac:dyDescent="0.3">
      <c r="A738" s="99"/>
    </row>
    <row r="739" spans="1:1" ht="15.75" customHeight="1" x14ac:dyDescent="0.3">
      <c r="A739" s="99"/>
    </row>
    <row r="740" spans="1:1" ht="15.75" customHeight="1" x14ac:dyDescent="0.3">
      <c r="A740" s="99"/>
    </row>
    <row r="741" spans="1:1" ht="15.75" customHeight="1" x14ac:dyDescent="0.3">
      <c r="A741" s="99"/>
    </row>
    <row r="742" spans="1:1" ht="15.75" customHeight="1" x14ac:dyDescent="0.3">
      <c r="A742" s="99"/>
    </row>
    <row r="743" spans="1:1" ht="15.75" customHeight="1" x14ac:dyDescent="0.3">
      <c r="A743" s="99"/>
    </row>
    <row r="744" spans="1:1" ht="15.75" customHeight="1" x14ac:dyDescent="0.3">
      <c r="A744" s="99"/>
    </row>
    <row r="745" spans="1:1" ht="15.75" customHeight="1" x14ac:dyDescent="0.3">
      <c r="A745" s="99"/>
    </row>
    <row r="746" spans="1:1" ht="15.75" customHeight="1" x14ac:dyDescent="0.3">
      <c r="A746" s="99"/>
    </row>
    <row r="747" spans="1:1" ht="15.75" customHeight="1" x14ac:dyDescent="0.3">
      <c r="A747" s="99"/>
    </row>
    <row r="748" spans="1:1" ht="15.75" customHeight="1" x14ac:dyDescent="0.3">
      <c r="A748" s="99"/>
    </row>
    <row r="749" spans="1:1" ht="15.75" customHeight="1" x14ac:dyDescent="0.3">
      <c r="A749" s="99"/>
    </row>
    <row r="750" spans="1:1" ht="15.75" customHeight="1" x14ac:dyDescent="0.3">
      <c r="A750" s="99"/>
    </row>
    <row r="751" spans="1:1" ht="15.75" customHeight="1" x14ac:dyDescent="0.3">
      <c r="A751" s="99"/>
    </row>
    <row r="752" spans="1:1" ht="15.75" customHeight="1" x14ac:dyDescent="0.3">
      <c r="A752" s="99"/>
    </row>
    <row r="753" spans="1:1" ht="15.75" customHeight="1" x14ac:dyDescent="0.3">
      <c r="A753" s="99"/>
    </row>
    <row r="754" spans="1:1" ht="15.75" customHeight="1" x14ac:dyDescent="0.3">
      <c r="A754" s="99"/>
    </row>
    <row r="755" spans="1:1" ht="15.75" customHeight="1" x14ac:dyDescent="0.3">
      <c r="A755" s="99"/>
    </row>
    <row r="756" spans="1:1" ht="15.75" customHeight="1" x14ac:dyDescent="0.3">
      <c r="A756" s="99"/>
    </row>
    <row r="757" spans="1:1" ht="15.75" customHeight="1" x14ac:dyDescent="0.3">
      <c r="A757" s="99"/>
    </row>
    <row r="758" spans="1:1" ht="15.75" customHeight="1" x14ac:dyDescent="0.3">
      <c r="A758" s="99"/>
    </row>
    <row r="759" spans="1:1" ht="15.75" customHeight="1" x14ac:dyDescent="0.3">
      <c r="A759" s="99"/>
    </row>
    <row r="760" spans="1:1" ht="15.75" customHeight="1" x14ac:dyDescent="0.3">
      <c r="A760" s="99"/>
    </row>
    <row r="761" spans="1:1" ht="15.75" customHeight="1" x14ac:dyDescent="0.3">
      <c r="A761" s="99"/>
    </row>
    <row r="762" spans="1:1" ht="15.75" customHeight="1" x14ac:dyDescent="0.3">
      <c r="A762" s="99"/>
    </row>
    <row r="763" spans="1:1" ht="15.75" customHeight="1" x14ac:dyDescent="0.3">
      <c r="A763" s="99"/>
    </row>
    <row r="764" spans="1:1" ht="15.75" customHeight="1" x14ac:dyDescent="0.3">
      <c r="A764" s="99"/>
    </row>
    <row r="765" spans="1:1" ht="15.75" customHeight="1" x14ac:dyDescent="0.3">
      <c r="A765" s="99"/>
    </row>
    <row r="766" spans="1:1" ht="15.75" customHeight="1" x14ac:dyDescent="0.3">
      <c r="A766" s="99"/>
    </row>
    <row r="767" spans="1:1" ht="15.75" customHeight="1" x14ac:dyDescent="0.3">
      <c r="A767" s="99"/>
    </row>
    <row r="768" spans="1:1" ht="15.75" customHeight="1" x14ac:dyDescent="0.3">
      <c r="A768" s="99"/>
    </row>
    <row r="769" spans="1:1" ht="15.75" customHeight="1" x14ac:dyDescent="0.3">
      <c r="A769" s="99"/>
    </row>
    <row r="770" spans="1:1" ht="15.75" customHeight="1" x14ac:dyDescent="0.3">
      <c r="A770" s="99"/>
    </row>
    <row r="771" spans="1:1" ht="15.75" customHeight="1" x14ac:dyDescent="0.3">
      <c r="A771" s="99"/>
    </row>
    <row r="772" spans="1:1" ht="15.75" customHeight="1" x14ac:dyDescent="0.3">
      <c r="A772" s="99"/>
    </row>
    <row r="773" spans="1:1" ht="15.75" customHeight="1" x14ac:dyDescent="0.3">
      <c r="A773" s="99"/>
    </row>
    <row r="774" spans="1:1" ht="15.75" customHeight="1" x14ac:dyDescent="0.3">
      <c r="A774" s="99"/>
    </row>
    <row r="775" spans="1:1" ht="15.75" customHeight="1" x14ac:dyDescent="0.3">
      <c r="A775" s="99"/>
    </row>
    <row r="776" spans="1:1" ht="15.75" customHeight="1" x14ac:dyDescent="0.3">
      <c r="A776" s="99"/>
    </row>
    <row r="777" spans="1:1" ht="15.75" customHeight="1" x14ac:dyDescent="0.3">
      <c r="A777" s="99"/>
    </row>
    <row r="778" spans="1:1" ht="15.75" customHeight="1" x14ac:dyDescent="0.3">
      <c r="A778" s="99"/>
    </row>
    <row r="779" spans="1:1" ht="15.75" customHeight="1" x14ac:dyDescent="0.3">
      <c r="A779" s="99"/>
    </row>
    <row r="780" spans="1:1" ht="15.75" customHeight="1" x14ac:dyDescent="0.3">
      <c r="A780" s="99"/>
    </row>
    <row r="781" spans="1:1" ht="15.75" customHeight="1" x14ac:dyDescent="0.3">
      <c r="A781" s="99"/>
    </row>
    <row r="782" spans="1:1" ht="15.75" customHeight="1" x14ac:dyDescent="0.3">
      <c r="A782" s="99"/>
    </row>
    <row r="783" spans="1:1" ht="15.75" customHeight="1" x14ac:dyDescent="0.3">
      <c r="A783" s="99"/>
    </row>
    <row r="784" spans="1:1" ht="15.75" customHeight="1" x14ac:dyDescent="0.3">
      <c r="A784" s="99"/>
    </row>
    <row r="785" spans="1:1" ht="15.75" customHeight="1" x14ac:dyDescent="0.3">
      <c r="A785" s="99"/>
    </row>
    <row r="786" spans="1:1" ht="15.75" customHeight="1" x14ac:dyDescent="0.3">
      <c r="A786" s="99"/>
    </row>
    <row r="787" spans="1:1" ht="15.75" customHeight="1" x14ac:dyDescent="0.3">
      <c r="A787" s="99"/>
    </row>
    <row r="788" spans="1:1" ht="15.75" customHeight="1" x14ac:dyDescent="0.3">
      <c r="A788" s="99"/>
    </row>
    <row r="789" spans="1:1" ht="15.75" customHeight="1" x14ac:dyDescent="0.3">
      <c r="A789" s="99"/>
    </row>
    <row r="790" spans="1:1" ht="15.75" customHeight="1" x14ac:dyDescent="0.3">
      <c r="A790" s="99"/>
    </row>
    <row r="791" spans="1:1" ht="15.75" customHeight="1" x14ac:dyDescent="0.3">
      <c r="A791" s="99"/>
    </row>
    <row r="792" spans="1:1" ht="15.75" customHeight="1" x14ac:dyDescent="0.3">
      <c r="A792" s="99"/>
    </row>
    <row r="793" spans="1:1" ht="15.75" customHeight="1" x14ac:dyDescent="0.3">
      <c r="A793" s="99"/>
    </row>
    <row r="794" spans="1:1" ht="15.75" customHeight="1" x14ac:dyDescent="0.3">
      <c r="A794" s="99"/>
    </row>
    <row r="795" spans="1:1" ht="15.75" customHeight="1" x14ac:dyDescent="0.3">
      <c r="A795" s="99"/>
    </row>
    <row r="796" spans="1:1" ht="15.75" customHeight="1" x14ac:dyDescent="0.3">
      <c r="A796" s="99"/>
    </row>
    <row r="797" spans="1:1" ht="15.75" customHeight="1" x14ac:dyDescent="0.3">
      <c r="A797" s="99"/>
    </row>
    <row r="798" spans="1:1" ht="15.75" customHeight="1" x14ac:dyDescent="0.3">
      <c r="A798" s="99"/>
    </row>
    <row r="799" spans="1:1" ht="15.75" customHeight="1" x14ac:dyDescent="0.3">
      <c r="A799" s="99"/>
    </row>
    <row r="800" spans="1:1" ht="15.75" customHeight="1" x14ac:dyDescent="0.3">
      <c r="A800" s="99"/>
    </row>
    <row r="801" spans="1:1" ht="15.75" customHeight="1" x14ac:dyDescent="0.3">
      <c r="A801" s="99"/>
    </row>
    <row r="802" spans="1:1" ht="15.75" customHeight="1" x14ac:dyDescent="0.3">
      <c r="A802" s="99"/>
    </row>
    <row r="803" spans="1:1" ht="15.75" customHeight="1" x14ac:dyDescent="0.3">
      <c r="A803" s="99"/>
    </row>
    <row r="804" spans="1:1" ht="15.75" customHeight="1" x14ac:dyDescent="0.3">
      <c r="A804" s="99"/>
    </row>
    <row r="805" spans="1:1" ht="15.75" customHeight="1" x14ac:dyDescent="0.3">
      <c r="A805" s="99"/>
    </row>
    <row r="806" spans="1:1" ht="15.75" customHeight="1" x14ac:dyDescent="0.3">
      <c r="A806" s="99"/>
    </row>
    <row r="807" spans="1:1" ht="15.75" customHeight="1" x14ac:dyDescent="0.3">
      <c r="A807" s="99"/>
    </row>
    <row r="808" spans="1:1" ht="15.75" customHeight="1" x14ac:dyDescent="0.3">
      <c r="A808" s="99"/>
    </row>
    <row r="809" spans="1:1" ht="15.75" customHeight="1" x14ac:dyDescent="0.3">
      <c r="A809" s="99"/>
    </row>
    <row r="810" spans="1:1" ht="15.75" customHeight="1" x14ac:dyDescent="0.3">
      <c r="A810" s="99"/>
    </row>
    <row r="811" spans="1:1" ht="15.75" customHeight="1" x14ac:dyDescent="0.3">
      <c r="A811" s="99"/>
    </row>
    <row r="812" spans="1:1" ht="15.75" customHeight="1" x14ac:dyDescent="0.3">
      <c r="A812" s="99"/>
    </row>
    <row r="813" spans="1:1" ht="15.75" customHeight="1" x14ac:dyDescent="0.3">
      <c r="A813" s="99"/>
    </row>
    <row r="814" spans="1:1" ht="15.75" customHeight="1" x14ac:dyDescent="0.3">
      <c r="A814" s="99"/>
    </row>
    <row r="815" spans="1:1" ht="15.75" customHeight="1" x14ac:dyDescent="0.3">
      <c r="A815" s="99"/>
    </row>
    <row r="816" spans="1:1" ht="15.75" customHeight="1" x14ac:dyDescent="0.3">
      <c r="A816" s="99"/>
    </row>
    <row r="817" spans="1:1" ht="15.75" customHeight="1" x14ac:dyDescent="0.3">
      <c r="A817" s="99"/>
    </row>
    <row r="818" spans="1:1" ht="15.75" customHeight="1" x14ac:dyDescent="0.3">
      <c r="A818" s="99"/>
    </row>
    <row r="819" spans="1:1" ht="15.75" customHeight="1" x14ac:dyDescent="0.3">
      <c r="A819" s="99"/>
    </row>
    <row r="820" spans="1:1" ht="15.75" customHeight="1" x14ac:dyDescent="0.3">
      <c r="A820" s="99"/>
    </row>
    <row r="821" spans="1:1" ht="15.75" customHeight="1" x14ac:dyDescent="0.3">
      <c r="A821" s="99"/>
    </row>
    <row r="822" spans="1:1" ht="15.75" customHeight="1" x14ac:dyDescent="0.3">
      <c r="A822" s="99"/>
    </row>
    <row r="823" spans="1:1" ht="15.75" customHeight="1" x14ac:dyDescent="0.3">
      <c r="A823" s="99"/>
    </row>
    <row r="824" spans="1:1" ht="15.75" customHeight="1" x14ac:dyDescent="0.3">
      <c r="A824" s="99"/>
    </row>
    <row r="825" spans="1:1" ht="15.75" customHeight="1" x14ac:dyDescent="0.3">
      <c r="A825" s="99"/>
    </row>
    <row r="826" spans="1:1" ht="15.75" customHeight="1" x14ac:dyDescent="0.3">
      <c r="A826" s="99"/>
    </row>
    <row r="827" spans="1:1" ht="15.75" customHeight="1" x14ac:dyDescent="0.3">
      <c r="A827" s="99"/>
    </row>
    <row r="828" spans="1:1" ht="15.75" customHeight="1" x14ac:dyDescent="0.3">
      <c r="A828" s="99"/>
    </row>
    <row r="829" spans="1:1" ht="15.75" customHeight="1" x14ac:dyDescent="0.3">
      <c r="A829" s="99"/>
    </row>
    <row r="830" spans="1:1" ht="15.75" customHeight="1" x14ac:dyDescent="0.3">
      <c r="A830" s="99"/>
    </row>
    <row r="831" spans="1:1" ht="15.75" customHeight="1" x14ac:dyDescent="0.3">
      <c r="A831" s="99"/>
    </row>
    <row r="832" spans="1:1" ht="15.75" customHeight="1" x14ac:dyDescent="0.3">
      <c r="A832" s="99"/>
    </row>
    <row r="833" spans="1:1" ht="15.75" customHeight="1" x14ac:dyDescent="0.3">
      <c r="A833" s="99"/>
    </row>
    <row r="834" spans="1:1" ht="15.75" customHeight="1" x14ac:dyDescent="0.3">
      <c r="A834" s="99"/>
    </row>
    <row r="835" spans="1:1" ht="15.75" customHeight="1" x14ac:dyDescent="0.3">
      <c r="A835" s="99"/>
    </row>
    <row r="836" spans="1:1" ht="15.75" customHeight="1" x14ac:dyDescent="0.3">
      <c r="A836" s="99"/>
    </row>
    <row r="837" spans="1:1" ht="15.75" customHeight="1" x14ac:dyDescent="0.3">
      <c r="A837" s="99"/>
    </row>
    <row r="838" spans="1:1" ht="15.75" customHeight="1" x14ac:dyDescent="0.3">
      <c r="A838" s="99"/>
    </row>
    <row r="839" spans="1:1" ht="15.75" customHeight="1" x14ac:dyDescent="0.3">
      <c r="A839" s="99"/>
    </row>
    <row r="840" spans="1:1" ht="15.75" customHeight="1" x14ac:dyDescent="0.3">
      <c r="A840" s="99"/>
    </row>
    <row r="841" spans="1:1" ht="15.75" customHeight="1" x14ac:dyDescent="0.3">
      <c r="A841" s="99"/>
    </row>
    <row r="842" spans="1:1" ht="15.75" customHeight="1" x14ac:dyDescent="0.3">
      <c r="A842" s="99"/>
    </row>
    <row r="843" spans="1:1" ht="15.75" customHeight="1" x14ac:dyDescent="0.3">
      <c r="A843" s="99"/>
    </row>
    <row r="844" spans="1:1" ht="15.75" customHeight="1" x14ac:dyDescent="0.3">
      <c r="A844" s="99"/>
    </row>
    <row r="845" spans="1:1" ht="15.75" customHeight="1" x14ac:dyDescent="0.3">
      <c r="A845" s="99"/>
    </row>
    <row r="846" spans="1:1" ht="15.75" customHeight="1" x14ac:dyDescent="0.3">
      <c r="A846" s="99"/>
    </row>
    <row r="847" spans="1:1" ht="15.75" customHeight="1" x14ac:dyDescent="0.3">
      <c r="A847" s="99"/>
    </row>
    <row r="848" spans="1:1" ht="15.75" customHeight="1" x14ac:dyDescent="0.3">
      <c r="A848" s="99"/>
    </row>
    <row r="849" spans="1:1" ht="15.75" customHeight="1" x14ac:dyDescent="0.3">
      <c r="A849" s="99"/>
    </row>
    <row r="850" spans="1:1" ht="15.75" customHeight="1" x14ac:dyDescent="0.3">
      <c r="A850" s="99"/>
    </row>
    <row r="851" spans="1:1" ht="15.75" customHeight="1" x14ac:dyDescent="0.3">
      <c r="A851" s="99"/>
    </row>
    <row r="852" spans="1:1" ht="15.75" customHeight="1" x14ac:dyDescent="0.3">
      <c r="A852" s="99"/>
    </row>
    <row r="853" spans="1:1" ht="15.75" customHeight="1" x14ac:dyDescent="0.3">
      <c r="A853" s="99"/>
    </row>
    <row r="854" spans="1:1" ht="15.75" customHeight="1" x14ac:dyDescent="0.3">
      <c r="A854" s="99"/>
    </row>
    <row r="855" spans="1:1" ht="15.75" customHeight="1" x14ac:dyDescent="0.3">
      <c r="A855" s="99"/>
    </row>
    <row r="856" spans="1:1" ht="15.75" customHeight="1" x14ac:dyDescent="0.3">
      <c r="A856" s="99"/>
    </row>
    <row r="857" spans="1:1" ht="15.75" customHeight="1" x14ac:dyDescent="0.3">
      <c r="A857" s="99"/>
    </row>
    <row r="858" spans="1:1" ht="15.75" customHeight="1" x14ac:dyDescent="0.3">
      <c r="A858" s="99"/>
    </row>
    <row r="859" spans="1:1" ht="15.75" customHeight="1" x14ac:dyDescent="0.3">
      <c r="A859" s="99"/>
    </row>
    <row r="860" spans="1:1" ht="15.75" customHeight="1" x14ac:dyDescent="0.3">
      <c r="A860" s="99"/>
    </row>
    <row r="861" spans="1:1" ht="15.75" customHeight="1" x14ac:dyDescent="0.3">
      <c r="A861" s="99"/>
    </row>
    <row r="862" spans="1:1" ht="15.75" customHeight="1" x14ac:dyDescent="0.3">
      <c r="A862" s="99"/>
    </row>
    <row r="863" spans="1:1" ht="15.75" customHeight="1" x14ac:dyDescent="0.3">
      <c r="A863" s="99"/>
    </row>
    <row r="864" spans="1:1" ht="15.75" customHeight="1" x14ac:dyDescent="0.3">
      <c r="A864" s="99"/>
    </row>
    <row r="865" spans="1:1" ht="15.75" customHeight="1" x14ac:dyDescent="0.3">
      <c r="A865" s="99"/>
    </row>
    <row r="866" spans="1:1" ht="15.75" customHeight="1" x14ac:dyDescent="0.3">
      <c r="A866" s="99"/>
    </row>
    <row r="867" spans="1:1" ht="15.75" customHeight="1" x14ac:dyDescent="0.3">
      <c r="A867" s="99"/>
    </row>
    <row r="868" spans="1:1" ht="15.75" customHeight="1" x14ac:dyDescent="0.3">
      <c r="A868" s="99"/>
    </row>
    <row r="869" spans="1:1" ht="15.75" customHeight="1" x14ac:dyDescent="0.3">
      <c r="A869" s="99"/>
    </row>
    <row r="870" spans="1:1" ht="15.75" customHeight="1" x14ac:dyDescent="0.3">
      <c r="A870" s="99"/>
    </row>
    <row r="871" spans="1:1" ht="15.75" customHeight="1" x14ac:dyDescent="0.3">
      <c r="A871" s="99"/>
    </row>
    <row r="872" spans="1:1" ht="15.75" customHeight="1" x14ac:dyDescent="0.3">
      <c r="A872" s="99"/>
    </row>
    <row r="873" spans="1:1" ht="15.75" customHeight="1" x14ac:dyDescent="0.3">
      <c r="A873" s="99"/>
    </row>
    <row r="874" spans="1:1" ht="15.75" customHeight="1" x14ac:dyDescent="0.3">
      <c r="A874" s="99"/>
    </row>
    <row r="875" spans="1:1" ht="15.75" customHeight="1" x14ac:dyDescent="0.3">
      <c r="A875" s="99"/>
    </row>
    <row r="876" spans="1:1" ht="15.75" customHeight="1" x14ac:dyDescent="0.3">
      <c r="A876" s="99"/>
    </row>
    <row r="877" spans="1:1" ht="15.75" customHeight="1" x14ac:dyDescent="0.3">
      <c r="A877" s="99"/>
    </row>
    <row r="878" spans="1:1" ht="15.75" customHeight="1" x14ac:dyDescent="0.3">
      <c r="A878" s="99"/>
    </row>
    <row r="879" spans="1:1" ht="15.75" customHeight="1" x14ac:dyDescent="0.3">
      <c r="A879" s="99"/>
    </row>
    <row r="880" spans="1:1" ht="15.75" customHeight="1" x14ac:dyDescent="0.3">
      <c r="A880" s="99"/>
    </row>
    <row r="881" spans="1:1" ht="15.75" customHeight="1" x14ac:dyDescent="0.3">
      <c r="A881" s="99"/>
    </row>
    <row r="882" spans="1:1" ht="15.75" customHeight="1" x14ac:dyDescent="0.3">
      <c r="A882" s="99"/>
    </row>
    <row r="883" spans="1:1" ht="15.75" customHeight="1" x14ac:dyDescent="0.3">
      <c r="A883" s="99"/>
    </row>
    <row r="884" spans="1:1" ht="15.75" customHeight="1" x14ac:dyDescent="0.3">
      <c r="A884" s="99"/>
    </row>
    <row r="885" spans="1:1" ht="15.75" customHeight="1" x14ac:dyDescent="0.3">
      <c r="A885" s="99"/>
    </row>
    <row r="886" spans="1:1" ht="15.75" customHeight="1" x14ac:dyDescent="0.3">
      <c r="A886" s="99"/>
    </row>
    <row r="887" spans="1:1" ht="15.75" customHeight="1" x14ac:dyDescent="0.3">
      <c r="A887" s="99"/>
    </row>
    <row r="888" spans="1:1" ht="15.75" customHeight="1" x14ac:dyDescent="0.3">
      <c r="A888" s="99"/>
    </row>
    <row r="889" spans="1:1" ht="15.75" customHeight="1" x14ac:dyDescent="0.3">
      <c r="A889" s="99"/>
    </row>
    <row r="890" spans="1:1" ht="15.75" customHeight="1" x14ac:dyDescent="0.3">
      <c r="A890" s="99"/>
    </row>
    <row r="891" spans="1:1" ht="15.75" customHeight="1" x14ac:dyDescent="0.3">
      <c r="A891" s="99"/>
    </row>
    <row r="892" spans="1:1" ht="15.75" customHeight="1" x14ac:dyDescent="0.3">
      <c r="A892" s="99"/>
    </row>
    <row r="893" spans="1:1" ht="15.75" customHeight="1" x14ac:dyDescent="0.3">
      <c r="A893" s="99"/>
    </row>
    <row r="894" spans="1:1" ht="15.75" customHeight="1" x14ac:dyDescent="0.3">
      <c r="A894" s="99"/>
    </row>
    <row r="895" spans="1:1" ht="15.75" customHeight="1" x14ac:dyDescent="0.3">
      <c r="A895" s="99"/>
    </row>
    <row r="896" spans="1:1" ht="15.75" customHeight="1" x14ac:dyDescent="0.3">
      <c r="A896" s="99"/>
    </row>
    <row r="897" spans="1:1" ht="15.75" customHeight="1" x14ac:dyDescent="0.3">
      <c r="A897" s="99"/>
    </row>
    <row r="898" spans="1:1" ht="15.75" customHeight="1" x14ac:dyDescent="0.3">
      <c r="A898" s="99"/>
    </row>
    <row r="899" spans="1:1" ht="15.75" customHeight="1" x14ac:dyDescent="0.3">
      <c r="A899" s="99"/>
    </row>
    <row r="900" spans="1:1" ht="15.75" customHeight="1" x14ac:dyDescent="0.3">
      <c r="A900" s="99"/>
    </row>
    <row r="901" spans="1:1" ht="15.75" customHeight="1" x14ac:dyDescent="0.3">
      <c r="A901" s="99"/>
    </row>
    <row r="902" spans="1:1" ht="15.75" customHeight="1" x14ac:dyDescent="0.3">
      <c r="A902" s="99"/>
    </row>
    <row r="903" spans="1:1" ht="15.75" customHeight="1" x14ac:dyDescent="0.3">
      <c r="A903" s="99"/>
    </row>
    <row r="904" spans="1:1" ht="15.75" customHeight="1" x14ac:dyDescent="0.3">
      <c r="A904" s="99"/>
    </row>
    <row r="905" spans="1:1" ht="15.75" customHeight="1" x14ac:dyDescent="0.3">
      <c r="A905" s="99"/>
    </row>
    <row r="906" spans="1:1" ht="15.75" customHeight="1" x14ac:dyDescent="0.3">
      <c r="A906" s="99"/>
    </row>
    <row r="907" spans="1:1" ht="15.75" customHeight="1" x14ac:dyDescent="0.3">
      <c r="A907" s="99"/>
    </row>
    <row r="908" spans="1:1" ht="15.75" customHeight="1" x14ac:dyDescent="0.3">
      <c r="A908" s="99"/>
    </row>
    <row r="909" spans="1:1" ht="15.75" customHeight="1" x14ac:dyDescent="0.3">
      <c r="A909" s="99"/>
    </row>
    <row r="910" spans="1:1" ht="15.75" customHeight="1" x14ac:dyDescent="0.3">
      <c r="A910" s="99"/>
    </row>
    <row r="911" spans="1:1" ht="15.75" customHeight="1" x14ac:dyDescent="0.3">
      <c r="A911" s="99"/>
    </row>
    <row r="912" spans="1:1" ht="15.75" customHeight="1" x14ac:dyDescent="0.3">
      <c r="A912" s="99"/>
    </row>
    <row r="913" spans="1:1" ht="15.75" customHeight="1" x14ac:dyDescent="0.3">
      <c r="A913" s="99"/>
    </row>
    <row r="914" spans="1:1" ht="15.75" customHeight="1" x14ac:dyDescent="0.3">
      <c r="A914" s="99"/>
    </row>
    <row r="915" spans="1:1" ht="15.75" customHeight="1" x14ac:dyDescent="0.3">
      <c r="A915" s="99"/>
    </row>
    <row r="916" spans="1:1" ht="15.75" customHeight="1" x14ac:dyDescent="0.3">
      <c r="A916" s="99"/>
    </row>
    <row r="917" spans="1:1" ht="15.75" customHeight="1" x14ac:dyDescent="0.3">
      <c r="A917" s="99"/>
    </row>
    <row r="918" spans="1:1" ht="15.75" customHeight="1" x14ac:dyDescent="0.3">
      <c r="A918" s="99"/>
    </row>
    <row r="919" spans="1:1" ht="15.75" customHeight="1" x14ac:dyDescent="0.3">
      <c r="A919" s="99"/>
    </row>
    <row r="920" spans="1:1" ht="15.75" customHeight="1" x14ac:dyDescent="0.3">
      <c r="A920" s="99"/>
    </row>
    <row r="921" spans="1:1" ht="15.75" customHeight="1" x14ac:dyDescent="0.3">
      <c r="A921" s="99"/>
    </row>
    <row r="922" spans="1:1" ht="15.75" customHeight="1" x14ac:dyDescent="0.3">
      <c r="A922" s="99"/>
    </row>
    <row r="923" spans="1:1" ht="15.75" customHeight="1" x14ac:dyDescent="0.3">
      <c r="A923" s="99"/>
    </row>
    <row r="924" spans="1:1" ht="15.75" customHeight="1" x14ac:dyDescent="0.3">
      <c r="A924" s="99"/>
    </row>
    <row r="925" spans="1:1" ht="15.75" customHeight="1" x14ac:dyDescent="0.3">
      <c r="A925" s="99"/>
    </row>
    <row r="926" spans="1:1" ht="15.75" customHeight="1" x14ac:dyDescent="0.3">
      <c r="A926" s="99"/>
    </row>
    <row r="927" spans="1:1" ht="15.75" customHeight="1" x14ac:dyDescent="0.3">
      <c r="A927" s="99"/>
    </row>
    <row r="928" spans="1:1" ht="15.75" customHeight="1" x14ac:dyDescent="0.3">
      <c r="A928" s="99"/>
    </row>
    <row r="929" spans="1:1" ht="15.75" customHeight="1" x14ac:dyDescent="0.3">
      <c r="A929" s="99"/>
    </row>
    <row r="930" spans="1:1" ht="15.75" customHeight="1" x14ac:dyDescent="0.3">
      <c r="A930" s="99"/>
    </row>
    <row r="931" spans="1:1" ht="15.75" customHeight="1" x14ac:dyDescent="0.3">
      <c r="A931" s="99"/>
    </row>
    <row r="932" spans="1:1" ht="15.75" customHeight="1" x14ac:dyDescent="0.3">
      <c r="A932" s="99"/>
    </row>
    <row r="933" spans="1:1" ht="15.75" customHeight="1" x14ac:dyDescent="0.3">
      <c r="A933" s="99"/>
    </row>
    <row r="934" spans="1:1" ht="15.75" customHeight="1" x14ac:dyDescent="0.3">
      <c r="A934" s="99"/>
    </row>
    <row r="935" spans="1:1" ht="15.75" customHeight="1" x14ac:dyDescent="0.3">
      <c r="A935" s="99"/>
    </row>
    <row r="936" spans="1:1" ht="15.75" customHeight="1" x14ac:dyDescent="0.3">
      <c r="A936" s="99"/>
    </row>
    <row r="937" spans="1:1" ht="15.75" customHeight="1" x14ac:dyDescent="0.3">
      <c r="A937" s="99"/>
    </row>
    <row r="938" spans="1:1" ht="15.75" customHeight="1" x14ac:dyDescent="0.3">
      <c r="A938" s="99"/>
    </row>
    <row r="939" spans="1:1" ht="15.75" customHeight="1" x14ac:dyDescent="0.3">
      <c r="A939" s="99"/>
    </row>
    <row r="940" spans="1:1" ht="15.75" customHeight="1" x14ac:dyDescent="0.3">
      <c r="A940" s="99"/>
    </row>
    <row r="941" spans="1:1" ht="15.75" customHeight="1" x14ac:dyDescent="0.3">
      <c r="A941" s="99"/>
    </row>
    <row r="942" spans="1:1" ht="15.75" customHeight="1" x14ac:dyDescent="0.3">
      <c r="A942" s="99"/>
    </row>
    <row r="943" spans="1:1" ht="15.75" customHeight="1" x14ac:dyDescent="0.3">
      <c r="A943" s="99"/>
    </row>
    <row r="944" spans="1:1" ht="15.75" customHeight="1" x14ac:dyDescent="0.3">
      <c r="A944" s="99"/>
    </row>
    <row r="945" spans="1:1" ht="15.75" customHeight="1" x14ac:dyDescent="0.3">
      <c r="A945" s="99"/>
    </row>
    <row r="946" spans="1:1" ht="15.75" customHeight="1" x14ac:dyDescent="0.3">
      <c r="A946" s="99"/>
    </row>
    <row r="947" spans="1:1" ht="15.75" customHeight="1" x14ac:dyDescent="0.3">
      <c r="A947" s="99"/>
    </row>
    <row r="948" spans="1:1" ht="15.75" customHeight="1" x14ac:dyDescent="0.3">
      <c r="A948" s="99"/>
    </row>
    <row r="949" spans="1:1" ht="15.75" customHeight="1" x14ac:dyDescent="0.3">
      <c r="A949" s="99"/>
    </row>
    <row r="950" spans="1:1" ht="15.75" customHeight="1" x14ac:dyDescent="0.3">
      <c r="A950" s="99"/>
    </row>
    <row r="951" spans="1:1" ht="15.75" customHeight="1" x14ac:dyDescent="0.3">
      <c r="A951" s="99"/>
    </row>
    <row r="952" spans="1:1" ht="15.75" customHeight="1" x14ac:dyDescent="0.3">
      <c r="A952" s="99"/>
    </row>
    <row r="953" spans="1:1" ht="15.75" customHeight="1" x14ac:dyDescent="0.3">
      <c r="A953" s="99"/>
    </row>
    <row r="954" spans="1:1" ht="15.75" customHeight="1" x14ac:dyDescent="0.3">
      <c r="A954" s="99"/>
    </row>
    <row r="955" spans="1:1" ht="15.75" customHeight="1" x14ac:dyDescent="0.3">
      <c r="A955" s="99"/>
    </row>
    <row r="956" spans="1:1" ht="15.75" customHeight="1" x14ac:dyDescent="0.3">
      <c r="A956" s="99"/>
    </row>
    <row r="957" spans="1:1" ht="15.75" customHeight="1" x14ac:dyDescent="0.3">
      <c r="A957" s="99"/>
    </row>
    <row r="958" spans="1:1" ht="15.75" customHeight="1" x14ac:dyDescent="0.3">
      <c r="A958" s="99"/>
    </row>
    <row r="959" spans="1:1" ht="15.75" customHeight="1" x14ac:dyDescent="0.3">
      <c r="A959" s="99"/>
    </row>
    <row r="960" spans="1:1" ht="15.75" customHeight="1" x14ac:dyDescent="0.3">
      <c r="A960" s="99"/>
    </row>
    <row r="961" spans="1:1" ht="15.75" customHeight="1" x14ac:dyDescent="0.3">
      <c r="A961" s="99"/>
    </row>
    <row r="962" spans="1:1" ht="15.75" customHeight="1" x14ac:dyDescent="0.3">
      <c r="A962" s="99"/>
    </row>
    <row r="963" spans="1:1" ht="15.75" customHeight="1" x14ac:dyDescent="0.3">
      <c r="A963" s="99"/>
    </row>
    <row r="964" spans="1:1" ht="15.75" customHeight="1" x14ac:dyDescent="0.3">
      <c r="A964" s="99"/>
    </row>
    <row r="965" spans="1:1" ht="15.75" customHeight="1" x14ac:dyDescent="0.3">
      <c r="A965" s="99"/>
    </row>
    <row r="966" spans="1:1" ht="15.75" customHeight="1" x14ac:dyDescent="0.3">
      <c r="A966" s="99"/>
    </row>
    <row r="967" spans="1:1" ht="15.75" customHeight="1" x14ac:dyDescent="0.3">
      <c r="A967" s="99"/>
    </row>
    <row r="968" spans="1:1" ht="15.75" customHeight="1" x14ac:dyDescent="0.3">
      <c r="A968" s="99"/>
    </row>
    <row r="969" spans="1:1" ht="15.75" customHeight="1" x14ac:dyDescent="0.3">
      <c r="A969" s="99"/>
    </row>
    <row r="970" spans="1:1" ht="15.75" customHeight="1" x14ac:dyDescent="0.3">
      <c r="A970" s="99"/>
    </row>
    <row r="971" spans="1:1" ht="15.75" customHeight="1" x14ac:dyDescent="0.3">
      <c r="A971" s="99"/>
    </row>
    <row r="972" spans="1:1" ht="15.75" customHeight="1" x14ac:dyDescent="0.3">
      <c r="A972" s="99"/>
    </row>
    <row r="973" spans="1:1" ht="15.75" customHeight="1" x14ac:dyDescent="0.3">
      <c r="A973" s="99"/>
    </row>
    <row r="974" spans="1:1" ht="15.75" customHeight="1" x14ac:dyDescent="0.3">
      <c r="A974" s="99"/>
    </row>
    <row r="975" spans="1:1" ht="15.75" customHeight="1" x14ac:dyDescent="0.3">
      <c r="A975" s="99"/>
    </row>
    <row r="976" spans="1:1" ht="15.75" customHeight="1" x14ac:dyDescent="0.3">
      <c r="A976" s="99"/>
    </row>
    <row r="977" spans="1:1" ht="15.75" customHeight="1" x14ac:dyDescent="0.3">
      <c r="A977" s="99"/>
    </row>
    <row r="978" spans="1:1" ht="15.75" customHeight="1" x14ac:dyDescent="0.3">
      <c r="A978" s="99"/>
    </row>
    <row r="979" spans="1:1" ht="15.75" customHeight="1" x14ac:dyDescent="0.3">
      <c r="A979" s="99"/>
    </row>
    <row r="980" spans="1:1" ht="15.75" customHeight="1" x14ac:dyDescent="0.3">
      <c r="A980" s="99"/>
    </row>
    <row r="981" spans="1:1" ht="15.75" customHeight="1" x14ac:dyDescent="0.3">
      <c r="A981" s="99"/>
    </row>
    <row r="982" spans="1:1" ht="15.75" customHeight="1" x14ac:dyDescent="0.3">
      <c r="A982" s="99"/>
    </row>
    <row r="983" spans="1:1" ht="15.75" customHeight="1" x14ac:dyDescent="0.3">
      <c r="A983" s="99"/>
    </row>
    <row r="984" spans="1:1" ht="15.75" customHeight="1" x14ac:dyDescent="0.3">
      <c r="A984" s="99"/>
    </row>
    <row r="985" spans="1:1" ht="15.75" customHeight="1" x14ac:dyDescent="0.3">
      <c r="A985" s="99"/>
    </row>
    <row r="986" spans="1:1" ht="15.75" customHeight="1" x14ac:dyDescent="0.3">
      <c r="A986" s="99"/>
    </row>
    <row r="987" spans="1:1" ht="15.75" customHeight="1" x14ac:dyDescent="0.3">
      <c r="A987" s="99"/>
    </row>
    <row r="988" spans="1:1" ht="15.75" customHeight="1" x14ac:dyDescent="0.3">
      <c r="A988" s="99"/>
    </row>
    <row r="989" spans="1:1" ht="15.75" customHeight="1" x14ac:dyDescent="0.3">
      <c r="A989" s="99"/>
    </row>
    <row r="990" spans="1:1" ht="15.75" customHeight="1" x14ac:dyDescent="0.3">
      <c r="A990" s="99"/>
    </row>
    <row r="991" spans="1:1" ht="15.75" customHeight="1" x14ac:dyDescent="0.3">
      <c r="A991" s="99"/>
    </row>
    <row r="992" spans="1:1" ht="15.75" customHeight="1" x14ac:dyDescent="0.3">
      <c r="A992" s="99"/>
    </row>
    <row r="993" spans="1:1" ht="15.75" customHeight="1" x14ac:dyDescent="0.3">
      <c r="A993" s="99"/>
    </row>
    <row r="994" spans="1:1" ht="15.75" customHeight="1" x14ac:dyDescent="0.3">
      <c r="A994" s="99"/>
    </row>
    <row r="995" spans="1:1" ht="15.75" customHeight="1" x14ac:dyDescent="0.3">
      <c r="A995" s="99"/>
    </row>
    <row r="996" spans="1:1" ht="15.75" customHeight="1" x14ac:dyDescent="0.3">
      <c r="A996" s="99"/>
    </row>
    <row r="997" spans="1:1" ht="15.75" customHeight="1" x14ac:dyDescent="0.3">
      <c r="A997" s="99"/>
    </row>
    <row r="998" spans="1:1" ht="15.75" customHeight="1" x14ac:dyDescent="0.3">
      <c r="A998" s="99"/>
    </row>
    <row r="999" spans="1:1" ht="15.75" customHeight="1" x14ac:dyDescent="0.3">
      <c r="A999" s="99"/>
    </row>
    <row r="1000" spans="1:1" ht="15.75" customHeight="1" x14ac:dyDescent="0.3">
      <c r="A1000" s="99"/>
    </row>
  </sheetData>
  <pageMargins left="0.7" right="0.7" top="0.75" bottom="0.75" header="0" footer="0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6"/>
  <dimension ref="A1:L1000"/>
  <sheetViews>
    <sheetView workbookViewId="0"/>
  </sheetViews>
  <sheetFormatPr baseColWidth="10" defaultColWidth="14.44140625" defaultRowHeight="15" customHeight="1" x14ac:dyDescent="0.3"/>
  <cols>
    <col min="1" max="1" width="10.6640625" customWidth="1"/>
    <col min="2" max="2" width="10.6640625" hidden="1" customWidth="1"/>
    <col min="3" max="3" width="38.33203125" customWidth="1"/>
    <col min="4" max="7" width="10.6640625" customWidth="1"/>
    <col min="8" max="8" width="15" customWidth="1"/>
    <col min="9" max="11" width="10.6640625" customWidth="1"/>
    <col min="12" max="12" width="129.33203125" customWidth="1"/>
    <col min="13" max="26" width="10.6640625" customWidth="1"/>
  </cols>
  <sheetData>
    <row r="1" spans="1:12" ht="28.8" x14ac:dyDescent="0.3">
      <c r="A1" s="82" t="s">
        <v>2</v>
      </c>
      <c r="B1" s="82" t="s">
        <v>69</v>
      </c>
      <c r="C1" s="83" t="s">
        <v>70</v>
      </c>
      <c r="D1" s="84" t="s">
        <v>71</v>
      </c>
      <c r="E1" s="82" t="s">
        <v>72</v>
      </c>
      <c r="F1" s="82" t="s">
        <v>0</v>
      </c>
      <c r="G1" s="82" t="s">
        <v>74</v>
      </c>
      <c r="H1" s="82" t="s">
        <v>75</v>
      </c>
      <c r="I1" s="85" t="s">
        <v>76</v>
      </c>
      <c r="J1" s="82" t="s">
        <v>79</v>
      </c>
      <c r="K1" s="85" t="s">
        <v>99</v>
      </c>
      <c r="L1" s="114" t="s">
        <v>8693</v>
      </c>
    </row>
    <row r="2" spans="1:12" ht="14.4" x14ac:dyDescent="0.3">
      <c r="A2" s="17">
        <v>297524</v>
      </c>
      <c r="B2" s="17" t="s">
        <v>60</v>
      </c>
      <c r="C2" s="17" t="s">
        <v>144</v>
      </c>
      <c r="D2" s="17" t="s">
        <v>127</v>
      </c>
      <c r="E2" s="17" t="s">
        <v>189</v>
      </c>
      <c r="F2" s="17" t="s">
        <v>1518</v>
      </c>
      <c r="G2" s="17"/>
      <c r="H2" s="17" t="s">
        <v>8694</v>
      </c>
      <c r="I2" s="17" t="s">
        <v>3866</v>
      </c>
      <c r="J2" s="17">
        <v>101058314</v>
      </c>
      <c r="K2" s="59"/>
      <c r="L2" s="306" t="s">
        <v>8695</v>
      </c>
    </row>
    <row r="3" spans="1:12" ht="14.4" x14ac:dyDescent="0.3">
      <c r="A3" s="17">
        <v>300124</v>
      </c>
      <c r="B3" s="17" t="s">
        <v>60</v>
      </c>
      <c r="C3" s="17" t="s">
        <v>172</v>
      </c>
      <c r="D3" s="17" t="s">
        <v>127</v>
      </c>
      <c r="E3" s="17" t="s">
        <v>189</v>
      </c>
      <c r="F3" s="17" t="s">
        <v>1</v>
      </c>
      <c r="G3" s="17"/>
      <c r="H3" s="17" t="s">
        <v>430</v>
      </c>
      <c r="I3" s="17" t="s">
        <v>8696</v>
      </c>
      <c r="J3" s="17">
        <v>101212204</v>
      </c>
      <c r="K3" s="14">
        <v>4400594038</v>
      </c>
      <c r="L3" s="306" t="s">
        <v>8697</v>
      </c>
    </row>
    <row r="4" spans="1:12" ht="14.4" x14ac:dyDescent="0.3">
      <c r="A4" s="17">
        <v>301624</v>
      </c>
      <c r="B4" s="17" t="s">
        <v>60</v>
      </c>
      <c r="C4" s="17" t="s">
        <v>236</v>
      </c>
      <c r="D4" s="17" t="s">
        <v>127</v>
      </c>
      <c r="E4" s="17" t="s">
        <v>124</v>
      </c>
      <c r="F4" s="17" t="s">
        <v>47</v>
      </c>
      <c r="G4" s="17"/>
      <c r="H4" s="17">
        <v>5616909</v>
      </c>
      <c r="I4" s="17" t="s">
        <v>4143</v>
      </c>
      <c r="J4" s="17">
        <v>101217270</v>
      </c>
      <c r="K4" s="59">
        <v>4400595182</v>
      </c>
      <c r="L4" s="306" t="s">
        <v>8698</v>
      </c>
    </row>
    <row r="5" spans="1:12" ht="14.4" x14ac:dyDescent="0.3">
      <c r="A5" s="17">
        <v>305924</v>
      </c>
      <c r="B5" s="17" t="s">
        <v>60</v>
      </c>
      <c r="C5" s="17" t="s">
        <v>236</v>
      </c>
      <c r="D5" s="17" t="s">
        <v>127</v>
      </c>
      <c r="E5" s="17" t="s">
        <v>124</v>
      </c>
      <c r="F5" s="17" t="s">
        <v>47</v>
      </c>
      <c r="G5" s="17"/>
      <c r="H5" s="17">
        <v>5616909</v>
      </c>
      <c r="I5" s="17" t="s">
        <v>4434</v>
      </c>
      <c r="J5" s="17">
        <v>101223519</v>
      </c>
      <c r="K5" s="45">
        <v>4400597986</v>
      </c>
      <c r="L5" s="306" t="s">
        <v>8699</v>
      </c>
    </row>
    <row r="6" spans="1:12" ht="14.4" x14ac:dyDescent="0.3">
      <c r="A6" s="17">
        <v>308324</v>
      </c>
      <c r="B6" s="17" t="s">
        <v>60</v>
      </c>
      <c r="C6" s="17" t="s">
        <v>541</v>
      </c>
      <c r="D6" s="17" t="s">
        <v>127</v>
      </c>
      <c r="E6" s="17" t="s">
        <v>124</v>
      </c>
      <c r="F6" s="17" t="s">
        <v>35</v>
      </c>
      <c r="G6" s="17"/>
      <c r="H6" s="17" t="s">
        <v>542</v>
      </c>
      <c r="I6" s="17" t="s">
        <v>4591</v>
      </c>
      <c r="J6" s="17">
        <v>101226737</v>
      </c>
      <c r="K6" s="59">
        <v>4400600525</v>
      </c>
      <c r="L6" s="306" t="s">
        <v>8700</v>
      </c>
    </row>
    <row r="7" spans="1:12" ht="14.4" x14ac:dyDescent="0.3">
      <c r="A7" s="17">
        <v>309024</v>
      </c>
      <c r="B7" s="17" t="s">
        <v>60</v>
      </c>
      <c r="C7" s="17" t="s">
        <v>340</v>
      </c>
      <c r="D7" s="17" t="s">
        <v>127</v>
      </c>
      <c r="E7" s="17" t="s">
        <v>189</v>
      </c>
      <c r="F7" s="17" t="s">
        <v>49</v>
      </c>
      <c r="G7" s="17" t="s">
        <v>1106</v>
      </c>
      <c r="H7" s="17" t="s">
        <v>2991</v>
      </c>
      <c r="I7" s="17" t="s">
        <v>4632</v>
      </c>
      <c r="J7" s="17">
        <v>100961020</v>
      </c>
      <c r="K7" s="5">
        <v>4400608692</v>
      </c>
      <c r="L7" s="306" t="s">
        <v>8701</v>
      </c>
    </row>
    <row r="8" spans="1:12" ht="14.4" x14ac:dyDescent="0.3">
      <c r="A8" s="17">
        <v>316725</v>
      </c>
      <c r="B8" s="17" t="s">
        <v>60</v>
      </c>
      <c r="C8" s="17" t="s">
        <v>8</v>
      </c>
      <c r="D8" s="17" t="s">
        <v>127</v>
      </c>
      <c r="E8" s="17" t="s">
        <v>189</v>
      </c>
      <c r="F8" s="17" t="s">
        <v>1518</v>
      </c>
      <c r="G8" s="59" t="s">
        <v>3821</v>
      </c>
      <c r="H8" s="59" t="s">
        <v>5161</v>
      </c>
      <c r="I8" s="59" t="s">
        <v>5162</v>
      </c>
      <c r="J8" s="59">
        <v>101184289</v>
      </c>
      <c r="K8" s="17">
        <v>4400606428</v>
      </c>
      <c r="L8" s="115" t="s">
        <v>8702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/>
  <dimension ref="A1:H1000"/>
  <sheetViews>
    <sheetView workbookViewId="0"/>
  </sheetViews>
  <sheetFormatPr baseColWidth="10" defaultColWidth="14.44140625" defaultRowHeight="15" customHeight="1" x14ac:dyDescent="0.3"/>
  <cols>
    <col min="1" max="1" width="5.33203125" customWidth="1"/>
    <col min="2" max="2" width="22.5546875" customWidth="1"/>
    <col min="3" max="3" width="10.33203125" customWidth="1"/>
    <col min="4" max="5" width="5" hidden="1" customWidth="1"/>
    <col min="6" max="6" width="7.5546875" hidden="1" customWidth="1"/>
    <col min="7" max="7" width="11" hidden="1" customWidth="1"/>
    <col min="8" max="8" width="9.109375" customWidth="1"/>
    <col min="9" max="26" width="10.6640625" customWidth="1"/>
  </cols>
  <sheetData>
    <row r="1" spans="1:8" ht="14.4" x14ac:dyDescent="0.3">
      <c r="A1" s="43" t="s">
        <v>8663</v>
      </c>
      <c r="B1" s="43" t="s">
        <v>70</v>
      </c>
      <c r="C1" s="43" t="s">
        <v>8703</v>
      </c>
      <c r="D1" s="43" t="s">
        <v>8704</v>
      </c>
      <c r="E1" s="43"/>
      <c r="F1" s="97" t="s">
        <v>8705</v>
      </c>
      <c r="G1" s="43" t="s">
        <v>8706</v>
      </c>
      <c r="H1" s="43" t="s">
        <v>8707</v>
      </c>
    </row>
    <row r="2" spans="1:8" ht="14.4" x14ac:dyDescent="0.3">
      <c r="A2" s="97">
        <v>1</v>
      </c>
      <c r="B2" s="43" t="s">
        <v>8708</v>
      </c>
      <c r="C2" s="97" t="s">
        <v>8709</v>
      </c>
      <c r="D2" s="43">
        <v>20</v>
      </c>
      <c r="E2" s="43">
        <v>200</v>
      </c>
      <c r="F2" s="90">
        <f t="shared" ref="F2:F5" si="0">E2/3.65</f>
        <v>54.794520547945204</v>
      </c>
      <c r="G2" s="90">
        <f t="shared" ref="G2:G5" si="1">F2*90%</f>
        <v>49.315068493150683</v>
      </c>
      <c r="H2" s="116">
        <f t="shared" ref="H2:H5" si="2">F2+G2</f>
        <v>104.10958904109589</v>
      </c>
    </row>
    <row r="3" spans="1:8" ht="14.4" x14ac:dyDescent="0.3">
      <c r="A3" s="97">
        <v>2</v>
      </c>
      <c r="B3" s="43" t="s">
        <v>8710</v>
      </c>
      <c r="C3" s="97">
        <v>1</v>
      </c>
      <c r="D3" s="43">
        <v>1950</v>
      </c>
      <c r="E3" s="43">
        <v>1950</v>
      </c>
      <c r="F3" s="90">
        <f t="shared" si="0"/>
        <v>534.2465753424658</v>
      </c>
      <c r="G3" s="90">
        <f t="shared" si="1"/>
        <v>480.82191780821921</v>
      </c>
      <c r="H3" s="116">
        <f t="shared" si="2"/>
        <v>1015.0684931506851</v>
      </c>
    </row>
    <row r="4" spans="1:8" ht="14.4" x14ac:dyDescent="0.3">
      <c r="A4" s="97">
        <v>3</v>
      </c>
      <c r="B4" s="43" t="s">
        <v>8711</v>
      </c>
      <c r="C4" s="97">
        <v>1</v>
      </c>
      <c r="D4" s="43">
        <v>800</v>
      </c>
      <c r="E4" s="43">
        <v>800</v>
      </c>
      <c r="F4" s="90">
        <f t="shared" si="0"/>
        <v>219.17808219178082</v>
      </c>
      <c r="G4" s="90">
        <f t="shared" si="1"/>
        <v>197.26027397260273</v>
      </c>
      <c r="H4" s="116">
        <f t="shared" si="2"/>
        <v>416.43835616438355</v>
      </c>
    </row>
    <row r="5" spans="1:8" ht="14.4" x14ac:dyDescent="0.3">
      <c r="A5" s="97">
        <v>4</v>
      </c>
      <c r="B5" s="43" t="s">
        <v>8712</v>
      </c>
      <c r="C5" s="97">
        <v>1</v>
      </c>
      <c r="D5" s="43">
        <v>2000</v>
      </c>
      <c r="E5" s="43">
        <v>2000</v>
      </c>
      <c r="F5" s="90">
        <f t="shared" si="0"/>
        <v>547.94520547945206</v>
      </c>
      <c r="G5" s="90">
        <f t="shared" si="1"/>
        <v>493.15068493150687</v>
      </c>
      <c r="H5" s="116">
        <f t="shared" si="2"/>
        <v>1041.0958904109589</v>
      </c>
    </row>
    <row r="6" spans="1:8" ht="14.4" x14ac:dyDescent="0.3">
      <c r="A6" s="97">
        <v>5</v>
      </c>
      <c r="B6" s="43" t="s">
        <v>8713</v>
      </c>
      <c r="C6" s="97">
        <v>1</v>
      </c>
      <c r="D6" s="43"/>
      <c r="E6" s="43"/>
      <c r="F6" s="90">
        <v>500</v>
      </c>
      <c r="G6" s="43"/>
      <c r="H6" s="116">
        <v>500</v>
      </c>
    </row>
    <row r="7" spans="1:8" ht="14.4" x14ac:dyDescent="0.3">
      <c r="A7" s="43"/>
      <c r="B7" s="43"/>
      <c r="C7" s="43"/>
      <c r="D7" s="43"/>
      <c r="E7" s="43">
        <f>SUM(E2:E5)</f>
        <v>4950</v>
      </c>
      <c r="F7" s="90">
        <f>E7/3.65</f>
        <v>1356.1643835616439</v>
      </c>
      <c r="G7" s="43"/>
      <c r="H7" s="116">
        <f>SUM(H2:H6)</f>
        <v>3076.7123287671234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8" filterMode="1"/>
  <dimension ref="A2:M1000"/>
  <sheetViews>
    <sheetView workbookViewId="0"/>
  </sheetViews>
  <sheetFormatPr baseColWidth="10" defaultColWidth="14.44140625" defaultRowHeight="15" customHeight="1" x14ac:dyDescent="0.3"/>
  <cols>
    <col min="1" max="1" width="4.88671875" customWidth="1"/>
    <col min="2" max="5" width="10.6640625" customWidth="1"/>
    <col min="6" max="6" width="8.6640625" customWidth="1"/>
    <col min="7" max="10" width="10.6640625" customWidth="1"/>
    <col min="11" max="11" width="15.5546875" customWidth="1"/>
    <col min="12" max="26" width="10.6640625" customWidth="1"/>
  </cols>
  <sheetData>
    <row r="2" spans="1:13" ht="78.599999999999994" x14ac:dyDescent="0.3">
      <c r="A2" s="108" t="s">
        <v>8714</v>
      </c>
      <c r="B2" s="108" t="s">
        <v>8715</v>
      </c>
      <c r="C2" s="108" t="s">
        <v>8716</v>
      </c>
      <c r="D2" s="108" t="s">
        <v>8717</v>
      </c>
      <c r="E2" s="108" t="s">
        <v>8716</v>
      </c>
      <c r="F2" s="108" t="s">
        <v>8718</v>
      </c>
      <c r="G2" s="108" t="s">
        <v>8719</v>
      </c>
      <c r="H2" s="108" t="s">
        <v>8720</v>
      </c>
      <c r="I2" s="117" t="s">
        <v>8721</v>
      </c>
      <c r="J2" s="117" t="s">
        <v>8722</v>
      </c>
      <c r="K2" s="117" t="s">
        <v>8723</v>
      </c>
      <c r="L2" s="117" t="s">
        <v>8724</v>
      </c>
      <c r="M2" s="117" t="s">
        <v>8725</v>
      </c>
    </row>
    <row r="3" spans="1:13" ht="14.4" x14ac:dyDescent="0.3">
      <c r="A3" s="113">
        <v>1</v>
      </c>
      <c r="B3" s="43" t="s">
        <v>8726</v>
      </c>
      <c r="C3" s="43" t="s">
        <v>8727</v>
      </c>
      <c r="D3" s="43" t="s">
        <v>8728</v>
      </c>
      <c r="E3" s="43" t="s">
        <v>8729</v>
      </c>
      <c r="F3" s="97" t="s">
        <v>8730</v>
      </c>
      <c r="G3" s="97">
        <v>29675751</v>
      </c>
      <c r="H3" s="97" t="s">
        <v>8731</v>
      </c>
      <c r="I3" s="43"/>
      <c r="J3" s="43"/>
      <c r="K3" s="43"/>
      <c r="L3" s="43"/>
      <c r="M3" s="43"/>
    </row>
    <row r="4" spans="1:13" ht="14.4" x14ac:dyDescent="0.3">
      <c r="A4" s="113">
        <v>2</v>
      </c>
      <c r="B4" s="43" t="s">
        <v>8732</v>
      </c>
      <c r="C4" s="43" t="s">
        <v>8733</v>
      </c>
      <c r="D4" s="43" t="s">
        <v>8734</v>
      </c>
      <c r="E4" s="43" t="s">
        <v>8735</v>
      </c>
      <c r="F4" s="97" t="s">
        <v>8730</v>
      </c>
      <c r="G4" s="97">
        <v>4639857</v>
      </c>
      <c r="H4" s="97" t="s">
        <v>8731</v>
      </c>
      <c r="I4" s="43"/>
      <c r="J4" s="43"/>
      <c r="K4" s="43"/>
      <c r="L4" s="43"/>
      <c r="M4" s="43"/>
    </row>
    <row r="5" spans="1:13" ht="14.4" x14ac:dyDescent="0.3">
      <c r="A5" s="113">
        <v>3</v>
      </c>
      <c r="B5" s="43" t="s">
        <v>8736</v>
      </c>
      <c r="C5" s="43" t="s">
        <v>8737</v>
      </c>
      <c r="D5" s="43" t="s">
        <v>8738</v>
      </c>
      <c r="E5" s="43" t="s">
        <v>8739</v>
      </c>
      <c r="F5" s="97" t="s">
        <v>8730</v>
      </c>
      <c r="G5" s="97">
        <v>76362891</v>
      </c>
      <c r="H5" s="97" t="s">
        <v>8731</v>
      </c>
      <c r="I5" s="43"/>
      <c r="J5" s="43"/>
      <c r="K5" s="43"/>
      <c r="L5" s="43"/>
      <c r="M5" s="43"/>
    </row>
    <row r="6" spans="1:13" ht="14.4" x14ac:dyDescent="0.3">
      <c r="A6" s="113">
        <v>4</v>
      </c>
      <c r="B6" s="43" t="s">
        <v>8740</v>
      </c>
      <c r="C6" s="43" t="s">
        <v>8741</v>
      </c>
      <c r="D6" s="43" t="s">
        <v>8742</v>
      </c>
      <c r="E6" s="43" t="s">
        <v>8743</v>
      </c>
      <c r="F6" s="97" t="s">
        <v>8730</v>
      </c>
      <c r="G6" s="97">
        <v>71721540</v>
      </c>
      <c r="H6" s="97" t="s">
        <v>8731</v>
      </c>
      <c r="I6" s="43"/>
      <c r="J6" s="43"/>
      <c r="K6" s="43"/>
      <c r="L6" s="43"/>
      <c r="M6" s="43"/>
    </row>
    <row r="7" spans="1:13" ht="14.4" hidden="1" x14ac:dyDescent="0.3">
      <c r="A7" s="113">
        <v>5</v>
      </c>
      <c r="B7" s="118" t="s">
        <v>8744</v>
      </c>
      <c r="C7" s="118" t="s">
        <v>8745</v>
      </c>
      <c r="D7" s="118" t="s">
        <v>8746</v>
      </c>
      <c r="E7" s="118" t="s">
        <v>8747</v>
      </c>
      <c r="F7" s="119" t="s">
        <v>8730</v>
      </c>
      <c r="G7" s="119">
        <v>77687152</v>
      </c>
      <c r="H7" s="119" t="s">
        <v>8748</v>
      </c>
      <c r="I7" s="43"/>
      <c r="J7" s="43"/>
      <c r="K7" s="43"/>
      <c r="L7" s="43"/>
      <c r="M7" s="43"/>
    </row>
    <row r="8" spans="1:13" ht="14.4" x14ac:dyDescent="0.3">
      <c r="A8" s="113">
        <v>6</v>
      </c>
      <c r="B8" s="43" t="s">
        <v>8749</v>
      </c>
      <c r="C8" s="43" t="s">
        <v>8750</v>
      </c>
      <c r="D8" s="43" t="s">
        <v>8751</v>
      </c>
      <c r="E8" s="43" t="s">
        <v>8752</v>
      </c>
      <c r="F8" s="97" t="s">
        <v>8730</v>
      </c>
      <c r="G8" s="97">
        <v>76880583</v>
      </c>
      <c r="H8" s="97" t="s">
        <v>8731</v>
      </c>
      <c r="I8" s="43"/>
      <c r="J8" s="43"/>
      <c r="K8" s="43"/>
      <c r="L8" s="43"/>
      <c r="M8" s="43"/>
    </row>
    <row r="9" spans="1:13" ht="14.4" hidden="1" x14ac:dyDescent="0.3">
      <c r="A9" s="113">
        <v>7</v>
      </c>
      <c r="B9" s="118" t="s">
        <v>8753</v>
      </c>
      <c r="C9" s="118" t="s">
        <v>8754</v>
      </c>
      <c r="D9" s="118" t="s">
        <v>8755</v>
      </c>
      <c r="E9" s="118" t="s">
        <v>8756</v>
      </c>
      <c r="F9" s="119" t="s">
        <v>8730</v>
      </c>
      <c r="G9" s="119">
        <v>42673963</v>
      </c>
      <c r="H9" s="119" t="s">
        <v>8748</v>
      </c>
      <c r="I9" s="43"/>
      <c r="J9" s="43"/>
      <c r="K9" s="43"/>
      <c r="L9" s="43"/>
      <c r="M9" s="43"/>
    </row>
    <row r="10" spans="1:13" ht="14.4" x14ac:dyDescent="0.3">
      <c r="A10" s="113">
        <v>8</v>
      </c>
      <c r="B10" s="43" t="s">
        <v>8757</v>
      </c>
      <c r="C10" s="43" t="s">
        <v>8726</v>
      </c>
      <c r="D10" s="43" t="s">
        <v>8758</v>
      </c>
      <c r="E10" s="43" t="s">
        <v>8759</v>
      </c>
      <c r="F10" s="97" t="s">
        <v>8730</v>
      </c>
      <c r="G10" s="97">
        <v>45500121</v>
      </c>
      <c r="H10" s="97" t="s">
        <v>8731</v>
      </c>
      <c r="I10" s="43"/>
      <c r="J10" s="43"/>
      <c r="K10" s="43"/>
      <c r="L10" s="43"/>
      <c r="M10" s="43"/>
    </row>
    <row r="11" spans="1:13" ht="14.4" hidden="1" x14ac:dyDescent="0.3">
      <c r="A11" s="113">
        <v>9</v>
      </c>
      <c r="B11" s="118" t="s">
        <v>8760</v>
      </c>
      <c r="C11" s="118" t="s">
        <v>8761</v>
      </c>
      <c r="D11" s="118" t="s">
        <v>8762</v>
      </c>
      <c r="E11" s="118" t="s">
        <v>8763</v>
      </c>
      <c r="F11" s="119" t="s">
        <v>8730</v>
      </c>
      <c r="G11" s="119">
        <v>76136389</v>
      </c>
      <c r="H11" s="119" t="s">
        <v>8748</v>
      </c>
      <c r="I11" s="43"/>
      <c r="J11" s="43"/>
      <c r="K11" s="43"/>
      <c r="L11" s="43"/>
      <c r="M11" s="43"/>
    </row>
    <row r="12" spans="1:13" ht="14.4" x14ac:dyDescent="0.3">
      <c r="A12" s="113">
        <v>10</v>
      </c>
      <c r="B12" s="43" t="s">
        <v>8764</v>
      </c>
      <c r="C12" s="43" t="s">
        <v>8765</v>
      </c>
      <c r="D12" s="43" t="s">
        <v>8762</v>
      </c>
      <c r="E12" s="43" t="s">
        <v>8766</v>
      </c>
      <c r="F12" s="97" t="s">
        <v>8730</v>
      </c>
      <c r="G12" s="97">
        <v>75157689</v>
      </c>
      <c r="H12" s="97" t="s">
        <v>8731</v>
      </c>
      <c r="I12" s="43"/>
      <c r="J12" s="43"/>
      <c r="K12" s="43"/>
      <c r="L12" s="43"/>
      <c r="M12" s="43"/>
    </row>
    <row r="13" spans="1:13" ht="14.4" x14ac:dyDescent="0.3">
      <c r="A13" s="113">
        <v>11</v>
      </c>
      <c r="B13" s="43" t="s">
        <v>8767</v>
      </c>
      <c r="C13" s="43" t="s">
        <v>8768</v>
      </c>
      <c r="D13" s="43" t="s">
        <v>8769</v>
      </c>
      <c r="E13" s="43" t="s">
        <v>8770</v>
      </c>
      <c r="F13" s="97" t="s">
        <v>8730</v>
      </c>
      <c r="G13" s="97">
        <v>76964716</v>
      </c>
      <c r="H13" s="97" t="s">
        <v>8731</v>
      </c>
      <c r="I13" s="43"/>
      <c r="J13" s="43"/>
      <c r="K13" s="43"/>
      <c r="L13" s="43"/>
      <c r="M13" s="43"/>
    </row>
    <row r="14" spans="1:13" ht="14.4" hidden="1" x14ac:dyDescent="0.3">
      <c r="A14" s="113">
        <v>12</v>
      </c>
      <c r="B14" s="118" t="s">
        <v>8749</v>
      </c>
      <c r="C14" s="118" t="s">
        <v>8771</v>
      </c>
      <c r="D14" s="118" t="s">
        <v>8772</v>
      </c>
      <c r="E14" s="118" t="s">
        <v>8773</v>
      </c>
      <c r="F14" s="119" t="s">
        <v>8730</v>
      </c>
      <c r="G14" s="119">
        <v>41916808</v>
      </c>
      <c r="H14" s="119" t="s">
        <v>8748</v>
      </c>
      <c r="I14" s="43"/>
      <c r="J14" s="43"/>
      <c r="K14" s="43"/>
      <c r="L14" s="43"/>
      <c r="M14" s="43"/>
    </row>
    <row r="15" spans="1:13" ht="14.4" x14ac:dyDescent="0.3">
      <c r="A15" s="113">
        <v>13</v>
      </c>
      <c r="B15" s="43" t="s">
        <v>8774</v>
      </c>
      <c r="C15" s="43"/>
      <c r="D15" s="43" t="s">
        <v>8775</v>
      </c>
      <c r="E15" s="43" t="s">
        <v>8776</v>
      </c>
      <c r="F15" s="97" t="s">
        <v>8730</v>
      </c>
      <c r="G15" s="97">
        <v>76005163</v>
      </c>
      <c r="H15" s="97" t="s">
        <v>8731</v>
      </c>
      <c r="I15" s="43"/>
      <c r="J15" s="43"/>
      <c r="K15" s="43"/>
      <c r="L15" s="43"/>
      <c r="M15" s="43"/>
    </row>
    <row r="16" spans="1:13" ht="14.4" hidden="1" x14ac:dyDescent="0.3">
      <c r="A16" s="113">
        <v>14</v>
      </c>
      <c r="B16" s="118" t="s">
        <v>8777</v>
      </c>
      <c r="C16" s="118" t="s">
        <v>8778</v>
      </c>
      <c r="D16" s="118" t="s">
        <v>8779</v>
      </c>
      <c r="E16" s="118" t="s">
        <v>8780</v>
      </c>
      <c r="F16" s="119" t="s">
        <v>8730</v>
      </c>
      <c r="G16" s="119">
        <v>72318589</v>
      </c>
      <c r="H16" s="119" t="s">
        <v>8748</v>
      </c>
      <c r="I16" s="43"/>
      <c r="J16" s="43"/>
      <c r="K16" s="43"/>
      <c r="L16" s="43"/>
      <c r="M16" s="43"/>
    </row>
    <row r="17" spans="1:13" ht="14.4" x14ac:dyDescent="0.3">
      <c r="A17" s="113">
        <v>15</v>
      </c>
      <c r="B17" s="43" t="s">
        <v>8764</v>
      </c>
      <c r="C17" s="43" t="s">
        <v>8781</v>
      </c>
      <c r="D17" s="43" t="s">
        <v>8782</v>
      </c>
      <c r="E17" s="43" t="s">
        <v>8783</v>
      </c>
      <c r="F17" s="97" t="s">
        <v>8730</v>
      </c>
      <c r="G17" s="97">
        <v>43767567</v>
      </c>
      <c r="H17" s="97" t="s">
        <v>8731</v>
      </c>
      <c r="I17" s="43"/>
      <c r="J17" s="43"/>
      <c r="K17" s="43"/>
      <c r="L17" s="43"/>
      <c r="M17" s="43"/>
    </row>
    <row r="18" spans="1:13" ht="14.4" hidden="1" x14ac:dyDescent="0.3">
      <c r="A18" s="113">
        <v>16</v>
      </c>
      <c r="B18" s="118" t="s">
        <v>8784</v>
      </c>
      <c r="C18" s="118" t="s">
        <v>8740</v>
      </c>
      <c r="D18" s="118" t="s">
        <v>8785</v>
      </c>
      <c r="E18" s="118" t="s">
        <v>8786</v>
      </c>
      <c r="F18" s="119" t="s">
        <v>8730</v>
      </c>
      <c r="G18" s="119">
        <v>74719928</v>
      </c>
      <c r="H18" s="119" t="s">
        <v>8748</v>
      </c>
      <c r="I18" s="43"/>
      <c r="J18" s="43"/>
      <c r="K18" s="43"/>
      <c r="L18" s="43"/>
      <c r="M18" s="43"/>
    </row>
    <row r="19" spans="1:13" ht="14.4" hidden="1" x14ac:dyDescent="0.3">
      <c r="A19" s="113">
        <v>17</v>
      </c>
      <c r="B19" s="118" t="s">
        <v>8787</v>
      </c>
      <c r="C19" s="118" t="s">
        <v>8788</v>
      </c>
      <c r="D19" s="118" t="s">
        <v>8789</v>
      </c>
      <c r="E19" s="118" t="s">
        <v>8790</v>
      </c>
      <c r="F19" s="119" t="s">
        <v>8730</v>
      </c>
      <c r="G19" s="119">
        <v>472411</v>
      </c>
      <c r="H19" s="119" t="s">
        <v>8748</v>
      </c>
      <c r="I19" s="43"/>
      <c r="J19" s="43"/>
      <c r="K19" s="43"/>
      <c r="L19" s="43"/>
      <c r="M19" s="43"/>
    </row>
    <row r="20" spans="1:13" ht="14.4" hidden="1" x14ac:dyDescent="0.3">
      <c r="A20" s="113">
        <v>18</v>
      </c>
      <c r="B20" s="118" t="s">
        <v>8791</v>
      </c>
      <c r="C20" s="118" t="s">
        <v>8777</v>
      </c>
      <c r="D20" s="118" t="s">
        <v>8792</v>
      </c>
      <c r="E20" s="118" t="s">
        <v>8793</v>
      </c>
      <c r="F20" s="119" t="s">
        <v>8730</v>
      </c>
      <c r="G20" s="119">
        <v>71502466</v>
      </c>
      <c r="H20" s="119" t="s">
        <v>8748</v>
      </c>
      <c r="I20" s="43"/>
      <c r="J20" s="43"/>
      <c r="K20" s="43"/>
      <c r="L20" s="43"/>
      <c r="M20" s="43"/>
    </row>
    <row r="21" spans="1:13" ht="15.75" customHeight="1" x14ac:dyDescent="0.3">
      <c r="A21" s="113">
        <v>19</v>
      </c>
      <c r="B21" s="43" t="s">
        <v>8794</v>
      </c>
      <c r="C21" s="43" t="s">
        <v>8795</v>
      </c>
      <c r="D21" s="43" t="s">
        <v>8796</v>
      </c>
      <c r="E21" s="43" t="s">
        <v>8797</v>
      </c>
      <c r="F21" s="97" t="s">
        <v>8730</v>
      </c>
      <c r="G21" s="97">
        <v>9883888</v>
      </c>
      <c r="H21" s="97" t="s">
        <v>8731</v>
      </c>
      <c r="I21" s="43"/>
      <c r="J21" s="43"/>
      <c r="K21" s="43"/>
      <c r="L21" s="43"/>
      <c r="M21" s="43"/>
    </row>
    <row r="22" spans="1:13" ht="15.75" customHeight="1" x14ac:dyDescent="0.3">
      <c r="A22" s="113">
        <v>20</v>
      </c>
      <c r="B22" s="43" t="s">
        <v>8749</v>
      </c>
      <c r="C22" s="43" t="s">
        <v>8798</v>
      </c>
      <c r="D22" s="43" t="s">
        <v>8799</v>
      </c>
      <c r="E22" s="43" t="s">
        <v>8800</v>
      </c>
      <c r="F22" s="97" t="s">
        <v>8730</v>
      </c>
      <c r="G22" s="97">
        <v>45451786</v>
      </c>
      <c r="H22" s="97" t="s">
        <v>8731</v>
      </c>
      <c r="I22" s="43"/>
      <c r="J22" s="43"/>
      <c r="K22" s="43"/>
      <c r="L22" s="43"/>
      <c r="M22" s="43"/>
    </row>
    <row r="23" spans="1:13" ht="15.75" hidden="1" customHeight="1" x14ac:dyDescent="0.3">
      <c r="A23" s="113">
        <v>21</v>
      </c>
      <c r="B23" s="118" t="s">
        <v>8801</v>
      </c>
      <c r="C23" s="118" t="s">
        <v>8802</v>
      </c>
      <c r="D23" s="118" t="s">
        <v>8790</v>
      </c>
      <c r="E23" s="118" t="s">
        <v>8803</v>
      </c>
      <c r="F23" s="119" t="s">
        <v>8730</v>
      </c>
      <c r="G23" s="119">
        <v>40278570</v>
      </c>
      <c r="H23" s="119" t="s">
        <v>8748</v>
      </c>
      <c r="I23" s="43"/>
      <c r="J23" s="43"/>
      <c r="K23" s="43"/>
      <c r="L23" s="43"/>
      <c r="M23" s="43"/>
    </row>
    <row r="24" spans="1:13" ht="15.75" hidden="1" customHeight="1" x14ac:dyDescent="0.3">
      <c r="A24" s="113">
        <v>22</v>
      </c>
      <c r="B24" s="118" t="s">
        <v>8804</v>
      </c>
      <c r="C24" s="118" t="s">
        <v>8805</v>
      </c>
      <c r="D24" s="118" t="s">
        <v>8790</v>
      </c>
      <c r="E24" s="118" t="s">
        <v>8803</v>
      </c>
      <c r="F24" s="119" t="s">
        <v>8730</v>
      </c>
      <c r="G24" s="119">
        <v>10583805</v>
      </c>
      <c r="H24" s="119" t="s">
        <v>8748</v>
      </c>
      <c r="I24" s="43"/>
      <c r="J24" s="43"/>
      <c r="K24" s="43"/>
      <c r="L24" s="43"/>
      <c r="M24" s="43"/>
    </row>
    <row r="25" spans="1:13" ht="15.75" hidden="1" customHeight="1" x14ac:dyDescent="0.3">
      <c r="A25" s="113">
        <v>23</v>
      </c>
      <c r="B25" s="118" t="s">
        <v>8764</v>
      </c>
      <c r="C25" s="118" t="s">
        <v>8806</v>
      </c>
      <c r="D25" s="118" t="s">
        <v>8807</v>
      </c>
      <c r="E25" s="118" t="s">
        <v>8808</v>
      </c>
      <c r="F25" s="119" t="s">
        <v>8730</v>
      </c>
      <c r="G25" s="119">
        <v>29722406</v>
      </c>
      <c r="H25" s="119" t="s">
        <v>8748</v>
      </c>
      <c r="I25" s="43"/>
      <c r="J25" s="43"/>
      <c r="K25" s="43"/>
      <c r="L25" s="43"/>
      <c r="M25" s="43"/>
    </row>
    <row r="26" spans="1:13" ht="15.75" hidden="1" customHeight="1" x14ac:dyDescent="0.3">
      <c r="A26" s="113">
        <v>24</v>
      </c>
      <c r="B26" s="118" t="s">
        <v>8809</v>
      </c>
      <c r="C26" s="118" t="s">
        <v>8810</v>
      </c>
      <c r="D26" s="118" t="s">
        <v>8811</v>
      </c>
      <c r="E26" s="118" t="s">
        <v>8730</v>
      </c>
      <c r="F26" s="119" t="s">
        <v>8730</v>
      </c>
      <c r="G26" s="119">
        <v>40843839</v>
      </c>
      <c r="H26" s="119" t="s">
        <v>8748</v>
      </c>
      <c r="I26" s="43"/>
      <c r="J26" s="43"/>
      <c r="K26" s="43"/>
      <c r="L26" s="43"/>
      <c r="M26" s="43"/>
    </row>
    <row r="27" spans="1:13" ht="15.75" hidden="1" customHeight="1" x14ac:dyDescent="0.3">
      <c r="A27" s="113">
        <v>25</v>
      </c>
      <c r="B27" s="118" t="s">
        <v>8812</v>
      </c>
      <c r="C27" s="118" t="s">
        <v>8813</v>
      </c>
      <c r="D27" s="118" t="s">
        <v>8814</v>
      </c>
      <c r="E27" s="118" t="s">
        <v>8730</v>
      </c>
      <c r="F27" s="119" t="s">
        <v>8730</v>
      </c>
      <c r="G27" s="119">
        <v>42114623</v>
      </c>
      <c r="H27" s="119" t="s">
        <v>8748</v>
      </c>
      <c r="I27" s="43"/>
      <c r="J27" s="43"/>
      <c r="K27" s="43"/>
      <c r="L27" s="43"/>
      <c r="M27" s="43"/>
    </row>
    <row r="28" spans="1:13" ht="15.75" hidden="1" customHeight="1" x14ac:dyDescent="0.3">
      <c r="A28" s="113">
        <v>26</v>
      </c>
      <c r="B28" s="118" t="s">
        <v>8791</v>
      </c>
      <c r="C28" s="118" t="s">
        <v>8737</v>
      </c>
      <c r="D28" s="118" t="s">
        <v>8815</v>
      </c>
      <c r="E28" s="118" t="s">
        <v>8816</v>
      </c>
      <c r="F28" s="119" t="s">
        <v>8730</v>
      </c>
      <c r="G28" s="119">
        <v>73116071</v>
      </c>
      <c r="H28" s="119" t="s">
        <v>8748</v>
      </c>
      <c r="I28" s="43"/>
      <c r="J28" s="43"/>
      <c r="K28" s="43"/>
      <c r="L28" s="43"/>
      <c r="M28" s="43"/>
    </row>
    <row r="29" spans="1:13" ht="15.75" customHeight="1" x14ac:dyDescent="0.3">
      <c r="A29" s="113">
        <v>27</v>
      </c>
      <c r="B29" s="43" t="s">
        <v>8771</v>
      </c>
      <c r="C29" s="43" t="s">
        <v>8817</v>
      </c>
      <c r="D29" s="43" t="s">
        <v>8818</v>
      </c>
      <c r="E29" s="43" t="s">
        <v>8819</v>
      </c>
      <c r="F29" s="97" t="s">
        <v>8730</v>
      </c>
      <c r="G29" s="97">
        <v>45278675</v>
      </c>
      <c r="H29" s="97" t="s">
        <v>8731</v>
      </c>
      <c r="I29" s="43"/>
      <c r="J29" s="43"/>
      <c r="K29" s="43"/>
      <c r="L29" s="43"/>
      <c r="M29" s="43"/>
    </row>
    <row r="30" spans="1:13" ht="15.75" hidden="1" customHeight="1" x14ac:dyDescent="0.3">
      <c r="A30" s="113">
        <v>28</v>
      </c>
      <c r="B30" s="118" t="s">
        <v>8820</v>
      </c>
      <c r="C30" s="118"/>
      <c r="D30" s="118" t="s">
        <v>8821</v>
      </c>
      <c r="E30" s="118" t="s">
        <v>8819</v>
      </c>
      <c r="F30" s="119" t="s">
        <v>8730</v>
      </c>
      <c r="G30" s="119">
        <v>41375843</v>
      </c>
      <c r="H30" s="119" t="s">
        <v>8748</v>
      </c>
      <c r="I30" s="43"/>
      <c r="J30" s="43"/>
      <c r="K30" s="43"/>
      <c r="L30" s="43"/>
      <c r="M30" s="43"/>
    </row>
    <row r="31" spans="1:13" ht="15.75" customHeight="1" x14ac:dyDescent="0.3"/>
    <row r="32" spans="1:13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autoFilter ref="A2:M30" xr:uid="{00000000-0009-0000-0000-00000F000000}">
    <filterColumn colId="7">
      <filters>
        <filter val="OPERARIO"/>
      </filters>
    </filterColumn>
  </autoFilter>
  <pageMargins left="0.7" right="0.7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</vt:i4>
      </vt:variant>
    </vt:vector>
  </HeadingPairs>
  <TitlesOfParts>
    <vt:vector size="19" baseType="lpstr">
      <vt:lpstr>DASHBOARD</vt:lpstr>
      <vt:lpstr>TIEMPOS DE REPARACION</vt:lpstr>
      <vt:lpstr>Hoja2</vt:lpstr>
      <vt:lpstr>STATUS CILINDROS</vt:lpstr>
      <vt:lpstr>TIPO DE REPARACION</vt:lpstr>
      <vt:lpstr>CILINDROS ENTREGADOS</vt:lpstr>
      <vt:lpstr>ACUMULADO</vt:lpstr>
      <vt:lpstr>INGRESO DE CILINDROS</vt:lpstr>
      <vt:lpstr>TIEMPO DE C. TALLER</vt:lpstr>
      <vt:lpstr>DIAS EVALUACION</vt:lpstr>
      <vt:lpstr>Base de datos</vt:lpstr>
      <vt:lpstr>REP 3RO</vt:lpstr>
      <vt:lpstr>RESUMEN</vt:lpstr>
      <vt:lpstr>CREDITO FESA</vt:lpstr>
      <vt:lpstr>Hoja1</vt:lpstr>
      <vt:lpstr>cilindro con error</vt:lpstr>
      <vt:lpstr>prueba nitrogeno </vt:lpstr>
      <vt:lpstr>BONOS</vt:lpstr>
      <vt:lpstr>BASE_DATOS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ACER</dc:creator>
  <cp:keywords/>
  <dc:description/>
  <cp:lastModifiedBy>Juan Fernando Vera Canales</cp:lastModifiedBy>
  <cp:revision/>
  <cp:lastPrinted>2026-01-23T13:13:40Z</cp:lastPrinted>
  <dcterms:created xsi:type="dcterms:W3CDTF">2024-09-23T19:22:30Z</dcterms:created>
  <dcterms:modified xsi:type="dcterms:W3CDTF">2026-01-23T19:34:40Z</dcterms:modified>
  <cp:category/>
  <cp:contentStatus/>
</cp:coreProperties>
</file>